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700" tabRatio="973"/>
  </bookViews>
  <sheets>
    <sheet name="Organization" sheetId="10" r:id="rId1"/>
    <sheet name="Master Plan" sheetId="1" r:id="rId2"/>
    <sheet name="WBS Schedule" sheetId="9" r:id="rId3"/>
    <sheet name="Flow Chart" sheetId="6" r:id="rId4"/>
    <sheet name="Data" sheetId="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0">#REF!</definedName>
    <definedName name="\a">#N/A</definedName>
    <definedName name="\F">#REF!</definedName>
    <definedName name="\l">[1]Cover!#REF!</definedName>
    <definedName name="\M">#REF!</definedName>
    <definedName name="\O">#REF!</definedName>
    <definedName name="\P">#REF!</definedName>
    <definedName name="\q">#N/A</definedName>
    <definedName name="\S">#REF!</definedName>
    <definedName name="\W">#REF!</definedName>
    <definedName name="\WQ">'[2]BAG-2'!#REF!</definedName>
    <definedName name="\x">[3]Cover!#REF!</definedName>
    <definedName name="__123Graph_A" hidden="1">[4]DIV.3!$J$15:$J$23</definedName>
    <definedName name="__123Graph_B" hidden="1">[4]DIV.3!$K$15:$K$23</definedName>
    <definedName name="__123Graph_X" hidden="1">[4]DIV.3!$I$15:$I$23</definedName>
    <definedName name="_1">#N/A</definedName>
    <definedName name="_10">#REF!</definedName>
    <definedName name="_11">#REF!</definedName>
    <definedName name="_12">#REF!</definedName>
    <definedName name="_13">#REF!</definedName>
    <definedName name="_14">#REF!</definedName>
    <definedName name="_15">#REF!</definedName>
    <definedName name="_16">#REF!</definedName>
    <definedName name="_17">#REF!</definedName>
    <definedName name="_18">#REF!</definedName>
    <definedName name="_19">#REF!</definedName>
    <definedName name="_1m2_Membongkar_dinding_tembok">#REF!</definedName>
    <definedName name="_2">#N/A</definedName>
    <definedName name="_2.1">[5]AHS!#REF!</definedName>
    <definedName name="_2.3.3">[5]AHS!#REF!</definedName>
    <definedName name="_2A">'[6]I-KAMAR'!#REF!</definedName>
    <definedName name="_3">#N/A</definedName>
    <definedName name="_3.2.2">[5]AHS!#REF!</definedName>
    <definedName name="_3.3">[5]AHS!#REF!</definedName>
    <definedName name="_345">#REF!</definedName>
    <definedName name="_4">#N/A</definedName>
    <definedName name="_5">#N/A</definedName>
    <definedName name="_5.1">[5]AHS!#REF!</definedName>
    <definedName name="_5.1.2">[5]AHS!#REF!</definedName>
    <definedName name="_6">#N/A</definedName>
    <definedName name="_6.1.1">[5]AHS!#REF!</definedName>
    <definedName name="_67">#REF!</definedName>
    <definedName name="_7">#REF!</definedName>
    <definedName name="_7.4">[5]AHS!#REF!</definedName>
    <definedName name="_8">#REF!</definedName>
    <definedName name="_8.1.7">[5]AHS!#REF!</definedName>
    <definedName name="_818FA">#REF!</definedName>
    <definedName name="_818PK">#REF!</definedName>
    <definedName name="_9">#REF!</definedName>
    <definedName name="_abs100">[7]plumbing!#REF!</definedName>
    <definedName name="_ahu100">[7]plumbing!#REF!</definedName>
    <definedName name="_ahu150">[7]plumbing!#REF!</definedName>
    <definedName name="_ako100">[7]plumbing!#REF!</definedName>
    <definedName name="_ako150">[7]plumbing!#REF!</definedName>
    <definedName name="_ako50">[7]plumbing!#REF!</definedName>
    <definedName name="_ako80">[7]plumbing!#REF!</definedName>
    <definedName name="_aku100">[7]plumbing!#REF!</definedName>
    <definedName name="_aku150">[7]plumbing!#REF!</definedName>
    <definedName name="_bcv100">#REF!</definedName>
    <definedName name="_bcv125">#REF!</definedName>
    <definedName name="_bcv150">#REF!</definedName>
    <definedName name="_cas80">[7]plumbing!#REF!</definedName>
    <definedName name="_cod50">[8]SAP!#REF!</definedName>
    <definedName name="_CTK1">[9]LEMBAR1!$BE$26</definedName>
    <definedName name="_CTK2">[9]LEMBAR1!$BE$28</definedName>
    <definedName name="_CTK4">[9]LEMBAR1!$BE$33</definedName>
    <definedName name="_CTK5">[9]LEMBAR1!$BE$35</definedName>
    <definedName name="_CTK6">[9]LEMBAR1!$BE$45</definedName>
    <definedName name="_CTK7">[9]LEMBAR1!$BE$47</definedName>
    <definedName name="_CTK8">[9]LEMBAR1!$BE$49</definedName>
    <definedName name="_CTK9">[9]LEMBAR1!$BE$52</definedName>
    <definedName name="_cvd100">#REF!</definedName>
    <definedName name="_cvd15">#REF!</definedName>
    <definedName name="_cvd150">#REF!</definedName>
    <definedName name="_cvd50">#REF!</definedName>
    <definedName name="_cvd65">#REF!</definedName>
    <definedName name="_DAF10">#REF!</definedName>
    <definedName name="_daf32">#REF!</definedName>
    <definedName name="_daf33">#REF!</definedName>
    <definedName name="_dia6">[7]plumbing!#REF!</definedName>
    <definedName name="_DIV1">#REF!</definedName>
    <definedName name="_DIV10">#REF!</definedName>
    <definedName name="_DIV11">#REF!</definedName>
    <definedName name="_DIV2">#REF!</definedName>
    <definedName name="_DIV3">#REF!</definedName>
    <definedName name="_DIV4">#REF!</definedName>
    <definedName name="_DIV5">#REF!</definedName>
    <definedName name="_DIV6">#REF!</definedName>
    <definedName name="_DIV7">#REF!</definedName>
    <definedName name="_DIV8">#REF!</definedName>
    <definedName name="_DIV9">#REF!</definedName>
    <definedName name="_EEE01">[4]ALAT!$K$9</definedName>
    <definedName name="_EEE02">[4]ALAT!$K$10</definedName>
    <definedName name="_EEE03">[4]ALAT!$K$11</definedName>
    <definedName name="_EEE04">[4]ALAT!$K$12</definedName>
    <definedName name="_EEE05">[4]ALAT!$K$13</definedName>
    <definedName name="_EEE06">[4]ALAT!$K$14</definedName>
    <definedName name="_EEE07">[4]ALAT!$K$15</definedName>
    <definedName name="_EEE08">[4]ALAT!$K$16</definedName>
    <definedName name="_EEE09">[4]ALAT!$K$17</definedName>
    <definedName name="_EEE10">[4]ALAT!$K$18</definedName>
    <definedName name="_EEE11">[4]ALAT!$K$19</definedName>
    <definedName name="_EEE12">[4]ALAT!$K$20</definedName>
    <definedName name="_EEE13">[4]ALAT!$K$21</definedName>
    <definedName name="_EEE14">[4]ALAT!$K$22</definedName>
    <definedName name="_EEE15">[4]ALAT!$K$23</definedName>
    <definedName name="_EEE16">[4]ALAT!$K$24</definedName>
    <definedName name="_EEE17">[4]ALAT!$K$25</definedName>
    <definedName name="_EEE18">[4]ALAT!$K$26</definedName>
    <definedName name="_EEE19">[4]ALAT!$K$27</definedName>
    <definedName name="_EEE20">[4]ALAT!$K$28</definedName>
    <definedName name="_EEE21">[4]ALAT!$K$29</definedName>
    <definedName name="_EEE22">[4]ALAT!$K$30</definedName>
    <definedName name="_EEE23">[4]ALAT!$K$31</definedName>
    <definedName name="_EEE24">[4]ALAT!$K$32</definedName>
    <definedName name="_EEE25">[4]ALAT!$K$33</definedName>
    <definedName name="_EEE26">[4]ALAT!$K$34</definedName>
    <definedName name="_EEE27">[4]ALAT!$K$35</definedName>
    <definedName name="_EEE28">[4]ALAT!$K$36</definedName>
    <definedName name="_EEE29">[4]ALAT!$K$37</definedName>
    <definedName name="_EEE30">[4]ALAT!$K$38</definedName>
    <definedName name="_EEE31">[4]ALAT!$K$39</definedName>
    <definedName name="_EEE32">[4]ALAT!$K$40</definedName>
    <definedName name="_EEE33">[4]ALAT!$K$41</definedName>
    <definedName name="_f" hidden="1">#REF!</definedName>
    <definedName name="_fdd100">[8]SAP!#REF!</definedName>
    <definedName name="_Fill" hidden="1">#REF!</definedName>
    <definedName name="_fjd100">#REF!</definedName>
    <definedName name="_fjd150">#REF!</definedName>
    <definedName name="_fjd50">#REF!</definedName>
    <definedName name="_fjd65">#REF!</definedName>
    <definedName name="_fmd150">#REF!</definedName>
    <definedName name="_fvd100">[8]SAP!#REF!</definedName>
    <definedName name="_grc1">#REF!</definedName>
    <definedName name="_gti50">#REF!</definedName>
    <definedName name="_gti60">#REF!</definedName>
    <definedName name="_gvd100">#REF!</definedName>
    <definedName name="_gvd15">#REF!</definedName>
    <definedName name="_gvd150">#REF!</definedName>
    <definedName name="_gvd20">[8]SAP!#REF!</definedName>
    <definedName name="_gvd25">#REF!</definedName>
    <definedName name="_gvd32">[8]SAP!#REF!</definedName>
    <definedName name="_gvd40">[8]SAP!#REF!</definedName>
    <definedName name="_gvd50">#REF!</definedName>
    <definedName name="_gvd65">#REF!</definedName>
    <definedName name="_gvd80">[8]SAP!#REF!</definedName>
    <definedName name="_HAL1">#REF!</definedName>
    <definedName name="_HAL2">#REF!</definedName>
    <definedName name="_HAL3">#REF!</definedName>
    <definedName name="_HAL4">#REF!</definedName>
    <definedName name="_HAL5">#REF!</definedName>
    <definedName name="_HAL6">#REF!</definedName>
    <definedName name="_HAL7">#REF!</definedName>
    <definedName name="_HAL8">#REF!</definedName>
    <definedName name="_hdw1">#REF!</definedName>
    <definedName name="_HHH01">[10]UMUM!$H$27</definedName>
    <definedName name="_jum1">#REF!</definedName>
    <definedName name="_jum10">#REF!</definedName>
    <definedName name="_jum2">#REF!</definedName>
    <definedName name="_jum3">#REF!</definedName>
    <definedName name="_jum4">#REF!</definedName>
    <definedName name="_jum5">#REF!</definedName>
    <definedName name="_jum6">#REF!</definedName>
    <definedName name="_jum7">#REF!</definedName>
    <definedName name="_jum8">#REF!</definedName>
    <definedName name="_jum9">#REF!</definedName>
    <definedName name="_Key1" hidden="1">#REF!</definedName>
    <definedName name="_Key2" hidden="1">#REF!</definedName>
    <definedName name="_kof1">[11]Analisa!$AB$17</definedName>
    <definedName name="_kr15">[8]SAP!#REF!</definedName>
    <definedName name="_LBR1">[9]LEMBAR1!$A$1:$P$40</definedName>
    <definedName name="_LBR2">[9]LEMBAR2!$B$1:$N$50</definedName>
    <definedName name="_LBR3">[9]LEMBAR3!$B$9:$U$57</definedName>
    <definedName name="_LBR4">[9]LEMBAR4!$B$1:$J$57</definedName>
    <definedName name="_LBR5">[9]LEMBAR5!$B$1:$N$50</definedName>
    <definedName name="_LBR6">[9]LEMBAR1!$F$50:$S$97</definedName>
    <definedName name="_LBR7">[9]LEMBAR2!$F$64:$P$92</definedName>
    <definedName name="_LBR8">[9]LEMBAR3!$C$88:$M$116</definedName>
    <definedName name="_LBR9">[9]LEMBAR4!$E$69:$M$111</definedName>
    <definedName name="_LLL01">'[4]HARGA DASAR'!$J$14</definedName>
    <definedName name="_LLL02">'[4]HARGA DASAR'!$J$16</definedName>
    <definedName name="_LLL03">'[4]HARGA DASAR'!$J$18</definedName>
    <definedName name="_LLL04">'[4]HARGA DASAR'!$J$20</definedName>
    <definedName name="_LLL05">'[4]HARGA DASAR'!$H$22</definedName>
    <definedName name="_LLL06">'[4]HARGA DASAR'!$H$24</definedName>
    <definedName name="_LLL07">'[4]HARGA DASAR'!$H$26</definedName>
    <definedName name="_LLL08">'[4]HARGA DASAR'!$H$28</definedName>
    <definedName name="_LLL09">'[4]HARGA DASAR'!$H$30</definedName>
    <definedName name="_LLL10">'[4]HARGA DASAR'!$H$32</definedName>
    <definedName name="_LLL11">'[4]HARGA DASAR'!$H$34</definedName>
    <definedName name="_MDE01">[4]ALAT!#REF!</definedName>
    <definedName name="_MDE02">[4]ALAT!#REF!</definedName>
    <definedName name="_MDE03">[4]ALAT!#REF!</definedName>
    <definedName name="_MDE04">[4]ALAT!#REF!</definedName>
    <definedName name="_MDE05">[4]ALAT!#REF!</definedName>
    <definedName name="_MDE06">[4]ALAT!#REF!</definedName>
    <definedName name="_MDE07">[4]ALAT!#REF!</definedName>
    <definedName name="_MDE08">[4]ALAT!#REF!</definedName>
    <definedName name="_MDE09">[4]ALAT!#REF!</definedName>
    <definedName name="_MDE10">[4]ALAT!#REF!</definedName>
    <definedName name="_MDE11">[4]ALAT!#REF!</definedName>
    <definedName name="_MDE12">[4]ALAT!#REF!</definedName>
    <definedName name="_MDE13">[4]ALAT!#REF!</definedName>
    <definedName name="_MDE14">[4]ALAT!#REF!</definedName>
    <definedName name="_MDE15">[4]ALAT!#REF!</definedName>
    <definedName name="_MDE16">[4]ALAT!#REF!</definedName>
    <definedName name="_MDE17">[4]ALAT!#REF!</definedName>
    <definedName name="_MDE18">[4]ALAT!#REF!</definedName>
    <definedName name="_MDE19">[4]ALAT!#REF!</definedName>
    <definedName name="_MDE20">[4]ALAT!#REF!</definedName>
    <definedName name="_MDE21">[4]ALAT!#REF!</definedName>
    <definedName name="_MDE22">[4]ALAT!#REF!</definedName>
    <definedName name="_MDE23">[4]ALAT!#REF!</definedName>
    <definedName name="_MDE24">[4]ALAT!#REF!</definedName>
    <definedName name="_MDE25">[4]ALAT!#REF!</definedName>
    <definedName name="_MDE26">[4]ALAT!#REF!</definedName>
    <definedName name="_MDE27">[4]ALAT!#REF!</definedName>
    <definedName name="_MDE28">[4]ALAT!#REF!</definedName>
    <definedName name="_MDE29">[4]ALAT!#REF!</definedName>
    <definedName name="_MDE30">[4]ALAT!#REF!</definedName>
    <definedName name="_MDE31">[4]ALAT!#REF!</definedName>
    <definedName name="_MDE32">[4]ALAT!#REF!</definedName>
    <definedName name="_MDE33">[4]ALAT!#REF!</definedName>
    <definedName name="_MDE34">[4]ALAT!#REF!</definedName>
    <definedName name="_MDE35">#REF!</definedName>
    <definedName name="_MDE36">#REF!</definedName>
    <definedName name="_MDE37">#REF!</definedName>
    <definedName name="_MDE38">#REF!</definedName>
    <definedName name="_MDE39">#REF!</definedName>
    <definedName name="_MDE40">#REF!</definedName>
    <definedName name="_MDE41">#REF!</definedName>
    <definedName name="_MDE42">#REF!</definedName>
    <definedName name="_MDE43">#REF!</definedName>
    <definedName name="_MDE44">#REF!</definedName>
    <definedName name="_MDE45">#REF!</definedName>
    <definedName name="_MDE46">#REF!</definedName>
    <definedName name="_MDE47">#REF!</definedName>
    <definedName name="_MDE48">#REF!</definedName>
    <definedName name="_MDE49">#REF!</definedName>
    <definedName name="_MDE50">#REF!</definedName>
    <definedName name="_MDE51">#REF!</definedName>
    <definedName name="_MDE52">#REF!</definedName>
    <definedName name="_MDE53">#REF!</definedName>
    <definedName name="_MDE54">#REF!</definedName>
    <definedName name="_MDE55">#REF!</definedName>
    <definedName name="_MDE56">#REF!</definedName>
    <definedName name="_MDE57">#REF!</definedName>
    <definedName name="_MDE58">#REF!</definedName>
    <definedName name="_MDE59">#REF!</definedName>
    <definedName name="_MDE60">#REF!</definedName>
    <definedName name="_MDE61">#REF!</definedName>
    <definedName name="_MDE62">#REF!</definedName>
    <definedName name="_MDE63">#REF!</definedName>
    <definedName name="_MDE64">#REF!</definedName>
    <definedName name="_MDE65">#REF!</definedName>
    <definedName name="_MDE66">#REF!</definedName>
    <definedName name="_MDE67">#REF!</definedName>
    <definedName name="_MDE68">#REF!</definedName>
    <definedName name="_ME01">[4]ALAT!#REF!</definedName>
    <definedName name="_ME02">[4]ALAT!#REF!</definedName>
    <definedName name="_ME03">[4]ALAT!#REF!</definedName>
    <definedName name="_ME04">[4]ALAT!#REF!</definedName>
    <definedName name="_ME05">[4]ALAT!#REF!</definedName>
    <definedName name="_ME06">[4]ALAT!#REF!</definedName>
    <definedName name="_ME07">[4]ALAT!#REF!</definedName>
    <definedName name="_ME08">[4]ALAT!#REF!</definedName>
    <definedName name="_ME09">[4]ALAT!#REF!</definedName>
    <definedName name="_ME10">[4]ALAT!#REF!</definedName>
    <definedName name="_ME11">[4]ALAT!#REF!</definedName>
    <definedName name="_ME12">[4]ALAT!#REF!</definedName>
    <definedName name="_ME13">[4]ALAT!#REF!</definedName>
    <definedName name="_ME14">[4]ALAT!#REF!</definedName>
    <definedName name="_ME15">[4]ALAT!#REF!</definedName>
    <definedName name="_ME16">[4]ALAT!#REF!</definedName>
    <definedName name="_ME17">[4]ALAT!#REF!</definedName>
    <definedName name="_ME18">[4]ALAT!#REF!</definedName>
    <definedName name="_ME19">[4]ALAT!#REF!</definedName>
    <definedName name="_ME20">[4]ALAT!#REF!</definedName>
    <definedName name="_ME21">[4]ALAT!#REF!</definedName>
    <definedName name="_ME22">[4]ALAT!#REF!</definedName>
    <definedName name="_ME23">[4]ALAT!#REF!</definedName>
    <definedName name="_ME24">[4]ALAT!#REF!</definedName>
    <definedName name="_ME25">[4]ALAT!#REF!</definedName>
    <definedName name="_ME26">[4]ALAT!#REF!</definedName>
    <definedName name="_ME27">[4]ALAT!#REF!</definedName>
    <definedName name="_ME28">[4]ALAT!#REF!</definedName>
    <definedName name="_ME29">[4]ALAT!#REF!</definedName>
    <definedName name="_ME30">[4]ALAT!#REF!</definedName>
    <definedName name="_ME31">[4]ALAT!#REF!</definedName>
    <definedName name="_ME32">[4]ALAT!#REF!</definedName>
    <definedName name="_ME33">[4]ALAT!#REF!</definedName>
    <definedName name="_ME34">[4]ALAT!#REF!</definedName>
    <definedName name="_ME35">#REF!</definedName>
    <definedName name="_ME36">#REF!</definedName>
    <definedName name="_ME37">#REF!</definedName>
    <definedName name="_ME38">#REF!</definedName>
    <definedName name="_ME39">#REF!</definedName>
    <definedName name="_ME40">#REF!</definedName>
    <definedName name="_ME41">#REF!</definedName>
    <definedName name="_ME42">#REF!</definedName>
    <definedName name="_ME43">#REF!</definedName>
    <definedName name="_ME44">#REF!</definedName>
    <definedName name="_ME45">#REF!</definedName>
    <definedName name="_ME46">#REF!</definedName>
    <definedName name="_ME47">#REF!</definedName>
    <definedName name="_ME48">#REF!</definedName>
    <definedName name="_ME49">#REF!</definedName>
    <definedName name="_ME50">#REF!</definedName>
    <definedName name="_ME51">#REF!</definedName>
    <definedName name="_ME52">#REF!</definedName>
    <definedName name="_ME53">#REF!</definedName>
    <definedName name="_ME54">#REF!</definedName>
    <definedName name="_ME55">#REF!</definedName>
    <definedName name="_ME56">#REF!</definedName>
    <definedName name="_ME57">#REF!</definedName>
    <definedName name="_ME58">#REF!</definedName>
    <definedName name="_ME59">#REF!</definedName>
    <definedName name="_ME60">#REF!</definedName>
    <definedName name="_ME61">#REF!</definedName>
    <definedName name="_ME62">#REF!</definedName>
    <definedName name="_ME63">#REF!</definedName>
    <definedName name="_ME64">#REF!</definedName>
    <definedName name="_ME65">#REF!</definedName>
    <definedName name="_ME66">#REF!</definedName>
    <definedName name="_ME67">#REF!</definedName>
    <definedName name="_ME68">#REF!</definedName>
    <definedName name="_MMM01">'[4]HARGA DASAR'!$J$51</definedName>
    <definedName name="_MMM02">'[4]HARGA DASAR'!$H$53</definedName>
    <definedName name="_MMM03">'[4]HARGA DASAR'!$J$55</definedName>
    <definedName name="_MMM04">'[4]HARGA DASAR'!$J$57</definedName>
    <definedName name="_MMM05">'[4]HARGA DASAR'!$H$59</definedName>
    <definedName name="_MMM06">'[4]HARGA DASAR'!$J$61</definedName>
    <definedName name="_MMM07">'[4]HARGA DASAR'!$H$63</definedName>
    <definedName name="_MMM08">'[4]HARGA DASAR'!$J$65</definedName>
    <definedName name="_MMM09">'[4]HARGA DASAR'!$H$67</definedName>
    <definedName name="_MMM10">'[4]HARGA DASAR'!$H$69</definedName>
    <definedName name="_MMM11">'[4]HARGA DASAR'!$H$71</definedName>
    <definedName name="_MMM12">'[4]HARGA DASAR'!$H$73</definedName>
    <definedName name="_MMM13">'[4]HARGA DASAR'!$J$75</definedName>
    <definedName name="_MMM14">'[4]HARGA DASAR'!$J$77</definedName>
    <definedName name="_MMM15">'[4]HARGA DASAR'!$H$79</definedName>
    <definedName name="_MMM16">'[4]HARGA DASAR'!$J$81</definedName>
    <definedName name="_MMM17">'[4]HARGA DASAR'!$H$83</definedName>
    <definedName name="_MMM18">'[4]HARGA DASAR'!$H$85</definedName>
    <definedName name="_MMM19">'[4]HARGA DASAR'!$J$100</definedName>
    <definedName name="_MMM20">'[4]HARGA DASAR'!$J$102</definedName>
    <definedName name="_MMM21">'[4]HARGA DASAR'!$J$104</definedName>
    <definedName name="_MMM22">'[4]HARGA DASAR'!$H$106</definedName>
    <definedName name="_MMM23">'[4]HARGA DASAR'!$H$108</definedName>
    <definedName name="_MMM24">'[4]HARGA DASAR'!$H$110</definedName>
    <definedName name="_MMM25">'[4]HARGA DASAR'!$H$112</definedName>
    <definedName name="_MMM26">'[4]HARGA DASAR'!$H$114</definedName>
    <definedName name="_MMM27">'[4]HARGA DASAR'!$H$116</definedName>
    <definedName name="_MMM28">'[4]HARGA DASAR'!$H$118</definedName>
    <definedName name="_MMM29">'[4]HARGA DASAR'!$H$120</definedName>
    <definedName name="_MMM30">'[4]HARGA DASAR'!$H$122</definedName>
    <definedName name="_MMM31">'[4]HARGA DASAR'!$H$126</definedName>
    <definedName name="_MMM32">'[4]HARGA DASAR'!$H$128</definedName>
    <definedName name="_MMM33">'[4]HARGA DASAR'!$H$130</definedName>
    <definedName name="_MMM34">'[4]HARGA DASAR'!$H$132</definedName>
    <definedName name="_MMM35">'[4]HARGA DASAR'!$H$134</definedName>
    <definedName name="_MMM36">'[4]HARGA DASAR'!$H$136</definedName>
    <definedName name="_MMM37">'[4]HARGA DASAR'!$H$151</definedName>
    <definedName name="_MMM38">'[4]HARGA DASAR'!$J$153</definedName>
    <definedName name="_MMM39">'[4]HARGA DASAR'!$H$155</definedName>
    <definedName name="_MMM40">'[4]HARGA DASAR'!$H$157</definedName>
    <definedName name="_MMM41">'[4]HARGA DASAR'!$H$159</definedName>
    <definedName name="_MMM411">'[4]HARGA DASAR'!$H$160</definedName>
    <definedName name="_MMM42">'[4]HARGA DASAR'!$H$162</definedName>
    <definedName name="_MMM43">'[4]HARGA DASAR'!$H$164</definedName>
    <definedName name="_MMM44">'[4]HARGA DASAR'!$H$166</definedName>
    <definedName name="_MMM45">'[4]HARGA DASAR'!$H$168</definedName>
    <definedName name="_MMM46">'[4]HARGA DASAR'!$H$170</definedName>
    <definedName name="_MMM47">'[4]HARGA DASAR'!$H$172</definedName>
    <definedName name="_MMM48">'[4]HARGA DASAR'!$H$174</definedName>
    <definedName name="_MMM49">'[4]HARGA DASAR'!$H$176</definedName>
    <definedName name="_MMM50">'[4]HARGA DASAR'!$H$178</definedName>
    <definedName name="_MMM51">'[4]HARGA DASAR'!$H$180</definedName>
    <definedName name="_MMM52">'[4]HARGA DASAR'!$H$182</definedName>
    <definedName name="_MMM53">'[4]HARGA DASAR'!$H$184</definedName>
    <definedName name="_MMM54">'[4]HARGA DASAR'!$H$202</definedName>
    <definedName name="_Order1" hidden="1">255</definedName>
    <definedName name="_Order2" hidden="1">255</definedName>
    <definedName name="_pab100">[7]plumbing!#REF!</definedName>
    <definedName name="_pab125">#REF!</definedName>
    <definedName name="_pab126">#REF!</definedName>
    <definedName name="_pab15">[7]plumbing!#REF!</definedName>
    <definedName name="_pab150">[7]plumbing!#REF!</definedName>
    <definedName name="_pab2">[7]plumbing!#REF!</definedName>
    <definedName name="_pab20">[7]plumbing!#REF!</definedName>
    <definedName name="_pab25">[7]plumbing!#REF!</definedName>
    <definedName name="_pab32">[7]plumbing!#REF!</definedName>
    <definedName name="_pab4">[7]plumbing!#REF!</definedName>
    <definedName name="_pab40">[7]plumbing!#REF!</definedName>
    <definedName name="_pab50">[7]plumbing!#REF!</definedName>
    <definedName name="_pab6">[7]plumbing!#REF!</definedName>
    <definedName name="_pab65">#REF!</definedName>
    <definedName name="_pab80">[7]plumbing!#REF!</definedName>
    <definedName name="_pah150">[7]plumbing!#REF!</definedName>
    <definedName name="_pak100">[7]plumbing!#REF!</definedName>
    <definedName name="_pak150">[7]plumbing!#REF!</definedName>
    <definedName name="_pak50">[7]plumbing!#REF!</definedName>
    <definedName name="_pak80">[7]plumbing!#REF!</definedName>
    <definedName name="_pbs100">#REF!</definedName>
    <definedName name="_pbs15">#REF!</definedName>
    <definedName name="_pbs150">#REF!</definedName>
    <definedName name="_pbs40">#REF!</definedName>
    <definedName name="_pbs50">#REF!</definedName>
    <definedName name="_pbs65">#REF!</definedName>
    <definedName name="_pbs80">#REF!</definedName>
    <definedName name="_pc50">[7]plumbing!#REF!</definedName>
    <definedName name="_pc80">[7]plumbing!#REF!</definedName>
    <definedName name="_pcf80">[7]plumbing!#REF!</definedName>
    <definedName name="_ph100">[7]plumbing!#REF!</definedName>
    <definedName name="_ph150">[7]plumbing!#REF!</definedName>
    <definedName name="_phf100">[7]plumbing!#REF!</definedName>
    <definedName name="_phf150">[7]plumbing!#REF!</definedName>
    <definedName name="_PL1">#REF!</definedName>
    <definedName name="_PL2">#REF!</definedName>
    <definedName name="_PL3">#REF!</definedName>
    <definedName name="_pv100">[7]plumbing!#REF!</definedName>
    <definedName name="_pv40">[7]plumbing!#REF!</definedName>
    <definedName name="_pv50">[7]plumbing!#REF!</definedName>
    <definedName name="_pv80">[7]plumbing!#REF!</definedName>
    <definedName name="_pvc1">#REF!</definedName>
    <definedName name="_pvc100">[8]SAP!#REF!</definedName>
    <definedName name="_pvc150">[8]SAP!#REF!</definedName>
    <definedName name="_pvc2">#REF!</definedName>
    <definedName name="_pvc20">[8]SAP!#REF!</definedName>
    <definedName name="_pvc200">[8]SAP!#REF!</definedName>
    <definedName name="_pvc25">[8]SAP!#REF!</definedName>
    <definedName name="_pvc32">[8]SAP!#REF!</definedName>
    <definedName name="_pvc4">#REF!</definedName>
    <definedName name="_pvc40">[8]SAP!#REF!</definedName>
    <definedName name="_pvc50">[8]SAP!#REF!</definedName>
    <definedName name="_pvc65">[8]SAP!#REF!</definedName>
    <definedName name="_pvc80">[8]SAP!#REF!</definedName>
    <definedName name="_pvf100">[7]plumbing!#REF!</definedName>
    <definedName name="_pvf80">[7]plumbing!#REF!</definedName>
    <definedName name="_qmd15">[8]SAP!#REF!</definedName>
    <definedName name="_qmd20">[8]SAP!#REF!</definedName>
    <definedName name="_rdd100">[8]SAP!#REF!</definedName>
    <definedName name="_rdd150">[8]SAP!#REF!</definedName>
    <definedName name="_rk100">#REF!</definedName>
    <definedName name="_rk200">#REF!</definedName>
    <definedName name="_rk300">#REF!</definedName>
    <definedName name="_rk600">#REF!</definedName>
    <definedName name="_rkl1000">#REF!</definedName>
    <definedName name="_rkl1200">#REF!</definedName>
    <definedName name="_rkl200">#REF!</definedName>
    <definedName name="_rkl300">#REF!</definedName>
    <definedName name="_rkl400">#REF!</definedName>
    <definedName name="_rkl500">#REF!</definedName>
    <definedName name="_rkl600">#REF!</definedName>
    <definedName name="_rkl700">#REF!</definedName>
    <definedName name="_rkl800">#REF!</definedName>
    <definedName name="_sfv150">#REF!</definedName>
    <definedName name="_Sort" hidden="1">#REF!</definedName>
    <definedName name="_std100">#REF!</definedName>
    <definedName name="_std150">#REF!</definedName>
    <definedName name="_std50">#REF!</definedName>
    <definedName name="_std65">#REF!</definedName>
    <definedName name="_tlc20">#REF!</definedName>
    <definedName name="_tsv25">#REF!</definedName>
    <definedName name="_vnt100">[7]plumbing!#REF!</definedName>
    <definedName name="_vnt40">[7]plumbing!#REF!</definedName>
    <definedName name="_vnt50">[7]plumbing!#REF!</definedName>
    <definedName name="_vnt80">[7]plumbing!#REF!</definedName>
    <definedName name="A">#REF!</definedName>
    <definedName name="A.9">#REF!</definedName>
    <definedName name="A_1">#REF!</definedName>
    <definedName name="A_2">#REF!</definedName>
    <definedName name="aa">'[12]L3 An H Sat Mob'!$I$43</definedName>
    <definedName name="aax">#REF!</definedName>
    <definedName name="ab">#REF!</definedName>
    <definedName name="ABC">#REF!</definedName>
    <definedName name="ABCD">#REF!</definedName>
    <definedName name="ABCDE">#REF!</definedName>
    <definedName name="ABCDEF">#REF!</definedName>
    <definedName name="abch100">[7]plumbing!#REF!</definedName>
    <definedName name="aber100">[7]plumbing!#REF!</definedName>
    <definedName name="aber15">[7]plumbing!#REF!</definedName>
    <definedName name="Aber150">[7]plumbing!#REF!</definedName>
    <definedName name="aber2">[7]plumbing!#REF!</definedName>
    <definedName name="aber20">[7]plumbing!#REF!</definedName>
    <definedName name="aber25">[7]plumbing!#REF!</definedName>
    <definedName name="aber32">[7]plumbing!#REF!</definedName>
    <definedName name="aber4">[7]plumbing!#REF!</definedName>
    <definedName name="aber40">[7]plumbing!#REF!</definedName>
    <definedName name="aber50">[7]plumbing!#REF!</definedName>
    <definedName name="Aber6">[7]plumbing!#REF!</definedName>
    <definedName name="aber80">[7]plumbing!#REF!</definedName>
    <definedName name="aberf100">[7]plumbing!#REF!</definedName>
    <definedName name="aberf150">[7]plumbing!#REF!</definedName>
    <definedName name="aberf4">[7]plumbing!#REF!</definedName>
    <definedName name="aberf6">[7]plumbing!#REF!</definedName>
    <definedName name="aberf80">[7]plumbing!#REF!</definedName>
    <definedName name="abfj100">[7]plumbing!#REF!</definedName>
    <definedName name="abfj150">[7]plumbing!#REF!</definedName>
    <definedName name="abfj40">[7]plumbing!#REF!</definedName>
    <definedName name="abfj50">[7]plumbing!#REF!</definedName>
    <definedName name="abfl40">[7]plumbing!#REF!</definedName>
    <definedName name="abft100">[7]plumbing!#REF!</definedName>
    <definedName name="abft150">[7]plumbing!#REF!</definedName>
    <definedName name="abft50">[7]plumbing!#REF!</definedName>
    <definedName name="abfv100">[7]plumbing!#REF!</definedName>
    <definedName name="abfv150">[7]plumbing!#REF!</definedName>
    <definedName name="abfv50">[7]plumbing!#REF!</definedName>
    <definedName name="abfv80">[7]plumbing!#REF!</definedName>
    <definedName name="abgv100">[7]plumbing!#REF!</definedName>
    <definedName name="abgv150">[7]plumbing!#REF!</definedName>
    <definedName name="abgv20">[7]plumbing!#REF!</definedName>
    <definedName name="abgv32">[7]plumbing!#REF!</definedName>
    <definedName name="abgv40">[7]plumbing!#REF!</definedName>
    <definedName name="abgv50">[7]plumbing!#REF!</definedName>
    <definedName name="abka15">[7]plumbing!#REF!</definedName>
    <definedName name="abpg">[7]plumbing!#REF!</definedName>
    <definedName name="abwl">[7]plumbing!#REF!</definedName>
    <definedName name="ABX">#REF!</definedName>
    <definedName name="AC">'[13]daf-3(OK)'!#REF!</definedName>
    <definedName name="ACX">#REF!</definedName>
    <definedName name="AD">'[13]daf-3(OK)'!#REF!</definedName>
    <definedName name="ADX">#REF!</definedName>
    <definedName name="AE">'[13]daf-3(OK)'!#REF!</definedName>
    <definedName name="AF">'[13]daf-3(OK)'!#REF!</definedName>
    <definedName name="AG">'[13]daf-3(OK)'!#REF!</definedName>
    <definedName name="AGREGAT">#REF!</definedName>
    <definedName name="AGREGATA">#REF!</definedName>
    <definedName name="AGREGATB">#REF!</definedName>
    <definedName name="AH">'[13]daf-3(OK)'!#REF!</definedName>
    <definedName name="ahrd100">[7]plumbing!#REF!</definedName>
    <definedName name="ahrd150">[7]plumbing!#REF!</definedName>
    <definedName name="ahs">#REF!</definedName>
    <definedName name="AHS.Rev1">'[14]BQ-E20-02(Rp)'!$B$14:$I$230</definedName>
    <definedName name="ahuf100">[7]plumbing!#REF!</definedName>
    <definedName name="ahuf150">[7]plumbing!#REF!</definedName>
    <definedName name="ahuf150ahuf150">[7]plumbing!#REF!</definedName>
    <definedName name="AI">'[13]daf-3(OK)'!#REF!</definedName>
    <definedName name="AJ">'[13]daf-3(OK)'!#REF!</definedName>
    <definedName name="AK">'[13]daf-3(OK)'!#REF!</definedName>
    <definedName name="akco100">[7]plumbing!#REF!</definedName>
    <definedName name="akco150">[7]plumbing!#REF!</definedName>
    <definedName name="akco80">[7]plumbing!#REF!</definedName>
    <definedName name="akfd50">[7]plumbing!#REF!</definedName>
    <definedName name="akfj100">[7]plumbing!#REF!</definedName>
    <definedName name="akgv100">[7]plumbing!#REF!</definedName>
    <definedName name="akgv80">[7]plumbing!#REF!</definedName>
    <definedName name="akof100">[7]plumbing!#REF!</definedName>
    <definedName name="akof150">[7]plumbing!#REF!</definedName>
    <definedName name="akof4">[7]plumbing!#REF!</definedName>
    <definedName name="akof6">[7]plumbing!#REF!</definedName>
    <definedName name="akof80">[7]plumbing!#REF!</definedName>
    <definedName name="akofl80">[7]plumbing!#REF!</definedName>
    <definedName name="akogv100">[7]plumbing!#REF!</definedName>
    <definedName name="akogv80">[7]plumbing!#REF!</definedName>
    <definedName name="AL">'[13]daf-3(OK)'!#REF!</definedName>
    <definedName name="alat1">'[15]HARGA ALAT'!#REF!</definedName>
    <definedName name="ALATUTAMA">[4]ALAT!#REF!</definedName>
    <definedName name="ALT">[5]AHS!#REF!</definedName>
    <definedName name="AM">'[13]daf-3(OK)'!#REF!</definedName>
    <definedName name="AMP">[4]ALAT!#REF!</definedName>
    <definedName name="AN">'[13]daf-3(OK)'!#REF!</definedName>
    <definedName name="Analisa">'[16]Sat. Pek.'!$H$11:$R$65536</definedName>
    <definedName name="Analisa101A">'[17]Analisa HSP'!$U$51</definedName>
    <definedName name="Analisa101B">'[17]Analisa HSP'!$U$231</definedName>
    <definedName name="Analisa101C">'[17]Analisa HSP'!$U$410</definedName>
    <definedName name="Analisa101D">'[17]Analisa HSP'!$U$589</definedName>
    <definedName name="Analisa101E">'[17]Analisa HSP'!$U$768</definedName>
    <definedName name="ANGKA2">[18]rumus!$F$15:$G$24</definedName>
    <definedName name="angkut200500">'[19]Biaya alat'!#REF!</definedName>
    <definedName name="AO">'[13]daf-3(OK)'!#REF!</definedName>
    <definedName name="AP">'[13]daf-3(OK)'!#REF!</definedName>
    <definedName name="AQ">'[13]daf-3(OK)'!#REF!</definedName>
    <definedName name="AR">'[13]daf-3(OK)'!#REF!</definedName>
    <definedName name="as">#REF!</definedName>
    <definedName name="Asoperator">#REF!</definedName>
    <definedName name="ASPAL">#REF!</definedName>
    <definedName name="ASPHAL_CUTTER">#REF!</definedName>
    <definedName name="Assoperator">'[20]TABEL LABOR'!$F$14</definedName>
    <definedName name="ASUMSI">[21]RAB!$J$77:$K$97</definedName>
    <definedName name="ATB">[5]AHS!#REF!</definedName>
    <definedName name="ATSAMF">#REF!</definedName>
    <definedName name="AUTO">[9]LEMBAR1!$BE$39:$BE$43</definedName>
    <definedName name="AUTO2">[9]LEMBAR1!$BE$56:$BE$59</definedName>
    <definedName name="b">#REF!</definedName>
    <definedName name="B_1">#REF!</definedName>
    <definedName name="baby">[22]BABY!$I$39</definedName>
    <definedName name="backhoe">[22]BACK!$J$42</definedName>
    <definedName name="BAGIAN_1">'[23]Daf 1'!$K$423</definedName>
    <definedName name="BAHAN">#REF!</definedName>
    <definedName name="BAHU">#REF!</definedName>
    <definedName name="Baja_Tulangan">#REF!</definedName>
    <definedName name="Bangunan">#REF!</definedName>
    <definedName name="BAOP">#REF!</definedName>
    <definedName name="basaom">#REF!</definedName>
    <definedName name="basdim">#REF!</definedName>
    <definedName name="basdoc">#REF!</definedName>
    <definedName name="basfs">#REF!</definedName>
    <definedName name="basi">#REF!</definedName>
    <definedName name="basitc">#REF!</definedName>
    <definedName name="basrtu">#REF!</definedName>
    <definedName name="bastw">#REF!</definedName>
    <definedName name="batu">'[22]HARGA BAHAN'!$F$10</definedName>
    <definedName name="Batu_bata">#REF!</definedName>
    <definedName name="BATUBELAH">#REF!</definedName>
    <definedName name="BATUKALI">#REF!</definedName>
    <definedName name="BAX">#REF!</definedName>
    <definedName name="BBX">#REF!</definedName>
    <definedName name="BCX">#REF!</definedName>
    <definedName name="bdia6">[7]plumbing!#REF!</definedName>
    <definedName name="bekis">#REF!</definedName>
    <definedName name="besar">#REF!</definedName>
    <definedName name="Besi">'[22]HARGA BAHAN'!$F$16</definedName>
    <definedName name="BESI1212">#REF!</definedName>
    <definedName name="Beton_K_225">#REF!</definedName>
    <definedName name="beton1">#REF!</definedName>
    <definedName name="betonpolos">#REF!</definedName>
    <definedName name="betonulir">#REF!</definedName>
    <definedName name="BIAYA_LANGSUNG_KONSTRUKSI">[21]BL!$B$2:$T$6835</definedName>
    <definedName name="BJ">#REF!</definedName>
    <definedName name="BK.1">#REF!</definedName>
    <definedName name="bmcb">#REF!</definedName>
    <definedName name="BQ_1">[5]AHS!#REF!</definedName>
    <definedName name="bronjong2">'[24]H-Dasar'!$E$52</definedName>
    <definedName name="bronjong21">[25]Sheet3!#REF!</definedName>
    <definedName name="bronjong2105">#REF!</definedName>
    <definedName name="bronjong211">#REF!</definedName>
    <definedName name="bronjong3">'[24]H-Dasar'!$E$53</definedName>
    <definedName name="bronjong31">#REF!</definedName>
    <definedName name="bronjong311">#REF!</definedName>
    <definedName name="bronjong315">#REF!</definedName>
    <definedName name="bronjong4">'[24]H-Dasar'!$E$54</definedName>
    <definedName name="bronjong41">[25]Sheet3!#REF!</definedName>
    <definedName name="BS">#REF!</definedName>
    <definedName name="btkosong">[25]Sheet3!#REF!</definedName>
    <definedName name="budi">#REF!</definedName>
    <definedName name="BULLDOZER">[4]ALAT!#REF!</definedName>
    <definedName name="bvd0.5">'[26]DAF-2'!#REF!</definedName>
    <definedName name="bvd1.25">'[26]DAF-2'!#REF!</definedName>
    <definedName name="bvd1.5">'[26]DAF-2'!#REF!</definedName>
    <definedName name="C_">#REF!</definedName>
    <definedName name="C_1">#REF!</definedName>
    <definedName name="C_2">#REF!</definedName>
    <definedName name="cargotruck">'[20]TABEL LABOR'!$F$16</definedName>
    <definedName name="carpenter">'[20]TABEL LABOR'!$F$21</definedName>
    <definedName name="casf80">[7]plumbing!#REF!</definedName>
    <definedName name="CASHFLOW">#REF!</definedName>
    <definedName name="cc">#REF!</definedName>
    <definedName name="CFALL">#REF!</definedName>
    <definedName name="cm">'[22]conc-mix'!$F$29</definedName>
    <definedName name="CMT">[27]Foundation!#REF!</definedName>
    <definedName name="commonlabor">'[20]TABEL LABOR'!$F$30</definedName>
    <definedName name="COMPRESSOR">[4]ALAT!#REF!</definedName>
    <definedName name="CONCRETE_MIXER">#REF!</definedName>
    <definedName name="CONCRETE_VIBRATOR">#REF!</definedName>
    <definedName name="CONCRETEMIXER">[4]ALAT!#REF!</definedName>
    <definedName name="CONCRETEVIBRO">[4]ALAT!#REF!</definedName>
    <definedName name="cor">'[22]HARGA BAHAN'!$F$8</definedName>
    <definedName name="CRANE">[4]ALAT!#REF!</definedName>
    <definedName name="CRUSHER_ANALISA">#REF!</definedName>
    <definedName name="CRUSHER_JUDUL">#REF!</definedName>
    <definedName name="CTK3A">[9]LEMBAR1!$BE$30</definedName>
    <definedName name="d">#REF!</definedName>
    <definedName name="D_1">#REF!</definedName>
    <definedName name="daa">#REF!</definedName>
    <definedName name="Daf.4">#REF!</definedName>
    <definedName name="DAF_10">#REF!</definedName>
    <definedName name="DAF_12">'[13]daf-7(OK)'!#REF!</definedName>
    <definedName name="DAF_4">#REF!</definedName>
    <definedName name="DAF_6">'[13]daf-3(OK)'!#REF!</definedName>
    <definedName name="Daftar_Barang">'[28]Harga Satuan'!$C$9:$E$150</definedName>
    <definedName name="DAFTAR_HARGA_SATUAN_SUMBER_DAYA">#REF!</definedName>
    <definedName name="DAFTARSEWA">[4]ALAT!$B$2:$L$50</definedName>
    <definedName name="dak">#REF!</definedName>
    <definedName name="Data">#REF!</definedName>
    <definedName name="datay">'[29]Master Schedule'!$G$51:$U$51</definedName>
    <definedName name="date">'[30]L3 An H Sat Mob'!$I$43</definedName>
    <definedName name="DAX">#REF!</definedName>
    <definedName name="DAYWORKS">#REF!</definedName>
    <definedName name="DBX">#REF!</definedName>
    <definedName name="DCX">#REF!</definedName>
    <definedName name="DD">'[31]Unit Rate'!$F$6</definedName>
    <definedName name="DDDDDDDDD">#REF!</definedName>
    <definedName name="DDX">#REF!</definedName>
    <definedName name="detib2100">#REF!</definedName>
    <definedName name="detib2120">#REF!</definedName>
    <definedName name="detib250">#REF!</definedName>
    <definedName name="detib260">#REF!</definedName>
    <definedName name="detib280">#REF!</definedName>
    <definedName name="DFALAT">#REF!</definedName>
    <definedName name="dgk">#REF!</definedName>
    <definedName name="divisi">[32]Informasi!$H$43</definedName>
    <definedName name="Divisi8">[32]Informasi!$H$432</definedName>
    <definedName name="dka">#REF!</definedName>
    <definedName name="dkk">#REF!</definedName>
    <definedName name="dldl1100">'[33]Isolasi Luar Dalam'!$N$46</definedName>
    <definedName name="dldl160">'[33]Isolasi Luar Dalam'!$L$46</definedName>
    <definedName name="dldl180">'[33]Isolasi Luar Dalam'!$M$46</definedName>
    <definedName name="dldlg100">'[33]Isolasi Luar Dalam'!$N$23</definedName>
    <definedName name="dllg100">'[33]Isolasi Luar'!$N$342</definedName>
    <definedName name="dllg120">'[33]Isolasi Luar'!$O$342</definedName>
    <definedName name="dllg50">'[33]Isolasi Luar'!$K$342</definedName>
    <definedName name="dllg60">'[33]Isolasi Luar'!$L$342</definedName>
    <definedName name="dllg80">'[33]Isolasi Luar'!$M$342</definedName>
    <definedName name="dlpar38120">#REF!</definedName>
    <definedName name="dlplc13w">#REF!</definedName>
    <definedName name="dlplc13wbimc">#REF!</definedName>
    <definedName name="DODOL">#REF!</definedName>
    <definedName name="DOMBA">#REF!</definedName>
    <definedName name="dpa">#REF!</definedName>
    <definedName name="dpk">#REF!</definedName>
    <definedName name="DR">[34]ANAL.BOW!$J$232</definedName>
    <definedName name="DRAINASE">#REF!</definedName>
    <definedName name="drilb2100">#REF!</definedName>
    <definedName name="drilb2120">#REF!</definedName>
    <definedName name="drilb250">#REF!</definedName>
    <definedName name="drilb260">#REF!</definedName>
    <definedName name="drilb280">#REF!</definedName>
    <definedName name="drildl3a100">#REF!</definedName>
    <definedName name="drildl3a120">#REF!</definedName>
    <definedName name="drildl3a50">#REF!</definedName>
    <definedName name="drildl3a60">#REF!</definedName>
    <definedName name="drildl3a80">#REF!</definedName>
    <definedName name="drill1100">#REF!</definedName>
    <definedName name="drill1120">#REF!</definedName>
    <definedName name="drill150">#REF!</definedName>
    <definedName name="drill160">#REF!</definedName>
    <definedName name="drill180">#REF!</definedName>
    <definedName name="drill3100">#REF!</definedName>
    <definedName name="drill3120">#REF!</definedName>
    <definedName name="drill350">#REF!</definedName>
    <definedName name="drill360">#REF!</definedName>
    <definedName name="drill380">#REF!</definedName>
    <definedName name="drill5100">#REF!</definedName>
    <definedName name="drill5120">#REF!</definedName>
    <definedName name="drill550">#REF!</definedName>
    <definedName name="drill560">#REF!</definedName>
    <definedName name="drill580">#REF!</definedName>
    <definedName name="drill5a100">#REF!</definedName>
    <definedName name="drill5a120">#REF!</definedName>
    <definedName name="drill5a50">#REF!</definedName>
    <definedName name="drill5a60">#REF!</definedName>
    <definedName name="drill5a80">#REF!</definedName>
    <definedName name="drill6a100">#REF!</definedName>
    <definedName name="drill6a120">#REF!</definedName>
    <definedName name="drill6a50">#REF!</definedName>
    <definedName name="drill6a60">#REF!</definedName>
    <definedName name="drill6a80">#REF!</definedName>
    <definedName name="drillug100">#REF!</definedName>
    <definedName name="drillug120">#REF!</definedName>
    <definedName name="drillug50">#REF!</definedName>
    <definedName name="drillug60">#REF!</definedName>
    <definedName name="drillug80">#REF!</definedName>
    <definedName name="drive">'[22]HARGA BAHAN'!$F$25</definedName>
    <definedName name="DS">'[31]Unit Rate'!$F$5</definedName>
    <definedName name="DSHP">[5]AHS!#REF!</definedName>
    <definedName name="dsilb2100">#REF!</definedName>
    <definedName name="dsilb2120">#REF!</definedName>
    <definedName name="dsilb250">#REF!</definedName>
    <definedName name="dsilb260">#REF!</definedName>
    <definedName name="dsilb280">#REF!</definedName>
    <definedName name="dsildb2100">#REF!</definedName>
    <definedName name="dsildb2120">#REF!</definedName>
    <definedName name="dsildb250">#REF!</definedName>
    <definedName name="dsildb260">#REF!</definedName>
    <definedName name="dsildb280">#REF!</definedName>
    <definedName name="dsildl1100">#REF!</definedName>
    <definedName name="dsildl1120">#REF!</definedName>
    <definedName name="dsildl150">#REF!</definedName>
    <definedName name="dsildl160">#REF!</definedName>
    <definedName name="dsildl180">#REF!</definedName>
    <definedName name="dsildl3100">#REF!</definedName>
    <definedName name="dsildl3120">#REF!</definedName>
    <definedName name="dsildl350">#REF!</definedName>
    <definedName name="dsildl360">#REF!</definedName>
    <definedName name="dsildl380">#REF!</definedName>
    <definedName name="dsildl3a100">#REF!</definedName>
    <definedName name="dsildl3a120">#REF!</definedName>
    <definedName name="dsildl3a50">#REF!</definedName>
    <definedName name="dsildl3a60">#REF!</definedName>
    <definedName name="dsildl3a80">#REF!</definedName>
    <definedName name="dsildl5100">#REF!</definedName>
    <definedName name="dsildl5120">#REF!</definedName>
    <definedName name="dsildl550">#REF!</definedName>
    <definedName name="dsildl560">#REF!</definedName>
    <definedName name="dsildl580">#REF!</definedName>
    <definedName name="dsildl5a100">#REF!</definedName>
    <definedName name="dsildl5a120">#REF!</definedName>
    <definedName name="dsildl5a50">#REF!</definedName>
    <definedName name="dsildl5a60">#REF!</definedName>
    <definedName name="dsildl5a80">#REF!</definedName>
    <definedName name="dsildl6a100">#REF!</definedName>
    <definedName name="dsildl6a120">#REF!</definedName>
    <definedName name="dsildl6a50">#REF!</definedName>
    <definedName name="dsildl6a60">#REF!</definedName>
    <definedName name="dsildl6a80">#REF!</definedName>
    <definedName name="dsildlug100">#REF!</definedName>
    <definedName name="dsildlug120">#REF!</definedName>
    <definedName name="dsildlug50">#REF!</definedName>
    <definedName name="dsildlug60">#REF!</definedName>
    <definedName name="dsildlug80">#REF!</definedName>
    <definedName name="dsill1100">#REF!</definedName>
    <definedName name="dsill1120">#REF!</definedName>
    <definedName name="dsill150">#REF!</definedName>
    <definedName name="dsill160">#REF!</definedName>
    <definedName name="dsill180">#REF!</definedName>
    <definedName name="dsill3100">#REF!</definedName>
    <definedName name="dsill3120">#REF!</definedName>
    <definedName name="dsill350">#REF!</definedName>
    <definedName name="dsill360">#REF!</definedName>
    <definedName name="dsill380">#REF!</definedName>
    <definedName name="dsill3a100">#REF!</definedName>
    <definedName name="dsill3a120">#REF!</definedName>
    <definedName name="dsill3a50">#REF!</definedName>
    <definedName name="dsill3a60">#REF!</definedName>
    <definedName name="dsill3a80">#REF!</definedName>
    <definedName name="dsill5100">#REF!</definedName>
    <definedName name="dsill5120">#REF!</definedName>
    <definedName name="dsill550">#REF!</definedName>
    <definedName name="dsill560">#REF!</definedName>
    <definedName name="dsill580">#REF!</definedName>
    <definedName name="dsill5a100">#REF!</definedName>
    <definedName name="dsill5a120">#REF!</definedName>
    <definedName name="dsill5a50">#REF!</definedName>
    <definedName name="dsill5a60">#REF!</definedName>
    <definedName name="dsill5a80">#REF!</definedName>
    <definedName name="dsill6a100">#REF!</definedName>
    <definedName name="dsill6a120">#REF!</definedName>
    <definedName name="dsill6a50">#REF!</definedName>
    <definedName name="dsill6a60">#REF!</definedName>
    <definedName name="dsill6a80">#REF!</definedName>
    <definedName name="dsillug100">#REF!</definedName>
    <definedName name="dsillug120">#REF!</definedName>
    <definedName name="dsillug50">#REF!</definedName>
    <definedName name="dsillug60">#REF!</definedName>
    <definedName name="dsillug80">#REF!</definedName>
    <definedName name="dstib2100">#REF!</definedName>
    <definedName name="dstib2120">#REF!</definedName>
    <definedName name="dstib250">#REF!</definedName>
    <definedName name="dstib260">#REF!</definedName>
    <definedName name="dstib280">#REF!</definedName>
    <definedName name="dul">[25]Sheet1!#REF!</definedName>
    <definedName name="DUMP_TRUCK">#REF!</definedName>
    <definedName name="DUMP_TRUCK_3___4_M3">#REF!</definedName>
    <definedName name="DUMPTRUCK1">[4]ALAT!#REF!</definedName>
    <definedName name="DUMPTRUCK2">[4]ALAT!#REF!</definedName>
    <definedName name="e">#REF!</definedName>
    <definedName name="E_1">#REF!</definedName>
    <definedName name="ediit">[35]ANAL.BOW!$J$232</definedName>
    <definedName name="edit">[36]ANAL.BOW!$J$171</definedName>
    <definedName name="EE">'[37]ES STG'!#REF!</definedName>
    <definedName name="EEX">#REF!</definedName>
    <definedName name="EFX">#REF!</definedName>
    <definedName name="EGX">#REF!</definedName>
    <definedName name="EHX">#REF!</definedName>
    <definedName name="EJX">#REF!</definedName>
    <definedName name="EKX">#REF!</definedName>
    <definedName name="elek">#REF!</definedName>
    <definedName name="ELX">#REF!</definedName>
    <definedName name="Ember">#REF!</definedName>
    <definedName name="eol">#REF!</definedName>
    <definedName name="ESTIMASI_KAPASITAS_PRODUKSI_PERALATAN">#REF!</definedName>
    <definedName name="EXCAVATOR">[4]ALAT!#REF!</definedName>
    <definedName name="EXCAVATOR_80___140_HP">#REF!</definedName>
    <definedName name="EXTRA">#REF!</definedName>
    <definedName name="f">#REF!</definedName>
    <definedName name="faab">#REF!</definedName>
    <definedName name="facm">#REF!</definedName>
    <definedName name="facp">#REF!</definedName>
    <definedName name="faeol">#REF!</definedName>
    <definedName name="fahd">#REF!</definedName>
    <definedName name="fahdt">#REF!</definedName>
    <definedName name="fahs">#REF!</definedName>
    <definedName name="fail">#REF!</definedName>
    <definedName name="faitc">#REF!</definedName>
    <definedName name="faki">#REF!</definedName>
    <definedName name="faktd">#REF!</definedName>
    <definedName name="fam">#REF!</definedName>
    <definedName name="famcp">#REF!</definedName>
    <definedName name="faoi">#REF!</definedName>
    <definedName name="far">#REF!</definedName>
    <definedName name="fasd">#REF!</definedName>
    <definedName name="fasdt">#REF!</definedName>
    <definedName name="fat">#REF!</definedName>
    <definedName name="fe">'[38]rab me (by owner) '!#REF!</definedName>
    <definedName name="feco25">#REF!</definedName>
    <definedName name="fedc2">#REF!</definedName>
    <definedName name="fedc35">#REF!</definedName>
    <definedName name="FEX">#REF!</definedName>
    <definedName name="ff">'[39]7.PEK-STRUKTUR'!#REF!</definedName>
    <definedName name="fffff">#REF!</definedName>
    <definedName name="FFX">#REF!</definedName>
    <definedName name="FGX">#REF!</definedName>
    <definedName name="FHX">#REF!</definedName>
    <definedName name="finaldrive">#REF!</definedName>
    <definedName name="FINISHER">[4]ALAT!#REF!</definedName>
    <definedName name="FIRST_FLOOR">#REF!</definedName>
    <definedName name="FJX">#REF!</definedName>
    <definedName name="fkx">#REF!</definedName>
    <definedName name="FLAT_BED_TRUCK_3__4_M3">#REF!</definedName>
    <definedName name="FLATBEDTRUCK">[4]ALAT!#REF!</definedName>
    <definedName name="flmh400">#REF!</definedName>
    <definedName name="flx">#REF!</definedName>
    <definedName name="Foreman">'[20]TABEL LABOR'!$F$8</definedName>
    <definedName name="FORM101">#REF!</definedName>
    <definedName name="FORM1021">#REF!</definedName>
    <definedName name="FORM1022">#REF!</definedName>
    <definedName name="FORM1031">#REF!</definedName>
    <definedName name="FORM1032">#REF!</definedName>
    <definedName name="FORM1041">#REF!</definedName>
    <definedName name="FORM1042">#REF!</definedName>
    <definedName name="FORM21">#REF!</definedName>
    <definedName name="FORM22E">#REF!</definedName>
    <definedName name="FORM22L">#REF!</definedName>
    <definedName name="FORM231">#REF!</definedName>
    <definedName name="FORM232">#REF!</definedName>
    <definedName name="FORM233">#REF!</definedName>
    <definedName name="Form234">#REF!</definedName>
    <definedName name="Form235">#REF!</definedName>
    <definedName name="Form236">#REF!</definedName>
    <definedName name="FORM241">#REF!</definedName>
    <definedName name="FORM242">#REF!</definedName>
    <definedName name="FORM243">#REF!</definedName>
    <definedName name="FORM311">[4]DIV.3!$N$4:$Y$61</definedName>
    <definedName name="FORM312">[4]DIV.3!#REF!</definedName>
    <definedName name="FORM313">[4]DIV.3!#REF!</definedName>
    <definedName name="FORM314">[4]DIV.3!#REF!</definedName>
    <definedName name="FORM315">[4]DIV.3!#REF!</definedName>
    <definedName name="FORM316">#REF!</definedName>
    <definedName name="FORM319">[4]DIV.3!#REF!</definedName>
    <definedName name="FORM321">#REF!</definedName>
    <definedName name="FORM322">[4]DIV.3!$N$125:$Y$182</definedName>
    <definedName name="FORM323">[4]DIV.3!#REF!</definedName>
    <definedName name="FORM323L">#REF!</definedName>
    <definedName name="FORM324">[4]DIV.3!#REF!</definedName>
    <definedName name="FORM33">'[10]AN-RC'!#REF!</definedName>
    <definedName name="FORM331">[4]DIV.3!$N$296:$Y$352</definedName>
    <definedName name="FORM346">[4]DIV.3!#REF!</definedName>
    <definedName name="FORM511">'[40]5.1-5.4(1)-5.4(2)'!#REF!</definedName>
    <definedName name="FORM512">'[40]5.1-5.4(1)-5.4(2)'!$N$2:$Y$61</definedName>
    <definedName name="FORM521">'[40]5.1-5.4(1)-5.4(2)'!#REF!</definedName>
    <definedName name="FORM522">'[40]5.1-5.4(1)-5.4(2)'!$N$183:$Y$243</definedName>
    <definedName name="FORM541">'[40]5.1-5.4(1)-5.4(2)'!$N$362:$Y$422</definedName>
    <definedName name="FORM542">'[40]5.1-5.4(1)-5.4(2)'!$N$484:$Y$544</definedName>
    <definedName name="FORM611">'[41]6.PEK ASPAL'!#REF!</definedName>
    <definedName name="FORM612">'[41]6.PEK ASPAL'!$M$2:$W$62</definedName>
    <definedName name="FORM621">'[41]6.PEK ASPAL'!#REF!</definedName>
    <definedName name="FORM622">'[41]6.PEK ASPAL'!#REF!</definedName>
    <definedName name="FORM623">'[41]6.PEK ASPAL'!#REF!</definedName>
    <definedName name="FORM624">'[42]AHS Aspal'!#REF!</definedName>
    <definedName name="FORM631">'[41]6.PEK ASPAL'!#REF!</definedName>
    <definedName name="FORM632">'[41]6.PEK ASPAL'!#REF!</definedName>
    <definedName name="FORM633">'[41]6.PEK ASPAL'!#REF!</definedName>
    <definedName name="FORM634">'[41]6.PEK ASPAL'!#REF!</definedName>
    <definedName name="FORM635">'[41]6.PEK ASPAL'!#REF!</definedName>
    <definedName name="FORM635A">'[41]6.PEK ASPAL'!$M$122:$W$182</definedName>
    <definedName name="FORM636">'[41]6.PEK ASPAL'!#REF!</definedName>
    <definedName name="FORM641L">#REF!</definedName>
    <definedName name="FORM642">#REF!</definedName>
    <definedName name="FORM65">'[41]6.PEK ASPAL'!#REF!</definedName>
    <definedName name="FORM651">'[42]AHS Aspal'!#REF!</definedName>
    <definedName name="FORM661">'[42]AHS Aspal'!#REF!</definedName>
    <definedName name="FORM662">'[42]AHS Aspal'!#REF!</definedName>
    <definedName name="FORM66PERATA">'[41]6.PEK ASPAL'!#REF!</definedName>
    <definedName name="FORM66PERMUKAAN">'[41]6.PEK ASPAL'!#REF!</definedName>
    <definedName name="FORM7101">#REF!</definedName>
    <definedName name="FORM7102">#REF!</definedName>
    <definedName name="FORM7103">#REF!</definedName>
    <definedName name="FORM711">'[43]7.PEK-STRUKTUR'!#REF!</definedName>
    <definedName name="FORM712">#REF!</definedName>
    <definedName name="FORM713">#REF!</definedName>
    <definedName name="FORM714">'[43]7.PEK-STRUKTUR'!#REF!</definedName>
    <definedName name="FORM715">#REF!</definedName>
    <definedName name="FORM716">#REF!</definedName>
    <definedName name="FORM717">#REF!</definedName>
    <definedName name="FORM718">#REF!</definedName>
    <definedName name="FORM721">'[43]7.PEK-STRUKTUR'!#REF!</definedName>
    <definedName name="FORM731">'[43]7.PEK-STRUKTUR'!$M$2:$W$62</definedName>
    <definedName name="FORM732">'[43]7.PEK-STRUKTUR'!#REF!</definedName>
    <definedName name="FORM733">'[43]7.PEK-STRUKTUR'!$M$122:$W$182</definedName>
    <definedName name="FORM734">'[43]7.PEK-STRUKTUR'!#REF!</definedName>
    <definedName name="FORM735">'[43]7.PEK-STRUKTUR'!#REF!</definedName>
    <definedName name="FORM73PL">#REF!</definedName>
    <definedName name="FORM73UL">#REF!</definedName>
    <definedName name="FORM744">#REF!</definedName>
    <definedName name="FORM745">#REF!</definedName>
    <definedName name="FORM751">#REF!</definedName>
    <definedName name="FORM752">#REF!</definedName>
    <definedName name="FORM7610">#REF!</definedName>
    <definedName name="FORM7611">#REF!</definedName>
    <definedName name="FORM7612">#REF!</definedName>
    <definedName name="FORM7612a">#REF!</definedName>
    <definedName name="FORM7612b">#REF!</definedName>
    <definedName name="FORM7612c">#REF!</definedName>
    <definedName name="FORM7613">#REF!</definedName>
    <definedName name="FORM7613a">#REF!</definedName>
    <definedName name="FORM7613b">#REF!</definedName>
    <definedName name="FORM7613c">#REF!</definedName>
    <definedName name="FORM7614">#REF!</definedName>
    <definedName name="FORM7614a">#REF!</definedName>
    <definedName name="FORM7614b">#REF!</definedName>
    <definedName name="FORM7614c">#REF!</definedName>
    <definedName name="FORM7614d">#REF!</definedName>
    <definedName name="FORM7614e">#REF!</definedName>
    <definedName name="FORM7615">#REF!</definedName>
    <definedName name="FORM7616">#REF!</definedName>
    <definedName name="FORM7617">#REF!</definedName>
    <definedName name="FORM7618">#REF!</definedName>
    <definedName name="FORM7619">#REF!</definedName>
    <definedName name="FORM7620">#REF!</definedName>
    <definedName name="FORM7621">#REF!</definedName>
    <definedName name="FORM7625">#REF!</definedName>
    <definedName name="FORM7626">#REF!</definedName>
    <definedName name="FORM767">#REF!</definedName>
    <definedName name="FORM768">#REF!</definedName>
    <definedName name="FORM769">#REF!</definedName>
    <definedName name="FORM76X">#REF!</definedName>
    <definedName name="FORM771">#REF!</definedName>
    <definedName name="FORM771a">'[43]7.PEK-STRUKTUR'!#REF!</definedName>
    <definedName name="FORM771b">'[43]7.PEK-STRUKTUR'!#REF!</definedName>
    <definedName name="FORM771c">'[43]7.PEK-STRUKTUR'!#REF!</definedName>
    <definedName name="FORM771d">'[43]7.PEK-STRUKTUR'!#REF!</definedName>
    <definedName name="FORM772a">'[43]7.PEK-STRUKTUR'!#REF!</definedName>
    <definedName name="FORM772b">'[43]7.PEK-STRUKTUR'!#REF!</definedName>
    <definedName name="FORM772c">'[43]7.PEK-STRUKTUR'!#REF!</definedName>
    <definedName name="FORM772d">'[43]7.PEK-STRUKTUR'!#REF!</definedName>
    <definedName name="FORM775">#REF!</definedName>
    <definedName name="FORM79">#REF!</definedName>
    <definedName name="FORM79L">#REF!</definedName>
    <definedName name="FORM79manual">#REF!</definedName>
    <definedName name="FORM79mekanis">#REF!</definedName>
    <definedName name="FORM811">[4]DIV.8!#REF!</definedName>
    <definedName name="FORM812">[4]DIV.8!#REF!</definedName>
    <definedName name="FORM813">[4]DIV.8!#REF!</definedName>
    <definedName name="FORM814">[4]DIV.8!#REF!</definedName>
    <definedName name="FORM815">[4]DIV.8!#REF!</definedName>
    <definedName name="FORM817">[4]DIV.8!#REF!</definedName>
    <definedName name="FORM818">[4]DIV.8!#REF!</definedName>
    <definedName name="FORM819">[4]DIV.8!#REF!</definedName>
    <definedName name="FORM82">[4]DIV.8!#REF!</definedName>
    <definedName name="FORM841">[4]DIV.8!#REF!</definedName>
    <definedName name="FORM8410">[4]DIV.8!#REF!</definedName>
    <definedName name="FORM842">[4]DIV.8!#REF!</definedName>
    <definedName name="FORM844">[4]DIV.8!#REF!</definedName>
    <definedName name="FORM845">[4]DIV.8!#REF!</definedName>
    <definedName name="FORM846">[4]DIV.8!#REF!</definedName>
    <definedName name="FORM847">[4]DIV.8!#REF!</definedName>
    <definedName name="FORM910">[4]DIV.9!#REF!</definedName>
    <definedName name="FORM911">[4]DIV.9!$N$176:$Y$232</definedName>
    <definedName name="FORM912">[4]DIV.9!#REF!</definedName>
    <definedName name="FORM913">[4]DIV.9!$N$234:$Y$290</definedName>
    <definedName name="FORM914">[4]DIV.9!#REF!</definedName>
    <definedName name="FORM915">[4]DIV.9!$N$292:$Y$348</definedName>
    <definedName name="FORM916">[4]DIV.9!#REF!</definedName>
    <definedName name="FORM917">[4]DIV.9!$N$350:$Y$406</definedName>
    <definedName name="FORM918">[4]DIV.9!#REF!</definedName>
    <definedName name="FORM919">[4]DIV.9!$N$408:$Y$464</definedName>
    <definedName name="FORM920">[4]DIV.9!#REF!</definedName>
    <definedName name="FORM94">[4]DIV.9!$N$2:$Y$58</definedName>
    <definedName name="FORM95">[4]DIV.9!#REF!</definedName>
    <definedName name="FORM96">[4]DIV.9!$N$60:$Y$116</definedName>
    <definedName name="FORM97">[4]DIV.9!$N$118:$Y$174</definedName>
    <definedName name="FORM98">[4]DIV.9!#REF!</definedName>
    <definedName name="FORM99">[4]DIV.9!#REF!</definedName>
    <definedName name="FORMGEOTEKSTIL">#REF!</definedName>
    <definedName name="frc4x10">#REF!</definedName>
    <definedName name="frc4x1x400">#REF!</definedName>
    <definedName name="frc4x25">#REF!</definedName>
    <definedName name="frc4x300">#REF!</definedName>
    <definedName name="frc4x35">#REF!</definedName>
    <definedName name="frc4x95">#REF!</definedName>
    <definedName name="frc5x4">#REF!</definedName>
    <definedName name="frc5x6">#REF!</definedName>
    <definedName name="fs">#REF!</definedName>
    <definedName name="fsvd100">#REF!</definedName>
    <definedName name="fsvd150">#REF!</definedName>
    <definedName name="fsvd65">#REF!</definedName>
    <definedName name="FULVIMIXER">[4]ALAT!#REF!</definedName>
    <definedName name="FURNITURE__FURNISHING">#REF!</definedName>
    <definedName name="G4_">'[44]ANSAT K''AYI'!#REF!</definedName>
    <definedName name="G5_">'[44]ANSAT K''AYI'!#REF!</definedName>
    <definedName name="GALIAN">#REF!</definedName>
    <definedName name="Galian_Tanah__Keras">#REF!</definedName>
    <definedName name="GANDA">#REF!</definedName>
    <definedName name="GANDAA">#REF!</definedName>
    <definedName name="GATE1624">#REF!</definedName>
    <definedName name="GATE2223">#REF!</definedName>
    <definedName name="GATE242">#REF!</definedName>
    <definedName name="GATEKAYU1624">#REF!</definedName>
    <definedName name="GATEKAYU2223">#REF!</definedName>
    <definedName name="GATEKAYU242">#REF!</definedName>
    <definedName name="GENERATOR_SET">#REF!</definedName>
    <definedName name="GENSET">[4]ALAT!#REF!</definedName>
    <definedName name="geotex">'[24]H-Dasar'!$E$56</definedName>
    <definedName name="govpd15">#REF!</definedName>
    <definedName name="GRADER">[4]ALAT!#REF!</definedName>
    <definedName name="GRAND_PALEMBANG_HOTEL___PALEMBANG">#REF!</definedName>
    <definedName name="GRAVEL">#REF!</definedName>
    <definedName name="grc">#REF!</definedName>
    <definedName name="grease">#REF!</definedName>
    <definedName name="GROUND_FLOOR">#REF!</definedName>
    <definedName name="gs110g">#REF!</definedName>
    <definedName name="gs14g">#REF!</definedName>
    <definedName name="gs55g">#REF!</definedName>
    <definedName name="gs6g">#REF!</definedName>
    <definedName name="gs80g">#REF!</definedName>
    <definedName name="GT">'[31]Unit Rate'!$F$10</definedName>
    <definedName name="HARGA">#REF!</definedName>
    <definedName name="hdw">#REF!</definedName>
    <definedName name="hidrolik">'[22]HARGA BAHAN'!$F$23</definedName>
    <definedName name="hil">#REF!</definedName>
    <definedName name="HSD">[5]AHS!#REF!</definedName>
    <definedName name="hspt">#REF!</definedName>
    <definedName name="hsut">#REF!</definedName>
    <definedName name="hswt">#REF!</definedName>
    <definedName name="I_L1">#REF!</definedName>
    <definedName name="I_L2">#REF!</definedName>
    <definedName name="I_L3">#REF!</definedName>
    <definedName name="I_LATAP">#REF!</definedName>
    <definedName name="I_LD">#REF!</definedName>
    <definedName name="I_LPOS">#REF!</definedName>
    <definedName name="I_LU">#REF!</definedName>
    <definedName name="ia">#REF!</definedName>
    <definedName name="ihb">#REF!</definedName>
    <definedName name="ihbl">#REF!</definedName>
    <definedName name="II">'[37]ES STG'!#REF!</definedName>
    <definedName name="II_L1">#REF!</definedName>
    <definedName name="II_L2">#REF!</definedName>
    <definedName name="II_L3">#REF!</definedName>
    <definedName name="II_LATAP">#REF!</definedName>
    <definedName name="II_LD">#REF!</definedName>
    <definedName name="II_LPOS">#REF!</definedName>
    <definedName name="II_LU">#REF!</definedName>
    <definedName name="III_L1">#REF!</definedName>
    <definedName name="III_L2">#REF!</definedName>
    <definedName name="III_L3">#REF!</definedName>
    <definedName name="III_LATAP">#REF!</definedName>
    <definedName name="III_LD">#REF!</definedName>
    <definedName name="III_LPOS">#REF!</definedName>
    <definedName name="III_LU">#REF!</definedName>
    <definedName name="ijuk">#REF!</definedName>
    <definedName name="im">#REF!</definedName>
    <definedName name="iu">#REF!</definedName>
    <definedName name="IV_L1">#REF!</definedName>
    <definedName name="IV_L2">#REF!</definedName>
    <definedName name="IV_L3">#REF!</definedName>
    <definedName name="IV_LD">#REF!</definedName>
    <definedName name="IV_UPOS">#REF!</definedName>
    <definedName name="JACK_HAMMER">#REF!</definedName>
    <definedName name="JACKHAMMER">[4]ALAT!#REF!</definedName>
    <definedName name="JADUAL_PEMAKAIAN_ALAT">#REF!</definedName>
    <definedName name="JADUAL_PENGADAAN_MATERIAL_UTAMA">#REF!</definedName>
    <definedName name="jagamalam">#REF!</definedName>
    <definedName name="JASA">#REF!</definedName>
    <definedName name="JEFTA">#REF!</definedName>
    <definedName name="jik">#REF!</definedName>
    <definedName name="JJ">#REF!</definedName>
    <definedName name="JPEMBA">#REF!</definedName>
    <definedName name="JPENING">#REF!</definedName>
    <definedName name="JPY">[45]TSS!#REF!</definedName>
    <definedName name="JREHAB">#REF!</definedName>
    <definedName name="kab">#REF!</definedName>
    <definedName name="kamp">#REF!</definedName>
    <definedName name="kawat">'[22]HARGA BAHAN'!$F$15</definedName>
    <definedName name="kawatbet">[19]HARGA!#REF!</definedName>
    <definedName name="kawatbeton">#REF!</definedName>
    <definedName name="KAYU2136">#REF!</definedName>
    <definedName name="KAYU2232">#REF!</definedName>
    <definedName name="KAYU2236">#REF!</definedName>
    <definedName name="kayubek">'[22]HARGA BAHAN'!$F$13</definedName>
    <definedName name="kayubekist">#REF!</definedName>
    <definedName name="kd">#REF!</definedName>
    <definedName name="kdz">#REF!</definedName>
    <definedName name="kecil">#REF!</definedName>
    <definedName name="KEPALA">#REF!</definedName>
    <definedName name="keptuk">#REF!</definedName>
    <definedName name="kexc">#REF!</definedName>
    <definedName name="kfs">#REF!</definedName>
    <definedName name="kgs">#REF!</definedName>
    <definedName name="kitc100x2x0.6">#REF!</definedName>
    <definedName name="kitc2x100x2x0.6">#REF!</definedName>
    <definedName name="kji">#REF!</definedName>
    <definedName name="kk10a">#REF!</definedName>
    <definedName name="kk16a">#REF!</definedName>
    <definedName name="kkm">#REF!</definedName>
    <definedName name="kknymhy">#REF!</definedName>
    <definedName name="kkts">#REF!</definedName>
    <definedName name="klp">#REF!</definedName>
    <definedName name="km">#REF!</definedName>
    <definedName name="kmg">#REF!</definedName>
    <definedName name="kmm">#REF!</definedName>
    <definedName name="KODE">#REF!</definedName>
    <definedName name="KOEF">[46]Analisa!$L$10</definedName>
    <definedName name="koef1">#REF!</definedName>
    <definedName name="koeflingg">#REF!</definedName>
    <definedName name="koeflingk">#REF!</definedName>
    <definedName name="kof">#REF!</definedName>
    <definedName name="koling">#REF!</definedName>
    <definedName name="koralbeton">#REF!</definedName>
    <definedName name="kotakadukan">#REF!</definedName>
    <definedName name="ksc">#REF!</definedName>
    <definedName name="ksk">#REF!</definedName>
    <definedName name="kst">#REF!</definedName>
    <definedName name="ktpm">#REF!</definedName>
    <definedName name="KUANTITAS">#REF!</definedName>
    <definedName name="KUSEN__PINTU__JENDELA__ALAT_ALAT_PENGGANTUNG_DAN_CURTAIN_WALL">#REF!</definedName>
    <definedName name="kwh1st">#REF!</definedName>
    <definedName name="kwh3st">#REF!</definedName>
    <definedName name="kwl">#REF!</definedName>
    <definedName name="ky">#REF!</definedName>
    <definedName name="l">#REF!</definedName>
    <definedName name="l1ti50">#REF!</definedName>
    <definedName name="l1ti60">#REF!</definedName>
    <definedName name="l3l100">#REF!</definedName>
    <definedName name="l3l50">#REF!</definedName>
    <definedName name="l3l60">#REF!</definedName>
    <definedName name="l3l70">#REF!</definedName>
    <definedName name="l3l80">#REF!</definedName>
    <definedName name="l3ld100">#REF!</definedName>
    <definedName name="l3ld50">#REF!</definedName>
    <definedName name="l3ld60">#REF!</definedName>
    <definedName name="l3ld70">#REF!</definedName>
    <definedName name="l3ld80">#REF!</definedName>
    <definedName name="l3ti50">#REF!</definedName>
    <definedName name="l3ti60">#REF!</definedName>
    <definedName name="l3ti80">#REF!</definedName>
    <definedName name="l3tisf50">#REF!</definedName>
    <definedName name="l3tisf60">#REF!</definedName>
    <definedName name="LAINLAIN">#REF!</definedName>
    <definedName name="LANTAI_P3">#REF!</definedName>
    <definedName name="lapisijuk">[25]Sheet3!#REF!</definedName>
    <definedName name="layout">#REF!</definedName>
    <definedName name="LBR3A">[9]LEMBAR3!$W$9:$AF$61</definedName>
    <definedName name="leb">#REF!</definedName>
    <definedName name="lgld100">#REF!</definedName>
    <definedName name="lgld70">#REF!</definedName>
    <definedName name="lgld80">#REF!</definedName>
    <definedName name="lgti50">#REF!</definedName>
    <definedName name="lgti60">#REF!</definedName>
    <definedName name="lgti70">#REF!</definedName>
    <definedName name="lgtisf50">#REF!</definedName>
    <definedName name="lgtisf60">#REF!</definedName>
    <definedName name="LOBBY">#REF!</definedName>
    <definedName name="lokasi">#REF!</definedName>
    <definedName name="Luas_Bangunan">#REF!</definedName>
    <definedName name="lumas">[47]HARGA!$F$19</definedName>
    <definedName name="mandor">#REF!</definedName>
    <definedName name="manusia">[22]BACK!$D$74</definedName>
    <definedName name="mark_up">#REF!</definedName>
    <definedName name="MARKUP">#REF!</definedName>
    <definedName name="mat">#REF!</definedName>
    <definedName name="MATERIAL">'[4]HARGA DASAR'!$B$39:$I$187</definedName>
    <definedName name="matras">'[24]H-Dasar'!$E$55</definedName>
    <definedName name="matras6">[25]Sheet3!#REF!</definedName>
    <definedName name="MDP">#REF!</definedName>
    <definedName name="ME">#REF!</definedName>
    <definedName name="me_by_owner">'[38]BQ (by owner)'!#REF!</definedName>
    <definedName name="me_fisik">'[38]rab me (fisik)'!#REF!</definedName>
    <definedName name="MENUBOQ">#REF!</definedName>
    <definedName name="MINOR">#REF!</definedName>
    <definedName name="minyakhid">#REF!</definedName>
    <definedName name="mm">#REF!</definedName>
    <definedName name="MMM17A">'[4]HARGA DASAR'!$H$84</definedName>
    <definedName name="MMM35A">'[4]HARGA DASAR'!$H$135</definedName>
    <definedName name="MOBIL">#REF!</definedName>
    <definedName name="MOBILISASI">#REF!</definedName>
    <definedName name="molen">#REF!</definedName>
    <definedName name="MOTOR_GRADER___100_HP">#REF!</definedName>
    <definedName name="nyfgby3x6lt">#REF!</definedName>
    <definedName name="nyfgby4x6lt">#REF!</definedName>
    <definedName name="nyfgby4x95">#REF!</definedName>
    <definedName name="nyfgby5x6lt">#REF!</definedName>
    <definedName name="nym3x2.5flt">#REF!</definedName>
    <definedName name="nyy11x1x500">#REF!</definedName>
    <definedName name="nyy14x1x500">#REF!</definedName>
    <definedName name="nyy16x1x500">#REF!</definedName>
    <definedName name="nyy18x1x500">#REF!</definedName>
    <definedName name="nyy21x1x500">#REF!</definedName>
    <definedName name="nyy25x1x500">#REF!</definedName>
    <definedName name="nyy2x4x16">#REF!</definedName>
    <definedName name="nyy3x6">#REF!</definedName>
    <definedName name="nyy4x10">#REF!</definedName>
    <definedName name="nyy4x120">#REF!</definedName>
    <definedName name="nyy4x16">#REF!</definedName>
    <definedName name="nyy4x185">#REF!</definedName>
    <definedName name="nyy4x1x300">#REF!</definedName>
    <definedName name="nyy4x1x400">#REF!</definedName>
    <definedName name="nyy4x1x500">#REF!</definedName>
    <definedName name="nyy4x25">#REF!</definedName>
    <definedName name="nyy4x50">#REF!</definedName>
    <definedName name="nyy4x70">#REF!</definedName>
    <definedName name="nyy4x95">#REF!</definedName>
    <definedName name="nyy5x4">#REF!</definedName>
    <definedName name="nyy5x6">#REF!</definedName>
    <definedName name="nyy7x1x300">#REF!</definedName>
    <definedName name="nyy7x1x500">#REF!</definedName>
    <definedName name="OPERATING_EQUIPMENT">#REF!</definedName>
    <definedName name="operator">#REF!</definedName>
    <definedName name="ot">#REF!</definedName>
    <definedName name="p1ti50">#REF!</definedName>
    <definedName name="p1ti60">#REF!</definedName>
    <definedName name="p1ti70">#REF!</definedName>
    <definedName name="p1ti80">#REF!</definedName>
    <definedName name="p1tif50">#REF!</definedName>
    <definedName name="p2ti50">#REF!</definedName>
    <definedName name="p2ti60">#REF!</definedName>
    <definedName name="p2ti70">#REF!</definedName>
    <definedName name="p2ti80">#REF!</definedName>
    <definedName name="p2tif50">#REF!</definedName>
    <definedName name="p3al50">#REF!</definedName>
    <definedName name="p3al60">#REF!</definedName>
    <definedName name="p3al70">#REF!</definedName>
    <definedName name="p3al80">#REF!</definedName>
    <definedName name="p3ati50">#REF!</definedName>
    <definedName name="p3ati60">#REF!</definedName>
    <definedName name="p3atif50">#REF!</definedName>
    <definedName name="p3atifr50">#REF!</definedName>
    <definedName name="p3atifr60">#REF!</definedName>
    <definedName name="p3ti50">#REF!</definedName>
    <definedName name="p3ti60">#REF!</definedName>
    <definedName name="p3ti70">#REF!</definedName>
    <definedName name="p3ti80">#REF!</definedName>
    <definedName name="p3tif50">#REF!</definedName>
    <definedName name="pabf100">[7]plumbing!#REF!</definedName>
    <definedName name="pabf125">#REF!</definedName>
    <definedName name="pabf150">[7]plumbing!#REF!</definedName>
    <definedName name="pabf4">[7]plumbing!#REF!</definedName>
    <definedName name="pabf6">[7]plumbing!#REF!</definedName>
    <definedName name="pabf65">#REF!</definedName>
    <definedName name="pabf80">[7]plumbing!#REF!</definedName>
    <definedName name="pabx">'[38]rab me (by owner) '!#REF!</definedName>
    <definedName name="painter">'[20]TABEL LABOR'!$F$24</definedName>
    <definedName name="paket">#REF!</definedName>
    <definedName name="pakf100">[7]plumbing!#REF!</definedName>
    <definedName name="pakf150">[7]plumbing!#REF!</definedName>
    <definedName name="pakf80">[7]plumbing!#REF!</definedName>
    <definedName name="paku">#REF!</definedName>
    <definedName name="papan">#REF!</definedName>
    <definedName name="Pas._Angkur__Turn_Buckle__Plat_Baut_dia._44mm_Panjang_12M">#REF!</definedName>
    <definedName name="Pas._Angkur__Turn_Buckle__Plat_Baut_dia._55mm_Panjang_12M">#REF!</definedName>
    <definedName name="Pas._Besi_Canal_CNP_200x80x75xu_Pengaku_S.Pile">#REF!</definedName>
    <definedName name="pasang">#REF!</definedName>
    <definedName name="pasbatu">'[24]Analisa-H'!#REF!</definedName>
    <definedName name="PASIR">#REF!</definedName>
    <definedName name="pasirbeton">#REF!</definedName>
    <definedName name="PASIRURUG">#REF!</definedName>
    <definedName name="pbsf100">#REF!</definedName>
    <definedName name="pbsf150">#REF!</definedName>
    <definedName name="pbsf65">#REF!</definedName>
    <definedName name="pbsf80">#REF!</definedName>
    <definedName name="pc">#REF!</definedName>
    <definedName name="PEDESTRIAN_ROLLER">#REF!</definedName>
    <definedName name="PEDESTRIANROLLER">[4]ALAT!#REF!</definedName>
    <definedName name="PEK">#REF!</definedName>
    <definedName name="pekerja">#REF!</definedName>
    <definedName name="pekerjaan">#REF!</definedName>
    <definedName name="PEKERJAAN__A_C">#REF!</definedName>
    <definedName name="PEKERJAAN_CAT">#REF!</definedName>
    <definedName name="PEKERJAAN_CCTV__SOUND_SYSTEM____MATV">#REF!</definedName>
    <definedName name="PEKERJAAN_DINDING_DAN_FINISHING_DINDING">#REF!</definedName>
    <definedName name="PEKERJAAN_FINISHING_LANTAI">#REF!</definedName>
    <definedName name="PEKERJAAN_GONDOLA">#REF!</definedName>
    <definedName name="PEKERJAAN_LIFT_ex_KOREA">#REF!</definedName>
    <definedName name="PEKERJAAN_LISTRIK___GENSET">#REF!</definedName>
    <definedName name="PEKERJAAN_LUAR">#REF!</definedName>
    <definedName name="PEKERJAAN_PLAFOND">#REF!</definedName>
    <definedName name="PEKERJAAN_PLUMBING___SANITARY">#REF!</definedName>
    <definedName name="PEKERJAAN_PONDASI">#REF!</definedName>
    <definedName name="PEKERJAAN_RAILING_DAN_LAIN___LAIN">#REF!</definedName>
    <definedName name="PEKERJAAN_SPRINKLER___FIRE_FIGHTING">#REF!</definedName>
    <definedName name="PEKERJAAN_STRUKTUR_ATAS_DAN_ATAP">#REF!</definedName>
    <definedName name="PEKERJAAN_SUB_STRUKTUR">#REF!</definedName>
    <definedName name="PEKERJAAN_TANAH">#REF!</definedName>
    <definedName name="PEKERJAAN_TELEPON">#REF!</definedName>
    <definedName name="pekerjaanbesar">#REF!</definedName>
    <definedName name="pelumas">#REF!</definedName>
    <definedName name="Pemancangan_Kayu_Ulin_10x10x4m">#REF!</definedName>
    <definedName name="Pemancangan_Pipa__dia.305mm____12">#REF!</definedName>
    <definedName name="Pemancangan_Pipa__dia.508mm_u__Angkur">#REF!</definedName>
    <definedName name="Pemancangan_Pipa__dia.609mm_u__Angkur">#REF!</definedName>
    <definedName name="Pemancangan_Sheet_Pile_FSP_III_A._l_15_M">#REF!</definedName>
    <definedName name="Pemancangan_Sheet_Pile_FSP_V___L_._L_15M">#REF!</definedName>
    <definedName name="Pemasangan_Beronjong">#REF!</definedName>
    <definedName name="pembantuopr">#REF!</definedName>
    <definedName name="pembantuspr">#REF!</definedName>
    <definedName name="Pembuatan_Lubang_Drainase_Pada_Sheet_Pile">#REF!</definedName>
    <definedName name="PENGADAAN_AGREGAT_KELAS_B">'[48]ANAL KOEF'!#REF!</definedName>
    <definedName name="PENGADAAN_AGREGAT_KELAS_C">'[48]ANAL KOEF'!#REF!</definedName>
    <definedName name="Pengadaan_Dan_Pemasangan_Geotextile">#REF!</definedName>
    <definedName name="Pengadaan_Pipa_dia._508_u__Angkur">#REF!</definedName>
    <definedName name="Pengadaan_Pipa_dia._609_u__Angkur">#REF!</definedName>
    <definedName name="Pengadaan_Sheet_Pile_FSP_III_A._L_15M">#REF!</definedName>
    <definedName name="Pengadaan_Sheet_Pile_FSP_V___L_._L_15M">#REF!</definedName>
    <definedName name="Pengecatan_Sheet_Pile">#REF!</definedName>
    <definedName name="pgc">#REF!</definedName>
    <definedName name="Pipa_drinase">#REF!</definedName>
    <definedName name="pipa15">#REF!</definedName>
    <definedName name="PLD">#REF!</definedName>
    <definedName name="plum">#REF!</definedName>
    <definedName name="PONDASIBATUKALI">#REF!</definedName>
    <definedName name="PPA">#REF!</definedName>
    <definedName name="pph">#REF!</definedName>
    <definedName name="ppn">#REF!</definedName>
    <definedName name="premium">#REF!</definedName>
    <definedName name="presming">#REF!,#REF!,#REF!,#REF!,#REF!,#REF!,#REF!,#REF!,#REF!</definedName>
    <definedName name="_xlnm.Print_Area" localSheetId="3">'Flow Chart'!$A$1:$S$33</definedName>
    <definedName name="_xlnm.Print_Area" localSheetId="1">'Master Plan'!$A$1:$EO$138</definedName>
    <definedName name="_xlnm.Print_Area">#REF!</definedName>
    <definedName name="Print_Area_MI">#REF!</definedName>
    <definedName name="_xlnm.Print_Titles">#REF!</definedName>
    <definedName name="Print_Titles_MI">#REF!</definedName>
    <definedName name="PRO">#REF!</definedName>
    <definedName name="prodbaby1">#REF!</definedName>
    <definedName name="prodbaby2">#REF!</definedName>
    <definedName name="prodbeck1">#REF!</definedName>
    <definedName name="prodbeck2">#REF!</definedName>
    <definedName name="proddump01">#REF!</definedName>
    <definedName name="proddump05">#REF!</definedName>
    <definedName name="proddump10">#REF!</definedName>
    <definedName name="proddump20">#REF!</definedName>
    <definedName name="proddump30">#REF!</definedName>
    <definedName name="prodstamp1">#REF!</definedName>
    <definedName name="prodstamp2">#REF!</definedName>
    <definedName name="produksialat">#REF!</definedName>
    <definedName name="prs">#REF!</definedName>
    <definedName name="PS">#REF!</definedName>
    <definedName name="PU">#REF!</definedName>
    <definedName name="PUPS">#REF!</definedName>
    <definedName name="PUPSL1">#REF!</definedName>
    <definedName name="PUPSL2">#REF!</definedName>
    <definedName name="PUPSL3">#REF!</definedName>
    <definedName name="PUSAT">#REF!</definedName>
    <definedName name="pvc">'[24]H-Dasar'!$E$60</definedName>
    <definedName name="pvcf100">[8]SAP!#REF!</definedName>
    <definedName name="pvcf150">[8]SAP!#REF!</definedName>
    <definedName name="pvcf200">[8]SAP!#REF!</definedName>
    <definedName name="pvcf65">[8]SAP!#REF!</definedName>
    <definedName name="pvcf80">[8]SAP!#REF!</definedName>
    <definedName name="RAB_PLUS_ASUMSI">[21]RAB!$A$1:$K$97</definedName>
    <definedName name="rab_tender">[21]RAB!$A$1:$G$97</definedName>
    <definedName name="RANGESDY">[49]SBDY!$B$19:$K$356</definedName>
    <definedName name="RAP">#REF!</definedName>
    <definedName name="RBR">[27]Foundation!#REF!</definedName>
    <definedName name="REAL">#REF!</definedName>
    <definedName name="region">#REF!</definedName>
    <definedName name="REKAP">[4]RAB!$A$1:$K$45</definedName>
    <definedName name="RINCIANSEWA">[4]ALAT!#REF!</definedName>
    <definedName name="RINCIANSEWA2">[4]ALAT!#REF!</definedName>
    <definedName name="ROUND">#REF!</definedName>
    <definedName name="rpbaby">#REF!</definedName>
    <definedName name="rpbeck">#REF!</definedName>
    <definedName name="rpbekisting">[50]ANALIS2!#REF!</definedName>
    <definedName name="rpbesi1212">[50]ANALISAGATE!#REF!</definedName>
    <definedName name="rpbetonc">[50]ANALIS2!#REF!</definedName>
    <definedName name="rpbetonf">[50]ANALIS2!#REF!</definedName>
    <definedName name="rpbongkarbatu">[50]ANALIS2!#REF!</definedName>
    <definedName name="rpbongkarbeton">[50]ANALIS2!#REF!</definedName>
    <definedName name="rpbongkargabion">[50]ANALIS2!#REF!</definedName>
    <definedName name="rpdozer">#REF!</definedName>
    <definedName name="rpdump">#REF!</definedName>
    <definedName name="rpijuk">[50]ANALIS2!#REF!</definedName>
    <definedName name="rpkayu1624">[50]ANALISAGATE!#REF!</definedName>
    <definedName name="rpkayu2223">[50]ANALISAGATE!#REF!</definedName>
    <definedName name="rpkayu2236">[50]ANALISAGATE!#REF!</definedName>
    <definedName name="rpkayu242">[50]ANALISAGATE!#REF!</definedName>
    <definedName name="rppembesian">[50]ANALIS2!#REF!</definedName>
    <definedName name="rppipa">[50]ANALIS2!#REF!</definedName>
    <definedName name="Rpplesteran">[50]ANALIS2!#REF!</definedName>
    <definedName name="rpsiaran">[50]ANALIS2!#REF!</definedName>
    <definedName name="rptanker">#REF!</definedName>
    <definedName name="rpurkem">[50]ANALIS2!#REF!</definedName>
    <definedName name="Rucika_Wavin">#REF!</definedName>
    <definedName name="rukan_a">[51]TOWN!#REF!</definedName>
    <definedName name="rukan_aa">[51]TOWN!#REF!</definedName>
    <definedName name="rukan_b">[51]TOWN!#REF!</definedName>
    <definedName name="rukan_c">[51]TOWN!#REF!</definedName>
    <definedName name="rukan_cc">[51]TOWN!#REF!</definedName>
    <definedName name="rukan_d">[51]TOWN!#REF!</definedName>
    <definedName name="rukan_dd">[51]TOWN!#REF!</definedName>
    <definedName name="rukan_e">[51]TOWN!#REF!</definedName>
    <definedName name="rukan_ee">[51]TOWN!#REF!</definedName>
    <definedName name="RUTIN">#REF!</definedName>
    <definedName name="s">#REF!</definedName>
    <definedName name="SAH">#REF!</definedName>
    <definedName name="SALAT">#REF!</definedName>
    <definedName name="Sat.Pek.">'[52]Sat. Pek.'!$H$11:$R$65536</definedName>
    <definedName name="SB">'[31]Unit Rate'!$F$8</definedName>
    <definedName name="SC">'[31]Unit Rate'!$F$4</definedName>
    <definedName name="SCD">#REF!</definedName>
    <definedName name="SCH">#REF!</definedName>
    <definedName name="SDD">'[31]Unit Rate'!$B$16</definedName>
    <definedName name="sealer">'[24]Analisa-H'!$J$491</definedName>
    <definedName name="semen">[47]HARGA!$F$11</definedName>
    <definedName name="sf">#REF!</definedName>
    <definedName name="sfvd100">#REF!</definedName>
    <definedName name="sg">#REF!</definedName>
    <definedName name="SGD">[45]TSS!#REF!</definedName>
    <definedName name="SI">'[31]Unit Rate'!$F$2</definedName>
    <definedName name="SIRTU">#REF!</definedName>
    <definedName name="SKETSA_LOKASI_PEKERJAAN">#REF!</definedName>
    <definedName name="skilledlabor">'[20]TABEL LABOR'!$F$29</definedName>
    <definedName name="SL">'[31]Unit Rate'!$F$7</definedName>
    <definedName name="SLH">#REF!</definedName>
    <definedName name="SLOOF">#REF!</definedName>
    <definedName name="SMAT">#REF!</definedName>
    <definedName name="Smbdaya">[53]SDY!$C$13:$E$360</definedName>
    <definedName name="solar">#REF!</definedName>
    <definedName name="sopir">#REF!</definedName>
    <definedName name="SPEMBA">#REF!</definedName>
    <definedName name="SPENING">#REF!</definedName>
    <definedName name="split">#REF!</definedName>
    <definedName name="SPRAYER">[4]ALAT!#REF!</definedName>
    <definedName name="SPRO">#REF!</definedName>
    <definedName name="SR">'[31]Unit Rate'!$F$3</definedName>
    <definedName name="SREHAB">#REF!</definedName>
    <definedName name="SS">'[31]Unit Rate'!$F$9</definedName>
    <definedName name="ssss">#REF!</definedName>
    <definedName name="st">#REF!</definedName>
    <definedName name="steelworker">'[20]TABEL LABOR'!$F$20</definedName>
    <definedName name="STEIGER">[54]Analisa!#REF!</definedName>
    <definedName name="STONE_CRUSHER">#REF!</definedName>
    <definedName name="STONECRUSHER">[4]ALAT!#REF!</definedName>
    <definedName name="STRUKTUR">#REF!</definedName>
    <definedName name="SUB">[27]Foundation!#REF!</definedName>
    <definedName name="SUM_S0609">#REF!</definedName>
    <definedName name="sumbq">#REF!</definedName>
    <definedName name="sumbq1">#REF!</definedName>
    <definedName name="sumbq2">#REF!</definedName>
    <definedName name="Supir">#REF!</definedName>
    <definedName name="t">#REF!</definedName>
    <definedName name="TABEL">#REF!</definedName>
    <definedName name="tabelbln">#REF!</definedName>
    <definedName name="TAMPER">[4]ALAT!#REF!</definedName>
    <definedName name="TANAH">#REF!</definedName>
    <definedName name="TANDEM_ROLLER_6___9_T.">#REF!</definedName>
    <definedName name="TANDEMROLLER">[4]ALAT!#REF!</definedName>
    <definedName name="TARIP_ALAT">#REF!</definedName>
    <definedName name="tawg16">#REF!</definedName>
    <definedName name="tblorganisasi">#REF!</definedName>
    <definedName name="TEST">#REF!</definedName>
    <definedName name="THREE_WHEEL_ROLLER_6___8_T">#REF!</definedName>
    <definedName name="THREEWHEELROLLER">[4]ALAT!#REF!</definedName>
    <definedName name="tidf10">#REF!</definedName>
    <definedName name="tidf100">#REF!</definedName>
    <definedName name="tidf350">#REF!</definedName>
    <definedName name="TIMBUNAN">#REF!</definedName>
    <definedName name="Timbunan_Tanah_Pilihan">#REF!</definedName>
    <definedName name="timbunbali">'[24]Analisa-H'!#REF!</definedName>
    <definedName name="TIREROLLER">[4]ALAT!#REF!</definedName>
    <definedName name="tkbatu">#REF!</definedName>
    <definedName name="tkbesi">#REF!</definedName>
    <definedName name="tkcat">#REF!</definedName>
    <definedName name="tkgali">#REF!</definedName>
    <definedName name="tki">#REF!</definedName>
    <definedName name="tkitc10x2x0.6">#REF!</definedName>
    <definedName name="tkkayu">#REF!</definedName>
    <definedName name="tl1x36bimc">#REF!</definedName>
    <definedName name="tla2x18iac">#REF!</definedName>
    <definedName name="tla2x18iacbimc">#REF!</definedName>
    <definedName name="tlb1x18">#REF!</definedName>
    <definedName name="tlb1x36">#REF!</definedName>
    <definedName name="tlb1x36bimc">#REF!</definedName>
    <definedName name="tlb1x36w">#REF!</definedName>
    <definedName name="tlbk1x36">#REF!</definedName>
    <definedName name="tlbvs2x18">#REF!</definedName>
    <definedName name="tlbvs2x18bimc">#REF!</definedName>
    <definedName name="tlc20bimc">#REF!</definedName>
    <definedName name="tlidf250p">#REF!</definedName>
    <definedName name="tltko2x36">#REF!</definedName>
    <definedName name="tltko2x36bimc">#REF!</definedName>
    <definedName name="tnhbiasa">'[24]Analisa-H'!$J$14</definedName>
    <definedName name="tnhbiasaalat">[25]Sheet3!#REF!</definedName>
    <definedName name="tnhpadat50">[25]Sheet3!#REF!</definedName>
    <definedName name="total">'[29]Master Schedule'!$D$49</definedName>
    <definedName name="town_a">#REF!</definedName>
    <definedName name="town_b">#REF!</definedName>
    <definedName name="town_c">#REF!</definedName>
    <definedName name="town_d">#REF!</definedName>
    <definedName name="town_e">#REF!</definedName>
    <definedName name="tpm">#REF!</definedName>
    <definedName name="TRACK_LOADER_75___100_HP">#REF!</definedName>
    <definedName name="TRACKLOADER">[4]ALAT!#REF!</definedName>
    <definedName name="TRAILLER">#REF!</definedName>
    <definedName name="transmisi">#REF!</definedName>
    <definedName name="TRIX">#REF!</definedName>
    <definedName name="tscb">#REF!</definedName>
    <definedName name="tscs3w">#REF!</definedName>
    <definedName name="tscs6w">#REF!</definedName>
    <definedName name="tshs15">#REF!</definedName>
    <definedName name="tshs6w">#REF!</definedName>
    <definedName name="tski">#REF!</definedName>
    <definedName name="tskie">#REF!</definedName>
    <definedName name="tsnya2x1.5">#REF!</definedName>
    <definedName name="tsnyafrc">#REF!</definedName>
    <definedName name="tso">#REF!</definedName>
    <definedName name="tUKANG">#REF!</definedName>
    <definedName name="TYPE_600_H_935_mm">#REF!</definedName>
    <definedName name="TYPICAL_FLOOR___7_LEVEL">#REF!</definedName>
    <definedName name="TYRE_ROLLER_8___10_T.">#REF!</definedName>
    <definedName name="u52.">#REF!</definedName>
    <definedName name="UMUM">#REF!</definedName>
    <definedName name="UMUM01">[10]UMUM!$H$30</definedName>
    <definedName name="UMUM02">[10]UMUM!$H$44</definedName>
    <definedName name="UPAH">'[4]HARGA DASAR'!$B$2:$I$38</definedName>
    <definedName name="URAIAN">#REF!</definedName>
    <definedName name="URAIAN101">#REF!</definedName>
    <definedName name="URAIAN1021">#REF!</definedName>
    <definedName name="URAIAN1022">#REF!</definedName>
    <definedName name="URAIAN1031">#REF!</definedName>
    <definedName name="URAIAN1032">#REF!</definedName>
    <definedName name="URAIAN1041">#REF!</definedName>
    <definedName name="URAIAN1042">#REF!</definedName>
    <definedName name="URAIAN21">#REF!</definedName>
    <definedName name="URAIAN22E">#REF!</definedName>
    <definedName name="URAIAN22L">#REF!</definedName>
    <definedName name="URAIAN231">#REF!</definedName>
    <definedName name="URAIAN232">#REF!</definedName>
    <definedName name="URAIAN233">#REF!</definedName>
    <definedName name="Uraian234">#REF!</definedName>
    <definedName name="URAIAN234L">#REF!</definedName>
    <definedName name="Uraian235">#REF!</definedName>
    <definedName name="Uraian236">#REF!</definedName>
    <definedName name="URAIAN241">#REF!</definedName>
    <definedName name="URAIAN242">#REF!</definedName>
    <definedName name="URAIAN243">#REF!</definedName>
    <definedName name="Uraian311">[4]DIV.3!$B$4:$L$124</definedName>
    <definedName name="Uraian312">[4]DIV.3!#REF!</definedName>
    <definedName name="Uraian313">[4]DIV.3!#REF!</definedName>
    <definedName name="Uraian314">[4]DIV.3!#REF!</definedName>
    <definedName name="Uraian315">[4]DIV.3!#REF!</definedName>
    <definedName name="URAIAN316">#REF!</definedName>
    <definedName name="Uraian319">[4]DIV.3!#REF!</definedName>
    <definedName name="URAIAN321">#REF!</definedName>
    <definedName name="Uraian322">[4]DIV.3!$B$125:$L$295</definedName>
    <definedName name="Uraian323">[4]DIV.3!#REF!</definedName>
    <definedName name="URAIAN323L">#REF!</definedName>
    <definedName name="Uraian324">[4]DIV.3!#REF!</definedName>
    <definedName name="URAIAN33">#REF!</definedName>
    <definedName name="Uraian331">[4]DIV.3!$B$296:$L$416</definedName>
    <definedName name="Uraian346">[4]DIV.3!#REF!</definedName>
    <definedName name="URAIAN511">'[40]5.1-5.4(1)-5.4(2)'!#REF!</definedName>
    <definedName name="URAIAN512">'[40]5.1-5.4(1)-5.4(2)'!$B$2:$L$182</definedName>
    <definedName name="URAIAN521">'[40]5.1-5.4(1)-5.4(2)'!#REF!</definedName>
    <definedName name="URAIAN522">'[40]5.1-5.4(1)-5.4(2)'!$B$183:$L$361</definedName>
    <definedName name="URAIAN541">'[40]5.1-5.4(1)-5.4(2)'!$B$362:$L$483</definedName>
    <definedName name="URAIAN542">'[40]5.1-5.4(1)-5.4(2)'!$B$484:$L$725</definedName>
    <definedName name="URAIAN611">'[41]6.PEK ASPAL'!#REF!</definedName>
    <definedName name="URAIAN612">'[41]6.PEK ASPAL'!$B$2:$K$121</definedName>
    <definedName name="URAIAN621">'[41]6.PEK ASPAL'!#REF!</definedName>
    <definedName name="URAIAN622">'[41]6.PEK ASPAL'!#REF!</definedName>
    <definedName name="URAIAN623">'[41]6.PEK ASPAL'!#REF!</definedName>
    <definedName name="URAIAN624">'[42]AHS Aspal'!#REF!</definedName>
    <definedName name="URAIAN631">'[41]6.PEK ASPAL'!#REF!</definedName>
    <definedName name="URAIAN632">'[41]6.PEK ASPAL'!#REF!</definedName>
    <definedName name="URAIAN633">'[41]6.PEK ASPAL'!#REF!</definedName>
    <definedName name="URAIAN634">'[41]6.PEK ASPAL'!#REF!</definedName>
    <definedName name="URAIAN635">'[41]6.PEK ASPAL'!#REF!</definedName>
    <definedName name="URAIAN635A">'[41]6.PEK ASPAL'!$B$122:$K$300</definedName>
    <definedName name="URAIAN636">'[41]6.PEK ASPAL'!#REF!</definedName>
    <definedName name="URAIAN641L">#REF!</definedName>
    <definedName name="URAIAN642">#REF!</definedName>
    <definedName name="URAIAN65">'[41]6.PEK ASPAL'!#REF!</definedName>
    <definedName name="URAIAN651">'[42]AHS Aspal'!#REF!</definedName>
    <definedName name="URAIAN661">'[42]AHS Aspal'!#REF!</definedName>
    <definedName name="URAIAN662">'[42]AHS Aspal'!#REF!</definedName>
    <definedName name="URAIAN66PERATA">'[41]6.PEK ASPAL'!#REF!</definedName>
    <definedName name="URAIAN66PERMUKAAN">'[41]6.PEK ASPAL'!#REF!</definedName>
    <definedName name="URAIAN7101">#REF!</definedName>
    <definedName name="URAIAN7102">#REF!</definedName>
    <definedName name="URAIAN7103">#REF!</definedName>
    <definedName name="URAIAN711">'[43]7.PEK-STRUKTUR'!#REF!</definedName>
    <definedName name="URAIAN712">#REF!</definedName>
    <definedName name="URAIAN713">#REF!</definedName>
    <definedName name="URAIAN714">'[43]7.PEK-STRUKTUR'!#REF!</definedName>
    <definedName name="URAIAN715">#REF!</definedName>
    <definedName name="URAIAN716">#REF!</definedName>
    <definedName name="URAIAN717">#REF!</definedName>
    <definedName name="URAIAN718">#REF!</definedName>
    <definedName name="URAIAN721">'[43]7.PEK-STRUKTUR'!#REF!</definedName>
    <definedName name="URAIAN731">'[43]7.PEK-STRUKTUR'!$B$2:$K$121</definedName>
    <definedName name="URAIAN732">'[43]7.PEK-STRUKTUR'!#REF!</definedName>
    <definedName name="URAIAN733">'[43]7.PEK-STRUKTUR'!$B$122:$K$241</definedName>
    <definedName name="URAIAN734">'[43]7.PEK-STRUKTUR'!#REF!</definedName>
    <definedName name="URAIAN735">'[43]7.PEK-STRUKTUR'!#REF!</definedName>
    <definedName name="URAIAN73PL">#REF!</definedName>
    <definedName name="URAIAN73UL">#REF!</definedName>
    <definedName name="URAIAN744">#REF!</definedName>
    <definedName name="URAIAN745">#REF!</definedName>
    <definedName name="URAIAN751">#REF!</definedName>
    <definedName name="URAIAN752">#REF!</definedName>
    <definedName name="URAIAN7610">#REF!</definedName>
    <definedName name="URAIAN7611">#REF!</definedName>
    <definedName name="URAIAN7612">#REF!</definedName>
    <definedName name="URAIAN7612a">#REF!</definedName>
    <definedName name="URAIAN7612b">#REF!</definedName>
    <definedName name="URAIAN7612c">#REF!</definedName>
    <definedName name="URAIAN7613">#REF!</definedName>
    <definedName name="URAIAN7613a">#REF!</definedName>
    <definedName name="URAIAN7613b">#REF!</definedName>
    <definedName name="URAIAN7613c">#REF!</definedName>
    <definedName name="URAIAN7614">#REF!</definedName>
    <definedName name="URAIAN7614a">#REF!</definedName>
    <definedName name="URAIAN7614b">#REF!</definedName>
    <definedName name="URAIAN7614d">#REF!</definedName>
    <definedName name="URAIAN7614e">#REF!</definedName>
    <definedName name="URAIAN7615">#REF!</definedName>
    <definedName name="URAIAN7616">#REF!</definedName>
    <definedName name="URAIAN7617">#REF!</definedName>
    <definedName name="URAIAN7618">#REF!</definedName>
    <definedName name="URAIAN7619">#REF!</definedName>
    <definedName name="URAIAN7620">#REF!</definedName>
    <definedName name="URAIAN7621">#REF!</definedName>
    <definedName name="URAIAN7625">#REF!</definedName>
    <definedName name="URAIAN7626">#REF!</definedName>
    <definedName name="URAIAN767">#REF!</definedName>
    <definedName name="URAIAN768">#REF!</definedName>
    <definedName name="URAIAN769">#REF!</definedName>
    <definedName name="URAIAN76x">#REF!</definedName>
    <definedName name="URAIAN771">#REF!</definedName>
    <definedName name="URAIAN771a">'[43]7.PEK-STRUKTUR'!#REF!</definedName>
    <definedName name="URAIAN771b">'[43]7.PEK-STRUKTUR'!#REF!</definedName>
    <definedName name="URAIAN771c">'[43]7.PEK-STRUKTUR'!#REF!</definedName>
    <definedName name="URAIAN771d">'[43]7.PEK-STRUKTUR'!#REF!</definedName>
    <definedName name="URAIAN772a">'[43]7.PEK-STRUKTUR'!#REF!</definedName>
    <definedName name="URAIAN772b">'[43]7.PEK-STRUKTUR'!#REF!</definedName>
    <definedName name="URAIAN772c">'[43]7.PEK-STRUKTUR'!#REF!</definedName>
    <definedName name="URAIAN772d">'[43]7.PEK-STRUKTUR'!#REF!</definedName>
    <definedName name="URAIAN775">#REF!</definedName>
    <definedName name="URAIAN79">#REF!</definedName>
    <definedName name="URAIAN79L">#REF!</definedName>
    <definedName name="URAIAN79manual">#REF!</definedName>
    <definedName name="URAIAN79mekanis">#REF!</definedName>
    <definedName name="URAIAN811">[4]DIV.8!#REF!</definedName>
    <definedName name="URAIAN812">[4]DIV.8!#REF!</definedName>
    <definedName name="URAIAN813">[4]DIV.8!#REF!</definedName>
    <definedName name="URAIAN814">[4]DIV.8!#REF!</definedName>
    <definedName name="URAIAN815">[4]DIV.8!#REF!</definedName>
    <definedName name="URAIAN817">[4]DIV.8!#REF!</definedName>
    <definedName name="URAIAN818">[4]DIV.8!#REF!</definedName>
    <definedName name="URAIAN819">[4]DIV.8!#REF!</definedName>
    <definedName name="URAIAN82">[4]DIV.8!#REF!</definedName>
    <definedName name="Uraian841">[4]DIV.8!#REF!</definedName>
    <definedName name="Uraian8410">[4]DIV.8!#REF!</definedName>
    <definedName name="Uraian842">[4]DIV.8!#REF!</definedName>
    <definedName name="Uraian844">[4]DIV.8!#REF!</definedName>
    <definedName name="Uraian845">[4]DIV.8!#REF!</definedName>
    <definedName name="Uraian846">[4]DIV.8!#REF!</definedName>
    <definedName name="Uraian847">[4]DIV.8!#REF!</definedName>
    <definedName name="URAIAN910">[4]DIV.9!#REF!</definedName>
    <definedName name="URAIAN911">[4]DIV.9!$B$176:$L$232</definedName>
    <definedName name="URAIAN912">[4]DIV.9!#REF!</definedName>
    <definedName name="URAIAN913">[4]DIV.9!$B$234:$L$290</definedName>
    <definedName name="URAIAN914">[4]DIV.9!#REF!</definedName>
    <definedName name="URAIAN915">[4]DIV.9!$B$292:$L$348</definedName>
    <definedName name="URAIAN916">[4]DIV.9!#REF!</definedName>
    <definedName name="URAIAN917">[4]DIV.9!$B$350:$L$406</definedName>
    <definedName name="URAIAN918">[4]DIV.9!#REF!</definedName>
    <definedName name="URAIAN919">[4]DIV.9!$B$408:$L$463</definedName>
    <definedName name="URAIAN920">[4]DIV.9!#REF!</definedName>
    <definedName name="URAIAN94">[4]DIV.9!$B$2:$L$58</definedName>
    <definedName name="URAIAN95">[4]DIV.9!#REF!</definedName>
    <definedName name="URAIAN96">[4]DIV.9!$B$60:$L$116</definedName>
    <definedName name="URAIAN97">[4]DIV.9!$B$118:$L$174</definedName>
    <definedName name="URAIAN98">[4]DIV.9!#REF!</definedName>
    <definedName name="URAIAN99">[4]DIV.9!#REF!</definedName>
    <definedName name="URAIANGEOTEKSTIL">#REF!</definedName>
    <definedName name="urug">#REF!</definedName>
    <definedName name="Urugan_Pilihan">'[48]ANAL KOEF'!#REF!</definedName>
    <definedName name="usd">'[55]List Material'!#REF!</definedName>
    <definedName name="UTAIAN7614c">#REF!</definedName>
    <definedName name="UTAMA">#REF!</definedName>
    <definedName name="V">#REF!</definedName>
    <definedName name="V_A">#REF!</definedName>
    <definedName name="V_B">#REF!</definedName>
    <definedName name="V_C">#REF!</definedName>
    <definedName name="V_D">#REF!</definedName>
    <definedName name="VI">#REF!</definedName>
    <definedName name="VIBRATOR_HAMMER">#REF!</definedName>
    <definedName name="VIBRATOR_ROLLER_5__8_T">#REF!</definedName>
    <definedName name="VIBROROLLER">[4]ALAT!#REF!</definedName>
    <definedName name="VII_L1">#REF!</definedName>
    <definedName name="VII_L2">#REF!</definedName>
    <definedName name="VII_L3">#REF!</definedName>
    <definedName name="VII_LATAP">#REF!</definedName>
    <definedName name="VII_LD">#REF!</definedName>
    <definedName name="vntf100">[7]plumbing!#REF!</definedName>
    <definedName name="vntf80">[7]plumbing!#REF!</definedName>
    <definedName name="WATER_PUMP_70__100_mm">#REF!</definedName>
    <definedName name="WATER_TANKER_3000___4500_L.">#REF!</definedName>
    <definedName name="WATERPUMP">[4]ALAT!#REF!</definedName>
    <definedName name="WATERTANKER">[4]ALAT!#REF!</definedName>
    <definedName name="WHEEL_LOADER_1_0___1_5_M3">#REF!</definedName>
    <definedName name="WHEELLOADER">[4]ALAT!#REF!</definedName>
    <definedName name="wheephole">'[24]Analisa-H'!$J$463</definedName>
    <definedName name="wls">[8]SAP!#REF!</definedName>
    <definedName name="wrn.AAA." hidden="1">{#N/A,#N/A,FALSE,"REK";#N/A,#N/A,FALSE,"Bq-ARS"}</definedName>
    <definedName name="wrn.rtpl." hidden="1">{#N/A,#N/A,FALSE,"REK-S-TPL";#N/A,#N/A,FALSE,"REK-TPML";#N/A,#N/A,FALSE,"RAB-TEMPEL"}</definedName>
    <definedName name="wrn.ry." hidden="1">{#N/A,#N/A,FALSE,"REK";#N/A,#N/A,FALSE,"rab"}</definedName>
    <definedName name="wtc">#REF!</definedName>
    <definedName name="X">#REF!</definedName>
    <definedName name="XX">#REF!</definedName>
    <definedName name="y">#REF!</definedName>
    <definedName name="Z">#REF!</definedName>
  </definedNames>
  <calcPr calcId="162913"/>
</workbook>
</file>

<file path=xl/calcChain.xml><?xml version="1.0" encoding="utf-8"?>
<calcChain xmlns="http://schemas.openxmlformats.org/spreadsheetml/2006/main">
  <c r="I45" i="1" l="1"/>
  <c r="O25" i="1"/>
  <c r="J12" i="9" l="1"/>
  <c r="G19" i="1" l="1"/>
  <c r="I19" i="1" s="1"/>
  <c r="H19" i="1" s="1"/>
  <c r="G21" i="1"/>
  <c r="I21" i="1" s="1"/>
  <c r="H21" i="1" s="1"/>
  <c r="G23" i="1"/>
  <c r="I23" i="1" s="1"/>
  <c r="H23" i="1" s="1"/>
  <c r="G25" i="1"/>
  <c r="I25" i="1" s="1"/>
  <c r="H25" i="1" s="1"/>
  <c r="G27" i="1"/>
  <c r="I27" i="1" s="1"/>
  <c r="H27" i="1" s="1"/>
  <c r="G29" i="1"/>
  <c r="I29" i="1" s="1"/>
  <c r="H29" i="1" s="1"/>
  <c r="G31" i="1"/>
  <c r="I31" i="1" s="1"/>
  <c r="H31" i="1" s="1"/>
  <c r="G33" i="1"/>
  <c r="I33" i="1" s="1"/>
  <c r="H33" i="1" s="1"/>
  <c r="G35" i="1"/>
  <c r="I35" i="1" s="1"/>
  <c r="H35" i="1" s="1"/>
  <c r="G37" i="1"/>
  <c r="I37" i="1" s="1"/>
  <c r="H37" i="1" s="1"/>
  <c r="G39" i="1"/>
  <c r="I39" i="1" s="1"/>
  <c r="H39" i="1" s="1"/>
  <c r="G41" i="1"/>
  <c r="I41" i="1" s="1"/>
  <c r="H41" i="1" s="1"/>
  <c r="J15" i="9" l="1"/>
  <c r="J10" i="9"/>
  <c r="J11" i="9"/>
  <c r="J33" i="9"/>
  <c r="N9" i="1" l="1"/>
  <c r="N11" i="1"/>
  <c r="K135" i="1" l="1"/>
  <c r="K133" i="1"/>
  <c r="K131" i="1"/>
  <c r="K129" i="1"/>
  <c r="K127" i="1"/>
  <c r="K125" i="1"/>
  <c r="K123" i="1"/>
  <c r="K121" i="1"/>
  <c r="K119" i="1"/>
  <c r="K117" i="1"/>
  <c r="K115" i="1"/>
  <c r="K113" i="1"/>
  <c r="K111" i="1"/>
  <c r="K109" i="1"/>
  <c r="K107" i="1"/>
  <c r="K105" i="1"/>
  <c r="K103" i="1"/>
  <c r="K101" i="1"/>
  <c r="K99" i="1"/>
  <c r="K97" i="1"/>
  <c r="K95" i="1"/>
  <c r="K93" i="1"/>
  <c r="K91" i="1"/>
  <c r="K89" i="1"/>
  <c r="K87" i="1"/>
  <c r="K85" i="1"/>
  <c r="K83" i="1"/>
  <c r="K81" i="1"/>
  <c r="K79" i="1"/>
  <c r="K77" i="1"/>
  <c r="K75" i="1"/>
  <c r="K73" i="1"/>
  <c r="K71" i="1"/>
  <c r="K69" i="1"/>
  <c r="K67" i="1"/>
  <c r="K65" i="1"/>
  <c r="K63" i="1"/>
  <c r="K61" i="1"/>
  <c r="K59" i="1"/>
  <c r="K57" i="1"/>
  <c r="K55" i="1"/>
  <c r="K53" i="1"/>
  <c r="K51" i="1"/>
  <c r="K49" i="1"/>
  <c r="K47" i="1"/>
  <c r="K45" i="1"/>
  <c r="E157" i="1" l="1"/>
  <c r="E156" i="1"/>
  <c r="E155" i="1"/>
  <c r="E154" i="1"/>
  <c r="E153" i="1"/>
  <c r="E152" i="1"/>
  <c r="E151" i="1"/>
  <c r="E150" i="1"/>
  <c r="E149" i="1"/>
  <c r="E148" i="1"/>
  <c r="E147" i="1"/>
  <c r="E146" i="1"/>
  <c r="E145" i="1"/>
  <c r="E144" i="1"/>
  <c r="E143" i="1"/>
  <c r="E142" i="1"/>
  <c r="E141" i="1"/>
  <c r="E140" i="1"/>
  <c r="R135" i="1" l="1"/>
  <c r="Q133" i="1"/>
  <c r="R131" i="1"/>
  <c r="L129" i="1"/>
  <c r="L127" i="1"/>
  <c r="Q125" i="1"/>
  <c r="L123" i="1"/>
  <c r="L121" i="1"/>
  <c r="R119" i="1"/>
  <c r="R117" i="1"/>
  <c r="L115" i="1"/>
  <c r="Q113" i="1"/>
  <c r="L111" i="1"/>
  <c r="L109" i="1"/>
  <c r="Q107" i="1"/>
  <c r="L105" i="1"/>
  <c r="L103" i="1"/>
  <c r="R101" i="1"/>
  <c r="R99" i="1"/>
  <c r="L97" i="1"/>
  <c r="L95" i="1"/>
  <c r="Q93" i="1"/>
  <c r="L91" i="1"/>
  <c r="L89" i="1"/>
  <c r="L87" i="1"/>
  <c r="Q85" i="1"/>
  <c r="Q83" i="1"/>
  <c r="Q81" i="1"/>
  <c r="R79" i="1"/>
  <c r="Q77" i="1"/>
  <c r="L75" i="1"/>
  <c r="L73" i="1"/>
  <c r="R71" i="1"/>
  <c r="L69" i="1"/>
  <c r="R65" i="1"/>
  <c r="R63" i="1"/>
  <c r="Q61" i="1"/>
  <c r="R59" i="1"/>
  <c r="L57" i="1"/>
  <c r="R55" i="1"/>
  <c r="R53" i="1"/>
  <c r="L49" i="1"/>
  <c r="L47" i="1"/>
  <c r="L45" i="1"/>
  <c r="L41" i="1"/>
  <c r="Q37" i="1"/>
  <c r="L35" i="1"/>
  <c r="Q33" i="1"/>
  <c r="L29" i="1"/>
  <c r="L27" i="1"/>
  <c r="L25" i="1"/>
  <c r="R23" i="1"/>
  <c r="O135" i="1"/>
  <c r="R133" i="1"/>
  <c r="O133" i="1"/>
  <c r="O131" i="1"/>
  <c r="O129" i="1"/>
  <c r="O127" i="1"/>
  <c r="O125" i="1"/>
  <c r="O123" i="1"/>
  <c r="O121" i="1"/>
  <c r="O119" i="1"/>
  <c r="O117" i="1"/>
  <c r="O115" i="1"/>
  <c r="O113" i="1"/>
  <c r="O111" i="1"/>
  <c r="O109" i="1"/>
  <c r="O107" i="1"/>
  <c r="O105" i="1"/>
  <c r="O103" i="1"/>
  <c r="O101" i="1"/>
  <c r="O99" i="1"/>
  <c r="O97" i="1"/>
  <c r="O95" i="1"/>
  <c r="O93" i="1"/>
  <c r="O91" i="1"/>
  <c r="O89" i="1"/>
  <c r="O87" i="1"/>
  <c r="O85" i="1"/>
  <c r="O83" i="1"/>
  <c r="O81" i="1"/>
  <c r="O79" i="1"/>
  <c r="O77" i="1"/>
  <c r="O75" i="1"/>
  <c r="O73" i="1"/>
  <c r="O71" i="1"/>
  <c r="O69" i="1"/>
  <c r="O67" i="1"/>
  <c r="O65" i="1"/>
  <c r="O63" i="1"/>
  <c r="O61" i="1"/>
  <c r="O59" i="1"/>
  <c r="O57" i="1"/>
  <c r="O55" i="1"/>
  <c r="O53" i="1"/>
  <c r="O51" i="1"/>
  <c r="O49" i="1"/>
  <c r="O47" i="1"/>
  <c r="O45" i="1"/>
  <c r="O43" i="1"/>
  <c r="R43" i="1" s="1"/>
  <c r="O41" i="1"/>
  <c r="O39" i="1"/>
  <c r="R39" i="1" s="1"/>
  <c r="O37" i="1"/>
  <c r="O35" i="1"/>
  <c r="O33" i="1"/>
  <c r="O31" i="1"/>
  <c r="R31" i="1" s="1"/>
  <c r="O29" i="1"/>
  <c r="O27" i="1"/>
  <c r="O23" i="1"/>
  <c r="O21" i="1"/>
  <c r="O19" i="1"/>
  <c r="O17" i="1"/>
  <c r="O15" i="1"/>
  <c r="O13" i="1"/>
  <c r="O11" i="1"/>
  <c r="L67" i="1"/>
  <c r="R51" i="1"/>
  <c r="J138" i="1"/>
  <c r="D138" i="1"/>
  <c r="L9" i="1" l="1"/>
  <c r="K8" i="1"/>
  <c r="Q101" i="1"/>
  <c r="L21" i="1"/>
  <c r="N21" i="1" s="1"/>
  <c r="R85" i="1"/>
  <c r="Q69" i="1"/>
  <c r="R69" i="1"/>
  <c r="Q117" i="1"/>
  <c r="Q53" i="1"/>
  <c r="R37" i="1"/>
  <c r="Q129" i="1"/>
  <c r="R97" i="1"/>
  <c r="L71" i="1"/>
  <c r="N71" i="1" s="1"/>
  <c r="R49" i="1"/>
  <c r="L79" i="1"/>
  <c r="M79" i="1" s="1"/>
  <c r="R95" i="1"/>
  <c r="R127" i="1"/>
  <c r="Q49" i="1"/>
  <c r="R91" i="1"/>
  <c r="Q11" i="1"/>
  <c r="L11" i="1"/>
  <c r="R29" i="1"/>
  <c r="Q75" i="1"/>
  <c r="L93" i="1"/>
  <c r="N93" i="1" s="1"/>
  <c r="L61" i="1"/>
  <c r="N61" i="1" s="1"/>
  <c r="L113" i="1"/>
  <c r="L33" i="1"/>
  <c r="N33" i="1" s="1"/>
  <c r="Q65" i="1"/>
  <c r="R75" i="1"/>
  <c r="Q29" i="1"/>
  <c r="Q123" i="1"/>
  <c r="R61" i="1"/>
  <c r="R107" i="1"/>
  <c r="L65" i="1"/>
  <c r="M65" i="1" s="1"/>
  <c r="R45" i="1"/>
  <c r="Q91" i="1"/>
  <c r="R123" i="1"/>
  <c r="Q17" i="1"/>
  <c r="L17" i="1"/>
  <c r="N25" i="1"/>
  <c r="M25" i="1"/>
  <c r="M41" i="1"/>
  <c r="N41" i="1"/>
  <c r="N57" i="1"/>
  <c r="M57" i="1"/>
  <c r="N121" i="1"/>
  <c r="M121" i="1"/>
  <c r="N27" i="1"/>
  <c r="M27" i="1"/>
  <c r="N123" i="1"/>
  <c r="N45" i="1"/>
  <c r="N105" i="1"/>
  <c r="M105" i="1"/>
  <c r="N73" i="1"/>
  <c r="M73" i="1"/>
  <c r="N75" i="1"/>
  <c r="M75" i="1"/>
  <c r="M89" i="1"/>
  <c r="N89" i="1"/>
  <c r="N91" i="1"/>
  <c r="M91" i="1"/>
  <c r="N109" i="1"/>
  <c r="N95" i="1"/>
  <c r="N97" i="1"/>
  <c r="N69" i="1"/>
  <c r="L125" i="1"/>
  <c r="M125" i="1" s="1"/>
  <c r="N87" i="1"/>
  <c r="M103" i="1"/>
  <c r="Q27" i="1"/>
  <c r="R77" i="1"/>
  <c r="R93" i="1"/>
  <c r="R125" i="1"/>
  <c r="N29" i="1"/>
  <c r="N111" i="1"/>
  <c r="M47" i="1"/>
  <c r="N127" i="1"/>
  <c r="Q9" i="1"/>
  <c r="Q13" i="1"/>
  <c r="R27" i="1"/>
  <c r="Q43" i="1"/>
  <c r="M111" i="1"/>
  <c r="N47" i="1"/>
  <c r="R109" i="1"/>
  <c r="L43" i="1"/>
  <c r="Q59" i="1"/>
  <c r="M95" i="1"/>
  <c r="M127" i="1"/>
  <c r="N49" i="1"/>
  <c r="L77" i="1"/>
  <c r="M77" i="1" s="1"/>
  <c r="N129" i="1"/>
  <c r="L59" i="1"/>
  <c r="L107" i="1"/>
  <c r="M107" i="1" s="1"/>
  <c r="N35" i="1"/>
  <c r="M35" i="1"/>
  <c r="N67" i="1"/>
  <c r="M67" i="1"/>
  <c r="N115" i="1"/>
  <c r="M115" i="1"/>
  <c r="M49" i="1"/>
  <c r="L51" i="1"/>
  <c r="Q131" i="1"/>
  <c r="L53" i="1"/>
  <c r="M87" i="1"/>
  <c r="Q57" i="1"/>
  <c r="Q73" i="1"/>
  <c r="Q97" i="1"/>
  <c r="N103" i="1"/>
  <c r="Q121" i="1"/>
  <c r="L31" i="1"/>
  <c r="L81" i="1"/>
  <c r="L117" i="1"/>
  <c r="R25" i="1"/>
  <c r="M29" i="1"/>
  <c r="R33" i="1"/>
  <c r="R41" i="1"/>
  <c r="M45" i="1"/>
  <c r="R57" i="1"/>
  <c r="M69" i="1"/>
  <c r="R73" i="1"/>
  <c r="R81" i="1"/>
  <c r="R89" i="1"/>
  <c r="R105" i="1"/>
  <c r="M109" i="1"/>
  <c r="R113" i="1"/>
  <c r="R121" i="1"/>
  <c r="R129" i="1"/>
  <c r="L99" i="1"/>
  <c r="L131" i="1"/>
  <c r="Q35" i="1"/>
  <c r="Q67" i="1"/>
  <c r="Q99" i="1"/>
  <c r="L19" i="1"/>
  <c r="R83" i="1"/>
  <c r="R115" i="1"/>
  <c r="L55" i="1"/>
  <c r="L135" i="1"/>
  <c r="Q25" i="1"/>
  <c r="Q41" i="1"/>
  <c r="Q89" i="1"/>
  <c r="Q105" i="1"/>
  <c r="L63" i="1"/>
  <c r="L83" i="1"/>
  <c r="L119" i="1"/>
  <c r="Q15" i="1"/>
  <c r="Q23" i="1"/>
  <c r="Q31" i="1"/>
  <c r="Q39" i="1"/>
  <c r="Q47" i="1"/>
  <c r="Q55" i="1"/>
  <c r="Q63" i="1"/>
  <c r="Q71" i="1"/>
  <c r="Q79" i="1"/>
  <c r="Q87" i="1"/>
  <c r="Q95" i="1"/>
  <c r="Q103" i="1"/>
  <c r="Q111" i="1"/>
  <c r="Q119" i="1"/>
  <c r="Q127" i="1"/>
  <c r="Q135" i="1"/>
  <c r="M97" i="1"/>
  <c r="Q19" i="1"/>
  <c r="Q51" i="1"/>
  <c r="L133" i="1"/>
  <c r="R47" i="1"/>
  <c r="R87" i="1"/>
  <c r="R103" i="1"/>
  <c r="R111" i="1"/>
  <c r="M123" i="1"/>
  <c r="M129" i="1"/>
  <c r="Q115" i="1"/>
  <c r="R35" i="1"/>
  <c r="R67" i="1"/>
  <c r="L37" i="1"/>
  <c r="Q21" i="1"/>
  <c r="Q45" i="1"/>
  <c r="Q109" i="1"/>
  <c r="L13" i="1"/>
  <c r="N13" i="1" s="1"/>
  <c r="L15" i="1"/>
  <c r="L85" i="1"/>
  <c r="L101" i="1"/>
  <c r="L23" i="1"/>
  <c r="L39" i="1"/>
  <c r="G135" i="1"/>
  <c r="I135" i="1" s="1"/>
  <c r="S135" i="1" s="1"/>
  <c r="G133" i="1"/>
  <c r="I133" i="1" s="1"/>
  <c r="S133" i="1" s="1"/>
  <c r="G131" i="1"/>
  <c r="I131" i="1" s="1"/>
  <c r="S131" i="1" s="1"/>
  <c r="G129" i="1"/>
  <c r="I129" i="1" s="1"/>
  <c r="S129" i="1" s="1"/>
  <c r="G127" i="1"/>
  <c r="I127" i="1" s="1"/>
  <c r="S127" i="1" s="1"/>
  <c r="G125" i="1"/>
  <c r="I125" i="1" s="1"/>
  <c r="S125" i="1" s="1"/>
  <c r="G123" i="1"/>
  <c r="I123" i="1" s="1"/>
  <c r="S123" i="1" s="1"/>
  <c r="G121" i="1"/>
  <c r="I121" i="1" s="1"/>
  <c r="S121" i="1" s="1"/>
  <c r="G119" i="1"/>
  <c r="I119" i="1" s="1"/>
  <c r="S119" i="1" s="1"/>
  <c r="G117" i="1"/>
  <c r="I117" i="1" s="1"/>
  <c r="S117" i="1" s="1"/>
  <c r="G115" i="1"/>
  <c r="I115" i="1" s="1"/>
  <c r="S115" i="1" s="1"/>
  <c r="G113" i="1"/>
  <c r="I113" i="1" s="1"/>
  <c r="S113" i="1" s="1"/>
  <c r="G111" i="1"/>
  <c r="I111" i="1" s="1"/>
  <c r="S111" i="1" s="1"/>
  <c r="G109" i="1"/>
  <c r="I109" i="1" s="1"/>
  <c r="S109" i="1" s="1"/>
  <c r="G107" i="1"/>
  <c r="I107" i="1" s="1"/>
  <c r="S107" i="1" s="1"/>
  <c r="G105" i="1"/>
  <c r="I105" i="1" s="1"/>
  <c r="S105" i="1" s="1"/>
  <c r="G103" i="1"/>
  <c r="I103" i="1" s="1"/>
  <c r="S103" i="1" s="1"/>
  <c r="G101" i="1"/>
  <c r="I101" i="1" s="1"/>
  <c r="S101" i="1" s="1"/>
  <c r="G99" i="1"/>
  <c r="I99" i="1" s="1"/>
  <c r="S99" i="1" s="1"/>
  <c r="G97" i="1"/>
  <c r="I97" i="1" s="1"/>
  <c r="S97" i="1" s="1"/>
  <c r="G95" i="1"/>
  <c r="I95" i="1" s="1"/>
  <c r="S95" i="1" s="1"/>
  <c r="G93" i="1"/>
  <c r="I93" i="1" s="1"/>
  <c r="S93" i="1" s="1"/>
  <c r="G91" i="1"/>
  <c r="I91" i="1" s="1"/>
  <c r="S91" i="1" s="1"/>
  <c r="G89" i="1"/>
  <c r="I89" i="1" s="1"/>
  <c r="S89" i="1" s="1"/>
  <c r="G87" i="1"/>
  <c r="I87" i="1" s="1"/>
  <c r="S87" i="1" s="1"/>
  <c r="G85" i="1"/>
  <c r="I85" i="1" s="1"/>
  <c r="S85" i="1" s="1"/>
  <c r="G83" i="1"/>
  <c r="I83" i="1" s="1"/>
  <c r="S83" i="1" s="1"/>
  <c r="G81" i="1"/>
  <c r="I81" i="1" s="1"/>
  <c r="S81" i="1" s="1"/>
  <c r="G79" i="1"/>
  <c r="I79" i="1" s="1"/>
  <c r="S79" i="1" s="1"/>
  <c r="G77" i="1"/>
  <c r="I77" i="1" s="1"/>
  <c r="S77" i="1" s="1"/>
  <c r="G75" i="1"/>
  <c r="I75" i="1" s="1"/>
  <c r="S75" i="1" s="1"/>
  <c r="G73" i="1"/>
  <c r="I73" i="1" s="1"/>
  <c r="S73" i="1" s="1"/>
  <c r="G71" i="1"/>
  <c r="I71" i="1" s="1"/>
  <c r="S71" i="1" s="1"/>
  <c r="G69" i="1"/>
  <c r="I69" i="1" s="1"/>
  <c r="S69" i="1" s="1"/>
  <c r="G67" i="1"/>
  <c r="I67" i="1" s="1"/>
  <c r="S67" i="1" s="1"/>
  <c r="G65" i="1"/>
  <c r="I65" i="1" s="1"/>
  <c r="S65" i="1" s="1"/>
  <c r="G63" i="1"/>
  <c r="I63" i="1" s="1"/>
  <c r="S63" i="1" s="1"/>
  <c r="G61" i="1"/>
  <c r="I61" i="1" s="1"/>
  <c r="S61" i="1" s="1"/>
  <c r="G59" i="1"/>
  <c r="I59" i="1" s="1"/>
  <c r="S59" i="1" s="1"/>
  <c r="G57" i="1"/>
  <c r="I57" i="1" s="1"/>
  <c r="S57" i="1" s="1"/>
  <c r="G55" i="1"/>
  <c r="I55" i="1" s="1"/>
  <c r="S55" i="1" s="1"/>
  <c r="G53" i="1"/>
  <c r="I53" i="1" s="1"/>
  <c r="S53" i="1" s="1"/>
  <c r="G51" i="1"/>
  <c r="I51" i="1" s="1"/>
  <c r="S51" i="1" s="1"/>
  <c r="G49" i="1"/>
  <c r="I49" i="1" s="1"/>
  <c r="S49" i="1" s="1"/>
  <c r="G47" i="1"/>
  <c r="I47" i="1" s="1"/>
  <c r="S47" i="1" s="1"/>
  <c r="G45" i="1"/>
  <c r="S45" i="1" s="1"/>
  <c r="G43" i="1"/>
  <c r="S43" i="1" s="1"/>
  <c r="M71" i="1" l="1"/>
  <c r="M21" i="1"/>
  <c r="M33" i="1"/>
  <c r="M61" i="1"/>
  <c r="N65" i="1"/>
  <c r="N79" i="1"/>
  <c r="M93" i="1"/>
  <c r="N113" i="1"/>
  <c r="M113" i="1"/>
  <c r="N107" i="1"/>
  <c r="N59" i="1"/>
  <c r="M59" i="1"/>
  <c r="N125" i="1"/>
  <c r="N77" i="1"/>
  <c r="N43" i="1"/>
  <c r="M43" i="1"/>
  <c r="M63" i="1"/>
  <c r="N63" i="1"/>
  <c r="N133" i="1"/>
  <c r="M133" i="1"/>
  <c r="N117" i="1"/>
  <c r="M117" i="1"/>
  <c r="N81" i="1"/>
  <c r="M81" i="1"/>
  <c r="N39" i="1"/>
  <c r="M39" i="1"/>
  <c r="N119" i="1"/>
  <c r="M119" i="1"/>
  <c r="M135" i="1"/>
  <c r="N135" i="1"/>
  <c r="N131" i="1"/>
  <c r="M131" i="1"/>
  <c r="N31" i="1"/>
  <c r="M31" i="1"/>
  <c r="N53" i="1"/>
  <c r="M53" i="1"/>
  <c r="M23" i="1"/>
  <c r="N23" i="1"/>
  <c r="N37" i="1"/>
  <c r="M37" i="1"/>
  <c r="N83" i="1"/>
  <c r="M83" i="1"/>
  <c r="N55" i="1"/>
  <c r="M55" i="1"/>
  <c r="N99" i="1"/>
  <c r="M99" i="1"/>
  <c r="N101" i="1"/>
  <c r="M101" i="1"/>
  <c r="N51" i="1"/>
  <c r="M51" i="1"/>
  <c r="N85" i="1"/>
  <c r="M85" i="1"/>
  <c r="H103" i="1"/>
  <c r="H91" i="1"/>
  <c r="H63" i="1"/>
  <c r="H87" i="1"/>
  <c r="H43" i="1"/>
  <c r="H71" i="1"/>
  <c r="H101" i="1"/>
  <c r="H105" i="1"/>
  <c r="H121" i="1"/>
  <c r="L138" i="1"/>
  <c r="H111" i="1"/>
  <c r="H99" i="1"/>
  <c r="H73" i="1"/>
  <c r="H95" i="1"/>
  <c r="H51" i="1"/>
  <c r="H117" i="1"/>
  <c r="H83" i="1"/>
  <c r="H97" i="1"/>
  <c r="H75" i="1"/>
  <c r="H77" i="1"/>
  <c r="H55" i="1"/>
  <c r="H81" i="1"/>
  <c r="H109" i="1"/>
  <c r="H93" i="1"/>
  <c r="H115" i="1"/>
  <c r="H53" i="1"/>
  <c r="H79" i="1"/>
  <c r="H57" i="1"/>
  <c r="H85" i="1"/>
  <c r="H89" i="1"/>
  <c r="H123" i="1"/>
  <c r="H107" i="1"/>
  <c r="H113" i="1"/>
  <c r="H129" i="1"/>
  <c r="H119" i="1"/>
  <c r="H127" i="1"/>
  <c r="H125" i="1"/>
  <c r="H135" i="1"/>
  <c r="H131" i="1"/>
  <c r="H133" i="1"/>
  <c r="H49" i="1"/>
  <c r="H45" i="1"/>
  <c r="H47" i="1"/>
  <c r="H59" i="1"/>
  <c r="H61" i="1"/>
  <c r="H65" i="1"/>
  <c r="H69" i="1"/>
  <c r="H67" i="1"/>
  <c r="O9" i="1"/>
  <c r="F137" i="1"/>
  <c r="E137" i="1"/>
  <c r="D137" i="1"/>
  <c r="J8" i="1"/>
  <c r="F8" i="1"/>
  <c r="D8" i="1"/>
  <c r="E8" i="1"/>
  <c r="C2" i="3"/>
  <c r="G8" i="1" l="1"/>
  <c r="G13" i="1"/>
  <c r="I13" i="1" s="1"/>
  <c r="S13" i="1" s="1"/>
  <c r="G11" i="1"/>
  <c r="I11" i="1" s="1"/>
  <c r="S11" i="1" s="1"/>
  <c r="G9" i="1"/>
  <c r="I9" i="1" s="1"/>
  <c r="S9" i="1" s="1"/>
  <c r="G17" i="1"/>
  <c r="I17" i="1" s="1"/>
  <c r="G15" i="1"/>
  <c r="I15" i="1" s="1"/>
  <c r="S15" i="1" s="1"/>
  <c r="N19" i="1"/>
  <c r="J4" i="1"/>
  <c r="J5" i="1"/>
  <c r="F5" i="1"/>
  <c r="F4" i="1"/>
  <c r="E4" i="1"/>
  <c r="E5" i="1"/>
  <c r="M19" i="1"/>
  <c r="N17" i="1"/>
  <c r="M17" i="1"/>
  <c r="M11" i="1"/>
  <c r="N15" i="1"/>
  <c r="M15" i="1"/>
  <c r="M13" i="1"/>
  <c r="M138" i="1"/>
  <c r="T7" i="1"/>
  <c r="O138" i="1"/>
  <c r="P138" i="1" s="1"/>
  <c r="G137" i="1"/>
  <c r="G2" i="3"/>
  <c r="F2" i="3"/>
  <c r="S27" i="1" l="1"/>
  <c r="S23" i="1"/>
  <c r="S29" i="1"/>
  <c r="S21" i="1"/>
  <c r="R21" i="1"/>
  <c r="S25" i="1"/>
  <c r="S31" i="1"/>
  <c r="S39" i="1"/>
  <c r="S33" i="1"/>
  <c r="S41" i="1"/>
  <c r="S35" i="1"/>
  <c r="S37" i="1"/>
  <c r="S17" i="1"/>
  <c r="H17" i="1"/>
  <c r="R17" i="1" s="1"/>
  <c r="S19" i="1"/>
  <c r="R19" i="1"/>
  <c r="H11" i="1"/>
  <c r="R11" i="1" s="1"/>
  <c r="H9" i="1"/>
  <c r="R9" i="1" s="1"/>
  <c r="H15" i="1"/>
  <c r="R15" i="1" s="1"/>
  <c r="H13" i="1"/>
  <c r="R13" i="1" s="1"/>
  <c r="K138" i="1"/>
  <c r="O8" i="1"/>
  <c r="P8" i="1" s="1"/>
  <c r="U7" i="1"/>
  <c r="T5" i="1"/>
  <c r="T131" i="1" s="1"/>
  <c r="K5" i="1" l="1"/>
  <c r="K4" i="1"/>
  <c r="N138" i="1"/>
  <c r="Q137" i="1"/>
  <c r="T18" i="1"/>
  <c r="T114" i="1"/>
  <c r="T35" i="1"/>
  <c r="T118" i="1"/>
  <c r="T65" i="1"/>
  <c r="T90" i="1"/>
  <c r="T116" i="1"/>
  <c r="T124" i="1"/>
  <c r="T48" i="1"/>
  <c r="T135" i="1"/>
  <c r="T107" i="1"/>
  <c r="T36" i="1"/>
  <c r="T68" i="1"/>
  <c r="T61" i="1"/>
  <c r="T99" i="1"/>
  <c r="T119" i="1"/>
  <c r="T83" i="1"/>
  <c r="T37" i="1"/>
  <c r="T51" i="1"/>
  <c r="T14" i="1"/>
  <c r="T50" i="1"/>
  <c r="T132" i="1"/>
  <c r="T127" i="1"/>
  <c r="T31" i="1"/>
  <c r="T17" i="1"/>
  <c r="T49" i="1"/>
  <c r="T85" i="1"/>
  <c r="T103" i="1"/>
  <c r="T73" i="1"/>
  <c r="T101" i="1"/>
  <c r="T41" i="1"/>
  <c r="T24" i="1"/>
  <c r="T128" i="1"/>
  <c r="T28" i="1"/>
  <c r="T112" i="1"/>
  <c r="T134" i="1"/>
  <c r="T62" i="1"/>
  <c r="T88" i="1"/>
  <c r="T97" i="1"/>
  <c r="T52" i="1"/>
  <c r="T92" i="1"/>
  <c r="T94" i="1"/>
  <c r="T102" i="1"/>
  <c r="T16" i="1"/>
  <c r="T104" i="1"/>
  <c r="T82" i="1"/>
  <c r="T26" i="1"/>
  <c r="T130" i="1"/>
  <c r="T129" i="1"/>
  <c r="T12" i="1"/>
  <c r="T123" i="1"/>
  <c r="T70" i="1"/>
  <c r="T120" i="1"/>
  <c r="T78" i="1"/>
  <c r="T136" i="1"/>
  <c r="T38" i="1"/>
  <c r="T95" i="1"/>
  <c r="T55" i="1"/>
  <c r="T76" i="1"/>
  <c r="T64" i="1"/>
  <c r="T43" i="1"/>
  <c r="T84" i="1"/>
  <c r="T89" i="1"/>
  <c r="T96" i="1"/>
  <c r="T100" i="1"/>
  <c r="T121" i="1"/>
  <c r="T56" i="1"/>
  <c r="T58" i="1"/>
  <c r="T29" i="1"/>
  <c r="T32" i="1"/>
  <c r="T60" i="1"/>
  <c r="T105" i="1"/>
  <c r="T15" i="1"/>
  <c r="T71" i="1"/>
  <c r="T53" i="1"/>
  <c r="T74" i="1"/>
  <c r="T93" i="1"/>
  <c r="T77" i="1"/>
  <c r="T117" i="1"/>
  <c r="T66" i="1"/>
  <c r="T79" i="1"/>
  <c r="T106" i="1"/>
  <c r="T13" i="1"/>
  <c r="T98" i="1"/>
  <c r="T47" i="1"/>
  <c r="T91" i="1"/>
  <c r="T72" i="1"/>
  <c r="T113" i="1"/>
  <c r="T80" i="1"/>
  <c r="T33" i="1"/>
  <c r="T67" i="1"/>
  <c r="T81" i="1"/>
  <c r="T69" i="1"/>
  <c r="T87" i="1"/>
  <c r="T122" i="1"/>
  <c r="T110" i="1"/>
  <c r="T34" i="1"/>
  <c r="T39" i="1"/>
  <c r="T75" i="1"/>
  <c r="T57" i="1"/>
  <c r="T42" i="1"/>
  <c r="T20" i="1"/>
  <c r="T45" i="1"/>
  <c r="T23" i="1"/>
  <c r="T21" i="1"/>
  <c r="T125" i="1"/>
  <c r="T133" i="1"/>
  <c r="T40" i="1"/>
  <c r="T126" i="1"/>
  <c r="T59" i="1"/>
  <c r="T22" i="1"/>
  <c r="T11" i="1"/>
  <c r="T109" i="1"/>
  <c r="T25" i="1"/>
  <c r="T46" i="1"/>
  <c r="T27" i="1"/>
  <c r="T19" i="1"/>
  <c r="T115" i="1"/>
  <c r="T30" i="1"/>
  <c r="T86" i="1"/>
  <c r="T44" i="1"/>
  <c r="T108" i="1"/>
  <c r="T54" i="1"/>
  <c r="T63" i="1"/>
  <c r="T111" i="1"/>
  <c r="H8" i="1"/>
  <c r="I8" i="1" s="1"/>
  <c r="S8" i="1" s="1"/>
  <c r="H137" i="1"/>
  <c r="I137" i="1" s="1"/>
  <c r="S137" i="1" s="1"/>
  <c r="Q8" i="1"/>
  <c r="U5" i="1"/>
  <c r="U66" i="1" s="1"/>
  <c r="V7" i="1"/>
  <c r="T9" i="1"/>
  <c r="U82" i="1" l="1"/>
  <c r="U36" i="1"/>
  <c r="U28" i="1"/>
  <c r="U52" i="1"/>
  <c r="U40" i="1"/>
  <c r="U114" i="1"/>
  <c r="U98" i="1"/>
  <c r="U72" i="1"/>
  <c r="U64" i="1"/>
  <c r="U14" i="1"/>
  <c r="U122" i="1"/>
  <c r="U20" i="1"/>
  <c r="U96" i="1"/>
  <c r="U68" i="1"/>
  <c r="U62" i="1"/>
  <c r="U110" i="1"/>
  <c r="U78" i="1"/>
  <c r="U100" i="1"/>
  <c r="U136" i="1"/>
  <c r="U44" i="1"/>
  <c r="U34" i="1"/>
  <c r="U124" i="1"/>
  <c r="U132" i="1"/>
  <c r="U92" i="1"/>
  <c r="U70" i="1"/>
  <c r="U74" i="1"/>
  <c r="U54" i="1"/>
  <c r="U50" i="1"/>
  <c r="U60" i="1"/>
  <c r="U104" i="1"/>
  <c r="U102" i="1"/>
  <c r="U88" i="1"/>
  <c r="U46" i="1"/>
  <c r="U12" i="1"/>
  <c r="U94" i="1"/>
  <c r="U130" i="1"/>
  <c r="U120" i="1"/>
  <c r="U38" i="1"/>
  <c r="U76" i="1"/>
  <c r="U80" i="1"/>
  <c r="U26" i="1"/>
  <c r="U126" i="1"/>
  <c r="U134" i="1"/>
  <c r="U112" i="1"/>
  <c r="U42" i="1"/>
  <c r="U32" i="1"/>
  <c r="U128" i="1"/>
  <c r="U48" i="1"/>
  <c r="U58" i="1"/>
  <c r="U18" i="1"/>
  <c r="U116" i="1"/>
  <c r="U22" i="1"/>
  <c r="U24" i="1"/>
  <c r="U106" i="1"/>
  <c r="U131" i="1"/>
  <c r="U55" i="1"/>
  <c r="U123" i="1"/>
  <c r="U43" i="1"/>
  <c r="U119" i="1"/>
  <c r="U57" i="1"/>
  <c r="U111" i="1"/>
  <c r="U29" i="1"/>
  <c r="U39" i="1"/>
  <c r="U33" i="1"/>
  <c r="U77" i="1"/>
  <c r="U67" i="1"/>
  <c r="U21" i="1"/>
  <c r="U83" i="1"/>
  <c r="U41" i="1"/>
  <c r="U47" i="1"/>
  <c r="U79" i="1"/>
  <c r="U45" i="1"/>
  <c r="U23" i="1"/>
  <c r="U135" i="1"/>
  <c r="U99" i="1"/>
  <c r="U91" i="1"/>
  <c r="U51" i="1"/>
  <c r="U35" i="1"/>
  <c r="U107" i="1"/>
  <c r="U25" i="1"/>
  <c r="U87" i="1"/>
  <c r="U11" i="1"/>
  <c r="U71" i="1"/>
  <c r="U133" i="1"/>
  <c r="U103" i="1"/>
  <c r="U127" i="1"/>
  <c r="U49" i="1"/>
  <c r="U15" i="1"/>
  <c r="U69" i="1"/>
  <c r="U115" i="1"/>
  <c r="U95" i="1"/>
  <c r="U125" i="1"/>
  <c r="U93" i="1"/>
  <c r="U59" i="1"/>
  <c r="U109" i="1"/>
  <c r="U129" i="1"/>
  <c r="U101" i="1"/>
  <c r="U105" i="1"/>
  <c r="U31" i="1"/>
  <c r="U85" i="1"/>
  <c r="U53" i="1"/>
  <c r="U13" i="1"/>
  <c r="U65" i="1"/>
  <c r="U19" i="1"/>
  <c r="U75" i="1"/>
  <c r="U27" i="1"/>
  <c r="U121" i="1"/>
  <c r="U89" i="1"/>
  <c r="U73" i="1"/>
  <c r="U61" i="1"/>
  <c r="U97" i="1"/>
  <c r="U113" i="1"/>
  <c r="U81" i="1"/>
  <c r="U17" i="1"/>
  <c r="U117" i="1"/>
  <c r="U63" i="1"/>
  <c r="U37" i="1"/>
  <c r="U86" i="1"/>
  <c r="U90" i="1"/>
  <c r="U30" i="1"/>
  <c r="U108" i="1"/>
  <c r="U16" i="1"/>
  <c r="U118" i="1"/>
  <c r="U56" i="1"/>
  <c r="U84" i="1"/>
  <c r="R137" i="1"/>
  <c r="R8" i="1"/>
  <c r="V5" i="1"/>
  <c r="V130" i="1" s="1"/>
  <c r="W7" i="1"/>
  <c r="U9" i="1"/>
  <c r="V18" i="1" l="1"/>
  <c r="V28" i="1"/>
  <c r="V68" i="1"/>
  <c r="V70" i="1"/>
  <c r="V128" i="1"/>
  <c r="V34" i="1"/>
  <c r="V98" i="1"/>
  <c r="V108" i="1"/>
  <c r="V88" i="1"/>
  <c r="V12" i="1"/>
  <c r="V54" i="1"/>
  <c r="V84" i="1"/>
  <c r="V16" i="1"/>
  <c r="V40" i="1"/>
  <c r="V52" i="1"/>
  <c r="V90" i="1"/>
  <c r="V124" i="1"/>
  <c r="V94" i="1"/>
  <c r="V32" i="1"/>
  <c r="V74" i="1"/>
  <c r="V48" i="1"/>
  <c r="V46" i="1"/>
  <c r="V42" i="1"/>
  <c r="V136" i="1"/>
  <c r="V76" i="1"/>
  <c r="V50" i="1"/>
  <c r="V72" i="1"/>
  <c r="V38" i="1"/>
  <c r="V30" i="1"/>
  <c r="V24" i="1"/>
  <c r="V44" i="1"/>
  <c r="V110" i="1"/>
  <c r="V26" i="1"/>
  <c r="V36" i="1"/>
  <c r="V120" i="1"/>
  <c r="V104" i="1"/>
  <c r="V58" i="1"/>
  <c r="V102" i="1"/>
  <c r="V14" i="1"/>
  <c r="V96" i="1"/>
  <c r="V122" i="1"/>
  <c r="V78" i="1"/>
  <c r="V86" i="1"/>
  <c r="V66" i="1"/>
  <c r="V56" i="1"/>
  <c r="V80" i="1"/>
  <c r="V92" i="1"/>
  <c r="V22" i="1"/>
  <c r="V114" i="1"/>
  <c r="V126" i="1"/>
  <c r="V60" i="1"/>
  <c r="V134" i="1"/>
  <c r="V132" i="1"/>
  <c r="V20" i="1"/>
  <c r="V31" i="1"/>
  <c r="V15" i="1"/>
  <c r="V97" i="1"/>
  <c r="V63" i="1"/>
  <c r="V91" i="1"/>
  <c r="V17" i="1"/>
  <c r="V65" i="1"/>
  <c r="V115" i="1"/>
  <c r="V41" i="1"/>
  <c r="V35" i="1"/>
  <c r="V133" i="1"/>
  <c r="V73" i="1"/>
  <c r="V57" i="1"/>
  <c r="V67" i="1"/>
  <c r="V105" i="1"/>
  <c r="V89" i="1"/>
  <c r="V127" i="1"/>
  <c r="V45" i="1"/>
  <c r="V87" i="1"/>
  <c r="V107" i="1"/>
  <c r="V33" i="1"/>
  <c r="V69" i="1"/>
  <c r="V29" i="1"/>
  <c r="V71" i="1"/>
  <c r="V11" i="1"/>
  <c r="V61" i="1"/>
  <c r="V121" i="1"/>
  <c r="V101" i="1"/>
  <c r="V39" i="1"/>
  <c r="V103" i="1"/>
  <c r="V109" i="1"/>
  <c r="V75" i="1"/>
  <c r="V23" i="1"/>
  <c r="V83" i="1"/>
  <c r="V37" i="1"/>
  <c r="V95" i="1"/>
  <c r="V113" i="1"/>
  <c r="V13" i="1"/>
  <c r="V27" i="1"/>
  <c r="V43" i="1"/>
  <c r="V135" i="1"/>
  <c r="V125" i="1"/>
  <c r="V99" i="1"/>
  <c r="V47" i="1"/>
  <c r="V25" i="1"/>
  <c r="V55" i="1"/>
  <c r="V51" i="1"/>
  <c r="V129" i="1"/>
  <c r="V59" i="1"/>
  <c r="V123" i="1"/>
  <c r="V85" i="1"/>
  <c r="V93" i="1"/>
  <c r="V79" i="1"/>
  <c r="V111" i="1"/>
  <c r="V119" i="1"/>
  <c r="V117" i="1"/>
  <c r="V49" i="1"/>
  <c r="V53" i="1"/>
  <c r="V81" i="1"/>
  <c r="V21" i="1"/>
  <c r="V19" i="1"/>
  <c r="V77" i="1"/>
  <c r="V131" i="1"/>
  <c r="V118" i="1"/>
  <c r="V62" i="1"/>
  <c r="V106" i="1"/>
  <c r="V112" i="1"/>
  <c r="V100" i="1"/>
  <c r="V82" i="1"/>
  <c r="V64" i="1"/>
  <c r="V116" i="1"/>
  <c r="W5" i="1"/>
  <c r="W104" i="1" s="1"/>
  <c r="X7" i="1"/>
  <c r="V9" i="1"/>
  <c r="W80" i="1" l="1"/>
  <c r="W132" i="1"/>
  <c r="W62" i="1"/>
  <c r="W92" i="1"/>
  <c r="W86" i="1"/>
  <c r="W100" i="1"/>
  <c r="W32" i="1"/>
  <c r="W124" i="1"/>
  <c r="W122" i="1"/>
  <c r="W18" i="1"/>
  <c r="W24" i="1"/>
  <c r="W112" i="1"/>
  <c r="W96" i="1"/>
  <c r="W106" i="1"/>
  <c r="W38" i="1"/>
  <c r="W52" i="1"/>
  <c r="W78" i="1"/>
  <c r="W130" i="1"/>
  <c r="W82" i="1"/>
  <c r="W88" i="1"/>
  <c r="W114" i="1"/>
  <c r="W48" i="1"/>
  <c r="W44" i="1"/>
  <c r="W72" i="1"/>
  <c r="W90" i="1"/>
  <c r="W26" i="1"/>
  <c r="W16" i="1"/>
  <c r="W56" i="1"/>
  <c r="W46" i="1"/>
  <c r="W68" i="1"/>
  <c r="W74" i="1"/>
  <c r="W28" i="1"/>
  <c r="W14" i="1"/>
  <c r="W108" i="1"/>
  <c r="W64" i="1"/>
  <c r="W84" i="1"/>
  <c r="W75" i="1"/>
  <c r="W67" i="1"/>
  <c r="W65" i="1"/>
  <c r="W25" i="1"/>
  <c r="W119" i="1"/>
  <c r="W45" i="1"/>
  <c r="W53" i="1"/>
  <c r="W19" i="1"/>
  <c r="W51" i="1"/>
  <c r="W57" i="1"/>
  <c r="W33" i="1"/>
  <c r="W31" i="1"/>
  <c r="W77" i="1"/>
  <c r="W111" i="1"/>
  <c r="W85" i="1"/>
  <c r="W69" i="1"/>
  <c r="W109" i="1"/>
  <c r="W47" i="1"/>
  <c r="W107" i="1"/>
  <c r="W95" i="1"/>
  <c r="W39" i="1"/>
  <c r="W103" i="1"/>
  <c r="W79" i="1"/>
  <c r="W113" i="1"/>
  <c r="W117" i="1"/>
  <c r="W83" i="1"/>
  <c r="W17" i="1"/>
  <c r="W99" i="1"/>
  <c r="W59" i="1"/>
  <c r="W49" i="1"/>
  <c r="W41" i="1"/>
  <c r="W63" i="1"/>
  <c r="W131" i="1"/>
  <c r="W61" i="1"/>
  <c r="W115" i="1"/>
  <c r="W125" i="1"/>
  <c r="W123" i="1"/>
  <c r="W89" i="1"/>
  <c r="W81" i="1"/>
  <c r="W21" i="1"/>
  <c r="W97" i="1"/>
  <c r="W27" i="1"/>
  <c r="W71" i="1"/>
  <c r="W23" i="1"/>
  <c r="W105" i="1"/>
  <c r="W43" i="1"/>
  <c r="W55" i="1"/>
  <c r="W133" i="1"/>
  <c r="W121" i="1"/>
  <c r="W129" i="1"/>
  <c r="W93" i="1"/>
  <c r="W37" i="1"/>
  <c r="W29" i="1"/>
  <c r="W127" i="1"/>
  <c r="W91" i="1"/>
  <c r="W15" i="1"/>
  <c r="W11" i="1"/>
  <c r="W87" i="1"/>
  <c r="W13" i="1"/>
  <c r="W135" i="1"/>
  <c r="W101" i="1"/>
  <c r="W35" i="1"/>
  <c r="W73" i="1"/>
  <c r="W134" i="1"/>
  <c r="W76" i="1"/>
  <c r="W12" i="1"/>
  <c r="W40" i="1"/>
  <c r="W30" i="1"/>
  <c r="W126" i="1"/>
  <c r="W54" i="1"/>
  <c r="W98" i="1"/>
  <c r="W94" i="1"/>
  <c r="W58" i="1"/>
  <c r="W128" i="1"/>
  <c r="W22" i="1"/>
  <c r="W116" i="1"/>
  <c r="W66" i="1"/>
  <c r="W60" i="1"/>
  <c r="W102" i="1"/>
  <c r="W136" i="1"/>
  <c r="W34" i="1"/>
  <c r="W20" i="1"/>
  <c r="W70" i="1"/>
  <c r="W36" i="1"/>
  <c r="W42" i="1"/>
  <c r="W50" i="1"/>
  <c r="W120" i="1"/>
  <c r="W118" i="1"/>
  <c r="W110" i="1"/>
  <c r="X5" i="1"/>
  <c r="X30" i="1" s="1"/>
  <c r="Y7" i="1"/>
  <c r="W9" i="1"/>
  <c r="X26" i="1" l="1"/>
  <c r="X108" i="1"/>
  <c r="X16" i="1"/>
  <c r="X40" i="1"/>
  <c r="X68" i="1"/>
  <c r="X84" i="1"/>
  <c r="X88" i="1"/>
  <c r="X55" i="1"/>
  <c r="X11" i="1"/>
  <c r="X117" i="1"/>
  <c r="X17" i="1"/>
  <c r="X47" i="1"/>
  <c r="X123" i="1"/>
  <c r="X89" i="1"/>
  <c r="X111" i="1"/>
  <c r="X129" i="1"/>
  <c r="X113" i="1"/>
  <c r="X19" i="1"/>
  <c r="X37" i="1"/>
  <c r="X21" i="1"/>
  <c r="X95" i="1"/>
  <c r="X61" i="1"/>
  <c r="X135" i="1"/>
  <c r="X73" i="1"/>
  <c r="X81" i="1"/>
  <c r="X63" i="1"/>
  <c r="X109" i="1"/>
  <c r="X101" i="1"/>
  <c r="X79" i="1"/>
  <c r="X27" i="1"/>
  <c r="X67" i="1"/>
  <c r="X105" i="1"/>
  <c r="X65" i="1"/>
  <c r="X93" i="1"/>
  <c r="X107" i="1"/>
  <c r="X75" i="1"/>
  <c r="X35" i="1"/>
  <c r="X133" i="1"/>
  <c r="X87" i="1"/>
  <c r="X23" i="1"/>
  <c r="X127" i="1"/>
  <c r="X121" i="1"/>
  <c r="X83" i="1"/>
  <c r="X103" i="1"/>
  <c r="X45" i="1"/>
  <c r="X53" i="1"/>
  <c r="X33" i="1"/>
  <c r="X85" i="1"/>
  <c r="X31" i="1"/>
  <c r="X29" i="1"/>
  <c r="X49" i="1"/>
  <c r="X99" i="1"/>
  <c r="X71" i="1"/>
  <c r="X119" i="1"/>
  <c r="X115" i="1"/>
  <c r="X59" i="1"/>
  <c r="X15" i="1"/>
  <c r="X13" i="1"/>
  <c r="X43" i="1"/>
  <c r="X39" i="1"/>
  <c r="X69" i="1"/>
  <c r="X131" i="1"/>
  <c r="X41" i="1"/>
  <c r="X25" i="1"/>
  <c r="X51" i="1"/>
  <c r="X57" i="1"/>
  <c r="X125" i="1"/>
  <c r="X77" i="1"/>
  <c r="X97" i="1"/>
  <c r="X91" i="1"/>
  <c r="X124" i="1"/>
  <c r="X58" i="1"/>
  <c r="X114" i="1"/>
  <c r="X52" i="1"/>
  <c r="X54" i="1"/>
  <c r="X78" i="1"/>
  <c r="X38" i="1"/>
  <c r="X76" i="1"/>
  <c r="X22" i="1"/>
  <c r="X18" i="1"/>
  <c r="X66" i="1"/>
  <c r="X50" i="1"/>
  <c r="X60" i="1"/>
  <c r="X130" i="1"/>
  <c r="X118" i="1"/>
  <c r="X128" i="1"/>
  <c r="X42" i="1"/>
  <c r="X92" i="1"/>
  <c r="X110" i="1"/>
  <c r="X116" i="1"/>
  <c r="X32" i="1"/>
  <c r="X102" i="1"/>
  <c r="X74" i="1"/>
  <c r="X134" i="1"/>
  <c r="X48" i="1"/>
  <c r="X20" i="1"/>
  <c r="X36" i="1"/>
  <c r="X122" i="1"/>
  <c r="X90" i="1"/>
  <c r="X120" i="1"/>
  <c r="X44" i="1"/>
  <c r="X106" i="1"/>
  <c r="X132" i="1"/>
  <c r="X82" i="1"/>
  <c r="X34" i="1"/>
  <c r="X98" i="1"/>
  <c r="X86" i="1"/>
  <c r="X24" i="1"/>
  <c r="X12" i="1"/>
  <c r="X100" i="1"/>
  <c r="X112" i="1"/>
  <c r="X62" i="1"/>
  <c r="X28" i="1"/>
  <c r="X80" i="1"/>
  <c r="X64" i="1"/>
  <c r="X14" i="1"/>
  <c r="X104" i="1"/>
  <c r="X72" i="1"/>
  <c r="X70" i="1"/>
  <c r="X46" i="1"/>
  <c r="X126" i="1"/>
  <c r="X136" i="1"/>
  <c r="X56" i="1"/>
  <c r="X94" i="1"/>
  <c r="X96" i="1"/>
  <c r="X9" i="1"/>
  <c r="Y5" i="1"/>
  <c r="Y98" i="1" s="1"/>
  <c r="Z7" i="1"/>
  <c r="Y72" i="1" l="1"/>
  <c r="Y84" i="1"/>
  <c r="Y130" i="1"/>
  <c r="Y126" i="1"/>
  <c r="Y50" i="1"/>
  <c r="Y136" i="1"/>
  <c r="Y52" i="1"/>
  <c r="Y62" i="1"/>
  <c r="Y128" i="1"/>
  <c r="Y114" i="1"/>
  <c r="Y40" i="1"/>
  <c r="Y132" i="1"/>
  <c r="Y58" i="1"/>
  <c r="Y46" i="1"/>
  <c r="Y80" i="1"/>
  <c r="Y124" i="1"/>
  <c r="Y92" i="1"/>
  <c r="Y122" i="1"/>
  <c r="Y120" i="1"/>
  <c r="Y102" i="1"/>
  <c r="Y86" i="1"/>
  <c r="Y68" i="1"/>
  <c r="Y118" i="1"/>
  <c r="Y38" i="1"/>
  <c r="Y16" i="1"/>
  <c r="Y36" i="1"/>
  <c r="Y94" i="1"/>
  <c r="Y34" i="1"/>
  <c r="Y32" i="1"/>
  <c r="Y54" i="1"/>
  <c r="Y106" i="1"/>
  <c r="Y42" i="1"/>
  <c r="Y70" i="1"/>
  <c r="Y24" i="1"/>
  <c r="Y96" i="1"/>
  <c r="Y66" i="1"/>
  <c r="Y30" i="1"/>
  <c r="Y134" i="1"/>
  <c r="Y22" i="1"/>
  <c r="Y88" i="1"/>
  <c r="Y28" i="1"/>
  <c r="Y20" i="1"/>
  <c r="Y110" i="1"/>
  <c r="Y60" i="1"/>
  <c r="Y64" i="1"/>
  <c r="Y112" i="1"/>
  <c r="Y116" i="1"/>
  <c r="Y18" i="1"/>
  <c r="Y12" i="1"/>
  <c r="Y90" i="1"/>
  <c r="Y104" i="1"/>
  <c r="Y74" i="1"/>
  <c r="Y100" i="1"/>
  <c r="Y108" i="1"/>
  <c r="Y27" i="1"/>
  <c r="Y85" i="1"/>
  <c r="Y69" i="1"/>
  <c r="Y87" i="1"/>
  <c r="Y43" i="1"/>
  <c r="Y57" i="1"/>
  <c r="Y117" i="1"/>
  <c r="Y77" i="1"/>
  <c r="Y31" i="1"/>
  <c r="Y49" i="1"/>
  <c r="Y129" i="1"/>
  <c r="Y135" i="1"/>
  <c r="Y97" i="1"/>
  <c r="Y53" i="1"/>
  <c r="Y111" i="1"/>
  <c r="Y115" i="1"/>
  <c r="Y127" i="1"/>
  <c r="Y119" i="1"/>
  <c r="Y19" i="1"/>
  <c r="Y25" i="1"/>
  <c r="Y133" i="1"/>
  <c r="Y35" i="1"/>
  <c r="Y109" i="1"/>
  <c r="Y65" i="1"/>
  <c r="Y79" i="1"/>
  <c r="Y13" i="1"/>
  <c r="Y131" i="1"/>
  <c r="Y29" i="1"/>
  <c r="Y75" i="1"/>
  <c r="Y23" i="1"/>
  <c r="Y61" i="1"/>
  <c r="Y107" i="1"/>
  <c r="Y83" i="1"/>
  <c r="Y103" i="1"/>
  <c r="Y17" i="1"/>
  <c r="Y45" i="1"/>
  <c r="Y63" i="1"/>
  <c r="Y71" i="1"/>
  <c r="Y113" i="1"/>
  <c r="Y39" i="1"/>
  <c r="Y123" i="1"/>
  <c r="Y47" i="1"/>
  <c r="Y51" i="1"/>
  <c r="Y101" i="1"/>
  <c r="Y15" i="1"/>
  <c r="Y37" i="1"/>
  <c r="Y59" i="1"/>
  <c r="Y33" i="1"/>
  <c r="Y91" i="1"/>
  <c r="Y41" i="1"/>
  <c r="Y73" i="1"/>
  <c r="Y93" i="1"/>
  <c r="Y121" i="1"/>
  <c r="Y67" i="1"/>
  <c r="Y55" i="1"/>
  <c r="Y125" i="1"/>
  <c r="Y95" i="1"/>
  <c r="Y105" i="1"/>
  <c r="Y81" i="1"/>
  <c r="Y99" i="1"/>
  <c r="Y11" i="1"/>
  <c r="Y21" i="1"/>
  <c r="Y89" i="1"/>
  <c r="Y78" i="1"/>
  <c r="Y76" i="1"/>
  <c r="Y14" i="1"/>
  <c r="Y26" i="1"/>
  <c r="Y48" i="1"/>
  <c r="Y44" i="1"/>
  <c r="Y56" i="1"/>
  <c r="Y82" i="1"/>
  <c r="Y9" i="1"/>
  <c r="Z5" i="1"/>
  <c r="Z40" i="1" s="1"/>
  <c r="AA7" i="1"/>
  <c r="AB7" i="1" l="1"/>
  <c r="Z134" i="1"/>
  <c r="Z114" i="1"/>
  <c r="Z42" i="1"/>
  <c r="Z66" i="1"/>
  <c r="Z72" i="1"/>
  <c r="Z106" i="1"/>
  <c r="Z126" i="1"/>
  <c r="Z132" i="1"/>
  <c r="Z86" i="1"/>
  <c r="Z112" i="1"/>
  <c r="Z70" i="1"/>
  <c r="Z60" i="1"/>
  <c r="Z120" i="1"/>
  <c r="Z52" i="1"/>
  <c r="Z64" i="1"/>
  <c r="Z34" i="1"/>
  <c r="Z12" i="1"/>
  <c r="Z14" i="1"/>
  <c r="Z26" i="1"/>
  <c r="Z76" i="1"/>
  <c r="Z100" i="1"/>
  <c r="Z46" i="1"/>
  <c r="Z128" i="1"/>
  <c r="Z80" i="1"/>
  <c r="Z62" i="1"/>
  <c r="Z136" i="1"/>
  <c r="Z130" i="1"/>
  <c r="Z96" i="1"/>
  <c r="Z48" i="1"/>
  <c r="Z22" i="1"/>
  <c r="Z102" i="1"/>
  <c r="Z92" i="1"/>
  <c r="Z98" i="1"/>
  <c r="Z74" i="1"/>
  <c r="Z68" i="1"/>
  <c r="Z30" i="1"/>
  <c r="Z20" i="1"/>
  <c r="Z50" i="1"/>
  <c r="Z122" i="1"/>
  <c r="Z24" i="1"/>
  <c r="Z78" i="1"/>
  <c r="Z118" i="1"/>
  <c r="Z82" i="1"/>
  <c r="Z32" i="1"/>
  <c r="Z56" i="1"/>
  <c r="Z58" i="1"/>
  <c r="Z49" i="1"/>
  <c r="Z109" i="1"/>
  <c r="Z125" i="1"/>
  <c r="Z117" i="1"/>
  <c r="Z65" i="1"/>
  <c r="Z131" i="1"/>
  <c r="Z113" i="1"/>
  <c r="Z51" i="1"/>
  <c r="Z99" i="1"/>
  <c r="Z127" i="1"/>
  <c r="Z111" i="1"/>
  <c r="Z91" i="1"/>
  <c r="Z41" i="1"/>
  <c r="Z133" i="1"/>
  <c r="Z93" i="1"/>
  <c r="Z135" i="1"/>
  <c r="Z37" i="1"/>
  <c r="Z101" i="1"/>
  <c r="Z57" i="1"/>
  <c r="Z97" i="1"/>
  <c r="Z119" i="1"/>
  <c r="Z55" i="1"/>
  <c r="Z13" i="1"/>
  <c r="Z63" i="1"/>
  <c r="Z29" i="1"/>
  <c r="Z89" i="1"/>
  <c r="Z95" i="1"/>
  <c r="Z33" i="1"/>
  <c r="Z103" i="1"/>
  <c r="Z81" i="1"/>
  <c r="Z83" i="1"/>
  <c r="Z107" i="1"/>
  <c r="Z35" i="1"/>
  <c r="Z79" i="1"/>
  <c r="Z121" i="1"/>
  <c r="Z85" i="1"/>
  <c r="Z25" i="1"/>
  <c r="Z73" i="1"/>
  <c r="Z105" i="1"/>
  <c r="Z43" i="1"/>
  <c r="Z31" i="1"/>
  <c r="Z87" i="1"/>
  <c r="Z23" i="1"/>
  <c r="Z59" i="1"/>
  <c r="Z17" i="1"/>
  <c r="Z53" i="1"/>
  <c r="Z21" i="1"/>
  <c r="Z123" i="1"/>
  <c r="Z47" i="1"/>
  <c r="Z39" i="1"/>
  <c r="Z115" i="1"/>
  <c r="Z27" i="1"/>
  <c r="Z15" i="1"/>
  <c r="Z11" i="1"/>
  <c r="Z129" i="1"/>
  <c r="Z77" i="1"/>
  <c r="Z75" i="1"/>
  <c r="Z61" i="1"/>
  <c r="Z71" i="1"/>
  <c r="Z69" i="1"/>
  <c r="Z45" i="1"/>
  <c r="Z67" i="1"/>
  <c r="Z19" i="1"/>
  <c r="Z108" i="1"/>
  <c r="Z84" i="1"/>
  <c r="Z124" i="1"/>
  <c r="Z90" i="1"/>
  <c r="Z44" i="1"/>
  <c r="Z16" i="1"/>
  <c r="Z54" i="1"/>
  <c r="Z36" i="1"/>
  <c r="Z28" i="1"/>
  <c r="Z94" i="1"/>
  <c r="Z88" i="1"/>
  <c r="Z116" i="1"/>
  <c r="Z110" i="1"/>
  <c r="Z38" i="1"/>
  <c r="Z104" i="1"/>
  <c r="Z18" i="1"/>
  <c r="Z9" i="1"/>
  <c r="AA5" i="1"/>
  <c r="AA122" i="1" s="1"/>
  <c r="AC7" i="1" l="1"/>
  <c r="AA136" i="1"/>
  <c r="AA38" i="1"/>
  <c r="AA18" i="1"/>
  <c r="AA42" i="1"/>
  <c r="AA28" i="1"/>
  <c r="AA104" i="1"/>
  <c r="AA56" i="1"/>
  <c r="AA126" i="1"/>
  <c r="AA96" i="1"/>
  <c r="AA120" i="1"/>
  <c r="AA90" i="1"/>
  <c r="AA14" i="1"/>
  <c r="AA66" i="1"/>
  <c r="AA112" i="1"/>
  <c r="AA40" i="1"/>
  <c r="AA74" i="1"/>
  <c r="AA88" i="1"/>
  <c r="AA110" i="1"/>
  <c r="AA54" i="1"/>
  <c r="AA26" i="1"/>
  <c r="AA34" i="1"/>
  <c r="AA86" i="1"/>
  <c r="AA52" i="1"/>
  <c r="AA62" i="1"/>
  <c r="AA68" i="1"/>
  <c r="AA32" i="1"/>
  <c r="AA78" i="1"/>
  <c r="AA72" i="1"/>
  <c r="AA106" i="1"/>
  <c r="AA134" i="1"/>
  <c r="AA124" i="1"/>
  <c r="AA102" i="1"/>
  <c r="AA80" i="1"/>
  <c r="AA58" i="1"/>
  <c r="AA92" i="1"/>
  <c r="AA64" i="1"/>
  <c r="AA44" i="1"/>
  <c r="AA82" i="1"/>
  <c r="AA76" i="1"/>
  <c r="AA16" i="1"/>
  <c r="AA132" i="1"/>
  <c r="AA50" i="1"/>
  <c r="AA70" i="1"/>
  <c r="AA36" i="1"/>
  <c r="AA12" i="1"/>
  <c r="AA98" i="1"/>
  <c r="AA130" i="1"/>
  <c r="AA30" i="1"/>
  <c r="AA60" i="1"/>
  <c r="AA116" i="1"/>
  <c r="AA48" i="1"/>
  <c r="AA94" i="1"/>
  <c r="AA118" i="1"/>
  <c r="AA100" i="1"/>
  <c r="AA113" i="1"/>
  <c r="AA63" i="1"/>
  <c r="AA107" i="1"/>
  <c r="AA95" i="1"/>
  <c r="AA67" i="1"/>
  <c r="AA77" i="1"/>
  <c r="AA111" i="1"/>
  <c r="AA127" i="1"/>
  <c r="AA15" i="1"/>
  <c r="AA53" i="1"/>
  <c r="AA85" i="1"/>
  <c r="AA57" i="1"/>
  <c r="AA125" i="1"/>
  <c r="AA117" i="1"/>
  <c r="AA81" i="1"/>
  <c r="AA109" i="1"/>
  <c r="AA89" i="1"/>
  <c r="AA11" i="1"/>
  <c r="AA93" i="1"/>
  <c r="AA13" i="1"/>
  <c r="AA23" i="1"/>
  <c r="AA69" i="1"/>
  <c r="AA37" i="1"/>
  <c r="AA31" i="1"/>
  <c r="AA55" i="1"/>
  <c r="AA87" i="1"/>
  <c r="AA21" i="1"/>
  <c r="AA17" i="1"/>
  <c r="AA47" i="1"/>
  <c r="AA135" i="1"/>
  <c r="AA97" i="1"/>
  <c r="AA75" i="1"/>
  <c r="AA25" i="1"/>
  <c r="AA65" i="1"/>
  <c r="AA27" i="1"/>
  <c r="AA121" i="1"/>
  <c r="AA129" i="1"/>
  <c r="AA33" i="1"/>
  <c r="AA45" i="1"/>
  <c r="AA51" i="1"/>
  <c r="AA73" i="1"/>
  <c r="AA19" i="1"/>
  <c r="AA71" i="1"/>
  <c r="AA59" i="1"/>
  <c r="AA29" i="1"/>
  <c r="AA41" i="1"/>
  <c r="AA133" i="1"/>
  <c r="AA101" i="1"/>
  <c r="AA131" i="1"/>
  <c r="AA115" i="1"/>
  <c r="AA61" i="1"/>
  <c r="AA43" i="1"/>
  <c r="AA123" i="1"/>
  <c r="AA103" i="1"/>
  <c r="AA99" i="1"/>
  <c r="AA119" i="1"/>
  <c r="AA49" i="1"/>
  <c r="AA83" i="1"/>
  <c r="AA91" i="1"/>
  <c r="AA105" i="1"/>
  <c r="AA39" i="1"/>
  <c r="AA79" i="1"/>
  <c r="AA35" i="1"/>
  <c r="AA128" i="1"/>
  <c r="AA22" i="1"/>
  <c r="AA20" i="1"/>
  <c r="AA114" i="1"/>
  <c r="AA108" i="1"/>
  <c r="AA84" i="1"/>
  <c r="AA24" i="1"/>
  <c r="AA46" i="1"/>
  <c r="AB5" i="1"/>
  <c r="AB90" i="1" s="1"/>
  <c r="AA9" i="1"/>
  <c r="AD7" i="1" l="1"/>
  <c r="AB96" i="1"/>
  <c r="AB60" i="1"/>
  <c r="AB30" i="1"/>
  <c r="AB42" i="1"/>
  <c r="AB58" i="1"/>
  <c r="AB118" i="1"/>
  <c r="AB54" i="1"/>
  <c r="AB56" i="1"/>
  <c r="AB26" i="1"/>
  <c r="AB114" i="1"/>
  <c r="AB66" i="1"/>
  <c r="AB110" i="1"/>
  <c r="AB24" i="1"/>
  <c r="AB88" i="1"/>
  <c r="AB124" i="1"/>
  <c r="AB76" i="1"/>
  <c r="AB12" i="1"/>
  <c r="AB108" i="1"/>
  <c r="AB92" i="1"/>
  <c r="AB116" i="1"/>
  <c r="AB132" i="1"/>
  <c r="AB40" i="1"/>
  <c r="AB38" i="1"/>
  <c r="AB103" i="1"/>
  <c r="AB89" i="1"/>
  <c r="AB87" i="1"/>
  <c r="AB33" i="1"/>
  <c r="AB109" i="1"/>
  <c r="AB91" i="1"/>
  <c r="AB45" i="1"/>
  <c r="AB99" i="1"/>
  <c r="AB111" i="1"/>
  <c r="AB135" i="1"/>
  <c r="AB15" i="1"/>
  <c r="AB77" i="1"/>
  <c r="AB93" i="1"/>
  <c r="AB71" i="1"/>
  <c r="AB81" i="1"/>
  <c r="AB101" i="1"/>
  <c r="AB73" i="1"/>
  <c r="AB69" i="1"/>
  <c r="AB35" i="1"/>
  <c r="AB79" i="1"/>
  <c r="AB119" i="1"/>
  <c r="AB27" i="1"/>
  <c r="AB51" i="1"/>
  <c r="AB53" i="1"/>
  <c r="AB123" i="1"/>
  <c r="AB47" i="1"/>
  <c r="AB65" i="1"/>
  <c r="AB17" i="1"/>
  <c r="AB39" i="1"/>
  <c r="AB129" i="1"/>
  <c r="AB95" i="1"/>
  <c r="AB75" i="1"/>
  <c r="AB55" i="1"/>
  <c r="AB11" i="1"/>
  <c r="AB25" i="1"/>
  <c r="AB31" i="1"/>
  <c r="AB133" i="1"/>
  <c r="AB57" i="1"/>
  <c r="AB23" i="1"/>
  <c r="AB117" i="1"/>
  <c r="AB115" i="1"/>
  <c r="AB43" i="1"/>
  <c r="AB61" i="1"/>
  <c r="AB19" i="1"/>
  <c r="AB131" i="1"/>
  <c r="AB105" i="1"/>
  <c r="AB85" i="1"/>
  <c r="AB41" i="1"/>
  <c r="AB37" i="1"/>
  <c r="AB49" i="1"/>
  <c r="AB97" i="1"/>
  <c r="AB67" i="1"/>
  <c r="AB127" i="1"/>
  <c r="AB121" i="1"/>
  <c r="AB29" i="1"/>
  <c r="AB107" i="1"/>
  <c r="AB63" i="1"/>
  <c r="AB13" i="1"/>
  <c r="AB59" i="1"/>
  <c r="AB83" i="1"/>
  <c r="AB21" i="1"/>
  <c r="AB113" i="1"/>
  <c r="AB125" i="1"/>
  <c r="AB32" i="1"/>
  <c r="AB104" i="1"/>
  <c r="AB22" i="1"/>
  <c r="AB100" i="1"/>
  <c r="AB126" i="1"/>
  <c r="AB48" i="1"/>
  <c r="AB62" i="1"/>
  <c r="AB78" i="1"/>
  <c r="AB86" i="1"/>
  <c r="AB68" i="1"/>
  <c r="AB134" i="1"/>
  <c r="AB34" i="1"/>
  <c r="AB20" i="1"/>
  <c r="AB14" i="1"/>
  <c r="AB112" i="1"/>
  <c r="AB94" i="1"/>
  <c r="AB46" i="1"/>
  <c r="AB72" i="1"/>
  <c r="AB74" i="1"/>
  <c r="AB36" i="1"/>
  <c r="AB80" i="1"/>
  <c r="AB16" i="1"/>
  <c r="AB18" i="1"/>
  <c r="AB28" i="1"/>
  <c r="AB102" i="1"/>
  <c r="AB98" i="1"/>
  <c r="AB70" i="1"/>
  <c r="AB136" i="1"/>
  <c r="AB122" i="1"/>
  <c r="AB50" i="1"/>
  <c r="AB84" i="1"/>
  <c r="AB44" i="1"/>
  <c r="AB120" i="1"/>
  <c r="AB106" i="1"/>
  <c r="AB128" i="1"/>
  <c r="AB52" i="1"/>
  <c r="AB64" i="1"/>
  <c r="AB130" i="1"/>
  <c r="AB82" i="1"/>
  <c r="AC5" i="1"/>
  <c r="AC94" i="1" s="1"/>
  <c r="AB9" i="1"/>
  <c r="AE7" i="1" l="1"/>
  <c r="AC116" i="1"/>
  <c r="AC12" i="1"/>
  <c r="AC38" i="1"/>
  <c r="AC130" i="1"/>
  <c r="AC50" i="1"/>
  <c r="AC34" i="1"/>
  <c r="AC122" i="1"/>
  <c r="AC56" i="1"/>
  <c r="AC82" i="1"/>
  <c r="AC46" i="1"/>
  <c r="AC52" i="1"/>
  <c r="AC24" i="1"/>
  <c r="AC126" i="1"/>
  <c r="AC40" i="1"/>
  <c r="AC68" i="1"/>
  <c r="AC48" i="1"/>
  <c r="AC70" i="1"/>
  <c r="AC106" i="1"/>
  <c r="AC14" i="1"/>
  <c r="AC90" i="1"/>
  <c r="AC100" i="1"/>
  <c r="AC134" i="1"/>
  <c r="AC20" i="1"/>
  <c r="AC86" i="1"/>
  <c r="AC136" i="1"/>
  <c r="AC28" i="1"/>
  <c r="AC66" i="1"/>
  <c r="AC76" i="1"/>
  <c r="AC44" i="1"/>
  <c r="AC30" i="1"/>
  <c r="AC118" i="1"/>
  <c r="AC80" i="1"/>
  <c r="AC21" i="1"/>
  <c r="AC33" i="1"/>
  <c r="AC105" i="1"/>
  <c r="AC75" i="1"/>
  <c r="AC53" i="1"/>
  <c r="AC51" i="1"/>
  <c r="AC97" i="1"/>
  <c r="AC79" i="1"/>
  <c r="AC99" i="1"/>
  <c r="AC135" i="1"/>
  <c r="AC29" i="1"/>
  <c r="AC95" i="1"/>
  <c r="AC59" i="1"/>
  <c r="AC67" i="1"/>
  <c r="AC103" i="1"/>
  <c r="AC49" i="1"/>
  <c r="AC83" i="1"/>
  <c r="AC133" i="1"/>
  <c r="AC85" i="1"/>
  <c r="AC117" i="1"/>
  <c r="AC81" i="1"/>
  <c r="AC65" i="1"/>
  <c r="AC45" i="1"/>
  <c r="AC109" i="1"/>
  <c r="AC41" i="1"/>
  <c r="AC101" i="1"/>
  <c r="AC23" i="1"/>
  <c r="AC129" i="1"/>
  <c r="AC61" i="1"/>
  <c r="AC35" i="1"/>
  <c r="AC115" i="1"/>
  <c r="AC123" i="1"/>
  <c r="AC73" i="1"/>
  <c r="AC113" i="1"/>
  <c r="AC43" i="1"/>
  <c r="AC19" i="1"/>
  <c r="AC39" i="1"/>
  <c r="AC119" i="1"/>
  <c r="AC55" i="1"/>
  <c r="AC63" i="1"/>
  <c r="AC127" i="1"/>
  <c r="AC131" i="1"/>
  <c r="AC93" i="1"/>
  <c r="AC69" i="1"/>
  <c r="AC111" i="1"/>
  <c r="AC25" i="1"/>
  <c r="AC15" i="1"/>
  <c r="AC107" i="1"/>
  <c r="AC57" i="1"/>
  <c r="AC13" i="1"/>
  <c r="AC77" i="1"/>
  <c r="AC91" i="1"/>
  <c r="AC125" i="1"/>
  <c r="AC89" i="1"/>
  <c r="AC11" i="1"/>
  <c r="AC31" i="1"/>
  <c r="AC87" i="1"/>
  <c r="AC37" i="1"/>
  <c r="AC17" i="1"/>
  <c r="AC47" i="1"/>
  <c r="AC71" i="1"/>
  <c r="AC27" i="1"/>
  <c r="AC121" i="1"/>
  <c r="AC36" i="1"/>
  <c r="AC88" i="1"/>
  <c r="AC96" i="1"/>
  <c r="AC54" i="1"/>
  <c r="AC108" i="1"/>
  <c r="AC110" i="1"/>
  <c r="AC78" i="1"/>
  <c r="AC16" i="1"/>
  <c r="AC84" i="1"/>
  <c r="AC132" i="1"/>
  <c r="AC92" i="1"/>
  <c r="AC22" i="1"/>
  <c r="AC72" i="1"/>
  <c r="AC120" i="1"/>
  <c r="AC128" i="1"/>
  <c r="AC32" i="1"/>
  <c r="AC62" i="1"/>
  <c r="AC114" i="1"/>
  <c r="AC42" i="1"/>
  <c r="AC18" i="1"/>
  <c r="AC74" i="1"/>
  <c r="AC26" i="1"/>
  <c r="AC64" i="1"/>
  <c r="AC58" i="1"/>
  <c r="AC112" i="1"/>
  <c r="AC98" i="1"/>
  <c r="AC60" i="1"/>
  <c r="AC102" i="1"/>
  <c r="AC104" i="1"/>
  <c r="AC124" i="1"/>
  <c r="AD5" i="1"/>
  <c r="AD106" i="1" s="1"/>
  <c r="AC9" i="1"/>
  <c r="AF7" i="1" l="1"/>
  <c r="AD76" i="1"/>
  <c r="AD122" i="1"/>
  <c r="AD18" i="1"/>
  <c r="AD50" i="1"/>
  <c r="AD134" i="1"/>
  <c r="AD40" i="1"/>
  <c r="AD34" i="1"/>
  <c r="AD86" i="1"/>
  <c r="AD12" i="1"/>
  <c r="AD68" i="1"/>
  <c r="AD110" i="1"/>
  <c r="AD60" i="1"/>
  <c r="AD32" i="1"/>
  <c r="AD74" i="1"/>
  <c r="AD80" i="1"/>
  <c r="AD36" i="1"/>
  <c r="AD48" i="1"/>
  <c r="AD118" i="1"/>
  <c r="AD100" i="1"/>
  <c r="AD20" i="1"/>
  <c r="AD44" i="1"/>
  <c r="AD120" i="1"/>
  <c r="AD132" i="1"/>
  <c r="AD70" i="1"/>
  <c r="AD42" i="1"/>
  <c r="AD94" i="1"/>
  <c r="AD112" i="1"/>
  <c r="AD64" i="1"/>
  <c r="AD24" i="1"/>
  <c r="AD14" i="1"/>
  <c r="AD90" i="1"/>
  <c r="AD62" i="1"/>
  <c r="AD88" i="1"/>
  <c r="AD56" i="1"/>
  <c r="AD26" i="1"/>
  <c r="AD28" i="1"/>
  <c r="AD54" i="1"/>
  <c r="AD72" i="1"/>
  <c r="AD92" i="1"/>
  <c r="AD84" i="1"/>
  <c r="AD16" i="1"/>
  <c r="AD46" i="1"/>
  <c r="AD107" i="1"/>
  <c r="AD35" i="1"/>
  <c r="AD19" i="1"/>
  <c r="AD21" i="1"/>
  <c r="AD65" i="1"/>
  <c r="AD89" i="1"/>
  <c r="AD57" i="1"/>
  <c r="AD135" i="1"/>
  <c r="AD83" i="1"/>
  <c r="AD51" i="1"/>
  <c r="AD119" i="1"/>
  <c r="AD63" i="1"/>
  <c r="AD117" i="1"/>
  <c r="AD131" i="1"/>
  <c r="AD45" i="1"/>
  <c r="AD37" i="1"/>
  <c r="AD87" i="1"/>
  <c r="AD71" i="1"/>
  <c r="AD67" i="1"/>
  <c r="AD29" i="1"/>
  <c r="AD55" i="1"/>
  <c r="AD15" i="1"/>
  <c r="AD69" i="1"/>
  <c r="AD75" i="1"/>
  <c r="AD81" i="1"/>
  <c r="AD41" i="1"/>
  <c r="AD59" i="1"/>
  <c r="AD93" i="1"/>
  <c r="AD129" i="1"/>
  <c r="AD79" i="1"/>
  <c r="AD53" i="1"/>
  <c r="AD49" i="1"/>
  <c r="AD33" i="1"/>
  <c r="AD13" i="1"/>
  <c r="AD101" i="1"/>
  <c r="AD31" i="1"/>
  <c r="AD127" i="1"/>
  <c r="AD113" i="1"/>
  <c r="AD43" i="1"/>
  <c r="AD109" i="1"/>
  <c r="AD133" i="1"/>
  <c r="AD23" i="1"/>
  <c r="AD77" i="1"/>
  <c r="AD27" i="1"/>
  <c r="AD115" i="1"/>
  <c r="AD17" i="1"/>
  <c r="AD97" i="1"/>
  <c r="AD61" i="1"/>
  <c r="AD95" i="1"/>
  <c r="AD91" i="1"/>
  <c r="AD103" i="1"/>
  <c r="AD105" i="1"/>
  <c r="AD39" i="1"/>
  <c r="AD73" i="1"/>
  <c r="AD99" i="1"/>
  <c r="AD123" i="1"/>
  <c r="AD25" i="1"/>
  <c r="AD111" i="1"/>
  <c r="AD11" i="1"/>
  <c r="AD121" i="1"/>
  <c r="AD125" i="1"/>
  <c r="AD85" i="1"/>
  <c r="AD47" i="1"/>
  <c r="AD96" i="1"/>
  <c r="AD52" i="1"/>
  <c r="AD58" i="1"/>
  <c r="AD124" i="1"/>
  <c r="AD136" i="1"/>
  <c r="AD108" i="1"/>
  <c r="AD102" i="1"/>
  <c r="AD114" i="1"/>
  <c r="AD126" i="1"/>
  <c r="AD78" i="1"/>
  <c r="AD130" i="1"/>
  <c r="AD66" i="1"/>
  <c r="AD38" i="1"/>
  <c r="AD116" i="1"/>
  <c r="AD98" i="1"/>
  <c r="AD30" i="1"/>
  <c r="AD22" i="1"/>
  <c r="AD82" i="1"/>
  <c r="AD128" i="1"/>
  <c r="AD104" i="1"/>
  <c r="AE5" i="1"/>
  <c r="AE42" i="1" s="1"/>
  <c r="AD9" i="1"/>
  <c r="AG7" i="1" l="1"/>
  <c r="AE16" i="1"/>
  <c r="AE72" i="1"/>
  <c r="AE86" i="1"/>
  <c r="AE24" i="1"/>
  <c r="AE70" i="1"/>
  <c r="AE48" i="1"/>
  <c r="AE78" i="1"/>
  <c r="AE28" i="1"/>
  <c r="AE116" i="1"/>
  <c r="AE136" i="1"/>
  <c r="AE96" i="1"/>
  <c r="AE130" i="1"/>
  <c r="AE122" i="1"/>
  <c r="AE100" i="1"/>
  <c r="AE44" i="1"/>
  <c r="AE106" i="1"/>
  <c r="AE82" i="1"/>
  <c r="AE80" i="1"/>
  <c r="AE22" i="1"/>
  <c r="AE94" i="1"/>
  <c r="AE88" i="1"/>
  <c r="AE118" i="1"/>
  <c r="AE135" i="1"/>
  <c r="AE131" i="1"/>
  <c r="AE25" i="1"/>
  <c r="AE45" i="1"/>
  <c r="AE19" i="1"/>
  <c r="AE117" i="1"/>
  <c r="AE121" i="1"/>
  <c r="AE81" i="1"/>
  <c r="AE51" i="1"/>
  <c r="AE21" i="1"/>
  <c r="AE93" i="1"/>
  <c r="AE83" i="1"/>
  <c r="AE27" i="1"/>
  <c r="AE49" i="1"/>
  <c r="AE107" i="1"/>
  <c r="AE41" i="1"/>
  <c r="AE71" i="1"/>
  <c r="AE59" i="1"/>
  <c r="AE109" i="1"/>
  <c r="AE89" i="1"/>
  <c r="AE69" i="1"/>
  <c r="AE65" i="1"/>
  <c r="AE61" i="1"/>
  <c r="AE55" i="1"/>
  <c r="AE113" i="1"/>
  <c r="AE97" i="1"/>
  <c r="AE75" i="1"/>
  <c r="AE23" i="1"/>
  <c r="AE67" i="1"/>
  <c r="AE15" i="1"/>
  <c r="AE123" i="1"/>
  <c r="AE105" i="1"/>
  <c r="AE103" i="1"/>
  <c r="AE95" i="1"/>
  <c r="AE111" i="1"/>
  <c r="AE115" i="1"/>
  <c r="AE99" i="1"/>
  <c r="AE91" i="1"/>
  <c r="AE39" i="1"/>
  <c r="AE133" i="1"/>
  <c r="AE63" i="1"/>
  <c r="AE77" i="1"/>
  <c r="AE57" i="1"/>
  <c r="AE129" i="1"/>
  <c r="AE35" i="1"/>
  <c r="AE127" i="1"/>
  <c r="AE13" i="1"/>
  <c r="AE101" i="1"/>
  <c r="AE17" i="1"/>
  <c r="AE79" i="1"/>
  <c r="AE73" i="1"/>
  <c r="AE119" i="1"/>
  <c r="AE33" i="1"/>
  <c r="AE43" i="1"/>
  <c r="AE31" i="1"/>
  <c r="AE37" i="1"/>
  <c r="AE29" i="1"/>
  <c r="AE53" i="1"/>
  <c r="AE85" i="1"/>
  <c r="AE125" i="1"/>
  <c r="AE11" i="1"/>
  <c r="AE47" i="1"/>
  <c r="AE87" i="1"/>
  <c r="AE76" i="1"/>
  <c r="AE84" i="1"/>
  <c r="AE104" i="1"/>
  <c r="AE132" i="1"/>
  <c r="AE68" i="1"/>
  <c r="AE74" i="1"/>
  <c r="AE66" i="1"/>
  <c r="AE12" i="1"/>
  <c r="AE30" i="1"/>
  <c r="AE60" i="1"/>
  <c r="AE56" i="1"/>
  <c r="AE58" i="1"/>
  <c r="AE40" i="1"/>
  <c r="AE114" i="1"/>
  <c r="AE32" i="1"/>
  <c r="AE90" i="1"/>
  <c r="AE34" i="1"/>
  <c r="AE120" i="1"/>
  <c r="AE54" i="1"/>
  <c r="AE26" i="1"/>
  <c r="AE124" i="1"/>
  <c r="AE110" i="1"/>
  <c r="AE50" i="1"/>
  <c r="AE18" i="1"/>
  <c r="AE20" i="1"/>
  <c r="AE102" i="1"/>
  <c r="AE134" i="1"/>
  <c r="AE46" i="1"/>
  <c r="AE112" i="1"/>
  <c r="AE64" i="1"/>
  <c r="AE92" i="1"/>
  <c r="AE36" i="1"/>
  <c r="AE108" i="1"/>
  <c r="AE38" i="1"/>
  <c r="AE98" i="1"/>
  <c r="AE126" i="1"/>
  <c r="AE128" i="1"/>
  <c r="AE52" i="1"/>
  <c r="AE14" i="1"/>
  <c r="AE62" i="1"/>
  <c r="AF5" i="1"/>
  <c r="AF68" i="1" s="1"/>
  <c r="AE9" i="1"/>
  <c r="AH7" i="1" l="1"/>
  <c r="AF60" i="1"/>
  <c r="AF82" i="1"/>
  <c r="AF46" i="1"/>
  <c r="AF14" i="1"/>
  <c r="AF136" i="1"/>
  <c r="AF134" i="1"/>
  <c r="AF118" i="1"/>
  <c r="AF16" i="1"/>
  <c r="AF36" i="1"/>
  <c r="AF52" i="1"/>
  <c r="AF62" i="1"/>
  <c r="AF26" i="1"/>
  <c r="AF34" i="1"/>
  <c r="AF58" i="1"/>
  <c r="AF72" i="1"/>
  <c r="AF86" i="1"/>
  <c r="AF96" i="1"/>
  <c r="AF40" i="1"/>
  <c r="AF28" i="1"/>
  <c r="AF80" i="1"/>
  <c r="AF92" i="1"/>
  <c r="AF104" i="1"/>
  <c r="AF22" i="1"/>
  <c r="AF24" i="1"/>
  <c r="AF20" i="1"/>
  <c r="AF124" i="1"/>
  <c r="AF88" i="1"/>
  <c r="AF112" i="1"/>
  <c r="AF18" i="1"/>
  <c r="AF38" i="1"/>
  <c r="AF98" i="1"/>
  <c r="AF128" i="1"/>
  <c r="AF122" i="1"/>
  <c r="AF70" i="1"/>
  <c r="AF32" i="1"/>
  <c r="AF74" i="1"/>
  <c r="AF126" i="1"/>
  <c r="AF78" i="1"/>
  <c r="AF100" i="1"/>
  <c r="AF25" i="1"/>
  <c r="AF67" i="1"/>
  <c r="AF29" i="1"/>
  <c r="AF117" i="1"/>
  <c r="AF63" i="1"/>
  <c r="AF55" i="1"/>
  <c r="AF105" i="1"/>
  <c r="AF23" i="1"/>
  <c r="AF45" i="1"/>
  <c r="AF53" i="1"/>
  <c r="AF129" i="1"/>
  <c r="AF91" i="1"/>
  <c r="AF51" i="1"/>
  <c r="AF21" i="1"/>
  <c r="AF61" i="1"/>
  <c r="AF83" i="1"/>
  <c r="AF27" i="1"/>
  <c r="AF65" i="1"/>
  <c r="AF81" i="1"/>
  <c r="AF39" i="1"/>
  <c r="AF37" i="1"/>
  <c r="AF11" i="1"/>
  <c r="AF33" i="1"/>
  <c r="AF85" i="1"/>
  <c r="AF57" i="1"/>
  <c r="AF13" i="1"/>
  <c r="AF93" i="1"/>
  <c r="AF89" i="1"/>
  <c r="AF49" i="1"/>
  <c r="AF75" i="1"/>
  <c r="AF35" i="1"/>
  <c r="AF131" i="1"/>
  <c r="AF127" i="1"/>
  <c r="AF79" i="1"/>
  <c r="AF109" i="1"/>
  <c r="AF123" i="1"/>
  <c r="AF71" i="1"/>
  <c r="AF101" i="1"/>
  <c r="AF31" i="1"/>
  <c r="AF95" i="1"/>
  <c r="AF119" i="1"/>
  <c r="AF17" i="1"/>
  <c r="AF73" i="1"/>
  <c r="AF135" i="1"/>
  <c r="AF77" i="1"/>
  <c r="AF121" i="1"/>
  <c r="AF111" i="1"/>
  <c r="AF125" i="1"/>
  <c r="AF107" i="1"/>
  <c r="AF19" i="1"/>
  <c r="AF41" i="1"/>
  <c r="AF133" i="1"/>
  <c r="AF43" i="1"/>
  <c r="AF113" i="1"/>
  <c r="AF59" i="1"/>
  <c r="AF15" i="1"/>
  <c r="AF99" i="1"/>
  <c r="AF69" i="1"/>
  <c r="AF103" i="1"/>
  <c r="AF115" i="1"/>
  <c r="AF87" i="1"/>
  <c r="AF97" i="1"/>
  <c r="AF47" i="1"/>
  <c r="AF130" i="1"/>
  <c r="AF114" i="1"/>
  <c r="AF120" i="1"/>
  <c r="AF48" i="1"/>
  <c r="AF94" i="1"/>
  <c r="AF84" i="1"/>
  <c r="AF108" i="1"/>
  <c r="AF102" i="1"/>
  <c r="AF50" i="1"/>
  <c r="AF64" i="1"/>
  <c r="AF12" i="1"/>
  <c r="AF110" i="1"/>
  <c r="AF56" i="1"/>
  <c r="AF132" i="1"/>
  <c r="AF44" i="1"/>
  <c r="AF66" i="1"/>
  <c r="AF76" i="1"/>
  <c r="AF30" i="1"/>
  <c r="AF42" i="1"/>
  <c r="AF116" i="1"/>
  <c r="AF90" i="1"/>
  <c r="AF54" i="1"/>
  <c r="AF106" i="1"/>
  <c r="AG5" i="1"/>
  <c r="AG66" i="1" s="1"/>
  <c r="AF9" i="1"/>
  <c r="AH5" i="1" l="1"/>
  <c r="AH56" i="1" s="1"/>
  <c r="AI7" i="1"/>
  <c r="AI5" i="1" s="1"/>
  <c r="AI24" i="1" s="1"/>
  <c r="AG40" i="1"/>
  <c r="AG94" i="1"/>
  <c r="AG132" i="1"/>
  <c r="AG46" i="1"/>
  <c r="AG126" i="1"/>
  <c r="AG128" i="1"/>
  <c r="AG124" i="1"/>
  <c r="AG106" i="1"/>
  <c r="AG76" i="1"/>
  <c r="AG102" i="1"/>
  <c r="AG122" i="1"/>
  <c r="AG78" i="1"/>
  <c r="AG118" i="1"/>
  <c r="AG54" i="1"/>
  <c r="AG56" i="1"/>
  <c r="AG68" i="1"/>
  <c r="AG120" i="1"/>
  <c r="AG86" i="1"/>
  <c r="AG48" i="1"/>
  <c r="AG38" i="1"/>
  <c r="AG96" i="1"/>
  <c r="AG80" i="1"/>
  <c r="AG12" i="1"/>
  <c r="AG52" i="1"/>
  <c r="AG30" i="1"/>
  <c r="AG62" i="1"/>
  <c r="AG114" i="1"/>
  <c r="AG50" i="1"/>
  <c r="AG26" i="1"/>
  <c r="AG112" i="1"/>
  <c r="AG14" i="1"/>
  <c r="AG134" i="1"/>
  <c r="AG11" i="1"/>
  <c r="AG97" i="1"/>
  <c r="AG31" i="1"/>
  <c r="AG57" i="1"/>
  <c r="AG59" i="1"/>
  <c r="AG93" i="1"/>
  <c r="AG15" i="1"/>
  <c r="AG107" i="1"/>
  <c r="AG103" i="1"/>
  <c r="AG69" i="1"/>
  <c r="AG61" i="1"/>
  <c r="AG39" i="1"/>
  <c r="AG109" i="1"/>
  <c r="AG89" i="1"/>
  <c r="AG131" i="1"/>
  <c r="AG111" i="1"/>
  <c r="AG125" i="1"/>
  <c r="AG65" i="1"/>
  <c r="AG87" i="1"/>
  <c r="AG75" i="1"/>
  <c r="AG117" i="1"/>
  <c r="AG73" i="1"/>
  <c r="AG55" i="1"/>
  <c r="AG13" i="1"/>
  <c r="AG35" i="1"/>
  <c r="AG25" i="1"/>
  <c r="AG113" i="1"/>
  <c r="AG49" i="1"/>
  <c r="AG43" i="1"/>
  <c r="AG83" i="1"/>
  <c r="AG77" i="1"/>
  <c r="AG47" i="1"/>
  <c r="AG85" i="1"/>
  <c r="AG133" i="1"/>
  <c r="AG23" i="1"/>
  <c r="AG91" i="1"/>
  <c r="AG19" i="1"/>
  <c r="AG27" i="1"/>
  <c r="AG121" i="1"/>
  <c r="AG101" i="1"/>
  <c r="AG79" i="1"/>
  <c r="AG29" i="1"/>
  <c r="AG119" i="1"/>
  <c r="AG63" i="1"/>
  <c r="AG17" i="1"/>
  <c r="AG33" i="1"/>
  <c r="AG51" i="1"/>
  <c r="AG81" i="1"/>
  <c r="AG67" i="1"/>
  <c r="AG129" i="1"/>
  <c r="AG37" i="1"/>
  <c r="AG21" i="1"/>
  <c r="AG115" i="1"/>
  <c r="AG71" i="1"/>
  <c r="AG95" i="1"/>
  <c r="AG135" i="1"/>
  <c r="AG105" i="1"/>
  <c r="AG123" i="1"/>
  <c r="AG41" i="1"/>
  <c r="AG53" i="1"/>
  <c r="AG99" i="1"/>
  <c r="AG127" i="1"/>
  <c r="AG45" i="1"/>
  <c r="AG116" i="1"/>
  <c r="AG90" i="1"/>
  <c r="AG36" i="1"/>
  <c r="AG108" i="1"/>
  <c r="AG64" i="1"/>
  <c r="AG28" i="1"/>
  <c r="AG42" i="1"/>
  <c r="AG18" i="1"/>
  <c r="AG82" i="1"/>
  <c r="AG100" i="1"/>
  <c r="AG88" i="1"/>
  <c r="AG58" i="1"/>
  <c r="AG136" i="1"/>
  <c r="AG16" i="1"/>
  <c r="AG98" i="1"/>
  <c r="AG22" i="1"/>
  <c r="AG34" i="1"/>
  <c r="AG110" i="1"/>
  <c r="AG130" i="1"/>
  <c r="AG72" i="1"/>
  <c r="AG60" i="1"/>
  <c r="AG74" i="1"/>
  <c r="AG24" i="1"/>
  <c r="AG104" i="1"/>
  <c r="AG70" i="1"/>
  <c r="AG44" i="1"/>
  <c r="AG84" i="1"/>
  <c r="AG20" i="1"/>
  <c r="AG32" i="1"/>
  <c r="AG92" i="1"/>
  <c r="AG9" i="1"/>
  <c r="AH41" i="1" l="1"/>
  <c r="AH57" i="1"/>
  <c r="AH45" i="1"/>
  <c r="AH98" i="1"/>
  <c r="AH55" i="1"/>
  <c r="AH64" i="1"/>
  <c r="AH103" i="1"/>
  <c r="AH46" i="1"/>
  <c r="AH50" i="1"/>
  <c r="AH51" i="1"/>
  <c r="AH27" i="1"/>
  <c r="AH128" i="1"/>
  <c r="AH113" i="1"/>
  <c r="AH108" i="1"/>
  <c r="AH53" i="1"/>
  <c r="AH84" i="1"/>
  <c r="AH15" i="1"/>
  <c r="AH74" i="1"/>
  <c r="AH134" i="1"/>
  <c r="AH69" i="1"/>
  <c r="AH79" i="1"/>
  <c r="AH38" i="1"/>
  <c r="AH110" i="1"/>
  <c r="AH37" i="1"/>
  <c r="AH17" i="1"/>
  <c r="AH48" i="1"/>
  <c r="AH117" i="1"/>
  <c r="AH21" i="1"/>
  <c r="AH130" i="1"/>
  <c r="AH40" i="1"/>
  <c r="AH82" i="1"/>
  <c r="AH25" i="1"/>
  <c r="AH127" i="1"/>
  <c r="AH78" i="1"/>
  <c r="AH36" i="1"/>
  <c r="AH13" i="1"/>
  <c r="AH105" i="1"/>
  <c r="AH107" i="1"/>
  <c r="AH68" i="1"/>
  <c r="AH86" i="1"/>
  <c r="AH44" i="1"/>
  <c r="AH19" i="1"/>
  <c r="AH109" i="1"/>
  <c r="AH81" i="1"/>
  <c r="AH14" i="1"/>
  <c r="AH58" i="1"/>
  <c r="AH70" i="1"/>
  <c r="AH88" i="1"/>
  <c r="AH121" i="1"/>
  <c r="AH125" i="1"/>
  <c r="AH89" i="1"/>
  <c r="AH87" i="1"/>
  <c r="AH114" i="1"/>
  <c r="AH94" i="1"/>
  <c r="AH100" i="1"/>
  <c r="AH32" i="1"/>
  <c r="AH43" i="1"/>
  <c r="AH85" i="1"/>
  <c r="AH71" i="1"/>
  <c r="AH9" i="1"/>
  <c r="AH30" i="1"/>
  <c r="AH66" i="1"/>
  <c r="AH124" i="1"/>
  <c r="AH24" i="1"/>
  <c r="AH102" i="1"/>
  <c r="AH34" i="1"/>
  <c r="AH16" i="1"/>
  <c r="AH62" i="1"/>
  <c r="AH47" i="1"/>
  <c r="AH33" i="1"/>
  <c r="AH77" i="1"/>
  <c r="AH59" i="1"/>
  <c r="AH11" i="1"/>
  <c r="AH75" i="1"/>
  <c r="AH63" i="1"/>
  <c r="AH129" i="1"/>
  <c r="AH12" i="1"/>
  <c r="AH26" i="1"/>
  <c r="AH80" i="1"/>
  <c r="AH118" i="1"/>
  <c r="AH22" i="1"/>
  <c r="AH72" i="1"/>
  <c r="AH39" i="1"/>
  <c r="AH115" i="1"/>
  <c r="AH49" i="1"/>
  <c r="AH93" i="1"/>
  <c r="AH61" i="1"/>
  <c r="AH65" i="1"/>
  <c r="AH67" i="1"/>
  <c r="AH31" i="1"/>
  <c r="AH76" i="1"/>
  <c r="AH136" i="1"/>
  <c r="AH120" i="1"/>
  <c r="AH18" i="1"/>
  <c r="AH112" i="1"/>
  <c r="AH132" i="1"/>
  <c r="AH122" i="1"/>
  <c r="AH104" i="1"/>
  <c r="AH23" i="1"/>
  <c r="AH83" i="1"/>
  <c r="AH95" i="1"/>
  <c r="AH135" i="1"/>
  <c r="AH99" i="1"/>
  <c r="AH73" i="1"/>
  <c r="AH101" i="1"/>
  <c r="AH29" i="1"/>
  <c r="AH54" i="1"/>
  <c r="AH106" i="1"/>
  <c r="AH60" i="1"/>
  <c r="AH28" i="1"/>
  <c r="AI16" i="1"/>
  <c r="AH96" i="1"/>
  <c r="AH52" i="1"/>
  <c r="AH116" i="1"/>
  <c r="AH20" i="1"/>
  <c r="AH35" i="1"/>
  <c r="AH111" i="1"/>
  <c r="AH123" i="1"/>
  <c r="AH131" i="1"/>
  <c r="AH133" i="1"/>
  <c r="AH119" i="1"/>
  <c r="AH91" i="1"/>
  <c r="AH97" i="1"/>
  <c r="AH90" i="1"/>
  <c r="AH42" i="1"/>
  <c r="AH126" i="1"/>
  <c r="AH92" i="1"/>
  <c r="AI34" i="1"/>
  <c r="AJ7" i="1"/>
  <c r="AJ5" i="1" s="1"/>
  <c r="AJ16" i="1" s="1"/>
  <c r="AI76" i="1"/>
  <c r="AI82" i="1"/>
  <c r="AI100" i="1"/>
  <c r="AI56" i="1"/>
  <c r="AI42" i="1"/>
  <c r="AI64" i="1"/>
  <c r="AI30" i="1"/>
  <c r="AI70" i="1"/>
  <c r="AI18" i="1"/>
  <c r="AI124" i="1"/>
  <c r="AI110" i="1"/>
  <c r="AI78" i="1"/>
  <c r="AI54" i="1"/>
  <c r="AI116" i="1"/>
  <c r="AI44" i="1"/>
  <c r="AI20" i="1"/>
  <c r="AI38" i="1"/>
  <c r="AI120" i="1"/>
  <c r="AI92" i="1"/>
  <c r="AI62" i="1"/>
  <c r="AI36" i="1"/>
  <c r="AI102" i="1"/>
  <c r="AI50" i="1"/>
  <c r="AI72" i="1"/>
  <c r="AI32" i="1"/>
  <c r="AI94" i="1"/>
  <c r="AI66" i="1"/>
  <c r="AI98" i="1"/>
  <c r="AI26" i="1"/>
  <c r="AI52" i="1"/>
  <c r="AI106" i="1"/>
  <c r="AI28" i="1"/>
  <c r="AI84" i="1"/>
  <c r="AI22" i="1"/>
  <c r="AI80" i="1"/>
  <c r="AI88" i="1"/>
  <c r="AI96" i="1"/>
  <c r="AI48" i="1"/>
  <c r="AI74" i="1"/>
  <c r="AI14" i="1"/>
  <c r="AI118" i="1"/>
  <c r="AI132" i="1"/>
  <c r="AI122" i="1"/>
  <c r="AI58" i="1"/>
  <c r="AI104" i="1"/>
  <c r="AI134" i="1"/>
  <c r="AI60" i="1"/>
  <c r="AI90" i="1"/>
  <c r="AI12" i="1"/>
  <c r="AI86" i="1"/>
  <c r="AI136" i="1"/>
  <c r="AI114" i="1"/>
  <c r="AI68" i="1"/>
  <c r="AI130" i="1"/>
  <c r="AI46" i="1"/>
  <c r="AI128" i="1"/>
  <c r="AI112" i="1"/>
  <c r="AI40" i="1"/>
  <c r="AI108" i="1"/>
  <c r="AI126" i="1"/>
  <c r="AI111" i="1"/>
  <c r="AI113" i="1"/>
  <c r="AI75" i="1"/>
  <c r="AI67" i="1"/>
  <c r="AI51" i="1"/>
  <c r="AI47" i="1"/>
  <c r="AI21" i="1"/>
  <c r="AI31" i="1"/>
  <c r="AI91" i="1"/>
  <c r="AI33" i="1"/>
  <c r="AI131" i="1"/>
  <c r="AI9" i="1"/>
  <c r="AI125" i="1"/>
  <c r="AI95" i="1"/>
  <c r="AI123" i="1"/>
  <c r="AI103" i="1"/>
  <c r="AI101" i="1"/>
  <c r="AI53" i="1"/>
  <c r="AI43" i="1"/>
  <c r="AI29" i="1"/>
  <c r="AI15" i="1"/>
  <c r="AI13" i="1"/>
  <c r="AI135" i="1"/>
  <c r="AI61" i="1"/>
  <c r="AI35" i="1"/>
  <c r="AI49" i="1"/>
  <c r="AI99" i="1"/>
  <c r="AI27" i="1"/>
  <c r="AI129" i="1"/>
  <c r="AI89" i="1"/>
  <c r="AI121" i="1"/>
  <c r="AI65" i="1"/>
  <c r="AI81" i="1"/>
  <c r="AI133" i="1"/>
  <c r="AI117" i="1"/>
  <c r="AI69" i="1"/>
  <c r="AI71" i="1"/>
  <c r="AI59" i="1"/>
  <c r="AI73" i="1"/>
  <c r="AI41" i="1"/>
  <c r="AI25" i="1"/>
  <c r="AI93" i="1"/>
  <c r="AI17" i="1"/>
  <c r="AI87" i="1"/>
  <c r="AI11" i="1"/>
  <c r="AI77" i="1"/>
  <c r="AI39" i="1"/>
  <c r="AI119" i="1"/>
  <c r="AI105" i="1"/>
  <c r="AI85" i="1"/>
  <c r="AI55" i="1"/>
  <c r="AI83" i="1"/>
  <c r="AI57" i="1"/>
  <c r="AI37" i="1"/>
  <c r="AI63" i="1"/>
  <c r="AI107" i="1"/>
  <c r="AI97" i="1"/>
  <c r="AI45" i="1"/>
  <c r="AI23" i="1"/>
  <c r="AI127" i="1"/>
  <c r="AI115" i="1"/>
  <c r="AI109" i="1"/>
  <c r="AI19" i="1"/>
  <c r="AI79" i="1"/>
  <c r="AJ92" i="1" l="1"/>
  <c r="AJ88" i="1"/>
  <c r="AJ74" i="1"/>
  <c r="AJ116" i="1"/>
  <c r="AJ90" i="1"/>
  <c r="AJ68" i="1"/>
  <c r="AJ48" i="1"/>
  <c r="AJ62" i="1"/>
  <c r="AJ94" i="1"/>
  <c r="AJ106" i="1"/>
  <c r="AJ98" i="1"/>
  <c r="AJ26" i="1"/>
  <c r="AJ70" i="1"/>
  <c r="AJ110" i="1"/>
  <c r="AJ104" i="1"/>
  <c r="AJ134" i="1"/>
  <c r="AJ42" i="1"/>
  <c r="AJ112" i="1"/>
  <c r="AJ82" i="1"/>
  <c r="AJ72" i="1"/>
  <c r="AK7" i="1"/>
  <c r="AK5" i="1" s="1"/>
  <c r="AK114" i="1" s="1"/>
  <c r="AJ44" i="1"/>
  <c r="AJ12" i="1"/>
  <c r="AJ58" i="1"/>
  <c r="AJ34" i="1"/>
  <c r="AJ78" i="1"/>
  <c r="AJ124" i="1"/>
  <c r="AJ120" i="1"/>
  <c r="AJ66" i="1"/>
  <c r="AJ84" i="1"/>
  <c r="AJ60" i="1"/>
  <c r="AJ36" i="1"/>
  <c r="AJ22" i="1"/>
  <c r="AJ64" i="1"/>
  <c r="AJ32" i="1"/>
  <c r="AJ46" i="1"/>
  <c r="AJ122" i="1"/>
  <c r="AJ76" i="1"/>
  <c r="AJ54" i="1"/>
  <c r="AJ52" i="1"/>
  <c r="AJ14" i="1"/>
  <c r="AJ102" i="1"/>
  <c r="AJ38" i="1"/>
  <c r="AJ100" i="1"/>
  <c r="AJ50" i="1"/>
  <c r="AJ30" i="1"/>
  <c r="AJ80" i="1"/>
  <c r="AJ130" i="1"/>
  <c r="AJ114" i="1"/>
  <c r="AJ108" i="1"/>
  <c r="AJ96" i="1"/>
  <c r="AJ125" i="1"/>
  <c r="AJ105" i="1"/>
  <c r="AJ109" i="1"/>
  <c r="AJ61" i="1"/>
  <c r="AJ101" i="1"/>
  <c r="AJ29" i="1"/>
  <c r="AJ9" i="1"/>
  <c r="AJ41" i="1"/>
  <c r="AJ115" i="1"/>
  <c r="AJ99" i="1"/>
  <c r="AJ93" i="1"/>
  <c r="AJ53" i="1"/>
  <c r="AJ79" i="1"/>
  <c r="AJ23" i="1"/>
  <c r="AJ113" i="1"/>
  <c r="AJ15" i="1"/>
  <c r="AJ123" i="1"/>
  <c r="AJ89" i="1"/>
  <c r="AJ103" i="1"/>
  <c r="AJ45" i="1"/>
  <c r="AJ71" i="1"/>
  <c r="AJ17" i="1"/>
  <c r="AJ65" i="1"/>
  <c r="AJ25" i="1"/>
  <c r="AJ131" i="1"/>
  <c r="AJ81" i="1"/>
  <c r="AJ91" i="1"/>
  <c r="AJ37" i="1"/>
  <c r="AJ55" i="1"/>
  <c r="AJ11" i="1"/>
  <c r="AJ69" i="1"/>
  <c r="AJ59" i="1"/>
  <c r="AJ121" i="1"/>
  <c r="AJ133" i="1"/>
  <c r="AJ85" i="1"/>
  <c r="AJ97" i="1"/>
  <c r="AJ39" i="1"/>
  <c r="AJ13" i="1"/>
  <c r="AJ63" i="1"/>
  <c r="AJ117" i="1"/>
  <c r="AJ127" i="1"/>
  <c r="AJ83" i="1"/>
  <c r="AJ49" i="1"/>
  <c r="AJ19" i="1"/>
  <c r="AJ111" i="1"/>
  <c r="AJ119" i="1"/>
  <c r="AJ87" i="1"/>
  <c r="AJ51" i="1"/>
  <c r="AJ57" i="1"/>
  <c r="AJ33" i="1"/>
  <c r="AJ31" i="1"/>
  <c r="AJ77" i="1"/>
  <c r="AJ135" i="1"/>
  <c r="AJ129" i="1"/>
  <c r="AJ107" i="1"/>
  <c r="AJ67" i="1"/>
  <c r="AJ43" i="1"/>
  <c r="AJ47" i="1"/>
  <c r="AJ27" i="1"/>
  <c r="AJ21" i="1"/>
  <c r="AJ95" i="1"/>
  <c r="AJ75" i="1"/>
  <c r="AJ73" i="1"/>
  <c r="AJ35" i="1"/>
  <c r="AJ132" i="1"/>
  <c r="AJ136" i="1"/>
  <c r="AJ118" i="1"/>
  <c r="AJ126" i="1"/>
  <c r="AJ56" i="1"/>
  <c r="AJ40" i="1"/>
  <c r="AJ18" i="1"/>
  <c r="AJ24" i="1"/>
  <c r="AJ128" i="1"/>
  <c r="AJ86" i="1"/>
  <c r="AJ28" i="1"/>
  <c r="AJ20" i="1"/>
  <c r="AK86" i="1" l="1"/>
  <c r="AK54" i="1"/>
  <c r="AK42" i="1"/>
  <c r="AK28" i="1"/>
  <c r="AK46" i="1"/>
  <c r="AK56" i="1"/>
  <c r="AK16" i="1"/>
  <c r="AK58" i="1"/>
  <c r="AK104" i="1"/>
  <c r="AK92" i="1"/>
  <c r="AK130" i="1"/>
  <c r="AK100" i="1"/>
  <c r="AK36" i="1"/>
  <c r="AK128" i="1"/>
  <c r="AK120" i="1"/>
  <c r="AK70" i="1"/>
  <c r="AK62" i="1"/>
  <c r="AK48" i="1"/>
  <c r="AK102" i="1"/>
  <c r="AK80" i="1"/>
  <c r="AK96" i="1"/>
  <c r="AK112" i="1"/>
  <c r="AK38" i="1"/>
  <c r="AK110" i="1"/>
  <c r="AK32" i="1"/>
  <c r="AK88" i="1"/>
  <c r="AK14" i="1"/>
  <c r="AK20" i="1"/>
  <c r="AK64" i="1"/>
  <c r="AK30" i="1"/>
  <c r="AK82" i="1"/>
  <c r="AK98" i="1"/>
  <c r="AK116" i="1"/>
  <c r="AK26" i="1"/>
  <c r="AK108" i="1"/>
  <c r="AK118" i="1"/>
  <c r="AK52" i="1"/>
  <c r="AK84" i="1"/>
  <c r="AK76" i="1"/>
  <c r="AK106" i="1"/>
  <c r="AK22" i="1"/>
  <c r="AK78" i="1"/>
  <c r="AK24" i="1"/>
  <c r="AK136" i="1"/>
  <c r="AK126" i="1"/>
  <c r="AK50" i="1"/>
  <c r="AK44" i="1"/>
  <c r="AK72" i="1"/>
  <c r="AK74" i="1"/>
  <c r="AK66" i="1"/>
  <c r="AL7" i="1"/>
  <c r="AK12" i="1"/>
  <c r="AK34" i="1"/>
  <c r="AK94" i="1"/>
  <c r="AK40" i="1"/>
  <c r="AK60" i="1"/>
  <c r="AK122" i="1"/>
  <c r="AK18" i="1"/>
  <c r="AK134" i="1"/>
  <c r="AK68" i="1"/>
  <c r="AK124" i="1"/>
  <c r="AK132" i="1"/>
  <c r="AK113" i="1"/>
  <c r="AK127" i="1"/>
  <c r="AK93" i="1"/>
  <c r="AK55" i="1"/>
  <c r="AK53" i="1"/>
  <c r="AK25" i="1"/>
  <c r="AK43" i="1"/>
  <c r="AK81" i="1"/>
  <c r="AK17" i="1"/>
  <c r="AK133" i="1"/>
  <c r="AK117" i="1"/>
  <c r="AK87" i="1"/>
  <c r="AK97" i="1"/>
  <c r="AK45" i="1"/>
  <c r="AK103" i="1"/>
  <c r="AK23" i="1"/>
  <c r="AK33" i="1"/>
  <c r="AK109" i="1"/>
  <c r="AK115" i="1"/>
  <c r="AK107" i="1"/>
  <c r="AK95" i="1"/>
  <c r="AK37" i="1"/>
  <c r="AK91" i="1"/>
  <c r="AK27" i="1"/>
  <c r="AK101" i="1"/>
  <c r="AK111" i="1"/>
  <c r="AK105" i="1"/>
  <c r="AK73" i="1"/>
  <c r="AK29" i="1"/>
  <c r="AK13" i="1"/>
  <c r="AK11" i="1"/>
  <c r="AK41" i="1"/>
  <c r="AK125" i="1"/>
  <c r="AK83" i="1"/>
  <c r="AK85" i="1"/>
  <c r="AK57" i="1"/>
  <c r="AK21" i="1"/>
  <c r="AK77" i="1"/>
  <c r="AK19" i="1"/>
  <c r="AK129" i="1"/>
  <c r="AK119" i="1"/>
  <c r="AK79" i="1"/>
  <c r="AK47" i="1"/>
  <c r="AK39" i="1"/>
  <c r="AK123" i="1"/>
  <c r="AK131" i="1"/>
  <c r="AK71" i="1"/>
  <c r="AK69" i="1"/>
  <c r="AK67" i="1"/>
  <c r="AK35" i="1"/>
  <c r="AK65" i="1"/>
  <c r="AK51" i="1"/>
  <c r="AK15" i="1"/>
  <c r="AK75" i="1"/>
  <c r="AK59" i="1"/>
  <c r="AK121" i="1"/>
  <c r="AK135" i="1"/>
  <c r="AK99" i="1"/>
  <c r="AK63" i="1"/>
  <c r="AK61" i="1"/>
  <c r="AK31" i="1"/>
  <c r="AK89" i="1"/>
  <c r="AK9" i="1"/>
  <c r="AK49" i="1"/>
  <c r="AK90" i="1"/>
  <c r="AL5" i="1" l="1"/>
  <c r="AL108" i="1" s="1"/>
  <c r="AM7" i="1"/>
  <c r="AL30" i="1" l="1"/>
  <c r="AL75" i="1"/>
  <c r="AL115" i="1"/>
  <c r="AL37" i="1"/>
  <c r="AL119" i="1"/>
  <c r="AL50" i="1"/>
  <c r="AL125" i="1"/>
  <c r="AL132" i="1"/>
  <c r="AL25" i="1"/>
  <c r="AL17" i="1"/>
  <c r="AL9" i="1"/>
  <c r="AL130" i="1"/>
  <c r="AL78" i="1"/>
  <c r="AL73" i="1"/>
  <c r="AL90" i="1"/>
  <c r="AL110" i="1"/>
  <c r="AL89" i="1"/>
  <c r="AL28" i="1"/>
  <c r="AL38" i="1"/>
  <c r="AL35" i="1"/>
  <c r="AL105" i="1"/>
  <c r="AL111" i="1"/>
  <c r="AL15" i="1"/>
  <c r="AL48" i="1"/>
  <c r="AL18" i="1"/>
  <c r="AL88" i="1"/>
  <c r="AL20" i="1"/>
  <c r="AL60" i="1"/>
  <c r="AL91" i="1"/>
  <c r="AL59" i="1"/>
  <c r="AL135" i="1"/>
  <c r="AL121" i="1"/>
  <c r="AL19" i="1"/>
  <c r="AL12" i="1"/>
  <c r="AL22" i="1"/>
  <c r="AL58" i="1"/>
  <c r="AL74" i="1"/>
  <c r="AL41" i="1"/>
  <c r="AL55" i="1"/>
  <c r="AL49" i="1"/>
  <c r="AL107" i="1"/>
  <c r="AL113" i="1"/>
  <c r="AL124" i="1"/>
  <c r="AL82" i="1"/>
  <c r="AL95" i="1"/>
  <c r="AL86" i="1"/>
  <c r="AL118" i="1"/>
  <c r="AL136" i="1"/>
  <c r="AL51" i="1"/>
  <c r="AL57" i="1"/>
  <c r="AL93" i="1"/>
  <c r="AL131" i="1"/>
  <c r="AL123" i="1"/>
  <c r="AL114" i="1"/>
  <c r="AL70" i="1"/>
  <c r="AL72" i="1"/>
  <c r="AL26" i="1"/>
  <c r="AL65" i="1"/>
  <c r="AL77" i="1"/>
  <c r="AL109" i="1"/>
  <c r="AL117" i="1"/>
  <c r="AL29" i="1"/>
  <c r="AL116" i="1"/>
  <c r="AL14" i="1"/>
  <c r="AL32" i="1"/>
  <c r="AL134" i="1"/>
  <c r="AL66" i="1"/>
  <c r="AL21" i="1"/>
  <c r="AL83" i="1"/>
  <c r="AL99" i="1"/>
  <c r="AL101" i="1"/>
  <c r="AL129" i="1"/>
  <c r="AL24" i="1"/>
  <c r="AL126" i="1"/>
  <c r="AL68" i="1"/>
  <c r="AL16" i="1"/>
  <c r="AL106" i="1"/>
  <c r="AL42" i="1"/>
  <c r="AL56" i="1"/>
  <c r="AL122" i="1"/>
  <c r="AL84" i="1"/>
  <c r="AL52" i="1"/>
  <c r="AL94" i="1"/>
  <c r="AL127" i="1"/>
  <c r="AL31" i="1"/>
  <c r="AL47" i="1"/>
  <c r="AL33" i="1"/>
  <c r="AL23" i="1"/>
  <c r="AL43" i="1"/>
  <c r="AL53" i="1"/>
  <c r="AL103" i="1"/>
  <c r="AL44" i="1"/>
  <c r="AL96" i="1"/>
  <c r="AL112" i="1"/>
  <c r="AL120" i="1"/>
  <c r="AL98" i="1"/>
  <c r="AL100" i="1"/>
  <c r="AL46" i="1"/>
  <c r="AL76" i="1"/>
  <c r="AL81" i="1"/>
  <c r="AL45" i="1"/>
  <c r="AL87" i="1"/>
  <c r="AL69" i="1"/>
  <c r="AL85" i="1"/>
  <c r="AL13" i="1"/>
  <c r="AL133" i="1"/>
  <c r="AL63" i="1"/>
  <c r="AL62" i="1"/>
  <c r="AL54" i="1"/>
  <c r="AL102" i="1"/>
  <c r="AL40" i="1"/>
  <c r="AL64" i="1"/>
  <c r="AL80" i="1"/>
  <c r="AL92" i="1"/>
  <c r="AL71" i="1"/>
  <c r="AL39" i="1"/>
  <c r="AL27" i="1"/>
  <c r="AL61" i="1"/>
  <c r="AL67" i="1"/>
  <c r="AL79" i="1"/>
  <c r="AL11" i="1"/>
  <c r="AL97" i="1"/>
  <c r="AL36" i="1"/>
  <c r="AL34" i="1"/>
  <c r="AL104" i="1"/>
  <c r="AL128" i="1"/>
  <c r="AN7" i="1"/>
  <c r="AM5" i="1"/>
  <c r="AM62" i="1" s="1"/>
  <c r="AM74" i="1" l="1"/>
  <c r="AM79" i="1"/>
  <c r="AM29" i="1"/>
  <c r="AM119" i="1"/>
  <c r="AM91" i="1"/>
  <c r="AM53" i="1"/>
  <c r="AM20" i="1"/>
  <c r="AM40" i="1"/>
  <c r="AM65" i="1"/>
  <c r="AM78" i="1"/>
  <c r="AM88" i="1"/>
  <c r="AM31" i="1"/>
  <c r="AM95" i="1"/>
  <c r="AM86" i="1"/>
  <c r="AN5" i="1"/>
  <c r="AN84" i="1" s="1"/>
  <c r="AM28" i="1"/>
  <c r="AM134" i="1"/>
  <c r="AM115" i="1"/>
  <c r="AM84" i="1"/>
  <c r="AM54" i="1"/>
  <c r="AM11" i="1"/>
  <c r="AM77" i="1"/>
  <c r="AM21" i="1"/>
  <c r="AM85" i="1"/>
  <c r="AM13" i="1"/>
  <c r="AM87" i="1"/>
  <c r="AM129" i="1"/>
  <c r="AM127" i="1"/>
  <c r="AM116" i="1"/>
  <c r="AM50" i="1"/>
  <c r="AM108" i="1"/>
  <c r="AM66" i="1"/>
  <c r="AM96" i="1"/>
  <c r="AM106" i="1"/>
  <c r="AM92" i="1"/>
  <c r="AM27" i="1"/>
  <c r="AM47" i="1"/>
  <c r="AM81" i="1"/>
  <c r="AM37" i="1"/>
  <c r="AM49" i="1"/>
  <c r="AM51" i="1"/>
  <c r="AM125" i="1"/>
  <c r="AM75" i="1"/>
  <c r="AM114" i="1"/>
  <c r="AM56" i="1"/>
  <c r="AM94" i="1"/>
  <c r="AM126" i="1"/>
  <c r="AM26" i="1"/>
  <c r="AM46" i="1"/>
  <c r="AM100" i="1"/>
  <c r="AM90" i="1"/>
  <c r="AM30" i="1"/>
  <c r="AM70" i="1"/>
  <c r="AM132" i="1"/>
  <c r="AM102" i="1"/>
  <c r="AM136" i="1"/>
  <c r="AM16" i="1"/>
  <c r="AM76" i="1"/>
  <c r="AM123" i="1"/>
  <c r="AM9" i="1"/>
  <c r="AM35" i="1"/>
  <c r="AM103" i="1"/>
  <c r="AM111" i="1"/>
  <c r="AM93" i="1"/>
  <c r="AM131" i="1"/>
  <c r="AM15" i="1"/>
  <c r="AM130" i="1"/>
  <c r="AM120" i="1"/>
  <c r="AM12" i="1"/>
  <c r="AM80" i="1"/>
  <c r="AM32" i="1"/>
  <c r="AM18" i="1"/>
  <c r="AM122" i="1"/>
  <c r="AM42" i="1"/>
  <c r="AM17" i="1"/>
  <c r="AM55" i="1"/>
  <c r="AM73" i="1"/>
  <c r="AM33" i="1"/>
  <c r="AM67" i="1"/>
  <c r="AM107" i="1"/>
  <c r="AM45" i="1"/>
  <c r="AM71" i="1"/>
  <c r="AM68" i="1"/>
  <c r="AM112" i="1"/>
  <c r="AM64" i="1"/>
  <c r="AM24" i="1"/>
  <c r="AM34" i="1"/>
  <c r="AM118" i="1"/>
  <c r="AM110" i="1"/>
  <c r="AM97" i="1"/>
  <c r="AM105" i="1"/>
  <c r="AM69" i="1"/>
  <c r="AM101" i="1"/>
  <c r="AM63" i="1"/>
  <c r="AM99" i="1"/>
  <c r="AM41" i="1"/>
  <c r="AM104" i="1"/>
  <c r="AM58" i="1"/>
  <c r="AM38" i="1"/>
  <c r="AM36" i="1"/>
  <c r="AM72" i="1"/>
  <c r="AM128" i="1"/>
  <c r="AM44" i="1"/>
  <c r="AM39" i="1"/>
  <c r="AM19" i="1"/>
  <c r="AM83" i="1"/>
  <c r="AM61" i="1"/>
  <c r="AM57" i="1"/>
  <c r="AM117" i="1"/>
  <c r="AM59" i="1"/>
  <c r="AM135" i="1"/>
  <c r="AM48" i="1"/>
  <c r="AM133" i="1"/>
  <c r="AM23" i="1"/>
  <c r="AM109" i="1"/>
  <c r="AM89" i="1"/>
  <c r="AM43" i="1"/>
  <c r="AM25" i="1"/>
  <c r="AM121" i="1"/>
  <c r="AM113" i="1"/>
  <c r="AM14" i="1"/>
  <c r="AM124" i="1"/>
  <c r="AM60" i="1"/>
  <c r="AM52" i="1"/>
  <c r="AM82" i="1"/>
  <c r="AM98" i="1"/>
  <c r="AM22" i="1"/>
  <c r="AO7" i="1"/>
  <c r="AN29" i="1" l="1"/>
  <c r="AN87" i="1"/>
  <c r="AN32" i="1"/>
  <c r="AN21" i="1"/>
  <c r="AN56" i="1"/>
  <c r="AN117" i="1"/>
  <c r="AN42" i="1"/>
  <c r="AN18" i="1"/>
  <c r="AN95" i="1"/>
  <c r="AN44" i="1"/>
  <c r="AN11" i="1"/>
  <c r="AN102" i="1"/>
  <c r="AN103" i="1"/>
  <c r="AN65" i="1"/>
  <c r="AN64" i="1"/>
  <c r="AN41" i="1"/>
  <c r="AN105" i="1"/>
  <c r="AN19" i="1"/>
  <c r="AN71" i="1"/>
  <c r="AN114" i="1"/>
  <c r="AN12" i="1"/>
  <c r="AN128" i="1"/>
  <c r="AN104" i="1"/>
  <c r="AN16" i="1"/>
  <c r="AN72" i="1"/>
  <c r="AN26" i="1"/>
  <c r="AN85" i="1"/>
  <c r="AN43" i="1"/>
  <c r="AN115" i="1"/>
  <c r="AN45" i="1"/>
  <c r="AN75" i="1"/>
  <c r="AN47" i="1"/>
  <c r="AN107" i="1"/>
  <c r="AN97" i="1"/>
  <c r="AN30" i="1"/>
  <c r="AN28" i="1"/>
  <c r="AN58" i="1"/>
  <c r="AN68" i="1"/>
  <c r="AN24" i="1"/>
  <c r="AN48" i="1"/>
  <c r="AN60" i="1"/>
  <c r="AN67" i="1"/>
  <c r="AN61" i="1"/>
  <c r="AN131" i="1"/>
  <c r="AN15" i="1"/>
  <c r="AN53" i="1"/>
  <c r="AN90" i="1"/>
  <c r="AN50" i="1"/>
  <c r="AN80" i="1"/>
  <c r="AN46" i="1"/>
  <c r="AN124" i="1"/>
  <c r="AN98" i="1"/>
  <c r="AN54" i="1"/>
  <c r="AN119" i="1"/>
  <c r="AN23" i="1"/>
  <c r="AN83" i="1"/>
  <c r="AN79" i="1"/>
  <c r="AN62" i="1"/>
  <c r="AN49" i="1"/>
  <c r="AN51" i="1"/>
  <c r="AN113" i="1"/>
  <c r="AN120" i="1"/>
  <c r="AN82" i="1"/>
  <c r="AN34" i="1"/>
  <c r="AN27" i="1"/>
  <c r="AN123" i="1"/>
  <c r="AN127" i="1"/>
  <c r="AN57" i="1"/>
  <c r="AN39" i="1"/>
  <c r="AN111" i="1"/>
  <c r="AN37" i="1"/>
  <c r="AN13" i="1"/>
  <c r="AN129" i="1"/>
  <c r="AN81" i="1"/>
  <c r="AN63" i="1"/>
  <c r="AN122" i="1"/>
  <c r="AN92" i="1"/>
  <c r="AN112" i="1"/>
  <c r="AN52" i="1"/>
  <c r="AN118" i="1"/>
  <c r="AN106" i="1"/>
  <c r="AN116" i="1"/>
  <c r="AN40" i="1"/>
  <c r="AN101" i="1"/>
  <c r="AN99" i="1"/>
  <c r="AN33" i="1"/>
  <c r="AN25" i="1"/>
  <c r="AN89" i="1"/>
  <c r="AN134" i="1"/>
  <c r="AN130" i="1"/>
  <c r="AN96" i="1"/>
  <c r="AN70" i="1"/>
  <c r="AN100" i="1"/>
  <c r="AN55" i="1"/>
  <c r="AN93" i="1"/>
  <c r="AN135" i="1"/>
  <c r="AN31" i="1"/>
  <c r="AN69" i="1"/>
  <c r="AN91" i="1"/>
  <c r="AN109" i="1"/>
  <c r="AN35" i="1"/>
  <c r="AN22" i="1"/>
  <c r="AN108" i="1"/>
  <c r="AN86" i="1"/>
  <c r="AN88" i="1"/>
  <c r="AN36" i="1"/>
  <c r="AN78" i="1"/>
  <c r="AN132" i="1"/>
  <c r="AN38" i="1"/>
  <c r="AN77" i="1"/>
  <c r="AN9" i="1"/>
  <c r="AN17" i="1"/>
  <c r="AN59" i="1"/>
  <c r="AN121" i="1"/>
  <c r="AN133" i="1"/>
  <c r="AN125" i="1"/>
  <c r="AN73" i="1"/>
  <c r="AN74" i="1"/>
  <c r="AN126" i="1"/>
  <c r="AN66" i="1"/>
  <c r="AN110" i="1"/>
  <c r="AN20" i="1"/>
  <c r="AN136" i="1"/>
  <c r="AN94" i="1"/>
  <c r="AO5" i="1"/>
  <c r="AO50" i="1" s="1"/>
  <c r="AN14" i="1"/>
  <c r="AN76" i="1"/>
  <c r="AP7" i="1"/>
  <c r="AP5" i="1" s="1"/>
  <c r="AP38" i="1" s="1"/>
  <c r="AO92" i="1" l="1"/>
  <c r="AO106" i="1"/>
  <c r="AO88" i="1"/>
  <c r="AO45" i="1"/>
  <c r="AO81" i="1"/>
  <c r="AO48" i="1"/>
  <c r="AO131" i="1"/>
  <c r="AO112" i="1"/>
  <c r="AP82" i="1"/>
  <c r="AO39" i="1"/>
  <c r="AO123" i="1"/>
  <c r="AO125" i="1"/>
  <c r="AO73" i="1"/>
  <c r="AO122" i="1"/>
  <c r="AO91" i="1"/>
  <c r="AO26" i="1"/>
  <c r="AO124" i="1"/>
  <c r="AO133" i="1"/>
  <c r="AO116" i="1"/>
  <c r="AO74" i="1"/>
  <c r="AO11" i="1"/>
  <c r="AO78" i="1"/>
  <c r="AO128" i="1"/>
  <c r="AO70" i="1"/>
  <c r="AO89" i="1"/>
  <c r="AO115" i="1"/>
  <c r="AO61" i="1"/>
  <c r="AO69" i="1"/>
  <c r="AO25" i="1"/>
  <c r="AO18" i="1"/>
  <c r="AO40" i="1"/>
  <c r="AO34" i="1"/>
  <c r="AO9" i="1"/>
  <c r="AO93" i="1"/>
  <c r="AO108" i="1"/>
  <c r="AO102" i="1"/>
  <c r="AO127" i="1"/>
  <c r="AO111" i="1"/>
  <c r="AO129" i="1"/>
  <c r="AO104" i="1"/>
  <c r="AO132" i="1"/>
  <c r="AO27" i="1"/>
  <c r="AO72" i="1"/>
  <c r="AO76" i="1"/>
  <c r="AO105" i="1"/>
  <c r="AO43" i="1"/>
  <c r="AO119" i="1"/>
  <c r="AO114" i="1"/>
  <c r="AP62" i="1"/>
  <c r="AO52" i="1"/>
  <c r="AO59" i="1"/>
  <c r="AO47" i="1"/>
  <c r="AO30" i="1"/>
  <c r="AO22" i="1"/>
  <c r="AO121" i="1"/>
  <c r="AO31" i="1"/>
  <c r="AO77" i="1"/>
  <c r="AO33" i="1"/>
  <c r="AO66" i="1"/>
  <c r="AO126" i="1"/>
  <c r="AO14" i="1"/>
  <c r="AO96" i="1"/>
  <c r="AO35" i="1"/>
  <c r="AO41" i="1"/>
  <c r="AO79" i="1"/>
  <c r="AO67" i="1"/>
  <c r="AO71" i="1"/>
  <c r="AO82" i="1"/>
  <c r="AO58" i="1"/>
  <c r="AO36" i="1"/>
  <c r="AO44" i="1"/>
  <c r="AO94" i="1"/>
  <c r="AO117" i="1"/>
  <c r="AO51" i="1"/>
  <c r="AO107" i="1"/>
  <c r="AO109" i="1"/>
  <c r="AO95" i="1"/>
  <c r="AO16" i="1"/>
  <c r="AO28" i="1"/>
  <c r="AO84" i="1"/>
  <c r="AO46" i="1"/>
  <c r="AO60" i="1"/>
  <c r="AO20" i="1"/>
  <c r="AO24" i="1"/>
  <c r="AO37" i="1"/>
  <c r="AO99" i="1"/>
  <c r="AO63" i="1"/>
  <c r="AO101" i="1"/>
  <c r="AO49" i="1"/>
  <c r="AO103" i="1"/>
  <c r="AO13" i="1"/>
  <c r="AO23" i="1"/>
  <c r="AO118" i="1"/>
  <c r="AO130" i="1"/>
  <c r="AO62" i="1"/>
  <c r="AO32" i="1"/>
  <c r="AO12" i="1"/>
  <c r="AO98" i="1"/>
  <c r="AO100" i="1"/>
  <c r="AO68" i="1"/>
  <c r="AO87" i="1"/>
  <c r="AO85" i="1"/>
  <c r="AO113" i="1"/>
  <c r="AO135" i="1"/>
  <c r="AO65" i="1"/>
  <c r="AO53" i="1"/>
  <c r="AO17" i="1"/>
  <c r="AO15" i="1"/>
  <c r="AO120" i="1"/>
  <c r="AO110" i="1"/>
  <c r="AO80" i="1"/>
  <c r="AP78" i="1"/>
  <c r="AO54" i="1"/>
  <c r="AP114" i="1"/>
  <c r="AO42" i="1"/>
  <c r="AO86" i="1"/>
  <c r="AO38" i="1"/>
  <c r="AO56" i="1"/>
  <c r="AO19" i="1"/>
  <c r="AO57" i="1"/>
  <c r="AO21" i="1"/>
  <c r="AO75" i="1"/>
  <c r="AO97" i="1"/>
  <c r="AO29" i="1"/>
  <c r="AO55" i="1"/>
  <c r="AO83" i="1"/>
  <c r="AO90" i="1"/>
  <c r="AO64" i="1"/>
  <c r="AO134" i="1"/>
  <c r="AO136" i="1"/>
  <c r="AP104" i="1"/>
  <c r="AP36" i="1"/>
  <c r="AQ7" i="1"/>
  <c r="AQ5" i="1" s="1"/>
  <c r="AP48" i="1"/>
  <c r="AP102" i="1"/>
  <c r="AP50" i="1"/>
  <c r="AP68" i="1"/>
  <c r="AP136" i="1"/>
  <c r="AP90" i="1"/>
  <c r="AP54" i="1"/>
  <c r="AP66" i="1"/>
  <c r="AP94" i="1"/>
  <c r="AP16" i="1"/>
  <c r="AP74" i="1"/>
  <c r="AP46" i="1"/>
  <c r="AP20" i="1"/>
  <c r="AP134" i="1"/>
  <c r="AP110" i="1"/>
  <c r="AP80" i="1"/>
  <c r="AP58" i="1"/>
  <c r="AP24" i="1"/>
  <c r="AP92" i="1"/>
  <c r="AP98" i="1"/>
  <c r="AP30" i="1"/>
  <c r="AP130" i="1"/>
  <c r="AP18" i="1"/>
  <c r="AP116" i="1"/>
  <c r="AP72" i="1"/>
  <c r="AP132" i="1"/>
  <c r="AP106" i="1"/>
  <c r="AP100" i="1"/>
  <c r="AP40" i="1"/>
  <c r="AP126" i="1"/>
  <c r="AP88" i="1"/>
  <c r="AP28" i="1"/>
  <c r="AP84" i="1"/>
  <c r="AP60" i="1"/>
  <c r="AP124" i="1"/>
  <c r="AP42" i="1"/>
  <c r="AP70" i="1"/>
  <c r="AP96" i="1"/>
  <c r="AP14" i="1"/>
  <c r="AP122" i="1"/>
  <c r="AP32" i="1"/>
  <c r="AP112" i="1"/>
  <c r="AP44" i="1"/>
  <c r="AP22" i="1"/>
  <c r="AP128" i="1"/>
  <c r="AP52" i="1"/>
  <c r="AP108" i="1"/>
  <c r="AP86" i="1"/>
  <c r="AP56" i="1"/>
  <c r="AP34" i="1"/>
  <c r="AP12" i="1"/>
  <c r="AP64" i="1"/>
  <c r="AP26" i="1"/>
  <c r="AP76" i="1"/>
  <c r="AP120" i="1"/>
  <c r="AP135" i="1"/>
  <c r="AP95" i="1"/>
  <c r="AP131" i="1"/>
  <c r="AP35" i="1"/>
  <c r="AP77" i="1"/>
  <c r="AP37" i="1"/>
  <c r="AP107" i="1"/>
  <c r="AP17" i="1"/>
  <c r="AP125" i="1"/>
  <c r="AP83" i="1"/>
  <c r="AP85" i="1"/>
  <c r="AP13" i="1"/>
  <c r="AP111" i="1"/>
  <c r="AP75" i="1"/>
  <c r="AP27" i="1"/>
  <c r="AP67" i="1"/>
  <c r="AP103" i="1"/>
  <c r="AP65" i="1"/>
  <c r="AP47" i="1"/>
  <c r="AP129" i="1"/>
  <c r="AP89" i="1"/>
  <c r="AP93" i="1"/>
  <c r="AP31" i="1"/>
  <c r="AP91" i="1"/>
  <c r="AP39" i="1"/>
  <c r="AP11" i="1"/>
  <c r="AP121" i="1"/>
  <c r="AP127" i="1"/>
  <c r="AP105" i="1"/>
  <c r="AP29" i="1"/>
  <c r="AP133" i="1"/>
  <c r="AP109" i="1"/>
  <c r="AP99" i="1"/>
  <c r="AP21" i="1"/>
  <c r="AP53" i="1"/>
  <c r="AP97" i="1"/>
  <c r="AP59" i="1"/>
  <c r="AP15" i="1"/>
  <c r="AP19" i="1"/>
  <c r="AP119" i="1"/>
  <c r="AP87" i="1"/>
  <c r="AP79" i="1"/>
  <c r="AP51" i="1"/>
  <c r="AP49" i="1"/>
  <c r="AP9" i="1"/>
  <c r="AP25" i="1"/>
  <c r="AP55" i="1"/>
  <c r="AP117" i="1"/>
  <c r="AP61" i="1"/>
  <c r="AP23" i="1"/>
  <c r="AP113" i="1"/>
  <c r="AP101" i="1"/>
  <c r="AP73" i="1"/>
  <c r="AP43" i="1"/>
  <c r="AP69" i="1"/>
  <c r="AP41" i="1"/>
  <c r="AP57" i="1"/>
  <c r="AP63" i="1"/>
  <c r="AP123" i="1"/>
  <c r="AP33" i="1"/>
  <c r="AP115" i="1"/>
  <c r="AP81" i="1"/>
  <c r="AP45" i="1"/>
  <c r="AP71" i="1"/>
  <c r="AP118" i="1"/>
  <c r="AQ22" i="1" l="1"/>
  <c r="AQ78" i="1"/>
  <c r="AQ32" i="1"/>
  <c r="AQ60" i="1"/>
  <c r="AQ16" i="1"/>
  <c r="AQ100" i="1"/>
  <c r="AQ62" i="1"/>
  <c r="AQ126" i="1"/>
  <c r="AQ72" i="1"/>
  <c r="AQ86" i="1"/>
  <c r="AQ28" i="1"/>
  <c r="AR7" i="1"/>
  <c r="AQ108" i="1"/>
  <c r="AQ132" i="1"/>
  <c r="AQ106" i="1"/>
  <c r="AQ54" i="1"/>
  <c r="AQ80" i="1"/>
  <c r="AQ24" i="1"/>
  <c r="AQ14" i="1"/>
  <c r="AQ94" i="1"/>
  <c r="AQ128" i="1"/>
  <c r="AQ107" i="1"/>
  <c r="AQ113" i="1"/>
  <c r="AQ89" i="1"/>
  <c r="AQ85" i="1"/>
  <c r="AQ59" i="1"/>
  <c r="AQ33" i="1"/>
  <c r="AQ15" i="1"/>
  <c r="AQ47" i="1"/>
  <c r="AQ99" i="1"/>
  <c r="AQ103" i="1"/>
  <c r="AQ79" i="1"/>
  <c r="AQ55" i="1"/>
  <c r="AQ51" i="1"/>
  <c r="AQ63" i="1"/>
  <c r="AQ9" i="1"/>
  <c r="AQ31" i="1"/>
  <c r="AQ129" i="1"/>
  <c r="AQ73" i="1"/>
  <c r="AQ43" i="1"/>
  <c r="AQ23" i="1"/>
  <c r="AQ135" i="1"/>
  <c r="AQ105" i="1"/>
  <c r="AQ45" i="1"/>
  <c r="AQ93" i="1"/>
  <c r="AQ115" i="1"/>
  <c r="AQ117" i="1"/>
  <c r="AQ71" i="1"/>
  <c r="AQ133" i="1"/>
  <c r="AQ87" i="1"/>
  <c r="AQ13" i="1"/>
  <c r="AQ11" i="1"/>
  <c r="AQ101" i="1"/>
  <c r="AQ77" i="1"/>
  <c r="AQ19" i="1"/>
  <c r="AQ119" i="1"/>
  <c r="AQ109" i="1"/>
  <c r="AQ69" i="1"/>
  <c r="AQ125" i="1"/>
  <c r="AQ75" i="1"/>
  <c r="AQ41" i="1"/>
  <c r="AQ29" i="1"/>
  <c r="AQ25" i="1"/>
  <c r="AQ111" i="1"/>
  <c r="AQ131" i="1"/>
  <c r="AQ91" i="1"/>
  <c r="AQ95" i="1"/>
  <c r="AQ65" i="1"/>
  <c r="AQ37" i="1"/>
  <c r="AQ21" i="1"/>
  <c r="AQ67" i="1"/>
  <c r="AQ97" i="1"/>
  <c r="AQ53" i="1"/>
  <c r="AQ17" i="1"/>
  <c r="AQ39" i="1"/>
  <c r="AQ123" i="1"/>
  <c r="AQ61" i="1"/>
  <c r="AQ35" i="1"/>
  <c r="AQ127" i="1"/>
  <c r="AQ81" i="1"/>
  <c r="AQ27" i="1"/>
  <c r="AQ49" i="1"/>
  <c r="AQ121" i="1"/>
  <c r="AQ83" i="1"/>
  <c r="AQ57" i="1"/>
  <c r="AQ120" i="1"/>
  <c r="AQ56" i="1"/>
  <c r="AQ70" i="1"/>
  <c r="AQ92" i="1"/>
  <c r="AQ36" i="1"/>
  <c r="AQ42" i="1"/>
  <c r="AQ134" i="1"/>
  <c r="AQ40" i="1"/>
  <c r="AQ110" i="1"/>
  <c r="AQ124" i="1"/>
  <c r="AQ122" i="1"/>
  <c r="AQ136" i="1"/>
  <c r="AQ112" i="1"/>
  <c r="AQ88" i="1"/>
  <c r="AQ76" i="1"/>
  <c r="AQ104" i="1"/>
  <c r="AQ74" i="1"/>
  <c r="AQ114" i="1"/>
  <c r="AQ116" i="1"/>
  <c r="AQ34" i="1"/>
  <c r="AQ12" i="1"/>
  <c r="AQ82" i="1"/>
  <c r="AQ90" i="1"/>
  <c r="AQ20" i="1"/>
  <c r="AQ46" i="1"/>
  <c r="AQ98" i="1"/>
  <c r="AQ18" i="1"/>
  <c r="AQ38" i="1"/>
  <c r="AQ66" i="1"/>
  <c r="AQ26" i="1"/>
  <c r="AQ84" i="1"/>
  <c r="AQ118" i="1"/>
  <c r="AQ48" i="1"/>
  <c r="AQ58" i="1"/>
  <c r="AQ64" i="1"/>
  <c r="AQ130" i="1"/>
  <c r="AQ96" i="1"/>
  <c r="AQ102" i="1"/>
  <c r="AQ44" i="1"/>
  <c r="AQ52" i="1"/>
  <c r="AQ68" i="1"/>
  <c r="AQ50" i="1"/>
  <c r="AQ30" i="1"/>
  <c r="AS7" i="1" l="1"/>
  <c r="AR5" i="1"/>
  <c r="AR70" i="1" s="1"/>
  <c r="AR95" i="1" l="1"/>
  <c r="AR105" i="1"/>
  <c r="AR51" i="1"/>
  <c r="AR33" i="1"/>
  <c r="AR71" i="1"/>
  <c r="AR125" i="1"/>
  <c r="AR104" i="1"/>
  <c r="AR108" i="1"/>
  <c r="AR136" i="1"/>
  <c r="AR96" i="1"/>
  <c r="AR29" i="1"/>
  <c r="AR9" i="1"/>
  <c r="AR57" i="1"/>
  <c r="AR37" i="1"/>
  <c r="AR83" i="1"/>
  <c r="AR39" i="1"/>
  <c r="AR80" i="1"/>
  <c r="AR118" i="1"/>
  <c r="AR26" i="1"/>
  <c r="AR16" i="1"/>
  <c r="AR73" i="1"/>
  <c r="AR61" i="1"/>
  <c r="AR27" i="1"/>
  <c r="AR91" i="1"/>
  <c r="AR129" i="1"/>
  <c r="AR41" i="1"/>
  <c r="AR116" i="1"/>
  <c r="AR52" i="1"/>
  <c r="AR54" i="1"/>
  <c r="AR74" i="1"/>
  <c r="AR53" i="1"/>
  <c r="AR115" i="1"/>
  <c r="AR107" i="1"/>
  <c r="AR97" i="1"/>
  <c r="AR49" i="1"/>
  <c r="AR45" i="1"/>
  <c r="AR82" i="1"/>
  <c r="AR106" i="1"/>
  <c r="AR124" i="1"/>
  <c r="AR112" i="1"/>
  <c r="AR87" i="1"/>
  <c r="AR119" i="1"/>
  <c r="AR75" i="1"/>
  <c r="AR131" i="1"/>
  <c r="AR43" i="1"/>
  <c r="AR135" i="1"/>
  <c r="AR126" i="1"/>
  <c r="AR130" i="1"/>
  <c r="AR100" i="1"/>
  <c r="AR78" i="1"/>
  <c r="AR110" i="1"/>
  <c r="AR109" i="1"/>
  <c r="AR67" i="1"/>
  <c r="AR89" i="1"/>
  <c r="AR101" i="1"/>
  <c r="AR21" i="1"/>
  <c r="AR103" i="1"/>
  <c r="AR50" i="1"/>
  <c r="AR92" i="1"/>
  <c r="AR34" i="1"/>
  <c r="AR12" i="1"/>
  <c r="AR22" i="1"/>
  <c r="AR127" i="1"/>
  <c r="AR123" i="1"/>
  <c r="AR113" i="1"/>
  <c r="AR111" i="1"/>
  <c r="AR77" i="1"/>
  <c r="AR117" i="1"/>
  <c r="AR48" i="1"/>
  <c r="AR38" i="1"/>
  <c r="AR24" i="1"/>
  <c r="AR11" i="1"/>
  <c r="AR55" i="1"/>
  <c r="AR35" i="1"/>
  <c r="AR19" i="1"/>
  <c r="AR25" i="1"/>
  <c r="AR81" i="1"/>
  <c r="AR132" i="1"/>
  <c r="AR56" i="1"/>
  <c r="AT7" i="1"/>
  <c r="AT5" i="1" s="1"/>
  <c r="AR86" i="1"/>
  <c r="AR20" i="1"/>
  <c r="AR76" i="1"/>
  <c r="AR72" i="1"/>
  <c r="AR128" i="1"/>
  <c r="AR88" i="1"/>
  <c r="AR66" i="1"/>
  <c r="AR90" i="1"/>
  <c r="AR60" i="1"/>
  <c r="AR134" i="1"/>
  <c r="AR120" i="1"/>
  <c r="AR62" i="1"/>
  <c r="AR114" i="1"/>
  <c r="AR58" i="1"/>
  <c r="AR36" i="1"/>
  <c r="AR84" i="1"/>
  <c r="AR40" i="1"/>
  <c r="AR28" i="1"/>
  <c r="AR122" i="1"/>
  <c r="AR98" i="1"/>
  <c r="AR42" i="1"/>
  <c r="AR79" i="1"/>
  <c r="AR47" i="1"/>
  <c r="AR31" i="1"/>
  <c r="AR13" i="1"/>
  <c r="AR17" i="1"/>
  <c r="AR93" i="1"/>
  <c r="AR85" i="1"/>
  <c r="AR23" i="1"/>
  <c r="AR68" i="1"/>
  <c r="AR94" i="1"/>
  <c r="AR102" i="1"/>
  <c r="AR46" i="1"/>
  <c r="AR18" i="1"/>
  <c r="AR32" i="1"/>
  <c r="AR99" i="1"/>
  <c r="AR63" i="1"/>
  <c r="AR15" i="1"/>
  <c r="AR59" i="1"/>
  <c r="AR65" i="1"/>
  <c r="AR133" i="1"/>
  <c r="AR121" i="1"/>
  <c r="AR69" i="1"/>
  <c r="AR30" i="1"/>
  <c r="AR64" i="1"/>
  <c r="AR14" i="1"/>
  <c r="AR44" i="1"/>
  <c r="AS5" i="1"/>
  <c r="AS76" i="1" s="1"/>
  <c r="AT84" i="1" l="1"/>
  <c r="AT106" i="1"/>
  <c r="AS99" i="1"/>
  <c r="AS35" i="1"/>
  <c r="AS123" i="1"/>
  <c r="AT96" i="1"/>
  <c r="AS113" i="1"/>
  <c r="AS136" i="1"/>
  <c r="AS102" i="1"/>
  <c r="AT68" i="1"/>
  <c r="AS17" i="1"/>
  <c r="AS77" i="1"/>
  <c r="AS132" i="1"/>
  <c r="AS30" i="1"/>
  <c r="AS19" i="1"/>
  <c r="AS20" i="1"/>
  <c r="AS112" i="1"/>
  <c r="AS32" i="1"/>
  <c r="AS23" i="1"/>
  <c r="AS39" i="1"/>
  <c r="AS75" i="1"/>
  <c r="AS135" i="1"/>
  <c r="AS87" i="1"/>
  <c r="AS45" i="1"/>
  <c r="AS101" i="1"/>
  <c r="AS52" i="1"/>
  <c r="AS28" i="1"/>
  <c r="AS44" i="1"/>
  <c r="AS14" i="1"/>
  <c r="AT132" i="1"/>
  <c r="AS68" i="1"/>
  <c r="AS56" i="1"/>
  <c r="AS61" i="1"/>
  <c r="AS71" i="1"/>
  <c r="AS117" i="1"/>
  <c r="AS31" i="1"/>
  <c r="AS27" i="1"/>
  <c r="AS97" i="1"/>
  <c r="AS129" i="1"/>
  <c r="AS104" i="1"/>
  <c r="AS94" i="1"/>
  <c r="AS24" i="1"/>
  <c r="AS84" i="1"/>
  <c r="AS111" i="1"/>
  <c r="AS37" i="1"/>
  <c r="AS13" i="1"/>
  <c r="AS15" i="1"/>
  <c r="AS49" i="1"/>
  <c r="AS54" i="1"/>
  <c r="AS38" i="1"/>
  <c r="AS118" i="1"/>
  <c r="AS110" i="1"/>
  <c r="AS58" i="1"/>
  <c r="AS96" i="1"/>
  <c r="AS130" i="1"/>
  <c r="AS60" i="1"/>
  <c r="AS83" i="1"/>
  <c r="AS21" i="1"/>
  <c r="AS79" i="1"/>
  <c r="AS53" i="1"/>
  <c r="AS25" i="1"/>
  <c r="AS107" i="1"/>
  <c r="AS81" i="1"/>
  <c r="AS18" i="1"/>
  <c r="AS86" i="1"/>
  <c r="AS16" i="1"/>
  <c r="AS12" i="1"/>
  <c r="AT14" i="1"/>
  <c r="AS120" i="1"/>
  <c r="AS64" i="1"/>
  <c r="AS9" i="1"/>
  <c r="AS67" i="1"/>
  <c r="AS121" i="1"/>
  <c r="AS91" i="1"/>
  <c r="AS95" i="1"/>
  <c r="AS125" i="1"/>
  <c r="AS55" i="1"/>
  <c r="AS128" i="1"/>
  <c r="AS116" i="1"/>
  <c r="AS126" i="1"/>
  <c r="AS98" i="1"/>
  <c r="AS92" i="1"/>
  <c r="AS66" i="1"/>
  <c r="AS78" i="1"/>
  <c r="AS47" i="1"/>
  <c r="AS115" i="1"/>
  <c r="AS93" i="1"/>
  <c r="AS51" i="1"/>
  <c r="AS63" i="1"/>
  <c r="AS119" i="1"/>
  <c r="AS57" i="1"/>
  <c r="AS50" i="1"/>
  <c r="AS22" i="1"/>
  <c r="AS106" i="1"/>
  <c r="AS108" i="1"/>
  <c r="AS134" i="1"/>
  <c r="AS65" i="1"/>
  <c r="AS109" i="1"/>
  <c r="AT48" i="1"/>
  <c r="AS40" i="1"/>
  <c r="AS70" i="1"/>
  <c r="AS73" i="1"/>
  <c r="AS105" i="1"/>
  <c r="AS89" i="1"/>
  <c r="AS133" i="1"/>
  <c r="AS131" i="1"/>
  <c r="AS11" i="1"/>
  <c r="AS127" i="1"/>
  <c r="AS88" i="1"/>
  <c r="AS34" i="1"/>
  <c r="AS46" i="1"/>
  <c r="AS26" i="1"/>
  <c r="AT12" i="1"/>
  <c r="AS114" i="1"/>
  <c r="AS122" i="1"/>
  <c r="AS69" i="1"/>
  <c r="AS85" i="1"/>
  <c r="AS29" i="1"/>
  <c r="AS41" i="1"/>
  <c r="AS103" i="1"/>
  <c r="AS43" i="1"/>
  <c r="AS33" i="1"/>
  <c r="AS59" i="1"/>
  <c r="AS72" i="1"/>
  <c r="AS74" i="1"/>
  <c r="AS124" i="1"/>
  <c r="AS42" i="1"/>
  <c r="AS82" i="1"/>
  <c r="AS48" i="1"/>
  <c r="AT114" i="1"/>
  <c r="AT22" i="1"/>
  <c r="AS90" i="1"/>
  <c r="AT104" i="1"/>
  <c r="AT24" i="1"/>
  <c r="AT30" i="1"/>
  <c r="AT108" i="1"/>
  <c r="AS100" i="1"/>
  <c r="AS80" i="1"/>
  <c r="AS36" i="1"/>
  <c r="AS62" i="1"/>
  <c r="AU7" i="1"/>
  <c r="AU5" i="1" s="1"/>
  <c r="AU96" i="1" s="1"/>
  <c r="AT116" i="1"/>
  <c r="AT128" i="1"/>
  <c r="AT70" i="1"/>
  <c r="AT122" i="1"/>
  <c r="AT74" i="1"/>
  <c r="AT102" i="1"/>
  <c r="AT130" i="1"/>
  <c r="AT86" i="1"/>
  <c r="AT66" i="1"/>
  <c r="AT72" i="1"/>
  <c r="AT54" i="1"/>
  <c r="AT136" i="1"/>
  <c r="AT40" i="1"/>
  <c r="AT92" i="1"/>
  <c r="AT88" i="1"/>
  <c r="AT98" i="1"/>
  <c r="AT134" i="1"/>
  <c r="AT42" i="1"/>
  <c r="AT28" i="1"/>
  <c r="AT118" i="1"/>
  <c r="AT26" i="1"/>
  <c r="AT16" i="1"/>
  <c r="AT126" i="1"/>
  <c r="AT120" i="1"/>
  <c r="AT112" i="1"/>
  <c r="AT90" i="1"/>
  <c r="AT52" i="1"/>
  <c r="AT18" i="1"/>
  <c r="AT32" i="1"/>
  <c r="AT46" i="1"/>
  <c r="AT50" i="1"/>
  <c r="AT36" i="1"/>
  <c r="AT60" i="1"/>
  <c r="AT62" i="1"/>
  <c r="AT34" i="1"/>
  <c r="AT64" i="1"/>
  <c r="AT78" i="1"/>
  <c r="AT94" i="1"/>
  <c r="AT44" i="1"/>
  <c r="AT38" i="1"/>
  <c r="AT82" i="1"/>
  <c r="AT76" i="1"/>
  <c r="AT56" i="1"/>
  <c r="AT58" i="1"/>
  <c r="AT124" i="1"/>
  <c r="AT20" i="1"/>
  <c r="AT100" i="1"/>
  <c r="AT80" i="1"/>
  <c r="AT110" i="1"/>
  <c r="AT133" i="1"/>
  <c r="AT135" i="1"/>
  <c r="AT85" i="1"/>
  <c r="AT77" i="1"/>
  <c r="AT13" i="1"/>
  <c r="AT51" i="1"/>
  <c r="AT9" i="1"/>
  <c r="AT33" i="1"/>
  <c r="AT71" i="1"/>
  <c r="AT129" i="1"/>
  <c r="AT63" i="1"/>
  <c r="AT89" i="1"/>
  <c r="AT31" i="1"/>
  <c r="AT123" i="1"/>
  <c r="AT115" i="1"/>
  <c r="AT109" i="1"/>
  <c r="AT47" i="1"/>
  <c r="AT67" i="1"/>
  <c r="AT43" i="1"/>
  <c r="AT11" i="1"/>
  <c r="AT27" i="1"/>
  <c r="AT131" i="1"/>
  <c r="AT91" i="1"/>
  <c r="AT107" i="1"/>
  <c r="AT39" i="1"/>
  <c r="AT61" i="1"/>
  <c r="AT87" i="1"/>
  <c r="AT19" i="1"/>
  <c r="AT41" i="1"/>
  <c r="AT127" i="1"/>
  <c r="AT83" i="1"/>
  <c r="AT93" i="1"/>
  <c r="AT103" i="1"/>
  <c r="AT55" i="1"/>
  <c r="AT25" i="1"/>
  <c r="AT37" i="1"/>
  <c r="AT79" i="1"/>
  <c r="AT121" i="1"/>
  <c r="AT97" i="1"/>
  <c r="AT57" i="1"/>
  <c r="AT23" i="1"/>
  <c r="AT21" i="1"/>
  <c r="AT119" i="1"/>
  <c r="AT81" i="1"/>
  <c r="AT17" i="1"/>
  <c r="AT15" i="1"/>
  <c r="AT125" i="1"/>
  <c r="AT113" i="1"/>
  <c r="AT75" i="1"/>
  <c r="AT101" i="1"/>
  <c r="AT59" i="1"/>
  <c r="AT117" i="1"/>
  <c r="AT105" i="1"/>
  <c r="AT69" i="1"/>
  <c r="AT53" i="1"/>
  <c r="AT49" i="1"/>
  <c r="AT73" i="1"/>
  <c r="AT65" i="1"/>
  <c r="AT35" i="1"/>
  <c r="AT111" i="1"/>
  <c r="AT99" i="1"/>
  <c r="AT95" i="1"/>
  <c r="AT45" i="1"/>
  <c r="AT29" i="1"/>
  <c r="AU54" i="1" l="1"/>
  <c r="AV7" i="1"/>
  <c r="AV5" i="1" s="1"/>
  <c r="AV74" i="1" s="1"/>
  <c r="AU98" i="1"/>
  <c r="AU126" i="1"/>
  <c r="AU68" i="1"/>
  <c r="AU28" i="1"/>
  <c r="AU70" i="1"/>
  <c r="AU82" i="1"/>
  <c r="AU136" i="1"/>
  <c r="AU56" i="1"/>
  <c r="AU46" i="1"/>
  <c r="AU110" i="1"/>
  <c r="AU60" i="1"/>
  <c r="AU62" i="1"/>
  <c r="AU94" i="1"/>
  <c r="AU86" i="1"/>
  <c r="AU22" i="1"/>
  <c r="AU74" i="1"/>
  <c r="AU40" i="1"/>
  <c r="AU100" i="1"/>
  <c r="AU104" i="1"/>
  <c r="AU76" i="1"/>
  <c r="AU50" i="1"/>
  <c r="AU34" i="1"/>
  <c r="AU90" i="1"/>
  <c r="AU32" i="1"/>
  <c r="AU20" i="1"/>
  <c r="AU58" i="1"/>
  <c r="AU14" i="1"/>
  <c r="AU88" i="1"/>
  <c r="AU64" i="1"/>
  <c r="AU42" i="1"/>
  <c r="AU124" i="1"/>
  <c r="AU106" i="1"/>
  <c r="AU132" i="1"/>
  <c r="AU112" i="1"/>
  <c r="AU16" i="1"/>
  <c r="AU66" i="1"/>
  <c r="AU26" i="1"/>
  <c r="AU92" i="1"/>
  <c r="AU52" i="1"/>
  <c r="AU18" i="1"/>
  <c r="AU130" i="1"/>
  <c r="AU38" i="1"/>
  <c r="AU12" i="1"/>
  <c r="AU102" i="1"/>
  <c r="AU24" i="1"/>
  <c r="AU122" i="1"/>
  <c r="AU116" i="1"/>
  <c r="AU80" i="1"/>
  <c r="AU48" i="1"/>
  <c r="AU84" i="1"/>
  <c r="AU78" i="1"/>
  <c r="AU44" i="1"/>
  <c r="AU114" i="1"/>
  <c r="AU125" i="1"/>
  <c r="AU127" i="1"/>
  <c r="AU109" i="1"/>
  <c r="AU91" i="1"/>
  <c r="AU67" i="1"/>
  <c r="AU23" i="1"/>
  <c r="AU45" i="1"/>
  <c r="AU51" i="1"/>
  <c r="AU117" i="1"/>
  <c r="AU65" i="1"/>
  <c r="AU43" i="1"/>
  <c r="AU13" i="1"/>
  <c r="AU107" i="1"/>
  <c r="AU57" i="1"/>
  <c r="AU25" i="1"/>
  <c r="AU33" i="1"/>
  <c r="AU101" i="1"/>
  <c r="AU79" i="1"/>
  <c r="AU19" i="1"/>
  <c r="AU9" i="1"/>
  <c r="AU103" i="1"/>
  <c r="AU113" i="1"/>
  <c r="AU63" i="1"/>
  <c r="AU47" i="1"/>
  <c r="AU69" i="1"/>
  <c r="AU27" i="1"/>
  <c r="AU53" i="1"/>
  <c r="AU21" i="1"/>
  <c r="AU99" i="1"/>
  <c r="AU87" i="1"/>
  <c r="AU31" i="1"/>
  <c r="AU135" i="1"/>
  <c r="AU121" i="1"/>
  <c r="AU89" i="1"/>
  <c r="AU85" i="1"/>
  <c r="AU61" i="1"/>
  <c r="AU15" i="1"/>
  <c r="AU29" i="1"/>
  <c r="AU81" i="1"/>
  <c r="AU129" i="1"/>
  <c r="AU83" i="1"/>
  <c r="AU55" i="1"/>
  <c r="AU11" i="1"/>
  <c r="AU123" i="1"/>
  <c r="AU73" i="1"/>
  <c r="AU133" i="1"/>
  <c r="AU35" i="1"/>
  <c r="AU115" i="1"/>
  <c r="AU93" i="1"/>
  <c r="AU97" i="1"/>
  <c r="AU111" i="1"/>
  <c r="AU77" i="1"/>
  <c r="AU119" i="1"/>
  <c r="AU75" i="1"/>
  <c r="AU17" i="1"/>
  <c r="AU95" i="1"/>
  <c r="AU105" i="1"/>
  <c r="AU71" i="1"/>
  <c r="AU49" i="1"/>
  <c r="AU39" i="1"/>
  <c r="AU37" i="1"/>
  <c r="AU41" i="1"/>
  <c r="AU131" i="1"/>
  <c r="AU59" i="1"/>
  <c r="AU30" i="1"/>
  <c r="AU120" i="1"/>
  <c r="AU118" i="1"/>
  <c r="AU72" i="1"/>
  <c r="AU128" i="1"/>
  <c r="AU36" i="1"/>
  <c r="AU108" i="1"/>
  <c r="AU134" i="1"/>
  <c r="AV52" i="1" l="1"/>
  <c r="AW7" i="1"/>
  <c r="AV44" i="1"/>
  <c r="AV28" i="1"/>
  <c r="AV80" i="1"/>
  <c r="AV72" i="1"/>
  <c r="AV122" i="1"/>
  <c r="AV82" i="1"/>
  <c r="AV56" i="1"/>
  <c r="AV112" i="1"/>
  <c r="AV50" i="1"/>
  <c r="AV128" i="1"/>
  <c r="AV120" i="1"/>
  <c r="AV36" i="1"/>
  <c r="AV34" i="1"/>
  <c r="AV76" i="1"/>
  <c r="AV20" i="1"/>
  <c r="AV78" i="1"/>
  <c r="AV116" i="1"/>
  <c r="AV66" i="1"/>
  <c r="AV30" i="1"/>
  <c r="AV14" i="1"/>
  <c r="AV104" i="1"/>
  <c r="AV62" i="1"/>
  <c r="AV12" i="1"/>
  <c r="AV88" i="1"/>
  <c r="AV70" i="1"/>
  <c r="AV94" i="1"/>
  <c r="AV130" i="1"/>
  <c r="AV127" i="1"/>
  <c r="AV85" i="1"/>
  <c r="AV71" i="1"/>
  <c r="AV97" i="1"/>
  <c r="AV31" i="1"/>
  <c r="AV43" i="1"/>
  <c r="AV55" i="1"/>
  <c r="AV51" i="1"/>
  <c r="AV125" i="1"/>
  <c r="AV107" i="1"/>
  <c r="AV105" i="1"/>
  <c r="AV63" i="1"/>
  <c r="AV25" i="1"/>
  <c r="AV29" i="1"/>
  <c r="AV37" i="1"/>
  <c r="AV21" i="1"/>
  <c r="AV117" i="1"/>
  <c r="AV101" i="1"/>
  <c r="AV57" i="1"/>
  <c r="AV23" i="1"/>
  <c r="AV75" i="1"/>
  <c r="AV95" i="1"/>
  <c r="AV49" i="1"/>
  <c r="AV13" i="1"/>
  <c r="AV131" i="1"/>
  <c r="AV121" i="1"/>
  <c r="AV115" i="1"/>
  <c r="AV103" i="1"/>
  <c r="AV47" i="1"/>
  <c r="AV53" i="1"/>
  <c r="AV81" i="1"/>
  <c r="AV15" i="1"/>
  <c r="AV73" i="1"/>
  <c r="AV133" i="1"/>
  <c r="AV119" i="1"/>
  <c r="AV109" i="1"/>
  <c r="AV79" i="1"/>
  <c r="AV91" i="1"/>
  <c r="AV45" i="1"/>
  <c r="AV69" i="1"/>
  <c r="AV67" i="1"/>
  <c r="AV123" i="1"/>
  <c r="AV129" i="1"/>
  <c r="AV113" i="1"/>
  <c r="AV41" i="1"/>
  <c r="AV39" i="1"/>
  <c r="AV9" i="1"/>
  <c r="AV11" i="1"/>
  <c r="AV27" i="1"/>
  <c r="AV135" i="1"/>
  <c r="AV93" i="1"/>
  <c r="AV77" i="1"/>
  <c r="AV89" i="1"/>
  <c r="AV35" i="1"/>
  <c r="AV61" i="1"/>
  <c r="AV83" i="1"/>
  <c r="AV59" i="1"/>
  <c r="AV99" i="1"/>
  <c r="AV19" i="1"/>
  <c r="AV33" i="1"/>
  <c r="AV111" i="1"/>
  <c r="AV87" i="1"/>
  <c r="AV65" i="1"/>
  <c r="AV17" i="1"/>
  <c r="AV48" i="1"/>
  <c r="AV106" i="1"/>
  <c r="AV38" i="1"/>
  <c r="AV32" i="1"/>
  <c r="AV110" i="1"/>
  <c r="AV124" i="1"/>
  <c r="AV90" i="1"/>
  <c r="AV40" i="1"/>
  <c r="AV68" i="1"/>
  <c r="AV136" i="1"/>
  <c r="AV126" i="1"/>
  <c r="AV132" i="1"/>
  <c r="AV92" i="1"/>
  <c r="AV118" i="1"/>
  <c r="AV84" i="1"/>
  <c r="AV24" i="1"/>
  <c r="AV100" i="1"/>
  <c r="AV16" i="1"/>
  <c r="AW5" i="1"/>
  <c r="AW48" i="1" s="1"/>
  <c r="AV60" i="1"/>
  <c r="AV114" i="1"/>
  <c r="AV46" i="1"/>
  <c r="AV18" i="1"/>
  <c r="AV54" i="1"/>
  <c r="AV58" i="1"/>
  <c r="AV96" i="1"/>
  <c r="AV22" i="1"/>
  <c r="AV42" i="1"/>
  <c r="AV26" i="1"/>
  <c r="AV98" i="1"/>
  <c r="AV134" i="1"/>
  <c r="AV64" i="1"/>
  <c r="AV102" i="1"/>
  <c r="AV86" i="1"/>
  <c r="AV108" i="1"/>
  <c r="AW24" i="1" l="1"/>
  <c r="AW112" i="1"/>
  <c r="AW128" i="1"/>
  <c r="AW122" i="1"/>
  <c r="AW102" i="1"/>
  <c r="AW66" i="1"/>
  <c r="AW104" i="1"/>
  <c r="AW76" i="1"/>
  <c r="AW134" i="1"/>
  <c r="AW110" i="1"/>
  <c r="AW32" i="1"/>
  <c r="AW42" i="1"/>
  <c r="AX7" i="1"/>
  <c r="AW72" i="1"/>
  <c r="AW92" i="1"/>
  <c r="AW14" i="1"/>
  <c r="AW54" i="1"/>
  <c r="AW94" i="1"/>
  <c r="AW132" i="1"/>
  <c r="AW50" i="1"/>
  <c r="AW74" i="1"/>
  <c r="AW126" i="1"/>
  <c r="AW64" i="1"/>
  <c r="AW96" i="1"/>
  <c r="AW56" i="1"/>
  <c r="AW114" i="1"/>
  <c r="AW100" i="1"/>
  <c r="AW70" i="1"/>
  <c r="AW116" i="1"/>
  <c r="AW52" i="1"/>
  <c r="AW26" i="1"/>
  <c r="AW18" i="1"/>
  <c r="AW124" i="1"/>
  <c r="AW12" i="1"/>
  <c r="AW60" i="1"/>
  <c r="AW90" i="1"/>
  <c r="AW16" i="1"/>
  <c r="AW62" i="1"/>
  <c r="AW88" i="1"/>
  <c r="AW106" i="1"/>
  <c r="AW98" i="1"/>
  <c r="AW38" i="1"/>
  <c r="AW40" i="1"/>
  <c r="AW46" i="1"/>
  <c r="AW68" i="1"/>
  <c r="AW108" i="1"/>
  <c r="AW34" i="1"/>
  <c r="AW118" i="1"/>
  <c r="AW20" i="1"/>
  <c r="AW84" i="1"/>
  <c r="AW28" i="1"/>
  <c r="AW78" i="1"/>
  <c r="AW130" i="1"/>
  <c r="AW80" i="1"/>
  <c r="AW82" i="1"/>
  <c r="AW58" i="1"/>
  <c r="AW36" i="1"/>
  <c r="AW44" i="1"/>
  <c r="AW136" i="1"/>
  <c r="AW125" i="1"/>
  <c r="AW107" i="1"/>
  <c r="AW103" i="1"/>
  <c r="AW87" i="1"/>
  <c r="AW57" i="1"/>
  <c r="AW35" i="1"/>
  <c r="AW55" i="1"/>
  <c r="AW37" i="1"/>
  <c r="AW109" i="1"/>
  <c r="AW83" i="1"/>
  <c r="AW61" i="1"/>
  <c r="AW131" i="1"/>
  <c r="AW33" i="1"/>
  <c r="AW11" i="1"/>
  <c r="AW127" i="1"/>
  <c r="AW25" i="1"/>
  <c r="AW23" i="1"/>
  <c r="AW129" i="1"/>
  <c r="AW85" i="1"/>
  <c r="AW17" i="1"/>
  <c r="AW19" i="1"/>
  <c r="AW117" i="1"/>
  <c r="AW121" i="1"/>
  <c r="AW101" i="1"/>
  <c r="AW89" i="1"/>
  <c r="AW49" i="1"/>
  <c r="AW31" i="1"/>
  <c r="AW99" i="1"/>
  <c r="AW29" i="1"/>
  <c r="AW123" i="1"/>
  <c r="AW95" i="1"/>
  <c r="AW27" i="1"/>
  <c r="AW45" i="1"/>
  <c r="AW77" i="1"/>
  <c r="AW21" i="1"/>
  <c r="AW71" i="1"/>
  <c r="AW15" i="1"/>
  <c r="AW135" i="1"/>
  <c r="AW75" i="1"/>
  <c r="AW59" i="1"/>
  <c r="AW79" i="1"/>
  <c r="AW65" i="1"/>
  <c r="AW53" i="1"/>
  <c r="AW47" i="1"/>
  <c r="AW13" i="1"/>
  <c r="AW133" i="1"/>
  <c r="AW113" i="1"/>
  <c r="AW81" i="1"/>
  <c r="AW93" i="1"/>
  <c r="AW63" i="1"/>
  <c r="AW39" i="1"/>
  <c r="AW9" i="1"/>
  <c r="AW69" i="1"/>
  <c r="AW41" i="1"/>
  <c r="AW105" i="1"/>
  <c r="AW51" i="1"/>
  <c r="AW43" i="1"/>
  <c r="AW97" i="1"/>
  <c r="AW91" i="1"/>
  <c r="AW111" i="1"/>
  <c r="AW119" i="1"/>
  <c r="AW67" i="1"/>
  <c r="AW115" i="1"/>
  <c r="AW73" i="1"/>
  <c r="AW22" i="1"/>
  <c r="AW120" i="1"/>
  <c r="AW86" i="1"/>
  <c r="AW30" i="1"/>
  <c r="AY7" i="1" l="1"/>
  <c r="AY5" i="1" s="1"/>
  <c r="AY18" i="1" s="1"/>
  <c r="AX5" i="1"/>
  <c r="AX36" i="1" s="1"/>
  <c r="AX34" i="1" l="1"/>
  <c r="AX20" i="1"/>
  <c r="AX40" i="1"/>
  <c r="AX33" i="1"/>
  <c r="AX83" i="1"/>
  <c r="AX45" i="1"/>
  <c r="AX37" i="1"/>
  <c r="AX53" i="1"/>
  <c r="AX51" i="1"/>
  <c r="AX68" i="1"/>
  <c r="AX38" i="1"/>
  <c r="AX9" i="1"/>
  <c r="AX21" i="1"/>
  <c r="AX76" i="1"/>
  <c r="AX60" i="1"/>
  <c r="AX95" i="1"/>
  <c r="AX129" i="1"/>
  <c r="AX112" i="1"/>
  <c r="AX22" i="1"/>
  <c r="AX74" i="1"/>
  <c r="AX56" i="1"/>
  <c r="AX105" i="1"/>
  <c r="AX49" i="1"/>
  <c r="AX65" i="1"/>
  <c r="AX41" i="1"/>
  <c r="AX43" i="1"/>
  <c r="AX84" i="1"/>
  <c r="AX46" i="1"/>
  <c r="AX118" i="1"/>
  <c r="AX28" i="1"/>
  <c r="AX26" i="1"/>
  <c r="AX72" i="1"/>
  <c r="AX17" i="1"/>
  <c r="AX29" i="1"/>
  <c r="AX127" i="1"/>
  <c r="AX35" i="1"/>
  <c r="AX81" i="1"/>
  <c r="AX93" i="1"/>
  <c r="AX109" i="1"/>
  <c r="AX79" i="1"/>
  <c r="AX104" i="1"/>
  <c r="AX66" i="1"/>
  <c r="AX30" i="1"/>
  <c r="AX80" i="1"/>
  <c r="AX126" i="1"/>
  <c r="AX132" i="1"/>
  <c r="AX32" i="1"/>
  <c r="AX31" i="1"/>
  <c r="AX39" i="1"/>
  <c r="AX47" i="1"/>
  <c r="AX73" i="1"/>
  <c r="AX91" i="1"/>
  <c r="AX123" i="1"/>
  <c r="AX99" i="1"/>
  <c r="AX121" i="1"/>
  <c r="AX108" i="1"/>
  <c r="AX136" i="1"/>
  <c r="AX78" i="1"/>
  <c r="AX48" i="1"/>
  <c r="AZ7" i="1"/>
  <c r="AZ5" i="1" s="1"/>
  <c r="AZ72" i="1" s="1"/>
  <c r="AX122" i="1"/>
  <c r="AX94" i="1"/>
  <c r="AX54" i="1"/>
  <c r="AX27" i="1"/>
  <c r="AX55" i="1"/>
  <c r="AX71" i="1"/>
  <c r="AX107" i="1"/>
  <c r="AX101" i="1"/>
  <c r="AX119" i="1"/>
  <c r="AX117" i="1"/>
  <c r="AX133" i="1"/>
  <c r="AX124" i="1"/>
  <c r="AX42" i="1"/>
  <c r="AX24" i="1"/>
  <c r="AX58" i="1"/>
  <c r="AX70" i="1"/>
  <c r="AX110" i="1"/>
  <c r="AX14" i="1"/>
  <c r="AX67" i="1"/>
  <c r="AX63" i="1"/>
  <c r="AX77" i="1"/>
  <c r="AX111" i="1"/>
  <c r="AX135" i="1"/>
  <c r="AX61" i="1"/>
  <c r="AX23" i="1"/>
  <c r="AX13" i="1"/>
  <c r="AX114" i="1"/>
  <c r="AX82" i="1"/>
  <c r="AX86" i="1"/>
  <c r="AX98" i="1"/>
  <c r="AX100" i="1"/>
  <c r="AX25" i="1"/>
  <c r="AX88" i="1"/>
  <c r="AX62" i="1"/>
  <c r="AX85" i="1"/>
  <c r="AX11" i="1"/>
  <c r="AX130" i="1"/>
  <c r="AX18" i="1"/>
  <c r="AX87" i="1"/>
  <c r="AX15" i="1"/>
  <c r="AX57" i="1"/>
  <c r="AX44" i="1"/>
  <c r="AX16" i="1"/>
  <c r="AX59" i="1"/>
  <c r="AX52" i="1"/>
  <c r="AX50" i="1"/>
  <c r="AX116" i="1"/>
  <c r="AX90" i="1"/>
  <c r="AX120" i="1"/>
  <c r="AX89" i="1"/>
  <c r="AX97" i="1"/>
  <c r="AX92" i="1"/>
  <c r="AX64" i="1"/>
  <c r="AX103" i="1"/>
  <c r="AX115" i="1"/>
  <c r="AX106" i="1"/>
  <c r="AX131" i="1"/>
  <c r="AX19" i="1"/>
  <c r="AX102" i="1"/>
  <c r="AX12" i="1"/>
  <c r="AX113" i="1"/>
  <c r="AX69" i="1"/>
  <c r="AX128" i="1"/>
  <c r="AX96" i="1"/>
  <c r="AX75" i="1"/>
  <c r="AX134" i="1"/>
  <c r="AX125" i="1"/>
  <c r="AY54" i="1"/>
  <c r="AY50" i="1"/>
  <c r="AY88" i="1"/>
  <c r="AY112" i="1"/>
  <c r="AY60" i="1"/>
  <c r="AY84" i="1"/>
  <c r="AY26" i="1"/>
  <c r="AY22" i="1"/>
  <c r="AY12" i="1"/>
  <c r="AY62" i="1"/>
  <c r="AY80" i="1"/>
  <c r="AY24" i="1"/>
  <c r="AY42" i="1"/>
  <c r="AY130" i="1"/>
  <c r="AY104" i="1"/>
  <c r="AY72" i="1"/>
  <c r="AY114" i="1"/>
  <c r="AY96" i="1"/>
  <c r="AY48" i="1"/>
  <c r="AY106" i="1"/>
  <c r="AY76" i="1"/>
  <c r="AY82" i="1"/>
  <c r="AY120" i="1"/>
  <c r="AY58" i="1"/>
  <c r="AY110" i="1"/>
  <c r="AY100" i="1"/>
  <c r="AY36" i="1"/>
  <c r="AY44" i="1"/>
  <c r="AY124" i="1"/>
  <c r="AY98" i="1"/>
  <c r="AY122" i="1"/>
  <c r="AY113" i="1"/>
  <c r="AY117" i="1"/>
  <c r="AY83" i="1"/>
  <c r="AY65" i="1"/>
  <c r="AY35" i="1"/>
  <c r="AY67" i="1"/>
  <c r="AY91" i="1"/>
  <c r="AY29" i="1"/>
  <c r="AY135" i="1"/>
  <c r="AY11" i="1"/>
  <c r="AY107" i="1"/>
  <c r="AY123" i="1"/>
  <c r="AY87" i="1"/>
  <c r="AY59" i="1"/>
  <c r="AY27" i="1"/>
  <c r="AY47" i="1"/>
  <c r="AY63" i="1"/>
  <c r="AY23" i="1"/>
  <c r="AY99" i="1"/>
  <c r="AY77" i="1"/>
  <c r="AY81" i="1"/>
  <c r="AY53" i="1"/>
  <c r="AY33" i="1"/>
  <c r="AY125" i="1"/>
  <c r="AY61" i="1"/>
  <c r="AY55" i="1"/>
  <c r="AY103" i="1"/>
  <c r="AY85" i="1"/>
  <c r="AY37" i="1"/>
  <c r="AY121" i="1"/>
  <c r="AY79" i="1"/>
  <c r="AY31" i="1"/>
  <c r="AY119" i="1"/>
  <c r="AY109" i="1"/>
  <c r="AY115" i="1"/>
  <c r="AY73" i="1"/>
  <c r="AY51" i="1"/>
  <c r="AY93" i="1"/>
  <c r="AY25" i="1"/>
  <c r="AY13" i="1"/>
  <c r="AY101" i="1"/>
  <c r="AY21" i="1"/>
  <c r="AY89" i="1"/>
  <c r="AY15" i="1"/>
  <c r="AY111" i="1"/>
  <c r="AY131" i="1"/>
  <c r="AY105" i="1"/>
  <c r="AY71" i="1"/>
  <c r="AY43" i="1"/>
  <c r="AY75" i="1"/>
  <c r="AY41" i="1"/>
  <c r="AY57" i="1"/>
  <c r="AY19" i="1"/>
  <c r="AY49" i="1"/>
  <c r="AY127" i="1"/>
  <c r="AY69" i="1"/>
  <c r="AY45" i="1"/>
  <c r="AY9" i="1"/>
  <c r="AY133" i="1"/>
  <c r="AY129" i="1"/>
  <c r="AY39" i="1"/>
  <c r="AY97" i="1"/>
  <c r="AY95" i="1"/>
  <c r="AY17" i="1"/>
  <c r="AY32" i="1"/>
  <c r="AY94" i="1"/>
  <c r="AY108" i="1"/>
  <c r="AY92" i="1"/>
  <c r="AY126" i="1"/>
  <c r="AY128" i="1"/>
  <c r="AY86" i="1"/>
  <c r="AY40" i="1"/>
  <c r="AY46" i="1"/>
  <c r="AY52" i="1"/>
  <c r="AY38" i="1"/>
  <c r="AY116" i="1"/>
  <c r="AY134" i="1"/>
  <c r="AY102" i="1"/>
  <c r="AY66" i="1"/>
  <c r="AY136" i="1"/>
  <c r="AY56" i="1"/>
  <c r="AY68" i="1"/>
  <c r="AY70" i="1"/>
  <c r="AY30" i="1"/>
  <c r="AY16" i="1"/>
  <c r="AY90" i="1"/>
  <c r="AY132" i="1"/>
  <c r="AY28" i="1"/>
  <c r="AY78" i="1"/>
  <c r="AY34" i="1"/>
  <c r="AY14" i="1"/>
  <c r="AY20" i="1"/>
  <c r="AY118" i="1"/>
  <c r="AY64" i="1"/>
  <c r="AY74" i="1"/>
  <c r="AZ54" i="1" l="1"/>
  <c r="BA7" i="1"/>
  <c r="AZ124" i="1"/>
  <c r="AZ20" i="1"/>
  <c r="AZ64" i="1"/>
  <c r="AZ28" i="1"/>
  <c r="AZ94" i="1"/>
  <c r="AZ84" i="1"/>
  <c r="AZ128" i="1"/>
  <c r="AZ14" i="1"/>
  <c r="AZ114" i="1"/>
  <c r="AZ86" i="1"/>
  <c r="AZ30" i="1"/>
  <c r="AZ50" i="1"/>
  <c r="AZ78" i="1"/>
  <c r="AZ56" i="1"/>
  <c r="AZ108" i="1"/>
  <c r="AZ96" i="1"/>
  <c r="AZ40" i="1"/>
  <c r="AZ38" i="1"/>
  <c r="AZ98" i="1"/>
  <c r="AZ68" i="1"/>
  <c r="AZ70" i="1"/>
  <c r="AZ100" i="1"/>
  <c r="AZ122" i="1"/>
  <c r="AZ74" i="1"/>
  <c r="AZ134" i="1"/>
  <c r="AZ106" i="1"/>
  <c r="AZ88" i="1"/>
  <c r="AZ18" i="1"/>
  <c r="AZ12" i="1"/>
  <c r="AZ16" i="1"/>
  <c r="AZ44" i="1"/>
  <c r="AZ82" i="1"/>
  <c r="AZ48" i="1"/>
  <c r="AZ24" i="1"/>
  <c r="AZ26" i="1"/>
  <c r="AZ52" i="1"/>
  <c r="AZ62" i="1"/>
  <c r="AZ112" i="1"/>
  <c r="AZ76" i="1"/>
  <c r="AZ110" i="1"/>
  <c r="AZ116" i="1"/>
  <c r="AZ90" i="1"/>
  <c r="AZ34" i="1"/>
  <c r="AZ32" i="1"/>
  <c r="AZ58" i="1"/>
  <c r="AZ66" i="1"/>
  <c r="AZ130" i="1"/>
  <c r="AZ22" i="1"/>
  <c r="AZ102" i="1"/>
  <c r="AZ80" i="1"/>
  <c r="AZ42" i="1"/>
  <c r="AZ104" i="1"/>
  <c r="AZ132" i="1"/>
  <c r="AZ60" i="1"/>
  <c r="AZ120" i="1"/>
  <c r="AZ36" i="1"/>
  <c r="AZ46" i="1"/>
  <c r="AZ118" i="1"/>
  <c r="AZ136" i="1"/>
  <c r="AZ92" i="1"/>
  <c r="AZ126" i="1"/>
  <c r="AZ135" i="1"/>
  <c r="AZ109" i="1"/>
  <c r="AZ105" i="1"/>
  <c r="AZ113" i="1"/>
  <c r="AZ71" i="1"/>
  <c r="AZ27" i="1"/>
  <c r="AZ63" i="1"/>
  <c r="AZ15" i="1"/>
  <c r="AZ127" i="1"/>
  <c r="AZ117" i="1"/>
  <c r="AZ103" i="1"/>
  <c r="AZ69" i="1"/>
  <c r="AZ65" i="1"/>
  <c r="AZ11" i="1"/>
  <c r="AZ49" i="1"/>
  <c r="AZ57" i="1"/>
  <c r="AZ121" i="1"/>
  <c r="AZ107" i="1"/>
  <c r="AZ99" i="1"/>
  <c r="AZ53" i="1"/>
  <c r="AZ59" i="1"/>
  <c r="AZ13" i="1"/>
  <c r="AZ9" i="1"/>
  <c r="AZ29" i="1"/>
  <c r="AZ83" i="1"/>
  <c r="AZ93" i="1"/>
  <c r="AZ39" i="1"/>
  <c r="AZ129" i="1"/>
  <c r="AZ75" i="1"/>
  <c r="AZ31" i="1"/>
  <c r="AZ131" i="1"/>
  <c r="AZ111" i="1"/>
  <c r="AZ79" i="1"/>
  <c r="AZ55" i="1"/>
  <c r="AZ67" i="1"/>
  <c r="AZ23" i="1"/>
  <c r="AZ77" i="1"/>
  <c r="AZ61" i="1"/>
  <c r="AZ125" i="1"/>
  <c r="AZ95" i="1"/>
  <c r="AZ73" i="1"/>
  <c r="AZ47" i="1"/>
  <c r="AZ97" i="1"/>
  <c r="AZ25" i="1"/>
  <c r="AZ115" i="1"/>
  <c r="AZ123" i="1"/>
  <c r="AZ43" i="1"/>
  <c r="AZ33" i="1"/>
  <c r="AZ91" i="1"/>
  <c r="AZ21" i="1"/>
  <c r="AZ19" i="1"/>
  <c r="AZ89" i="1"/>
  <c r="AZ87" i="1"/>
  <c r="AZ133" i="1"/>
  <c r="AZ41" i="1"/>
  <c r="AZ51" i="1"/>
  <c r="AZ35" i="1"/>
  <c r="AZ101" i="1"/>
  <c r="AZ119" i="1"/>
  <c r="AZ45" i="1"/>
  <c r="AZ17" i="1"/>
  <c r="AZ81" i="1"/>
  <c r="AZ37" i="1"/>
  <c r="AZ85" i="1"/>
  <c r="BA5" i="1"/>
  <c r="BA26" i="1" s="1"/>
  <c r="BA20" i="1" l="1"/>
  <c r="BA62" i="1"/>
  <c r="BB7" i="1"/>
  <c r="BB5" i="1" s="1"/>
  <c r="BB48" i="1" s="1"/>
  <c r="BA56" i="1"/>
  <c r="BA16" i="1"/>
  <c r="BA52" i="1"/>
  <c r="BA32" i="1"/>
  <c r="BA42" i="1"/>
  <c r="BA24" i="1"/>
  <c r="BA102" i="1"/>
  <c r="BA104" i="1"/>
  <c r="BA126" i="1"/>
  <c r="BA58" i="1"/>
  <c r="BA66" i="1"/>
  <c r="BA80" i="1"/>
  <c r="BA130" i="1"/>
  <c r="BA121" i="1"/>
  <c r="BA111" i="1"/>
  <c r="BA81" i="1"/>
  <c r="BA99" i="1"/>
  <c r="BA59" i="1"/>
  <c r="BA57" i="1"/>
  <c r="BA33" i="1"/>
  <c r="BA9" i="1"/>
  <c r="BA45" i="1"/>
  <c r="BA91" i="1"/>
  <c r="BA25" i="1"/>
  <c r="BA123" i="1"/>
  <c r="BA61" i="1"/>
  <c r="BA113" i="1"/>
  <c r="BA105" i="1"/>
  <c r="BA79" i="1"/>
  <c r="BA89" i="1"/>
  <c r="BA69" i="1"/>
  <c r="BA23" i="1"/>
  <c r="BA27" i="1"/>
  <c r="BA119" i="1"/>
  <c r="BA49" i="1"/>
  <c r="BA107" i="1"/>
  <c r="BA85" i="1"/>
  <c r="BA117" i="1"/>
  <c r="BA51" i="1"/>
  <c r="BA133" i="1"/>
  <c r="BA125" i="1"/>
  <c r="BA93" i="1"/>
  <c r="BA63" i="1"/>
  <c r="BA47" i="1"/>
  <c r="BA21" i="1"/>
  <c r="BA35" i="1"/>
  <c r="BA43" i="1"/>
  <c r="BA103" i="1"/>
  <c r="BA83" i="1"/>
  <c r="BA17" i="1"/>
  <c r="BA97" i="1"/>
  <c r="BA73" i="1"/>
  <c r="BA31" i="1"/>
  <c r="BA115" i="1"/>
  <c r="BA37" i="1"/>
  <c r="BA131" i="1"/>
  <c r="BA77" i="1"/>
  <c r="BA127" i="1"/>
  <c r="BA109" i="1"/>
  <c r="BA87" i="1"/>
  <c r="BA55" i="1"/>
  <c r="BA65" i="1"/>
  <c r="BA41" i="1"/>
  <c r="BA15" i="1"/>
  <c r="BA19" i="1"/>
  <c r="BA101" i="1"/>
  <c r="BA71" i="1"/>
  <c r="BA53" i="1"/>
  <c r="BA11" i="1"/>
  <c r="BA135" i="1"/>
  <c r="BA75" i="1"/>
  <c r="BA13" i="1"/>
  <c r="BA39" i="1"/>
  <c r="BA129" i="1"/>
  <c r="BA67" i="1"/>
  <c r="BA95" i="1"/>
  <c r="BA29" i="1"/>
  <c r="BA132" i="1"/>
  <c r="BA14" i="1"/>
  <c r="BA108" i="1"/>
  <c r="BA36" i="1"/>
  <c r="BA100" i="1"/>
  <c r="BA92" i="1"/>
  <c r="BA28" i="1"/>
  <c r="BA98" i="1"/>
  <c r="BA64" i="1"/>
  <c r="BA88" i="1"/>
  <c r="BA60" i="1"/>
  <c r="BA110" i="1"/>
  <c r="BA30" i="1"/>
  <c r="BA118" i="1"/>
  <c r="BA12" i="1"/>
  <c r="BA136" i="1"/>
  <c r="BA84" i="1"/>
  <c r="BA76" i="1"/>
  <c r="BA94" i="1"/>
  <c r="BA74" i="1"/>
  <c r="BA120" i="1"/>
  <c r="BA106" i="1"/>
  <c r="BA48" i="1"/>
  <c r="BA46" i="1"/>
  <c r="BA122" i="1"/>
  <c r="BA54" i="1"/>
  <c r="BA116" i="1"/>
  <c r="BA114" i="1"/>
  <c r="BA124" i="1"/>
  <c r="BA78" i="1"/>
  <c r="BA68" i="1"/>
  <c r="BA134" i="1"/>
  <c r="BA18" i="1"/>
  <c r="BA86" i="1"/>
  <c r="BA38" i="1"/>
  <c r="BA96" i="1"/>
  <c r="BA72" i="1"/>
  <c r="BA112" i="1"/>
  <c r="BA22" i="1"/>
  <c r="BA34" i="1"/>
  <c r="BA82" i="1"/>
  <c r="BA70" i="1"/>
  <c r="BA40" i="1"/>
  <c r="BA90" i="1"/>
  <c r="BA50" i="1"/>
  <c r="BA44" i="1"/>
  <c r="BA128" i="1"/>
  <c r="BB58" i="1" l="1"/>
  <c r="BB108" i="1"/>
  <c r="BB74" i="1"/>
  <c r="BB66" i="1"/>
  <c r="BB34" i="1"/>
  <c r="BB38" i="1"/>
  <c r="BB112" i="1"/>
  <c r="BB54" i="1"/>
  <c r="BB32" i="1"/>
  <c r="BB114" i="1"/>
  <c r="BB80" i="1"/>
  <c r="BB44" i="1"/>
  <c r="BB86" i="1"/>
  <c r="BB16" i="1"/>
  <c r="BB126" i="1"/>
  <c r="BB104" i="1"/>
  <c r="BB46" i="1"/>
  <c r="BB110" i="1"/>
  <c r="BB88" i="1"/>
  <c r="BB94" i="1"/>
  <c r="BB116" i="1"/>
  <c r="BB82" i="1"/>
  <c r="BC7" i="1"/>
  <c r="BC5" i="1" s="1"/>
  <c r="BC114" i="1" s="1"/>
  <c r="BB22" i="1"/>
  <c r="BB90" i="1"/>
  <c r="BB120" i="1"/>
  <c r="BB30" i="1"/>
  <c r="BB96" i="1"/>
  <c r="BB102" i="1"/>
  <c r="BB72" i="1"/>
  <c r="BB76" i="1"/>
  <c r="BB12" i="1"/>
  <c r="BB124" i="1"/>
  <c r="BB50" i="1"/>
  <c r="BB128" i="1"/>
  <c r="BB64" i="1"/>
  <c r="BB130" i="1"/>
  <c r="BB28" i="1"/>
  <c r="BB20" i="1"/>
  <c r="BB52" i="1"/>
  <c r="BB92" i="1"/>
  <c r="BB78" i="1"/>
  <c r="BB84" i="1"/>
  <c r="BB42" i="1"/>
  <c r="BB24" i="1"/>
  <c r="BB136" i="1"/>
  <c r="BB118" i="1"/>
  <c r="BB14" i="1"/>
  <c r="BB70" i="1"/>
  <c r="BB60" i="1"/>
  <c r="BB18" i="1"/>
  <c r="BB36" i="1"/>
  <c r="BB98" i="1"/>
  <c r="BB40" i="1"/>
  <c r="BB106" i="1"/>
  <c r="BB122" i="1"/>
  <c r="BB100" i="1"/>
  <c r="BB62" i="1"/>
  <c r="BB132" i="1"/>
  <c r="BB56" i="1"/>
  <c r="BB68" i="1"/>
  <c r="BB26" i="1"/>
  <c r="BB134" i="1"/>
  <c r="BB115" i="1"/>
  <c r="BB105" i="1"/>
  <c r="BB85" i="1"/>
  <c r="BB55" i="1"/>
  <c r="BB69" i="1"/>
  <c r="BB51" i="1"/>
  <c r="BB65" i="1"/>
  <c r="BB49" i="1"/>
  <c r="BB109" i="1"/>
  <c r="BB99" i="1"/>
  <c r="BB113" i="1"/>
  <c r="BB47" i="1"/>
  <c r="BB53" i="1"/>
  <c r="BB81" i="1"/>
  <c r="BB41" i="1"/>
  <c r="BB63" i="1"/>
  <c r="BB127" i="1"/>
  <c r="BB121" i="1"/>
  <c r="BB89" i="1"/>
  <c r="BB45" i="1"/>
  <c r="BB43" i="1"/>
  <c r="BB77" i="1"/>
  <c r="BB91" i="1"/>
  <c r="BB93" i="1"/>
  <c r="BB29" i="1"/>
  <c r="BB31" i="1"/>
  <c r="BB83" i="1"/>
  <c r="BB133" i="1"/>
  <c r="BB33" i="1"/>
  <c r="BB119" i="1"/>
  <c r="BB131" i="1"/>
  <c r="BB73" i="1"/>
  <c r="BB23" i="1"/>
  <c r="BB19" i="1"/>
  <c r="BB135" i="1"/>
  <c r="BB125" i="1"/>
  <c r="BB107" i="1"/>
  <c r="BB67" i="1"/>
  <c r="BB79" i="1"/>
  <c r="BB17" i="1"/>
  <c r="BB21" i="1"/>
  <c r="BB35" i="1"/>
  <c r="BB39" i="1"/>
  <c r="BB37" i="1"/>
  <c r="BB123" i="1"/>
  <c r="BB103" i="1"/>
  <c r="BB87" i="1"/>
  <c r="BB15" i="1"/>
  <c r="BB117" i="1"/>
  <c r="BB75" i="1"/>
  <c r="BB57" i="1"/>
  <c r="BB59" i="1"/>
  <c r="BB101" i="1"/>
  <c r="BB95" i="1"/>
  <c r="BB27" i="1"/>
  <c r="BB9" i="1"/>
  <c r="BB129" i="1"/>
  <c r="BB111" i="1"/>
  <c r="BB97" i="1"/>
  <c r="BB61" i="1"/>
  <c r="BB71" i="1"/>
  <c r="BB13" i="1"/>
  <c r="BB11" i="1"/>
  <c r="BB25" i="1"/>
  <c r="BD7" i="1" l="1"/>
  <c r="BD5" i="1" s="1"/>
  <c r="BD110" i="1" s="1"/>
  <c r="BC78" i="1"/>
  <c r="BC118" i="1"/>
  <c r="BC136" i="1"/>
  <c r="BC108" i="1"/>
  <c r="BC102" i="1"/>
  <c r="BC86" i="1"/>
  <c r="BC120" i="1"/>
  <c r="BC36" i="1"/>
  <c r="BC84" i="1"/>
  <c r="BC96" i="1"/>
  <c r="BC12" i="1"/>
  <c r="BC46" i="1"/>
  <c r="BC134" i="1"/>
  <c r="BC50" i="1"/>
  <c r="BC24" i="1"/>
  <c r="BC18" i="1"/>
  <c r="BC124" i="1"/>
  <c r="BC44" i="1"/>
  <c r="BC52" i="1"/>
  <c r="BC100" i="1"/>
  <c r="BC80" i="1"/>
  <c r="BC106" i="1"/>
  <c r="BC56" i="1"/>
  <c r="BC38" i="1"/>
  <c r="BC70" i="1"/>
  <c r="BC88" i="1"/>
  <c r="BC64" i="1"/>
  <c r="BC60" i="1"/>
  <c r="BC126" i="1"/>
  <c r="BC90" i="1"/>
  <c r="BC26" i="1"/>
  <c r="BC22" i="1"/>
  <c r="BC122" i="1"/>
  <c r="BC94" i="1"/>
  <c r="BC40" i="1"/>
  <c r="BC34" i="1"/>
  <c r="BC20" i="1"/>
  <c r="BC66" i="1"/>
  <c r="BC82" i="1"/>
  <c r="BC62" i="1"/>
  <c r="BC14" i="1"/>
  <c r="BC104" i="1"/>
  <c r="BC130" i="1"/>
  <c r="BC117" i="1"/>
  <c r="BC101" i="1"/>
  <c r="BC69" i="1"/>
  <c r="BC121" i="1"/>
  <c r="BC23" i="1"/>
  <c r="BC41" i="1"/>
  <c r="BC9" i="1"/>
  <c r="BC11" i="1"/>
  <c r="BC125" i="1"/>
  <c r="BC105" i="1"/>
  <c r="BC53" i="1"/>
  <c r="BC129" i="1"/>
  <c r="BC93" i="1"/>
  <c r="BC63" i="1"/>
  <c r="BC133" i="1"/>
  <c r="BC87" i="1"/>
  <c r="BC47" i="1"/>
  <c r="BC13" i="1"/>
  <c r="BC131" i="1"/>
  <c r="BC127" i="1"/>
  <c r="BC73" i="1"/>
  <c r="BC65" i="1"/>
  <c r="BC89" i="1"/>
  <c r="BC15" i="1"/>
  <c r="BC25" i="1"/>
  <c r="BC33" i="1"/>
  <c r="BC115" i="1"/>
  <c r="BC61" i="1"/>
  <c r="BC85" i="1"/>
  <c r="BC29" i="1"/>
  <c r="BC123" i="1"/>
  <c r="BC113" i="1"/>
  <c r="BC107" i="1"/>
  <c r="BC57" i="1"/>
  <c r="BC67" i="1"/>
  <c r="BC81" i="1"/>
  <c r="BC71" i="1"/>
  <c r="BC21" i="1"/>
  <c r="BC91" i="1"/>
  <c r="BC37" i="1"/>
  <c r="BC27" i="1"/>
  <c r="BC97" i="1"/>
  <c r="BC55" i="1"/>
  <c r="BC17" i="1"/>
  <c r="BC103" i="1"/>
  <c r="BC99" i="1"/>
  <c r="BC59" i="1"/>
  <c r="BC95" i="1"/>
  <c r="BC119" i="1"/>
  <c r="BC83" i="1"/>
  <c r="BC49" i="1"/>
  <c r="BC39" i="1"/>
  <c r="BC51" i="1"/>
  <c r="BC45" i="1"/>
  <c r="BC79" i="1"/>
  <c r="BC135" i="1"/>
  <c r="BC111" i="1"/>
  <c r="BC75" i="1"/>
  <c r="BC109" i="1"/>
  <c r="BC31" i="1"/>
  <c r="BC19" i="1"/>
  <c r="BC35" i="1"/>
  <c r="BC43" i="1"/>
  <c r="BC77" i="1"/>
  <c r="BC128" i="1"/>
  <c r="BC28" i="1"/>
  <c r="BC112" i="1"/>
  <c r="BC132" i="1"/>
  <c r="BC42" i="1"/>
  <c r="BC30" i="1"/>
  <c r="BC68" i="1"/>
  <c r="BC92" i="1"/>
  <c r="BC72" i="1"/>
  <c r="BC98" i="1"/>
  <c r="BC32" i="1"/>
  <c r="BC76" i="1"/>
  <c r="BC116" i="1"/>
  <c r="BC110" i="1"/>
  <c r="BC16" i="1"/>
  <c r="BC74" i="1"/>
  <c r="BC54" i="1"/>
  <c r="BC48" i="1"/>
  <c r="BC58" i="1"/>
  <c r="BD66" i="1" l="1"/>
  <c r="BD42" i="1"/>
  <c r="BD32" i="1"/>
  <c r="BE7" i="1"/>
  <c r="BE5" i="1" s="1"/>
  <c r="BE52" i="1" s="1"/>
  <c r="BD76" i="1"/>
  <c r="BD30" i="1"/>
  <c r="BD18" i="1"/>
  <c r="BD14" i="1"/>
  <c r="BD132" i="1"/>
  <c r="BD82" i="1"/>
  <c r="BD114" i="1"/>
  <c r="BD36" i="1"/>
  <c r="BD16" i="1"/>
  <c r="BD86" i="1"/>
  <c r="BD62" i="1"/>
  <c r="BD74" i="1"/>
  <c r="BD112" i="1"/>
  <c r="BD44" i="1"/>
  <c r="BD100" i="1"/>
  <c r="BD96" i="1"/>
  <c r="BD106" i="1"/>
  <c r="BD12" i="1"/>
  <c r="BD124" i="1"/>
  <c r="BD104" i="1"/>
  <c r="BD40" i="1"/>
  <c r="BD80" i="1"/>
  <c r="BD136" i="1"/>
  <c r="BD56" i="1"/>
  <c r="BD120" i="1"/>
  <c r="BD134" i="1"/>
  <c r="BD58" i="1"/>
  <c r="BD102" i="1"/>
  <c r="BD48" i="1"/>
  <c r="BD116" i="1"/>
  <c r="BD84" i="1"/>
  <c r="BD38" i="1"/>
  <c r="BD88" i="1"/>
  <c r="BD52" i="1"/>
  <c r="BD24" i="1"/>
  <c r="BD108" i="1"/>
  <c r="BD98" i="1"/>
  <c r="BD26" i="1"/>
  <c r="BD78" i="1"/>
  <c r="BD92" i="1"/>
  <c r="BD68" i="1"/>
  <c r="BD54" i="1"/>
  <c r="BD94" i="1"/>
  <c r="BD20" i="1"/>
  <c r="BD34" i="1"/>
  <c r="BD122" i="1"/>
  <c r="BD22" i="1"/>
  <c r="BD90" i="1"/>
  <c r="BD72" i="1"/>
  <c r="BD128" i="1"/>
  <c r="BD130" i="1"/>
  <c r="BD113" i="1"/>
  <c r="BD133" i="1"/>
  <c r="BD131" i="1"/>
  <c r="BD63" i="1"/>
  <c r="BD51" i="1"/>
  <c r="BD65" i="1"/>
  <c r="BD79" i="1"/>
  <c r="BD39" i="1"/>
  <c r="BD125" i="1"/>
  <c r="BD115" i="1"/>
  <c r="BD119" i="1"/>
  <c r="BD107" i="1"/>
  <c r="BD57" i="1"/>
  <c r="BD59" i="1"/>
  <c r="BD53" i="1"/>
  <c r="BD69" i="1"/>
  <c r="BD109" i="1"/>
  <c r="BD87" i="1"/>
  <c r="BD19" i="1"/>
  <c r="BD11" i="1"/>
  <c r="BD123" i="1"/>
  <c r="BD105" i="1"/>
  <c r="BD89" i="1"/>
  <c r="BD49" i="1"/>
  <c r="BD61" i="1"/>
  <c r="BD45" i="1"/>
  <c r="BD95" i="1"/>
  <c r="BD27" i="1"/>
  <c r="BD117" i="1"/>
  <c r="BD83" i="1"/>
  <c r="BD55" i="1"/>
  <c r="BD37" i="1"/>
  <c r="BD135" i="1"/>
  <c r="BD101" i="1"/>
  <c r="BD103" i="1"/>
  <c r="BD91" i="1"/>
  <c r="BD121" i="1"/>
  <c r="BD25" i="1"/>
  <c r="BD17" i="1"/>
  <c r="BD33" i="1"/>
  <c r="BD129" i="1"/>
  <c r="BD97" i="1"/>
  <c r="BD67" i="1"/>
  <c r="BD13" i="1"/>
  <c r="BD99" i="1"/>
  <c r="BD41" i="1"/>
  <c r="BD43" i="1"/>
  <c r="BD15" i="1"/>
  <c r="BD127" i="1"/>
  <c r="BD85" i="1"/>
  <c r="BD71" i="1"/>
  <c r="BD75" i="1"/>
  <c r="BD73" i="1"/>
  <c r="BD9" i="1"/>
  <c r="BD23" i="1"/>
  <c r="BD21" i="1"/>
  <c r="BD111" i="1"/>
  <c r="BD93" i="1"/>
  <c r="BD77" i="1"/>
  <c r="BD81" i="1"/>
  <c r="BD47" i="1"/>
  <c r="BD31" i="1"/>
  <c r="BD29" i="1"/>
  <c r="BD35" i="1"/>
  <c r="BD70" i="1"/>
  <c r="BD126" i="1"/>
  <c r="BD64" i="1"/>
  <c r="BD60" i="1"/>
  <c r="BD46" i="1"/>
  <c r="BD28" i="1"/>
  <c r="BD50" i="1"/>
  <c r="BD118" i="1"/>
  <c r="BE106" i="1" l="1"/>
  <c r="BE130" i="1"/>
  <c r="BF7" i="1"/>
  <c r="BE24" i="1"/>
  <c r="BE60" i="1"/>
  <c r="BE100" i="1"/>
  <c r="BE30" i="1"/>
  <c r="BE68" i="1"/>
  <c r="BE80" i="1"/>
  <c r="BE134" i="1"/>
  <c r="BE50" i="1"/>
  <c r="BE88" i="1"/>
  <c r="BE66" i="1"/>
  <c r="BE70" i="1"/>
  <c r="BE74" i="1"/>
  <c r="BE102" i="1"/>
  <c r="BE114" i="1"/>
  <c r="BE32" i="1"/>
  <c r="BE76" i="1"/>
  <c r="BE136" i="1"/>
  <c r="BE104" i="1"/>
  <c r="BE84" i="1"/>
  <c r="BE42" i="1"/>
  <c r="BE34" i="1"/>
  <c r="BE126" i="1"/>
  <c r="BE16" i="1"/>
  <c r="BE98" i="1"/>
  <c r="BE40" i="1"/>
  <c r="BE44" i="1"/>
  <c r="BE96" i="1"/>
  <c r="BE118" i="1"/>
  <c r="BE132" i="1"/>
  <c r="BE54" i="1"/>
  <c r="BE120" i="1"/>
  <c r="BE20" i="1"/>
  <c r="BE28" i="1"/>
  <c r="BE86" i="1"/>
  <c r="BE56" i="1"/>
  <c r="BE22" i="1"/>
  <c r="BE94" i="1"/>
  <c r="BE108" i="1"/>
  <c r="BE58" i="1"/>
  <c r="BE110" i="1"/>
  <c r="BE46" i="1"/>
  <c r="BE78" i="1"/>
  <c r="BE124" i="1"/>
  <c r="BE128" i="1"/>
  <c r="BE48" i="1"/>
  <c r="BE122" i="1"/>
  <c r="BE18" i="1"/>
  <c r="BE36" i="1"/>
  <c r="BE90" i="1"/>
  <c r="BE112" i="1"/>
  <c r="BE26" i="1"/>
  <c r="BE12" i="1"/>
  <c r="BE97" i="1"/>
  <c r="BE107" i="1"/>
  <c r="BE91" i="1"/>
  <c r="BE57" i="1"/>
  <c r="BE25" i="1"/>
  <c r="BE31" i="1"/>
  <c r="BE13" i="1"/>
  <c r="BE65" i="1"/>
  <c r="BE131" i="1"/>
  <c r="BE85" i="1"/>
  <c r="BE29" i="1"/>
  <c r="BE117" i="1"/>
  <c r="BE77" i="1"/>
  <c r="BE23" i="1"/>
  <c r="BE109" i="1"/>
  <c r="BE75" i="1"/>
  <c r="BE79" i="1"/>
  <c r="BE15" i="1"/>
  <c r="BE133" i="1"/>
  <c r="BE129" i="1"/>
  <c r="BE127" i="1"/>
  <c r="BE67" i="1"/>
  <c r="BE51" i="1"/>
  <c r="BE17" i="1"/>
  <c r="BE9" i="1"/>
  <c r="BE61" i="1"/>
  <c r="BE103" i="1"/>
  <c r="BE69" i="1"/>
  <c r="BE113" i="1"/>
  <c r="BE39" i="1"/>
  <c r="BE53" i="1"/>
  <c r="BE71" i="1"/>
  <c r="BE125" i="1"/>
  <c r="BE121" i="1"/>
  <c r="BE135" i="1"/>
  <c r="BE59" i="1"/>
  <c r="BE89" i="1"/>
  <c r="BE19" i="1"/>
  <c r="BE37" i="1"/>
  <c r="BE21" i="1"/>
  <c r="BE119" i="1"/>
  <c r="BE73" i="1"/>
  <c r="BE11" i="1"/>
  <c r="BE123" i="1"/>
  <c r="BE83" i="1"/>
  <c r="BE111" i="1"/>
  <c r="BE101" i="1"/>
  <c r="BE93" i="1"/>
  <c r="BE81" i="1"/>
  <c r="BE41" i="1"/>
  <c r="BE45" i="1"/>
  <c r="BE55" i="1"/>
  <c r="BE27" i="1"/>
  <c r="BE105" i="1"/>
  <c r="BE95" i="1"/>
  <c r="BE87" i="1"/>
  <c r="BE63" i="1"/>
  <c r="BE33" i="1"/>
  <c r="BE43" i="1"/>
  <c r="BE47" i="1"/>
  <c r="BE99" i="1"/>
  <c r="BE115" i="1"/>
  <c r="BE49" i="1"/>
  <c r="BE35" i="1"/>
  <c r="BE38" i="1"/>
  <c r="BE116" i="1"/>
  <c r="BE64" i="1"/>
  <c r="BE14" i="1"/>
  <c r="BE92" i="1"/>
  <c r="BE62" i="1"/>
  <c r="BE82" i="1"/>
  <c r="BE72" i="1"/>
  <c r="BG7" i="1" l="1"/>
  <c r="BG5" i="1" s="1"/>
  <c r="BG68" i="1" s="1"/>
  <c r="BF5" i="1"/>
  <c r="BF12" i="1" s="1"/>
  <c r="BF119" i="1" l="1"/>
  <c r="BF87" i="1"/>
  <c r="BF18" i="1"/>
  <c r="BF90" i="1"/>
  <c r="BF40" i="1"/>
  <c r="BF59" i="1"/>
  <c r="BF31" i="1"/>
  <c r="BF122" i="1"/>
  <c r="BF36" i="1"/>
  <c r="BF71" i="1"/>
  <c r="BF75" i="1"/>
  <c r="BF68" i="1"/>
  <c r="BF50" i="1"/>
  <c r="BF103" i="1"/>
  <c r="BF93" i="1"/>
  <c r="BF78" i="1"/>
  <c r="BF81" i="1"/>
  <c r="BF85" i="1"/>
  <c r="BF20" i="1"/>
  <c r="BF96" i="1"/>
  <c r="BF73" i="1"/>
  <c r="BF121" i="1"/>
  <c r="BF92" i="1"/>
  <c r="BF86" i="1"/>
  <c r="BF131" i="1"/>
  <c r="BF21" i="1"/>
  <c r="BF42" i="1"/>
  <c r="BF47" i="1"/>
  <c r="BF79" i="1"/>
  <c r="BF136" i="1"/>
  <c r="BG134" i="1"/>
  <c r="BF100" i="1"/>
  <c r="BF30" i="1"/>
  <c r="BF14" i="1"/>
  <c r="BF69" i="1"/>
  <c r="BF91" i="1"/>
  <c r="BF133" i="1"/>
  <c r="BF52" i="1"/>
  <c r="BF134" i="1"/>
  <c r="BF28" i="1"/>
  <c r="BF129" i="1"/>
  <c r="BF97" i="1"/>
  <c r="BF33" i="1"/>
  <c r="BF9" i="1"/>
  <c r="BF13" i="1"/>
  <c r="BF29" i="1"/>
  <c r="BF53" i="1"/>
  <c r="BF39" i="1"/>
  <c r="BF38" i="1"/>
  <c r="BF48" i="1"/>
  <c r="BF110" i="1"/>
  <c r="BF130" i="1"/>
  <c r="BF32" i="1"/>
  <c r="BF22" i="1"/>
  <c r="BF99" i="1"/>
  <c r="BF107" i="1"/>
  <c r="BF51" i="1"/>
  <c r="BF44" i="1"/>
  <c r="BF54" i="1"/>
  <c r="BF124" i="1"/>
  <c r="BF23" i="1"/>
  <c r="BF125" i="1"/>
  <c r="BF123" i="1"/>
  <c r="BF120" i="1"/>
  <c r="BF72" i="1"/>
  <c r="BF94" i="1"/>
  <c r="BF82" i="1"/>
  <c r="BF98" i="1"/>
  <c r="BF106" i="1"/>
  <c r="BF34" i="1"/>
  <c r="BF15" i="1"/>
  <c r="BF135" i="1"/>
  <c r="BF45" i="1"/>
  <c r="BF41" i="1"/>
  <c r="BF55" i="1"/>
  <c r="BF19" i="1"/>
  <c r="BF49" i="1"/>
  <c r="BF57" i="1"/>
  <c r="BF16" i="1"/>
  <c r="BF118" i="1"/>
  <c r="BF24" i="1"/>
  <c r="BF112" i="1"/>
  <c r="BF26" i="1"/>
  <c r="BF58" i="1"/>
  <c r="BF132" i="1"/>
  <c r="BF66" i="1"/>
  <c r="BF11" i="1"/>
  <c r="BF63" i="1"/>
  <c r="BF83" i="1"/>
  <c r="BF89" i="1"/>
  <c r="BF25" i="1"/>
  <c r="BF37" i="1"/>
  <c r="BF113" i="1"/>
  <c r="BF65" i="1"/>
  <c r="BF126" i="1"/>
  <c r="BF70" i="1"/>
  <c r="BF84" i="1"/>
  <c r="BF56" i="1"/>
  <c r="BF64" i="1"/>
  <c r="BF109" i="1"/>
  <c r="BF111" i="1"/>
  <c r="BF95" i="1"/>
  <c r="BF61" i="1"/>
  <c r="BF127" i="1"/>
  <c r="BF104" i="1"/>
  <c r="BF116" i="1"/>
  <c r="BF62" i="1"/>
  <c r="BF17" i="1"/>
  <c r="BF105" i="1"/>
  <c r="BF114" i="1"/>
  <c r="BF88" i="1"/>
  <c r="BF60" i="1"/>
  <c r="BF128" i="1"/>
  <c r="BF108" i="1"/>
  <c r="BF35" i="1"/>
  <c r="BF101" i="1"/>
  <c r="BF115" i="1"/>
  <c r="BF27" i="1"/>
  <c r="BF77" i="1"/>
  <c r="BF43" i="1"/>
  <c r="BF117" i="1"/>
  <c r="BF67" i="1"/>
  <c r="BF76" i="1"/>
  <c r="BF74" i="1"/>
  <c r="BF102" i="1"/>
  <c r="BF80" i="1"/>
  <c r="BF46" i="1"/>
  <c r="BH7" i="1"/>
  <c r="BH5" i="1" s="1"/>
  <c r="BH132" i="1" s="1"/>
  <c r="BG52" i="1"/>
  <c r="BG42" i="1"/>
  <c r="BG126" i="1"/>
  <c r="BG18" i="1"/>
  <c r="BG26" i="1"/>
  <c r="BG86" i="1"/>
  <c r="BG90" i="1"/>
  <c r="BG114" i="1"/>
  <c r="BG16" i="1"/>
  <c r="BG28" i="1"/>
  <c r="BG94" i="1"/>
  <c r="BG88" i="1"/>
  <c r="BG76" i="1"/>
  <c r="BG130" i="1"/>
  <c r="BG100" i="1"/>
  <c r="BG72" i="1"/>
  <c r="BG50" i="1"/>
  <c r="BG70" i="1"/>
  <c r="BG64" i="1"/>
  <c r="BG32" i="1"/>
  <c r="BG30" i="1"/>
  <c r="BG122" i="1"/>
  <c r="BG82" i="1"/>
  <c r="BG92" i="1"/>
  <c r="BG112" i="1"/>
  <c r="BG132" i="1"/>
  <c r="BG12" i="1"/>
  <c r="BG36" i="1"/>
  <c r="BG106" i="1"/>
  <c r="BG128" i="1"/>
  <c r="BG74" i="1"/>
  <c r="BG124" i="1"/>
  <c r="BG14" i="1"/>
  <c r="BG66" i="1"/>
  <c r="BG22" i="1"/>
  <c r="BG40" i="1"/>
  <c r="BG120" i="1"/>
  <c r="BG107" i="1"/>
  <c r="BG101" i="1"/>
  <c r="BG81" i="1"/>
  <c r="BG53" i="1"/>
  <c r="BG35" i="1"/>
  <c r="BG109" i="1"/>
  <c r="BG55" i="1"/>
  <c r="BG29" i="1"/>
  <c r="BG127" i="1"/>
  <c r="BG123" i="1"/>
  <c r="BG73" i="1"/>
  <c r="BG63" i="1"/>
  <c r="BG67" i="1"/>
  <c r="BG77" i="1"/>
  <c r="BG47" i="1"/>
  <c r="BG135" i="1"/>
  <c r="BG99" i="1"/>
  <c r="BG95" i="1"/>
  <c r="BG79" i="1"/>
  <c r="BG45" i="1"/>
  <c r="BG27" i="1"/>
  <c r="BG71" i="1"/>
  <c r="BG41" i="1"/>
  <c r="BG121" i="1"/>
  <c r="BG91" i="1"/>
  <c r="BG57" i="1"/>
  <c r="BG31" i="1"/>
  <c r="BG129" i="1"/>
  <c r="BG97" i="1"/>
  <c r="BG33" i="1"/>
  <c r="BG13" i="1"/>
  <c r="BG125" i="1"/>
  <c r="BG93" i="1"/>
  <c r="BG21" i="1"/>
  <c r="BG119" i="1"/>
  <c r="BG103" i="1"/>
  <c r="BG69" i="1"/>
  <c r="BG65" i="1"/>
  <c r="BG51" i="1"/>
  <c r="BG15" i="1"/>
  <c r="BG89" i="1"/>
  <c r="BG49" i="1"/>
  <c r="BG105" i="1"/>
  <c r="BG19" i="1"/>
  <c r="BG23" i="1"/>
  <c r="BG133" i="1"/>
  <c r="BG61" i="1"/>
  <c r="BG39" i="1"/>
  <c r="BG37" i="1"/>
  <c r="BG131" i="1"/>
  <c r="BG85" i="1"/>
  <c r="BG117" i="1"/>
  <c r="BG25" i="1"/>
  <c r="BG113" i="1"/>
  <c r="BG75" i="1"/>
  <c r="BG9" i="1"/>
  <c r="BG111" i="1"/>
  <c r="BG115" i="1"/>
  <c r="BG87" i="1"/>
  <c r="BG59" i="1"/>
  <c r="BG43" i="1"/>
  <c r="BG11" i="1"/>
  <c r="BG83" i="1"/>
  <c r="BG17" i="1"/>
  <c r="BG62" i="1"/>
  <c r="BG80" i="1"/>
  <c r="BG116" i="1"/>
  <c r="BG46" i="1"/>
  <c r="BG38" i="1"/>
  <c r="BG54" i="1"/>
  <c r="BG48" i="1"/>
  <c r="BG96" i="1"/>
  <c r="BG98" i="1"/>
  <c r="BG84" i="1"/>
  <c r="BG110" i="1"/>
  <c r="BG34" i="1"/>
  <c r="BG24" i="1"/>
  <c r="BG102" i="1"/>
  <c r="BG44" i="1"/>
  <c r="BG108" i="1"/>
  <c r="BG104" i="1"/>
  <c r="BG58" i="1"/>
  <c r="BG78" i="1"/>
  <c r="BG20" i="1"/>
  <c r="BG118" i="1"/>
  <c r="BG136" i="1"/>
  <c r="BG56" i="1"/>
  <c r="BG60" i="1"/>
  <c r="BH86" i="1" l="1"/>
  <c r="BH26" i="1"/>
  <c r="BH108" i="1"/>
  <c r="BH120" i="1"/>
  <c r="BH116" i="1"/>
  <c r="BI7" i="1"/>
  <c r="BI5" i="1" s="1"/>
  <c r="BI46" i="1" s="1"/>
  <c r="BH92" i="1"/>
  <c r="BH52" i="1"/>
  <c r="BH80" i="1"/>
  <c r="BH62" i="1"/>
  <c r="BH34" i="1"/>
  <c r="BH40" i="1"/>
  <c r="BH30" i="1"/>
  <c r="BH14" i="1"/>
  <c r="BH106" i="1"/>
  <c r="BH72" i="1"/>
  <c r="BH36" i="1"/>
  <c r="BH24" i="1"/>
  <c r="BH20" i="1"/>
  <c r="BH48" i="1"/>
  <c r="BH130" i="1"/>
  <c r="BH100" i="1"/>
  <c r="BH32" i="1"/>
  <c r="BH54" i="1"/>
  <c r="BH64" i="1"/>
  <c r="BH58" i="1"/>
  <c r="BH102" i="1"/>
  <c r="BH42" i="1"/>
  <c r="BH82" i="1"/>
  <c r="BH112" i="1"/>
  <c r="BH136" i="1"/>
  <c r="BH18" i="1"/>
  <c r="BH124" i="1"/>
  <c r="BH38" i="1"/>
  <c r="BH16" i="1"/>
  <c r="BH44" i="1"/>
  <c r="BH84" i="1"/>
  <c r="BH46" i="1"/>
  <c r="BH104" i="1"/>
  <c r="BH70" i="1"/>
  <c r="BH114" i="1"/>
  <c r="BH12" i="1"/>
  <c r="BH88" i="1"/>
  <c r="BH66" i="1"/>
  <c r="BH118" i="1"/>
  <c r="BH96" i="1"/>
  <c r="BH78" i="1"/>
  <c r="BH98" i="1"/>
  <c r="BH22" i="1"/>
  <c r="BH76" i="1"/>
  <c r="BH122" i="1"/>
  <c r="BH110" i="1"/>
  <c r="BH134" i="1"/>
  <c r="BH119" i="1"/>
  <c r="BH117" i="1"/>
  <c r="BH93" i="1"/>
  <c r="BH37" i="1"/>
  <c r="BH11" i="1"/>
  <c r="BH25" i="1"/>
  <c r="BH23" i="1"/>
  <c r="BH29" i="1"/>
  <c r="BH129" i="1"/>
  <c r="BH109" i="1"/>
  <c r="BH69" i="1"/>
  <c r="BH13" i="1"/>
  <c r="BH133" i="1"/>
  <c r="BH135" i="1"/>
  <c r="BH99" i="1"/>
  <c r="BH87" i="1"/>
  <c r="BH77" i="1"/>
  <c r="BH83" i="1"/>
  <c r="BH19" i="1"/>
  <c r="BH67" i="1"/>
  <c r="BH127" i="1"/>
  <c r="BH107" i="1"/>
  <c r="BH125" i="1"/>
  <c r="BH79" i="1"/>
  <c r="BH75" i="1"/>
  <c r="BH49" i="1"/>
  <c r="BH9" i="1"/>
  <c r="BH17" i="1"/>
  <c r="BH113" i="1"/>
  <c r="BH103" i="1"/>
  <c r="BH115" i="1"/>
  <c r="BH73" i="1"/>
  <c r="BH51" i="1"/>
  <c r="BH61" i="1"/>
  <c r="BH57" i="1"/>
  <c r="BH47" i="1"/>
  <c r="BH123" i="1"/>
  <c r="BH81" i="1"/>
  <c r="BH95" i="1"/>
  <c r="BH53" i="1"/>
  <c r="BH21" i="1"/>
  <c r="BH27" i="1"/>
  <c r="BH71" i="1"/>
  <c r="BH41" i="1"/>
  <c r="BH131" i="1"/>
  <c r="BH97" i="1"/>
  <c r="BH111" i="1"/>
  <c r="BH65" i="1"/>
  <c r="BH43" i="1"/>
  <c r="BH35" i="1"/>
  <c r="BH39" i="1"/>
  <c r="BH85" i="1"/>
  <c r="BH121" i="1"/>
  <c r="BH105" i="1"/>
  <c r="BH101" i="1"/>
  <c r="BH45" i="1"/>
  <c r="BH15" i="1"/>
  <c r="BH31" i="1"/>
  <c r="BH63" i="1"/>
  <c r="BH91" i="1"/>
  <c r="BH89" i="1"/>
  <c r="BH59" i="1"/>
  <c r="BH33" i="1"/>
  <c r="BH55" i="1"/>
  <c r="BH56" i="1"/>
  <c r="BH68" i="1"/>
  <c r="BH126" i="1"/>
  <c r="BH74" i="1"/>
  <c r="BH90" i="1"/>
  <c r="BH28" i="1"/>
  <c r="BH128" i="1"/>
  <c r="BH94" i="1"/>
  <c r="BH50" i="1"/>
  <c r="BH60" i="1"/>
  <c r="BJ7" i="1" l="1"/>
  <c r="BI54" i="1"/>
  <c r="BI96" i="1"/>
  <c r="BI22" i="1"/>
  <c r="BI58" i="1"/>
  <c r="BI72" i="1"/>
  <c r="BI28" i="1"/>
  <c r="BI132" i="1"/>
  <c r="BI102" i="1"/>
  <c r="BI50" i="1"/>
  <c r="BI44" i="1"/>
  <c r="BI18" i="1"/>
  <c r="BI122" i="1"/>
  <c r="BI42" i="1"/>
  <c r="BI36" i="1"/>
  <c r="BI78" i="1"/>
  <c r="BI20" i="1"/>
  <c r="BI12" i="1"/>
  <c r="BI24" i="1"/>
  <c r="BI134" i="1"/>
  <c r="BI38" i="1"/>
  <c r="BI70" i="1"/>
  <c r="BI34" i="1"/>
  <c r="BI68" i="1"/>
  <c r="BI56" i="1"/>
  <c r="BI66" i="1"/>
  <c r="BI52" i="1"/>
  <c r="BI80" i="1"/>
  <c r="BI128" i="1"/>
  <c r="BI129" i="1"/>
  <c r="BI131" i="1"/>
  <c r="BI111" i="1"/>
  <c r="BI87" i="1"/>
  <c r="BI69" i="1"/>
  <c r="BI21" i="1"/>
  <c r="BI17" i="1"/>
  <c r="BI19" i="1"/>
  <c r="BI117" i="1"/>
  <c r="BI59" i="1"/>
  <c r="BI23" i="1"/>
  <c r="BI123" i="1"/>
  <c r="BI33" i="1"/>
  <c r="BI99" i="1"/>
  <c r="BI119" i="1"/>
  <c r="BI107" i="1"/>
  <c r="BI45" i="1"/>
  <c r="BI51" i="1"/>
  <c r="BI79" i="1"/>
  <c r="BI37" i="1"/>
  <c r="BI31" i="1"/>
  <c r="BI121" i="1"/>
  <c r="BI127" i="1"/>
  <c r="BI95" i="1"/>
  <c r="BI73" i="1"/>
  <c r="BI47" i="1"/>
  <c r="BI61" i="1"/>
  <c r="BI57" i="1"/>
  <c r="BI67" i="1"/>
  <c r="BI133" i="1"/>
  <c r="BI55" i="1"/>
  <c r="BI9" i="1"/>
  <c r="BI109" i="1"/>
  <c r="BI53" i="1"/>
  <c r="BI113" i="1"/>
  <c r="BI135" i="1"/>
  <c r="BI89" i="1"/>
  <c r="BI63" i="1"/>
  <c r="BI65" i="1"/>
  <c r="BI43" i="1"/>
  <c r="BI39" i="1"/>
  <c r="BI25" i="1"/>
  <c r="BI83" i="1"/>
  <c r="BI35" i="1"/>
  <c r="BI125" i="1"/>
  <c r="BI115" i="1"/>
  <c r="BI75" i="1"/>
  <c r="BI105" i="1"/>
  <c r="BI81" i="1"/>
  <c r="BI27" i="1"/>
  <c r="BI41" i="1"/>
  <c r="BI103" i="1"/>
  <c r="BI49" i="1"/>
  <c r="BI71" i="1"/>
  <c r="BI97" i="1"/>
  <c r="BI29" i="1"/>
  <c r="BI11" i="1"/>
  <c r="BI101" i="1"/>
  <c r="BI77" i="1"/>
  <c r="BI15" i="1"/>
  <c r="BI93" i="1"/>
  <c r="BI91" i="1"/>
  <c r="BI13" i="1"/>
  <c r="BI85" i="1"/>
  <c r="BI120" i="1"/>
  <c r="BI98" i="1"/>
  <c r="BI104" i="1"/>
  <c r="BI106" i="1"/>
  <c r="BI14" i="1"/>
  <c r="BI118" i="1"/>
  <c r="BI64" i="1"/>
  <c r="BI76" i="1"/>
  <c r="BI124" i="1"/>
  <c r="BI88" i="1"/>
  <c r="BI108" i="1"/>
  <c r="BI114" i="1"/>
  <c r="BI136" i="1"/>
  <c r="BI130" i="1"/>
  <c r="BI112" i="1"/>
  <c r="BI90" i="1"/>
  <c r="BI82" i="1"/>
  <c r="BI26" i="1"/>
  <c r="BI116" i="1"/>
  <c r="BI48" i="1"/>
  <c r="BI100" i="1"/>
  <c r="BI126" i="1"/>
  <c r="BI84" i="1"/>
  <c r="BI94" i="1"/>
  <c r="BI30" i="1"/>
  <c r="BI40" i="1"/>
  <c r="BI16" i="1"/>
  <c r="BI32" i="1"/>
  <c r="BI62" i="1"/>
  <c r="BI92" i="1"/>
  <c r="BI110" i="1"/>
  <c r="BI74" i="1"/>
  <c r="BI60" i="1"/>
  <c r="BI86" i="1"/>
  <c r="BK7" i="1" l="1"/>
  <c r="BJ5" i="1"/>
  <c r="BJ78" i="1" s="1"/>
  <c r="BJ106" i="1" l="1"/>
  <c r="BJ92" i="1"/>
  <c r="BJ62" i="1"/>
  <c r="BJ110" i="1"/>
  <c r="BJ22" i="1"/>
  <c r="BJ64" i="1"/>
  <c r="BJ136" i="1"/>
  <c r="BJ52" i="1"/>
  <c r="BJ98" i="1"/>
  <c r="BJ24" i="1"/>
  <c r="BJ122" i="1"/>
  <c r="BJ126" i="1"/>
  <c r="BJ84" i="1"/>
  <c r="BJ44" i="1"/>
  <c r="BJ96" i="1"/>
  <c r="BJ32" i="1"/>
  <c r="BJ36" i="1"/>
  <c r="BJ48" i="1"/>
  <c r="BJ134" i="1"/>
  <c r="BJ58" i="1"/>
  <c r="BJ66" i="1"/>
  <c r="BJ90" i="1"/>
  <c r="BJ34" i="1"/>
  <c r="BJ12" i="1"/>
  <c r="BJ104" i="1"/>
  <c r="BJ74" i="1"/>
  <c r="BJ16" i="1"/>
  <c r="BJ100" i="1"/>
  <c r="BJ94" i="1"/>
  <c r="BJ80" i="1"/>
  <c r="BJ68" i="1"/>
  <c r="BL7" i="1"/>
  <c r="BK5" i="1"/>
  <c r="BK74" i="1" s="1"/>
  <c r="BJ76" i="1"/>
  <c r="BJ46" i="1"/>
  <c r="BJ70" i="1"/>
  <c r="BJ54" i="1"/>
  <c r="BJ20" i="1"/>
  <c r="BJ60" i="1"/>
  <c r="BJ124" i="1"/>
  <c r="BJ112" i="1"/>
  <c r="BJ40" i="1"/>
  <c r="BJ108" i="1"/>
  <c r="BJ128" i="1"/>
  <c r="BJ72" i="1"/>
  <c r="BJ28" i="1"/>
  <c r="BJ56" i="1"/>
  <c r="BJ38" i="1"/>
  <c r="BJ120" i="1"/>
  <c r="BJ89" i="1"/>
  <c r="BJ31" i="1"/>
  <c r="BJ95" i="1"/>
  <c r="BJ15" i="1"/>
  <c r="BJ45" i="1"/>
  <c r="BJ9" i="1"/>
  <c r="BJ37" i="1"/>
  <c r="BJ63" i="1"/>
  <c r="BJ125" i="1"/>
  <c r="BJ109" i="1"/>
  <c r="BJ127" i="1"/>
  <c r="BJ79" i="1"/>
  <c r="BJ113" i="1"/>
  <c r="BJ81" i="1"/>
  <c r="BJ129" i="1"/>
  <c r="BJ23" i="1"/>
  <c r="BJ53" i="1"/>
  <c r="BJ11" i="1"/>
  <c r="BJ17" i="1"/>
  <c r="BJ105" i="1"/>
  <c r="BJ91" i="1"/>
  <c r="BJ57" i="1"/>
  <c r="BJ131" i="1"/>
  <c r="BJ55" i="1"/>
  <c r="BJ117" i="1"/>
  <c r="BJ33" i="1"/>
  <c r="BJ73" i="1"/>
  <c r="BJ51" i="1"/>
  <c r="BJ103" i="1"/>
  <c r="BJ13" i="1"/>
  <c r="BJ101" i="1"/>
  <c r="BJ135" i="1"/>
  <c r="BJ49" i="1"/>
  <c r="BJ121" i="1"/>
  <c r="BJ107" i="1"/>
  <c r="BJ123" i="1"/>
  <c r="BJ75" i="1"/>
  <c r="BJ41" i="1"/>
  <c r="BJ87" i="1"/>
  <c r="BJ47" i="1"/>
  <c r="BJ77" i="1"/>
  <c r="BJ67" i="1"/>
  <c r="BJ59" i="1"/>
  <c r="BJ97" i="1"/>
  <c r="BJ35" i="1"/>
  <c r="BJ111" i="1"/>
  <c r="BJ39" i="1"/>
  <c r="BJ115" i="1"/>
  <c r="BJ27" i="1"/>
  <c r="BJ71" i="1"/>
  <c r="BJ29" i="1"/>
  <c r="BJ25" i="1"/>
  <c r="BJ99" i="1"/>
  <c r="BJ93" i="1"/>
  <c r="BJ61" i="1"/>
  <c r="BJ85" i="1"/>
  <c r="BJ119" i="1"/>
  <c r="BJ69" i="1"/>
  <c r="BJ19" i="1"/>
  <c r="BJ133" i="1"/>
  <c r="BJ83" i="1"/>
  <c r="BJ21" i="1"/>
  <c r="BJ65" i="1"/>
  <c r="BJ43" i="1"/>
  <c r="BJ118" i="1"/>
  <c r="BJ130" i="1"/>
  <c r="BJ42" i="1"/>
  <c r="BJ14" i="1"/>
  <c r="BJ88" i="1"/>
  <c r="BJ18" i="1"/>
  <c r="BJ114" i="1"/>
  <c r="BJ116" i="1"/>
  <c r="BJ86" i="1"/>
  <c r="BJ30" i="1"/>
  <c r="BJ50" i="1"/>
  <c r="BJ132" i="1"/>
  <c r="BJ102" i="1"/>
  <c r="BJ26" i="1"/>
  <c r="BJ82" i="1"/>
  <c r="BK62" i="1" l="1"/>
  <c r="BK30" i="1"/>
  <c r="BK58" i="1"/>
  <c r="BK64" i="1"/>
  <c r="BK114" i="1"/>
  <c r="BK122" i="1"/>
  <c r="BK112" i="1"/>
  <c r="BK72" i="1"/>
  <c r="BK60" i="1"/>
  <c r="BK66" i="1"/>
  <c r="BK130" i="1"/>
  <c r="BK136" i="1"/>
  <c r="BK22" i="1"/>
  <c r="BK104" i="1"/>
  <c r="BK28" i="1"/>
  <c r="BK134" i="1"/>
  <c r="BK70" i="1"/>
  <c r="BK76" i="1"/>
  <c r="BK48" i="1"/>
  <c r="BK40" i="1"/>
  <c r="BK116" i="1"/>
  <c r="BK118" i="1"/>
  <c r="BK34" i="1"/>
  <c r="BK78" i="1"/>
  <c r="BK14" i="1"/>
  <c r="BK110" i="1"/>
  <c r="BK132" i="1"/>
  <c r="BK38" i="1"/>
  <c r="BK98" i="1"/>
  <c r="BK52" i="1"/>
  <c r="BK120" i="1"/>
  <c r="BK81" i="1"/>
  <c r="BK135" i="1"/>
  <c r="BK71" i="1"/>
  <c r="BK73" i="1"/>
  <c r="BK101" i="1"/>
  <c r="BK57" i="1"/>
  <c r="BK67" i="1"/>
  <c r="BK77" i="1"/>
  <c r="BK131" i="1"/>
  <c r="BK127" i="1"/>
  <c r="BK63" i="1"/>
  <c r="BK93" i="1"/>
  <c r="BK61" i="1"/>
  <c r="BK25" i="1"/>
  <c r="BK65" i="1"/>
  <c r="BK43" i="1"/>
  <c r="BK119" i="1"/>
  <c r="BK75" i="1"/>
  <c r="BK19" i="1"/>
  <c r="BK121" i="1"/>
  <c r="BK115" i="1"/>
  <c r="BK111" i="1"/>
  <c r="BK47" i="1"/>
  <c r="BK45" i="1"/>
  <c r="BK27" i="1"/>
  <c r="BK133" i="1"/>
  <c r="BK9" i="1"/>
  <c r="BK113" i="1"/>
  <c r="BK107" i="1"/>
  <c r="BK103" i="1"/>
  <c r="BK37" i="1"/>
  <c r="BK15" i="1"/>
  <c r="BK31" i="1"/>
  <c r="BK97" i="1"/>
  <c r="BK91" i="1"/>
  <c r="BK87" i="1"/>
  <c r="BK51" i="1"/>
  <c r="BK21" i="1"/>
  <c r="BK11" i="1"/>
  <c r="BK35" i="1"/>
  <c r="BK49" i="1"/>
  <c r="BK109" i="1"/>
  <c r="BK117" i="1"/>
  <c r="BK89" i="1"/>
  <c r="BK83" i="1"/>
  <c r="BK79" i="1"/>
  <c r="BK125" i="1"/>
  <c r="BK13" i="1"/>
  <c r="BK59" i="1"/>
  <c r="BK17" i="1"/>
  <c r="BK69" i="1"/>
  <c r="BK129" i="1"/>
  <c r="BK123" i="1"/>
  <c r="BK55" i="1"/>
  <c r="BK33" i="1"/>
  <c r="BK23" i="1"/>
  <c r="BK105" i="1"/>
  <c r="BK99" i="1"/>
  <c r="BK95" i="1"/>
  <c r="BK85" i="1"/>
  <c r="BK29" i="1"/>
  <c r="BK39" i="1"/>
  <c r="BK41" i="1"/>
  <c r="BK53" i="1"/>
  <c r="BK88" i="1"/>
  <c r="BK90" i="1"/>
  <c r="BK16" i="1"/>
  <c r="BK68" i="1"/>
  <c r="BK108" i="1"/>
  <c r="BK56" i="1"/>
  <c r="BK126" i="1"/>
  <c r="BK18" i="1"/>
  <c r="BK54" i="1"/>
  <c r="BK102" i="1"/>
  <c r="BK96" i="1"/>
  <c r="BK46" i="1"/>
  <c r="BK124" i="1"/>
  <c r="BK50" i="1"/>
  <c r="BK106" i="1"/>
  <c r="BK80" i="1"/>
  <c r="BK12" i="1"/>
  <c r="BK36" i="1"/>
  <c r="BK94" i="1"/>
  <c r="BK92" i="1"/>
  <c r="BK100" i="1"/>
  <c r="BK26" i="1"/>
  <c r="BK44" i="1"/>
  <c r="BK20" i="1"/>
  <c r="BK84" i="1"/>
  <c r="BK42" i="1"/>
  <c r="BK24" i="1"/>
  <c r="BK32" i="1"/>
  <c r="BK128" i="1"/>
  <c r="BK86" i="1"/>
  <c r="BK82" i="1"/>
  <c r="BM7" i="1"/>
  <c r="BL5" i="1"/>
  <c r="BL62" i="1" s="1"/>
  <c r="BL58" i="1" l="1"/>
  <c r="BL128" i="1"/>
  <c r="BL108" i="1"/>
  <c r="BL42" i="1"/>
  <c r="BL122" i="1"/>
  <c r="BL82" i="1"/>
  <c r="BL38" i="1"/>
  <c r="BL100" i="1"/>
  <c r="BL36" i="1"/>
  <c r="BL60" i="1"/>
  <c r="BL132" i="1"/>
  <c r="BL66" i="1"/>
  <c r="BL22" i="1"/>
  <c r="BL92" i="1"/>
  <c r="BL78" i="1"/>
  <c r="BL84" i="1"/>
  <c r="BL72" i="1"/>
  <c r="BL18" i="1"/>
  <c r="BL26" i="1"/>
  <c r="BL134" i="1"/>
  <c r="BL24" i="1"/>
  <c r="BL70" i="1"/>
  <c r="BL80" i="1"/>
  <c r="BL102" i="1"/>
  <c r="BL110" i="1"/>
  <c r="BL28" i="1"/>
  <c r="BL120" i="1"/>
  <c r="BL44" i="1"/>
  <c r="BL112" i="1"/>
  <c r="BL12" i="1"/>
  <c r="BL126" i="1"/>
  <c r="BL136" i="1"/>
  <c r="BL118" i="1"/>
  <c r="BL30" i="1"/>
  <c r="BL52" i="1"/>
  <c r="BL40" i="1"/>
  <c r="BL98" i="1"/>
  <c r="BL68" i="1"/>
  <c r="BL114" i="1"/>
  <c r="BN7" i="1"/>
  <c r="BM5" i="1"/>
  <c r="BM88" i="1" s="1"/>
  <c r="BL56" i="1"/>
  <c r="BL64" i="1"/>
  <c r="BL86" i="1"/>
  <c r="BL20" i="1"/>
  <c r="BL130" i="1"/>
  <c r="BL48" i="1"/>
  <c r="BL46" i="1"/>
  <c r="BL124" i="1"/>
  <c r="BL94" i="1"/>
  <c r="BL14" i="1"/>
  <c r="BL34" i="1"/>
  <c r="BL74" i="1"/>
  <c r="BL106" i="1"/>
  <c r="BL50" i="1"/>
  <c r="BL90" i="1"/>
  <c r="BL105" i="1"/>
  <c r="BL123" i="1"/>
  <c r="BL71" i="1"/>
  <c r="BL89" i="1"/>
  <c r="BL69" i="1"/>
  <c r="BL9" i="1"/>
  <c r="BL53" i="1"/>
  <c r="BL43" i="1"/>
  <c r="BL83" i="1"/>
  <c r="BL103" i="1"/>
  <c r="BL67" i="1"/>
  <c r="BL119" i="1"/>
  <c r="BL31" i="1"/>
  <c r="BL13" i="1"/>
  <c r="BL99" i="1"/>
  <c r="BL117" i="1"/>
  <c r="BL87" i="1"/>
  <c r="BL41" i="1"/>
  <c r="BL135" i="1"/>
  <c r="BL39" i="1"/>
  <c r="BL45" i="1"/>
  <c r="BL49" i="1"/>
  <c r="BL35" i="1"/>
  <c r="BL15" i="1"/>
  <c r="BL85" i="1"/>
  <c r="BL33" i="1"/>
  <c r="BL133" i="1"/>
  <c r="BL11" i="1"/>
  <c r="BL115" i="1"/>
  <c r="BL131" i="1"/>
  <c r="BL29" i="1"/>
  <c r="BL55" i="1"/>
  <c r="BL127" i="1"/>
  <c r="BL25" i="1"/>
  <c r="BL113" i="1"/>
  <c r="BL19" i="1"/>
  <c r="BL93" i="1"/>
  <c r="BL109" i="1"/>
  <c r="BL77" i="1"/>
  <c r="BL65" i="1"/>
  <c r="BL51" i="1"/>
  <c r="BL125" i="1"/>
  <c r="BL17" i="1"/>
  <c r="BL91" i="1"/>
  <c r="BL111" i="1"/>
  <c r="BL75" i="1"/>
  <c r="BL37" i="1"/>
  <c r="BL61" i="1"/>
  <c r="BL23" i="1"/>
  <c r="BL129" i="1"/>
  <c r="BL73" i="1"/>
  <c r="BL101" i="1"/>
  <c r="BL79" i="1"/>
  <c r="BL97" i="1"/>
  <c r="BL95" i="1"/>
  <c r="BL121" i="1"/>
  <c r="BL27" i="1"/>
  <c r="BL107" i="1"/>
  <c r="BL47" i="1"/>
  <c r="BL81" i="1"/>
  <c r="BL59" i="1"/>
  <c r="BL57" i="1"/>
  <c r="BL63" i="1"/>
  <c r="BL21" i="1"/>
  <c r="BL76" i="1"/>
  <c r="BL96" i="1"/>
  <c r="BL54" i="1"/>
  <c r="BL16" i="1"/>
  <c r="BL32" i="1"/>
  <c r="BL116" i="1"/>
  <c r="BL104" i="1"/>
  <c r="BL88" i="1"/>
  <c r="BM102" i="1" l="1"/>
  <c r="BM18" i="1"/>
  <c r="BM44" i="1"/>
  <c r="BM12" i="1"/>
  <c r="BM62" i="1"/>
  <c r="BM122" i="1"/>
  <c r="BM36" i="1"/>
  <c r="BM58" i="1"/>
  <c r="BM46" i="1"/>
  <c r="BM126" i="1"/>
  <c r="BM14" i="1"/>
  <c r="BM42" i="1"/>
  <c r="BM104" i="1"/>
  <c r="BM70" i="1"/>
  <c r="BM112" i="1"/>
  <c r="BM20" i="1"/>
  <c r="BM16" i="1"/>
  <c r="BM68" i="1"/>
  <c r="BM34" i="1"/>
  <c r="BM66" i="1"/>
  <c r="BM82" i="1"/>
  <c r="BM38" i="1"/>
  <c r="BM118" i="1"/>
  <c r="BM132" i="1"/>
  <c r="BM130" i="1"/>
  <c r="BM86" i="1"/>
  <c r="BM134" i="1"/>
  <c r="BM56" i="1"/>
  <c r="BM98" i="1"/>
  <c r="BM106" i="1"/>
  <c r="BM116" i="1"/>
  <c r="BM96" i="1"/>
  <c r="BM60" i="1"/>
  <c r="BM92" i="1"/>
  <c r="BM50" i="1"/>
  <c r="BM114" i="1"/>
  <c r="BM90" i="1"/>
  <c r="BM108" i="1"/>
  <c r="BM30" i="1"/>
  <c r="BM120" i="1"/>
  <c r="BM28" i="1"/>
  <c r="BM54" i="1"/>
  <c r="BM48" i="1"/>
  <c r="BM40" i="1"/>
  <c r="BM78" i="1"/>
  <c r="BM32" i="1"/>
  <c r="BM24" i="1"/>
  <c r="BM100" i="1"/>
  <c r="BM110" i="1"/>
  <c r="BM80" i="1"/>
  <c r="BO7" i="1"/>
  <c r="BN5" i="1"/>
  <c r="BN134" i="1" s="1"/>
  <c r="BM26" i="1"/>
  <c r="BM99" i="1"/>
  <c r="BM93" i="1"/>
  <c r="BM89" i="1"/>
  <c r="BM69" i="1"/>
  <c r="BM15" i="1"/>
  <c r="BM43" i="1"/>
  <c r="BM13" i="1"/>
  <c r="BM17" i="1"/>
  <c r="BM83" i="1"/>
  <c r="BM77" i="1"/>
  <c r="BM45" i="1"/>
  <c r="BM135" i="1"/>
  <c r="BM35" i="1"/>
  <c r="BM133" i="1"/>
  <c r="BM65" i="1"/>
  <c r="BM19" i="1"/>
  <c r="BM29" i="1"/>
  <c r="BM123" i="1"/>
  <c r="BM117" i="1"/>
  <c r="BM113" i="1"/>
  <c r="BM49" i="1"/>
  <c r="BM21" i="1"/>
  <c r="BM91" i="1"/>
  <c r="BM85" i="1"/>
  <c r="BM81" i="1"/>
  <c r="BM79" i="1"/>
  <c r="BM119" i="1"/>
  <c r="BM37" i="1"/>
  <c r="BM95" i="1"/>
  <c r="BM9" i="1"/>
  <c r="BM39" i="1"/>
  <c r="BM47" i="1"/>
  <c r="BM115" i="1"/>
  <c r="BM109" i="1"/>
  <c r="BM105" i="1"/>
  <c r="BM127" i="1"/>
  <c r="BM31" i="1"/>
  <c r="BM25" i="1"/>
  <c r="BM87" i="1"/>
  <c r="BM53" i="1"/>
  <c r="BM111" i="1"/>
  <c r="BM129" i="1"/>
  <c r="BM63" i="1"/>
  <c r="BM61" i="1"/>
  <c r="BM11" i="1"/>
  <c r="BM131" i="1"/>
  <c r="BM125" i="1"/>
  <c r="BM121" i="1"/>
  <c r="BM57" i="1"/>
  <c r="BM59" i="1"/>
  <c r="BM75" i="1"/>
  <c r="BM27" i="1"/>
  <c r="BM41" i="1"/>
  <c r="BM71" i="1"/>
  <c r="BM107" i="1"/>
  <c r="BM101" i="1"/>
  <c r="BM97" i="1"/>
  <c r="BM103" i="1"/>
  <c r="BM23" i="1"/>
  <c r="BM55" i="1"/>
  <c r="BM67" i="1"/>
  <c r="BM33" i="1"/>
  <c r="BM73" i="1"/>
  <c r="BM51" i="1"/>
  <c r="BM128" i="1"/>
  <c r="BM52" i="1"/>
  <c r="BM124" i="1"/>
  <c r="BM94" i="1"/>
  <c r="BM74" i="1"/>
  <c r="BM22" i="1"/>
  <c r="BM64" i="1"/>
  <c r="BM136" i="1"/>
  <c r="BM76" i="1"/>
  <c r="BM72" i="1"/>
  <c r="BM84" i="1"/>
  <c r="BN54" i="1" l="1"/>
  <c r="BN38" i="1"/>
  <c r="BN10" i="1"/>
  <c r="BN94" i="1"/>
  <c r="BN44" i="1"/>
  <c r="BN72" i="1"/>
  <c r="BN52" i="1"/>
  <c r="BN46" i="1"/>
  <c r="BN12" i="1"/>
  <c r="BN80" i="1"/>
  <c r="BN60" i="1"/>
  <c r="BN20" i="1"/>
  <c r="BN76" i="1"/>
  <c r="BN16" i="1"/>
  <c r="BN26" i="1"/>
  <c r="BN98" i="1"/>
  <c r="BN84" i="1"/>
  <c r="BN34" i="1"/>
  <c r="BN104" i="1"/>
  <c r="BN100" i="1"/>
  <c r="BN90" i="1"/>
  <c r="BN50" i="1"/>
  <c r="BN92" i="1"/>
  <c r="BN32" i="1"/>
  <c r="BN24" i="1"/>
  <c r="BN78" i="1"/>
  <c r="BN132" i="1"/>
  <c r="BN122" i="1"/>
  <c r="BN68" i="1"/>
  <c r="BN70" i="1"/>
  <c r="BN86" i="1"/>
  <c r="BN118" i="1"/>
  <c r="BN108" i="1"/>
  <c r="BN130" i="1"/>
  <c r="BN30" i="1"/>
  <c r="BN102" i="1"/>
  <c r="BN114" i="1"/>
  <c r="BN56" i="1"/>
  <c r="BN42" i="1"/>
  <c r="BN126" i="1"/>
  <c r="BN28" i="1"/>
  <c r="BN112" i="1"/>
  <c r="BN88" i="1"/>
  <c r="BN136" i="1"/>
  <c r="BN62" i="1"/>
  <c r="BN66" i="1"/>
  <c r="BN36" i="1"/>
  <c r="BN14" i="1"/>
  <c r="BN64" i="1"/>
  <c r="BN48" i="1"/>
  <c r="BN18" i="1"/>
  <c r="BN128" i="1"/>
  <c r="BN22" i="1"/>
  <c r="BN82" i="1"/>
  <c r="BN96" i="1"/>
  <c r="BN120" i="1"/>
  <c r="BN116" i="1"/>
  <c r="BN74" i="1"/>
  <c r="BN110" i="1"/>
  <c r="BN58" i="1"/>
  <c r="BN124" i="1"/>
  <c r="BN81" i="1"/>
  <c r="BN55" i="1"/>
  <c r="BN67" i="1"/>
  <c r="BN63" i="1"/>
  <c r="BN79" i="1"/>
  <c r="BN51" i="1"/>
  <c r="BN53" i="1"/>
  <c r="BN41" i="1"/>
  <c r="BN115" i="1"/>
  <c r="BN23" i="1"/>
  <c r="BN119" i="1"/>
  <c r="BN47" i="1"/>
  <c r="BN105" i="1"/>
  <c r="BN61" i="1"/>
  <c r="BN77" i="1"/>
  <c r="BN75" i="1"/>
  <c r="BN69" i="1"/>
  <c r="BN13" i="1"/>
  <c r="BN15" i="1"/>
  <c r="BN59" i="1"/>
  <c r="BN103" i="1"/>
  <c r="BN43" i="1"/>
  <c r="BN131" i="1"/>
  <c r="BN71" i="1"/>
  <c r="BN37" i="1"/>
  <c r="BN9" i="1"/>
  <c r="BN11" i="1"/>
  <c r="BN45" i="1"/>
  <c r="BN83" i="1"/>
  <c r="BN35" i="1"/>
  <c r="BN109" i="1"/>
  <c r="BN57" i="1"/>
  <c r="BN31" i="1"/>
  <c r="BN107" i="1"/>
  <c r="BN127" i="1"/>
  <c r="BN39" i="1"/>
  <c r="BN121" i="1"/>
  <c r="BN91" i="1"/>
  <c r="BN93" i="1"/>
  <c r="BN49" i="1"/>
  <c r="BN123" i="1"/>
  <c r="BN27" i="1"/>
  <c r="BN89" i="1"/>
  <c r="BN25" i="1"/>
  <c r="BN133" i="1"/>
  <c r="BN85" i="1"/>
  <c r="BN117" i="1"/>
  <c r="BN95" i="1"/>
  <c r="BN101" i="1"/>
  <c r="BN19" i="1"/>
  <c r="BN87" i="1"/>
  <c r="BN129" i="1"/>
  <c r="BN111" i="1"/>
  <c r="BN113" i="1"/>
  <c r="BN135" i="1"/>
  <c r="BN29" i="1"/>
  <c r="BN125" i="1"/>
  <c r="BN65" i="1"/>
  <c r="BN99" i="1"/>
  <c r="BN97" i="1"/>
  <c r="BN73" i="1"/>
  <c r="BN17" i="1"/>
  <c r="BN33" i="1"/>
  <c r="BN21" i="1"/>
  <c r="BN40" i="1"/>
  <c r="BP7" i="1"/>
  <c r="BO5" i="1"/>
  <c r="BO58" i="1" s="1"/>
  <c r="BN106" i="1"/>
  <c r="BO100" i="1" l="1"/>
  <c r="BO38" i="1"/>
  <c r="BO94" i="1"/>
  <c r="BO42" i="1"/>
  <c r="BO62" i="1"/>
  <c r="BO64" i="1"/>
  <c r="BN138" i="1" a="1"/>
  <c r="BN138" i="1" s="1"/>
  <c r="BN137" i="1" a="1"/>
  <c r="BN137" i="1" s="1"/>
  <c r="BO34" i="1"/>
  <c r="BO128" i="1"/>
  <c r="BO86" i="1"/>
  <c r="BO88" i="1"/>
  <c r="BO72" i="1"/>
  <c r="BO76" i="1"/>
  <c r="BO22" i="1"/>
  <c r="BO54" i="1"/>
  <c r="BO12" i="1"/>
  <c r="BO20" i="1"/>
  <c r="BO92" i="1"/>
  <c r="BO40" i="1"/>
  <c r="BO52" i="1"/>
  <c r="BO84" i="1"/>
  <c r="BO68" i="1"/>
  <c r="BO56" i="1"/>
  <c r="BO60" i="1"/>
  <c r="BO14" i="1"/>
  <c r="BO117" i="1"/>
  <c r="BO119" i="1"/>
  <c r="BO115" i="1"/>
  <c r="BO51" i="1"/>
  <c r="BO41" i="1"/>
  <c r="BO31" i="1"/>
  <c r="BO39" i="1"/>
  <c r="BO27" i="1"/>
  <c r="BO85" i="1"/>
  <c r="BO87" i="1"/>
  <c r="BO83" i="1"/>
  <c r="BO53" i="1"/>
  <c r="BO9" i="1"/>
  <c r="BO89" i="1"/>
  <c r="BO11" i="1"/>
  <c r="BO35" i="1"/>
  <c r="BO109" i="1"/>
  <c r="BO111" i="1"/>
  <c r="BO107" i="1"/>
  <c r="BO81" i="1"/>
  <c r="BO33" i="1"/>
  <c r="BO55" i="1"/>
  <c r="BO105" i="1"/>
  <c r="BO15" i="1"/>
  <c r="BO93" i="1"/>
  <c r="BO95" i="1"/>
  <c r="BO91" i="1"/>
  <c r="BO57" i="1"/>
  <c r="BO17" i="1"/>
  <c r="BO13" i="1"/>
  <c r="BO61" i="1"/>
  <c r="BO65" i="1"/>
  <c r="BO77" i="1"/>
  <c r="BO79" i="1"/>
  <c r="BO75" i="1"/>
  <c r="BO97" i="1"/>
  <c r="BO73" i="1"/>
  <c r="BO29" i="1"/>
  <c r="BO71" i="1"/>
  <c r="BO63" i="1"/>
  <c r="BO101" i="1"/>
  <c r="BO103" i="1"/>
  <c r="BO99" i="1"/>
  <c r="BO121" i="1"/>
  <c r="BO25" i="1"/>
  <c r="BO43" i="1"/>
  <c r="BO49" i="1"/>
  <c r="BO113" i="1"/>
  <c r="BO133" i="1"/>
  <c r="BO135" i="1"/>
  <c r="BO131" i="1"/>
  <c r="BO67" i="1"/>
  <c r="BO129" i="1"/>
  <c r="BO69" i="1"/>
  <c r="BO23" i="1"/>
  <c r="BO19" i="1"/>
  <c r="BO125" i="1"/>
  <c r="BO127" i="1"/>
  <c r="BO123" i="1"/>
  <c r="BO59" i="1"/>
  <c r="BO47" i="1"/>
  <c r="BO37" i="1"/>
  <c r="BO45" i="1"/>
  <c r="BO21" i="1"/>
  <c r="BO110" i="1"/>
  <c r="BO30" i="1"/>
  <c r="BO18" i="1"/>
  <c r="BO36" i="1"/>
  <c r="BO124" i="1"/>
  <c r="BO78" i="1"/>
  <c r="BO114" i="1"/>
  <c r="BO90" i="1"/>
  <c r="BO136" i="1"/>
  <c r="BO82" i="1"/>
  <c r="BO26" i="1"/>
  <c r="BQ7" i="1"/>
  <c r="BP5" i="1"/>
  <c r="BP64" i="1" s="1"/>
  <c r="BO98" i="1"/>
  <c r="BO122" i="1"/>
  <c r="BO66" i="1"/>
  <c r="BO74" i="1"/>
  <c r="BO116" i="1"/>
  <c r="BO108" i="1"/>
  <c r="BO80" i="1"/>
  <c r="BO126" i="1"/>
  <c r="BO16" i="1"/>
  <c r="BO48" i="1"/>
  <c r="BO130" i="1"/>
  <c r="BO132" i="1"/>
  <c r="BO106" i="1"/>
  <c r="BO24" i="1"/>
  <c r="BO70" i="1"/>
  <c r="BO50" i="1"/>
  <c r="BO32" i="1"/>
  <c r="BO28" i="1"/>
  <c r="BO96" i="1"/>
  <c r="BO104" i="1"/>
  <c r="BO46" i="1"/>
  <c r="BO102" i="1"/>
  <c r="BO112" i="1"/>
  <c r="BO134" i="1"/>
  <c r="BO44" i="1"/>
  <c r="BO120" i="1"/>
  <c r="BO118" i="1"/>
  <c r="BP74" i="1" l="1"/>
  <c r="BP54" i="1"/>
  <c r="BP118" i="1"/>
  <c r="BP84" i="1"/>
  <c r="BP128" i="1"/>
  <c r="BP96" i="1"/>
  <c r="BP62" i="1"/>
  <c r="BP70" i="1"/>
  <c r="BP44" i="1"/>
  <c r="BP46" i="1"/>
  <c r="BP76" i="1"/>
  <c r="BP34" i="1"/>
  <c r="BP12" i="1"/>
  <c r="BP80" i="1"/>
  <c r="BP60" i="1"/>
  <c r="BP104" i="1"/>
  <c r="BP86" i="1"/>
  <c r="BP52" i="1"/>
  <c r="BP68" i="1"/>
  <c r="BP72" i="1"/>
  <c r="BP48" i="1"/>
  <c r="BP14" i="1"/>
  <c r="BP26" i="1"/>
  <c r="BP28" i="1"/>
  <c r="BP42" i="1"/>
  <c r="BP122" i="1"/>
  <c r="BP92" i="1"/>
  <c r="BP32" i="1"/>
  <c r="BP120" i="1"/>
  <c r="BP24" i="1"/>
  <c r="BP90" i="1"/>
  <c r="BP88" i="1"/>
  <c r="BP66" i="1"/>
  <c r="BP40" i="1"/>
  <c r="BP124" i="1"/>
  <c r="BP102" i="1"/>
  <c r="BP98" i="1"/>
  <c r="BP110" i="1"/>
  <c r="BP18" i="1"/>
  <c r="BP126" i="1"/>
  <c r="BP50" i="1"/>
  <c r="BP134" i="1"/>
  <c r="BP77" i="1"/>
  <c r="BP75" i="1"/>
  <c r="BP115" i="1"/>
  <c r="BP81" i="1"/>
  <c r="BP129" i="1"/>
  <c r="BP83" i="1"/>
  <c r="BP113" i="1"/>
  <c r="BP15" i="1"/>
  <c r="BP121" i="1"/>
  <c r="BP127" i="1"/>
  <c r="BP55" i="1"/>
  <c r="BP35" i="1"/>
  <c r="BP33" i="1"/>
  <c r="BP105" i="1"/>
  <c r="BP135" i="1"/>
  <c r="BP23" i="1"/>
  <c r="BP123" i="1"/>
  <c r="BP49" i="1"/>
  <c r="BP71" i="1"/>
  <c r="BP93" i="1"/>
  <c r="BP133" i="1"/>
  <c r="BP65" i="1"/>
  <c r="BP31" i="1"/>
  <c r="BP39" i="1"/>
  <c r="BP101" i="1"/>
  <c r="BP37" i="1"/>
  <c r="BP107" i="1"/>
  <c r="BP43" i="1"/>
  <c r="BP89" i="1"/>
  <c r="BP131" i="1"/>
  <c r="BP51" i="1"/>
  <c r="BP29" i="1"/>
  <c r="BP109" i="1"/>
  <c r="BP85" i="1"/>
  <c r="BP47" i="1"/>
  <c r="BP99" i="1"/>
  <c r="BP117" i="1"/>
  <c r="BP73" i="1"/>
  <c r="BP125" i="1"/>
  <c r="BP17" i="1"/>
  <c r="BP59" i="1"/>
  <c r="BP91" i="1"/>
  <c r="BP11" i="1"/>
  <c r="BP45" i="1"/>
  <c r="BP111" i="1"/>
  <c r="BP27" i="1"/>
  <c r="BP63" i="1"/>
  <c r="BP13" i="1"/>
  <c r="BP119" i="1"/>
  <c r="BP87" i="1"/>
  <c r="BP97" i="1"/>
  <c r="BP95" i="1"/>
  <c r="BP69" i="1"/>
  <c r="BP103" i="1"/>
  <c r="BP9" i="1"/>
  <c r="BP19" i="1"/>
  <c r="BP57" i="1"/>
  <c r="BP25" i="1"/>
  <c r="BP79" i="1"/>
  <c r="BP67" i="1"/>
  <c r="BP41" i="1"/>
  <c r="BP21" i="1"/>
  <c r="BP53" i="1"/>
  <c r="BP61" i="1"/>
  <c r="BP22" i="1"/>
  <c r="BP112" i="1"/>
  <c r="BP38" i="1"/>
  <c r="BP100" i="1"/>
  <c r="BP94" i="1"/>
  <c r="BP36" i="1"/>
  <c r="BP130" i="1"/>
  <c r="BP78" i="1"/>
  <c r="BP58" i="1"/>
  <c r="BP116" i="1"/>
  <c r="BP114" i="1"/>
  <c r="BP16" i="1"/>
  <c r="BP56" i="1"/>
  <c r="BP132" i="1"/>
  <c r="BP20" i="1"/>
  <c r="BP106" i="1"/>
  <c r="BP82" i="1"/>
  <c r="BP30" i="1"/>
  <c r="BP108" i="1"/>
  <c r="BP136" i="1"/>
  <c r="BR7" i="1"/>
  <c r="BQ5" i="1"/>
  <c r="BQ94" i="1" s="1"/>
  <c r="BQ24" i="1" l="1"/>
  <c r="BQ82" i="1"/>
  <c r="BQ46" i="1"/>
  <c r="BQ106" i="1"/>
  <c r="BQ112" i="1"/>
  <c r="BQ54" i="1"/>
  <c r="BQ30" i="1"/>
  <c r="BQ72" i="1"/>
  <c r="BQ134" i="1"/>
  <c r="BQ52" i="1"/>
  <c r="BQ132" i="1"/>
  <c r="BQ100" i="1"/>
  <c r="BQ76" i="1"/>
  <c r="BQ130" i="1"/>
  <c r="BQ109" i="1"/>
  <c r="BQ115" i="1"/>
  <c r="BQ77" i="1"/>
  <c r="BQ81" i="1"/>
  <c r="BQ13" i="1"/>
  <c r="BQ37" i="1"/>
  <c r="BQ49" i="1"/>
  <c r="BQ45" i="1"/>
  <c r="BQ83" i="1"/>
  <c r="BQ87" i="1"/>
  <c r="BQ93" i="1"/>
  <c r="BQ47" i="1"/>
  <c r="BQ113" i="1"/>
  <c r="BQ97" i="1"/>
  <c r="BQ133" i="1"/>
  <c r="BQ73" i="1"/>
  <c r="BQ61" i="1"/>
  <c r="BQ69" i="1"/>
  <c r="BQ19" i="1"/>
  <c r="BQ59" i="1"/>
  <c r="BQ107" i="1"/>
  <c r="BQ85" i="1"/>
  <c r="BQ95" i="1"/>
  <c r="BQ27" i="1"/>
  <c r="BQ65" i="1"/>
  <c r="BQ131" i="1"/>
  <c r="BQ11" i="1"/>
  <c r="BQ29" i="1"/>
  <c r="BQ67" i="1"/>
  <c r="BQ43" i="1"/>
  <c r="BQ57" i="1"/>
  <c r="BQ53" i="1"/>
  <c r="BQ63" i="1"/>
  <c r="BQ103" i="1"/>
  <c r="BQ91" i="1"/>
  <c r="BQ25" i="1"/>
  <c r="BQ9" i="1"/>
  <c r="BQ101" i="1"/>
  <c r="BQ125" i="1"/>
  <c r="BQ71" i="1"/>
  <c r="BQ17" i="1"/>
  <c r="BQ117" i="1"/>
  <c r="BQ89" i="1"/>
  <c r="BQ51" i="1"/>
  <c r="BQ127" i="1"/>
  <c r="BQ129" i="1"/>
  <c r="BQ119" i="1"/>
  <c r="BQ23" i="1"/>
  <c r="BQ31" i="1"/>
  <c r="BQ79" i="1"/>
  <c r="BQ39" i="1"/>
  <c r="BQ55" i="1"/>
  <c r="BQ135" i="1"/>
  <c r="BQ121" i="1"/>
  <c r="BQ33" i="1"/>
  <c r="BQ111" i="1"/>
  <c r="BQ99" i="1"/>
  <c r="BQ123" i="1"/>
  <c r="BQ105" i="1"/>
  <c r="BQ75" i="1"/>
  <c r="BQ15" i="1"/>
  <c r="BQ41" i="1"/>
  <c r="BQ35" i="1"/>
  <c r="BQ21" i="1"/>
  <c r="BQ80" i="1"/>
  <c r="BQ58" i="1"/>
  <c r="BQ86" i="1"/>
  <c r="BQ90" i="1"/>
  <c r="BQ42" i="1"/>
  <c r="BQ84" i="1"/>
  <c r="BQ34" i="1"/>
  <c r="BQ128" i="1"/>
  <c r="BQ16" i="1"/>
  <c r="BQ88" i="1"/>
  <c r="BQ64" i="1"/>
  <c r="BQ48" i="1"/>
  <c r="BQ114" i="1"/>
  <c r="BQ14" i="1"/>
  <c r="BQ28" i="1"/>
  <c r="BQ18" i="1"/>
  <c r="BQ32" i="1"/>
  <c r="BQ38" i="1"/>
  <c r="BQ110" i="1"/>
  <c r="BQ26" i="1"/>
  <c r="BQ136" i="1"/>
  <c r="BQ12" i="1"/>
  <c r="BQ120" i="1"/>
  <c r="BQ60" i="1"/>
  <c r="BQ104" i="1"/>
  <c r="BQ122" i="1"/>
  <c r="BQ78" i="1"/>
  <c r="BQ116" i="1"/>
  <c r="BQ108" i="1"/>
  <c r="BQ22" i="1"/>
  <c r="BQ74" i="1"/>
  <c r="BQ92" i="1"/>
  <c r="BQ124" i="1"/>
  <c r="BQ102" i="1"/>
  <c r="BQ36" i="1"/>
  <c r="BQ66" i="1"/>
  <c r="BQ62" i="1"/>
  <c r="BQ40" i="1"/>
  <c r="BQ44" i="1"/>
  <c r="BQ126" i="1"/>
  <c r="BQ96" i="1"/>
  <c r="BQ70" i="1"/>
  <c r="BQ68" i="1"/>
  <c r="BQ118" i="1"/>
  <c r="BQ20" i="1"/>
  <c r="BQ50" i="1"/>
  <c r="BQ98" i="1"/>
  <c r="BQ56" i="1"/>
  <c r="BS7" i="1"/>
  <c r="BR5" i="1"/>
  <c r="BR90" i="1" s="1"/>
  <c r="BR94" i="1" l="1"/>
  <c r="BR62" i="1"/>
  <c r="BR108" i="1"/>
  <c r="BR116" i="1"/>
  <c r="BR70" i="1"/>
  <c r="BR30" i="1"/>
  <c r="BR104" i="1"/>
  <c r="BR24" i="1"/>
  <c r="BR12" i="1"/>
  <c r="BR60" i="1"/>
  <c r="BR34" i="1"/>
  <c r="BR122" i="1"/>
  <c r="BR100" i="1"/>
  <c r="BR64" i="1"/>
  <c r="BR92" i="1"/>
  <c r="BR78" i="1"/>
  <c r="BR102" i="1"/>
  <c r="BR52" i="1"/>
  <c r="BR96" i="1"/>
  <c r="BR132" i="1"/>
  <c r="BR68" i="1"/>
  <c r="BR66" i="1"/>
  <c r="BR38" i="1"/>
  <c r="BR120" i="1"/>
  <c r="BR40" i="1"/>
  <c r="BR36" i="1"/>
  <c r="BR118" i="1"/>
  <c r="BR26" i="1"/>
  <c r="BR50" i="1"/>
  <c r="BR56" i="1"/>
  <c r="BR44" i="1"/>
  <c r="BR18" i="1"/>
  <c r="BR86" i="1"/>
  <c r="BR88" i="1"/>
  <c r="BR126" i="1"/>
  <c r="BR74" i="1"/>
  <c r="BR28" i="1"/>
  <c r="BR16" i="1"/>
  <c r="BR114" i="1"/>
  <c r="BR58" i="1"/>
  <c r="BR14" i="1"/>
  <c r="BR42" i="1"/>
  <c r="BR76" i="1"/>
  <c r="BR54" i="1"/>
  <c r="BR15" i="1"/>
  <c r="BR91" i="1"/>
  <c r="BR105" i="1"/>
  <c r="BR89" i="1"/>
  <c r="BR55" i="1"/>
  <c r="BR75" i="1"/>
  <c r="BR85" i="1"/>
  <c r="BR29" i="1"/>
  <c r="BR127" i="1"/>
  <c r="BR9" i="1"/>
  <c r="BR59" i="1"/>
  <c r="BR51" i="1"/>
  <c r="BR19" i="1"/>
  <c r="BR99" i="1"/>
  <c r="BR129" i="1"/>
  <c r="BR123" i="1"/>
  <c r="BR33" i="1"/>
  <c r="BR77" i="1"/>
  <c r="BR67" i="1"/>
  <c r="BR79" i="1"/>
  <c r="BR39" i="1"/>
  <c r="BR71" i="1"/>
  <c r="BR63" i="1"/>
  <c r="BR45" i="1"/>
  <c r="BR53" i="1"/>
  <c r="BR17" i="1"/>
  <c r="BR87" i="1"/>
  <c r="BR31" i="1"/>
  <c r="BR37" i="1"/>
  <c r="BR23" i="1"/>
  <c r="BR25" i="1"/>
  <c r="BR101" i="1"/>
  <c r="BR97" i="1"/>
  <c r="BR11" i="1"/>
  <c r="BR73" i="1"/>
  <c r="BR131" i="1"/>
  <c r="BR115" i="1"/>
  <c r="BR135" i="1"/>
  <c r="BR81" i="1"/>
  <c r="BR27" i="1"/>
  <c r="BR41" i="1"/>
  <c r="BR43" i="1"/>
  <c r="BR13" i="1"/>
  <c r="BR35" i="1"/>
  <c r="BR109" i="1"/>
  <c r="BR69" i="1"/>
  <c r="BR119" i="1"/>
  <c r="BR21" i="1"/>
  <c r="BR95" i="1"/>
  <c r="BR113" i="1"/>
  <c r="BR133" i="1"/>
  <c r="BR117" i="1"/>
  <c r="BR61" i="1"/>
  <c r="BR49" i="1"/>
  <c r="BR83" i="1"/>
  <c r="BR121" i="1"/>
  <c r="BR125" i="1"/>
  <c r="BR57" i="1"/>
  <c r="BR93" i="1"/>
  <c r="BR111" i="1"/>
  <c r="BR47" i="1"/>
  <c r="BR107" i="1"/>
  <c r="BR103" i="1"/>
  <c r="BR65" i="1"/>
  <c r="BR136" i="1"/>
  <c r="BR32" i="1"/>
  <c r="BR124" i="1"/>
  <c r="BR46" i="1"/>
  <c r="BR110" i="1"/>
  <c r="BR130" i="1"/>
  <c r="BR48" i="1"/>
  <c r="BR98" i="1"/>
  <c r="BR134" i="1"/>
  <c r="BR72" i="1"/>
  <c r="BT7" i="1"/>
  <c r="BS5" i="1"/>
  <c r="BS30" i="1" s="1"/>
  <c r="BR82" i="1"/>
  <c r="BR84" i="1"/>
  <c r="BR22" i="1"/>
  <c r="BR128" i="1"/>
  <c r="BR106" i="1"/>
  <c r="BR20" i="1"/>
  <c r="BR112" i="1"/>
  <c r="BR80" i="1"/>
  <c r="BS44" i="1" l="1"/>
  <c r="BS96" i="1"/>
  <c r="BS58" i="1"/>
  <c r="BS78" i="1"/>
  <c r="BS120" i="1"/>
  <c r="BS18" i="1"/>
  <c r="BS70" i="1"/>
  <c r="BS104" i="1"/>
  <c r="BS94" i="1"/>
  <c r="BS54" i="1"/>
  <c r="BS64" i="1"/>
  <c r="BS132" i="1"/>
  <c r="BS116" i="1"/>
  <c r="BS112" i="1"/>
  <c r="BS12" i="1"/>
  <c r="BS136" i="1"/>
  <c r="BS90" i="1"/>
  <c r="BS98" i="1"/>
  <c r="BS76" i="1"/>
  <c r="BS110" i="1"/>
  <c r="BS50" i="1"/>
  <c r="BS114" i="1"/>
  <c r="BS100" i="1"/>
  <c r="BS34" i="1"/>
  <c r="BS26" i="1"/>
  <c r="BS72" i="1"/>
  <c r="BS56" i="1"/>
  <c r="BS106" i="1"/>
  <c r="BS88" i="1"/>
  <c r="BS108" i="1"/>
  <c r="BS86" i="1"/>
  <c r="BS62" i="1"/>
  <c r="BS38" i="1"/>
  <c r="BS82" i="1"/>
  <c r="BS24" i="1"/>
  <c r="BS60" i="1"/>
  <c r="BS42" i="1"/>
  <c r="BS122" i="1"/>
  <c r="BS46" i="1"/>
  <c r="BS36" i="1"/>
  <c r="BS40" i="1"/>
  <c r="BS92" i="1"/>
  <c r="BS66" i="1"/>
  <c r="BS32" i="1"/>
  <c r="BS28" i="1"/>
  <c r="BS20" i="1"/>
  <c r="BS130" i="1"/>
  <c r="BS102" i="1"/>
  <c r="BS118" i="1"/>
  <c r="BS124" i="1"/>
  <c r="BS48" i="1"/>
  <c r="BS14" i="1"/>
  <c r="BS128" i="1"/>
  <c r="BS74" i="1"/>
  <c r="BS126" i="1"/>
  <c r="BS134" i="1"/>
  <c r="BS68" i="1"/>
  <c r="BS80" i="1"/>
  <c r="BS22" i="1"/>
  <c r="BS52" i="1"/>
  <c r="BS84" i="1"/>
  <c r="BU7" i="1"/>
  <c r="BT5" i="1"/>
  <c r="BT72" i="1" s="1"/>
  <c r="BS16" i="1"/>
  <c r="BS65" i="1"/>
  <c r="BS111" i="1"/>
  <c r="BS49" i="1"/>
  <c r="BS51" i="1"/>
  <c r="BS125" i="1"/>
  <c r="BS105" i="1"/>
  <c r="BS83" i="1"/>
  <c r="BS73" i="1"/>
  <c r="BS127" i="1"/>
  <c r="BS63" i="1"/>
  <c r="BS23" i="1"/>
  <c r="BS113" i="1"/>
  <c r="BS107" i="1"/>
  <c r="BS71" i="1"/>
  <c r="BS121" i="1"/>
  <c r="BS131" i="1"/>
  <c r="BS101" i="1"/>
  <c r="BS97" i="1"/>
  <c r="BS93" i="1"/>
  <c r="BS87" i="1"/>
  <c r="BS13" i="1"/>
  <c r="BS15" i="1"/>
  <c r="BS43" i="1"/>
  <c r="BS85" i="1"/>
  <c r="BS75" i="1"/>
  <c r="BS37" i="1"/>
  <c r="BS59" i="1"/>
  <c r="BS45" i="1"/>
  <c r="BS123" i="1"/>
  <c r="BS61" i="1"/>
  <c r="BS89" i="1"/>
  <c r="BS67" i="1"/>
  <c r="BS117" i="1"/>
  <c r="BS109" i="1"/>
  <c r="BS129" i="1"/>
  <c r="BS57" i="1"/>
  <c r="BS41" i="1"/>
  <c r="BS9" i="1"/>
  <c r="BS95" i="1"/>
  <c r="BS103" i="1"/>
  <c r="BS19" i="1"/>
  <c r="BS33" i="1"/>
  <c r="BS47" i="1"/>
  <c r="BS31" i="1"/>
  <c r="BS135" i="1"/>
  <c r="BS115" i="1"/>
  <c r="BS91" i="1"/>
  <c r="BS55" i="1"/>
  <c r="BS77" i="1"/>
  <c r="BS35" i="1"/>
  <c r="BS39" i="1"/>
  <c r="BS119" i="1"/>
  <c r="BS21" i="1"/>
  <c r="BS11" i="1"/>
  <c r="BS27" i="1"/>
  <c r="BS79" i="1"/>
  <c r="BS81" i="1"/>
  <c r="BS25" i="1"/>
  <c r="BS69" i="1"/>
  <c r="BS99" i="1"/>
  <c r="BS53" i="1"/>
  <c r="BS17" i="1"/>
  <c r="BS133" i="1"/>
  <c r="BS29" i="1"/>
  <c r="BT56" i="1" l="1"/>
  <c r="BT20" i="1"/>
  <c r="BT122" i="1"/>
  <c r="BT136" i="1"/>
  <c r="BT120" i="1"/>
  <c r="BT68" i="1"/>
  <c r="BT76" i="1"/>
  <c r="BT94" i="1"/>
  <c r="BT110" i="1"/>
  <c r="BT90" i="1"/>
  <c r="BT128" i="1"/>
  <c r="BT132" i="1"/>
  <c r="BT88" i="1"/>
  <c r="BT60" i="1"/>
  <c r="BT78" i="1"/>
  <c r="BT22" i="1"/>
  <c r="BT112" i="1"/>
  <c r="BT28" i="1"/>
  <c r="BT44" i="1"/>
  <c r="BT58" i="1"/>
  <c r="BT52" i="1"/>
  <c r="BT38" i="1"/>
  <c r="BT50" i="1"/>
  <c r="BT95" i="1"/>
  <c r="BT107" i="1"/>
  <c r="BT77" i="1"/>
  <c r="BT103" i="1"/>
  <c r="BT47" i="1"/>
  <c r="BT87" i="1"/>
  <c r="BT11" i="1"/>
  <c r="BT65" i="1"/>
  <c r="BT21" i="1"/>
  <c r="BT67" i="1"/>
  <c r="BT9" i="1"/>
  <c r="BT89" i="1"/>
  <c r="BT39" i="1"/>
  <c r="BT63" i="1"/>
  <c r="BT57" i="1"/>
  <c r="BT71" i="1"/>
  <c r="BT85" i="1"/>
  <c r="BT129" i="1"/>
  <c r="BT105" i="1"/>
  <c r="BT27" i="1"/>
  <c r="BT43" i="1"/>
  <c r="BT117" i="1"/>
  <c r="BT109" i="1"/>
  <c r="BT125" i="1"/>
  <c r="BT135" i="1"/>
  <c r="BT119" i="1"/>
  <c r="BT115" i="1"/>
  <c r="BT121" i="1"/>
  <c r="BT83" i="1"/>
  <c r="BT131" i="1"/>
  <c r="BT29" i="1"/>
  <c r="BT37" i="1"/>
  <c r="BT35" i="1"/>
  <c r="BT31" i="1"/>
  <c r="BT33" i="1"/>
  <c r="BT23" i="1"/>
  <c r="BT45" i="1"/>
  <c r="BT113" i="1"/>
  <c r="BT13" i="1"/>
  <c r="BT111" i="1"/>
  <c r="BT99" i="1"/>
  <c r="BT123" i="1"/>
  <c r="BT91" i="1"/>
  <c r="BT101" i="1"/>
  <c r="BT127" i="1"/>
  <c r="BT51" i="1"/>
  <c r="BT41" i="1"/>
  <c r="BT75" i="1"/>
  <c r="BT55" i="1"/>
  <c r="BT15" i="1"/>
  <c r="BT59" i="1"/>
  <c r="BT133" i="1"/>
  <c r="BT69" i="1"/>
  <c r="BT49" i="1"/>
  <c r="BT81" i="1"/>
  <c r="BT61" i="1"/>
  <c r="BT73" i="1"/>
  <c r="BT97" i="1"/>
  <c r="BT79" i="1"/>
  <c r="BT93" i="1"/>
  <c r="BT53" i="1"/>
  <c r="BT19" i="1"/>
  <c r="BT25" i="1"/>
  <c r="BT17" i="1"/>
  <c r="BT96" i="1"/>
  <c r="BT26" i="1"/>
  <c r="BT124" i="1"/>
  <c r="BT130" i="1"/>
  <c r="BT92" i="1"/>
  <c r="BT98" i="1"/>
  <c r="BT62" i="1"/>
  <c r="BT134" i="1"/>
  <c r="BT30" i="1"/>
  <c r="BT102" i="1"/>
  <c r="BT24" i="1"/>
  <c r="BT40" i="1"/>
  <c r="BT18" i="1"/>
  <c r="BT42" i="1"/>
  <c r="BT46" i="1"/>
  <c r="BT34" i="1"/>
  <c r="BT100" i="1"/>
  <c r="BT48" i="1"/>
  <c r="BT106" i="1"/>
  <c r="BT16" i="1"/>
  <c r="BT14" i="1"/>
  <c r="BT70" i="1"/>
  <c r="BT104" i="1"/>
  <c r="BT36" i="1"/>
  <c r="BT64" i="1"/>
  <c r="BT86" i="1"/>
  <c r="BT116" i="1"/>
  <c r="BT12" i="1"/>
  <c r="BT108" i="1"/>
  <c r="BT80" i="1"/>
  <c r="BT118" i="1"/>
  <c r="BT32" i="1"/>
  <c r="BT114" i="1"/>
  <c r="BT126" i="1"/>
  <c r="BT82" i="1"/>
  <c r="BT84" i="1"/>
  <c r="BT54" i="1"/>
  <c r="BT74" i="1"/>
  <c r="BT66" i="1"/>
  <c r="BV7" i="1"/>
  <c r="BU5" i="1"/>
  <c r="BU16" i="1" s="1"/>
  <c r="BU48" i="1" l="1"/>
  <c r="BU92" i="1"/>
  <c r="BU112" i="1"/>
  <c r="BU58" i="1"/>
  <c r="BU120" i="1"/>
  <c r="BU60" i="1"/>
  <c r="BU66" i="1"/>
  <c r="BU22" i="1"/>
  <c r="BU64" i="1"/>
  <c r="BU52" i="1"/>
  <c r="BU42" i="1"/>
  <c r="BU84" i="1"/>
  <c r="BU46" i="1"/>
  <c r="BU106" i="1"/>
  <c r="BU36" i="1"/>
  <c r="BU122" i="1"/>
  <c r="BU32" i="1"/>
  <c r="BU30" i="1"/>
  <c r="BU100" i="1"/>
  <c r="BU40" i="1"/>
  <c r="BU62" i="1"/>
  <c r="BU94" i="1"/>
  <c r="BU80" i="1"/>
  <c r="BU24" i="1"/>
  <c r="BU124" i="1"/>
  <c r="BU54" i="1"/>
  <c r="BU90" i="1"/>
  <c r="BU128" i="1"/>
  <c r="BU102" i="1"/>
  <c r="BU56" i="1"/>
  <c r="BU50" i="1"/>
  <c r="BW7" i="1"/>
  <c r="BV5" i="1"/>
  <c r="BV10" i="1" s="1"/>
  <c r="BU126" i="1"/>
  <c r="BU28" i="1"/>
  <c r="BU82" i="1"/>
  <c r="BU98" i="1"/>
  <c r="BU44" i="1"/>
  <c r="BU12" i="1"/>
  <c r="BU96" i="1"/>
  <c r="BU88" i="1"/>
  <c r="BU18" i="1"/>
  <c r="BU14" i="1"/>
  <c r="BU86" i="1"/>
  <c r="BU68" i="1"/>
  <c r="BU134" i="1"/>
  <c r="BU136" i="1"/>
  <c r="BU26" i="1"/>
  <c r="BU114" i="1"/>
  <c r="BU110" i="1"/>
  <c r="BU104" i="1"/>
  <c r="BU34" i="1"/>
  <c r="BU132" i="1"/>
  <c r="BU76" i="1"/>
  <c r="BU72" i="1"/>
  <c r="BU70" i="1"/>
  <c r="BU74" i="1"/>
  <c r="BU99" i="1"/>
  <c r="BU37" i="1"/>
  <c r="BU11" i="1"/>
  <c r="BU75" i="1"/>
  <c r="BU121" i="1"/>
  <c r="BU67" i="1"/>
  <c r="BU101" i="1"/>
  <c r="BU129" i="1"/>
  <c r="BU43" i="1"/>
  <c r="BU77" i="1"/>
  <c r="BU17" i="1"/>
  <c r="BU61" i="1"/>
  <c r="BU63" i="1"/>
  <c r="BU65" i="1"/>
  <c r="BU85" i="1"/>
  <c r="BU73" i="1"/>
  <c r="BU109" i="1"/>
  <c r="BU47" i="1"/>
  <c r="BU41" i="1"/>
  <c r="BU9" i="1"/>
  <c r="BU113" i="1"/>
  <c r="BU55" i="1"/>
  <c r="BU89" i="1"/>
  <c r="BU103" i="1"/>
  <c r="BU51" i="1"/>
  <c r="BU59" i="1"/>
  <c r="BU31" i="1"/>
  <c r="BU13" i="1"/>
  <c r="BU115" i="1"/>
  <c r="BU83" i="1"/>
  <c r="BU29" i="1"/>
  <c r="BU117" i="1"/>
  <c r="BU93" i="1"/>
  <c r="BU135" i="1"/>
  <c r="BU91" i="1"/>
  <c r="BU71" i="1"/>
  <c r="BU35" i="1"/>
  <c r="BU39" i="1"/>
  <c r="BU107" i="1"/>
  <c r="BU23" i="1"/>
  <c r="BU15" i="1"/>
  <c r="BU21" i="1"/>
  <c r="BU127" i="1"/>
  <c r="BU27" i="1"/>
  <c r="BU119" i="1"/>
  <c r="BU81" i="1"/>
  <c r="BU123" i="1"/>
  <c r="BU105" i="1"/>
  <c r="BU97" i="1"/>
  <c r="BU125" i="1"/>
  <c r="BU87" i="1"/>
  <c r="BU69" i="1"/>
  <c r="BU95" i="1"/>
  <c r="BU19" i="1"/>
  <c r="BU79" i="1"/>
  <c r="BU53" i="1"/>
  <c r="BU131" i="1"/>
  <c r="BU57" i="1"/>
  <c r="BU111" i="1"/>
  <c r="BU45" i="1"/>
  <c r="BU25" i="1"/>
  <c r="BU133" i="1"/>
  <c r="BU33" i="1"/>
  <c r="BU49" i="1"/>
  <c r="BU118" i="1"/>
  <c r="BU20" i="1"/>
  <c r="BU10" i="1"/>
  <c r="BU116" i="1"/>
  <c r="BU108" i="1"/>
  <c r="BU130" i="1"/>
  <c r="BU38" i="1"/>
  <c r="BU78" i="1"/>
  <c r="BV78" i="1" l="1"/>
  <c r="BV14" i="1"/>
  <c r="BV28" i="1"/>
  <c r="BV22" i="1"/>
  <c r="BV50" i="1"/>
  <c r="BV60" i="1"/>
  <c r="BV134" i="1"/>
  <c r="BV70" i="1"/>
  <c r="BV12" i="1"/>
  <c r="BV44" i="1"/>
  <c r="BV54" i="1"/>
  <c r="BV136" i="1"/>
  <c r="BV102" i="1"/>
  <c r="BV88" i="1"/>
  <c r="BV126" i="1"/>
  <c r="BV130" i="1"/>
  <c r="BV100" i="1"/>
  <c r="BV86" i="1"/>
  <c r="BV68" i="1"/>
  <c r="BV20" i="1"/>
  <c r="BV90" i="1"/>
  <c r="BV62" i="1"/>
  <c r="BV66" i="1"/>
  <c r="BV82" i="1"/>
  <c r="BV98" i="1"/>
  <c r="BV38" i="1"/>
  <c r="BV16" i="1"/>
  <c r="BV94" i="1"/>
  <c r="BV128" i="1"/>
  <c r="BU137" i="1" a="1"/>
  <c r="BU137" i="1" s="1"/>
  <c r="BU138" i="1" a="1"/>
  <c r="BU138" i="1" s="1"/>
  <c r="BV48" i="1"/>
  <c r="BV122" i="1"/>
  <c r="BV104" i="1"/>
  <c r="BV118" i="1"/>
  <c r="BV110" i="1"/>
  <c r="BV34" i="1"/>
  <c r="BV120" i="1"/>
  <c r="BV24" i="1"/>
  <c r="BV92" i="1"/>
  <c r="BV64" i="1"/>
  <c r="BV36" i="1"/>
  <c r="BV116" i="1"/>
  <c r="BV30" i="1"/>
  <c r="BV112" i="1"/>
  <c r="BV26" i="1"/>
  <c r="BV114" i="1"/>
  <c r="BV76" i="1"/>
  <c r="BV25" i="1"/>
  <c r="BV95" i="1"/>
  <c r="BV101" i="1"/>
  <c r="BV29" i="1"/>
  <c r="BV73" i="1"/>
  <c r="BV57" i="1"/>
  <c r="BV87" i="1"/>
  <c r="BV81" i="1"/>
  <c r="BV89" i="1"/>
  <c r="BV27" i="1"/>
  <c r="BV47" i="1"/>
  <c r="BV59" i="1"/>
  <c r="BV135" i="1"/>
  <c r="BV103" i="1"/>
  <c r="BV65" i="1"/>
  <c r="BV117" i="1"/>
  <c r="BV99" i="1"/>
  <c r="BV55" i="1"/>
  <c r="BV37" i="1"/>
  <c r="BV63" i="1"/>
  <c r="BV85" i="1"/>
  <c r="BV129" i="1"/>
  <c r="BV19" i="1"/>
  <c r="BV93" i="1"/>
  <c r="BV21" i="1"/>
  <c r="BV15" i="1"/>
  <c r="BV23" i="1"/>
  <c r="BV91" i="1"/>
  <c r="BV33" i="1"/>
  <c r="BV17" i="1"/>
  <c r="BV69" i="1"/>
  <c r="BV83" i="1"/>
  <c r="BV79" i="1"/>
  <c r="BV107" i="1"/>
  <c r="BV39" i="1"/>
  <c r="BV115" i="1"/>
  <c r="BV97" i="1"/>
  <c r="BV13" i="1"/>
  <c r="BV121" i="1"/>
  <c r="BV71" i="1"/>
  <c r="BV53" i="1"/>
  <c r="BV111" i="1"/>
  <c r="BV127" i="1"/>
  <c r="BV119" i="1"/>
  <c r="BV133" i="1"/>
  <c r="BV11" i="1"/>
  <c r="BV51" i="1"/>
  <c r="BV43" i="1"/>
  <c r="BV45" i="1"/>
  <c r="BV123" i="1"/>
  <c r="BV31" i="1"/>
  <c r="BV9" i="1"/>
  <c r="BV109" i="1"/>
  <c r="BV49" i="1"/>
  <c r="BV67" i="1"/>
  <c r="BV131" i="1"/>
  <c r="BV61" i="1"/>
  <c r="BV35" i="1"/>
  <c r="BV113" i="1"/>
  <c r="BV125" i="1"/>
  <c r="BV77" i="1"/>
  <c r="BV41" i="1"/>
  <c r="BV105" i="1"/>
  <c r="BV75" i="1"/>
  <c r="BV42" i="1"/>
  <c r="BV52" i="1"/>
  <c r="BV80" i="1"/>
  <c r="BV106" i="1"/>
  <c r="BV40" i="1"/>
  <c r="BV132" i="1"/>
  <c r="BV108" i="1"/>
  <c r="BV56" i="1"/>
  <c r="BV32" i="1"/>
  <c r="BV46" i="1"/>
  <c r="BV96" i="1"/>
  <c r="BV72" i="1"/>
  <c r="BV18" i="1"/>
  <c r="BV124" i="1"/>
  <c r="BV58" i="1"/>
  <c r="BV84" i="1"/>
  <c r="BV74" i="1"/>
  <c r="BX7" i="1"/>
  <c r="BW5" i="1"/>
  <c r="BW78" i="1" s="1"/>
  <c r="BW10" i="1" l="1"/>
  <c r="BW74" i="1"/>
  <c r="BW52" i="1"/>
  <c r="BW60" i="1"/>
  <c r="BW94" i="1"/>
  <c r="BW100" i="1"/>
  <c r="BW62" i="1"/>
  <c r="BW44" i="1"/>
  <c r="BW104" i="1"/>
  <c r="BW66" i="1"/>
  <c r="BW20" i="1"/>
  <c r="BW132" i="1"/>
  <c r="BW46" i="1"/>
  <c r="BW130" i="1"/>
  <c r="BW90" i="1"/>
  <c r="BW22" i="1"/>
  <c r="BW126" i="1"/>
  <c r="BW14" i="1"/>
  <c r="BW58" i="1"/>
  <c r="BW42" i="1"/>
  <c r="BW114" i="1"/>
  <c r="BW54" i="1"/>
  <c r="BW36" i="1"/>
  <c r="BW40" i="1"/>
  <c r="BW48" i="1"/>
  <c r="BW34" i="1"/>
  <c r="BW92" i="1"/>
  <c r="BW72" i="1"/>
  <c r="BW28" i="1"/>
  <c r="BW102" i="1"/>
  <c r="BW108" i="1"/>
  <c r="BW32" i="1"/>
  <c r="BW88" i="1"/>
  <c r="BW98" i="1"/>
  <c r="BW64" i="1"/>
  <c r="BW96" i="1"/>
  <c r="BW50" i="1"/>
  <c r="BW70" i="1"/>
  <c r="BW56" i="1"/>
  <c r="BW134" i="1"/>
  <c r="BW106" i="1"/>
  <c r="BW82" i="1"/>
  <c r="BW124" i="1"/>
  <c r="BW116" i="1"/>
  <c r="BW118" i="1"/>
  <c r="BW84" i="1"/>
  <c r="BW136" i="1"/>
  <c r="BW30" i="1"/>
  <c r="BW68" i="1"/>
  <c r="BW112" i="1"/>
  <c r="BW122" i="1"/>
  <c r="BW18" i="1"/>
  <c r="BW76" i="1"/>
  <c r="BW12" i="1"/>
  <c r="BW16" i="1"/>
  <c r="BW38" i="1"/>
  <c r="BW120" i="1"/>
  <c r="BW110" i="1"/>
  <c r="BW26" i="1"/>
  <c r="BW86" i="1"/>
  <c r="BW128" i="1"/>
  <c r="BW24" i="1"/>
  <c r="BV138" i="1" a="1"/>
  <c r="BV138" i="1" s="1"/>
  <c r="BV137" i="1" a="1"/>
  <c r="BV137" i="1" s="1"/>
  <c r="BW80" i="1"/>
  <c r="BW13" i="1"/>
  <c r="BW93" i="1"/>
  <c r="BW21" i="1"/>
  <c r="BW125" i="1"/>
  <c r="BW129" i="1"/>
  <c r="BW15" i="1"/>
  <c r="BW77" i="1"/>
  <c r="BW71" i="1"/>
  <c r="BW17" i="1"/>
  <c r="BW69" i="1"/>
  <c r="BW103" i="1"/>
  <c r="BW23" i="1"/>
  <c r="BW41" i="1"/>
  <c r="BW109" i="1"/>
  <c r="BW113" i="1"/>
  <c r="BW111" i="1"/>
  <c r="BW105" i="1"/>
  <c r="BW87" i="1"/>
  <c r="BW79" i="1"/>
  <c r="BW9" i="1"/>
  <c r="BW73" i="1"/>
  <c r="BW131" i="1"/>
  <c r="BW63" i="1"/>
  <c r="BW75" i="1"/>
  <c r="BW47" i="1"/>
  <c r="BW89" i="1"/>
  <c r="BW119" i="1"/>
  <c r="BW107" i="1"/>
  <c r="BW11" i="1"/>
  <c r="BW81" i="1"/>
  <c r="BW57" i="1"/>
  <c r="BW83" i="1"/>
  <c r="BW35" i="1"/>
  <c r="BW127" i="1"/>
  <c r="BW55" i="1"/>
  <c r="BW121" i="1"/>
  <c r="BW51" i="1"/>
  <c r="BW25" i="1"/>
  <c r="BW37" i="1"/>
  <c r="BW65" i="1"/>
  <c r="BW53" i="1"/>
  <c r="BW49" i="1"/>
  <c r="BW123" i="1"/>
  <c r="BW95" i="1"/>
  <c r="BW27" i="1"/>
  <c r="BW91" i="1"/>
  <c r="BW101" i="1"/>
  <c r="BW115" i="1"/>
  <c r="BW33" i="1"/>
  <c r="BW45" i="1"/>
  <c r="BW85" i="1"/>
  <c r="BW67" i="1"/>
  <c r="BW39" i="1"/>
  <c r="BW135" i="1"/>
  <c r="BW43" i="1"/>
  <c r="BW31" i="1"/>
  <c r="BW61" i="1"/>
  <c r="BW29" i="1"/>
  <c r="BW97" i="1"/>
  <c r="BW99" i="1"/>
  <c r="BW117" i="1"/>
  <c r="BW19" i="1"/>
  <c r="BW59" i="1"/>
  <c r="BW133" i="1"/>
  <c r="BY7" i="1"/>
  <c r="BX5" i="1"/>
  <c r="BX30" i="1" s="1"/>
  <c r="BX100" i="1" l="1"/>
  <c r="BX86" i="1"/>
  <c r="BX14" i="1"/>
  <c r="BX24" i="1"/>
  <c r="BX40" i="1"/>
  <c r="BX112" i="1"/>
  <c r="BW137" i="1" a="1"/>
  <c r="BW137" i="1" s="1"/>
  <c r="BW138" i="1" a="1"/>
  <c r="BW138" i="1" s="1"/>
  <c r="BX110" i="1"/>
  <c r="BX22" i="1"/>
  <c r="BX82" i="1"/>
  <c r="BX104" i="1"/>
  <c r="BX76" i="1"/>
  <c r="BX28" i="1"/>
  <c r="BX70" i="1"/>
  <c r="BX80" i="1"/>
  <c r="BX122" i="1"/>
  <c r="BX62" i="1"/>
  <c r="BX20" i="1"/>
  <c r="BX12" i="1"/>
  <c r="BX60" i="1"/>
  <c r="BX26" i="1"/>
  <c r="BX54" i="1"/>
  <c r="BX52" i="1"/>
  <c r="BX37" i="1"/>
  <c r="BX77" i="1"/>
  <c r="BX69" i="1"/>
  <c r="BX127" i="1"/>
  <c r="BX131" i="1"/>
  <c r="BX45" i="1"/>
  <c r="BX121" i="1"/>
  <c r="BX51" i="1"/>
  <c r="BX125" i="1"/>
  <c r="BX31" i="1"/>
  <c r="BX13" i="1"/>
  <c r="BX133" i="1"/>
  <c r="BX67" i="1"/>
  <c r="BX89" i="1"/>
  <c r="BX59" i="1"/>
  <c r="BX25" i="1"/>
  <c r="BX29" i="1"/>
  <c r="BX97" i="1"/>
  <c r="BX85" i="1"/>
  <c r="BX113" i="1"/>
  <c r="BX75" i="1"/>
  <c r="BX23" i="1"/>
  <c r="BX43" i="1"/>
  <c r="BX19" i="1"/>
  <c r="BX129" i="1"/>
  <c r="BX27" i="1"/>
  <c r="BX115" i="1"/>
  <c r="BX47" i="1"/>
  <c r="BX33" i="1"/>
  <c r="BX61" i="1"/>
  <c r="BX83" i="1"/>
  <c r="BX107" i="1"/>
  <c r="BX71" i="1"/>
  <c r="BX55" i="1"/>
  <c r="BX21" i="1"/>
  <c r="BX9" i="1"/>
  <c r="BX95" i="1"/>
  <c r="BX99" i="1"/>
  <c r="BX103" i="1"/>
  <c r="BX111" i="1"/>
  <c r="BX101" i="1"/>
  <c r="BX91" i="1"/>
  <c r="BX79" i="1"/>
  <c r="BX35" i="1"/>
  <c r="BX57" i="1"/>
  <c r="BX87" i="1"/>
  <c r="BX135" i="1"/>
  <c r="BX109" i="1"/>
  <c r="BX65" i="1"/>
  <c r="BX11" i="1"/>
  <c r="BX93" i="1"/>
  <c r="BX49" i="1"/>
  <c r="BX63" i="1"/>
  <c r="BX105" i="1"/>
  <c r="BX41" i="1"/>
  <c r="BX119" i="1"/>
  <c r="BX17" i="1"/>
  <c r="BX81" i="1"/>
  <c r="BX15" i="1"/>
  <c r="BX123" i="1"/>
  <c r="BX53" i="1"/>
  <c r="BX39" i="1"/>
  <c r="BX73" i="1"/>
  <c r="BX117" i="1"/>
  <c r="BX94" i="1"/>
  <c r="BX16" i="1"/>
  <c r="BX92" i="1"/>
  <c r="BX56" i="1"/>
  <c r="BX50" i="1"/>
  <c r="BX84" i="1"/>
  <c r="BX48" i="1"/>
  <c r="BX106" i="1"/>
  <c r="BX64" i="1"/>
  <c r="BX66" i="1"/>
  <c r="BX34" i="1"/>
  <c r="BX120" i="1"/>
  <c r="BX90" i="1"/>
  <c r="BZ7" i="1"/>
  <c r="BY5" i="1"/>
  <c r="BY106" i="1" s="1"/>
  <c r="BX78" i="1"/>
  <c r="BX118" i="1"/>
  <c r="BX38" i="1"/>
  <c r="BX130" i="1"/>
  <c r="BX108" i="1"/>
  <c r="BX42" i="1"/>
  <c r="BX58" i="1"/>
  <c r="BX98" i="1"/>
  <c r="BX74" i="1"/>
  <c r="BX96" i="1"/>
  <c r="BX102" i="1"/>
  <c r="BX88" i="1"/>
  <c r="BX116" i="1"/>
  <c r="BX126" i="1"/>
  <c r="BX18" i="1"/>
  <c r="BX134" i="1"/>
  <c r="BX136" i="1"/>
  <c r="BX114" i="1"/>
  <c r="BX32" i="1"/>
  <c r="BX128" i="1"/>
  <c r="BX72" i="1"/>
  <c r="BX132" i="1"/>
  <c r="BX124" i="1"/>
  <c r="BX44" i="1"/>
  <c r="BX68" i="1"/>
  <c r="BX36" i="1"/>
  <c r="BX46" i="1"/>
  <c r="BY32" i="1" l="1"/>
  <c r="BY46" i="1"/>
  <c r="BY54" i="1"/>
  <c r="BY26" i="1"/>
  <c r="BY78" i="1"/>
  <c r="BY88" i="1"/>
  <c r="BY120" i="1"/>
  <c r="BY110" i="1"/>
  <c r="BY134" i="1"/>
  <c r="BY28" i="1"/>
  <c r="BY76" i="1"/>
  <c r="BY132" i="1"/>
  <c r="BY14" i="1"/>
  <c r="BY44" i="1"/>
  <c r="BY42" i="1"/>
  <c r="BY56" i="1"/>
  <c r="BY74" i="1"/>
  <c r="BY18" i="1"/>
  <c r="BY40" i="1"/>
  <c r="BY124" i="1"/>
  <c r="BY38" i="1"/>
  <c r="BY118" i="1"/>
  <c r="BY94" i="1"/>
  <c r="BY33" i="1"/>
  <c r="BY63" i="1"/>
  <c r="BY111" i="1"/>
  <c r="BY75" i="1"/>
  <c r="BY47" i="1"/>
  <c r="BY85" i="1"/>
  <c r="BY81" i="1"/>
  <c r="BY61" i="1"/>
  <c r="BY119" i="1"/>
  <c r="BY109" i="1"/>
  <c r="BY123" i="1"/>
  <c r="BY31" i="1"/>
  <c r="BY69" i="1"/>
  <c r="BY49" i="1"/>
  <c r="BY41" i="1"/>
  <c r="BY35" i="1"/>
  <c r="BY59" i="1"/>
  <c r="BY9" i="1"/>
  <c r="BY29" i="1"/>
  <c r="BY53" i="1"/>
  <c r="BY121" i="1"/>
  <c r="BY91" i="1"/>
  <c r="BY131" i="1"/>
  <c r="BY135" i="1"/>
  <c r="BY39" i="1"/>
  <c r="BY71" i="1"/>
  <c r="BY25" i="1"/>
  <c r="BY15" i="1"/>
  <c r="BY103" i="1"/>
  <c r="BY87" i="1"/>
  <c r="BY45" i="1"/>
  <c r="BY17" i="1"/>
  <c r="BY97" i="1"/>
  <c r="BY89" i="1"/>
  <c r="BY23" i="1"/>
  <c r="BY65" i="1"/>
  <c r="BY43" i="1"/>
  <c r="BY129" i="1"/>
  <c r="BY115" i="1"/>
  <c r="BY77" i="1"/>
  <c r="BY133" i="1"/>
  <c r="BY21" i="1"/>
  <c r="BY19" i="1"/>
  <c r="BY79" i="1"/>
  <c r="BY13" i="1"/>
  <c r="BY101" i="1"/>
  <c r="BY127" i="1"/>
  <c r="BY125" i="1"/>
  <c r="BY105" i="1"/>
  <c r="BY67" i="1"/>
  <c r="BY51" i="1"/>
  <c r="BY99" i="1"/>
  <c r="BY37" i="1"/>
  <c r="BY113" i="1"/>
  <c r="BY11" i="1"/>
  <c r="BY27" i="1"/>
  <c r="BY95" i="1"/>
  <c r="BY73" i="1"/>
  <c r="BY117" i="1"/>
  <c r="BY57" i="1"/>
  <c r="BY93" i="1"/>
  <c r="BY107" i="1"/>
  <c r="BY83" i="1"/>
  <c r="BY55" i="1"/>
  <c r="CA7" i="1"/>
  <c r="BZ5" i="1"/>
  <c r="BZ132" i="1" s="1"/>
  <c r="BY130" i="1"/>
  <c r="BY36" i="1"/>
  <c r="BY64" i="1"/>
  <c r="BY108" i="1"/>
  <c r="BY84" i="1"/>
  <c r="BY90" i="1"/>
  <c r="BY24" i="1"/>
  <c r="BY30" i="1"/>
  <c r="BY136" i="1"/>
  <c r="BY72" i="1"/>
  <c r="BY112" i="1"/>
  <c r="BY98" i="1"/>
  <c r="BY92" i="1"/>
  <c r="BY34" i="1"/>
  <c r="BY50" i="1"/>
  <c r="BY70" i="1"/>
  <c r="BY114" i="1"/>
  <c r="BY100" i="1"/>
  <c r="BY128" i="1"/>
  <c r="BY22" i="1"/>
  <c r="BY48" i="1"/>
  <c r="BY16" i="1"/>
  <c r="BY80" i="1"/>
  <c r="BY96" i="1"/>
  <c r="BY66" i="1"/>
  <c r="BY12" i="1"/>
  <c r="BY116" i="1"/>
  <c r="BY102" i="1"/>
  <c r="BY52" i="1"/>
  <c r="BY58" i="1"/>
  <c r="BY82" i="1"/>
  <c r="BY126" i="1"/>
  <c r="BY86" i="1"/>
  <c r="BY104" i="1"/>
  <c r="BY20" i="1"/>
  <c r="BY60" i="1"/>
  <c r="BY68" i="1"/>
  <c r="BY122" i="1"/>
  <c r="BY62" i="1"/>
  <c r="BZ102" i="1" l="1"/>
  <c r="BZ38" i="1"/>
  <c r="BZ88" i="1"/>
  <c r="BZ20" i="1"/>
  <c r="BZ16" i="1"/>
  <c r="BZ84" i="1"/>
  <c r="BZ76" i="1"/>
  <c r="BZ22" i="1"/>
  <c r="BZ18" i="1"/>
  <c r="BZ104" i="1"/>
  <c r="BZ72" i="1"/>
  <c r="BZ66" i="1"/>
  <c r="BZ74" i="1"/>
  <c r="BZ46" i="1"/>
  <c r="BZ126" i="1"/>
  <c r="BZ130" i="1"/>
  <c r="BZ60" i="1"/>
  <c r="BZ58" i="1"/>
  <c r="BZ12" i="1"/>
  <c r="BZ44" i="1"/>
  <c r="BZ34" i="1"/>
  <c r="BZ82" i="1"/>
  <c r="BZ56" i="1"/>
  <c r="BZ86" i="1"/>
  <c r="BZ136" i="1"/>
  <c r="BZ94" i="1"/>
  <c r="BZ52" i="1"/>
  <c r="BZ96" i="1"/>
  <c r="BZ50" i="1"/>
  <c r="BZ124" i="1"/>
  <c r="BZ32" i="1"/>
  <c r="BZ42" i="1"/>
  <c r="BZ120" i="1"/>
  <c r="BZ36" i="1"/>
  <c r="BZ64" i="1"/>
  <c r="BZ118" i="1"/>
  <c r="BZ106" i="1"/>
  <c r="BZ40" i="1"/>
  <c r="BZ116" i="1"/>
  <c r="BZ80" i="1"/>
  <c r="BZ114" i="1"/>
  <c r="BZ48" i="1"/>
  <c r="BZ54" i="1"/>
  <c r="BZ112" i="1"/>
  <c r="BZ68" i="1"/>
  <c r="BZ134" i="1"/>
  <c r="BZ122" i="1"/>
  <c r="BZ98" i="1"/>
  <c r="BZ78" i="1"/>
  <c r="BZ128" i="1"/>
  <c r="BZ14" i="1"/>
  <c r="BZ92" i="1"/>
  <c r="BZ110" i="1"/>
  <c r="BZ30" i="1"/>
  <c r="BZ100" i="1"/>
  <c r="BZ108" i="1"/>
  <c r="BZ62" i="1"/>
  <c r="BZ28" i="1"/>
  <c r="BZ26" i="1"/>
  <c r="BZ90" i="1"/>
  <c r="BZ70" i="1"/>
  <c r="BZ109" i="1"/>
  <c r="BZ47" i="1"/>
  <c r="BZ63" i="1"/>
  <c r="BZ135" i="1"/>
  <c r="BZ113" i="1"/>
  <c r="BZ51" i="1"/>
  <c r="BZ49" i="1"/>
  <c r="BZ95" i="1"/>
  <c r="BZ79" i="1"/>
  <c r="BZ119" i="1"/>
  <c r="BZ43" i="1"/>
  <c r="BZ67" i="1"/>
  <c r="BZ55" i="1"/>
  <c r="BZ97" i="1"/>
  <c r="BZ107" i="1"/>
  <c r="BZ21" i="1"/>
  <c r="BZ35" i="1"/>
  <c r="BZ125" i="1"/>
  <c r="BZ37" i="1"/>
  <c r="BZ69" i="1"/>
  <c r="BZ133" i="1"/>
  <c r="BZ101" i="1"/>
  <c r="BZ115" i="1"/>
  <c r="BZ31" i="1"/>
  <c r="BZ75" i="1"/>
  <c r="BZ25" i="1"/>
  <c r="BZ117" i="1"/>
  <c r="BZ73" i="1"/>
  <c r="BZ19" i="1"/>
  <c r="BZ89" i="1"/>
  <c r="BZ39" i="1"/>
  <c r="BZ121" i="1"/>
  <c r="BZ93" i="1"/>
  <c r="BZ57" i="1"/>
  <c r="BZ131" i="1"/>
  <c r="BZ23" i="1"/>
  <c r="BZ85" i="1"/>
  <c r="BZ29" i="1"/>
  <c r="BZ61" i="1"/>
  <c r="BZ129" i="1"/>
  <c r="BZ59" i="1"/>
  <c r="BZ17" i="1"/>
  <c r="BZ53" i="1"/>
  <c r="BZ41" i="1"/>
  <c r="BZ87" i="1"/>
  <c r="BZ77" i="1"/>
  <c r="BZ15" i="1"/>
  <c r="BZ91" i="1"/>
  <c r="BZ27" i="1"/>
  <c r="BZ105" i="1"/>
  <c r="BZ83" i="1"/>
  <c r="BZ13" i="1"/>
  <c r="BZ127" i="1"/>
  <c r="BZ123" i="1"/>
  <c r="BZ33" i="1"/>
  <c r="BZ99" i="1"/>
  <c r="BZ111" i="1"/>
  <c r="BZ71" i="1"/>
  <c r="BZ81" i="1"/>
  <c r="BZ45" i="1"/>
  <c r="BZ9" i="1"/>
  <c r="BZ65" i="1"/>
  <c r="BZ11" i="1"/>
  <c r="BZ103" i="1"/>
  <c r="BZ24" i="1"/>
  <c r="CB7" i="1"/>
  <c r="CA5" i="1"/>
  <c r="CA108" i="1" s="1"/>
  <c r="CA98" i="1" l="1"/>
  <c r="CA18" i="1"/>
  <c r="CA22" i="1"/>
  <c r="CA44" i="1"/>
  <c r="CA80" i="1"/>
  <c r="CA46" i="1"/>
  <c r="CA104" i="1"/>
  <c r="CA70" i="1"/>
  <c r="CA20" i="1"/>
  <c r="CA34" i="1"/>
  <c r="CA62" i="1"/>
  <c r="CA72" i="1"/>
  <c r="CA66" i="1"/>
  <c r="CA106" i="1"/>
  <c r="CA42" i="1"/>
  <c r="CA56" i="1"/>
  <c r="CA100" i="1"/>
  <c r="CA128" i="1"/>
  <c r="CA132" i="1"/>
  <c r="CA74" i="1"/>
  <c r="CA26" i="1"/>
  <c r="CA112" i="1"/>
  <c r="CA78" i="1"/>
  <c r="CA38" i="1"/>
  <c r="CA102" i="1"/>
  <c r="CA120" i="1"/>
  <c r="CA68" i="1"/>
  <c r="CA54" i="1"/>
  <c r="CA50" i="1"/>
  <c r="CA28" i="1"/>
  <c r="CA124" i="1"/>
  <c r="CA110" i="1"/>
  <c r="CA24" i="1"/>
  <c r="CA90" i="1"/>
  <c r="CA12" i="1"/>
  <c r="CA94" i="1"/>
  <c r="CA88" i="1"/>
  <c r="CA116" i="1"/>
  <c r="CA14" i="1"/>
  <c r="CA114" i="1"/>
  <c r="CA52" i="1"/>
  <c r="CA92" i="1"/>
  <c r="CA30" i="1"/>
  <c r="CA82" i="1"/>
  <c r="CA64" i="1"/>
  <c r="CA122" i="1"/>
  <c r="CA76" i="1"/>
  <c r="CA134" i="1"/>
  <c r="CA16" i="1"/>
  <c r="CA69" i="1"/>
  <c r="CA95" i="1"/>
  <c r="CA103" i="1"/>
  <c r="CA25" i="1"/>
  <c r="CA121" i="1"/>
  <c r="CA15" i="1"/>
  <c r="CA85" i="1"/>
  <c r="CA93" i="1"/>
  <c r="CA115" i="1"/>
  <c r="CA107" i="1"/>
  <c r="CA101" i="1"/>
  <c r="CA91" i="1"/>
  <c r="CA47" i="1"/>
  <c r="CA111" i="1"/>
  <c r="CA89" i="1"/>
  <c r="CA113" i="1"/>
  <c r="CA33" i="1"/>
  <c r="CA35" i="1"/>
  <c r="CA65" i="1"/>
  <c r="CA23" i="1"/>
  <c r="CA81" i="1"/>
  <c r="CA29" i="1"/>
  <c r="CA109" i="1"/>
  <c r="CA73" i="1"/>
  <c r="CA67" i="1"/>
  <c r="CA9" i="1"/>
  <c r="CA87" i="1"/>
  <c r="CA21" i="1"/>
  <c r="CA19" i="1"/>
  <c r="CA53" i="1"/>
  <c r="CA99" i="1"/>
  <c r="CA31" i="1"/>
  <c r="CA125" i="1"/>
  <c r="CA17" i="1"/>
  <c r="CA43" i="1"/>
  <c r="CA49" i="1"/>
  <c r="CA45" i="1"/>
  <c r="CA131" i="1"/>
  <c r="CA41" i="1"/>
  <c r="CA39" i="1"/>
  <c r="CA59" i="1"/>
  <c r="CA133" i="1"/>
  <c r="CA123" i="1"/>
  <c r="CA75" i="1"/>
  <c r="CA117" i="1"/>
  <c r="CA83" i="1"/>
  <c r="CA51" i="1"/>
  <c r="CA105" i="1"/>
  <c r="CA55" i="1"/>
  <c r="CA71" i="1"/>
  <c r="CA11" i="1"/>
  <c r="CA79" i="1"/>
  <c r="CA27" i="1"/>
  <c r="CA135" i="1"/>
  <c r="CA61" i="1"/>
  <c r="CA57" i="1"/>
  <c r="CA63" i="1"/>
  <c r="CA13" i="1"/>
  <c r="CA77" i="1"/>
  <c r="CA129" i="1"/>
  <c r="CA37" i="1"/>
  <c r="CA127" i="1"/>
  <c r="CA97" i="1"/>
  <c r="CA119" i="1"/>
  <c r="CA36" i="1"/>
  <c r="CA60" i="1"/>
  <c r="CA136" i="1"/>
  <c r="CA48" i="1"/>
  <c r="CA58" i="1"/>
  <c r="CA86" i="1"/>
  <c r="CA118" i="1"/>
  <c r="CA130" i="1"/>
  <c r="CA126" i="1"/>
  <c r="CA96" i="1"/>
  <c r="CA84" i="1"/>
  <c r="CC7" i="1"/>
  <c r="CB5" i="1"/>
  <c r="CB110" i="1" s="1"/>
  <c r="CA40" i="1"/>
  <c r="CA32" i="1"/>
  <c r="CB112" i="1" l="1"/>
  <c r="CB62" i="1"/>
  <c r="CB28" i="1"/>
  <c r="CB74" i="1"/>
  <c r="CB22" i="1"/>
  <c r="CB52" i="1"/>
  <c r="CB108" i="1"/>
  <c r="CB84" i="1"/>
  <c r="CB72" i="1"/>
  <c r="CB24" i="1"/>
  <c r="CB58" i="1"/>
  <c r="CB96" i="1"/>
  <c r="CB82" i="1"/>
  <c r="CB100" i="1"/>
  <c r="CB60" i="1"/>
  <c r="CB42" i="1"/>
  <c r="CB134" i="1"/>
  <c r="CB116" i="1"/>
  <c r="CB118" i="1"/>
  <c r="CB16" i="1"/>
  <c r="CB48" i="1"/>
  <c r="CB128" i="1"/>
  <c r="CB20" i="1"/>
  <c r="CB122" i="1"/>
  <c r="CB64" i="1"/>
  <c r="CB54" i="1"/>
  <c r="CB78" i="1"/>
  <c r="CB36" i="1"/>
  <c r="CB38" i="1"/>
  <c r="CB88" i="1"/>
  <c r="CB94" i="1"/>
  <c r="CB50" i="1"/>
  <c r="CB18" i="1"/>
  <c r="CB102" i="1"/>
  <c r="CB90" i="1"/>
  <c r="CB44" i="1"/>
  <c r="CB80" i="1"/>
  <c r="CB76" i="1"/>
  <c r="CB14" i="1"/>
  <c r="CB98" i="1"/>
  <c r="CB120" i="1"/>
  <c r="CB86" i="1"/>
  <c r="CB46" i="1"/>
  <c r="CB26" i="1"/>
  <c r="CB132" i="1"/>
  <c r="CB106" i="1"/>
  <c r="CB66" i="1"/>
  <c r="CB92" i="1"/>
  <c r="CB32" i="1"/>
  <c r="CB40" i="1"/>
  <c r="CB136" i="1"/>
  <c r="CB12" i="1"/>
  <c r="CB70" i="1"/>
  <c r="CB104" i="1"/>
  <c r="CB30" i="1"/>
  <c r="CB124" i="1"/>
  <c r="CB68" i="1"/>
  <c r="CB130" i="1"/>
  <c r="CB56" i="1"/>
  <c r="CB34" i="1"/>
  <c r="CB114" i="1"/>
  <c r="CD7" i="1"/>
  <c r="CC5" i="1"/>
  <c r="CC70" i="1" s="1"/>
  <c r="CB126" i="1"/>
  <c r="CB61" i="1"/>
  <c r="CB115" i="1"/>
  <c r="CB93" i="1"/>
  <c r="CB67" i="1"/>
  <c r="CB129" i="1"/>
  <c r="CB33" i="1"/>
  <c r="CB69" i="1"/>
  <c r="CB87" i="1"/>
  <c r="CB91" i="1"/>
  <c r="CB53" i="1"/>
  <c r="CB111" i="1"/>
  <c r="CB103" i="1"/>
  <c r="CB29" i="1"/>
  <c r="CB89" i="1"/>
  <c r="CB95" i="1"/>
  <c r="CB123" i="1"/>
  <c r="CB59" i="1"/>
  <c r="CB13" i="1"/>
  <c r="CB57" i="1"/>
  <c r="CB25" i="1"/>
  <c r="CB65" i="1"/>
  <c r="CB71" i="1"/>
  <c r="CB31" i="1"/>
  <c r="CB117" i="1"/>
  <c r="CB113" i="1"/>
  <c r="CB83" i="1"/>
  <c r="CB107" i="1"/>
  <c r="CB55" i="1"/>
  <c r="CB81" i="1"/>
  <c r="CB99" i="1"/>
  <c r="CB133" i="1"/>
  <c r="CB101" i="1"/>
  <c r="CB37" i="1"/>
  <c r="CB85" i="1"/>
  <c r="CB39" i="1"/>
  <c r="CB35" i="1"/>
  <c r="CB49" i="1"/>
  <c r="CB135" i="1"/>
  <c r="CB77" i="1"/>
  <c r="CB119" i="1"/>
  <c r="CB27" i="1"/>
  <c r="CB131" i="1"/>
  <c r="CB73" i="1"/>
  <c r="CB63" i="1"/>
  <c r="CB11" i="1"/>
  <c r="CB43" i="1"/>
  <c r="CB19" i="1"/>
  <c r="CB41" i="1"/>
  <c r="CB21" i="1"/>
  <c r="CB75" i="1"/>
  <c r="CB15" i="1"/>
  <c r="CB105" i="1"/>
  <c r="CB45" i="1"/>
  <c r="CB9" i="1"/>
  <c r="CB109" i="1"/>
  <c r="CB125" i="1"/>
  <c r="CB97" i="1"/>
  <c r="CB51" i="1"/>
  <c r="CB121" i="1"/>
  <c r="CB127" i="1"/>
  <c r="CB47" i="1"/>
  <c r="CB23" i="1"/>
  <c r="CB79" i="1"/>
  <c r="CB17" i="1"/>
  <c r="CC56" i="1" l="1"/>
  <c r="CC122" i="1"/>
  <c r="CC78" i="1"/>
  <c r="CC90" i="1"/>
  <c r="CC12" i="1"/>
  <c r="CC102" i="1"/>
  <c r="CC98" i="1"/>
  <c r="CC42" i="1"/>
  <c r="CC112" i="1"/>
  <c r="CC16" i="1"/>
  <c r="CC58" i="1"/>
  <c r="CC40" i="1"/>
  <c r="CC110" i="1"/>
  <c r="CC44" i="1"/>
  <c r="CC118" i="1"/>
  <c r="CC18" i="1"/>
  <c r="CC84" i="1"/>
  <c r="CC88" i="1"/>
  <c r="CC124" i="1"/>
  <c r="CC64" i="1"/>
  <c r="CC128" i="1"/>
  <c r="CC80" i="1"/>
  <c r="CC52" i="1"/>
  <c r="CC66" i="1"/>
  <c r="CC24" i="1"/>
  <c r="CC50" i="1"/>
  <c r="CC46" i="1"/>
  <c r="CC134" i="1"/>
  <c r="CC68" i="1"/>
  <c r="CC116" i="1"/>
  <c r="CC126" i="1"/>
  <c r="CC82" i="1"/>
  <c r="CC92" i="1"/>
  <c r="CC30" i="1"/>
  <c r="CC104" i="1"/>
  <c r="CC96" i="1"/>
  <c r="CC22" i="1"/>
  <c r="CC100" i="1"/>
  <c r="CC86" i="1"/>
  <c r="CC14" i="1"/>
  <c r="CC28" i="1"/>
  <c r="CC60" i="1"/>
  <c r="CC76" i="1"/>
  <c r="CC130" i="1"/>
  <c r="CC32" i="1"/>
  <c r="CC94" i="1"/>
  <c r="CC120" i="1"/>
  <c r="CC72" i="1"/>
  <c r="CC34" i="1"/>
  <c r="CC48" i="1"/>
  <c r="CC74" i="1"/>
  <c r="CC136" i="1"/>
  <c r="CC20" i="1"/>
  <c r="CC26" i="1"/>
  <c r="CC91" i="1"/>
  <c r="CC123" i="1"/>
  <c r="CC81" i="1"/>
  <c r="CC29" i="1"/>
  <c r="CC67" i="1"/>
  <c r="CC13" i="1"/>
  <c r="CC39" i="1"/>
  <c r="CC107" i="1"/>
  <c r="CC65" i="1"/>
  <c r="CC115" i="1"/>
  <c r="CC45" i="1"/>
  <c r="CC25" i="1"/>
  <c r="CC129" i="1"/>
  <c r="CC89" i="1"/>
  <c r="CC19" i="1"/>
  <c r="CC53" i="1"/>
  <c r="CC97" i="1"/>
  <c r="CC43" i="1"/>
  <c r="CC57" i="1"/>
  <c r="CC69" i="1"/>
  <c r="CC77" i="1"/>
  <c r="CC15" i="1"/>
  <c r="CC75" i="1"/>
  <c r="CC117" i="1"/>
  <c r="CC61" i="1"/>
  <c r="CC63" i="1"/>
  <c r="CC47" i="1"/>
  <c r="CC127" i="1"/>
  <c r="CC131" i="1"/>
  <c r="CC121" i="1"/>
  <c r="CC11" i="1"/>
  <c r="CC87" i="1"/>
  <c r="CC21" i="1"/>
  <c r="CC49" i="1"/>
  <c r="CC59" i="1"/>
  <c r="CC119" i="1"/>
  <c r="CC111" i="1"/>
  <c r="CC73" i="1"/>
  <c r="CC109" i="1"/>
  <c r="CC101" i="1"/>
  <c r="CC31" i="1"/>
  <c r="CC103" i="1"/>
  <c r="CC85" i="1"/>
  <c r="CC105" i="1"/>
  <c r="CC37" i="1"/>
  <c r="CC35" i="1"/>
  <c r="CC133" i="1"/>
  <c r="CC9" i="1"/>
  <c r="CC93" i="1"/>
  <c r="CC83" i="1"/>
  <c r="CC33" i="1"/>
  <c r="CC95" i="1"/>
  <c r="CC135" i="1"/>
  <c r="CC23" i="1"/>
  <c r="CC71" i="1"/>
  <c r="CC17" i="1"/>
  <c r="CC27" i="1"/>
  <c r="CC125" i="1"/>
  <c r="CC99" i="1"/>
  <c r="CC113" i="1"/>
  <c r="CC41" i="1"/>
  <c r="CC79" i="1"/>
  <c r="CC55" i="1"/>
  <c r="CC51" i="1"/>
  <c r="CC108" i="1"/>
  <c r="CC62" i="1"/>
  <c r="CC132" i="1"/>
  <c r="CC36" i="1"/>
  <c r="CC54" i="1"/>
  <c r="CC106" i="1"/>
  <c r="CC38" i="1"/>
  <c r="CC114" i="1"/>
  <c r="CE7" i="1"/>
  <c r="CD5" i="1"/>
  <c r="CD114" i="1" s="1"/>
  <c r="CD118" i="1" l="1"/>
  <c r="CD128" i="1"/>
  <c r="CD50" i="1"/>
  <c r="CD42" i="1"/>
  <c r="CD60" i="1"/>
  <c r="CD66" i="1"/>
  <c r="CD36" i="1"/>
  <c r="CD78" i="1"/>
  <c r="CD108" i="1"/>
  <c r="CD56" i="1"/>
  <c r="CD116" i="1"/>
  <c r="CD76" i="1"/>
  <c r="CD28" i="1"/>
  <c r="CD84" i="1"/>
  <c r="CD106" i="1"/>
  <c r="CD100" i="1"/>
  <c r="CD12" i="1"/>
  <c r="CD68" i="1"/>
  <c r="CD22" i="1"/>
  <c r="CD58" i="1"/>
  <c r="CD92" i="1"/>
  <c r="CD46" i="1"/>
  <c r="CD90" i="1"/>
  <c r="CD104" i="1"/>
  <c r="CD52" i="1"/>
  <c r="CD86" i="1"/>
  <c r="CD30" i="1"/>
  <c r="CD72" i="1"/>
  <c r="CD64" i="1"/>
  <c r="CD124" i="1"/>
  <c r="CD34" i="1"/>
  <c r="CD126" i="1"/>
  <c r="CD130" i="1"/>
  <c r="CD62" i="1"/>
  <c r="CD32" i="1"/>
  <c r="CD82" i="1"/>
  <c r="CD102" i="1"/>
  <c r="CD54" i="1"/>
  <c r="CD88" i="1"/>
  <c r="CD24" i="1"/>
  <c r="CD38" i="1"/>
  <c r="CD18" i="1"/>
  <c r="CD120" i="1"/>
  <c r="CD48" i="1"/>
  <c r="CD14" i="1"/>
  <c r="CD26" i="1"/>
  <c r="CD17" i="1"/>
  <c r="CD39" i="1"/>
  <c r="CD129" i="1"/>
  <c r="CD75" i="1"/>
  <c r="CD11" i="1"/>
  <c r="CD115" i="1"/>
  <c r="CD99" i="1"/>
  <c r="CD81" i="1"/>
  <c r="CD93" i="1"/>
  <c r="CD33" i="1"/>
  <c r="CD23" i="1"/>
  <c r="CD119" i="1"/>
  <c r="CD91" i="1"/>
  <c r="CD85" i="1"/>
  <c r="CD107" i="1"/>
  <c r="CD61" i="1"/>
  <c r="CD45" i="1"/>
  <c r="CD83" i="1"/>
  <c r="CD105" i="1"/>
  <c r="CD43" i="1"/>
  <c r="CD97" i="1"/>
  <c r="CD47" i="1"/>
  <c r="CD131" i="1"/>
  <c r="CD57" i="1"/>
  <c r="CD127" i="1"/>
  <c r="CD73" i="1"/>
  <c r="CD101" i="1"/>
  <c r="CD67" i="1"/>
  <c r="CD65" i="1"/>
  <c r="CD37" i="1"/>
  <c r="CD41" i="1"/>
  <c r="CD19" i="1"/>
  <c r="CD69" i="1"/>
  <c r="CD13" i="1"/>
  <c r="CD111" i="1"/>
  <c r="CD133" i="1"/>
  <c r="CD55" i="1"/>
  <c r="CD27" i="1"/>
  <c r="CD15" i="1"/>
  <c r="CD35" i="1"/>
  <c r="CD63" i="1"/>
  <c r="CD103" i="1"/>
  <c r="CD123" i="1"/>
  <c r="CD51" i="1"/>
  <c r="CD95" i="1"/>
  <c r="CD59" i="1"/>
  <c r="CD109" i="1"/>
  <c r="CD89" i="1"/>
  <c r="CD87" i="1"/>
  <c r="CD79" i="1"/>
  <c r="CD9" i="1"/>
  <c r="CD49" i="1"/>
  <c r="CD29" i="1"/>
  <c r="CD135" i="1"/>
  <c r="CD21" i="1"/>
  <c r="CD121" i="1"/>
  <c r="CD31" i="1"/>
  <c r="CD117" i="1"/>
  <c r="CD125" i="1"/>
  <c r="CD113" i="1"/>
  <c r="CD77" i="1"/>
  <c r="CD71" i="1"/>
  <c r="CD25" i="1"/>
  <c r="CD53" i="1"/>
  <c r="CD94" i="1"/>
  <c r="CD136" i="1"/>
  <c r="CD98" i="1"/>
  <c r="CD112" i="1"/>
  <c r="CD44" i="1"/>
  <c r="CD80" i="1"/>
  <c r="CD74" i="1"/>
  <c r="CD16" i="1"/>
  <c r="CD96" i="1"/>
  <c r="CD134" i="1"/>
  <c r="CD122" i="1"/>
  <c r="CD40" i="1"/>
  <c r="CD132" i="1"/>
  <c r="CD70" i="1"/>
  <c r="CD110" i="1"/>
  <c r="CD20" i="1"/>
  <c r="CF7" i="1"/>
  <c r="CE5" i="1"/>
  <c r="CE110" i="1" s="1"/>
  <c r="CE112" i="1" l="1"/>
  <c r="CE26" i="1"/>
  <c r="CE136" i="1"/>
  <c r="CE124" i="1"/>
  <c r="CE130" i="1"/>
  <c r="CE36" i="1"/>
  <c r="CE134" i="1"/>
  <c r="CE92" i="1"/>
  <c r="CE126" i="1"/>
  <c r="CE132" i="1"/>
  <c r="CE102" i="1"/>
  <c r="CE76" i="1"/>
  <c r="CE38" i="1"/>
  <c r="CE68" i="1"/>
  <c r="CE16" i="1"/>
  <c r="CE120" i="1"/>
  <c r="CE56" i="1"/>
  <c r="CE20" i="1"/>
  <c r="CE48" i="1"/>
  <c r="CE108" i="1"/>
  <c r="CE94" i="1"/>
  <c r="CE58" i="1"/>
  <c r="CE96" i="1"/>
  <c r="CE62" i="1"/>
  <c r="CE78" i="1"/>
  <c r="CE44" i="1"/>
  <c r="CE82" i="1"/>
  <c r="CE104" i="1"/>
  <c r="CE54" i="1"/>
  <c r="CE86" i="1"/>
  <c r="CE18" i="1"/>
  <c r="CE14" i="1"/>
  <c r="CE46" i="1"/>
  <c r="CE84" i="1"/>
  <c r="CE106" i="1"/>
  <c r="CE34" i="1"/>
  <c r="CE70" i="1"/>
  <c r="CE50" i="1"/>
  <c r="CE74" i="1"/>
  <c r="CE24" i="1"/>
  <c r="CE72" i="1"/>
  <c r="CE28" i="1"/>
  <c r="CE42" i="1"/>
  <c r="CE114" i="1"/>
  <c r="CE122" i="1"/>
  <c r="CE80" i="1"/>
  <c r="CE98" i="1"/>
  <c r="CG7" i="1"/>
  <c r="CF5" i="1"/>
  <c r="CF36" i="1" s="1"/>
  <c r="CE32" i="1"/>
  <c r="CE83" i="1"/>
  <c r="CE103" i="1"/>
  <c r="CE71" i="1"/>
  <c r="CE47" i="1"/>
  <c r="CE123" i="1"/>
  <c r="CE21" i="1"/>
  <c r="CE121" i="1"/>
  <c r="CE133" i="1"/>
  <c r="CE17" i="1"/>
  <c r="CE59" i="1"/>
  <c r="CE55" i="1"/>
  <c r="CE85" i="1"/>
  <c r="CE117" i="1"/>
  <c r="CE49" i="1"/>
  <c r="CE105" i="1"/>
  <c r="CE39" i="1"/>
  <c r="CE27" i="1"/>
  <c r="CE111" i="1"/>
  <c r="CE89" i="1"/>
  <c r="CE45" i="1"/>
  <c r="CE81" i="1"/>
  <c r="CE115" i="1"/>
  <c r="CE23" i="1"/>
  <c r="CE9" i="1"/>
  <c r="CE67" i="1"/>
  <c r="CE35" i="1"/>
  <c r="CE99" i="1"/>
  <c r="CE41" i="1"/>
  <c r="CE101" i="1"/>
  <c r="CE125" i="1"/>
  <c r="CE95" i="1"/>
  <c r="CE127" i="1"/>
  <c r="CE31" i="1"/>
  <c r="CE13" i="1"/>
  <c r="CE135" i="1"/>
  <c r="CE51" i="1"/>
  <c r="CE97" i="1"/>
  <c r="CE37" i="1"/>
  <c r="CE75" i="1"/>
  <c r="CE119" i="1"/>
  <c r="CE63" i="1"/>
  <c r="CE129" i="1"/>
  <c r="CE11" i="1"/>
  <c r="CE29" i="1"/>
  <c r="CE69" i="1"/>
  <c r="CE73" i="1"/>
  <c r="CE57" i="1"/>
  <c r="CE53" i="1"/>
  <c r="CE107" i="1"/>
  <c r="CE15" i="1"/>
  <c r="CE113" i="1"/>
  <c r="CE91" i="1"/>
  <c r="CE93" i="1"/>
  <c r="CE19" i="1"/>
  <c r="CE65" i="1"/>
  <c r="CE77" i="1"/>
  <c r="CE87" i="1"/>
  <c r="CE61" i="1"/>
  <c r="CE33" i="1"/>
  <c r="CE131" i="1"/>
  <c r="CE25" i="1"/>
  <c r="CE79" i="1"/>
  <c r="CE43" i="1"/>
  <c r="CE109" i="1"/>
  <c r="CE90" i="1"/>
  <c r="CE66" i="1"/>
  <c r="CE60" i="1"/>
  <c r="CE88" i="1"/>
  <c r="CE52" i="1"/>
  <c r="CE116" i="1"/>
  <c r="CE40" i="1"/>
  <c r="CE64" i="1"/>
  <c r="CE12" i="1"/>
  <c r="CE118" i="1"/>
  <c r="CE22" i="1"/>
  <c r="CE30" i="1"/>
  <c r="CE100" i="1"/>
  <c r="CE128" i="1"/>
  <c r="CF60" i="1" l="1"/>
  <c r="CF114" i="1"/>
  <c r="CF108" i="1"/>
  <c r="CF68" i="1"/>
  <c r="CF70" i="1"/>
  <c r="CF48" i="1"/>
  <c r="CF44" i="1"/>
  <c r="CF34" i="1"/>
  <c r="CF40" i="1"/>
  <c r="CF118" i="1"/>
  <c r="CF116" i="1"/>
  <c r="CF92" i="1"/>
  <c r="CF42" i="1"/>
  <c r="CF64" i="1"/>
  <c r="CF56" i="1"/>
  <c r="CF52" i="1"/>
  <c r="CF132" i="1"/>
  <c r="CF76" i="1"/>
  <c r="CF16" i="1"/>
  <c r="CF50" i="1"/>
  <c r="CF82" i="1"/>
  <c r="CF112" i="1"/>
  <c r="CF30" i="1"/>
  <c r="CF110" i="1"/>
  <c r="CF22" i="1"/>
  <c r="CF136" i="1"/>
  <c r="CF26" i="1"/>
  <c r="CF88" i="1"/>
  <c r="CF54" i="1"/>
  <c r="CF98" i="1"/>
  <c r="CF78" i="1"/>
  <c r="CF14" i="1"/>
  <c r="CF20" i="1"/>
  <c r="CF130" i="1"/>
  <c r="CF134" i="1"/>
  <c r="CF100" i="1"/>
  <c r="CF58" i="1"/>
  <c r="CF46" i="1"/>
  <c r="CF102" i="1"/>
  <c r="CF18" i="1"/>
  <c r="CF106" i="1"/>
  <c r="CF120" i="1"/>
  <c r="CF124" i="1"/>
  <c r="CF74" i="1"/>
  <c r="CF128" i="1"/>
  <c r="CF28" i="1"/>
  <c r="CF126" i="1"/>
  <c r="CF38" i="1"/>
  <c r="CF62" i="1"/>
  <c r="CF72" i="1"/>
  <c r="CF86" i="1"/>
  <c r="CF96" i="1"/>
  <c r="CF80" i="1"/>
  <c r="CF122" i="1"/>
  <c r="CF12" i="1"/>
  <c r="CF84" i="1"/>
  <c r="CF32" i="1"/>
  <c r="CF90" i="1"/>
  <c r="CF94" i="1"/>
  <c r="CF66" i="1"/>
  <c r="CF24" i="1"/>
  <c r="CF104" i="1"/>
  <c r="CF21" i="1"/>
  <c r="CF75" i="1"/>
  <c r="CF25" i="1"/>
  <c r="CF81" i="1"/>
  <c r="CF49" i="1"/>
  <c r="CF83" i="1"/>
  <c r="CF51" i="1"/>
  <c r="CF105" i="1"/>
  <c r="CF61" i="1"/>
  <c r="CF107" i="1"/>
  <c r="CF65" i="1"/>
  <c r="CF93" i="1"/>
  <c r="CF37" i="1"/>
  <c r="CF69" i="1"/>
  <c r="CF55" i="1"/>
  <c r="CF79" i="1"/>
  <c r="CF87" i="1"/>
  <c r="CF57" i="1"/>
  <c r="CF39" i="1"/>
  <c r="CF97" i="1"/>
  <c r="CF23" i="1"/>
  <c r="CF123" i="1"/>
  <c r="CF111" i="1"/>
  <c r="CF71" i="1"/>
  <c r="CF35" i="1"/>
  <c r="CF67" i="1"/>
  <c r="CF101" i="1"/>
  <c r="CF15" i="1"/>
  <c r="CF9" i="1"/>
  <c r="CF13" i="1"/>
  <c r="CF135" i="1"/>
  <c r="CF109" i="1"/>
  <c r="CF85" i="1"/>
  <c r="CF115" i="1"/>
  <c r="CF11" i="1"/>
  <c r="CF91" i="1"/>
  <c r="CF59" i="1"/>
  <c r="CF121" i="1"/>
  <c r="CF131" i="1"/>
  <c r="CF41" i="1"/>
  <c r="CF19" i="1"/>
  <c r="CF77" i="1"/>
  <c r="CF133" i="1"/>
  <c r="CF117" i="1"/>
  <c r="CF129" i="1"/>
  <c r="CF53" i="1"/>
  <c r="CF31" i="1"/>
  <c r="CF119" i="1"/>
  <c r="CF45" i="1"/>
  <c r="CF33" i="1"/>
  <c r="CF27" i="1"/>
  <c r="CF113" i="1"/>
  <c r="CF127" i="1"/>
  <c r="CF47" i="1"/>
  <c r="CF99" i="1"/>
  <c r="CF63" i="1"/>
  <c r="CF73" i="1"/>
  <c r="CF89" i="1"/>
  <c r="CF125" i="1"/>
  <c r="CF29" i="1"/>
  <c r="CF43" i="1"/>
  <c r="CF103" i="1"/>
  <c r="CF95" i="1"/>
  <c r="CF17" i="1"/>
  <c r="CH7" i="1"/>
  <c r="CG5" i="1"/>
  <c r="CG108" i="1" s="1"/>
  <c r="CG132" i="1" l="1"/>
  <c r="CG106" i="1"/>
  <c r="CG46" i="1"/>
  <c r="CG128" i="1"/>
  <c r="CG102" i="1"/>
  <c r="CG42" i="1"/>
  <c r="CG100" i="1"/>
  <c r="CG62" i="1"/>
  <c r="CG80" i="1"/>
  <c r="CG88" i="1"/>
  <c r="CG116" i="1"/>
  <c r="CG84" i="1"/>
  <c r="CG136" i="1"/>
  <c r="CG122" i="1"/>
  <c r="CG44" i="1"/>
  <c r="CG16" i="1"/>
  <c r="CG52" i="1"/>
  <c r="CG86" i="1"/>
  <c r="CG32" i="1"/>
  <c r="CG40" i="1"/>
  <c r="CG124" i="1"/>
  <c r="CG68" i="1"/>
  <c r="CG78" i="1"/>
  <c r="CG58" i="1"/>
  <c r="CG66" i="1"/>
  <c r="CG112" i="1"/>
  <c r="CG92" i="1"/>
  <c r="CG20" i="1"/>
  <c r="CG96" i="1"/>
  <c r="CG90" i="1"/>
  <c r="CG110" i="1"/>
  <c r="CG74" i="1"/>
  <c r="CG36" i="1"/>
  <c r="CG28" i="1"/>
  <c r="CG30" i="1"/>
  <c r="CG134" i="1"/>
  <c r="CG76" i="1"/>
  <c r="CG54" i="1"/>
  <c r="CG120" i="1"/>
  <c r="CG34" i="1"/>
  <c r="CG12" i="1"/>
  <c r="CG38" i="1"/>
  <c r="CG70" i="1"/>
  <c r="CG118" i="1"/>
  <c r="CG104" i="1"/>
  <c r="CG50" i="1"/>
  <c r="CG22" i="1"/>
  <c r="CG98" i="1"/>
  <c r="CG56" i="1"/>
  <c r="CG18" i="1"/>
  <c r="CG24" i="1"/>
  <c r="CG60" i="1"/>
  <c r="CG114" i="1"/>
  <c r="CG48" i="1"/>
  <c r="CG121" i="1"/>
  <c r="CG15" i="1"/>
  <c r="CG99" i="1"/>
  <c r="CG79" i="1"/>
  <c r="CG67" i="1"/>
  <c r="CG111" i="1"/>
  <c r="CG63" i="1"/>
  <c r="CG91" i="1"/>
  <c r="CG85" i="1"/>
  <c r="CG39" i="1"/>
  <c r="CG123" i="1"/>
  <c r="CG21" i="1"/>
  <c r="CG23" i="1"/>
  <c r="CG37" i="1"/>
  <c r="CG31" i="1"/>
  <c r="CG47" i="1"/>
  <c r="CG89" i="1"/>
  <c r="CG71" i="1"/>
  <c r="CG93" i="1"/>
  <c r="CG17" i="1"/>
  <c r="CG57" i="1"/>
  <c r="CG75" i="1"/>
  <c r="CG45" i="1"/>
  <c r="CG107" i="1"/>
  <c r="CG115" i="1"/>
  <c r="CG109" i="1"/>
  <c r="CG9" i="1"/>
  <c r="CG49" i="1"/>
  <c r="CG29" i="1"/>
  <c r="CG53" i="1"/>
  <c r="CG35" i="1"/>
  <c r="CG127" i="1"/>
  <c r="CG25" i="1"/>
  <c r="CG41" i="1"/>
  <c r="CG73" i="1"/>
  <c r="CG61" i="1"/>
  <c r="CG69" i="1"/>
  <c r="CG65" i="1"/>
  <c r="CG95" i="1"/>
  <c r="CG87" i="1"/>
  <c r="CG101" i="1"/>
  <c r="CG105" i="1"/>
  <c r="CG13" i="1"/>
  <c r="CG33" i="1"/>
  <c r="CG59" i="1"/>
  <c r="CG129" i="1"/>
  <c r="CG133" i="1"/>
  <c r="CG119" i="1"/>
  <c r="CG27" i="1"/>
  <c r="CG131" i="1"/>
  <c r="CG19" i="1"/>
  <c r="CG51" i="1"/>
  <c r="CG135" i="1"/>
  <c r="CG81" i="1"/>
  <c r="CG125" i="1"/>
  <c r="CG11" i="1"/>
  <c r="CG103" i="1"/>
  <c r="CG97" i="1"/>
  <c r="CG117" i="1"/>
  <c r="CG113" i="1"/>
  <c r="CG77" i="1"/>
  <c r="CG43" i="1"/>
  <c r="CG83" i="1"/>
  <c r="CG55" i="1"/>
  <c r="CG94" i="1"/>
  <c r="CG82" i="1"/>
  <c r="CG14" i="1"/>
  <c r="CG26" i="1"/>
  <c r="CG72" i="1"/>
  <c r="CG64" i="1"/>
  <c r="CG130" i="1"/>
  <c r="CG126" i="1"/>
  <c r="CI7" i="1"/>
  <c r="CH5" i="1"/>
  <c r="CH50" i="1" s="1"/>
  <c r="CH114" i="1" l="1"/>
  <c r="CH36" i="1"/>
  <c r="CH134" i="1"/>
  <c r="CH48" i="1"/>
  <c r="CH120" i="1"/>
  <c r="CH44" i="1"/>
  <c r="CH22" i="1"/>
  <c r="CH102" i="1"/>
  <c r="CH126" i="1"/>
  <c r="CH130" i="1"/>
  <c r="CH76" i="1"/>
  <c r="CH60" i="1"/>
  <c r="CH66" i="1"/>
  <c r="CH92" i="1"/>
  <c r="CH72" i="1"/>
  <c r="CH40" i="1"/>
  <c r="CH94" i="1"/>
  <c r="CH30" i="1"/>
  <c r="CH24" i="1"/>
  <c r="CH98" i="1"/>
  <c r="CH68" i="1"/>
  <c r="CH100" i="1"/>
  <c r="CH116" i="1"/>
  <c r="CH82" i="1"/>
  <c r="CH112" i="1"/>
  <c r="CH78" i="1"/>
  <c r="CH122" i="1"/>
  <c r="CH74" i="1"/>
  <c r="CH86" i="1"/>
  <c r="CH18" i="1"/>
  <c r="CH88" i="1"/>
  <c r="CH20" i="1"/>
  <c r="CH52" i="1"/>
  <c r="CH58" i="1"/>
  <c r="CH80" i="1"/>
  <c r="CH26" i="1"/>
  <c r="CH90" i="1"/>
  <c r="CH106" i="1"/>
  <c r="CH108" i="1"/>
  <c r="CH91" i="1"/>
  <c r="CH27" i="1"/>
  <c r="CH101" i="1"/>
  <c r="CH61" i="1"/>
  <c r="CH127" i="1"/>
  <c r="CH69" i="1"/>
  <c r="CH39" i="1"/>
  <c r="CH21" i="1"/>
  <c r="CH97" i="1"/>
  <c r="CH23" i="1"/>
  <c r="CH15" i="1"/>
  <c r="CH77" i="1"/>
  <c r="CH11" i="1"/>
  <c r="CH125" i="1"/>
  <c r="CH59" i="1"/>
  <c r="CH115" i="1"/>
  <c r="CH87" i="1"/>
  <c r="CH71" i="1"/>
  <c r="CH75" i="1"/>
  <c r="CH67" i="1"/>
  <c r="CH107" i="1"/>
  <c r="CH65" i="1"/>
  <c r="CH93" i="1"/>
  <c r="CH63" i="1"/>
  <c r="CH25" i="1"/>
  <c r="CH111" i="1"/>
  <c r="CH113" i="1"/>
  <c r="CH37" i="1"/>
  <c r="CH81" i="1"/>
  <c r="CH79" i="1"/>
  <c r="CH55" i="1"/>
  <c r="CH49" i="1"/>
  <c r="CH51" i="1"/>
  <c r="CH83" i="1"/>
  <c r="CH57" i="1"/>
  <c r="CH133" i="1"/>
  <c r="CH121" i="1"/>
  <c r="CH123" i="1"/>
  <c r="CH85" i="1"/>
  <c r="CH89" i="1"/>
  <c r="CH99" i="1"/>
  <c r="CH47" i="1"/>
  <c r="CH35" i="1"/>
  <c r="CH13" i="1"/>
  <c r="CH95" i="1"/>
  <c r="CH131" i="1"/>
  <c r="CH9" i="1"/>
  <c r="CH105" i="1"/>
  <c r="CH41" i="1"/>
  <c r="CH119" i="1"/>
  <c r="CH129" i="1"/>
  <c r="CH109" i="1"/>
  <c r="CH31" i="1"/>
  <c r="CH45" i="1"/>
  <c r="CH117" i="1"/>
  <c r="CH43" i="1"/>
  <c r="CH73" i="1"/>
  <c r="CH33" i="1"/>
  <c r="CH53" i="1"/>
  <c r="CH17" i="1"/>
  <c r="CH19" i="1"/>
  <c r="CH103" i="1"/>
  <c r="CH29" i="1"/>
  <c r="CH135" i="1"/>
  <c r="CH132" i="1"/>
  <c r="CH54" i="1"/>
  <c r="CH70" i="1"/>
  <c r="CH136" i="1"/>
  <c r="CH64" i="1"/>
  <c r="CH46" i="1"/>
  <c r="CH62" i="1"/>
  <c r="CH12" i="1"/>
  <c r="CH96" i="1"/>
  <c r="CH28" i="1"/>
  <c r="CH32" i="1"/>
  <c r="CH124" i="1"/>
  <c r="CH128" i="1"/>
  <c r="CH42" i="1"/>
  <c r="CH110" i="1"/>
  <c r="CH118" i="1"/>
  <c r="CH104" i="1"/>
  <c r="CH14" i="1"/>
  <c r="CH34" i="1"/>
  <c r="CH16" i="1"/>
  <c r="CH84" i="1"/>
  <c r="CH38" i="1"/>
  <c r="CH56" i="1"/>
  <c r="CJ7" i="1"/>
  <c r="CI5" i="1"/>
  <c r="CI98" i="1" s="1"/>
  <c r="CI96" i="1" l="1"/>
  <c r="CI48" i="1"/>
  <c r="CI26" i="1"/>
  <c r="CI106" i="1"/>
  <c r="CI74" i="1"/>
  <c r="CI32" i="1"/>
  <c r="CI52" i="1"/>
  <c r="CI100" i="1"/>
  <c r="CI128" i="1"/>
  <c r="CI78" i="1"/>
  <c r="CI60" i="1"/>
  <c r="CI34" i="1"/>
  <c r="CI126" i="1"/>
  <c r="CI90" i="1"/>
  <c r="CI134" i="1"/>
  <c r="CI68" i="1"/>
  <c r="CI30" i="1"/>
  <c r="CI36" i="1"/>
  <c r="CI70" i="1"/>
  <c r="CI104" i="1"/>
  <c r="CI86" i="1"/>
  <c r="CI38" i="1"/>
  <c r="CI114" i="1"/>
  <c r="CI72" i="1"/>
  <c r="CI82" i="1"/>
  <c r="CI58" i="1"/>
  <c r="CI120" i="1"/>
  <c r="CI50" i="1"/>
  <c r="CI64" i="1"/>
  <c r="CI94" i="1"/>
  <c r="CI136" i="1"/>
  <c r="CI44" i="1"/>
  <c r="CI76" i="1"/>
  <c r="CI42" i="1"/>
  <c r="CI118" i="1"/>
  <c r="CI12" i="1"/>
  <c r="CI84" i="1"/>
  <c r="CI92" i="1"/>
  <c r="CI16" i="1"/>
  <c r="CI18" i="1"/>
  <c r="CI130" i="1"/>
  <c r="CI28" i="1"/>
  <c r="CI110" i="1"/>
  <c r="CI66" i="1"/>
  <c r="CI112" i="1"/>
  <c r="CI22" i="1"/>
  <c r="CI88" i="1"/>
  <c r="CI116" i="1"/>
  <c r="CI124" i="1"/>
  <c r="CI56" i="1"/>
  <c r="CI80" i="1"/>
  <c r="CI132" i="1"/>
  <c r="CI40" i="1"/>
  <c r="CI122" i="1"/>
  <c r="CI54" i="1"/>
  <c r="CI46" i="1"/>
  <c r="CI24" i="1"/>
  <c r="CK7" i="1"/>
  <c r="CJ5" i="1"/>
  <c r="CJ12" i="1" s="1"/>
  <c r="CI14" i="1"/>
  <c r="CI102" i="1"/>
  <c r="CI108" i="1"/>
  <c r="CI62" i="1"/>
  <c r="CI20" i="1"/>
  <c r="CI129" i="1"/>
  <c r="CI77" i="1"/>
  <c r="CI81" i="1"/>
  <c r="CI105" i="1"/>
  <c r="CI27" i="1"/>
  <c r="CI17" i="1"/>
  <c r="CI87" i="1"/>
  <c r="CI57" i="1"/>
  <c r="CI99" i="1"/>
  <c r="CI127" i="1"/>
  <c r="CI61" i="1"/>
  <c r="CI97" i="1"/>
  <c r="CI89" i="1"/>
  <c r="CI19" i="1"/>
  <c r="CI9" i="1"/>
  <c r="CI33" i="1"/>
  <c r="CI103" i="1"/>
  <c r="CI135" i="1"/>
  <c r="CI117" i="1"/>
  <c r="CI85" i="1"/>
  <c r="CI49" i="1"/>
  <c r="CI133" i="1"/>
  <c r="CI79" i="1"/>
  <c r="CI123" i="1"/>
  <c r="CI51" i="1"/>
  <c r="CI109" i="1"/>
  <c r="CI35" i="1"/>
  <c r="CI67" i="1"/>
  <c r="CI91" i="1"/>
  <c r="CI107" i="1"/>
  <c r="CI125" i="1"/>
  <c r="CI29" i="1"/>
  <c r="CI131" i="1"/>
  <c r="CI41" i="1"/>
  <c r="CI71" i="1"/>
  <c r="CI37" i="1"/>
  <c r="CI25" i="1"/>
  <c r="CI43" i="1"/>
  <c r="CI63" i="1"/>
  <c r="CI75" i="1"/>
  <c r="CI45" i="1"/>
  <c r="CI119" i="1"/>
  <c r="CI53" i="1"/>
  <c r="CI121" i="1"/>
  <c r="CI47" i="1"/>
  <c r="CI39" i="1"/>
  <c r="CI13" i="1"/>
  <c r="CI101" i="1"/>
  <c r="CI83" i="1"/>
  <c r="CI73" i="1"/>
  <c r="CI113" i="1"/>
  <c r="CI21" i="1"/>
  <c r="CI65" i="1"/>
  <c r="CI95" i="1"/>
  <c r="CI115" i="1"/>
  <c r="CI15" i="1"/>
  <c r="CI59" i="1"/>
  <c r="CI93" i="1"/>
  <c r="CI111" i="1"/>
  <c r="CI11" i="1"/>
  <c r="CI69" i="1"/>
  <c r="CI31" i="1"/>
  <c r="CI55" i="1"/>
  <c r="CI23" i="1"/>
  <c r="CJ58" i="1" l="1"/>
  <c r="CJ96" i="1"/>
  <c r="CJ76" i="1"/>
  <c r="CJ134" i="1"/>
  <c r="CJ34" i="1"/>
  <c r="CJ118" i="1"/>
  <c r="CJ98" i="1"/>
  <c r="CJ130" i="1"/>
  <c r="CJ112" i="1"/>
  <c r="CJ108" i="1"/>
  <c r="CJ42" i="1"/>
  <c r="CJ110" i="1"/>
  <c r="CJ62" i="1"/>
  <c r="CJ68" i="1"/>
  <c r="CJ30" i="1"/>
  <c r="CJ100" i="1"/>
  <c r="CJ126" i="1"/>
  <c r="CJ70" i="1"/>
  <c r="CJ128" i="1"/>
  <c r="CJ84" i="1"/>
  <c r="CJ106" i="1"/>
  <c r="CJ122" i="1"/>
  <c r="CJ66" i="1"/>
  <c r="CJ44" i="1"/>
  <c r="CJ64" i="1"/>
  <c r="CJ136" i="1"/>
  <c r="CJ48" i="1"/>
  <c r="CJ80" i="1"/>
  <c r="CJ46" i="1"/>
  <c r="CJ22" i="1"/>
  <c r="CJ52" i="1"/>
  <c r="CJ92" i="1"/>
  <c r="CJ56" i="1"/>
  <c r="CJ18" i="1"/>
  <c r="CJ78" i="1"/>
  <c r="CJ20" i="1"/>
  <c r="CJ90" i="1"/>
  <c r="CJ38" i="1"/>
  <c r="CJ124" i="1"/>
  <c r="CJ102" i="1"/>
  <c r="CJ54" i="1"/>
  <c r="CJ86" i="1"/>
  <c r="CJ120" i="1"/>
  <c r="CJ28" i="1"/>
  <c r="CJ116" i="1"/>
  <c r="CJ24" i="1"/>
  <c r="CJ114" i="1"/>
  <c r="CJ40" i="1"/>
  <c r="CJ60" i="1"/>
  <c r="CJ14" i="1"/>
  <c r="CJ132" i="1"/>
  <c r="CJ82" i="1"/>
  <c r="CJ26" i="1"/>
  <c r="CJ74" i="1"/>
  <c r="CJ94" i="1"/>
  <c r="CJ50" i="1"/>
  <c r="CJ104" i="1"/>
  <c r="CJ36" i="1"/>
  <c r="CJ32" i="1"/>
  <c r="CJ16" i="1"/>
  <c r="CJ88" i="1"/>
  <c r="CJ11" i="1"/>
  <c r="CJ121" i="1"/>
  <c r="CJ39" i="1"/>
  <c r="CJ73" i="1"/>
  <c r="CJ79" i="1"/>
  <c r="CJ67" i="1"/>
  <c r="CJ9" i="1"/>
  <c r="CJ17" i="1"/>
  <c r="CJ123" i="1"/>
  <c r="CJ31" i="1"/>
  <c r="CJ47" i="1"/>
  <c r="CJ41" i="1"/>
  <c r="CJ135" i="1"/>
  <c r="CJ57" i="1"/>
  <c r="CJ13" i="1"/>
  <c r="CJ81" i="1"/>
  <c r="CJ127" i="1"/>
  <c r="CJ87" i="1"/>
  <c r="CJ125" i="1"/>
  <c r="CJ51" i="1"/>
  <c r="CJ113" i="1"/>
  <c r="CJ99" i="1"/>
  <c r="CJ117" i="1"/>
  <c r="CJ75" i="1"/>
  <c r="CJ33" i="1"/>
  <c r="CJ91" i="1"/>
  <c r="CJ37" i="1"/>
  <c r="CJ93" i="1"/>
  <c r="CJ61" i="1"/>
  <c r="CJ59" i="1"/>
  <c r="CJ95" i="1"/>
  <c r="CJ27" i="1"/>
  <c r="CJ35" i="1"/>
  <c r="CJ119" i="1"/>
  <c r="CJ43" i="1"/>
  <c r="CJ19" i="1"/>
  <c r="CJ105" i="1"/>
  <c r="CJ71" i="1"/>
  <c r="CJ89" i="1"/>
  <c r="CJ107" i="1"/>
  <c r="CJ129" i="1"/>
  <c r="CJ49" i="1"/>
  <c r="CJ133" i="1"/>
  <c r="CJ101" i="1"/>
  <c r="CJ29" i="1"/>
  <c r="CJ103" i="1"/>
  <c r="CJ53" i="1"/>
  <c r="CJ85" i="1"/>
  <c r="CJ77" i="1"/>
  <c r="CJ21" i="1"/>
  <c r="CJ55" i="1"/>
  <c r="CJ109" i="1"/>
  <c r="CJ63" i="1"/>
  <c r="CJ15" i="1"/>
  <c r="CJ65" i="1"/>
  <c r="CJ23" i="1"/>
  <c r="CJ111" i="1"/>
  <c r="CJ25" i="1"/>
  <c r="CJ115" i="1"/>
  <c r="CJ45" i="1"/>
  <c r="CJ97" i="1"/>
  <c r="CJ83" i="1"/>
  <c r="CJ131" i="1"/>
  <c r="CJ69" i="1"/>
  <c r="CJ72" i="1"/>
  <c r="CL7" i="1"/>
  <c r="CK5" i="1"/>
  <c r="CK52" i="1" s="1"/>
  <c r="M9" i="1"/>
  <c r="X10" i="1" s="1"/>
  <c r="L8" i="1"/>
  <c r="X137" i="1" l="1" a="1"/>
  <c r="X137" i="1" s="1"/>
  <c r="X138" i="1" a="1"/>
  <c r="X138" i="1" s="1"/>
  <c r="T10" i="1"/>
  <c r="U10" i="1"/>
  <c r="V10" i="1"/>
  <c r="W10" i="1"/>
  <c r="Y10" i="1"/>
  <c r="Z10" i="1"/>
  <c r="AA10" i="1"/>
  <c r="AB10" i="1"/>
  <c r="CK34" i="1"/>
  <c r="CK68" i="1"/>
  <c r="CK14" i="1"/>
  <c r="CK76" i="1"/>
  <c r="CK62" i="1"/>
  <c r="AL10" i="1"/>
  <c r="AS10" i="1"/>
  <c r="AZ10" i="1"/>
  <c r="BG10" i="1"/>
  <c r="CK102" i="1"/>
  <c r="CK64" i="1"/>
  <c r="CK128" i="1"/>
  <c r="CK48" i="1"/>
  <c r="CK16" i="1"/>
  <c r="CK134" i="1"/>
  <c r="CK122" i="1"/>
  <c r="CK78" i="1"/>
  <c r="CK50" i="1"/>
  <c r="CK98" i="1"/>
  <c r="CK136" i="1"/>
  <c r="CK28" i="1"/>
  <c r="CK108" i="1"/>
  <c r="CK104" i="1"/>
  <c r="CK86" i="1"/>
  <c r="CK106" i="1"/>
  <c r="CK100" i="1"/>
  <c r="CK60" i="1"/>
  <c r="CK72" i="1"/>
  <c r="CK46" i="1"/>
  <c r="CK120" i="1"/>
  <c r="CK66" i="1"/>
  <c r="CK58" i="1"/>
  <c r="CK80" i="1"/>
  <c r="CK92" i="1"/>
  <c r="CK96" i="1"/>
  <c r="CK118" i="1"/>
  <c r="CK44" i="1"/>
  <c r="CK70" i="1"/>
  <c r="CK116" i="1"/>
  <c r="CK114" i="1"/>
  <c r="CK132" i="1"/>
  <c r="CK94" i="1"/>
  <c r="CK54" i="1"/>
  <c r="CK18" i="1"/>
  <c r="CK30" i="1"/>
  <c r="CK126" i="1"/>
  <c r="CK110" i="1"/>
  <c r="CK36" i="1"/>
  <c r="CK112" i="1"/>
  <c r="CK130" i="1"/>
  <c r="CK84" i="1"/>
  <c r="CK12" i="1"/>
  <c r="CK38" i="1"/>
  <c r="CK24" i="1"/>
  <c r="CK88" i="1"/>
  <c r="CK26" i="1"/>
  <c r="CK56" i="1"/>
  <c r="CM7" i="1"/>
  <c r="CL5" i="1"/>
  <c r="CL74" i="1" s="1"/>
  <c r="CK82" i="1"/>
  <c r="CK101" i="1"/>
  <c r="CK47" i="1"/>
  <c r="CK57" i="1"/>
  <c r="CK85" i="1"/>
  <c r="CK39" i="1"/>
  <c r="CK119" i="1"/>
  <c r="CK9" i="1"/>
  <c r="CK15" i="1"/>
  <c r="CK105" i="1"/>
  <c r="CK117" i="1"/>
  <c r="CK99" i="1"/>
  <c r="CK123" i="1"/>
  <c r="CK77" i="1"/>
  <c r="CK33" i="1"/>
  <c r="CK71" i="1"/>
  <c r="CK89" i="1"/>
  <c r="CK25" i="1"/>
  <c r="CK65" i="1"/>
  <c r="CK49" i="1"/>
  <c r="CK115" i="1"/>
  <c r="CK63" i="1"/>
  <c r="CK133" i="1"/>
  <c r="CK75" i="1"/>
  <c r="CK103" i="1"/>
  <c r="CK17" i="1"/>
  <c r="CK91" i="1"/>
  <c r="CK59" i="1"/>
  <c r="CK51" i="1"/>
  <c r="CK125" i="1"/>
  <c r="CK121" i="1"/>
  <c r="CK19" i="1"/>
  <c r="CK135" i="1"/>
  <c r="CK37" i="1"/>
  <c r="CK41" i="1"/>
  <c r="CK109" i="1"/>
  <c r="CK83" i="1"/>
  <c r="CK43" i="1"/>
  <c r="CK69" i="1"/>
  <c r="CK11" i="1"/>
  <c r="CK27" i="1"/>
  <c r="CK79" i="1"/>
  <c r="CK113" i="1"/>
  <c r="CK107" i="1"/>
  <c r="CK35" i="1"/>
  <c r="CK13" i="1"/>
  <c r="CK129" i="1"/>
  <c r="CK67" i="1"/>
  <c r="CK23" i="1"/>
  <c r="CK73" i="1"/>
  <c r="CK55" i="1"/>
  <c r="CK95" i="1"/>
  <c r="CK127" i="1"/>
  <c r="CK87" i="1"/>
  <c r="CK31" i="1"/>
  <c r="CK111" i="1"/>
  <c r="CK131" i="1"/>
  <c r="CK53" i="1"/>
  <c r="CK61" i="1"/>
  <c r="CK81" i="1"/>
  <c r="CK97" i="1"/>
  <c r="CK45" i="1"/>
  <c r="CK21" i="1"/>
  <c r="CK29" i="1"/>
  <c r="CK93" i="1"/>
  <c r="CK20" i="1"/>
  <c r="CK74" i="1"/>
  <c r="CK32" i="1"/>
  <c r="CK40" i="1"/>
  <c r="CK42" i="1"/>
  <c r="CK124" i="1"/>
  <c r="CK90" i="1"/>
  <c r="CK22" i="1"/>
  <c r="AH10" i="1"/>
  <c r="AI10" i="1"/>
  <c r="AJ10" i="1"/>
  <c r="AK10" i="1"/>
  <c r="AN10" i="1"/>
  <c r="AM10" i="1"/>
  <c r="AP10" i="1"/>
  <c r="AO10" i="1"/>
  <c r="AQ10" i="1"/>
  <c r="AR10" i="1"/>
  <c r="AT10" i="1"/>
  <c r="AU10" i="1"/>
  <c r="AV10" i="1"/>
  <c r="AW10" i="1"/>
  <c r="AX10" i="1"/>
  <c r="AY10" i="1"/>
  <c r="BB10" i="1"/>
  <c r="BA10" i="1"/>
  <c r="BC10" i="1"/>
  <c r="BJ10" i="1"/>
  <c r="BD10" i="1"/>
  <c r="BK10" i="1"/>
  <c r="BE10" i="1"/>
  <c r="BL10" i="1"/>
  <c r="BM10" i="1"/>
  <c r="BF10" i="1"/>
  <c r="BH10" i="1"/>
  <c r="BO10" i="1"/>
  <c r="BQ10" i="1"/>
  <c r="BI10" i="1"/>
  <c r="BP10" i="1"/>
  <c r="BR10" i="1"/>
  <c r="BT10" i="1"/>
  <c r="BS10" i="1"/>
  <c r="N8" i="1"/>
  <c r="AE10" i="1"/>
  <c r="CB10" i="1"/>
  <c r="CI10" i="1"/>
  <c r="BZ10" i="1"/>
  <c r="CH10" i="1"/>
  <c r="AD10" i="1"/>
  <c r="CE10" i="1"/>
  <c r="AC10" i="1"/>
  <c r="AF10" i="1"/>
  <c r="BY10" i="1"/>
  <c r="CG10" i="1"/>
  <c r="BX10" i="1"/>
  <c r="CJ10" i="1"/>
  <c r="CD10" i="1"/>
  <c r="AG10" i="1"/>
  <c r="CF10" i="1"/>
  <c r="CC10" i="1"/>
  <c r="CK10" i="1"/>
  <c r="CA10" i="1"/>
  <c r="M8" i="1"/>
  <c r="CL10" i="1" l="1"/>
  <c r="AA138" i="1" a="1"/>
  <c r="AA138" i="1" s="1"/>
  <c r="AA137" i="1" a="1"/>
  <c r="AA137" i="1" s="1"/>
  <c r="Z138" i="1" a="1"/>
  <c r="Z138" i="1" s="1"/>
  <c r="Z137" i="1" a="1"/>
  <c r="Z137" i="1" s="1"/>
  <c r="V138" i="1" a="1"/>
  <c r="V138" i="1" s="1"/>
  <c r="V137" i="1" a="1"/>
  <c r="V137" i="1" s="1"/>
  <c r="W137" i="1" a="1"/>
  <c r="W137" i="1" s="1"/>
  <c r="W138" i="1" a="1"/>
  <c r="W138" i="1" s="1"/>
  <c r="U138" i="1" a="1"/>
  <c r="U138" i="1" s="1"/>
  <c r="U137" i="1" a="1"/>
  <c r="U137" i="1" s="1"/>
  <c r="AB137" i="1" a="1"/>
  <c r="AB137" i="1" s="1"/>
  <c r="AB138" i="1" a="1"/>
  <c r="AB138" i="1" s="1"/>
  <c r="Y137" i="1" a="1"/>
  <c r="Y137" i="1" s="1"/>
  <c r="Y138" i="1" a="1"/>
  <c r="Y138" i="1" s="1"/>
  <c r="CL18" i="1"/>
  <c r="CL48" i="1"/>
  <c r="CL70" i="1"/>
  <c r="CL98" i="1"/>
  <c r="CL124" i="1"/>
  <c r="CL104" i="1"/>
  <c r="CL58" i="1"/>
  <c r="CL36" i="1"/>
  <c r="CL16" i="1"/>
  <c r="CL136" i="1"/>
  <c r="CL42" i="1"/>
  <c r="CL76" i="1"/>
  <c r="CL110" i="1"/>
  <c r="CL102" i="1"/>
  <c r="CL14" i="1"/>
  <c r="CL22" i="1"/>
  <c r="CL72" i="1"/>
  <c r="CL80" i="1"/>
  <c r="CL38" i="1"/>
  <c r="BG138" i="1" a="1"/>
  <c r="BG138" i="1" s="1"/>
  <c r="BG137" i="1" a="1"/>
  <c r="BG137" i="1" s="1"/>
  <c r="AS137" i="1" a="1"/>
  <c r="AS137" i="1" s="1"/>
  <c r="AS138" i="1" a="1"/>
  <c r="AS138" i="1" s="1"/>
  <c r="AZ137" i="1" a="1"/>
  <c r="AZ137" i="1" s="1"/>
  <c r="AZ138" i="1" a="1"/>
  <c r="AZ138" i="1" s="1"/>
  <c r="AL138" i="1" a="1"/>
  <c r="AL138" i="1" s="1"/>
  <c r="AL137" i="1" a="1"/>
  <c r="AL137" i="1" s="1"/>
  <c r="CL64" i="1"/>
  <c r="CL112" i="1"/>
  <c r="CL24" i="1"/>
  <c r="CL12" i="1"/>
  <c r="CL128" i="1"/>
  <c r="CL60" i="1"/>
  <c r="CL84" i="1"/>
  <c r="CL100" i="1"/>
  <c r="CL44" i="1"/>
  <c r="CL82" i="1"/>
  <c r="CL96" i="1"/>
  <c r="CL122" i="1"/>
  <c r="CL116" i="1"/>
  <c r="CL126" i="1"/>
  <c r="CL106" i="1"/>
  <c r="CL132" i="1"/>
  <c r="CL130" i="1"/>
  <c r="CL78" i="1"/>
  <c r="CL40" i="1"/>
  <c r="CN7" i="1"/>
  <c r="CM5" i="1"/>
  <c r="CM60" i="1" s="1"/>
  <c r="CL54" i="1"/>
  <c r="CL9" i="1"/>
  <c r="CL91" i="1"/>
  <c r="CL85" i="1"/>
  <c r="CL73" i="1"/>
  <c r="CL19" i="1"/>
  <c r="CL75" i="1"/>
  <c r="CL89" i="1"/>
  <c r="CL81" i="1"/>
  <c r="CL125" i="1"/>
  <c r="CL43" i="1"/>
  <c r="CL117" i="1"/>
  <c r="CL101" i="1"/>
  <c r="CL131" i="1"/>
  <c r="CL61" i="1"/>
  <c r="CL121" i="1"/>
  <c r="CL27" i="1"/>
  <c r="CL93" i="1"/>
  <c r="CL55" i="1"/>
  <c r="CL41" i="1"/>
  <c r="CL57" i="1"/>
  <c r="CL35" i="1"/>
  <c r="CL123" i="1"/>
  <c r="CL39" i="1"/>
  <c r="CL129" i="1"/>
  <c r="CL45" i="1"/>
  <c r="CL17" i="1"/>
  <c r="CL65" i="1"/>
  <c r="CL51" i="1"/>
  <c r="CL105" i="1"/>
  <c r="CL113" i="1"/>
  <c r="CL49" i="1"/>
  <c r="CL71" i="1"/>
  <c r="CL115" i="1"/>
  <c r="CL63" i="1"/>
  <c r="CL53" i="1"/>
  <c r="CL109" i="1"/>
  <c r="CL33" i="1"/>
  <c r="CL119" i="1"/>
  <c r="CL23" i="1"/>
  <c r="CL111" i="1"/>
  <c r="CL21" i="1"/>
  <c r="CL87" i="1"/>
  <c r="CL31" i="1"/>
  <c r="CL99" i="1"/>
  <c r="CL37" i="1"/>
  <c r="CL67" i="1"/>
  <c r="CL11" i="1"/>
  <c r="CL77" i="1"/>
  <c r="CL97" i="1"/>
  <c r="CL15" i="1"/>
  <c r="CL103" i="1"/>
  <c r="CL69" i="1"/>
  <c r="CL95" i="1"/>
  <c r="CL83" i="1"/>
  <c r="CL59" i="1"/>
  <c r="CL127" i="1"/>
  <c r="CL13" i="1"/>
  <c r="CL29" i="1"/>
  <c r="CL25" i="1"/>
  <c r="CL107" i="1"/>
  <c r="CL133" i="1"/>
  <c r="CL47" i="1"/>
  <c r="CL79" i="1"/>
  <c r="CL135" i="1"/>
  <c r="CL134" i="1"/>
  <c r="CL94" i="1"/>
  <c r="CL20" i="1"/>
  <c r="CL50" i="1"/>
  <c r="CL28" i="1"/>
  <c r="CL88" i="1"/>
  <c r="CL118" i="1"/>
  <c r="CL66" i="1"/>
  <c r="CL120" i="1"/>
  <c r="CL26" i="1"/>
  <c r="CL46" i="1"/>
  <c r="CL30" i="1"/>
  <c r="CL56" i="1"/>
  <c r="CL32" i="1"/>
  <c r="CL92" i="1"/>
  <c r="CL90" i="1"/>
  <c r="CL86" i="1"/>
  <c r="CL68" i="1"/>
  <c r="CL34" i="1"/>
  <c r="CL62" i="1"/>
  <c r="CL52" i="1"/>
  <c r="CL114" i="1"/>
  <c r="CL108" i="1"/>
  <c r="AF137" i="1" a="1"/>
  <c r="AF137" i="1" s="1"/>
  <c r="AF138" i="1" a="1"/>
  <c r="AF138" i="1" s="1"/>
  <c r="CH137" i="1" a="1"/>
  <c r="CH137" i="1" s="1"/>
  <c r="CH138" i="1" a="1"/>
  <c r="CH138" i="1" s="1"/>
  <c r="BH138" i="1" a="1"/>
  <c r="BH138" i="1" s="1"/>
  <c r="BH137" i="1" a="1"/>
  <c r="BH137" i="1" s="1"/>
  <c r="BC137" i="1" a="1"/>
  <c r="BC137" i="1" s="1"/>
  <c r="BC138" i="1" a="1"/>
  <c r="BC138" i="1" s="1"/>
  <c r="AT137" i="1" a="1"/>
  <c r="AT137" i="1" s="1"/>
  <c r="AT138" i="1" a="1"/>
  <c r="AT138" i="1" s="1"/>
  <c r="AJ137" i="1" a="1"/>
  <c r="AJ137" i="1" s="1"/>
  <c r="AJ138" i="1" a="1"/>
  <c r="AJ138" i="1" s="1"/>
  <c r="AG138" i="1" a="1"/>
  <c r="AG138" i="1" s="1"/>
  <c r="AG137" i="1" a="1"/>
  <c r="AG137" i="1" s="1"/>
  <c r="BZ137" i="1" a="1"/>
  <c r="BZ137" i="1" s="1"/>
  <c r="BZ138" i="1" a="1"/>
  <c r="BZ138" i="1" s="1"/>
  <c r="BS138" i="1" a="1"/>
  <c r="BS138" i="1" s="1"/>
  <c r="BS137" i="1" a="1"/>
  <c r="BS137" i="1" s="1"/>
  <c r="BF137" i="1" a="1"/>
  <c r="BF137" i="1" s="1"/>
  <c r="BF138" i="1" a="1"/>
  <c r="BF138" i="1" s="1"/>
  <c r="BA137" i="1" a="1"/>
  <c r="BA137" i="1" s="1"/>
  <c r="BA138" i="1" a="1"/>
  <c r="BA138" i="1" s="1"/>
  <c r="AR138" i="1" a="1"/>
  <c r="AR138" i="1" s="1"/>
  <c r="AR137" i="1" a="1"/>
  <c r="AR137" i="1" s="1"/>
  <c r="AI137" i="1" a="1"/>
  <c r="AI137" i="1" s="1"/>
  <c r="AI138" i="1" a="1"/>
  <c r="AI138" i="1" s="1"/>
  <c r="AH138" i="1" a="1"/>
  <c r="AH138" i="1" s="1"/>
  <c r="AH137" i="1" a="1"/>
  <c r="AH137" i="1" s="1"/>
  <c r="CA137" i="1" a="1"/>
  <c r="CA137" i="1" s="1"/>
  <c r="CA138" i="1" a="1"/>
  <c r="CA138" i="1" s="1"/>
  <c r="BR138" i="1" a="1"/>
  <c r="BR138" i="1" s="1"/>
  <c r="BR137" i="1" a="1"/>
  <c r="BR137" i="1" s="1"/>
  <c r="CK137" i="1" a="1"/>
  <c r="CK137" i="1" s="1"/>
  <c r="CK138" i="1" a="1"/>
  <c r="CK138" i="1" s="1"/>
  <c r="CB137" i="1" a="1"/>
  <c r="CB137" i="1" s="1"/>
  <c r="CB138" i="1" a="1"/>
  <c r="CB138" i="1" s="1"/>
  <c r="BP138" i="1" a="1"/>
  <c r="BP138" i="1" s="1"/>
  <c r="BP137" i="1" a="1"/>
  <c r="BP137" i="1" s="1"/>
  <c r="BE138" i="1" a="1"/>
  <c r="BE138" i="1" s="1"/>
  <c r="BE137" i="1" a="1"/>
  <c r="BE137" i="1" s="1"/>
  <c r="AX138" i="1" a="1"/>
  <c r="AX138" i="1" s="1"/>
  <c r="AX137" i="1" a="1"/>
  <c r="AX137" i="1" s="1"/>
  <c r="AP137" i="1" a="1"/>
  <c r="AP137" i="1" s="1"/>
  <c r="AP138" i="1" a="1"/>
  <c r="AP138" i="1" s="1"/>
  <c r="BT137" i="1" a="1"/>
  <c r="BT137" i="1" s="1"/>
  <c r="BT138" i="1" a="1"/>
  <c r="BT138" i="1" s="1"/>
  <c r="AQ137" i="1" a="1"/>
  <c r="AQ137" i="1" s="1"/>
  <c r="AQ138" i="1" a="1"/>
  <c r="AQ138" i="1" s="1"/>
  <c r="AY137" i="1" a="1"/>
  <c r="AY137" i="1" s="1"/>
  <c r="AY138" i="1" a="1"/>
  <c r="AY138" i="1" s="1"/>
  <c r="BX138" i="1" a="1"/>
  <c r="BX138" i="1" s="1"/>
  <c r="BX137" i="1" a="1"/>
  <c r="BX137" i="1" s="1"/>
  <c r="CE137" i="1" a="1"/>
  <c r="CE137" i="1" s="1"/>
  <c r="CE138" i="1" a="1"/>
  <c r="CE138" i="1" s="1"/>
  <c r="CC138" i="1" a="1"/>
  <c r="CC138" i="1" s="1"/>
  <c r="CC137" i="1" a="1"/>
  <c r="CC137" i="1" s="1"/>
  <c r="CG137" i="1" a="1"/>
  <c r="CG137" i="1" s="1"/>
  <c r="CG138" i="1" a="1"/>
  <c r="CG138" i="1" s="1"/>
  <c r="AE137" i="1" a="1"/>
  <c r="AE137" i="1" s="1"/>
  <c r="AE138" i="1" a="1"/>
  <c r="AE138" i="1" s="1"/>
  <c r="BI138" i="1" a="1"/>
  <c r="BI138" i="1" s="1"/>
  <c r="BI137" i="1" a="1"/>
  <c r="BI137" i="1" s="1"/>
  <c r="BK137" i="1" a="1"/>
  <c r="BK137" i="1" s="1"/>
  <c r="BK138" i="1" a="1"/>
  <c r="BK138" i="1" s="1"/>
  <c r="AW138" i="1" a="1"/>
  <c r="AW138" i="1" s="1"/>
  <c r="AW137" i="1" a="1"/>
  <c r="AW137" i="1" s="1"/>
  <c r="AM138" i="1" a="1"/>
  <c r="AM138" i="1" s="1"/>
  <c r="AM137" i="1" a="1"/>
  <c r="AM137" i="1" s="1"/>
  <c r="AC138" i="1" a="1"/>
  <c r="AC138" i="1" s="1"/>
  <c r="AC137" i="1" a="1"/>
  <c r="AC137" i="1" s="1"/>
  <c r="BM137" i="1" a="1"/>
  <c r="BM137" i="1" s="1"/>
  <c r="BM138" i="1" a="1"/>
  <c r="BM138" i="1" s="1"/>
  <c r="CI138" i="1" a="1"/>
  <c r="CI138" i="1" s="1"/>
  <c r="CI137" i="1" a="1"/>
  <c r="CI137" i="1" s="1"/>
  <c r="AO137" i="1" a="1"/>
  <c r="AO137" i="1" s="1"/>
  <c r="AO138" i="1" a="1"/>
  <c r="AO138" i="1" s="1"/>
  <c r="BQ137" i="1" a="1"/>
  <c r="BQ137" i="1" s="1"/>
  <c r="BQ138" i="1" a="1"/>
  <c r="BQ138" i="1" s="1"/>
  <c r="BD137" i="1" a="1"/>
  <c r="BD137" i="1" s="1"/>
  <c r="BD138" i="1" a="1"/>
  <c r="BD138" i="1" s="1"/>
  <c r="AV138" i="1" a="1"/>
  <c r="AV138" i="1" s="1"/>
  <c r="AV137" i="1" a="1"/>
  <c r="AV137" i="1" s="1"/>
  <c r="AN137" i="1" a="1"/>
  <c r="AN137" i="1" s="1"/>
  <c r="AN138" i="1" a="1"/>
  <c r="AN138" i="1" s="1"/>
  <c r="CD138" i="1" a="1"/>
  <c r="CD138" i="1" s="1"/>
  <c r="CD137" i="1" a="1"/>
  <c r="CD137" i="1" s="1"/>
  <c r="BB137" i="1" a="1"/>
  <c r="BB137" i="1" s="1"/>
  <c r="BB138" i="1" a="1"/>
  <c r="BB138" i="1" s="1"/>
  <c r="CJ137" i="1" a="1"/>
  <c r="CJ137" i="1" s="1"/>
  <c r="CJ138" i="1" a="1"/>
  <c r="CJ138" i="1" s="1"/>
  <c r="BL137" i="1" a="1"/>
  <c r="BL137" i="1" s="1"/>
  <c r="BL138" i="1" a="1"/>
  <c r="BL138" i="1" s="1"/>
  <c r="CF137" i="1" a="1"/>
  <c r="CF137" i="1" s="1"/>
  <c r="CF138" i="1" a="1"/>
  <c r="CF138" i="1" s="1"/>
  <c r="BY138" i="1" a="1"/>
  <c r="BY138" i="1" s="1"/>
  <c r="BY137" i="1" a="1"/>
  <c r="BY137" i="1" s="1"/>
  <c r="AD137" i="1" a="1"/>
  <c r="AD137" i="1" s="1"/>
  <c r="AD138" i="1" a="1"/>
  <c r="AD138" i="1" s="1"/>
  <c r="BO138" i="1" a="1"/>
  <c r="BO138" i="1" s="1"/>
  <c r="BO137" i="1" a="1"/>
  <c r="BO137" i="1" s="1"/>
  <c r="BJ137" i="1" a="1"/>
  <c r="BJ137" i="1" s="1"/>
  <c r="BJ138" i="1" a="1"/>
  <c r="BJ138" i="1" s="1"/>
  <c r="AU137" i="1" a="1"/>
  <c r="AU137" i="1" s="1"/>
  <c r="AU138" i="1" a="1"/>
  <c r="AU138" i="1" s="1"/>
  <c r="AK137" i="1" a="1"/>
  <c r="AK137" i="1" s="1"/>
  <c r="AK138" i="1" a="1"/>
  <c r="AK138" i="1" s="1"/>
  <c r="T138" i="1" a="1"/>
  <c r="T138" i="1" s="1"/>
  <c r="T137" i="1" a="1"/>
  <c r="T137" i="1" s="1"/>
  <c r="B26" i="6" l="1"/>
  <c r="B28" i="6" s="1"/>
  <c r="CM38" i="1"/>
  <c r="H30" i="6"/>
  <c r="C30" i="6"/>
  <c r="F30" i="6"/>
  <c r="CM58" i="1"/>
  <c r="G30" i="6"/>
  <c r="G26" i="6"/>
  <c r="C26" i="6"/>
  <c r="E30" i="6"/>
  <c r="J26" i="6"/>
  <c r="D26" i="6"/>
  <c r="I30" i="6"/>
  <c r="K30" i="6"/>
  <c r="T141" i="1"/>
  <c r="T143" i="1" s="1"/>
  <c r="B30" i="6"/>
  <c r="E26" i="6"/>
  <c r="J30" i="6"/>
  <c r="D30" i="6"/>
  <c r="H26" i="6"/>
  <c r="I26" i="6"/>
  <c r="K26" i="6"/>
  <c r="F26" i="6"/>
  <c r="BX140" i="1"/>
  <c r="F148" i="1" s="1"/>
  <c r="T140" i="1"/>
  <c r="F140" i="1" s="1"/>
  <c r="AO140" i="1"/>
  <c r="F143" i="1" s="1"/>
  <c r="BX141" i="1"/>
  <c r="AV140" i="1"/>
  <c r="F144" i="1" s="1"/>
  <c r="CM120" i="1"/>
  <c r="CM46" i="1"/>
  <c r="CM50" i="1"/>
  <c r="CM34" i="1"/>
  <c r="CM122" i="1"/>
  <c r="CM88" i="1"/>
  <c r="AH141" i="1"/>
  <c r="CM52" i="1"/>
  <c r="CM124" i="1"/>
  <c r="CM40" i="1"/>
  <c r="CM80" i="1"/>
  <c r="AV141" i="1"/>
  <c r="CM76" i="1"/>
  <c r="CM70" i="1"/>
  <c r="CM106" i="1"/>
  <c r="CM92" i="1"/>
  <c r="BC140" i="1"/>
  <c r="F145" i="1" s="1"/>
  <c r="CM54" i="1"/>
  <c r="CM114" i="1"/>
  <c r="BJ141" i="1"/>
  <c r="BQ141" i="1"/>
  <c r="AA140" i="1"/>
  <c r="F141" i="1" s="1"/>
  <c r="CE141" i="1"/>
  <c r="CM116" i="1"/>
  <c r="CM28" i="1"/>
  <c r="CM68" i="1"/>
  <c r="CM110" i="1"/>
  <c r="BC141" i="1"/>
  <c r="CM126" i="1"/>
  <c r="CM14" i="1"/>
  <c r="BJ140" i="1"/>
  <c r="F146" i="1" s="1"/>
  <c r="BQ140" i="1"/>
  <c r="F147" i="1" s="1"/>
  <c r="AA141" i="1"/>
  <c r="CE140" i="1"/>
  <c r="F149" i="1" s="1"/>
  <c r="CM26" i="1"/>
  <c r="CM128" i="1"/>
  <c r="CM104" i="1"/>
  <c r="CM90" i="1"/>
  <c r="AO141" i="1"/>
  <c r="AH140" i="1"/>
  <c r="F142" i="1" s="1"/>
  <c r="CM130" i="1"/>
  <c r="CM44" i="1"/>
  <c r="CM136" i="1"/>
  <c r="CM48" i="1"/>
  <c r="CM96" i="1"/>
  <c r="CM78" i="1"/>
  <c r="CM84" i="1"/>
  <c r="CM18" i="1"/>
  <c r="CM64" i="1"/>
  <c r="CM132" i="1"/>
  <c r="CM118" i="1"/>
  <c r="CM98" i="1"/>
  <c r="CM112" i="1"/>
  <c r="CL137" i="1" a="1"/>
  <c r="CL137" i="1" s="1"/>
  <c r="CM102" i="1"/>
  <c r="CM12" i="1"/>
  <c r="CM32" i="1"/>
  <c r="CM62" i="1"/>
  <c r="CM86" i="1"/>
  <c r="CM72" i="1"/>
  <c r="CM36" i="1"/>
  <c r="CM22" i="1"/>
  <c r="CM94" i="1"/>
  <c r="CM74" i="1"/>
  <c r="CM42" i="1"/>
  <c r="CM134" i="1"/>
  <c r="CM16" i="1"/>
  <c r="CO7" i="1"/>
  <c r="CN5" i="1"/>
  <c r="CN18" i="1" s="1"/>
  <c r="CM100" i="1"/>
  <c r="CM30" i="1"/>
  <c r="CM66" i="1"/>
  <c r="CM56" i="1"/>
  <c r="CM82" i="1"/>
  <c r="CM108" i="1"/>
  <c r="CM20" i="1"/>
  <c r="CL138" i="1" a="1"/>
  <c r="CL138" i="1" s="1"/>
  <c r="CM24" i="1"/>
  <c r="CM45" i="1"/>
  <c r="CM17" i="1"/>
  <c r="CM89" i="1"/>
  <c r="CM119" i="1"/>
  <c r="CM69" i="1"/>
  <c r="CM71" i="1"/>
  <c r="CM27" i="1"/>
  <c r="CM125" i="1"/>
  <c r="CM133" i="1"/>
  <c r="CM67" i="1"/>
  <c r="CM77" i="1"/>
  <c r="CM53" i="1"/>
  <c r="CM11" i="1"/>
  <c r="CM131" i="1"/>
  <c r="CM73" i="1"/>
  <c r="CM135" i="1"/>
  <c r="CM31" i="1"/>
  <c r="CM93" i="1"/>
  <c r="CM91" i="1"/>
  <c r="CM13" i="1"/>
  <c r="CM65" i="1"/>
  <c r="CM35" i="1"/>
  <c r="CM101" i="1"/>
  <c r="CM63" i="1"/>
  <c r="CM83" i="1"/>
  <c r="CM19" i="1"/>
  <c r="CM111" i="1"/>
  <c r="CM129" i="1"/>
  <c r="CM23" i="1"/>
  <c r="CM57" i="1"/>
  <c r="CM75" i="1"/>
  <c r="CM59" i="1"/>
  <c r="CM105" i="1"/>
  <c r="CM97" i="1"/>
  <c r="CM21" i="1"/>
  <c r="CM87" i="1"/>
  <c r="CM47" i="1"/>
  <c r="CM9" i="1"/>
  <c r="CM95" i="1"/>
  <c r="CM81" i="1"/>
  <c r="CM107" i="1"/>
  <c r="CM121" i="1"/>
  <c r="CM127" i="1"/>
  <c r="CM15" i="1"/>
  <c r="CM61" i="1"/>
  <c r="CM33" i="1"/>
  <c r="CM25" i="1"/>
  <c r="CM115" i="1"/>
  <c r="CM85" i="1"/>
  <c r="CM103" i="1"/>
  <c r="CM55" i="1"/>
  <c r="CM49" i="1"/>
  <c r="CM43" i="1"/>
  <c r="CM51" i="1"/>
  <c r="CM41" i="1"/>
  <c r="CM99" i="1"/>
  <c r="CM39" i="1"/>
  <c r="CM109" i="1"/>
  <c r="CM113" i="1"/>
  <c r="CM117" i="1"/>
  <c r="CM79" i="1"/>
  <c r="CM37" i="1"/>
  <c r="CM29" i="1"/>
  <c r="CM123" i="1"/>
  <c r="CM10" i="1"/>
  <c r="C28" i="6" l="1"/>
  <c r="D28" i="6" s="1"/>
  <c r="E28" i="6" s="1"/>
  <c r="F28" i="6" s="1"/>
  <c r="G28" i="6" s="1"/>
  <c r="H28" i="6" s="1"/>
  <c r="I28" i="6" s="1"/>
  <c r="J28" i="6" s="1"/>
  <c r="K28" i="6" s="1"/>
  <c r="CN80" i="1"/>
  <c r="B32" i="6"/>
  <c r="C32" i="6" s="1"/>
  <c r="D32" i="6" s="1"/>
  <c r="E32" i="6" s="1"/>
  <c r="F32" i="6" s="1"/>
  <c r="G32" i="6" s="1"/>
  <c r="H32" i="6" s="1"/>
  <c r="I32" i="6" s="1"/>
  <c r="J32" i="6" s="1"/>
  <c r="K32" i="6" s="1"/>
  <c r="AA143" i="1"/>
  <c r="AH143" i="1" s="1"/>
  <c r="AO143" i="1" s="1"/>
  <c r="AV143" i="1" s="1"/>
  <c r="BC143" i="1" s="1"/>
  <c r="BJ143" i="1" s="1"/>
  <c r="BQ143" i="1" s="1"/>
  <c r="BX143" i="1" s="1"/>
  <c r="CE143" i="1" s="1"/>
  <c r="CN50" i="1"/>
  <c r="T142" i="1"/>
  <c r="AA142" i="1" s="1"/>
  <c r="AH142" i="1" s="1"/>
  <c r="AO142" i="1" s="1"/>
  <c r="AV142" i="1" s="1"/>
  <c r="BC142" i="1" s="1"/>
  <c r="BJ142" i="1" s="1"/>
  <c r="BQ142" i="1" s="1"/>
  <c r="BX142" i="1" s="1"/>
  <c r="CE142" i="1" s="1"/>
  <c r="T145" i="1"/>
  <c r="U145" i="1"/>
  <c r="CN26" i="1"/>
  <c r="CN110" i="1"/>
  <c r="CN22" i="1"/>
  <c r="CN12" i="1"/>
  <c r="CN104" i="1"/>
  <c r="CN64" i="1"/>
  <c r="CN28" i="1"/>
  <c r="CN120" i="1"/>
  <c r="CN34" i="1"/>
  <c r="CN106" i="1"/>
  <c r="CN112" i="1"/>
  <c r="CN92" i="1"/>
  <c r="CN90" i="1"/>
  <c r="CN96" i="1"/>
  <c r="CN124" i="1"/>
  <c r="CN48" i="1"/>
  <c r="CN122" i="1"/>
  <c r="CN116" i="1"/>
  <c r="CN114" i="1"/>
  <c r="CN68" i="1"/>
  <c r="CN44" i="1"/>
  <c r="CN76" i="1"/>
  <c r="CN32" i="1"/>
  <c r="CN54" i="1"/>
  <c r="CN72" i="1"/>
  <c r="CN98" i="1"/>
  <c r="CN100" i="1"/>
  <c r="CN58" i="1"/>
  <c r="CN94" i="1"/>
  <c r="CN24" i="1"/>
  <c r="CN46" i="1"/>
  <c r="CN62" i="1"/>
  <c r="CN14" i="1"/>
  <c r="CN16" i="1"/>
  <c r="CN56" i="1"/>
  <c r="CN134" i="1"/>
  <c r="CN132" i="1"/>
  <c r="CN81" i="1"/>
  <c r="CN61" i="1"/>
  <c r="CN55" i="1"/>
  <c r="CN41" i="1"/>
  <c r="CN135" i="1"/>
  <c r="CN119" i="1"/>
  <c r="CN63" i="1"/>
  <c r="CN117" i="1"/>
  <c r="CN67" i="1"/>
  <c r="CN15" i="1"/>
  <c r="CN125" i="1"/>
  <c r="CN105" i="1"/>
  <c r="CN107" i="1"/>
  <c r="CN17" i="1"/>
  <c r="CN45" i="1"/>
  <c r="CN85" i="1"/>
  <c r="CN39" i="1"/>
  <c r="CN127" i="1"/>
  <c r="CN43" i="1"/>
  <c r="CN87" i="1"/>
  <c r="CN97" i="1"/>
  <c r="CN109" i="1"/>
  <c r="CN71" i="1"/>
  <c r="CN69" i="1"/>
  <c r="CN23" i="1"/>
  <c r="CN31" i="1"/>
  <c r="CN115" i="1"/>
  <c r="CN101" i="1"/>
  <c r="CN95" i="1"/>
  <c r="CN51" i="1"/>
  <c r="CN27" i="1"/>
  <c r="CN91" i="1"/>
  <c r="CN73" i="1"/>
  <c r="CN99" i="1"/>
  <c r="CN111" i="1"/>
  <c r="CN65" i="1"/>
  <c r="CN9" i="1"/>
  <c r="CN93" i="1"/>
  <c r="CN11" i="1"/>
  <c r="CN29" i="1"/>
  <c r="CN123" i="1"/>
  <c r="CN25" i="1"/>
  <c r="CN13" i="1"/>
  <c r="CN133" i="1"/>
  <c r="CN75" i="1"/>
  <c r="CN19" i="1"/>
  <c r="CN113" i="1"/>
  <c r="CN35" i="1"/>
  <c r="CN79" i="1"/>
  <c r="CN89" i="1"/>
  <c r="CN77" i="1"/>
  <c r="CN53" i="1"/>
  <c r="CN103" i="1"/>
  <c r="CN49" i="1"/>
  <c r="CN131" i="1"/>
  <c r="CN121" i="1"/>
  <c r="CN47" i="1"/>
  <c r="CN37" i="1"/>
  <c r="CN129" i="1"/>
  <c r="CN83" i="1"/>
  <c r="CN57" i="1"/>
  <c r="CN59" i="1"/>
  <c r="CN33" i="1"/>
  <c r="CN21" i="1"/>
  <c r="CN10" i="1"/>
  <c r="CN78" i="1"/>
  <c r="CN60" i="1"/>
  <c r="CN102" i="1"/>
  <c r="CN38" i="1"/>
  <c r="CN88" i="1"/>
  <c r="CN86" i="1"/>
  <c r="CN36" i="1"/>
  <c r="CM137" i="1" a="1"/>
  <c r="CM137" i="1" s="1"/>
  <c r="CM138" i="1" a="1"/>
  <c r="CM138" i="1" s="1"/>
  <c r="CN84" i="1"/>
  <c r="CN40" i="1"/>
  <c r="CN136" i="1"/>
  <c r="CN126" i="1"/>
  <c r="CN118" i="1"/>
  <c r="CN66" i="1"/>
  <c r="CN42" i="1"/>
  <c r="CN74" i="1"/>
  <c r="CN70" i="1"/>
  <c r="CN82" i="1"/>
  <c r="CN130" i="1"/>
  <c r="CN30" i="1"/>
  <c r="CN128" i="1"/>
  <c r="CN52" i="1"/>
  <c r="CN108" i="1"/>
  <c r="CN20" i="1"/>
  <c r="CP7" i="1"/>
  <c r="CO5" i="1"/>
  <c r="CO12" i="1" s="1"/>
  <c r="CO124" i="1" l="1"/>
  <c r="CO16" i="1"/>
  <c r="CO18" i="1"/>
  <c r="CO90" i="1"/>
  <c r="CO92" i="1"/>
  <c r="CO34" i="1"/>
  <c r="CO24" i="1"/>
  <c r="CO130" i="1"/>
  <c r="CO120" i="1"/>
  <c r="CO44" i="1"/>
  <c r="CO94" i="1"/>
  <c r="CO128" i="1"/>
  <c r="CO116" i="1"/>
  <c r="CO40" i="1"/>
  <c r="CO82" i="1"/>
  <c r="CO102" i="1"/>
  <c r="CO110" i="1"/>
  <c r="CO118" i="1"/>
  <c r="CO14" i="1"/>
  <c r="CO22" i="1"/>
  <c r="CO96" i="1"/>
  <c r="CO56" i="1"/>
  <c r="CO68" i="1"/>
  <c r="CO78" i="1"/>
  <c r="CO30" i="1"/>
  <c r="CO46" i="1"/>
  <c r="CO48" i="1"/>
  <c r="CO80" i="1"/>
  <c r="CO108" i="1"/>
  <c r="CO84" i="1"/>
  <c r="CO62" i="1"/>
  <c r="CO28" i="1"/>
  <c r="CO76" i="1"/>
  <c r="CO54" i="1"/>
  <c r="CO20" i="1"/>
  <c r="CO58" i="1"/>
  <c r="CO112" i="1"/>
  <c r="CO36" i="1"/>
  <c r="CO114" i="1"/>
  <c r="CO136" i="1"/>
  <c r="CN137" i="1" a="1"/>
  <c r="CN137" i="1" s="1"/>
  <c r="CN138" i="1" a="1"/>
  <c r="CN138" i="1" s="1"/>
  <c r="CO106" i="1"/>
  <c r="CO126" i="1"/>
  <c r="CO74" i="1"/>
  <c r="CO104" i="1"/>
  <c r="CO38" i="1"/>
  <c r="CO100" i="1"/>
  <c r="CO52" i="1"/>
  <c r="CO98" i="1"/>
  <c r="CO88" i="1"/>
  <c r="CO64" i="1"/>
  <c r="CO72" i="1"/>
  <c r="CO70" i="1"/>
  <c r="CO35" i="1"/>
  <c r="CO115" i="1"/>
  <c r="CO29" i="1"/>
  <c r="CO111" i="1"/>
  <c r="CO99" i="1"/>
  <c r="CO33" i="1"/>
  <c r="CO135" i="1"/>
  <c r="CO71" i="1"/>
  <c r="CO39" i="1"/>
  <c r="CO45" i="1"/>
  <c r="CO23" i="1"/>
  <c r="CO19" i="1"/>
  <c r="CO95" i="1"/>
  <c r="CO57" i="1"/>
  <c r="CO43" i="1"/>
  <c r="CO101" i="1"/>
  <c r="CO67" i="1"/>
  <c r="CO127" i="1"/>
  <c r="CO85" i="1"/>
  <c r="CO81" i="1"/>
  <c r="CO83" i="1"/>
  <c r="CO129" i="1"/>
  <c r="CO133" i="1"/>
  <c r="CO13" i="1"/>
  <c r="CO125" i="1"/>
  <c r="CO69" i="1"/>
  <c r="CO47" i="1"/>
  <c r="CO89" i="1"/>
  <c r="CO21" i="1"/>
  <c r="CO17" i="1"/>
  <c r="CO91" i="1"/>
  <c r="CO41" i="1"/>
  <c r="CO11" i="1"/>
  <c r="CO65" i="1"/>
  <c r="CO59" i="1"/>
  <c r="CO31" i="1"/>
  <c r="CO121" i="1"/>
  <c r="CO55" i="1"/>
  <c r="CO51" i="1"/>
  <c r="CO109" i="1"/>
  <c r="CO131" i="1"/>
  <c r="CO123" i="1"/>
  <c r="CO103" i="1"/>
  <c r="CO117" i="1"/>
  <c r="CO53" i="1"/>
  <c r="CO77" i="1"/>
  <c r="CO75" i="1"/>
  <c r="CO61" i="1"/>
  <c r="CO93" i="1"/>
  <c r="CO37" i="1"/>
  <c r="CO119" i="1"/>
  <c r="CO73" i="1"/>
  <c r="CO25" i="1"/>
  <c r="CO79" i="1"/>
  <c r="CO27" i="1"/>
  <c r="CO107" i="1"/>
  <c r="CO9" i="1"/>
  <c r="CO113" i="1"/>
  <c r="CO87" i="1"/>
  <c r="CO105" i="1"/>
  <c r="CO49" i="1"/>
  <c r="CO63" i="1"/>
  <c r="CO97" i="1"/>
  <c r="CO15" i="1"/>
  <c r="CO132" i="1"/>
  <c r="CO134" i="1"/>
  <c r="CO86" i="1"/>
  <c r="CO10" i="1"/>
  <c r="CO50" i="1"/>
  <c r="CO122" i="1"/>
  <c r="CO26" i="1"/>
  <c r="CO66" i="1"/>
  <c r="CO42" i="1"/>
  <c r="CO32" i="1"/>
  <c r="CO60" i="1"/>
  <c r="CQ7" i="1"/>
  <c r="CP5" i="1"/>
  <c r="CP54" i="1" s="1"/>
  <c r="CP26" i="1" l="1"/>
  <c r="CP104" i="1"/>
  <c r="CP90" i="1"/>
  <c r="CP38" i="1"/>
  <c r="CP80" i="1"/>
  <c r="CP78" i="1"/>
  <c r="CP48" i="1"/>
  <c r="CP10" i="1"/>
  <c r="CP98" i="1"/>
  <c r="CP94" i="1"/>
  <c r="CP62" i="1"/>
  <c r="CP118" i="1"/>
  <c r="CP58" i="1"/>
  <c r="CP52" i="1"/>
  <c r="CP64" i="1"/>
  <c r="CP74" i="1"/>
  <c r="CP116" i="1"/>
  <c r="CP136" i="1"/>
  <c r="CP132" i="1"/>
  <c r="CP82" i="1"/>
  <c r="CP66" i="1"/>
  <c r="CP76" i="1"/>
  <c r="CP100" i="1"/>
  <c r="CP60" i="1"/>
  <c r="CP72" i="1"/>
  <c r="CP106" i="1"/>
  <c r="CO138" i="1" a="1"/>
  <c r="CO138" i="1" s="1"/>
  <c r="CO137" i="1" a="1"/>
  <c r="CO137" i="1" s="1"/>
  <c r="CP32" i="1"/>
  <c r="CP34" i="1"/>
  <c r="CP120" i="1"/>
  <c r="CP68" i="1"/>
  <c r="CP112" i="1"/>
  <c r="CP96" i="1"/>
  <c r="CP14" i="1"/>
  <c r="CP20" i="1"/>
  <c r="CR7" i="1"/>
  <c r="CQ5" i="1"/>
  <c r="CQ12" i="1" s="1"/>
  <c r="CP92" i="1"/>
  <c r="CP56" i="1"/>
  <c r="CP134" i="1"/>
  <c r="CP128" i="1"/>
  <c r="CP18" i="1"/>
  <c r="CP46" i="1"/>
  <c r="CP50" i="1"/>
  <c r="CP124" i="1"/>
  <c r="CP24" i="1"/>
  <c r="CP130" i="1"/>
  <c r="CP70" i="1"/>
  <c r="CP102" i="1"/>
  <c r="CP30" i="1"/>
  <c r="CP36" i="1"/>
  <c r="CP42" i="1"/>
  <c r="CP28" i="1"/>
  <c r="CP126" i="1"/>
  <c r="CP86" i="1"/>
  <c r="CP114" i="1"/>
  <c r="CP12" i="1"/>
  <c r="CP88" i="1"/>
  <c r="CP122" i="1"/>
  <c r="CP22" i="1"/>
  <c r="CP44" i="1"/>
  <c r="CP17" i="1"/>
  <c r="CP11" i="1"/>
  <c r="CP25" i="1"/>
  <c r="CP87" i="1"/>
  <c r="CP121" i="1"/>
  <c r="CP63" i="1"/>
  <c r="CP31" i="1"/>
  <c r="CP99" i="1"/>
  <c r="CP133" i="1"/>
  <c r="CP49" i="1"/>
  <c r="CP135" i="1"/>
  <c r="CP81" i="1"/>
  <c r="CP93" i="1"/>
  <c r="CP125" i="1"/>
  <c r="CP41" i="1"/>
  <c r="CP119" i="1"/>
  <c r="CP43" i="1"/>
  <c r="CP65" i="1"/>
  <c r="CP33" i="1"/>
  <c r="CP127" i="1"/>
  <c r="CP67" i="1"/>
  <c r="CP71" i="1"/>
  <c r="CP37" i="1"/>
  <c r="CP101" i="1"/>
  <c r="CP103" i="1"/>
  <c r="CP45" i="1"/>
  <c r="CP55" i="1"/>
  <c r="CP97" i="1"/>
  <c r="CP117" i="1"/>
  <c r="CP75" i="1"/>
  <c r="CP73" i="1"/>
  <c r="CP83" i="1"/>
  <c r="CP47" i="1"/>
  <c r="CP51" i="1"/>
  <c r="CP57" i="1"/>
  <c r="CP115" i="1"/>
  <c r="CP77" i="1"/>
  <c r="CP61" i="1"/>
  <c r="CP131" i="1"/>
  <c r="CP91" i="1"/>
  <c r="CP113" i="1"/>
  <c r="CP29" i="1"/>
  <c r="CP107" i="1"/>
  <c r="CP59" i="1"/>
  <c r="CP27" i="1"/>
  <c r="CP69" i="1"/>
  <c r="CP105" i="1"/>
  <c r="CP129" i="1"/>
  <c r="CP15" i="1"/>
  <c r="CP109" i="1"/>
  <c r="CP79" i="1"/>
  <c r="CP19" i="1"/>
  <c r="CP35" i="1"/>
  <c r="CP23" i="1"/>
  <c r="CP95" i="1"/>
  <c r="CP13" i="1"/>
  <c r="CP89" i="1"/>
  <c r="CP111" i="1"/>
  <c r="CP39" i="1"/>
  <c r="CP53" i="1"/>
  <c r="CP85" i="1"/>
  <c r="CP9" i="1"/>
  <c r="CP21" i="1"/>
  <c r="CP123" i="1"/>
  <c r="CP84" i="1"/>
  <c r="CP108" i="1"/>
  <c r="CP40" i="1"/>
  <c r="CP110" i="1"/>
  <c r="CP16" i="1"/>
  <c r="CQ120" i="1" l="1"/>
  <c r="CQ90" i="1"/>
  <c r="CQ116" i="1"/>
  <c r="CQ84" i="1"/>
  <c r="CQ70" i="1"/>
  <c r="CQ60" i="1"/>
  <c r="CQ106" i="1"/>
  <c r="CQ44" i="1"/>
  <c r="CQ82" i="1"/>
  <c r="CQ26" i="1"/>
  <c r="CQ78" i="1"/>
  <c r="CQ14" i="1"/>
  <c r="CQ88" i="1"/>
  <c r="CQ66" i="1"/>
  <c r="CQ18" i="1"/>
  <c r="CQ42" i="1"/>
  <c r="CQ56" i="1"/>
  <c r="CQ22" i="1"/>
  <c r="CQ86" i="1"/>
  <c r="CQ94" i="1"/>
  <c r="CQ130" i="1"/>
  <c r="CQ96" i="1"/>
  <c r="CQ32" i="1"/>
  <c r="CQ40" i="1"/>
  <c r="CQ128" i="1"/>
  <c r="CQ72" i="1"/>
  <c r="CQ126" i="1"/>
  <c r="CQ74" i="1"/>
  <c r="CQ92" i="1"/>
  <c r="CQ124" i="1"/>
  <c r="CQ112" i="1"/>
  <c r="CQ110" i="1"/>
  <c r="CQ104" i="1"/>
  <c r="CQ68" i="1"/>
  <c r="CQ100" i="1"/>
  <c r="CQ58" i="1"/>
  <c r="CQ134" i="1"/>
  <c r="CQ30" i="1"/>
  <c r="CQ36" i="1"/>
  <c r="CQ114" i="1"/>
  <c r="CQ98" i="1"/>
  <c r="CQ46" i="1"/>
  <c r="CQ38" i="1"/>
  <c r="CQ136" i="1"/>
  <c r="CQ80" i="1"/>
  <c r="CQ16" i="1"/>
  <c r="CQ10" i="1"/>
  <c r="CQ62" i="1"/>
  <c r="CQ76" i="1"/>
  <c r="CQ132" i="1"/>
  <c r="CQ118" i="1"/>
  <c r="CQ34" i="1"/>
  <c r="CQ64" i="1"/>
  <c r="CQ52" i="1"/>
  <c r="CQ102" i="1"/>
  <c r="CQ108" i="1"/>
  <c r="CQ122" i="1"/>
  <c r="CQ54" i="1"/>
  <c r="CQ50" i="1"/>
  <c r="CQ48" i="1"/>
  <c r="CQ20" i="1"/>
  <c r="CQ28" i="1"/>
  <c r="CP137" i="1" a="1"/>
  <c r="CP137" i="1" s="1"/>
  <c r="CP138" i="1" a="1"/>
  <c r="CP138" i="1" s="1"/>
  <c r="CS7" i="1"/>
  <c r="CR5" i="1"/>
  <c r="CR72" i="1" s="1"/>
  <c r="CQ24" i="1"/>
  <c r="CQ45" i="1"/>
  <c r="CQ89" i="1"/>
  <c r="CQ77" i="1"/>
  <c r="CQ71" i="1"/>
  <c r="CQ127" i="1"/>
  <c r="CQ105" i="1"/>
  <c r="CQ111" i="1"/>
  <c r="CQ85" i="1"/>
  <c r="CQ33" i="1"/>
  <c r="CQ121" i="1"/>
  <c r="CQ59" i="1"/>
  <c r="CQ57" i="1"/>
  <c r="CQ101" i="1"/>
  <c r="CQ81" i="1"/>
  <c r="CQ119" i="1"/>
  <c r="CQ25" i="1"/>
  <c r="CQ53" i="1"/>
  <c r="CQ9" i="1"/>
  <c r="CQ93" i="1"/>
  <c r="CQ75" i="1"/>
  <c r="CQ47" i="1"/>
  <c r="CQ95" i="1"/>
  <c r="CQ79" i="1"/>
  <c r="CQ21" i="1"/>
  <c r="CQ87" i="1"/>
  <c r="CQ41" i="1"/>
  <c r="CQ43" i="1"/>
  <c r="CQ63" i="1"/>
  <c r="CQ135" i="1"/>
  <c r="CQ73" i="1"/>
  <c r="CQ29" i="1"/>
  <c r="CQ15" i="1"/>
  <c r="CQ19" i="1"/>
  <c r="CQ69" i="1"/>
  <c r="CQ129" i="1"/>
  <c r="CQ27" i="1"/>
  <c r="CQ31" i="1"/>
  <c r="CQ123" i="1"/>
  <c r="CQ65" i="1"/>
  <c r="CQ125" i="1"/>
  <c r="CQ39" i="1"/>
  <c r="CQ51" i="1"/>
  <c r="CQ11" i="1"/>
  <c r="CQ83" i="1"/>
  <c r="CQ109" i="1"/>
  <c r="CQ17" i="1"/>
  <c r="CQ131" i="1"/>
  <c r="CQ99" i="1"/>
  <c r="CQ67" i="1"/>
  <c r="CQ49" i="1"/>
  <c r="CQ37" i="1"/>
  <c r="CQ13" i="1"/>
  <c r="CQ55" i="1"/>
  <c r="CQ115" i="1"/>
  <c r="CQ103" i="1"/>
  <c r="CQ35" i="1"/>
  <c r="CQ107" i="1"/>
  <c r="CQ113" i="1"/>
  <c r="CQ117" i="1"/>
  <c r="CQ91" i="1"/>
  <c r="CQ61" i="1"/>
  <c r="CQ133" i="1"/>
  <c r="CQ97" i="1"/>
  <c r="CQ23" i="1"/>
  <c r="CR32" i="1" l="1"/>
  <c r="CR28" i="1"/>
  <c r="CR84" i="1"/>
  <c r="CR62" i="1"/>
  <c r="CR68" i="1"/>
  <c r="CR94" i="1"/>
  <c r="CR110" i="1"/>
  <c r="CR12" i="1"/>
  <c r="CR34" i="1"/>
  <c r="CR56" i="1"/>
  <c r="CR22" i="1"/>
  <c r="CR120" i="1"/>
  <c r="CR100" i="1"/>
  <c r="CR106" i="1"/>
  <c r="CR96" i="1"/>
  <c r="CR104" i="1"/>
  <c r="CR122" i="1"/>
  <c r="CR74" i="1"/>
  <c r="CR24" i="1"/>
  <c r="CR98" i="1"/>
  <c r="CR40" i="1"/>
  <c r="CR66" i="1"/>
  <c r="CR42" i="1"/>
  <c r="CR132" i="1"/>
  <c r="CR52" i="1"/>
  <c r="CR76" i="1"/>
  <c r="CR78" i="1"/>
  <c r="CR80" i="1"/>
  <c r="CR130" i="1"/>
  <c r="CR114" i="1"/>
  <c r="CR92" i="1"/>
  <c r="CR16" i="1"/>
  <c r="CR90" i="1"/>
  <c r="CR26" i="1"/>
  <c r="CR124" i="1"/>
  <c r="CR54" i="1"/>
  <c r="CR48" i="1"/>
  <c r="CR112" i="1"/>
  <c r="CR36" i="1"/>
  <c r="CR10" i="1"/>
  <c r="CR64" i="1"/>
  <c r="CR102" i="1"/>
  <c r="CR30" i="1"/>
  <c r="CR58" i="1"/>
  <c r="CR136" i="1"/>
  <c r="CQ137" i="1" a="1"/>
  <c r="CQ137" i="1" s="1"/>
  <c r="CQ138" i="1" a="1"/>
  <c r="CQ138" i="1" s="1"/>
  <c r="CR118" i="1"/>
  <c r="CR128" i="1"/>
  <c r="CR50" i="1"/>
  <c r="CR116" i="1"/>
  <c r="CR86" i="1"/>
  <c r="CR44" i="1"/>
  <c r="CR18" i="1"/>
  <c r="CR126" i="1"/>
  <c r="CR88" i="1"/>
  <c r="CR60" i="1"/>
  <c r="CR134" i="1"/>
  <c r="CR46" i="1"/>
  <c r="CR108" i="1"/>
  <c r="CR38" i="1"/>
  <c r="CR20" i="1"/>
  <c r="CR82" i="1"/>
  <c r="CT7" i="1"/>
  <c r="CS5" i="1"/>
  <c r="CS84" i="1" s="1"/>
  <c r="CR70" i="1"/>
  <c r="CR14" i="1"/>
  <c r="CR51" i="1"/>
  <c r="CR11" i="1"/>
  <c r="CR35" i="1"/>
  <c r="CR15" i="1"/>
  <c r="CR19" i="1"/>
  <c r="CR73" i="1"/>
  <c r="CR129" i="1"/>
  <c r="CR47" i="1"/>
  <c r="CR55" i="1"/>
  <c r="CR37" i="1"/>
  <c r="CR43" i="1"/>
  <c r="CR79" i="1"/>
  <c r="CR63" i="1"/>
  <c r="CR95" i="1"/>
  <c r="CR87" i="1"/>
  <c r="CR29" i="1"/>
  <c r="CR25" i="1"/>
  <c r="CR71" i="1"/>
  <c r="CR83" i="1"/>
  <c r="CR49" i="1"/>
  <c r="CR107" i="1"/>
  <c r="CR27" i="1"/>
  <c r="CR39" i="1"/>
  <c r="CR53" i="1"/>
  <c r="CR113" i="1"/>
  <c r="CR121" i="1"/>
  <c r="CR65" i="1"/>
  <c r="CR59" i="1"/>
  <c r="CR115" i="1"/>
  <c r="CR117" i="1"/>
  <c r="CR99" i="1"/>
  <c r="CR133" i="1"/>
  <c r="CR93" i="1"/>
  <c r="CR119" i="1"/>
  <c r="CR111" i="1"/>
  <c r="CR97" i="1"/>
  <c r="CR21" i="1"/>
  <c r="CR41" i="1"/>
  <c r="CR9" i="1"/>
  <c r="CR23" i="1"/>
  <c r="CR77" i="1"/>
  <c r="CR89" i="1"/>
  <c r="CR127" i="1"/>
  <c r="CR81" i="1"/>
  <c r="CR101" i="1"/>
  <c r="CR69" i="1"/>
  <c r="CR131" i="1"/>
  <c r="CR85" i="1"/>
  <c r="CR61" i="1"/>
  <c r="CR135" i="1"/>
  <c r="CR57" i="1"/>
  <c r="CR17" i="1"/>
  <c r="CR105" i="1"/>
  <c r="CR123" i="1"/>
  <c r="CR91" i="1"/>
  <c r="CR13" i="1"/>
  <c r="CR103" i="1"/>
  <c r="CR33" i="1"/>
  <c r="CR45" i="1"/>
  <c r="CR125" i="1"/>
  <c r="CR109" i="1"/>
  <c r="CR75" i="1"/>
  <c r="CR67" i="1"/>
  <c r="CR31" i="1"/>
  <c r="CS54" i="1" l="1"/>
  <c r="CS126" i="1"/>
  <c r="CS16" i="1"/>
  <c r="CS66" i="1"/>
  <c r="CS14" i="1"/>
  <c r="CS50" i="1"/>
  <c r="CS104" i="1"/>
  <c r="CS56" i="1"/>
  <c r="CS106" i="1"/>
  <c r="CS92" i="1"/>
  <c r="CS26" i="1"/>
  <c r="CS110" i="1"/>
  <c r="CS72" i="1"/>
  <c r="CS62" i="1"/>
  <c r="CS34" i="1"/>
  <c r="CS18" i="1"/>
  <c r="CS52" i="1"/>
  <c r="CS70" i="1"/>
  <c r="CS118" i="1"/>
  <c r="CS40" i="1"/>
  <c r="CS124" i="1"/>
  <c r="CS42" i="1"/>
  <c r="CS130" i="1"/>
  <c r="CS114" i="1"/>
  <c r="CS74" i="1"/>
  <c r="CS96" i="1"/>
  <c r="CS68" i="1"/>
  <c r="CS132" i="1"/>
  <c r="CS20" i="1"/>
  <c r="CS112" i="1"/>
  <c r="CS116" i="1"/>
  <c r="CS10" i="1"/>
  <c r="CS48" i="1"/>
  <c r="CS64" i="1"/>
  <c r="CS108" i="1"/>
  <c r="CS58" i="1"/>
  <c r="CS134" i="1"/>
  <c r="CS36" i="1"/>
  <c r="CS122" i="1"/>
  <c r="CS86" i="1"/>
  <c r="CS80" i="1"/>
  <c r="CS78" i="1"/>
  <c r="CS32" i="1"/>
  <c r="CS46" i="1"/>
  <c r="CS90" i="1"/>
  <c r="CS98" i="1"/>
  <c r="CS100" i="1"/>
  <c r="CS24" i="1"/>
  <c r="CS102" i="1"/>
  <c r="CS22" i="1"/>
  <c r="CS28" i="1"/>
  <c r="CS60" i="1"/>
  <c r="CS44" i="1"/>
  <c r="CS12" i="1"/>
  <c r="CS76" i="1"/>
  <c r="CS136" i="1"/>
  <c r="CS30" i="1"/>
  <c r="CS82" i="1"/>
  <c r="CS120" i="1"/>
  <c r="CS94" i="1"/>
  <c r="CS128" i="1"/>
  <c r="CS88" i="1"/>
  <c r="CR137" i="1" a="1"/>
  <c r="CR137" i="1" s="1"/>
  <c r="CR138" i="1" a="1"/>
  <c r="CR138" i="1" s="1"/>
  <c r="CS38" i="1"/>
  <c r="CS99" i="1"/>
  <c r="CS79" i="1"/>
  <c r="CS63" i="1"/>
  <c r="CS65" i="1"/>
  <c r="CS81" i="1"/>
  <c r="CS97" i="1"/>
  <c r="CS57" i="1"/>
  <c r="CS33" i="1"/>
  <c r="CS75" i="1"/>
  <c r="CS125" i="1"/>
  <c r="CS133" i="1"/>
  <c r="CS43" i="1"/>
  <c r="CS95" i="1"/>
  <c r="CS49" i="1"/>
  <c r="CS9" i="1"/>
  <c r="CS73" i="1"/>
  <c r="CS77" i="1"/>
  <c r="CS31" i="1"/>
  <c r="CS113" i="1"/>
  <c r="CS11" i="1"/>
  <c r="CS47" i="1"/>
  <c r="CS105" i="1"/>
  <c r="CS123" i="1"/>
  <c r="CS51" i="1"/>
  <c r="CS27" i="1"/>
  <c r="CS127" i="1"/>
  <c r="CS21" i="1"/>
  <c r="CS87" i="1"/>
  <c r="CS103" i="1"/>
  <c r="CS117" i="1"/>
  <c r="CS71" i="1"/>
  <c r="CS41" i="1"/>
  <c r="CS13" i="1"/>
  <c r="CS29" i="1"/>
  <c r="CS53" i="1"/>
  <c r="CS115" i="1"/>
  <c r="CS83" i="1"/>
  <c r="CS107" i="1"/>
  <c r="CS17" i="1"/>
  <c r="CS55" i="1"/>
  <c r="CS69" i="1"/>
  <c r="CS91" i="1"/>
  <c r="CS59" i="1"/>
  <c r="CS101" i="1"/>
  <c r="CS119" i="1"/>
  <c r="CS39" i="1"/>
  <c r="CS37" i="1"/>
  <c r="CS45" i="1"/>
  <c r="CS19" i="1"/>
  <c r="CS89" i="1"/>
  <c r="CS111" i="1"/>
  <c r="CS93" i="1"/>
  <c r="CS23" i="1"/>
  <c r="CS35" i="1"/>
  <c r="CS67" i="1"/>
  <c r="CS15" i="1"/>
  <c r="CS121" i="1"/>
  <c r="CS25" i="1"/>
  <c r="CS61" i="1"/>
  <c r="CS135" i="1"/>
  <c r="CS85" i="1"/>
  <c r="CS131" i="1"/>
  <c r="CS129" i="1"/>
  <c r="CS109" i="1"/>
  <c r="CU7" i="1"/>
  <c r="CT5" i="1"/>
  <c r="CT70" i="1" s="1"/>
  <c r="CT48" i="1" l="1"/>
  <c r="CT116" i="1"/>
  <c r="CL140" i="1"/>
  <c r="CL142" i="1" s="1"/>
  <c r="L26" i="6"/>
  <c r="L28" i="6" s="1"/>
  <c r="CL141" i="1"/>
  <c r="CL143" i="1" s="1"/>
  <c r="L30" i="6"/>
  <c r="L32" i="6" s="1"/>
  <c r="CT52" i="1"/>
  <c r="CT44" i="1"/>
  <c r="CT46" i="1"/>
  <c r="CT16" i="1"/>
  <c r="CT58" i="1"/>
  <c r="CT84" i="1"/>
  <c r="CT22" i="1"/>
  <c r="CT24" i="1"/>
  <c r="CT54" i="1"/>
  <c r="CT82" i="1"/>
  <c r="CT98" i="1"/>
  <c r="CT132" i="1"/>
  <c r="CT10" i="1"/>
  <c r="CT64" i="1"/>
  <c r="CT40" i="1"/>
  <c r="CT96" i="1"/>
  <c r="CT106" i="1"/>
  <c r="CT130" i="1"/>
  <c r="CT66" i="1"/>
  <c r="CT60" i="1"/>
  <c r="CT94" i="1"/>
  <c r="CT39" i="1"/>
  <c r="CT93" i="1"/>
  <c r="CT65" i="1"/>
  <c r="CT89" i="1"/>
  <c r="CT73" i="1"/>
  <c r="CT25" i="1"/>
  <c r="CT133" i="1"/>
  <c r="CT85" i="1"/>
  <c r="CT127" i="1"/>
  <c r="CT31" i="1"/>
  <c r="CT67" i="1"/>
  <c r="CT121" i="1"/>
  <c r="CT97" i="1"/>
  <c r="CT51" i="1"/>
  <c r="CT23" i="1"/>
  <c r="CT15" i="1"/>
  <c r="CT129" i="1"/>
  <c r="CT109" i="1"/>
  <c r="CT71" i="1"/>
  <c r="CT47" i="1"/>
  <c r="CT11" i="1"/>
  <c r="CT43" i="1"/>
  <c r="CT49" i="1"/>
  <c r="CT103" i="1"/>
  <c r="CT111" i="1"/>
  <c r="CT19" i="1"/>
  <c r="CT131" i="1"/>
  <c r="CT57" i="1"/>
  <c r="CT69" i="1"/>
  <c r="CT61" i="1"/>
  <c r="CT29" i="1"/>
  <c r="CT99" i="1"/>
  <c r="CT91" i="1"/>
  <c r="CT59" i="1"/>
  <c r="CT77" i="1"/>
  <c r="CT35" i="1"/>
  <c r="CT41" i="1"/>
  <c r="CT63" i="1"/>
  <c r="CT95" i="1"/>
  <c r="CT27" i="1"/>
  <c r="CT125" i="1"/>
  <c r="CT9" i="1"/>
  <c r="CT79" i="1"/>
  <c r="CT87" i="1"/>
  <c r="CT81" i="1"/>
  <c r="CT37" i="1"/>
  <c r="CT107" i="1"/>
  <c r="CT101" i="1"/>
  <c r="CT17" i="1"/>
  <c r="CT13" i="1"/>
  <c r="CT75" i="1"/>
  <c r="CT117" i="1"/>
  <c r="CT21" i="1"/>
  <c r="CT33" i="1"/>
  <c r="CT113" i="1"/>
  <c r="CT105" i="1"/>
  <c r="CT53" i="1"/>
  <c r="CT83" i="1"/>
  <c r="CT45" i="1"/>
  <c r="CT123" i="1"/>
  <c r="CT115" i="1"/>
  <c r="CT119" i="1"/>
  <c r="CT135" i="1"/>
  <c r="CT55" i="1"/>
  <c r="CT56" i="1"/>
  <c r="CT26" i="1"/>
  <c r="CT104" i="1"/>
  <c r="CT78" i="1"/>
  <c r="CT18" i="1"/>
  <c r="CT128" i="1"/>
  <c r="CT36" i="1"/>
  <c r="CT108" i="1"/>
  <c r="CT76" i="1"/>
  <c r="CV7" i="1"/>
  <c r="CU5" i="1"/>
  <c r="CU70" i="1" s="1"/>
  <c r="CT30" i="1"/>
  <c r="CT86" i="1"/>
  <c r="CT42" i="1"/>
  <c r="CT38" i="1"/>
  <c r="CT90" i="1"/>
  <c r="CT102" i="1"/>
  <c r="CT68" i="1"/>
  <c r="CT118" i="1"/>
  <c r="CT20" i="1"/>
  <c r="CT126" i="1"/>
  <c r="CT120" i="1"/>
  <c r="CT88" i="1"/>
  <c r="CT50" i="1"/>
  <c r="CT114" i="1"/>
  <c r="CT122" i="1"/>
  <c r="CT112" i="1"/>
  <c r="CT12" i="1"/>
  <c r="CT28" i="1"/>
  <c r="CT134" i="1"/>
  <c r="CT62" i="1"/>
  <c r="CT100" i="1"/>
  <c r="CT74" i="1"/>
  <c r="CT110" i="1"/>
  <c r="CT32" i="1"/>
  <c r="CT80" i="1"/>
  <c r="CT14" i="1"/>
  <c r="CT92" i="1"/>
  <c r="CT136" i="1"/>
  <c r="CT72" i="1"/>
  <c r="CT34" i="1"/>
  <c r="CT124" i="1"/>
  <c r="CS138" i="1" a="1"/>
  <c r="CS138" i="1" s="1"/>
  <c r="CS137" i="1" a="1"/>
  <c r="CS137" i="1" s="1"/>
  <c r="CU78" i="1" l="1"/>
  <c r="CU90" i="1"/>
  <c r="CU62" i="1"/>
  <c r="CU102" i="1"/>
  <c r="F150" i="1"/>
  <c r="CU30" i="1"/>
  <c r="CU14" i="1"/>
  <c r="CU104" i="1"/>
  <c r="CU106" i="1"/>
  <c r="CU12" i="1"/>
  <c r="CU24" i="1"/>
  <c r="CU26" i="1"/>
  <c r="CU48" i="1"/>
  <c r="CU110" i="1"/>
  <c r="CU72" i="1"/>
  <c r="CU46" i="1"/>
  <c r="CU56" i="1"/>
  <c r="CU18" i="1"/>
  <c r="CU124" i="1"/>
  <c r="CU114" i="1"/>
  <c r="CU66" i="1"/>
  <c r="CU98" i="1"/>
  <c r="CU64" i="1"/>
  <c r="CU58" i="1"/>
  <c r="CU40" i="1"/>
  <c r="CU54" i="1"/>
  <c r="CU38" i="1"/>
  <c r="CU118" i="1"/>
  <c r="CU74" i="1"/>
  <c r="CU28" i="1"/>
  <c r="CU100" i="1"/>
  <c r="CU92" i="1"/>
  <c r="CU136" i="1"/>
  <c r="CU68" i="1"/>
  <c r="CU116" i="1"/>
  <c r="CU108" i="1"/>
  <c r="CU10" i="1"/>
  <c r="CU82" i="1"/>
  <c r="CU52" i="1"/>
  <c r="CU36" i="1"/>
  <c r="CU34" i="1"/>
  <c r="CU80" i="1"/>
  <c r="CU94" i="1"/>
  <c r="CU128" i="1"/>
  <c r="CU84" i="1"/>
  <c r="CU132" i="1"/>
  <c r="CU22" i="1"/>
  <c r="CU120" i="1"/>
  <c r="CU122" i="1"/>
  <c r="CU32" i="1"/>
  <c r="CU126" i="1"/>
  <c r="CU96" i="1"/>
  <c r="CU130" i="1"/>
  <c r="CU88" i="1"/>
  <c r="CU112" i="1"/>
  <c r="CU20" i="1"/>
  <c r="CU134" i="1"/>
  <c r="CU76" i="1"/>
  <c r="CU86" i="1"/>
  <c r="CU60" i="1"/>
  <c r="CU16" i="1"/>
  <c r="CU44" i="1"/>
  <c r="CU42" i="1"/>
  <c r="CU50" i="1"/>
  <c r="CU13" i="1"/>
  <c r="CU113" i="1"/>
  <c r="CU33" i="1"/>
  <c r="CU97" i="1"/>
  <c r="CU23" i="1"/>
  <c r="CU133" i="1"/>
  <c r="CU91" i="1"/>
  <c r="CU117" i="1"/>
  <c r="CU83" i="1"/>
  <c r="CU35" i="1"/>
  <c r="CU105" i="1"/>
  <c r="CU29" i="1"/>
  <c r="CU19" i="1"/>
  <c r="CU77" i="1"/>
  <c r="CU15" i="1"/>
  <c r="CU11" i="1"/>
  <c r="CU67" i="1"/>
  <c r="CU79" i="1"/>
  <c r="CU121" i="1"/>
  <c r="CU135" i="1"/>
  <c r="CU51" i="1"/>
  <c r="CU53" i="1"/>
  <c r="CU59" i="1"/>
  <c r="CU65" i="1"/>
  <c r="CU93" i="1"/>
  <c r="CU73" i="1"/>
  <c r="CU39" i="1"/>
  <c r="CU43" i="1"/>
  <c r="CU103" i="1"/>
  <c r="CU99" i="1"/>
  <c r="CU115" i="1"/>
  <c r="CU55" i="1"/>
  <c r="CU89" i="1"/>
  <c r="CU81" i="1"/>
  <c r="CU123" i="1"/>
  <c r="CU109" i="1"/>
  <c r="CU9" i="1"/>
  <c r="CU101" i="1"/>
  <c r="CU45" i="1"/>
  <c r="CU47" i="1"/>
  <c r="CU95" i="1"/>
  <c r="CU21" i="1"/>
  <c r="CU63" i="1"/>
  <c r="CU31" i="1"/>
  <c r="CU25" i="1"/>
  <c r="CU69" i="1"/>
  <c r="CU127" i="1"/>
  <c r="CU87" i="1"/>
  <c r="CU111" i="1"/>
  <c r="CU61" i="1"/>
  <c r="CU107" i="1"/>
  <c r="CU27" i="1"/>
  <c r="CU131" i="1"/>
  <c r="CU17" i="1"/>
  <c r="CU85" i="1"/>
  <c r="CU75" i="1"/>
  <c r="CU57" i="1"/>
  <c r="CU129" i="1"/>
  <c r="CU125" i="1"/>
  <c r="CU49" i="1"/>
  <c r="CU41" i="1"/>
  <c r="CU119" i="1"/>
  <c r="CU71" i="1"/>
  <c r="CU37" i="1"/>
  <c r="CW7" i="1"/>
  <c r="CV5" i="1"/>
  <c r="CV14" i="1" s="1"/>
  <c r="CT138" i="1" a="1"/>
  <c r="CT138" i="1" s="1"/>
  <c r="CT137" i="1" a="1"/>
  <c r="CT137" i="1" s="1"/>
  <c r="CV56" i="1" l="1"/>
  <c r="CV10" i="1"/>
  <c r="CV90" i="1"/>
  <c r="CV42" i="1"/>
  <c r="CV36" i="1"/>
  <c r="CV114" i="1"/>
  <c r="CV70" i="1"/>
  <c r="CV116" i="1"/>
  <c r="CV78" i="1"/>
  <c r="CV30" i="1"/>
  <c r="CV12" i="1"/>
  <c r="CV88" i="1"/>
  <c r="CV104" i="1"/>
  <c r="CV82" i="1"/>
  <c r="CV54" i="1"/>
  <c r="CV126" i="1"/>
  <c r="CV80" i="1"/>
  <c r="CV34" i="1"/>
  <c r="CV94" i="1"/>
  <c r="CV58" i="1"/>
  <c r="CV132" i="1"/>
  <c r="CV48" i="1"/>
  <c r="CV108" i="1"/>
  <c r="CV124" i="1"/>
  <c r="CV98" i="1"/>
  <c r="CV44" i="1"/>
  <c r="CV118" i="1"/>
  <c r="CV64" i="1"/>
  <c r="CV134" i="1"/>
  <c r="CV66" i="1"/>
  <c r="CV110" i="1"/>
  <c r="CV120" i="1"/>
  <c r="CV92" i="1"/>
  <c r="CV40" i="1"/>
  <c r="CV68" i="1"/>
  <c r="CV24" i="1"/>
  <c r="CV106" i="1"/>
  <c r="CV38" i="1"/>
  <c r="CV96" i="1"/>
  <c r="CV32" i="1"/>
  <c r="CV22" i="1"/>
  <c r="CV122" i="1"/>
  <c r="CV112" i="1"/>
  <c r="CV128" i="1"/>
  <c r="CV18" i="1"/>
  <c r="CV84" i="1"/>
  <c r="CV102" i="1"/>
  <c r="CV74" i="1"/>
  <c r="CV46" i="1"/>
  <c r="CV130" i="1"/>
  <c r="CV62" i="1"/>
  <c r="CV16" i="1"/>
  <c r="CV76" i="1"/>
  <c r="CV28" i="1"/>
  <c r="CV50" i="1"/>
  <c r="CV86" i="1"/>
  <c r="CV20" i="1"/>
  <c r="CV100" i="1"/>
  <c r="CV52" i="1"/>
  <c r="CV136" i="1"/>
  <c r="CV26" i="1"/>
  <c r="CV72" i="1"/>
  <c r="CV60" i="1"/>
  <c r="CV91" i="1"/>
  <c r="CV65" i="1"/>
  <c r="CV77" i="1"/>
  <c r="CV127" i="1"/>
  <c r="CV85" i="1"/>
  <c r="CV123" i="1"/>
  <c r="CV121" i="1"/>
  <c r="CV25" i="1"/>
  <c r="CV133" i="1"/>
  <c r="CV61" i="1"/>
  <c r="CV37" i="1"/>
  <c r="CV135" i="1"/>
  <c r="CV71" i="1"/>
  <c r="CV23" i="1"/>
  <c r="CV41" i="1"/>
  <c r="CV131" i="1"/>
  <c r="CV117" i="1"/>
  <c r="CV43" i="1"/>
  <c r="CV59" i="1"/>
  <c r="CV93" i="1"/>
  <c r="CV83" i="1"/>
  <c r="CV81" i="1"/>
  <c r="CV35" i="1"/>
  <c r="CV113" i="1"/>
  <c r="CV79" i="1"/>
  <c r="CV29" i="1"/>
  <c r="CV67" i="1"/>
  <c r="CV101" i="1"/>
  <c r="CV99" i="1"/>
  <c r="CV109" i="1"/>
  <c r="CV19" i="1"/>
  <c r="CV119" i="1"/>
  <c r="CV57" i="1"/>
  <c r="CV17" i="1"/>
  <c r="CV69" i="1"/>
  <c r="CV89" i="1"/>
  <c r="CV125" i="1"/>
  <c r="CV97" i="1"/>
  <c r="CV115" i="1"/>
  <c r="CV45" i="1"/>
  <c r="CV47" i="1"/>
  <c r="CV21" i="1"/>
  <c r="CV129" i="1"/>
  <c r="CV31" i="1"/>
  <c r="CV73" i="1"/>
  <c r="CV87" i="1"/>
  <c r="CV75" i="1"/>
  <c r="CV111" i="1"/>
  <c r="CV95" i="1"/>
  <c r="CV53" i="1"/>
  <c r="CV105" i="1"/>
  <c r="CV39" i="1"/>
  <c r="CV13" i="1"/>
  <c r="CV33" i="1"/>
  <c r="CV11" i="1"/>
  <c r="CV49" i="1"/>
  <c r="CV9" i="1"/>
  <c r="CV51" i="1"/>
  <c r="CV55" i="1"/>
  <c r="CV15" i="1"/>
  <c r="CV103" i="1"/>
  <c r="CV107" i="1"/>
  <c r="CV63" i="1"/>
  <c r="CV27" i="1"/>
  <c r="CX7" i="1"/>
  <c r="CW5" i="1"/>
  <c r="CW82" i="1" s="1"/>
  <c r="CU137" i="1" a="1"/>
  <c r="CU137" i="1" s="1"/>
  <c r="CU138" i="1" a="1"/>
  <c r="CU138" i="1" s="1"/>
  <c r="CW56" i="1" l="1"/>
  <c r="CW32" i="1"/>
  <c r="CW64" i="1"/>
  <c r="CW94" i="1"/>
  <c r="CW68" i="1"/>
  <c r="CW20" i="1"/>
  <c r="CW46" i="1"/>
  <c r="CW30" i="1"/>
  <c r="CW44" i="1"/>
  <c r="CW102" i="1"/>
  <c r="CW128" i="1"/>
  <c r="CW78" i="1"/>
  <c r="CW54" i="1"/>
  <c r="CW126" i="1"/>
  <c r="CW10" i="1"/>
  <c r="CW28" i="1"/>
  <c r="CW110" i="1"/>
  <c r="CW132" i="1"/>
  <c r="CW120" i="1"/>
  <c r="CW122" i="1"/>
  <c r="CW66" i="1"/>
  <c r="CW116" i="1"/>
  <c r="CW50" i="1"/>
  <c r="CW70" i="1"/>
  <c r="CW38" i="1"/>
  <c r="CW98" i="1"/>
  <c r="CW86" i="1"/>
  <c r="CW36" i="1"/>
  <c r="CW42" i="1"/>
  <c r="CW124" i="1"/>
  <c r="CW130" i="1"/>
  <c r="CW88" i="1"/>
  <c r="CW34" i="1"/>
  <c r="CW12" i="1"/>
  <c r="CW96" i="1"/>
  <c r="CW106" i="1"/>
  <c r="CW84" i="1"/>
  <c r="CW114" i="1"/>
  <c r="CW92" i="1"/>
  <c r="CW76" i="1"/>
  <c r="CW72" i="1"/>
  <c r="CW104" i="1"/>
  <c r="CW52" i="1"/>
  <c r="CW48" i="1"/>
  <c r="CW112" i="1"/>
  <c r="CW18" i="1"/>
  <c r="CW74" i="1"/>
  <c r="CW108" i="1"/>
  <c r="CW58" i="1"/>
  <c r="CW62" i="1"/>
  <c r="CW100" i="1"/>
  <c r="CW14" i="1"/>
  <c r="CY7" i="1"/>
  <c r="CX5" i="1"/>
  <c r="CX40" i="1" s="1"/>
  <c r="CV138" i="1" a="1"/>
  <c r="CV138" i="1" s="1"/>
  <c r="CV137" i="1" a="1"/>
  <c r="CV137" i="1" s="1"/>
  <c r="CW90" i="1"/>
  <c r="CW125" i="1"/>
  <c r="CW97" i="1"/>
  <c r="CW93" i="1"/>
  <c r="CW25" i="1"/>
  <c r="CW63" i="1"/>
  <c r="CW29" i="1"/>
  <c r="CW49" i="1"/>
  <c r="CW61" i="1"/>
  <c r="CW67" i="1"/>
  <c r="CW87" i="1"/>
  <c r="CW33" i="1"/>
  <c r="CW95" i="1"/>
  <c r="CW119" i="1"/>
  <c r="CW83" i="1"/>
  <c r="CW31" i="1"/>
  <c r="CW41" i="1"/>
  <c r="CW129" i="1"/>
  <c r="CW107" i="1"/>
  <c r="CW133" i="1"/>
  <c r="CW39" i="1"/>
  <c r="CW45" i="1"/>
  <c r="CW21" i="1"/>
  <c r="CW71" i="1"/>
  <c r="CW135" i="1"/>
  <c r="CW51" i="1"/>
  <c r="CW17" i="1"/>
  <c r="CW23" i="1"/>
  <c r="CW43" i="1"/>
  <c r="CW75" i="1"/>
  <c r="CW69" i="1"/>
  <c r="CW57" i="1"/>
  <c r="CW27" i="1"/>
  <c r="CW55" i="1"/>
  <c r="CW13" i="1"/>
  <c r="CW123" i="1"/>
  <c r="CW115" i="1"/>
  <c r="CW127" i="1"/>
  <c r="CW9" i="1"/>
  <c r="CW53" i="1"/>
  <c r="CW77" i="1"/>
  <c r="CW101" i="1"/>
  <c r="CW37" i="1"/>
  <c r="CW59" i="1"/>
  <c r="CW131" i="1"/>
  <c r="CW103" i="1"/>
  <c r="CW109" i="1"/>
  <c r="CW19" i="1"/>
  <c r="CW99" i="1"/>
  <c r="CW89" i="1"/>
  <c r="CW11" i="1"/>
  <c r="CW113" i="1"/>
  <c r="CW65" i="1"/>
  <c r="CW35" i="1"/>
  <c r="CW15" i="1"/>
  <c r="CW85" i="1"/>
  <c r="CW81" i="1"/>
  <c r="CW111" i="1"/>
  <c r="CW121" i="1"/>
  <c r="CW117" i="1"/>
  <c r="CW73" i="1"/>
  <c r="CW47" i="1"/>
  <c r="CW91" i="1"/>
  <c r="CW105" i="1"/>
  <c r="CW79" i="1"/>
  <c r="CW24" i="1"/>
  <c r="CW40" i="1"/>
  <c r="CW22" i="1"/>
  <c r="CW118" i="1"/>
  <c r="CW60" i="1"/>
  <c r="CW16" i="1"/>
  <c r="CW26" i="1"/>
  <c r="CW136" i="1"/>
  <c r="CW80" i="1"/>
  <c r="CW134" i="1"/>
  <c r="CX36" i="1" l="1"/>
  <c r="CX54" i="1"/>
  <c r="CX34" i="1"/>
  <c r="CX28" i="1"/>
  <c r="CX114" i="1"/>
  <c r="CX132" i="1"/>
  <c r="CX80" i="1"/>
  <c r="CX14" i="1"/>
  <c r="CX82" i="1"/>
  <c r="CX42" i="1"/>
  <c r="CX20" i="1"/>
  <c r="CX130" i="1"/>
  <c r="CX90" i="1"/>
  <c r="CX38" i="1"/>
  <c r="CX124" i="1"/>
  <c r="CX10" i="1"/>
  <c r="CX62" i="1"/>
  <c r="CX44" i="1"/>
  <c r="CX72" i="1"/>
  <c r="CX18" i="1"/>
  <c r="CX122" i="1"/>
  <c r="CX22" i="1"/>
  <c r="CX128" i="1"/>
  <c r="CX16" i="1"/>
  <c r="CX98" i="1"/>
  <c r="CX48" i="1"/>
  <c r="CX50" i="1"/>
  <c r="CX94" i="1"/>
  <c r="CX68" i="1"/>
  <c r="CX52" i="1"/>
  <c r="CX64" i="1"/>
  <c r="CX136" i="1"/>
  <c r="CX112" i="1"/>
  <c r="CX110" i="1"/>
  <c r="CX102" i="1"/>
  <c r="CX56" i="1"/>
  <c r="CX30" i="1"/>
  <c r="CX106" i="1"/>
  <c r="CX32" i="1"/>
  <c r="CX12" i="1"/>
  <c r="CX74" i="1"/>
  <c r="CX46" i="1"/>
  <c r="CX96" i="1"/>
  <c r="CX78" i="1"/>
  <c r="CX118" i="1"/>
  <c r="CX70" i="1"/>
  <c r="CX58" i="1"/>
  <c r="CX120" i="1"/>
  <c r="CX24" i="1"/>
  <c r="CX76" i="1"/>
  <c r="CX60" i="1"/>
  <c r="CX26" i="1"/>
  <c r="CX66" i="1"/>
  <c r="CX88" i="1"/>
  <c r="CX86" i="1"/>
  <c r="CX108" i="1"/>
  <c r="CX104" i="1"/>
  <c r="CX126" i="1"/>
  <c r="CZ7" i="1"/>
  <c r="CY5" i="1"/>
  <c r="CY84" i="1" s="1"/>
  <c r="CX134" i="1"/>
  <c r="CX92" i="1"/>
  <c r="CX116" i="1"/>
  <c r="CW138" i="1" a="1"/>
  <c r="CW138" i="1" s="1"/>
  <c r="CW137" i="1" a="1"/>
  <c r="CW137" i="1" s="1"/>
  <c r="CX100" i="1"/>
  <c r="CX109" i="1"/>
  <c r="CX123" i="1"/>
  <c r="CX71" i="1"/>
  <c r="CX87" i="1"/>
  <c r="CX129" i="1"/>
  <c r="CX113" i="1"/>
  <c r="CX121" i="1"/>
  <c r="CX67" i="1"/>
  <c r="CX23" i="1"/>
  <c r="CX59" i="1"/>
  <c r="CX21" i="1"/>
  <c r="CX29" i="1"/>
  <c r="CX51" i="1"/>
  <c r="CX95" i="1"/>
  <c r="CX111" i="1"/>
  <c r="CX125" i="1"/>
  <c r="CX107" i="1"/>
  <c r="CX99" i="1"/>
  <c r="CX89" i="1"/>
  <c r="CX39" i="1"/>
  <c r="CX75" i="1"/>
  <c r="CX135" i="1"/>
  <c r="CX11" i="1"/>
  <c r="CX61" i="1"/>
  <c r="CX45" i="1"/>
  <c r="CX105" i="1"/>
  <c r="CX101" i="1"/>
  <c r="CX19" i="1"/>
  <c r="CX79" i="1"/>
  <c r="CX37" i="1"/>
  <c r="CX31" i="1"/>
  <c r="CX115" i="1"/>
  <c r="CX69" i="1"/>
  <c r="CX47" i="1"/>
  <c r="CX77" i="1"/>
  <c r="CX57" i="1"/>
  <c r="CX103" i="1"/>
  <c r="CX73" i="1"/>
  <c r="CX43" i="1"/>
  <c r="CX65" i="1"/>
  <c r="CX119" i="1"/>
  <c r="CX131" i="1"/>
  <c r="CX93" i="1"/>
  <c r="CX49" i="1"/>
  <c r="CX15" i="1"/>
  <c r="CX83" i="1"/>
  <c r="CX17" i="1"/>
  <c r="CX53" i="1"/>
  <c r="CX33" i="1"/>
  <c r="CX41" i="1"/>
  <c r="CX27" i="1"/>
  <c r="CX133" i="1"/>
  <c r="CX55" i="1"/>
  <c r="CX117" i="1"/>
  <c r="CX9" i="1"/>
  <c r="CX35" i="1"/>
  <c r="CX127" i="1"/>
  <c r="CX81" i="1"/>
  <c r="CX91" i="1"/>
  <c r="CX13" i="1"/>
  <c r="CX25" i="1"/>
  <c r="CX97" i="1"/>
  <c r="CX85" i="1"/>
  <c r="CX63" i="1"/>
  <c r="CX84" i="1"/>
  <c r="CY72" i="1" l="1"/>
  <c r="CY64" i="1"/>
  <c r="CY74" i="1"/>
  <c r="CY44" i="1"/>
  <c r="CY124" i="1"/>
  <c r="CY16" i="1"/>
  <c r="CY78" i="1"/>
  <c r="CY26" i="1"/>
  <c r="CY22" i="1"/>
  <c r="CY80" i="1"/>
  <c r="CY96" i="1"/>
  <c r="CY106" i="1"/>
  <c r="CY46" i="1"/>
  <c r="CY76" i="1"/>
  <c r="CY56" i="1"/>
  <c r="CY122" i="1"/>
  <c r="CY90" i="1"/>
  <c r="CY12" i="1"/>
  <c r="CY86" i="1"/>
  <c r="CY20" i="1"/>
  <c r="CY32" i="1"/>
  <c r="CY54" i="1"/>
  <c r="CX138" i="1" a="1"/>
  <c r="CX138" i="1" s="1"/>
  <c r="CX137" i="1" a="1"/>
  <c r="CX137" i="1" s="1"/>
  <c r="CY98" i="1"/>
  <c r="CY10" i="1"/>
  <c r="CY18" i="1"/>
  <c r="CY108" i="1"/>
  <c r="CY116" i="1"/>
  <c r="CY30" i="1"/>
  <c r="CY48" i="1"/>
  <c r="CY114" i="1"/>
  <c r="CY28" i="1"/>
  <c r="CY100" i="1"/>
  <c r="CY112" i="1"/>
  <c r="CY92" i="1"/>
  <c r="CY14" i="1"/>
  <c r="CY60" i="1"/>
  <c r="CY58" i="1"/>
  <c r="CY110" i="1"/>
  <c r="CY102" i="1"/>
  <c r="CY36" i="1"/>
  <c r="CY24" i="1"/>
  <c r="CY42" i="1"/>
  <c r="CY120" i="1"/>
  <c r="CY38" i="1"/>
  <c r="CY130" i="1"/>
  <c r="CY68" i="1"/>
  <c r="CY82" i="1"/>
  <c r="CY47" i="1"/>
  <c r="CY61" i="1"/>
  <c r="CY117" i="1"/>
  <c r="CY45" i="1"/>
  <c r="CY21" i="1"/>
  <c r="CY59" i="1"/>
  <c r="CY31" i="1"/>
  <c r="CY25" i="1"/>
  <c r="CY133" i="1"/>
  <c r="CY71" i="1"/>
  <c r="CY113" i="1"/>
  <c r="CY51" i="1"/>
  <c r="CY67" i="1"/>
  <c r="CY135" i="1"/>
  <c r="CY97" i="1"/>
  <c r="CY15" i="1"/>
  <c r="CY53" i="1"/>
  <c r="CY17" i="1"/>
  <c r="CY73" i="1"/>
  <c r="CY105" i="1"/>
  <c r="CY125" i="1"/>
  <c r="CY101" i="1"/>
  <c r="CY85" i="1"/>
  <c r="CY93" i="1"/>
  <c r="CY27" i="1"/>
  <c r="CY79" i="1"/>
  <c r="CY131" i="1"/>
  <c r="CY103" i="1"/>
  <c r="CY33" i="1"/>
  <c r="CY37" i="1"/>
  <c r="CY77" i="1"/>
  <c r="CY99" i="1"/>
  <c r="CY127" i="1"/>
  <c r="CY107" i="1"/>
  <c r="CY87" i="1"/>
  <c r="CY89" i="1"/>
  <c r="CY111" i="1"/>
  <c r="CY75" i="1"/>
  <c r="CY63" i="1"/>
  <c r="CY39" i="1"/>
  <c r="CY13" i="1"/>
  <c r="CY109" i="1"/>
  <c r="CY91" i="1"/>
  <c r="CY19" i="1"/>
  <c r="CY41" i="1"/>
  <c r="CY11" i="1"/>
  <c r="CY69" i="1"/>
  <c r="CY55" i="1"/>
  <c r="CY81" i="1"/>
  <c r="CY95" i="1"/>
  <c r="CY119" i="1"/>
  <c r="CY43" i="1"/>
  <c r="CY57" i="1"/>
  <c r="CY115" i="1"/>
  <c r="CY9" i="1"/>
  <c r="CY83" i="1"/>
  <c r="CY65" i="1"/>
  <c r="CY29" i="1"/>
  <c r="CY23" i="1"/>
  <c r="CY35" i="1"/>
  <c r="CY121" i="1"/>
  <c r="CY49" i="1"/>
  <c r="CY123" i="1"/>
  <c r="CY129" i="1"/>
  <c r="CY136" i="1"/>
  <c r="CY132" i="1"/>
  <c r="CY94" i="1"/>
  <c r="CY40" i="1"/>
  <c r="CY70" i="1"/>
  <c r="CY104" i="1"/>
  <c r="CY118" i="1"/>
  <c r="CY34" i="1"/>
  <c r="CY128" i="1"/>
  <c r="CY62" i="1"/>
  <c r="CY134" i="1"/>
  <c r="CY88" i="1"/>
  <c r="CY50" i="1"/>
  <c r="CY52" i="1"/>
  <c r="CY126" i="1"/>
  <c r="CY66" i="1"/>
  <c r="DA7" i="1"/>
  <c r="CZ5" i="1"/>
  <c r="CZ82" i="1" s="1"/>
  <c r="CZ24" i="1" l="1"/>
  <c r="CZ108" i="1"/>
  <c r="CZ66" i="1"/>
  <c r="CZ116" i="1"/>
  <c r="CZ110" i="1"/>
  <c r="CZ26" i="1"/>
  <c r="CZ46" i="1"/>
  <c r="CZ78" i="1"/>
  <c r="CZ60" i="1"/>
  <c r="CZ134" i="1"/>
  <c r="CZ130" i="1"/>
  <c r="CZ42" i="1"/>
  <c r="CZ22" i="1"/>
  <c r="CZ36" i="1"/>
  <c r="CZ50" i="1"/>
  <c r="CZ64" i="1"/>
  <c r="CZ118" i="1"/>
  <c r="CZ18" i="1"/>
  <c r="CZ100" i="1"/>
  <c r="CZ88" i="1"/>
  <c r="CZ84" i="1"/>
  <c r="CZ92" i="1"/>
  <c r="CZ124" i="1"/>
  <c r="CZ102" i="1"/>
  <c r="CZ104" i="1"/>
  <c r="CZ132" i="1"/>
  <c r="CZ12" i="1"/>
  <c r="CZ106" i="1"/>
  <c r="CZ94" i="1"/>
  <c r="CZ120" i="1"/>
  <c r="CZ128" i="1"/>
  <c r="CZ68" i="1"/>
  <c r="CZ126" i="1"/>
  <c r="CZ54" i="1"/>
  <c r="CZ14" i="1"/>
  <c r="CZ90" i="1"/>
  <c r="CZ72" i="1"/>
  <c r="CZ98" i="1"/>
  <c r="CZ16" i="1"/>
  <c r="CZ74" i="1"/>
  <c r="CZ40" i="1"/>
  <c r="CZ114" i="1"/>
  <c r="CZ122" i="1"/>
  <c r="CZ136" i="1"/>
  <c r="CZ38" i="1"/>
  <c r="CZ28" i="1"/>
  <c r="CZ75" i="1"/>
  <c r="CZ91" i="1"/>
  <c r="CZ103" i="1"/>
  <c r="CZ25" i="1"/>
  <c r="CZ43" i="1"/>
  <c r="CZ73" i="1"/>
  <c r="CZ21" i="1"/>
  <c r="CZ69" i="1"/>
  <c r="CZ41" i="1"/>
  <c r="CZ101" i="1"/>
  <c r="CZ71" i="1"/>
  <c r="CZ123" i="1"/>
  <c r="CZ93" i="1"/>
  <c r="CZ37" i="1"/>
  <c r="CZ119" i="1"/>
  <c r="CZ99" i="1"/>
  <c r="CZ67" i="1"/>
  <c r="CZ87" i="1"/>
  <c r="CZ29" i="1"/>
  <c r="CZ63" i="1"/>
  <c r="CZ107" i="1"/>
  <c r="CZ59" i="1"/>
  <c r="CZ39" i="1"/>
  <c r="CZ27" i="1"/>
  <c r="CZ133" i="1"/>
  <c r="CZ111" i="1"/>
  <c r="CZ45" i="1"/>
  <c r="CZ57" i="1"/>
  <c r="CZ121" i="1"/>
  <c r="CZ49" i="1"/>
  <c r="CZ35" i="1"/>
  <c r="CZ47" i="1"/>
  <c r="CZ31" i="1"/>
  <c r="CZ19" i="1"/>
  <c r="CZ83" i="1"/>
  <c r="CZ89" i="1"/>
  <c r="CZ135" i="1"/>
  <c r="CZ115" i="1"/>
  <c r="CZ61" i="1"/>
  <c r="CZ11" i="1"/>
  <c r="CZ109" i="1"/>
  <c r="CZ131" i="1"/>
  <c r="CZ55" i="1"/>
  <c r="CZ117" i="1"/>
  <c r="CZ81" i="1"/>
  <c r="CZ15" i="1"/>
  <c r="CZ129" i="1"/>
  <c r="CZ17" i="1"/>
  <c r="CZ33" i="1"/>
  <c r="CZ79" i="1"/>
  <c r="CZ23" i="1"/>
  <c r="CZ125" i="1"/>
  <c r="CZ85" i="1"/>
  <c r="CZ127" i="1"/>
  <c r="CZ97" i="1"/>
  <c r="CZ9" i="1"/>
  <c r="CZ53" i="1"/>
  <c r="CZ105" i="1"/>
  <c r="CZ65" i="1"/>
  <c r="CZ77" i="1"/>
  <c r="CZ95" i="1"/>
  <c r="CZ51" i="1"/>
  <c r="CZ13" i="1"/>
  <c r="CZ113" i="1"/>
  <c r="CZ44" i="1"/>
  <c r="CZ52" i="1"/>
  <c r="CZ34" i="1"/>
  <c r="CZ62" i="1"/>
  <c r="CZ32" i="1"/>
  <c r="CZ56" i="1"/>
  <c r="CZ80" i="1"/>
  <c r="CZ10" i="1"/>
  <c r="CY138" i="1" a="1"/>
  <c r="CY138" i="1" s="1"/>
  <c r="CY137" i="1" a="1"/>
  <c r="CY137" i="1" s="1"/>
  <c r="CZ30" i="1"/>
  <c r="DB7" i="1"/>
  <c r="DA5" i="1"/>
  <c r="DA76" i="1" s="1"/>
  <c r="CZ20" i="1"/>
  <c r="CZ58" i="1"/>
  <c r="CZ48" i="1"/>
  <c r="CZ70" i="1"/>
  <c r="CZ76" i="1"/>
  <c r="CZ96" i="1"/>
  <c r="CZ86" i="1"/>
  <c r="CZ112" i="1"/>
  <c r="DA104" i="1" l="1"/>
  <c r="DA52" i="1"/>
  <c r="DA16" i="1"/>
  <c r="DA26" i="1"/>
  <c r="CS140" i="1"/>
  <c r="CS142" i="1" s="1"/>
  <c r="M26" i="6"/>
  <c r="M28" i="6" s="1"/>
  <c r="CS141" i="1"/>
  <c r="CS143" i="1" s="1"/>
  <c r="M30" i="6"/>
  <c r="M32" i="6" s="1"/>
  <c r="DA136" i="1"/>
  <c r="DA28" i="1"/>
  <c r="DA96" i="1"/>
  <c r="DA109" i="1"/>
  <c r="DA127" i="1"/>
  <c r="DA29" i="1"/>
  <c r="DA135" i="1"/>
  <c r="DA73" i="1"/>
  <c r="DA27" i="1"/>
  <c r="DA77" i="1"/>
  <c r="DA93" i="1"/>
  <c r="DA51" i="1"/>
  <c r="DA15" i="1"/>
  <c r="DA105" i="1"/>
  <c r="DA53" i="1"/>
  <c r="DA131" i="1"/>
  <c r="DA133" i="1"/>
  <c r="DA41" i="1"/>
  <c r="DA71" i="1"/>
  <c r="DA101" i="1"/>
  <c r="DA117" i="1"/>
  <c r="DA45" i="1"/>
  <c r="DA129" i="1"/>
  <c r="DA21" i="1"/>
  <c r="DA121" i="1"/>
  <c r="DA49" i="1"/>
  <c r="DA119" i="1"/>
  <c r="DA91" i="1"/>
  <c r="DA67" i="1"/>
  <c r="DA59" i="1"/>
  <c r="DA125" i="1"/>
  <c r="DA83" i="1"/>
  <c r="DA89" i="1"/>
  <c r="DA111" i="1"/>
  <c r="DA11" i="1"/>
  <c r="DA97" i="1"/>
  <c r="DA113" i="1"/>
  <c r="DA17" i="1"/>
  <c r="DA75" i="1"/>
  <c r="DA25" i="1"/>
  <c r="DA39" i="1"/>
  <c r="DA103" i="1"/>
  <c r="DA37" i="1"/>
  <c r="DA43" i="1"/>
  <c r="DA95" i="1"/>
  <c r="DA81" i="1"/>
  <c r="DA85" i="1"/>
  <c r="DA33" i="1"/>
  <c r="DA63" i="1"/>
  <c r="DA79" i="1"/>
  <c r="DA123" i="1"/>
  <c r="DA13" i="1"/>
  <c r="DA107" i="1"/>
  <c r="DA87" i="1"/>
  <c r="DA65" i="1"/>
  <c r="DA19" i="1"/>
  <c r="DA31" i="1"/>
  <c r="DA35" i="1"/>
  <c r="DA47" i="1"/>
  <c r="DA55" i="1"/>
  <c r="DA9" i="1"/>
  <c r="DA61" i="1"/>
  <c r="DA57" i="1"/>
  <c r="DA99" i="1"/>
  <c r="DA115" i="1"/>
  <c r="DA69" i="1"/>
  <c r="DA23" i="1"/>
  <c r="DA124" i="1"/>
  <c r="DA34" i="1"/>
  <c r="DA134" i="1"/>
  <c r="DA10" i="1"/>
  <c r="DA48" i="1"/>
  <c r="DA132" i="1"/>
  <c r="DA60" i="1"/>
  <c r="DA130" i="1"/>
  <c r="CZ137" i="1" a="1"/>
  <c r="CZ137" i="1" s="1"/>
  <c r="CZ138" i="1" a="1"/>
  <c r="CZ138" i="1" s="1"/>
  <c r="DA84" i="1"/>
  <c r="DA74" i="1"/>
  <c r="DA38" i="1"/>
  <c r="DA110" i="1"/>
  <c r="DA12" i="1"/>
  <c r="DA80" i="1"/>
  <c r="DA36" i="1"/>
  <c r="DA54" i="1"/>
  <c r="DA50" i="1"/>
  <c r="DA98" i="1"/>
  <c r="DA18" i="1"/>
  <c r="DA72" i="1"/>
  <c r="DA68" i="1"/>
  <c r="DA122" i="1"/>
  <c r="DA24" i="1"/>
  <c r="DA20" i="1"/>
  <c r="DA40" i="1"/>
  <c r="DA70" i="1"/>
  <c r="DA114" i="1"/>
  <c r="DA32" i="1"/>
  <c r="DA112" i="1"/>
  <c r="DA126" i="1"/>
  <c r="DA86" i="1"/>
  <c r="DA78" i="1"/>
  <c r="DA102" i="1"/>
  <c r="DA108" i="1"/>
  <c r="DA66" i="1"/>
  <c r="DA90" i="1"/>
  <c r="DA100" i="1"/>
  <c r="DA58" i="1"/>
  <c r="DA46" i="1"/>
  <c r="DA44" i="1"/>
  <c r="DA88" i="1"/>
  <c r="DA82" i="1"/>
  <c r="DA120" i="1"/>
  <c r="DA94" i="1"/>
  <c r="DA116" i="1"/>
  <c r="DA64" i="1"/>
  <c r="DA62" i="1"/>
  <c r="DA56" i="1"/>
  <c r="DC7" i="1"/>
  <c r="DB5" i="1"/>
  <c r="DB106" i="1" s="1"/>
  <c r="DA42" i="1"/>
  <c r="DA106" i="1"/>
  <c r="DA128" i="1"/>
  <c r="DA118" i="1"/>
  <c r="DA92" i="1"/>
  <c r="DA14" i="1"/>
  <c r="DA22" i="1"/>
  <c r="DA30" i="1"/>
  <c r="F151" i="1" l="1"/>
  <c r="DB62" i="1"/>
  <c r="DB80" i="1"/>
  <c r="DB78" i="1"/>
  <c r="DB26" i="1"/>
  <c r="DB112" i="1"/>
  <c r="DB32" i="1"/>
  <c r="DB14" i="1"/>
  <c r="DB96" i="1"/>
  <c r="DB44" i="1"/>
  <c r="DB74" i="1"/>
  <c r="DB82" i="1"/>
  <c r="DB92" i="1"/>
  <c r="DB98" i="1"/>
  <c r="DB114" i="1"/>
  <c r="DB130" i="1"/>
  <c r="DB55" i="1"/>
  <c r="DB43" i="1"/>
  <c r="DB97" i="1"/>
  <c r="DB15" i="1"/>
  <c r="DB27" i="1"/>
  <c r="DB135" i="1"/>
  <c r="DB39" i="1"/>
  <c r="DB23" i="1"/>
  <c r="DB85" i="1"/>
  <c r="DB109" i="1"/>
  <c r="DB33" i="1"/>
  <c r="DB129" i="1"/>
  <c r="DB127" i="1"/>
  <c r="DB51" i="1"/>
  <c r="DB65" i="1"/>
  <c r="DB121" i="1"/>
  <c r="DB115" i="1"/>
  <c r="DB113" i="1"/>
  <c r="DB119" i="1"/>
  <c r="DB91" i="1"/>
  <c r="DB89" i="1"/>
  <c r="DB73" i="1"/>
  <c r="DB25" i="1"/>
  <c r="DB71" i="1"/>
  <c r="DB59" i="1"/>
  <c r="DB41" i="1"/>
  <c r="DB83" i="1"/>
  <c r="DB75" i="1"/>
  <c r="DB17" i="1"/>
  <c r="DB67" i="1"/>
  <c r="DB47" i="1"/>
  <c r="DB93" i="1"/>
  <c r="DB125" i="1"/>
  <c r="DB37" i="1"/>
  <c r="DB57" i="1"/>
  <c r="DB29" i="1"/>
  <c r="DB87" i="1"/>
  <c r="DB123" i="1"/>
  <c r="DB107" i="1"/>
  <c r="DB61" i="1"/>
  <c r="DB103" i="1"/>
  <c r="DB31" i="1"/>
  <c r="DB99" i="1"/>
  <c r="DB19" i="1"/>
  <c r="DB9" i="1"/>
  <c r="DB105" i="1"/>
  <c r="DB81" i="1"/>
  <c r="DB79" i="1"/>
  <c r="DB131" i="1"/>
  <c r="DB13" i="1"/>
  <c r="DB101" i="1"/>
  <c r="DB11" i="1"/>
  <c r="DB21" i="1"/>
  <c r="DB133" i="1"/>
  <c r="DB77" i="1"/>
  <c r="DB111" i="1"/>
  <c r="DB49" i="1"/>
  <c r="DB69" i="1"/>
  <c r="DB53" i="1"/>
  <c r="DB35" i="1"/>
  <c r="DB95" i="1"/>
  <c r="DB63" i="1"/>
  <c r="DB117" i="1"/>
  <c r="DB45" i="1"/>
  <c r="DB84" i="1"/>
  <c r="DB58" i="1"/>
  <c r="DB100" i="1"/>
  <c r="DB34" i="1"/>
  <c r="DB124" i="1"/>
  <c r="DB30" i="1"/>
  <c r="DB18" i="1"/>
  <c r="DB72" i="1"/>
  <c r="DB16" i="1"/>
  <c r="DB50" i="1"/>
  <c r="DB52" i="1"/>
  <c r="DB60" i="1"/>
  <c r="DB88" i="1"/>
  <c r="DB126" i="1"/>
  <c r="DB108" i="1"/>
  <c r="DB120" i="1"/>
  <c r="DD7" i="1"/>
  <c r="DC5" i="1"/>
  <c r="DC58" i="1" s="1"/>
  <c r="DB66" i="1"/>
  <c r="DB76" i="1"/>
  <c r="DB20" i="1"/>
  <c r="DB54" i="1"/>
  <c r="DB110" i="1"/>
  <c r="DB90" i="1"/>
  <c r="DB22" i="1"/>
  <c r="DB86" i="1"/>
  <c r="DA138" i="1" a="1"/>
  <c r="DA138" i="1" s="1"/>
  <c r="DA137" i="1" a="1"/>
  <c r="DA137" i="1" s="1"/>
  <c r="DB122" i="1"/>
  <c r="DB64" i="1"/>
  <c r="DB136" i="1"/>
  <c r="DB94" i="1"/>
  <c r="DB46" i="1"/>
  <c r="DB116" i="1"/>
  <c r="DB56" i="1"/>
  <c r="DB36" i="1"/>
  <c r="DB70" i="1"/>
  <c r="DB28" i="1"/>
  <c r="DB38" i="1"/>
  <c r="DB48" i="1"/>
  <c r="DB42" i="1"/>
  <c r="DB12" i="1"/>
  <c r="DB134" i="1"/>
  <c r="DB68" i="1"/>
  <c r="DB128" i="1"/>
  <c r="DB132" i="1"/>
  <c r="DB102" i="1"/>
  <c r="DB104" i="1"/>
  <c r="DB118" i="1"/>
  <c r="DB40" i="1"/>
  <c r="DB24" i="1"/>
  <c r="DB10" i="1"/>
  <c r="DC20" i="1" l="1"/>
  <c r="DC94" i="1"/>
  <c r="DC56" i="1"/>
  <c r="DC136" i="1"/>
  <c r="DC104" i="1"/>
  <c r="DC124" i="1"/>
  <c r="DC86" i="1"/>
  <c r="DC106" i="1"/>
  <c r="DC116" i="1"/>
  <c r="DC76" i="1"/>
  <c r="DC18" i="1"/>
  <c r="DC14" i="1"/>
  <c r="DC66" i="1"/>
  <c r="DC128" i="1"/>
  <c r="DC72" i="1"/>
  <c r="DB137" i="1" a="1"/>
  <c r="DB137" i="1" s="1"/>
  <c r="DB138" i="1" a="1"/>
  <c r="DB138" i="1" s="1"/>
  <c r="DC114" i="1"/>
  <c r="DC102" i="1"/>
  <c r="DC16" i="1"/>
  <c r="DC74" i="1"/>
  <c r="DC92" i="1"/>
  <c r="DC122" i="1"/>
  <c r="DC10" i="1"/>
  <c r="DC108" i="1"/>
  <c r="DC70" i="1"/>
  <c r="DC38" i="1"/>
  <c r="DC24" i="1"/>
  <c r="DC112" i="1"/>
  <c r="DC73" i="1"/>
  <c r="DC95" i="1"/>
  <c r="DC17" i="1"/>
  <c r="DC51" i="1"/>
  <c r="DC55" i="1"/>
  <c r="DC13" i="1"/>
  <c r="DC43" i="1"/>
  <c r="DC91" i="1"/>
  <c r="DC83" i="1"/>
  <c r="DC27" i="1"/>
  <c r="DC79" i="1"/>
  <c r="DC107" i="1"/>
  <c r="DC111" i="1"/>
  <c r="DC31" i="1"/>
  <c r="DC127" i="1"/>
  <c r="DC93" i="1"/>
  <c r="DC75" i="1"/>
  <c r="DC87" i="1"/>
  <c r="DC45" i="1"/>
  <c r="DC57" i="1"/>
  <c r="DC99" i="1"/>
  <c r="DC121" i="1"/>
  <c r="DC33" i="1"/>
  <c r="DC15" i="1"/>
  <c r="DC125" i="1"/>
  <c r="DC61" i="1"/>
  <c r="DC81" i="1"/>
  <c r="DC23" i="1"/>
  <c r="DC53" i="1"/>
  <c r="DC109" i="1"/>
  <c r="DC131" i="1"/>
  <c r="DC21" i="1"/>
  <c r="DC11" i="1"/>
  <c r="DC97" i="1"/>
  <c r="DC59" i="1"/>
  <c r="DC117" i="1"/>
  <c r="DC9" i="1"/>
  <c r="DC69" i="1"/>
  <c r="DC105" i="1"/>
  <c r="DC49" i="1"/>
  <c r="DC129" i="1"/>
  <c r="DC89" i="1"/>
  <c r="DC133" i="1"/>
  <c r="DC67" i="1"/>
  <c r="DC41" i="1"/>
  <c r="DC101" i="1"/>
  <c r="DC65" i="1"/>
  <c r="DC113" i="1"/>
  <c r="DC103" i="1"/>
  <c r="DC37" i="1"/>
  <c r="DC29" i="1"/>
  <c r="DC77" i="1"/>
  <c r="DC123" i="1"/>
  <c r="DC135" i="1"/>
  <c r="DC115" i="1"/>
  <c r="DC25" i="1"/>
  <c r="DC47" i="1"/>
  <c r="DC35" i="1"/>
  <c r="DC119" i="1"/>
  <c r="DC85" i="1"/>
  <c r="DC71" i="1"/>
  <c r="DC63" i="1"/>
  <c r="DC19" i="1"/>
  <c r="DC39" i="1"/>
  <c r="DC130" i="1"/>
  <c r="DC32" i="1"/>
  <c r="DC68" i="1"/>
  <c r="DC42" i="1"/>
  <c r="DC100" i="1"/>
  <c r="DC60" i="1"/>
  <c r="DC54" i="1"/>
  <c r="DC90" i="1"/>
  <c r="DC132" i="1"/>
  <c r="DC34" i="1"/>
  <c r="DC26" i="1"/>
  <c r="DC98" i="1"/>
  <c r="DC134" i="1"/>
  <c r="DC118" i="1"/>
  <c r="DC88" i="1"/>
  <c r="DC62" i="1"/>
  <c r="DC22" i="1"/>
  <c r="DC48" i="1"/>
  <c r="DC12" i="1"/>
  <c r="DC40" i="1"/>
  <c r="DC82" i="1"/>
  <c r="DC52" i="1"/>
  <c r="DC36" i="1"/>
  <c r="DC64" i="1"/>
  <c r="DE7" i="1"/>
  <c r="DD5" i="1"/>
  <c r="DD120" i="1" s="1"/>
  <c r="DC110" i="1"/>
  <c r="DC44" i="1"/>
  <c r="DC126" i="1"/>
  <c r="DC50" i="1"/>
  <c r="DC30" i="1"/>
  <c r="DC28" i="1"/>
  <c r="DC96" i="1"/>
  <c r="DC78" i="1"/>
  <c r="DC120" i="1"/>
  <c r="DC80" i="1"/>
  <c r="DC84" i="1"/>
  <c r="DC46" i="1"/>
  <c r="DD136" i="1" l="1"/>
  <c r="DD90" i="1"/>
  <c r="DD132" i="1"/>
  <c r="DD124" i="1"/>
  <c r="DD110" i="1"/>
  <c r="DD64" i="1"/>
  <c r="DD102" i="1"/>
  <c r="DD10" i="1"/>
  <c r="DD94" i="1"/>
  <c r="DD70" i="1"/>
  <c r="DD108" i="1"/>
  <c r="DD88" i="1"/>
  <c r="DD134" i="1"/>
  <c r="DD32" i="1"/>
  <c r="DD112" i="1"/>
  <c r="DD130" i="1"/>
  <c r="DD16" i="1"/>
  <c r="DD114" i="1"/>
  <c r="DD60" i="1"/>
  <c r="DD76" i="1"/>
  <c r="DD30" i="1"/>
  <c r="DD42" i="1"/>
  <c r="DD86" i="1"/>
  <c r="DD62" i="1"/>
  <c r="DD128" i="1"/>
  <c r="DD40" i="1"/>
  <c r="DD96" i="1"/>
  <c r="DD52" i="1"/>
  <c r="DD56" i="1"/>
  <c r="DD106" i="1"/>
  <c r="DD122" i="1"/>
  <c r="DD12" i="1"/>
  <c r="DD48" i="1"/>
  <c r="DD24" i="1"/>
  <c r="DD28" i="1"/>
  <c r="DD14" i="1"/>
  <c r="DD82" i="1"/>
  <c r="DD54" i="1"/>
  <c r="DD116" i="1"/>
  <c r="DD50" i="1"/>
  <c r="DD26" i="1"/>
  <c r="DD58" i="1"/>
  <c r="DD46" i="1"/>
  <c r="DD72" i="1"/>
  <c r="DD34" i="1"/>
  <c r="DD36" i="1"/>
  <c r="DD84" i="1"/>
  <c r="DD38" i="1"/>
  <c r="DD126" i="1"/>
  <c r="DD92" i="1"/>
  <c r="DD78" i="1"/>
  <c r="DD74" i="1"/>
  <c r="DD20" i="1"/>
  <c r="DD80" i="1"/>
  <c r="DD68" i="1"/>
  <c r="DF7" i="1"/>
  <c r="DE5" i="1"/>
  <c r="DE88" i="1" s="1"/>
  <c r="DD18" i="1"/>
  <c r="DD22" i="1"/>
  <c r="DD66" i="1"/>
  <c r="DD44" i="1"/>
  <c r="DD98" i="1"/>
  <c r="DD104" i="1"/>
  <c r="DD118" i="1"/>
  <c r="DC137" i="1" a="1"/>
  <c r="DC137" i="1" s="1"/>
  <c r="DC138" i="1" a="1"/>
  <c r="DC138" i="1" s="1"/>
  <c r="DD100" i="1"/>
  <c r="DD133" i="1"/>
  <c r="DD67" i="1"/>
  <c r="DD49" i="1"/>
  <c r="DD33" i="1"/>
  <c r="DD127" i="1"/>
  <c r="DD55" i="1"/>
  <c r="DD97" i="1"/>
  <c r="DD25" i="1"/>
  <c r="DD89" i="1"/>
  <c r="DD65" i="1"/>
  <c r="DD63" i="1"/>
  <c r="DD31" i="1"/>
  <c r="DD83" i="1"/>
  <c r="DD29" i="1"/>
  <c r="DD99" i="1"/>
  <c r="DD43" i="1"/>
  <c r="DD121" i="1"/>
  <c r="DD135" i="1"/>
  <c r="DD15" i="1"/>
  <c r="DD113" i="1"/>
  <c r="DD115" i="1"/>
  <c r="DD53" i="1"/>
  <c r="DD27" i="1"/>
  <c r="DD39" i="1"/>
  <c r="DD23" i="1"/>
  <c r="DD111" i="1"/>
  <c r="DD75" i="1"/>
  <c r="DD35" i="1"/>
  <c r="DD17" i="1"/>
  <c r="DD61" i="1"/>
  <c r="DD79" i="1"/>
  <c r="DD37" i="1"/>
  <c r="DD45" i="1"/>
  <c r="DD85" i="1"/>
  <c r="DD105" i="1"/>
  <c r="DD91" i="1"/>
  <c r="DD125" i="1"/>
  <c r="DD73" i="1"/>
  <c r="DD131" i="1"/>
  <c r="DD81" i="1"/>
  <c r="DD11" i="1"/>
  <c r="DD19" i="1"/>
  <c r="DD47" i="1"/>
  <c r="DD41" i="1"/>
  <c r="DD119" i="1"/>
  <c r="DD129" i="1"/>
  <c r="DD71" i="1"/>
  <c r="DD117" i="1"/>
  <c r="DD59" i="1"/>
  <c r="DD123" i="1"/>
  <c r="DD109" i="1"/>
  <c r="DD87" i="1"/>
  <c r="DD21" i="1"/>
  <c r="DD103" i="1"/>
  <c r="DD51" i="1"/>
  <c r="DD77" i="1"/>
  <c r="DD57" i="1"/>
  <c r="DD13" i="1"/>
  <c r="DD93" i="1"/>
  <c r="DD107" i="1"/>
  <c r="DD101" i="1"/>
  <c r="DD9" i="1"/>
  <c r="DD69" i="1"/>
  <c r="DD95" i="1"/>
  <c r="DE36" i="1" l="1"/>
  <c r="DE90" i="1"/>
  <c r="DE122" i="1"/>
  <c r="DE126" i="1"/>
  <c r="DE60" i="1"/>
  <c r="DE82" i="1"/>
  <c r="DE42" i="1"/>
  <c r="DE70" i="1"/>
  <c r="DE118" i="1"/>
  <c r="DE40" i="1"/>
  <c r="DE78" i="1"/>
  <c r="DE120" i="1"/>
  <c r="DE64" i="1"/>
  <c r="DE98" i="1"/>
  <c r="DE112" i="1"/>
  <c r="DE100" i="1"/>
  <c r="DE34" i="1"/>
  <c r="DE132" i="1"/>
  <c r="DE108" i="1"/>
  <c r="DE106" i="1"/>
  <c r="DE80" i="1"/>
  <c r="DE32" i="1"/>
  <c r="DE62" i="1"/>
  <c r="DE18" i="1"/>
  <c r="DE136" i="1"/>
  <c r="DE72" i="1"/>
  <c r="DE74" i="1"/>
  <c r="DE128" i="1"/>
  <c r="DE86" i="1"/>
  <c r="DE16" i="1"/>
  <c r="DE56" i="1"/>
  <c r="DE12" i="1"/>
  <c r="DE26" i="1"/>
  <c r="DE20" i="1"/>
  <c r="DE24" i="1"/>
  <c r="DE114" i="1"/>
  <c r="DE30" i="1"/>
  <c r="DE110" i="1"/>
  <c r="DE28" i="1"/>
  <c r="DE124" i="1"/>
  <c r="DE130" i="1"/>
  <c r="DE84" i="1"/>
  <c r="DE10" i="1"/>
  <c r="DE52" i="1"/>
  <c r="DE76" i="1"/>
  <c r="DE102" i="1"/>
  <c r="DE92" i="1"/>
  <c r="DE96" i="1"/>
  <c r="DE104" i="1"/>
  <c r="DE48" i="1"/>
  <c r="DE54" i="1"/>
  <c r="DE66" i="1"/>
  <c r="DE38" i="1"/>
  <c r="DE94" i="1"/>
  <c r="DD138" i="1" a="1"/>
  <c r="DD138" i="1" s="1"/>
  <c r="DD137" i="1" a="1"/>
  <c r="DD137" i="1" s="1"/>
  <c r="DE14" i="1"/>
  <c r="DE50" i="1"/>
  <c r="DE116" i="1"/>
  <c r="DE68" i="1"/>
  <c r="DE44" i="1"/>
  <c r="DE58" i="1"/>
  <c r="DE134" i="1"/>
  <c r="DE22" i="1"/>
  <c r="DE46" i="1"/>
  <c r="DE79" i="1"/>
  <c r="DE19" i="1"/>
  <c r="DE119" i="1"/>
  <c r="DE13" i="1"/>
  <c r="DE37" i="1"/>
  <c r="DE109" i="1"/>
  <c r="DE123" i="1"/>
  <c r="DE85" i="1"/>
  <c r="DE77" i="1"/>
  <c r="DE11" i="1"/>
  <c r="DE107" i="1"/>
  <c r="DE95" i="1"/>
  <c r="DE33" i="1"/>
  <c r="DE115" i="1"/>
  <c r="DE75" i="1"/>
  <c r="DE45" i="1"/>
  <c r="DE55" i="1"/>
  <c r="DE17" i="1"/>
  <c r="DE39" i="1"/>
  <c r="DE113" i="1"/>
  <c r="DE101" i="1"/>
  <c r="DE121" i="1"/>
  <c r="DE51" i="1"/>
  <c r="DE125" i="1"/>
  <c r="DE127" i="1"/>
  <c r="DE27" i="1"/>
  <c r="DE135" i="1"/>
  <c r="DE41" i="1"/>
  <c r="DE49" i="1"/>
  <c r="DE129" i="1"/>
  <c r="DE111" i="1"/>
  <c r="DE71" i="1"/>
  <c r="DE133" i="1"/>
  <c r="DE29" i="1"/>
  <c r="DE117" i="1"/>
  <c r="DE59" i="1"/>
  <c r="DE87" i="1"/>
  <c r="DE99" i="1"/>
  <c r="DE69" i="1"/>
  <c r="DE89" i="1"/>
  <c r="DE63" i="1"/>
  <c r="DE61" i="1"/>
  <c r="DE67" i="1"/>
  <c r="DE57" i="1"/>
  <c r="DE103" i="1"/>
  <c r="DE81" i="1"/>
  <c r="DE23" i="1"/>
  <c r="DE93" i="1"/>
  <c r="DE91" i="1"/>
  <c r="DE105" i="1"/>
  <c r="DE53" i="1"/>
  <c r="DE97" i="1"/>
  <c r="DE73" i="1"/>
  <c r="DE35" i="1"/>
  <c r="DE65" i="1"/>
  <c r="DE25" i="1"/>
  <c r="DE131" i="1"/>
  <c r="DE9" i="1"/>
  <c r="DE31" i="1"/>
  <c r="DE15" i="1"/>
  <c r="DE43" i="1"/>
  <c r="DE21" i="1"/>
  <c r="DE83" i="1"/>
  <c r="DE47" i="1"/>
  <c r="DG7" i="1"/>
  <c r="DF5" i="1"/>
  <c r="DF24" i="1" s="1"/>
  <c r="DF90" i="1" l="1"/>
  <c r="DF70" i="1"/>
  <c r="DF50" i="1"/>
  <c r="DF124" i="1"/>
  <c r="DF10" i="1"/>
  <c r="DF102" i="1"/>
  <c r="DF40" i="1"/>
  <c r="DF72" i="1"/>
  <c r="DF20" i="1"/>
  <c r="DF26" i="1"/>
  <c r="DF120" i="1"/>
  <c r="DF58" i="1"/>
  <c r="DF62" i="1"/>
  <c r="DF92" i="1"/>
  <c r="DF44" i="1"/>
  <c r="DF86" i="1"/>
  <c r="DF84" i="1"/>
  <c r="DF66" i="1"/>
  <c r="DF98" i="1"/>
  <c r="DF22" i="1"/>
  <c r="DF18" i="1"/>
  <c r="DF116" i="1"/>
  <c r="DF122" i="1"/>
  <c r="DF112" i="1"/>
  <c r="DF106" i="1"/>
  <c r="DF64" i="1"/>
  <c r="DF82" i="1"/>
  <c r="DF56" i="1"/>
  <c r="DF132" i="1"/>
  <c r="DF54" i="1"/>
  <c r="DF118" i="1"/>
  <c r="DF38" i="1"/>
  <c r="DF96" i="1"/>
  <c r="DF48" i="1"/>
  <c r="DF36" i="1"/>
  <c r="DF34" i="1"/>
  <c r="DF32" i="1"/>
  <c r="DF46" i="1"/>
  <c r="DF74" i="1"/>
  <c r="DF126" i="1"/>
  <c r="DF88" i="1"/>
  <c r="DF136" i="1"/>
  <c r="DF30" i="1"/>
  <c r="DF16" i="1"/>
  <c r="DF52" i="1"/>
  <c r="DF12" i="1"/>
  <c r="DF104" i="1"/>
  <c r="DF134" i="1"/>
  <c r="DF60" i="1"/>
  <c r="DF28" i="1"/>
  <c r="DF108" i="1"/>
  <c r="DF80" i="1"/>
  <c r="DF68" i="1"/>
  <c r="DF100" i="1"/>
  <c r="DF114" i="1"/>
  <c r="DF130" i="1"/>
  <c r="DF76" i="1"/>
  <c r="DF78" i="1"/>
  <c r="DF42" i="1"/>
  <c r="DF128" i="1"/>
  <c r="DF110" i="1"/>
  <c r="DF14" i="1"/>
  <c r="DF94" i="1"/>
  <c r="DF37" i="1"/>
  <c r="DF123" i="1"/>
  <c r="DF49" i="1"/>
  <c r="DF109" i="1"/>
  <c r="DF99" i="1"/>
  <c r="DF131" i="1"/>
  <c r="DF39" i="1"/>
  <c r="DF111" i="1"/>
  <c r="DF25" i="1"/>
  <c r="DF93" i="1"/>
  <c r="DF11" i="1"/>
  <c r="DF121" i="1"/>
  <c r="DF97" i="1"/>
  <c r="DF83" i="1"/>
  <c r="DF21" i="1"/>
  <c r="DF27" i="1"/>
  <c r="DF75" i="1"/>
  <c r="DF117" i="1"/>
  <c r="DF69" i="1"/>
  <c r="DF125" i="1"/>
  <c r="DF45" i="1"/>
  <c r="DF51" i="1"/>
  <c r="DF67" i="1"/>
  <c r="DF9" i="1"/>
  <c r="DF81" i="1"/>
  <c r="DF101" i="1"/>
  <c r="DF73" i="1"/>
  <c r="DF119" i="1"/>
  <c r="DF57" i="1"/>
  <c r="DF55" i="1"/>
  <c r="DF115" i="1"/>
  <c r="DF59" i="1"/>
  <c r="DF23" i="1"/>
  <c r="DF95" i="1"/>
  <c r="DF79" i="1"/>
  <c r="DF15" i="1"/>
  <c r="DF53" i="1"/>
  <c r="DF63" i="1"/>
  <c r="DF89" i="1"/>
  <c r="DF47" i="1"/>
  <c r="DF29" i="1"/>
  <c r="DF43" i="1"/>
  <c r="DF19" i="1"/>
  <c r="DF35" i="1"/>
  <c r="DF105" i="1"/>
  <c r="DF87" i="1"/>
  <c r="DF17" i="1"/>
  <c r="DF33" i="1"/>
  <c r="DF113" i="1"/>
  <c r="DF135" i="1"/>
  <c r="DF77" i="1"/>
  <c r="DF13" i="1"/>
  <c r="DF91" i="1"/>
  <c r="DF127" i="1"/>
  <c r="DF107" i="1"/>
  <c r="DF41" i="1"/>
  <c r="DF61" i="1"/>
  <c r="DF65" i="1"/>
  <c r="DF103" i="1"/>
  <c r="DF71" i="1"/>
  <c r="DF129" i="1"/>
  <c r="DF31" i="1"/>
  <c r="DF85" i="1"/>
  <c r="DF133" i="1"/>
  <c r="DH7" i="1"/>
  <c r="DG5" i="1"/>
  <c r="DG110" i="1" s="1"/>
  <c r="DE137" i="1" a="1"/>
  <c r="DE137" i="1" s="1"/>
  <c r="DE138" i="1" a="1"/>
  <c r="DE138" i="1" s="1"/>
  <c r="DG28" i="1" l="1"/>
  <c r="DG128" i="1"/>
  <c r="DG118" i="1"/>
  <c r="DG40" i="1"/>
  <c r="DG12" i="1"/>
  <c r="DG50" i="1"/>
  <c r="DG98" i="1"/>
  <c r="DG116" i="1"/>
  <c r="DG66" i="1"/>
  <c r="DG132" i="1"/>
  <c r="DG22" i="1"/>
  <c r="DG102" i="1"/>
  <c r="DG46" i="1"/>
  <c r="DG80" i="1"/>
  <c r="DG86" i="1"/>
  <c r="DG104" i="1"/>
  <c r="DG122" i="1"/>
  <c r="DG108" i="1"/>
  <c r="DG62" i="1"/>
  <c r="DG130" i="1"/>
  <c r="DG82" i="1"/>
  <c r="DG112" i="1"/>
  <c r="DG114" i="1"/>
  <c r="DG48" i="1"/>
  <c r="DG32" i="1"/>
  <c r="DG96" i="1"/>
  <c r="DG84" i="1"/>
  <c r="DG14" i="1"/>
  <c r="DG30" i="1"/>
  <c r="DG134" i="1"/>
  <c r="DG94" i="1"/>
  <c r="DG36" i="1"/>
  <c r="DG92" i="1"/>
  <c r="DG18" i="1"/>
  <c r="DG76" i="1"/>
  <c r="DG64" i="1"/>
  <c r="DG16" i="1"/>
  <c r="DG124" i="1"/>
  <c r="DG10" i="1"/>
  <c r="DG44" i="1"/>
  <c r="DG24" i="1"/>
  <c r="DG58" i="1"/>
  <c r="DG52" i="1"/>
  <c r="DG20" i="1"/>
  <c r="DG74" i="1"/>
  <c r="DG72" i="1"/>
  <c r="DG60" i="1"/>
  <c r="DG54" i="1"/>
  <c r="DG68" i="1"/>
  <c r="DG42" i="1"/>
  <c r="DG38" i="1"/>
  <c r="DG78" i="1"/>
  <c r="DG106" i="1"/>
  <c r="DG100" i="1"/>
  <c r="DG90" i="1"/>
  <c r="DG88" i="1"/>
  <c r="DG120" i="1"/>
  <c r="DG34" i="1"/>
  <c r="DG56" i="1"/>
  <c r="DG136" i="1"/>
  <c r="DG70" i="1"/>
  <c r="DG126" i="1"/>
  <c r="DG26" i="1"/>
  <c r="DG77" i="1"/>
  <c r="DG13" i="1"/>
  <c r="DG31" i="1"/>
  <c r="DG25" i="1"/>
  <c r="DG87" i="1"/>
  <c r="DG105" i="1"/>
  <c r="DG57" i="1"/>
  <c r="DG79" i="1"/>
  <c r="DG45" i="1"/>
  <c r="DG101" i="1"/>
  <c r="DG49" i="1"/>
  <c r="DG109" i="1"/>
  <c r="DG75" i="1"/>
  <c r="DG17" i="1"/>
  <c r="DG55" i="1"/>
  <c r="DG91" i="1"/>
  <c r="DG81" i="1"/>
  <c r="DG11" i="1"/>
  <c r="DG9" i="1"/>
  <c r="DG37" i="1"/>
  <c r="DG51" i="1"/>
  <c r="DG111" i="1"/>
  <c r="DG63" i="1"/>
  <c r="DG133" i="1"/>
  <c r="DG29" i="1"/>
  <c r="DG89" i="1"/>
  <c r="DG39" i="1"/>
  <c r="DG115" i="1"/>
  <c r="DG67" i="1"/>
  <c r="DG127" i="1"/>
  <c r="DG41" i="1"/>
  <c r="DG97" i="1"/>
  <c r="DG71" i="1"/>
  <c r="DG135" i="1"/>
  <c r="DG69" i="1"/>
  <c r="DG129" i="1"/>
  <c r="DG119" i="1"/>
  <c r="DG85" i="1"/>
  <c r="DG65" i="1"/>
  <c r="DG83" i="1"/>
  <c r="DG99" i="1"/>
  <c r="DG73" i="1"/>
  <c r="DG107" i="1"/>
  <c r="DG47" i="1"/>
  <c r="DG125" i="1"/>
  <c r="DG21" i="1"/>
  <c r="DG93" i="1"/>
  <c r="DG35" i="1"/>
  <c r="DG27" i="1"/>
  <c r="DG43" i="1"/>
  <c r="DG19" i="1"/>
  <c r="DG123" i="1"/>
  <c r="DG61" i="1"/>
  <c r="DG23" i="1"/>
  <c r="DG95" i="1"/>
  <c r="DG15" i="1"/>
  <c r="DG113" i="1"/>
  <c r="DG53" i="1"/>
  <c r="DG103" i="1"/>
  <c r="DG121" i="1"/>
  <c r="DG117" i="1"/>
  <c r="DG131" i="1"/>
  <c r="DG59" i="1"/>
  <c r="DG33" i="1"/>
  <c r="DI7" i="1"/>
  <c r="DH5" i="1"/>
  <c r="DH92" i="1" s="1"/>
  <c r="DF137" i="1" a="1"/>
  <c r="DF137" i="1" s="1"/>
  <c r="DF138" i="1" a="1"/>
  <c r="DF138" i="1" s="1"/>
  <c r="CZ141" i="1" l="1"/>
  <c r="CZ143" i="1" s="1"/>
  <c r="N30" i="6"/>
  <c r="N32" i="6" s="1"/>
  <c r="CZ140" i="1"/>
  <c r="F152" i="1" s="1"/>
  <c r="N26" i="6"/>
  <c r="N28" i="6" s="1"/>
  <c r="DH90" i="1"/>
  <c r="DH64" i="1"/>
  <c r="DH86" i="1"/>
  <c r="DH58" i="1"/>
  <c r="DH40" i="1"/>
  <c r="DH70" i="1"/>
  <c r="DH10" i="1"/>
  <c r="DH36" i="1"/>
  <c r="DH132" i="1"/>
  <c r="DH96" i="1"/>
  <c r="DH50" i="1"/>
  <c r="DH42" i="1"/>
  <c r="DH104" i="1"/>
  <c r="DH122" i="1"/>
  <c r="DH60" i="1"/>
  <c r="DH22" i="1"/>
  <c r="DH110" i="1"/>
  <c r="DH46" i="1"/>
  <c r="DH102" i="1"/>
  <c r="DH98" i="1"/>
  <c r="DH114" i="1"/>
  <c r="DH16" i="1"/>
  <c r="DH48" i="1"/>
  <c r="DH80" i="1"/>
  <c r="DH126" i="1"/>
  <c r="DH14" i="1"/>
  <c r="DH62" i="1"/>
  <c r="DH72" i="1"/>
  <c r="DH26" i="1"/>
  <c r="DH18" i="1"/>
  <c r="DH66" i="1"/>
  <c r="DH56" i="1"/>
  <c r="DH130" i="1"/>
  <c r="DH68" i="1"/>
  <c r="DH44" i="1"/>
  <c r="DH106" i="1"/>
  <c r="DH74" i="1"/>
  <c r="DH30" i="1"/>
  <c r="DH12" i="1"/>
  <c r="DH25" i="1"/>
  <c r="DH107" i="1"/>
  <c r="DH39" i="1"/>
  <c r="DH93" i="1"/>
  <c r="DH85" i="1"/>
  <c r="DH63" i="1"/>
  <c r="DH135" i="1"/>
  <c r="DH31" i="1"/>
  <c r="DH117" i="1"/>
  <c r="DH77" i="1"/>
  <c r="DH9" i="1"/>
  <c r="DH23" i="1"/>
  <c r="DH19" i="1"/>
  <c r="DH105" i="1"/>
  <c r="DH81" i="1"/>
  <c r="DH59" i="1"/>
  <c r="DH97" i="1"/>
  <c r="DH37" i="1"/>
  <c r="DH55" i="1"/>
  <c r="DH33" i="1"/>
  <c r="DH43" i="1"/>
  <c r="DH129" i="1"/>
  <c r="DH87" i="1"/>
  <c r="DH51" i="1"/>
  <c r="DH131" i="1"/>
  <c r="DH127" i="1"/>
  <c r="DH47" i="1"/>
  <c r="DH69" i="1"/>
  <c r="DH103" i="1"/>
  <c r="DH123" i="1"/>
  <c r="DH125" i="1"/>
  <c r="DH65" i="1"/>
  <c r="DH91" i="1"/>
  <c r="DH11" i="1"/>
  <c r="DH71" i="1"/>
  <c r="DH49" i="1"/>
  <c r="DH45" i="1"/>
  <c r="DH119" i="1"/>
  <c r="DH15" i="1"/>
  <c r="DH61" i="1"/>
  <c r="DH17" i="1"/>
  <c r="DH79" i="1"/>
  <c r="DH73" i="1"/>
  <c r="DH41" i="1"/>
  <c r="DH35" i="1"/>
  <c r="DH75" i="1"/>
  <c r="DH99" i="1"/>
  <c r="DH67" i="1"/>
  <c r="DH21" i="1"/>
  <c r="DH101" i="1"/>
  <c r="DH95" i="1"/>
  <c r="DH113" i="1"/>
  <c r="DH115" i="1"/>
  <c r="DH57" i="1"/>
  <c r="DH83" i="1"/>
  <c r="DH121" i="1"/>
  <c r="DH133" i="1"/>
  <c r="DH111" i="1"/>
  <c r="DH89" i="1"/>
  <c r="DH27" i="1"/>
  <c r="DH109" i="1"/>
  <c r="DH53" i="1"/>
  <c r="DH29" i="1"/>
  <c r="DH13" i="1"/>
  <c r="DG137" i="1" a="1"/>
  <c r="DG137" i="1" s="1"/>
  <c r="DG138" i="1" a="1"/>
  <c r="DG138" i="1" s="1"/>
  <c r="DH76" i="1"/>
  <c r="DH134" i="1"/>
  <c r="DH118" i="1"/>
  <c r="DH32" i="1"/>
  <c r="DH82" i="1"/>
  <c r="DH124" i="1"/>
  <c r="DH78" i="1"/>
  <c r="DH52" i="1"/>
  <c r="DH116" i="1"/>
  <c r="DH128" i="1"/>
  <c r="DH84" i="1"/>
  <c r="DH136" i="1"/>
  <c r="DH100" i="1"/>
  <c r="DH112" i="1"/>
  <c r="DH108" i="1"/>
  <c r="DH24" i="1"/>
  <c r="DH34" i="1"/>
  <c r="DH120" i="1"/>
  <c r="DH28" i="1"/>
  <c r="DH54" i="1"/>
  <c r="DH94" i="1"/>
  <c r="DH38" i="1"/>
  <c r="DH20" i="1"/>
  <c r="DH88" i="1"/>
  <c r="DJ7" i="1"/>
  <c r="DI5" i="1"/>
  <c r="DI108" i="1" s="1"/>
  <c r="DI56" i="1" l="1"/>
  <c r="DI26" i="1"/>
  <c r="CZ142" i="1"/>
  <c r="DI14" i="1"/>
  <c r="DI58" i="1"/>
  <c r="DI110" i="1"/>
  <c r="DI46" i="1"/>
  <c r="DI106" i="1"/>
  <c r="DI128" i="1"/>
  <c r="DI34" i="1"/>
  <c r="DI84" i="1"/>
  <c r="DI130" i="1"/>
  <c r="DI76" i="1"/>
  <c r="DI18" i="1"/>
  <c r="DI52" i="1"/>
  <c r="DI126" i="1"/>
  <c r="DI28" i="1"/>
  <c r="DI100" i="1"/>
  <c r="DI124" i="1"/>
  <c r="DI50" i="1"/>
  <c r="DI70" i="1"/>
  <c r="DI104" i="1"/>
  <c r="DI102" i="1"/>
  <c r="DI20" i="1"/>
  <c r="DI86" i="1"/>
  <c r="DI54" i="1"/>
  <c r="DI64" i="1"/>
  <c r="DI66" i="1"/>
  <c r="DI118" i="1"/>
  <c r="DI22" i="1"/>
  <c r="DI116" i="1"/>
  <c r="DI24" i="1"/>
  <c r="DI42" i="1"/>
  <c r="DI60" i="1"/>
  <c r="DI36" i="1"/>
  <c r="DI82" i="1"/>
  <c r="DI88" i="1"/>
  <c r="DI96" i="1"/>
  <c r="DI114" i="1"/>
  <c r="DI38" i="1"/>
  <c r="DI80" i="1"/>
  <c r="DI48" i="1"/>
  <c r="DI90" i="1"/>
  <c r="DK7" i="1"/>
  <c r="DJ5" i="1"/>
  <c r="DJ124" i="1" s="1"/>
  <c r="DH138" i="1" a="1"/>
  <c r="DH138" i="1" s="1"/>
  <c r="DH137" i="1" a="1"/>
  <c r="DH137" i="1" s="1"/>
  <c r="DI98" i="1"/>
  <c r="DI72" i="1"/>
  <c r="DI62" i="1"/>
  <c r="DI68" i="1"/>
  <c r="DI30" i="1"/>
  <c r="DI40" i="1"/>
  <c r="DI32" i="1"/>
  <c r="DI94" i="1"/>
  <c r="DI134" i="1"/>
  <c r="DI16" i="1"/>
  <c r="DI10" i="1"/>
  <c r="DI78" i="1"/>
  <c r="DI127" i="1"/>
  <c r="DI17" i="1"/>
  <c r="DI123" i="1"/>
  <c r="DI47" i="1"/>
  <c r="DI121" i="1"/>
  <c r="DI101" i="1"/>
  <c r="DI99" i="1"/>
  <c r="DI95" i="1"/>
  <c r="DI13" i="1"/>
  <c r="DI79" i="1"/>
  <c r="DI35" i="1"/>
  <c r="DI103" i="1"/>
  <c r="DI77" i="1"/>
  <c r="DI119" i="1"/>
  <c r="DI125" i="1"/>
  <c r="DI27" i="1"/>
  <c r="DI41" i="1"/>
  <c r="DI115" i="1"/>
  <c r="DI107" i="1"/>
  <c r="DI43" i="1"/>
  <c r="DI133" i="1"/>
  <c r="DI57" i="1"/>
  <c r="DI51" i="1"/>
  <c r="DI59" i="1"/>
  <c r="DI109" i="1"/>
  <c r="DI45" i="1"/>
  <c r="DI97" i="1"/>
  <c r="DI93" i="1"/>
  <c r="DI135" i="1"/>
  <c r="DI25" i="1"/>
  <c r="DI75" i="1"/>
  <c r="DI129" i="1"/>
  <c r="DI19" i="1"/>
  <c r="DI29" i="1"/>
  <c r="DI69" i="1"/>
  <c r="DI15" i="1"/>
  <c r="DI89" i="1"/>
  <c r="DI49" i="1"/>
  <c r="DI11" i="1"/>
  <c r="DI71" i="1"/>
  <c r="DI61" i="1"/>
  <c r="DI67" i="1"/>
  <c r="DI23" i="1"/>
  <c r="DI9" i="1"/>
  <c r="DI113" i="1"/>
  <c r="DI105" i="1"/>
  <c r="DI83" i="1"/>
  <c r="DI39" i="1"/>
  <c r="DI131" i="1"/>
  <c r="DI91" i="1"/>
  <c r="DI33" i="1"/>
  <c r="DI37" i="1"/>
  <c r="DI73" i="1"/>
  <c r="DI111" i="1"/>
  <c r="DI81" i="1"/>
  <c r="DI65" i="1"/>
  <c r="DI53" i="1"/>
  <c r="DI21" i="1"/>
  <c r="DI117" i="1"/>
  <c r="DI85" i="1"/>
  <c r="DI31" i="1"/>
  <c r="DI55" i="1"/>
  <c r="DI87" i="1"/>
  <c r="DI63" i="1"/>
  <c r="DI122" i="1"/>
  <c r="DI12" i="1"/>
  <c r="DI120" i="1"/>
  <c r="DI92" i="1"/>
  <c r="DI132" i="1"/>
  <c r="DI44" i="1"/>
  <c r="DI112" i="1"/>
  <c r="DI74" i="1"/>
  <c r="DI136" i="1"/>
  <c r="DJ120" i="1" l="1"/>
  <c r="DJ116" i="1"/>
  <c r="DJ48" i="1"/>
  <c r="DJ106" i="1"/>
  <c r="DJ100" i="1"/>
  <c r="DJ46" i="1"/>
  <c r="DJ68" i="1"/>
  <c r="DJ80" i="1"/>
  <c r="DJ42" i="1"/>
  <c r="DJ22" i="1"/>
  <c r="DJ10" i="1"/>
  <c r="DJ122" i="1"/>
  <c r="DJ102" i="1"/>
  <c r="DJ44" i="1"/>
  <c r="DJ82" i="1"/>
  <c r="DJ112" i="1"/>
  <c r="DJ24" i="1"/>
  <c r="DJ78" i="1"/>
  <c r="DJ12" i="1"/>
  <c r="DJ134" i="1"/>
  <c r="DJ62" i="1"/>
  <c r="DJ132" i="1"/>
  <c r="DJ84" i="1"/>
  <c r="DJ34" i="1"/>
  <c r="DJ114" i="1"/>
  <c r="DJ36" i="1"/>
  <c r="DJ16" i="1"/>
  <c r="DJ70" i="1"/>
  <c r="DJ118" i="1"/>
  <c r="DJ20" i="1"/>
  <c r="DI137" i="1" a="1"/>
  <c r="DI137" i="1" s="1"/>
  <c r="DI138" i="1" a="1"/>
  <c r="DI138" i="1" s="1"/>
  <c r="DJ64" i="1"/>
  <c r="DJ74" i="1"/>
  <c r="DJ104" i="1"/>
  <c r="DJ86" i="1"/>
  <c r="DJ88" i="1"/>
  <c r="DJ54" i="1"/>
  <c r="DJ52" i="1"/>
  <c r="DJ58" i="1"/>
  <c r="DJ128" i="1"/>
  <c r="DL7" i="1"/>
  <c r="DK5" i="1"/>
  <c r="DK16" i="1" s="1"/>
  <c r="DJ32" i="1"/>
  <c r="DJ136" i="1"/>
  <c r="DJ126" i="1"/>
  <c r="DJ26" i="1"/>
  <c r="DJ96" i="1"/>
  <c r="DJ14" i="1"/>
  <c r="DJ76" i="1"/>
  <c r="DJ130" i="1"/>
  <c r="DJ94" i="1"/>
  <c r="DJ56" i="1"/>
  <c r="DJ38" i="1"/>
  <c r="DJ40" i="1"/>
  <c r="DJ30" i="1"/>
  <c r="DJ108" i="1"/>
  <c r="DJ18" i="1"/>
  <c r="DJ60" i="1"/>
  <c r="DJ41" i="1"/>
  <c r="DJ115" i="1"/>
  <c r="DJ61" i="1"/>
  <c r="DJ25" i="1"/>
  <c r="DJ51" i="1"/>
  <c r="DJ69" i="1"/>
  <c r="DJ109" i="1"/>
  <c r="DJ59" i="1"/>
  <c r="DJ73" i="1"/>
  <c r="DJ15" i="1"/>
  <c r="DJ47" i="1"/>
  <c r="DJ105" i="1"/>
  <c r="DJ91" i="1"/>
  <c r="DJ127" i="1"/>
  <c r="DJ9" i="1"/>
  <c r="DJ131" i="1"/>
  <c r="DJ55" i="1"/>
  <c r="DJ21" i="1"/>
  <c r="DJ119" i="1"/>
  <c r="DJ107" i="1"/>
  <c r="DJ111" i="1"/>
  <c r="DJ83" i="1"/>
  <c r="DJ71" i="1"/>
  <c r="DJ79" i="1"/>
  <c r="DJ31" i="1"/>
  <c r="DJ101" i="1"/>
  <c r="DJ49" i="1"/>
  <c r="DJ43" i="1"/>
  <c r="DJ121" i="1"/>
  <c r="DJ19" i="1"/>
  <c r="DJ65" i="1"/>
  <c r="DJ17" i="1"/>
  <c r="DJ99" i="1"/>
  <c r="DJ67" i="1"/>
  <c r="DJ95" i="1"/>
  <c r="DJ75" i="1"/>
  <c r="DJ81" i="1"/>
  <c r="DJ27" i="1"/>
  <c r="DJ57" i="1"/>
  <c r="DJ87" i="1"/>
  <c r="DJ11" i="1"/>
  <c r="DJ125" i="1"/>
  <c r="DJ129" i="1"/>
  <c r="DJ29" i="1"/>
  <c r="DJ97" i="1"/>
  <c r="DJ103" i="1"/>
  <c r="DJ123" i="1"/>
  <c r="DJ39" i="1"/>
  <c r="DJ35" i="1"/>
  <c r="DJ133" i="1"/>
  <c r="DJ85" i="1"/>
  <c r="DJ135" i="1"/>
  <c r="DJ63" i="1"/>
  <c r="DJ53" i="1"/>
  <c r="DJ37" i="1"/>
  <c r="DJ93" i="1"/>
  <c r="DJ117" i="1"/>
  <c r="DJ23" i="1"/>
  <c r="DJ13" i="1"/>
  <c r="DJ113" i="1"/>
  <c r="DJ45" i="1"/>
  <c r="DJ89" i="1"/>
  <c r="DJ77" i="1"/>
  <c r="DJ33" i="1"/>
  <c r="DJ28" i="1"/>
  <c r="DJ90" i="1"/>
  <c r="DJ50" i="1"/>
  <c r="DJ66" i="1"/>
  <c r="DJ110" i="1"/>
  <c r="DJ72" i="1"/>
  <c r="DJ92" i="1"/>
  <c r="DJ98" i="1"/>
  <c r="DK10" i="1" l="1"/>
  <c r="DK106" i="1"/>
  <c r="DK64" i="1"/>
  <c r="DK44" i="1"/>
  <c r="DK82" i="1"/>
  <c r="DK92" i="1"/>
  <c r="DK56" i="1"/>
  <c r="DK50" i="1"/>
  <c r="DK80" i="1"/>
  <c r="DK134" i="1"/>
  <c r="DK132" i="1"/>
  <c r="DK12" i="1"/>
  <c r="DK74" i="1"/>
  <c r="DK48" i="1"/>
  <c r="DK28" i="1"/>
  <c r="DK96" i="1"/>
  <c r="DK70" i="1"/>
  <c r="DK24" i="1"/>
  <c r="DK72" i="1"/>
  <c r="DK102" i="1"/>
  <c r="DK14" i="1"/>
  <c r="DK90" i="1"/>
  <c r="DK63" i="1"/>
  <c r="DK121" i="1"/>
  <c r="DK125" i="1"/>
  <c r="DK41" i="1"/>
  <c r="DK91" i="1"/>
  <c r="DK11" i="1"/>
  <c r="DK19" i="1"/>
  <c r="DK123" i="1"/>
  <c r="DK117" i="1"/>
  <c r="DK75" i="1"/>
  <c r="DK61" i="1"/>
  <c r="DK83" i="1"/>
  <c r="DK107" i="1"/>
  <c r="DK109" i="1"/>
  <c r="DK77" i="1"/>
  <c r="DK111" i="1"/>
  <c r="DK45" i="1"/>
  <c r="DK95" i="1"/>
  <c r="DK13" i="1"/>
  <c r="DK57" i="1"/>
  <c r="DK119" i="1"/>
  <c r="DK97" i="1"/>
  <c r="DK135" i="1"/>
  <c r="DK29" i="1"/>
  <c r="DK53" i="1"/>
  <c r="DK31" i="1"/>
  <c r="DK9" i="1"/>
  <c r="DK127" i="1"/>
  <c r="DK15" i="1"/>
  <c r="DK51" i="1"/>
  <c r="DK85" i="1"/>
  <c r="DK87" i="1"/>
  <c r="DK67" i="1"/>
  <c r="DK101" i="1"/>
  <c r="DK65" i="1"/>
  <c r="DK99" i="1"/>
  <c r="DK21" i="1"/>
  <c r="DK131" i="1"/>
  <c r="DK71" i="1"/>
  <c r="DK113" i="1"/>
  <c r="DK129" i="1"/>
  <c r="DK81" i="1"/>
  <c r="DK69" i="1"/>
  <c r="DK17" i="1"/>
  <c r="DK23" i="1"/>
  <c r="DK39" i="1"/>
  <c r="DK73" i="1"/>
  <c r="DK59" i="1"/>
  <c r="DK43" i="1"/>
  <c r="DK103" i="1"/>
  <c r="DK49" i="1"/>
  <c r="DK79" i="1"/>
  <c r="DK33" i="1"/>
  <c r="DK37" i="1"/>
  <c r="DK93" i="1"/>
  <c r="DK27" i="1"/>
  <c r="DK89" i="1"/>
  <c r="DK25" i="1"/>
  <c r="DK35" i="1"/>
  <c r="DK47" i="1"/>
  <c r="DK105" i="1"/>
  <c r="DK115" i="1"/>
  <c r="DK133" i="1"/>
  <c r="DK55" i="1"/>
  <c r="DK114" i="1"/>
  <c r="DK124" i="1"/>
  <c r="DK98" i="1"/>
  <c r="DK66" i="1"/>
  <c r="DK128" i="1"/>
  <c r="DK86" i="1"/>
  <c r="DK104" i="1"/>
  <c r="DK136" i="1"/>
  <c r="DK112" i="1"/>
  <c r="DJ138" i="1" a="1"/>
  <c r="DJ138" i="1" s="1"/>
  <c r="DJ137" i="1" a="1"/>
  <c r="DJ137" i="1" s="1"/>
  <c r="DK118" i="1"/>
  <c r="DK36" i="1"/>
  <c r="DK130" i="1"/>
  <c r="DK38" i="1"/>
  <c r="DK84" i="1"/>
  <c r="DK46" i="1"/>
  <c r="DK60" i="1"/>
  <c r="DK26" i="1"/>
  <c r="DK88" i="1"/>
  <c r="DK116" i="1"/>
  <c r="DK110" i="1"/>
  <c r="DK52" i="1"/>
  <c r="DK18" i="1"/>
  <c r="DK62" i="1"/>
  <c r="DK108" i="1"/>
  <c r="DK40" i="1"/>
  <c r="DK122" i="1"/>
  <c r="DK22" i="1"/>
  <c r="DK76" i="1"/>
  <c r="DK68" i="1"/>
  <c r="DK34" i="1"/>
  <c r="DK20" i="1"/>
  <c r="DK32" i="1"/>
  <c r="DK94" i="1"/>
  <c r="DM7" i="1"/>
  <c r="DL5" i="1"/>
  <c r="DL114" i="1" s="1"/>
  <c r="DK78" i="1"/>
  <c r="DK120" i="1"/>
  <c r="DK30" i="1"/>
  <c r="DK42" i="1"/>
  <c r="DK54" i="1"/>
  <c r="DK126" i="1"/>
  <c r="DK58" i="1"/>
  <c r="DK100" i="1"/>
  <c r="DL96" i="1" l="1"/>
  <c r="DL92" i="1"/>
  <c r="DL48" i="1"/>
  <c r="DL106" i="1"/>
  <c r="DL82" i="1"/>
  <c r="DL54" i="1"/>
  <c r="DL80" i="1"/>
  <c r="DL102" i="1"/>
  <c r="DL116" i="1"/>
  <c r="DL90" i="1"/>
  <c r="DL88" i="1"/>
  <c r="DL28" i="1"/>
  <c r="DL84" i="1"/>
  <c r="DL20" i="1"/>
  <c r="DL34" i="1"/>
  <c r="DL21" i="1"/>
  <c r="DL49" i="1"/>
  <c r="DL69" i="1"/>
  <c r="DL87" i="1"/>
  <c r="DL135" i="1"/>
  <c r="DL103" i="1"/>
  <c r="DL79" i="1"/>
  <c r="DL35" i="1"/>
  <c r="DL51" i="1"/>
  <c r="DL75" i="1"/>
  <c r="DL27" i="1"/>
  <c r="DL19" i="1"/>
  <c r="DL31" i="1"/>
  <c r="DL85" i="1"/>
  <c r="DL123" i="1"/>
  <c r="DL23" i="1"/>
  <c r="DL29" i="1"/>
  <c r="DL71" i="1"/>
  <c r="DL127" i="1"/>
  <c r="DL89" i="1"/>
  <c r="DL133" i="1"/>
  <c r="DL61" i="1"/>
  <c r="DL67" i="1"/>
  <c r="DL109" i="1"/>
  <c r="DL45" i="1"/>
  <c r="DL101" i="1"/>
  <c r="DL97" i="1"/>
  <c r="DL107" i="1"/>
  <c r="DL57" i="1"/>
  <c r="DL91" i="1"/>
  <c r="DL119" i="1"/>
  <c r="DL65" i="1"/>
  <c r="DL121" i="1"/>
  <c r="DL25" i="1"/>
  <c r="DL11" i="1"/>
  <c r="DL113" i="1"/>
  <c r="DL53" i="1"/>
  <c r="DL83" i="1"/>
  <c r="DL77" i="1"/>
  <c r="DL111" i="1"/>
  <c r="DL55" i="1"/>
  <c r="DL117" i="1"/>
  <c r="DL59" i="1"/>
  <c r="DL93" i="1"/>
  <c r="DL131" i="1"/>
  <c r="DL129" i="1"/>
  <c r="DL95" i="1"/>
  <c r="DL105" i="1"/>
  <c r="DL15" i="1"/>
  <c r="DL63" i="1"/>
  <c r="DL81" i="1"/>
  <c r="DL73" i="1"/>
  <c r="DL41" i="1"/>
  <c r="DL17" i="1"/>
  <c r="DL33" i="1"/>
  <c r="DL125" i="1"/>
  <c r="DL115" i="1"/>
  <c r="DL43" i="1"/>
  <c r="DL37" i="1"/>
  <c r="DL47" i="1"/>
  <c r="DL99" i="1"/>
  <c r="DL9" i="1"/>
  <c r="DL39" i="1"/>
  <c r="DL13" i="1"/>
  <c r="DL16" i="1"/>
  <c r="DL62" i="1"/>
  <c r="DL38" i="1"/>
  <c r="DL134" i="1"/>
  <c r="DL74" i="1"/>
  <c r="DL72" i="1"/>
  <c r="DL10" i="1"/>
  <c r="DL100" i="1"/>
  <c r="DL22" i="1"/>
  <c r="DL56" i="1"/>
  <c r="DL12" i="1"/>
  <c r="DL40" i="1"/>
  <c r="DL76" i="1"/>
  <c r="DL70" i="1"/>
  <c r="DN7" i="1"/>
  <c r="DM5" i="1"/>
  <c r="DM96" i="1" s="1"/>
  <c r="DL52" i="1"/>
  <c r="DL112" i="1"/>
  <c r="DL26" i="1"/>
  <c r="DL68" i="1"/>
  <c r="DL122" i="1"/>
  <c r="DL32" i="1"/>
  <c r="DL36" i="1"/>
  <c r="DL126" i="1"/>
  <c r="DL124" i="1"/>
  <c r="DL14" i="1"/>
  <c r="DL120" i="1"/>
  <c r="DL30" i="1"/>
  <c r="DL58" i="1"/>
  <c r="DL118" i="1"/>
  <c r="DL128" i="1"/>
  <c r="DL24" i="1"/>
  <c r="DK137" i="1" a="1"/>
  <c r="DK137" i="1" s="1"/>
  <c r="DK138" i="1" a="1"/>
  <c r="DK138" i="1" s="1"/>
  <c r="DL42" i="1"/>
  <c r="DL46" i="1"/>
  <c r="DL110" i="1"/>
  <c r="DL66" i="1"/>
  <c r="DL132" i="1"/>
  <c r="DL94" i="1"/>
  <c r="DL78" i="1"/>
  <c r="DL60" i="1"/>
  <c r="DL104" i="1"/>
  <c r="DL18" i="1"/>
  <c r="DL98" i="1"/>
  <c r="DL86" i="1"/>
  <c r="DL136" i="1"/>
  <c r="DL50" i="1"/>
  <c r="DL44" i="1"/>
  <c r="DL130" i="1"/>
  <c r="DL108" i="1"/>
  <c r="DL64" i="1"/>
  <c r="DM118" i="1" l="1"/>
  <c r="DM14" i="1"/>
  <c r="DM132" i="1"/>
  <c r="DM100" i="1"/>
  <c r="DM98" i="1"/>
  <c r="DM22" i="1"/>
  <c r="DM32" i="1"/>
  <c r="DM120" i="1"/>
  <c r="DM28" i="1"/>
  <c r="DM58" i="1"/>
  <c r="DM76" i="1"/>
  <c r="DM52" i="1"/>
  <c r="DM42" i="1"/>
  <c r="DM116" i="1"/>
  <c r="DM122" i="1"/>
  <c r="DM40" i="1"/>
  <c r="DM70" i="1"/>
  <c r="DM56" i="1"/>
  <c r="DM64" i="1"/>
  <c r="DM128" i="1"/>
  <c r="DM136" i="1"/>
  <c r="DM44" i="1"/>
  <c r="DM86" i="1"/>
  <c r="DM48" i="1"/>
  <c r="DM20" i="1"/>
  <c r="DM82" i="1"/>
  <c r="DM16" i="1"/>
  <c r="DM34" i="1"/>
  <c r="DM130" i="1"/>
  <c r="DM26" i="1"/>
  <c r="DO7" i="1"/>
  <c r="DN5" i="1"/>
  <c r="DN38" i="1" s="1"/>
  <c r="DM50" i="1"/>
  <c r="DM90" i="1"/>
  <c r="DM30" i="1"/>
  <c r="DM36" i="1"/>
  <c r="DM68" i="1"/>
  <c r="DM78" i="1"/>
  <c r="DM80" i="1"/>
  <c r="DM24" i="1"/>
  <c r="DL137" i="1" a="1"/>
  <c r="DL137" i="1" s="1"/>
  <c r="DL138" i="1" a="1"/>
  <c r="DL138" i="1" s="1"/>
  <c r="DM126" i="1"/>
  <c r="DM54" i="1"/>
  <c r="DM124" i="1"/>
  <c r="DM104" i="1"/>
  <c r="DM114" i="1"/>
  <c r="DM62" i="1"/>
  <c r="DM10" i="1"/>
  <c r="DM72" i="1"/>
  <c r="DM21" i="1"/>
  <c r="DM39" i="1"/>
  <c r="DM91" i="1"/>
  <c r="DM19" i="1"/>
  <c r="DM17" i="1"/>
  <c r="DM131" i="1"/>
  <c r="DM75" i="1"/>
  <c r="DM129" i="1"/>
  <c r="DM73" i="1"/>
  <c r="DM63" i="1"/>
  <c r="DM123" i="1"/>
  <c r="DM47" i="1"/>
  <c r="DM23" i="1"/>
  <c r="DM67" i="1"/>
  <c r="DM117" i="1"/>
  <c r="DM97" i="1"/>
  <c r="DM99" i="1"/>
  <c r="DM101" i="1"/>
  <c r="DM83" i="1"/>
  <c r="DM95" i="1"/>
  <c r="DM87" i="1"/>
  <c r="DM133" i="1"/>
  <c r="DM29" i="1"/>
  <c r="DM89" i="1"/>
  <c r="DM119" i="1"/>
  <c r="DM79" i="1"/>
  <c r="DM103" i="1"/>
  <c r="DM51" i="1"/>
  <c r="DM105" i="1"/>
  <c r="DM107" i="1"/>
  <c r="DM59" i="1"/>
  <c r="DM57" i="1"/>
  <c r="DM49" i="1"/>
  <c r="DM69" i="1"/>
  <c r="DM125" i="1"/>
  <c r="DM109" i="1"/>
  <c r="DM113" i="1"/>
  <c r="DM65" i="1"/>
  <c r="DM45" i="1"/>
  <c r="DM55" i="1"/>
  <c r="DM11" i="1"/>
  <c r="DM15" i="1"/>
  <c r="DM9" i="1"/>
  <c r="DM37" i="1"/>
  <c r="DM25" i="1"/>
  <c r="DM127" i="1"/>
  <c r="DM53" i="1"/>
  <c r="DM77" i="1"/>
  <c r="DM31" i="1"/>
  <c r="DM121" i="1"/>
  <c r="DM13" i="1"/>
  <c r="DM33" i="1"/>
  <c r="DM81" i="1"/>
  <c r="DM115" i="1"/>
  <c r="DM27" i="1"/>
  <c r="DM35" i="1"/>
  <c r="DM111" i="1"/>
  <c r="DM61" i="1"/>
  <c r="DM41" i="1"/>
  <c r="DM71" i="1"/>
  <c r="DM43" i="1"/>
  <c r="DM93" i="1"/>
  <c r="DM135" i="1"/>
  <c r="DM85" i="1"/>
  <c r="DM18" i="1"/>
  <c r="DM74" i="1"/>
  <c r="DM108" i="1"/>
  <c r="DM66" i="1"/>
  <c r="DM134" i="1"/>
  <c r="DM84" i="1"/>
  <c r="DM110" i="1"/>
  <c r="DM46" i="1"/>
  <c r="DM12" i="1"/>
  <c r="DM92" i="1"/>
  <c r="DM38" i="1"/>
  <c r="DM112" i="1"/>
  <c r="DM102" i="1"/>
  <c r="DM88" i="1"/>
  <c r="DM60" i="1"/>
  <c r="DM94" i="1"/>
  <c r="DM106" i="1"/>
  <c r="DN64" i="1" l="1"/>
  <c r="DN50" i="1"/>
  <c r="DN20" i="1"/>
  <c r="DN94" i="1"/>
  <c r="DN62" i="1"/>
  <c r="DN126" i="1"/>
  <c r="DN122" i="1"/>
  <c r="DN70" i="1"/>
  <c r="DN104" i="1"/>
  <c r="DN132" i="1"/>
  <c r="DN112" i="1"/>
  <c r="DN136" i="1"/>
  <c r="DN46" i="1"/>
  <c r="DN10" i="1"/>
  <c r="DN90" i="1"/>
  <c r="DN100" i="1"/>
  <c r="DN118" i="1"/>
  <c r="DN60" i="1"/>
  <c r="DN84" i="1"/>
  <c r="DN18" i="1"/>
  <c r="DN14" i="1"/>
  <c r="DN106" i="1"/>
  <c r="DN108" i="1"/>
  <c r="DN86" i="1"/>
  <c r="DN26" i="1"/>
  <c r="DN42" i="1"/>
  <c r="DN88" i="1"/>
  <c r="DN114" i="1"/>
  <c r="DN44" i="1"/>
  <c r="DN32" i="1"/>
  <c r="DN76" i="1"/>
  <c r="DN28" i="1"/>
  <c r="DN12" i="1"/>
  <c r="DN130" i="1"/>
  <c r="DN54" i="1"/>
  <c r="DN48" i="1"/>
  <c r="DN58" i="1"/>
  <c r="DN24" i="1"/>
  <c r="DN66" i="1"/>
  <c r="DN92" i="1"/>
  <c r="DN102" i="1"/>
  <c r="DN134" i="1"/>
  <c r="DN128" i="1"/>
  <c r="DN68" i="1"/>
  <c r="DN40" i="1"/>
  <c r="DN78" i="1"/>
  <c r="DN16" i="1"/>
  <c r="DM137" i="1" a="1"/>
  <c r="DM137" i="1" s="1"/>
  <c r="DM138" i="1" a="1"/>
  <c r="DM138" i="1" s="1"/>
  <c r="DN116" i="1"/>
  <c r="DN34" i="1"/>
  <c r="DN96" i="1"/>
  <c r="DN56" i="1"/>
  <c r="DN52" i="1"/>
  <c r="DN120" i="1"/>
  <c r="DN36" i="1"/>
  <c r="DN124" i="1"/>
  <c r="DN93" i="1"/>
  <c r="DN135" i="1"/>
  <c r="DN33" i="1"/>
  <c r="DN117" i="1"/>
  <c r="DN73" i="1"/>
  <c r="DN45" i="1"/>
  <c r="DN85" i="1"/>
  <c r="DN121" i="1"/>
  <c r="DN123" i="1"/>
  <c r="DN77" i="1"/>
  <c r="DN47" i="1"/>
  <c r="DN107" i="1"/>
  <c r="DN67" i="1"/>
  <c r="DN41" i="1"/>
  <c r="DN79" i="1"/>
  <c r="DN113" i="1"/>
  <c r="DN43" i="1"/>
  <c r="DN99" i="1"/>
  <c r="DN75" i="1"/>
  <c r="DN21" i="1"/>
  <c r="DN17" i="1"/>
  <c r="DN91" i="1"/>
  <c r="DN63" i="1"/>
  <c r="DN11" i="1"/>
  <c r="DN55" i="1"/>
  <c r="DN35" i="1"/>
  <c r="DN69" i="1"/>
  <c r="DN31" i="1"/>
  <c r="DN87" i="1"/>
  <c r="DN109" i="1"/>
  <c r="DN83" i="1"/>
  <c r="DN29" i="1"/>
  <c r="DN37" i="1"/>
  <c r="DN23" i="1"/>
  <c r="DN27" i="1"/>
  <c r="DN19" i="1"/>
  <c r="DN49" i="1"/>
  <c r="DN13" i="1"/>
  <c r="DN71" i="1"/>
  <c r="DN129" i="1"/>
  <c r="DN81" i="1"/>
  <c r="DN15" i="1"/>
  <c r="DN61" i="1"/>
  <c r="DN89" i="1"/>
  <c r="DN97" i="1"/>
  <c r="DN103" i="1"/>
  <c r="DN101" i="1"/>
  <c r="DN111" i="1"/>
  <c r="DN115" i="1"/>
  <c r="DN9" i="1"/>
  <c r="DN125" i="1"/>
  <c r="DN25" i="1"/>
  <c r="DN95" i="1"/>
  <c r="DN119" i="1"/>
  <c r="DN105" i="1"/>
  <c r="DN131" i="1"/>
  <c r="DN127" i="1"/>
  <c r="DN133" i="1"/>
  <c r="DN57" i="1"/>
  <c r="DN53" i="1"/>
  <c r="DN39" i="1"/>
  <c r="DN51" i="1"/>
  <c r="DN65" i="1"/>
  <c r="DN59" i="1"/>
  <c r="DN74" i="1"/>
  <c r="DN22" i="1"/>
  <c r="DN82" i="1"/>
  <c r="DN110" i="1"/>
  <c r="DN80" i="1"/>
  <c r="DN30" i="1"/>
  <c r="DN72" i="1"/>
  <c r="DN98" i="1"/>
  <c r="DP7" i="1"/>
  <c r="DO5" i="1"/>
  <c r="DO60" i="1" s="1"/>
  <c r="DO110" i="1" l="1"/>
  <c r="DO130" i="1"/>
  <c r="DG141" i="1"/>
  <c r="DG143" i="1" s="1"/>
  <c r="O30" i="6"/>
  <c r="O32" i="6" s="1"/>
  <c r="DO94" i="1"/>
  <c r="DO54" i="1"/>
  <c r="DG140" i="1"/>
  <c r="DG142" i="1" s="1"/>
  <c r="O26" i="6"/>
  <c r="O28" i="6" s="1"/>
  <c r="DO124" i="1"/>
  <c r="DO70" i="1"/>
  <c r="DO82" i="1"/>
  <c r="DO20" i="1"/>
  <c r="DO90" i="1"/>
  <c r="DO118" i="1"/>
  <c r="DO48" i="1"/>
  <c r="DO92" i="1"/>
  <c r="DO12" i="1"/>
  <c r="DO126" i="1"/>
  <c r="DO62" i="1"/>
  <c r="DO22" i="1"/>
  <c r="DO40" i="1"/>
  <c r="DO78" i="1"/>
  <c r="DO134" i="1"/>
  <c r="DO68" i="1"/>
  <c r="DO108" i="1"/>
  <c r="DO114" i="1"/>
  <c r="DO30" i="1"/>
  <c r="DO100" i="1"/>
  <c r="DO80" i="1"/>
  <c r="DO96" i="1"/>
  <c r="DO106" i="1"/>
  <c r="DO74" i="1"/>
  <c r="DO132" i="1"/>
  <c r="DO76" i="1"/>
  <c r="DO56" i="1"/>
  <c r="DO44" i="1"/>
  <c r="DO86" i="1"/>
  <c r="DO28" i="1"/>
  <c r="DO128" i="1"/>
  <c r="DO36" i="1"/>
  <c r="DO136" i="1"/>
  <c r="DO42" i="1"/>
  <c r="DO52" i="1"/>
  <c r="DO18" i="1"/>
  <c r="DO104" i="1"/>
  <c r="DO58" i="1"/>
  <c r="DO66" i="1"/>
  <c r="DO24" i="1"/>
  <c r="DO116" i="1"/>
  <c r="DO122" i="1"/>
  <c r="DO98" i="1"/>
  <c r="DO88" i="1"/>
  <c r="DO72" i="1"/>
  <c r="DO50" i="1"/>
  <c r="DO84" i="1"/>
  <c r="DO38" i="1"/>
  <c r="DO102" i="1"/>
  <c r="DO46" i="1"/>
  <c r="DO10" i="1"/>
  <c r="DO14" i="1"/>
  <c r="DO120" i="1"/>
  <c r="DO32" i="1"/>
  <c r="DO16" i="1"/>
  <c r="DO26" i="1"/>
  <c r="DO64" i="1"/>
  <c r="DO112" i="1"/>
  <c r="DQ7" i="1"/>
  <c r="DP5" i="1"/>
  <c r="DP42" i="1" s="1"/>
  <c r="DN137" i="1" a="1"/>
  <c r="DN137" i="1" s="1"/>
  <c r="DN138" i="1" a="1"/>
  <c r="DN138" i="1" s="1"/>
  <c r="DO34" i="1"/>
  <c r="DO67" i="1"/>
  <c r="DO79" i="1"/>
  <c r="DO31" i="1"/>
  <c r="DO105" i="1"/>
  <c r="DO113" i="1"/>
  <c r="DO13" i="1"/>
  <c r="DO57" i="1"/>
  <c r="DO63" i="1"/>
  <c r="DO27" i="1"/>
  <c r="DO23" i="1"/>
  <c r="DO135" i="1"/>
  <c r="DO19" i="1"/>
  <c r="DO35" i="1"/>
  <c r="DO127" i="1"/>
  <c r="DO117" i="1"/>
  <c r="DO115" i="1"/>
  <c r="DO103" i="1"/>
  <c r="DO71" i="1"/>
  <c r="DO95" i="1"/>
  <c r="DO45" i="1"/>
  <c r="DO9" i="1"/>
  <c r="DO21" i="1"/>
  <c r="DO51" i="1"/>
  <c r="DO39" i="1"/>
  <c r="DO11" i="1"/>
  <c r="DO17" i="1"/>
  <c r="DO125" i="1"/>
  <c r="DO91" i="1"/>
  <c r="DO87" i="1"/>
  <c r="DO65" i="1"/>
  <c r="DO107" i="1"/>
  <c r="DO85" i="1"/>
  <c r="DO49" i="1"/>
  <c r="DO123" i="1"/>
  <c r="DO43" i="1"/>
  <c r="DO55" i="1"/>
  <c r="DO101" i="1"/>
  <c r="DO61" i="1"/>
  <c r="DO37" i="1"/>
  <c r="DO97" i="1"/>
  <c r="DO29" i="1"/>
  <c r="DO33" i="1"/>
  <c r="DO77" i="1"/>
  <c r="DO93" i="1"/>
  <c r="DO109" i="1"/>
  <c r="DO47" i="1"/>
  <c r="DO133" i="1"/>
  <c r="DO89" i="1"/>
  <c r="DO131" i="1"/>
  <c r="DO75" i="1"/>
  <c r="DO111" i="1"/>
  <c r="DO83" i="1"/>
  <c r="DO99" i="1"/>
  <c r="DO119" i="1"/>
  <c r="DO73" i="1"/>
  <c r="DO81" i="1"/>
  <c r="DO69" i="1"/>
  <c r="DO53" i="1"/>
  <c r="DO41" i="1"/>
  <c r="DO129" i="1"/>
  <c r="DO121" i="1"/>
  <c r="DO59" i="1"/>
  <c r="DO15" i="1"/>
  <c r="DO25" i="1"/>
  <c r="F153" i="1" l="1"/>
  <c r="DP88" i="1"/>
  <c r="DP104" i="1"/>
  <c r="DP50" i="1"/>
  <c r="DP22" i="1"/>
  <c r="DP28" i="1"/>
  <c r="DP46" i="1"/>
  <c r="DP124" i="1"/>
  <c r="DP56" i="1"/>
  <c r="DP76" i="1"/>
  <c r="DP48" i="1"/>
  <c r="DP58" i="1"/>
  <c r="DP116" i="1"/>
  <c r="DP136" i="1"/>
  <c r="DP108" i="1"/>
  <c r="DP78" i="1"/>
  <c r="DP54" i="1"/>
  <c r="DP112" i="1"/>
  <c r="DP126" i="1"/>
  <c r="DP120" i="1"/>
  <c r="DP134" i="1"/>
  <c r="DP80" i="1"/>
  <c r="DP128" i="1"/>
  <c r="DP110" i="1"/>
  <c r="DP130" i="1"/>
  <c r="DP64" i="1"/>
  <c r="DP38" i="1"/>
  <c r="DP34" i="1"/>
  <c r="DP18" i="1"/>
  <c r="DP12" i="1"/>
  <c r="DP20" i="1"/>
  <c r="DP70" i="1"/>
  <c r="DP40" i="1"/>
  <c r="DP102" i="1"/>
  <c r="DP44" i="1"/>
  <c r="DP26" i="1"/>
  <c r="DP98" i="1"/>
  <c r="DP106" i="1"/>
  <c r="DP32" i="1"/>
  <c r="DP52" i="1"/>
  <c r="DP100" i="1"/>
  <c r="DP62" i="1"/>
  <c r="DP118" i="1"/>
  <c r="DP68" i="1"/>
  <c r="DP92" i="1"/>
  <c r="DP96" i="1"/>
  <c r="DP66" i="1"/>
  <c r="DP90" i="1"/>
  <c r="DP60" i="1"/>
  <c r="DP122" i="1"/>
  <c r="DP82" i="1"/>
  <c r="DP10" i="1"/>
  <c r="DP94" i="1"/>
  <c r="DP132" i="1"/>
  <c r="DP30" i="1"/>
  <c r="DP74" i="1"/>
  <c r="DP16" i="1"/>
  <c r="DP84" i="1"/>
  <c r="DP24" i="1"/>
  <c r="DP14" i="1"/>
  <c r="DP72" i="1"/>
  <c r="DP36" i="1"/>
  <c r="DP114" i="1"/>
  <c r="DR7" i="1"/>
  <c r="DQ5" i="1"/>
  <c r="DQ66" i="1" s="1"/>
  <c r="DO138" i="1" a="1"/>
  <c r="DO138" i="1" s="1"/>
  <c r="DO137" i="1" a="1"/>
  <c r="DO137" i="1" s="1"/>
  <c r="DP86" i="1"/>
  <c r="DP81" i="1"/>
  <c r="DP79" i="1"/>
  <c r="DP87" i="1"/>
  <c r="DP135" i="1"/>
  <c r="DP91" i="1"/>
  <c r="DP11" i="1"/>
  <c r="DP103" i="1"/>
  <c r="DP67" i="1"/>
  <c r="DP133" i="1"/>
  <c r="DP37" i="1"/>
  <c r="DP33" i="1"/>
  <c r="DP19" i="1"/>
  <c r="DP119" i="1"/>
  <c r="DP25" i="1"/>
  <c r="DP125" i="1"/>
  <c r="DP23" i="1"/>
  <c r="DP59" i="1"/>
  <c r="DP47" i="1"/>
  <c r="DP93" i="1"/>
  <c r="DP113" i="1"/>
  <c r="DP101" i="1"/>
  <c r="DP29" i="1"/>
  <c r="DP61" i="1"/>
  <c r="DP129" i="1"/>
  <c r="DP89" i="1"/>
  <c r="DP97" i="1"/>
  <c r="DP105" i="1"/>
  <c r="DP63" i="1"/>
  <c r="DP9" i="1"/>
  <c r="DP57" i="1"/>
  <c r="DP73" i="1"/>
  <c r="DP127" i="1"/>
  <c r="DP123" i="1"/>
  <c r="DP35" i="1"/>
  <c r="DP39" i="1"/>
  <c r="DP117" i="1"/>
  <c r="DP49" i="1"/>
  <c r="DP121" i="1"/>
  <c r="DP43" i="1"/>
  <c r="DP95" i="1"/>
  <c r="DP21" i="1"/>
  <c r="DP69" i="1"/>
  <c r="DP99" i="1"/>
  <c r="DP55" i="1"/>
  <c r="DP15" i="1"/>
  <c r="DP31" i="1"/>
  <c r="DP107" i="1"/>
  <c r="DP41" i="1"/>
  <c r="DP111" i="1"/>
  <c r="DP83" i="1"/>
  <c r="DP77" i="1"/>
  <c r="DP131" i="1"/>
  <c r="DP85" i="1"/>
  <c r="DP75" i="1"/>
  <c r="DP13" i="1"/>
  <c r="DP27" i="1"/>
  <c r="DP109" i="1"/>
  <c r="DP65" i="1"/>
  <c r="DP71" i="1"/>
  <c r="DP53" i="1"/>
  <c r="DP45" i="1"/>
  <c r="DP17" i="1"/>
  <c r="DP115" i="1"/>
  <c r="DP51" i="1"/>
  <c r="DQ82" i="1" l="1"/>
  <c r="DQ74" i="1"/>
  <c r="DQ34" i="1"/>
  <c r="DQ14" i="1"/>
  <c r="DQ54" i="1"/>
  <c r="DQ102" i="1"/>
  <c r="DQ18" i="1"/>
  <c r="DQ46" i="1"/>
  <c r="DQ12" i="1"/>
  <c r="DQ42" i="1"/>
  <c r="DQ108" i="1"/>
  <c r="DQ98" i="1"/>
  <c r="DQ78" i="1"/>
  <c r="DQ96" i="1"/>
  <c r="DQ26" i="1"/>
  <c r="DQ48" i="1"/>
  <c r="DQ84" i="1"/>
  <c r="DQ60" i="1"/>
  <c r="DQ24" i="1"/>
  <c r="DQ22" i="1"/>
  <c r="DQ110" i="1"/>
  <c r="DQ10" i="1"/>
  <c r="DQ62" i="1"/>
  <c r="DQ120" i="1"/>
  <c r="DQ56" i="1"/>
  <c r="DQ126" i="1"/>
  <c r="DQ116" i="1"/>
  <c r="DQ44" i="1"/>
  <c r="DQ136" i="1"/>
  <c r="DQ70" i="1"/>
  <c r="DQ38" i="1"/>
  <c r="DQ106" i="1"/>
  <c r="DQ30" i="1"/>
  <c r="DQ58" i="1"/>
  <c r="DQ112" i="1"/>
  <c r="DQ28" i="1"/>
  <c r="DQ132" i="1"/>
  <c r="DQ20" i="1"/>
  <c r="DQ80" i="1"/>
  <c r="DQ94" i="1"/>
  <c r="DQ50" i="1"/>
  <c r="DQ114" i="1"/>
  <c r="DQ64" i="1"/>
  <c r="DQ88" i="1"/>
  <c r="DQ52" i="1"/>
  <c r="DQ76" i="1"/>
  <c r="DQ118" i="1"/>
  <c r="DQ40" i="1"/>
  <c r="DQ92" i="1"/>
  <c r="DQ128" i="1"/>
  <c r="DQ86" i="1"/>
  <c r="DQ134" i="1"/>
  <c r="DQ122" i="1"/>
  <c r="DQ16" i="1"/>
  <c r="DQ130" i="1"/>
  <c r="DQ100" i="1"/>
  <c r="DQ90" i="1"/>
  <c r="DQ32" i="1"/>
  <c r="DQ36" i="1"/>
  <c r="DQ68" i="1"/>
  <c r="DQ72" i="1"/>
  <c r="DQ124" i="1"/>
  <c r="DS7" i="1"/>
  <c r="DR5" i="1"/>
  <c r="DR28" i="1" s="1"/>
  <c r="DP137" i="1" a="1"/>
  <c r="DP137" i="1" s="1"/>
  <c r="DP138" i="1" a="1"/>
  <c r="DP138" i="1" s="1"/>
  <c r="DQ104" i="1"/>
  <c r="DQ67" i="1"/>
  <c r="DQ93" i="1"/>
  <c r="DQ25" i="1"/>
  <c r="DQ77" i="1"/>
  <c r="DQ69" i="1"/>
  <c r="DQ47" i="1"/>
  <c r="DQ65" i="1"/>
  <c r="DQ99" i="1"/>
  <c r="DQ29" i="1"/>
  <c r="DQ9" i="1"/>
  <c r="DQ71" i="1"/>
  <c r="DQ127" i="1"/>
  <c r="DQ61" i="1"/>
  <c r="DQ131" i="1"/>
  <c r="DQ19" i="1"/>
  <c r="DQ35" i="1"/>
  <c r="DQ129" i="1"/>
  <c r="DQ125" i="1"/>
  <c r="DQ103" i="1"/>
  <c r="DQ41" i="1"/>
  <c r="DQ73" i="1"/>
  <c r="DQ33" i="1"/>
  <c r="DQ75" i="1"/>
  <c r="DQ111" i="1"/>
  <c r="DQ89" i="1"/>
  <c r="DQ21" i="1"/>
  <c r="DQ23" i="1"/>
  <c r="DQ115" i="1"/>
  <c r="DQ63" i="1"/>
  <c r="DQ85" i="1"/>
  <c r="DQ43" i="1"/>
  <c r="DQ45" i="1"/>
  <c r="DQ51" i="1"/>
  <c r="DQ117" i="1"/>
  <c r="DQ123" i="1"/>
  <c r="DQ87" i="1"/>
  <c r="DQ55" i="1"/>
  <c r="DQ109" i="1"/>
  <c r="DQ91" i="1"/>
  <c r="DQ119" i="1"/>
  <c r="DQ13" i="1"/>
  <c r="DQ31" i="1"/>
  <c r="DQ113" i="1"/>
  <c r="DQ27" i="1"/>
  <c r="DQ11" i="1"/>
  <c r="DQ59" i="1"/>
  <c r="DQ101" i="1"/>
  <c r="DQ95" i="1"/>
  <c r="DQ37" i="1"/>
  <c r="DQ135" i="1"/>
  <c r="DQ39" i="1"/>
  <c r="DQ107" i="1"/>
  <c r="DQ133" i="1"/>
  <c r="DQ83" i="1"/>
  <c r="DQ57" i="1"/>
  <c r="DQ79" i="1"/>
  <c r="DQ121" i="1"/>
  <c r="DQ105" i="1"/>
  <c r="DQ49" i="1"/>
  <c r="DQ17" i="1"/>
  <c r="DQ15" i="1"/>
  <c r="DQ97" i="1"/>
  <c r="DQ81" i="1"/>
  <c r="DQ53" i="1"/>
  <c r="DR88" i="1" l="1"/>
  <c r="DR94" i="1"/>
  <c r="DR54" i="1"/>
  <c r="DR72" i="1"/>
  <c r="DR10" i="1"/>
  <c r="DR68" i="1"/>
  <c r="DR50" i="1"/>
  <c r="DR116" i="1"/>
  <c r="DR22" i="1"/>
  <c r="DR104" i="1"/>
  <c r="DR86" i="1"/>
  <c r="DR82" i="1"/>
  <c r="DR90" i="1"/>
  <c r="DR48" i="1"/>
  <c r="DR40" i="1"/>
  <c r="DR52" i="1"/>
  <c r="DR132" i="1"/>
  <c r="DR136" i="1"/>
  <c r="DR34" i="1"/>
  <c r="DR108" i="1"/>
  <c r="DR26" i="1"/>
  <c r="DR74" i="1"/>
  <c r="DQ137" i="1" a="1"/>
  <c r="DQ137" i="1" s="1"/>
  <c r="DQ138" i="1" a="1"/>
  <c r="DQ138" i="1" s="1"/>
  <c r="DR110" i="1"/>
  <c r="DR81" i="1"/>
  <c r="DR63" i="1"/>
  <c r="DR113" i="1"/>
  <c r="DR29" i="1"/>
  <c r="DR109" i="1"/>
  <c r="DR11" i="1"/>
  <c r="DR101" i="1"/>
  <c r="DR67" i="1"/>
  <c r="DR37" i="1"/>
  <c r="DR103" i="1"/>
  <c r="DR13" i="1"/>
  <c r="DR41" i="1"/>
  <c r="DR15" i="1"/>
  <c r="DR75" i="1"/>
  <c r="DR131" i="1"/>
  <c r="DR127" i="1"/>
  <c r="DR77" i="1"/>
  <c r="DR135" i="1"/>
  <c r="DR87" i="1"/>
  <c r="DR61" i="1"/>
  <c r="DR25" i="1"/>
  <c r="DR19" i="1"/>
  <c r="DR117" i="1"/>
  <c r="DR51" i="1"/>
  <c r="DR27" i="1"/>
  <c r="DR47" i="1"/>
  <c r="DR111" i="1"/>
  <c r="DR69" i="1"/>
  <c r="DR115" i="1"/>
  <c r="DR59" i="1"/>
  <c r="DR105" i="1"/>
  <c r="DR23" i="1"/>
  <c r="DR43" i="1"/>
  <c r="DR79" i="1"/>
  <c r="DR133" i="1"/>
  <c r="DR119" i="1"/>
  <c r="DR35" i="1"/>
  <c r="DR85" i="1"/>
  <c r="DR65" i="1"/>
  <c r="DR73" i="1"/>
  <c r="DR99" i="1"/>
  <c r="DR89" i="1"/>
  <c r="DR91" i="1"/>
  <c r="DR129" i="1"/>
  <c r="DR33" i="1"/>
  <c r="DR95" i="1"/>
  <c r="DR121" i="1"/>
  <c r="DR93" i="1"/>
  <c r="DR57" i="1"/>
  <c r="DR45" i="1"/>
  <c r="DR53" i="1"/>
  <c r="DR107" i="1"/>
  <c r="DR97" i="1"/>
  <c r="DR39" i="1"/>
  <c r="DR71" i="1"/>
  <c r="DR49" i="1"/>
  <c r="DR55" i="1"/>
  <c r="DR83" i="1"/>
  <c r="DR31" i="1"/>
  <c r="DR17" i="1"/>
  <c r="DR123" i="1"/>
  <c r="DR9" i="1"/>
  <c r="DR125" i="1"/>
  <c r="DR21" i="1"/>
  <c r="DR92" i="1"/>
  <c r="DR64" i="1"/>
  <c r="DR76" i="1"/>
  <c r="DR114" i="1"/>
  <c r="DR70" i="1"/>
  <c r="DR32" i="1"/>
  <c r="DR130" i="1"/>
  <c r="DR24" i="1"/>
  <c r="DR56" i="1"/>
  <c r="DR18" i="1"/>
  <c r="DR14" i="1"/>
  <c r="DR42" i="1"/>
  <c r="DR62" i="1"/>
  <c r="DR122" i="1"/>
  <c r="DR102" i="1"/>
  <c r="DR30" i="1"/>
  <c r="DR60" i="1"/>
  <c r="DR134" i="1"/>
  <c r="DR84" i="1"/>
  <c r="DR36" i="1"/>
  <c r="DR16" i="1"/>
  <c r="DR100" i="1"/>
  <c r="DR46" i="1"/>
  <c r="DR20" i="1"/>
  <c r="DR124" i="1"/>
  <c r="DR98" i="1"/>
  <c r="DR58" i="1"/>
  <c r="DR44" i="1"/>
  <c r="DR80" i="1"/>
  <c r="DR78" i="1"/>
  <c r="DR126" i="1"/>
  <c r="DR128" i="1"/>
  <c r="DR106" i="1"/>
  <c r="DR120" i="1"/>
  <c r="DR112" i="1"/>
  <c r="DR118" i="1"/>
  <c r="DR12" i="1"/>
  <c r="DR96" i="1"/>
  <c r="DR66" i="1"/>
  <c r="DR38" i="1"/>
  <c r="DT7" i="1"/>
  <c r="DS5" i="1"/>
  <c r="DS116" i="1" s="1"/>
  <c r="DS48" i="1" l="1"/>
  <c r="DS112" i="1"/>
  <c r="DS70" i="1"/>
  <c r="DS88" i="1"/>
  <c r="DS30" i="1"/>
  <c r="DS20" i="1"/>
  <c r="DS106" i="1"/>
  <c r="DS72" i="1"/>
  <c r="DS22" i="1"/>
  <c r="DS26" i="1"/>
  <c r="DS130" i="1"/>
  <c r="DS76" i="1"/>
  <c r="DS136" i="1"/>
  <c r="DS114" i="1"/>
  <c r="DS118" i="1"/>
  <c r="DS61" i="1"/>
  <c r="DS39" i="1"/>
  <c r="DS53" i="1"/>
  <c r="DS45" i="1"/>
  <c r="DS29" i="1"/>
  <c r="DS13" i="1"/>
  <c r="DS69" i="1"/>
  <c r="DS35" i="1"/>
  <c r="DS113" i="1"/>
  <c r="DS73" i="1"/>
  <c r="DS89" i="1"/>
  <c r="DS71" i="1"/>
  <c r="DS19" i="1"/>
  <c r="DS77" i="1"/>
  <c r="DS47" i="1"/>
  <c r="DS125" i="1"/>
  <c r="DS103" i="1"/>
  <c r="DS81" i="1"/>
  <c r="DS115" i="1"/>
  <c r="DS101" i="1"/>
  <c r="DS51" i="1"/>
  <c r="DS31" i="1"/>
  <c r="DS15" i="1"/>
  <c r="DS97" i="1"/>
  <c r="DS123" i="1"/>
  <c r="DS117" i="1"/>
  <c r="DS105" i="1"/>
  <c r="DS25" i="1"/>
  <c r="DS11" i="1"/>
  <c r="DS135" i="1"/>
  <c r="DS67" i="1"/>
  <c r="DS63" i="1"/>
  <c r="DS133" i="1"/>
  <c r="DS55" i="1"/>
  <c r="DS49" i="1"/>
  <c r="DS107" i="1"/>
  <c r="DS83" i="1"/>
  <c r="DS109" i="1"/>
  <c r="DS59" i="1"/>
  <c r="DS41" i="1"/>
  <c r="DS99" i="1"/>
  <c r="DS43" i="1"/>
  <c r="DS131" i="1"/>
  <c r="DS33" i="1"/>
  <c r="DS127" i="1"/>
  <c r="DS37" i="1"/>
  <c r="DS27" i="1"/>
  <c r="DS23" i="1"/>
  <c r="DS9" i="1"/>
  <c r="DS91" i="1"/>
  <c r="DS57" i="1"/>
  <c r="DS121" i="1"/>
  <c r="DS95" i="1"/>
  <c r="DS93" i="1"/>
  <c r="DS65" i="1"/>
  <c r="DS21" i="1"/>
  <c r="DS75" i="1"/>
  <c r="DS17" i="1"/>
  <c r="DS79" i="1"/>
  <c r="DS85" i="1"/>
  <c r="DS119" i="1"/>
  <c r="DS129" i="1"/>
  <c r="DS111" i="1"/>
  <c r="DS87" i="1"/>
  <c r="DS90" i="1"/>
  <c r="DS74" i="1"/>
  <c r="DS60" i="1"/>
  <c r="DS86" i="1"/>
  <c r="DS10" i="1"/>
  <c r="DS34" i="1"/>
  <c r="DS110" i="1"/>
  <c r="DS124" i="1"/>
  <c r="DS84" i="1"/>
  <c r="DS92" i="1"/>
  <c r="DS24" i="1"/>
  <c r="DS98" i="1"/>
  <c r="DS132" i="1"/>
  <c r="DS134" i="1"/>
  <c r="DS66" i="1"/>
  <c r="DS14" i="1"/>
  <c r="DS16" i="1"/>
  <c r="DS12" i="1"/>
  <c r="DS46" i="1"/>
  <c r="DS122" i="1"/>
  <c r="DS128" i="1"/>
  <c r="DS40" i="1"/>
  <c r="DS58" i="1"/>
  <c r="DS100" i="1"/>
  <c r="DS94" i="1"/>
  <c r="DS96" i="1"/>
  <c r="DS126" i="1"/>
  <c r="DS38" i="1"/>
  <c r="DS18" i="1"/>
  <c r="DS36" i="1"/>
  <c r="DS104" i="1"/>
  <c r="DU7" i="1"/>
  <c r="DT5" i="1"/>
  <c r="DT26" i="1" s="1"/>
  <c r="DS56" i="1"/>
  <c r="DS50" i="1"/>
  <c r="DS42" i="1"/>
  <c r="DS54" i="1"/>
  <c r="DS62" i="1"/>
  <c r="DS108" i="1"/>
  <c r="DS120" i="1"/>
  <c r="DS52" i="1"/>
  <c r="DS68" i="1"/>
  <c r="DS44" i="1"/>
  <c r="DS78" i="1"/>
  <c r="DS64" i="1"/>
  <c r="DS28" i="1"/>
  <c r="DS80" i="1"/>
  <c r="DS102" i="1"/>
  <c r="DS82" i="1"/>
  <c r="DS32" i="1"/>
  <c r="DR138" i="1" a="1"/>
  <c r="DR138" i="1" s="1"/>
  <c r="DR137" i="1" a="1"/>
  <c r="DR137" i="1" s="1"/>
  <c r="DT118" i="1" l="1"/>
  <c r="DT60" i="1"/>
  <c r="DT62" i="1"/>
  <c r="DT74" i="1"/>
  <c r="DT72" i="1"/>
  <c r="DT38" i="1"/>
  <c r="DT76" i="1"/>
  <c r="DT20" i="1"/>
  <c r="DT36" i="1"/>
  <c r="DT84" i="1"/>
  <c r="DT86" i="1"/>
  <c r="DT106" i="1"/>
  <c r="DT96" i="1"/>
  <c r="DT68" i="1"/>
  <c r="DT82" i="1"/>
  <c r="DT64" i="1"/>
  <c r="DT104" i="1"/>
  <c r="DT56" i="1"/>
  <c r="DT136" i="1"/>
  <c r="DT132" i="1"/>
  <c r="DT130" i="1"/>
  <c r="DT16" i="1"/>
  <c r="DT12" i="1"/>
  <c r="DT98" i="1"/>
  <c r="DT24" i="1"/>
  <c r="DT108" i="1"/>
  <c r="DT100" i="1"/>
  <c r="DT50" i="1"/>
  <c r="DT10" i="1"/>
  <c r="DT124" i="1"/>
  <c r="DT78" i="1"/>
  <c r="DT30" i="1"/>
  <c r="DT70" i="1"/>
  <c r="DT44" i="1"/>
  <c r="DT120" i="1"/>
  <c r="DT88" i="1"/>
  <c r="DT80" i="1"/>
  <c r="DT102" i="1"/>
  <c r="DT94" i="1"/>
  <c r="DT34" i="1"/>
  <c r="DT54" i="1"/>
  <c r="DT52" i="1"/>
  <c r="DT122" i="1"/>
  <c r="DT128" i="1"/>
  <c r="DT22" i="1"/>
  <c r="DT134" i="1"/>
  <c r="DT28" i="1"/>
  <c r="DT92" i="1"/>
  <c r="DT58" i="1"/>
  <c r="DT48" i="1"/>
  <c r="DT116" i="1"/>
  <c r="DT40" i="1"/>
  <c r="DT18" i="1"/>
  <c r="DT112" i="1"/>
  <c r="DT90" i="1"/>
  <c r="DT123" i="1"/>
  <c r="DT29" i="1"/>
  <c r="DT11" i="1"/>
  <c r="DT39" i="1"/>
  <c r="DT83" i="1"/>
  <c r="DT61" i="1"/>
  <c r="DT115" i="1"/>
  <c r="DT21" i="1"/>
  <c r="DT75" i="1"/>
  <c r="DT85" i="1"/>
  <c r="DT33" i="1"/>
  <c r="DT57" i="1"/>
  <c r="DT63" i="1"/>
  <c r="DT43" i="1"/>
  <c r="DT109" i="1"/>
  <c r="DT133" i="1"/>
  <c r="DT35" i="1"/>
  <c r="DT71" i="1"/>
  <c r="DT107" i="1"/>
  <c r="DT55" i="1"/>
  <c r="DT23" i="1"/>
  <c r="DT87" i="1"/>
  <c r="DT27" i="1"/>
  <c r="DT69" i="1"/>
  <c r="DT125" i="1"/>
  <c r="DT131" i="1"/>
  <c r="DT73" i="1"/>
  <c r="DT45" i="1"/>
  <c r="DT37" i="1"/>
  <c r="DT13" i="1"/>
  <c r="DT117" i="1"/>
  <c r="DT25" i="1"/>
  <c r="DT15" i="1"/>
  <c r="DT17" i="1"/>
  <c r="DT95" i="1"/>
  <c r="DT103" i="1"/>
  <c r="DT47" i="1"/>
  <c r="DT127" i="1"/>
  <c r="DT65" i="1"/>
  <c r="DT105" i="1"/>
  <c r="DT41" i="1"/>
  <c r="DT119" i="1"/>
  <c r="DT79" i="1"/>
  <c r="DT49" i="1"/>
  <c r="DT97" i="1"/>
  <c r="DT129" i="1"/>
  <c r="DT99" i="1"/>
  <c r="DT81" i="1"/>
  <c r="DT31" i="1"/>
  <c r="DT59" i="1"/>
  <c r="DT89" i="1"/>
  <c r="DT101" i="1"/>
  <c r="DT51" i="1"/>
  <c r="DT91" i="1"/>
  <c r="DT77" i="1"/>
  <c r="DT9" i="1"/>
  <c r="DT93" i="1"/>
  <c r="DT53" i="1"/>
  <c r="DT113" i="1"/>
  <c r="DT135" i="1"/>
  <c r="DT121" i="1"/>
  <c r="DT19" i="1"/>
  <c r="DT67" i="1"/>
  <c r="DT111" i="1"/>
  <c r="DS138" i="1" a="1"/>
  <c r="DS138" i="1" s="1"/>
  <c r="DS137" i="1" a="1"/>
  <c r="DS137" i="1" s="1"/>
  <c r="DT66" i="1"/>
  <c r="DT126" i="1"/>
  <c r="DT14" i="1"/>
  <c r="DT46" i="1"/>
  <c r="DT32" i="1"/>
  <c r="DT110" i="1"/>
  <c r="DT42" i="1"/>
  <c r="DT114" i="1"/>
  <c r="DV7" i="1"/>
  <c r="DU5" i="1"/>
  <c r="DU72" i="1" s="1"/>
  <c r="DU130" i="1" l="1"/>
  <c r="DU24" i="1"/>
  <c r="DU48" i="1"/>
  <c r="DU102" i="1"/>
  <c r="DU96" i="1"/>
  <c r="DU98" i="1"/>
  <c r="DU132" i="1"/>
  <c r="DU60" i="1"/>
  <c r="DU114" i="1"/>
  <c r="DU126" i="1"/>
  <c r="DU104" i="1"/>
  <c r="DU28" i="1"/>
  <c r="DU42" i="1"/>
  <c r="DU110" i="1"/>
  <c r="DU22" i="1"/>
  <c r="DU92" i="1"/>
  <c r="DU30" i="1"/>
  <c r="DU112" i="1"/>
  <c r="DU18" i="1"/>
  <c r="DU90" i="1"/>
  <c r="DU134" i="1"/>
  <c r="DU66" i="1"/>
  <c r="DU118" i="1"/>
  <c r="DU34" i="1"/>
  <c r="DU54" i="1"/>
  <c r="DU86" i="1"/>
  <c r="DU12" i="1"/>
  <c r="DU82" i="1"/>
  <c r="DU80" i="1"/>
  <c r="DU50" i="1"/>
  <c r="DW7" i="1"/>
  <c r="DV5" i="1"/>
  <c r="DV42" i="1" s="1"/>
  <c r="DU74" i="1"/>
  <c r="DU56" i="1"/>
  <c r="DU108" i="1"/>
  <c r="DU58" i="1"/>
  <c r="DU124" i="1"/>
  <c r="DU88" i="1"/>
  <c r="DU84" i="1"/>
  <c r="DU38" i="1"/>
  <c r="DU136" i="1"/>
  <c r="DU94" i="1"/>
  <c r="DU70" i="1"/>
  <c r="DU64" i="1"/>
  <c r="DU40" i="1"/>
  <c r="DU62" i="1"/>
  <c r="DU106" i="1"/>
  <c r="DU128" i="1"/>
  <c r="DU36" i="1"/>
  <c r="DU26" i="1"/>
  <c r="DU122" i="1"/>
  <c r="DU46" i="1"/>
  <c r="DU57" i="1"/>
  <c r="DU91" i="1"/>
  <c r="DU31" i="1"/>
  <c r="DU115" i="1"/>
  <c r="DU113" i="1"/>
  <c r="DU55" i="1"/>
  <c r="DU35" i="1"/>
  <c r="DU45" i="1"/>
  <c r="DU105" i="1"/>
  <c r="DU83" i="1"/>
  <c r="DU99" i="1"/>
  <c r="DU89" i="1"/>
  <c r="DU101" i="1"/>
  <c r="DU39" i="1"/>
  <c r="DU53" i="1"/>
  <c r="DU107" i="1"/>
  <c r="DU123" i="1"/>
  <c r="DU97" i="1"/>
  <c r="DU129" i="1"/>
  <c r="DU81" i="1"/>
  <c r="DU71" i="1"/>
  <c r="DU11" i="1"/>
  <c r="DU59" i="1"/>
  <c r="DU15" i="1"/>
  <c r="DU111" i="1"/>
  <c r="DU29" i="1"/>
  <c r="DU117" i="1"/>
  <c r="DU119" i="1"/>
  <c r="DU95" i="1"/>
  <c r="DU131" i="1"/>
  <c r="DU67" i="1"/>
  <c r="DU69" i="1"/>
  <c r="DU63" i="1"/>
  <c r="DU103" i="1"/>
  <c r="DU109" i="1"/>
  <c r="DU93" i="1"/>
  <c r="DU21" i="1"/>
  <c r="DU51" i="1"/>
  <c r="DU43" i="1"/>
  <c r="DU121" i="1"/>
  <c r="DU33" i="1"/>
  <c r="DU85" i="1"/>
  <c r="DU9" i="1"/>
  <c r="DU61" i="1"/>
  <c r="DU125" i="1"/>
  <c r="DU77" i="1"/>
  <c r="DU49" i="1"/>
  <c r="DU65" i="1"/>
  <c r="DU135" i="1"/>
  <c r="DU13" i="1"/>
  <c r="DU23" i="1"/>
  <c r="DU79" i="1"/>
  <c r="DU41" i="1"/>
  <c r="DU37" i="1"/>
  <c r="DU75" i="1"/>
  <c r="DU17" i="1"/>
  <c r="DU73" i="1"/>
  <c r="DU27" i="1"/>
  <c r="DU127" i="1"/>
  <c r="DU47" i="1"/>
  <c r="DU87" i="1"/>
  <c r="DU25" i="1"/>
  <c r="DU19" i="1"/>
  <c r="DU133" i="1"/>
  <c r="DU32" i="1"/>
  <c r="DU14" i="1"/>
  <c r="DU16" i="1"/>
  <c r="DU52" i="1"/>
  <c r="DU20" i="1"/>
  <c r="DU76" i="1"/>
  <c r="DU100" i="1"/>
  <c r="DU78" i="1"/>
  <c r="DU68" i="1"/>
  <c r="DU120" i="1"/>
  <c r="DU44" i="1"/>
  <c r="DU116" i="1"/>
  <c r="DU10" i="1"/>
  <c r="DT138" i="1" a="1"/>
  <c r="DT138" i="1" s="1"/>
  <c r="DT137" i="1" a="1"/>
  <c r="DT137" i="1" s="1"/>
  <c r="DN141" i="1" l="1"/>
  <c r="DN143" i="1" s="1"/>
  <c r="P30" i="6"/>
  <c r="P32" i="6" s="1"/>
  <c r="DN140" i="1"/>
  <c r="DN142" i="1" s="1"/>
  <c r="P26" i="6"/>
  <c r="P28" i="6" s="1"/>
  <c r="DV104" i="1"/>
  <c r="DV132" i="1"/>
  <c r="DV80" i="1"/>
  <c r="DV24" i="1"/>
  <c r="DV54" i="1"/>
  <c r="DV82" i="1"/>
  <c r="DV48" i="1"/>
  <c r="DV70" i="1"/>
  <c r="DV16" i="1"/>
  <c r="DV136" i="1"/>
  <c r="DV66" i="1"/>
  <c r="DV56" i="1"/>
  <c r="DV68" i="1"/>
  <c r="DV64" i="1"/>
  <c r="DV44" i="1"/>
  <c r="DV20" i="1"/>
  <c r="DV92" i="1"/>
  <c r="DV72" i="1"/>
  <c r="DV88" i="1"/>
  <c r="DV112" i="1"/>
  <c r="DV28" i="1"/>
  <c r="DV38" i="1"/>
  <c r="DV76" i="1"/>
  <c r="DV116" i="1"/>
  <c r="DV98" i="1"/>
  <c r="DV122" i="1"/>
  <c r="DV62" i="1"/>
  <c r="DV30" i="1"/>
  <c r="DV22" i="1"/>
  <c r="DV46" i="1"/>
  <c r="DV94" i="1"/>
  <c r="DV84" i="1"/>
  <c r="DV130" i="1"/>
  <c r="DV58" i="1"/>
  <c r="DV102" i="1"/>
  <c r="DV114" i="1"/>
  <c r="DV86" i="1"/>
  <c r="DV40" i="1"/>
  <c r="DV10" i="1"/>
  <c r="DV14" i="1"/>
  <c r="DV34" i="1"/>
  <c r="DV90" i="1"/>
  <c r="DV83" i="1"/>
  <c r="DV89" i="1"/>
  <c r="DV97" i="1"/>
  <c r="DV91" i="1"/>
  <c r="DV55" i="1"/>
  <c r="DV117" i="1"/>
  <c r="DV59" i="1"/>
  <c r="DV85" i="1"/>
  <c r="DV11" i="1"/>
  <c r="DV9" i="1"/>
  <c r="DV51" i="1"/>
  <c r="DV127" i="1"/>
  <c r="DV69" i="1"/>
  <c r="DV73" i="1"/>
  <c r="DV45" i="1"/>
  <c r="DV75" i="1"/>
  <c r="DV113" i="1"/>
  <c r="DV53" i="1"/>
  <c r="DV15" i="1"/>
  <c r="DV13" i="1"/>
  <c r="DV27" i="1"/>
  <c r="DV131" i="1"/>
  <c r="DV41" i="1"/>
  <c r="DV35" i="1"/>
  <c r="DV111" i="1"/>
  <c r="DV19" i="1"/>
  <c r="DV39" i="1"/>
  <c r="DV23" i="1"/>
  <c r="DV101" i="1"/>
  <c r="DV125" i="1"/>
  <c r="DV43" i="1"/>
  <c r="DV79" i="1"/>
  <c r="DV119" i="1"/>
  <c r="DV31" i="1"/>
  <c r="DV77" i="1"/>
  <c r="DV133" i="1"/>
  <c r="DV103" i="1"/>
  <c r="DV71" i="1"/>
  <c r="DV17" i="1"/>
  <c r="DV25" i="1"/>
  <c r="DV95" i="1"/>
  <c r="DV81" i="1"/>
  <c r="DV99" i="1"/>
  <c r="DV33" i="1"/>
  <c r="DV49" i="1"/>
  <c r="DV61" i="1"/>
  <c r="DV129" i="1"/>
  <c r="DV21" i="1"/>
  <c r="DV135" i="1"/>
  <c r="DV107" i="1"/>
  <c r="DV65" i="1"/>
  <c r="DV109" i="1"/>
  <c r="DV121" i="1"/>
  <c r="DV29" i="1"/>
  <c r="DV115" i="1"/>
  <c r="DV123" i="1"/>
  <c r="DV37" i="1"/>
  <c r="DV87" i="1"/>
  <c r="DV63" i="1"/>
  <c r="DV105" i="1"/>
  <c r="DV93" i="1"/>
  <c r="DV67" i="1"/>
  <c r="DV57" i="1"/>
  <c r="DV47" i="1"/>
  <c r="DU137" i="1" a="1"/>
  <c r="DU137" i="1" s="1"/>
  <c r="DU138" i="1" a="1"/>
  <c r="DU138" i="1" s="1"/>
  <c r="DV128" i="1"/>
  <c r="DV126" i="1"/>
  <c r="DV118" i="1"/>
  <c r="DV78" i="1"/>
  <c r="DV36" i="1"/>
  <c r="DV26" i="1"/>
  <c r="DV106" i="1"/>
  <c r="DV52" i="1"/>
  <c r="DV108" i="1"/>
  <c r="DV134" i="1"/>
  <c r="DV100" i="1"/>
  <c r="DV120" i="1"/>
  <c r="DV32" i="1"/>
  <c r="DV60" i="1"/>
  <c r="DV124" i="1"/>
  <c r="DV18" i="1"/>
  <c r="DV74" i="1"/>
  <c r="DV110" i="1"/>
  <c r="DV50" i="1"/>
  <c r="DV96" i="1"/>
  <c r="DV12" i="1"/>
  <c r="DX7" i="1"/>
  <c r="DW5" i="1"/>
  <c r="DW104" i="1" s="1"/>
  <c r="DW34" i="1" l="1"/>
  <c r="F154" i="1"/>
  <c r="DW42" i="1"/>
  <c r="DW14" i="1"/>
  <c r="DW22" i="1"/>
  <c r="DW118" i="1"/>
  <c r="DW16" i="1"/>
  <c r="DW74" i="1"/>
  <c r="DW108" i="1"/>
  <c r="DW66" i="1"/>
  <c r="DW26" i="1"/>
  <c r="DW72" i="1"/>
  <c r="DW30" i="1"/>
  <c r="DW126" i="1"/>
  <c r="DW136" i="1"/>
  <c r="DW122" i="1"/>
  <c r="DW60" i="1"/>
  <c r="DW92" i="1"/>
  <c r="DW56" i="1"/>
  <c r="DW96" i="1"/>
  <c r="DW48" i="1"/>
  <c r="DW76" i="1"/>
  <c r="DW38" i="1"/>
  <c r="DW84" i="1"/>
  <c r="DW88" i="1"/>
  <c r="DW24" i="1"/>
  <c r="DW36" i="1"/>
  <c r="DW98" i="1"/>
  <c r="DW46" i="1"/>
  <c r="DW90" i="1"/>
  <c r="DW50" i="1"/>
  <c r="DW100" i="1"/>
  <c r="DW102" i="1"/>
  <c r="DW112" i="1"/>
  <c r="DW128" i="1"/>
  <c r="DW78" i="1"/>
  <c r="DW64" i="1"/>
  <c r="DW80" i="1"/>
  <c r="DW68" i="1"/>
  <c r="DW70" i="1"/>
  <c r="DW44" i="1"/>
  <c r="DW110" i="1"/>
  <c r="DW28" i="1"/>
  <c r="DW120" i="1"/>
  <c r="DW40" i="1"/>
  <c r="DW12" i="1"/>
  <c r="DW58" i="1"/>
  <c r="DW116" i="1"/>
  <c r="DW132" i="1"/>
  <c r="DW82" i="1"/>
  <c r="DW86" i="1"/>
  <c r="DW130" i="1"/>
  <c r="DW18" i="1"/>
  <c r="DW94" i="1"/>
  <c r="DW134" i="1"/>
  <c r="DW114" i="1"/>
  <c r="DW106" i="1"/>
  <c r="DW62" i="1"/>
  <c r="DW124" i="1"/>
  <c r="DW52" i="1"/>
  <c r="DW32" i="1"/>
  <c r="DW10" i="1"/>
  <c r="DW54" i="1"/>
  <c r="DW20" i="1"/>
  <c r="DW117" i="1"/>
  <c r="DW49" i="1"/>
  <c r="DW123" i="1"/>
  <c r="DW57" i="1"/>
  <c r="DW115" i="1"/>
  <c r="DW23" i="1"/>
  <c r="DW37" i="1"/>
  <c r="DW81" i="1"/>
  <c r="DW109" i="1"/>
  <c r="DW43" i="1"/>
  <c r="DW33" i="1"/>
  <c r="DW39" i="1"/>
  <c r="DW13" i="1"/>
  <c r="DW91" i="1"/>
  <c r="DW65" i="1"/>
  <c r="DW35" i="1"/>
  <c r="DW103" i="1"/>
  <c r="DW107" i="1"/>
  <c r="DW19" i="1"/>
  <c r="DW131" i="1"/>
  <c r="DW59" i="1"/>
  <c r="DW101" i="1"/>
  <c r="DW41" i="1"/>
  <c r="DW45" i="1"/>
  <c r="DW17" i="1"/>
  <c r="DW63" i="1"/>
  <c r="DW87" i="1"/>
  <c r="DW9" i="1"/>
  <c r="DW125" i="1"/>
  <c r="DW99" i="1"/>
  <c r="DW75" i="1"/>
  <c r="DW47" i="1"/>
  <c r="DW121" i="1"/>
  <c r="DW113" i="1"/>
  <c r="DW85" i="1"/>
  <c r="DW27" i="1"/>
  <c r="DW67" i="1"/>
  <c r="DW111" i="1"/>
  <c r="DW69" i="1"/>
  <c r="DW105" i="1"/>
  <c r="DW97" i="1"/>
  <c r="DW51" i="1"/>
  <c r="DW127" i="1"/>
  <c r="DW55" i="1"/>
  <c r="DW135" i="1"/>
  <c r="DW73" i="1"/>
  <c r="DW83" i="1"/>
  <c r="DW89" i="1"/>
  <c r="DW21" i="1"/>
  <c r="DW31" i="1"/>
  <c r="DW71" i="1"/>
  <c r="DW95" i="1"/>
  <c r="DW15" i="1"/>
  <c r="DW133" i="1"/>
  <c r="DW93" i="1"/>
  <c r="DW53" i="1"/>
  <c r="DW11" i="1"/>
  <c r="DW25" i="1"/>
  <c r="DW61" i="1"/>
  <c r="DW29" i="1"/>
  <c r="DW129" i="1"/>
  <c r="DW79" i="1"/>
  <c r="DW119" i="1"/>
  <c r="DW77" i="1"/>
  <c r="DV138" i="1" a="1"/>
  <c r="DV138" i="1" s="1"/>
  <c r="DV137" i="1" a="1"/>
  <c r="DV137" i="1" s="1"/>
  <c r="DY7" i="1"/>
  <c r="DX5" i="1"/>
  <c r="DX80" i="1" s="1"/>
  <c r="DX42" i="1" l="1"/>
  <c r="DX124" i="1"/>
  <c r="DX106" i="1"/>
  <c r="DX116" i="1"/>
  <c r="DX82" i="1"/>
  <c r="DX136" i="1"/>
  <c r="DX74" i="1"/>
  <c r="DX90" i="1"/>
  <c r="DX110" i="1"/>
  <c r="DX16" i="1"/>
  <c r="DX34" i="1"/>
  <c r="DX38" i="1"/>
  <c r="DX122" i="1"/>
  <c r="DX118" i="1"/>
  <c r="DX60" i="1"/>
  <c r="DX132" i="1"/>
  <c r="DX86" i="1"/>
  <c r="DX120" i="1"/>
  <c r="DX88" i="1"/>
  <c r="DX70" i="1"/>
  <c r="DX56" i="1"/>
  <c r="DX58" i="1"/>
  <c r="DX128" i="1"/>
  <c r="DX18" i="1"/>
  <c r="DX50" i="1"/>
  <c r="DX24" i="1"/>
  <c r="DX30" i="1"/>
  <c r="DX64" i="1"/>
  <c r="DX36" i="1"/>
  <c r="DX126" i="1"/>
  <c r="DX46" i="1"/>
  <c r="DX84" i="1"/>
  <c r="DX12" i="1"/>
  <c r="DX78" i="1"/>
  <c r="DX114" i="1"/>
  <c r="DX104" i="1"/>
  <c r="DX32" i="1"/>
  <c r="DX48" i="1"/>
  <c r="DX72" i="1"/>
  <c r="DX54" i="1"/>
  <c r="DX108" i="1"/>
  <c r="DX100" i="1"/>
  <c r="DX76" i="1"/>
  <c r="DX28" i="1"/>
  <c r="DX98" i="1"/>
  <c r="DX10" i="1"/>
  <c r="DX102" i="1"/>
  <c r="DX20" i="1"/>
  <c r="DX26" i="1"/>
  <c r="DX52" i="1"/>
  <c r="DX94" i="1"/>
  <c r="DX134" i="1"/>
  <c r="DX40" i="1"/>
  <c r="DX130" i="1"/>
  <c r="DX66" i="1"/>
  <c r="DX68" i="1"/>
  <c r="DX92" i="1"/>
  <c r="DX112" i="1"/>
  <c r="DX44" i="1"/>
  <c r="DX96" i="1"/>
  <c r="DX22" i="1"/>
  <c r="DX14" i="1"/>
  <c r="DW137" i="1" a="1"/>
  <c r="DW137" i="1" s="1"/>
  <c r="DW138" i="1" a="1"/>
  <c r="DW138" i="1" s="1"/>
  <c r="DX62" i="1"/>
  <c r="DX43" i="1"/>
  <c r="DX63" i="1"/>
  <c r="DX15" i="1"/>
  <c r="DX39" i="1"/>
  <c r="DX19" i="1"/>
  <c r="DX11" i="1"/>
  <c r="DX33" i="1"/>
  <c r="DX111" i="1"/>
  <c r="DX101" i="1"/>
  <c r="DX59" i="1"/>
  <c r="DX109" i="1"/>
  <c r="DX71" i="1"/>
  <c r="DX13" i="1"/>
  <c r="DX125" i="1"/>
  <c r="DX55" i="1"/>
  <c r="DX41" i="1"/>
  <c r="DX21" i="1"/>
  <c r="DX113" i="1"/>
  <c r="DX129" i="1"/>
  <c r="DX79" i="1"/>
  <c r="DX107" i="1"/>
  <c r="DX81" i="1"/>
  <c r="DX17" i="1"/>
  <c r="DX85" i="1"/>
  <c r="DX99" i="1"/>
  <c r="DX65" i="1"/>
  <c r="DX45" i="1"/>
  <c r="DX87" i="1"/>
  <c r="DX27" i="1"/>
  <c r="DX31" i="1"/>
  <c r="DX37" i="1"/>
  <c r="DX119" i="1"/>
  <c r="DX29" i="1"/>
  <c r="DX51" i="1"/>
  <c r="DX105" i="1"/>
  <c r="DX95" i="1"/>
  <c r="DX69" i="1"/>
  <c r="DX115" i="1"/>
  <c r="DX133" i="1"/>
  <c r="DX89" i="1"/>
  <c r="DX53" i="1"/>
  <c r="DX67" i="1"/>
  <c r="DX35" i="1"/>
  <c r="DX117" i="1"/>
  <c r="DX83" i="1"/>
  <c r="DX77" i="1"/>
  <c r="DX73" i="1"/>
  <c r="DX25" i="1"/>
  <c r="DX93" i="1"/>
  <c r="DX47" i="1"/>
  <c r="DX103" i="1"/>
  <c r="DX61" i="1"/>
  <c r="DX97" i="1"/>
  <c r="DX127" i="1"/>
  <c r="DX49" i="1"/>
  <c r="DX91" i="1"/>
  <c r="DX75" i="1"/>
  <c r="DX9" i="1"/>
  <c r="DX57" i="1"/>
  <c r="DX23" i="1"/>
  <c r="DX135" i="1"/>
  <c r="DX131" i="1"/>
  <c r="DX121" i="1"/>
  <c r="DX123" i="1"/>
  <c r="DZ7" i="1"/>
  <c r="DY5" i="1"/>
  <c r="DY30" i="1" s="1"/>
  <c r="DY86" i="1" l="1"/>
  <c r="DY42" i="1"/>
  <c r="DY98" i="1"/>
  <c r="DY80" i="1"/>
  <c r="DY28" i="1"/>
  <c r="DY116" i="1"/>
  <c r="DY108" i="1"/>
  <c r="DY16" i="1"/>
  <c r="DY22" i="1"/>
  <c r="DY32" i="1"/>
  <c r="DY92" i="1"/>
  <c r="DY24" i="1"/>
  <c r="DY48" i="1"/>
  <c r="DY68" i="1"/>
  <c r="DY12" i="1"/>
  <c r="DY64" i="1"/>
  <c r="DY126" i="1"/>
  <c r="DY136" i="1"/>
  <c r="DY34" i="1"/>
  <c r="DY54" i="1"/>
  <c r="DY36" i="1"/>
  <c r="DY10" i="1"/>
  <c r="DY106" i="1"/>
  <c r="DY134" i="1"/>
  <c r="DY44" i="1"/>
  <c r="DY100" i="1"/>
  <c r="DY132" i="1"/>
  <c r="DY74" i="1"/>
  <c r="DY130" i="1"/>
  <c r="DY60" i="1"/>
  <c r="DY52" i="1"/>
  <c r="DY26" i="1"/>
  <c r="DY20" i="1"/>
  <c r="DY62" i="1"/>
  <c r="DY90" i="1"/>
  <c r="DY78" i="1"/>
  <c r="DY70" i="1"/>
  <c r="DY88" i="1"/>
  <c r="DY38" i="1"/>
  <c r="DY50" i="1"/>
  <c r="DY40" i="1"/>
  <c r="DY56" i="1"/>
  <c r="DY128" i="1"/>
  <c r="DY94" i="1"/>
  <c r="DY124" i="1"/>
  <c r="DY72" i="1"/>
  <c r="DY84" i="1"/>
  <c r="DY122" i="1"/>
  <c r="DY66" i="1"/>
  <c r="DY114" i="1"/>
  <c r="DY58" i="1"/>
  <c r="DY112" i="1"/>
  <c r="DY46" i="1"/>
  <c r="DY14" i="1"/>
  <c r="DY18" i="1"/>
  <c r="DY82" i="1"/>
  <c r="DY76" i="1"/>
  <c r="DY120" i="1"/>
  <c r="DY102" i="1"/>
  <c r="DY96" i="1"/>
  <c r="DY110" i="1"/>
  <c r="DY118" i="1"/>
  <c r="EA7" i="1"/>
  <c r="DZ5" i="1"/>
  <c r="DZ110" i="1" s="1"/>
  <c r="DY104" i="1"/>
  <c r="DY57" i="1"/>
  <c r="DY111" i="1"/>
  <c r="DY17" i="1"/>
  <c r="DY113" i="1"/>
  <c r="DY31" i="1"/>
  <c r="DY41" i="1"/>
  <c r="DY23" i="1"/>
  <c r="DY115" i="1"/>
  <c r="DY75" i="1"/>
  <c r="DY71" i="1"/>
  <c r="DY43" i="1"/>
  <c r="DY91" i="1"/>
  <c r="DY81" i="1"/>
  <c r="DY53" i="1"/>
  <c r="DY105" i="1"/>
  <c r="DY25" i="1"/>
  <c r="DY39" i="1"/>
  <c r="DY95" i="1"/>
  <c r="DY29" i="1"/>
  <c r="DY65" i="1"/>
  <c r="DY119" i="1"/>
  <c r="DY89" i="1"/>
  <c r="DY59" i="1"/>
  <c r="DY63" i="1"/>
  <c r="DY125" i="1"/>
  <c r="DY101" i="1"/>
  <c r="DY27" i="1"/>
  <c r="DY97" i="1"/>
  <c r="DY123" i="1"/>
  <c r="DY49" i="1"/>
  <c r="DY131" i="1"/>
  <c r="DY55" i="1"/>
  <c r="DY87" i="1"/>
  <c r="DY61" i="1"/>
  <c r="DY45" i="1"/>
  <c r="DY93" i="1"/>
  <c r="DY19" i="1"/>
  <c r="DY121" i="1"/>
  <c r="DY135" i="1"/>
  <c r="DY11" i="1"/>
  <c r="DY73" i="1"/>
  <c r="DY47" i="1"/>
  <c r="DY107" i="1"/>
  <c r="DY35" i="1"/>
  <c r="DY133" i="1"/>
  <c r="DY129" i="1"/>
  <c r="DY51" i="1"/>
  <c r="DY33" i="1"/>
  <c r="DY83" i="1"/>
  <c r="DY77" i="1"/>
  <c r="DY109" i="1"/>
  <c r="DY69" i="1"/>
  <c r="DY13" i="1"/>
  <c r="DY103" i="1"/>
  <c r="DY21" i="1"/>
  <c r="DY127" i="1"/>
  <c r="DY67" i="1"/>
  <c r="DY9" i="1"/>
  <c r="DY117" i="1"/>
  <c r="DY15" i="1"/>
  <c r="DY37" i="1"/>
  <c r="DY85" i="1"/>
  <c r="DY99" i="1"/>
  <c r="DY79" i="1"/>
  <c r="DX138" i="1" a="1"/>
  <c r="DX138" i="1" s="1"/>
  <c r="DX137" i="1" a="1"/>
  <c r="DX137" i="1" s="1"/>
  <c r="DZ40" i="1" l="1"/>
  <c r="DZ90" i="1"/>
  <c r="DZ48" i="1"/>
  <c r="DZ38" i="1"/>
  <c r="DZ16" i="1"/>
  <c r="DZ100" i="1"/>
  <c r="DZ66" i="1"/>
  <c r="DZ120" i="1"/>
  <c r="DZ88" i="1"/>
  <c r="DZ60" i="1"/>
  <c r="DZ34" i="1"/>
  <c r="DZ22" i="1"/>
  <c r="DZ106" i="1"/>
  <c r="DZ62" i="1"/>
  <c r="DZ70" i="1"/>
  <c r="DZ50" i="1"/>
  <c r="DZ124" i="1"/>
  <c r="DZ94" i="1"/>
  <c r="DZ104" i="1"/>
  <c r="DZ28" i="1"/>
  <c r="DZ10" i="1"/>
  <c r="DZ74" i="1"/>
  <c r="DZ112" i="1"/>
  <c r="DZ46" i="1"/>
  <c r="DZ78" i="1"/>
  <c r="DZ42" i="1"/>
  <c r="DZ118" i="1"/>
  <c r="DZ92" i="1"/>
  <c r="DZ12" i="1"/>
  <c r="DZ26" i="1"/>
  <c r="DZ126" i="1"/>
  <c r="DZ56" i="1"/>
  <c r="DZ80" i="1"/>
  <c r="DZ20" i="1"/>
  <c r="DZ122" i="1"/>
  <c r="DZ136" i="1"/>
  <c r="DZ116" i="1"/>
  <c r="DZ68" i="1"/>
  <c r="DZ30" i="1"/>
  <c r="DZ134" i="1"/>
  <c r="DZ98" i="1"/>
  <c r="DZ128" i="1"/>
  <c r="DZ72" i="1"/>
  <c r="DZ54" i="1"/>
  <c r="DZ76" i="1"/>
  <c r="DZ114" i="1"/>
  <c r="DZ108" i="1"/>
  <c r="DZ96" i="1"/>
  <c r="DZ18" i="1"/>
  <c r="DZ14" i="1"/>
  <c r="DZ86" i="1"/>
  <c r="DZ32" i="1"/>
  <c r="DZ44" i="1"/>
  <c r="DZ84" i="1"/>
  <c r="DZ79" i="1"/>
  <c r="DZ69" i="1"/>
  <c r="DZ9" i="1"/>
  <c r="DZ53" i="1"/>
  <c r="DZ95" i="1"/>
  <c r="DZ109" i="1"/>
  <c r="DZ115" i="1"/>
  <c r="DZ17" i="1"/>
  <c r="DZ67" i="1"/>
  <c r="DZ73" i="1"/>
  <c r="DZ83" i="1"/>
  <c r="DZ75" i="1"/>
  <c r="DZ43" i="1"/>
  <c r="DZ23" i="1"/>
  <c r="DZ49" i="1"/>
  <c r="DZ63" i="1"/>
  <c r="DZ19" i="1"/>
  <c r="DZ45" i="1"/>
  <c r="DZ111" i="1"/>
  <c r="DZ15" i="1"/>
  <c r="DZ33" i="1"/>
  <c r="DZ41" i="1"/>
  <c r="DZ129" i="1"/>
  <c r="DZ25" i="1"/>
  <c r="DZ107" i="1"/>
  <c r="DZ55" i="1"/>
  <c r="DZ81" i="1"/>
  <c r="DZ89" i="1"/>
  <c r="DZ125" i="1"/>
  <c r="DZ123" i="1"/>
  <c r="DZ97" i="1"/>
  <c r="DZ133" i="1"/>
  <c r="DZ101" i="1"/>
  <c r="DZ105" i="1"/>
  <c r="DZ61" i="1"/>
  <c r="DZ119" i="1"/>
  <c r="DZ59" i="1"/>
  <c r="DZ127" i="1"/>
  <c r="DZ135" i="1"/>
  <c r="DZ47" i="1"/>
  <c r="DZ37" i="1"/>
  <c r="DZ77" i="1"/>
  <c r="DZ51" i="1"/>
  <c r="DZ21" i="1"/>
  <c r="DZ65" i="1"/>
  <c r="DZ71" i="1"/>
  <c r="DZ87" i="1"/>
  <c r="DZ131" i="1"/>
  <c r="DZ31" i="1"/>
  <c r="DZ117" i="1"/>
  <c r="DZ93" i="1"/>
  <c r="DZ11" i="1"/>
  <c r="DZ99" i="1"/>
  <c r="DZ121" i="1"/>
  <c r="DZ85" i="1"/>
  <c r="DZ27" i="1"/>
  <c r="DZ57" i="1"/>
  <c r="DZ13" i="1"/>
  <c r="DZ91" i="1"/>
  <c r="DZ103" i="1"/>
  <c r="DZ113" i="1"/>
  <c r="DZ29" i="1"/>
  <c r="DZ39" i="1"/>
  <c r="DZ35" i="1"/>
  <c r="DY138" i="1" a="1"/>
  <c r="DY138" i="1" s="1"/>
  <c r="DY137" i="1" a="1"/>
  <c r="DY137" i="1" s="1"/>
  <c r="DZ24" i="1"/>
  <c r="DZ102" i="1"/>
  <c r="DZ130" i="1"/>
  <c r="DZ132" i="1"/>
  <c r="DZ36" i="1"/>
  <c r="DZ64" i="1"/>
  <c r="DZ58" i="1"/>
  <c r="DZ52" i="1"/>
  <c r="DZ82" i="1"/>
  <c r="EB7" i="1"/>
  <c r="EA5" i="1"/>
  <c r="EA26" i="1" s="1"/>
  <c r="EA38" i="1" l="1"/>
  <c r="EA136" i="1"/>
  <c r="EA96" i="1"/>
  <c r="EA114" i="1"/>
  <c r="EA46" i="1"/>
  <c r="EA94" i="1"/>
  <c r="EA22" i="1"/>
  <c r="EA28" i="1"/>
  <c r="EA78" i="1"/>
  <c r="EA130" i="1"/>
  <c r="EA116" i="1"/>
  <c r="EA104" i="1"/>
  <c r="EA14" i="1"/>
  <c r="EA126" i="1"/>
  <c r="EA48" i="1"/>
  <c r="EA34" i="1"/>
  <c r="EA74" i="1"/>
  <c r="EA88" i="1"/>
  <c r="EA82" i="1"/>
  <c r="EA56" i="1"/>
  <c r="EA90" i="1"/>
  <c r="EA12" i="1"/>
  <c r="EA98" i="1"/>
  <c r="EA24" i="1"/>
  <c r="EA108" i="1"/>
  <c r="EA76" i="1"/>
  <c r="EA118" i="1"/>
  <c r="EA52" i="1"/>
  <c r="EA85" i="1"/>
  <c r="EA123" i="1"/>
  <c r="EA27" i="1"/>
  <c r="EA105" i="1"/>
  <c r="EA125" i="1"/>
  <c r="EA43" i="1"/>
  <c r="EA15" i="1"/>
  <c r="EA69" i="1"/>
  <c r="EA21" i="1"/>
  <c r="EA99" i="1"/>
  <c r="EA51" i="1"/>
  <c r="EA89" i="1"/>
  <c r="EA29" i="1"/>
  <c r="EA133" i="1"/>
  <c r="EA115" i="1"/>
  <c r="EA91" i="1"/>
  <c r="EA103" i="1"/>
  <c r="EA113" i="1"/>
  <c r="EA49" i="1"/>
  <c r="EA33" i="1"/>
  <c r="EA25" i="1"/>
  <c r="EA127" i="1"/>
  <c r="EA131" i="1"/>
  <c r="EA109" i="1"/>
  <c r="EA31" i="1"/>
  <c r="EA101" i="1"/>
  <c r="EA65" i="1"/>
  <c r="EA119" i="1"/>
  <c r="EA97" i="1"/>
  <c r="EA95" i="1"/>
  <c r="EA83" i="1"/>
  <c r="EA37" i="1"/>
  <c r="EA59" i="1"/>
  <c r="EA121" i="1"/>
  <c r="EA79" i="1"/>
  <c r="EA111" i="1"/>
  <c r="EA71" i="1"/>
  <c r="EA47" i="1"/>
  <c r="EA23" i="1"/>
  <c r="EA13" i="1"/>
  <c r="EA45" i="1"/>
  <c r="EA39" i="1"/>
  <c r="EA19" i="1"/>
  <c r="EA117" i="1"/>
  <c r="EA93" i="1"/>
  <c r="EA107" i="1"/>
  <c r="EA9" i="1"/>
  <c r="EA135" i="1"/>
  <c r="EA73" i="1"/>
  <c r="EA77" i="1"/>
  <c r="EA11" i="1"/>
  <c r="EA17" i="1"/>
  <c r="EA87" i="1"/>
  <c r="EA67" i="1"/>
  <c r="EA61" i="1"/>
  <c r="EA57" i="1"/>
  <c r="EA75" i="1"/>
  <c r="EA129" i="1"/>
  <c r="EA41" i="1"/>
  <c r="EA35" i="1"/>
  <c r="EA63" i="1"/>
  <c r="EA53" i="1"/>
  <c r="EA55" i="1"/>
  <c r="EA81" i="1"/>
  <c r="EA60" i="1"/>
  <c r="EA84" i="1"/>
  <c r="EA64" i="1"/>
  <c r="EA44" i="1"/>
  <c r="EA32" i="1"/>
  <c r="EA58" i="1"/>
  <c r="EA106" i="1"/>
  <c r="EA100" i="1"/>
  <c r="EC7" i="1"/>
  <c r="EB5" i="1"/>
  <c r="EB66" i="1" s="1"/>
  <c r="EA110" i="1"/>
  <c r="EA124" i="1"/>
  <c r="EA54" i="1"/>
  <c r="EA80" i="1"/>
  <c r="EA134" i="1"/>
  <c r="EA10" i="1"/>
  <c r="EA50" i="1"/>
  <c r="EA66" i="1"/>
  <c r="DZ138" i="1" a="1"/>
  <c r="DZ138" i="1" s="1"/>
  <c r="DZ137" i="1" a="1"/>
  <c r="DZ137" i="1" s="1"/>
  <c r="EA40" i="1"/>
  <c r="EA122" i="1"/>
  <c r="EA112" i="1"/>
  <c r="EA72" i="1"/>
  <c r="EA128" i="1"/>
  <c r="EA16" i="1"/>
  <c r="EA30" i="1"/>
  <c r="EA92" i="1"/>
  <c r="EA70" i="1"/>
  <c r="EA68" i="1"/>
  <c r="EA20" i="1"/>
  <c r="EA62" i="1"/>
  <c r="EA120" i="1"/>
  <c r="EA86" i="1"/>
  <c r="EA36" i="1"/>
  <c r="EA42" i="1"/>
  <c r="EA132" i="1"/>
  <c r="EA18" i="1"/>
  <c r="EA102" i="1"/>
  <c r="EB46" i="1" l="1"/>
  <c r="EB76" i="1"/>
  <c r="EB126" i="1"/>
  <c r="EB72" i="1"/>
  <c r="EB112" i="1"/>
  <c r="EB88" i="1"/>
  <c r="EB118" i="1"/>
  <c r="EB44" i="1"/>
  <c r="EB36" i="1"/>
  <c r="EB56" i="1"/>
  <c r="EB18" i="1"/>
  <c r="EB28" i="1"/>
  <c r="EB62" i="1"/>
  <c r="EB74" i="1"/>
  <c r="EB32" i="1"/>
  <c r="EB120" i="1"/>
  <c r="EB30" i="1"/>
  <c r="EB90" i="1"/>
  <c r="EB110" i="1"/>
  <c r="EB108" i="1"/>
  <c r="EB86" i="1"/>
  <c r="EB22" i="1"/>
  <c r="EA137" i="1" a="1"/>
  <c r="EA137" i="1" s="1"/>
  <c r="EA138" i="1" a="1"/>
  <c r="EA138" i="1" s="1"/>
  <c r="EB136" i="1"/>
  <c r="EB26" i="1"/>
  <c r="EB92" i="1"/>
  <c r="EB64" i="1"/>
  <c r="EB94" i="1"/>
  <c r="EB50" i="1"/>
  <c r="EB10" i="1"/>
  <c r="EB116" i="1"/>
  <c r="EB20" i="1"/>
  <c r="EB82" i="1"/>
  <c r="EB48" i="1"/>
  <c r="EB68" i="1"/>
  <c r="EB14" i="1"/>
  <c r="EB130" i="1"/>
  <c r="EB124" i="1"/>
  <c r="EB16" i="1"/>
  <c r="EB60" i="1"/>
  <c r="EB102" i="1"/>
  <c r="EB24" i="1"/>
  <c r="EB96" i="1"/>
  <c r="EB15" i="1"/>
  <c r="EB9" i="1"/>
  <c r="EB39" i="1"/>
  <c r="EB121" i="1"/>
  <c r="EB135" i="1"/>
  <c r="EB33" i="1"/>
  <c r="EB41" i="1"/>
  <c r="EB89" i="1"/>
  <c r="EB77" i="1"/>
  <c r="EB37" i="1"/>
  <c r="EB115" i="1"/>
  <c r="EB51" i="1"/>
  <c r="EB87" i="1"/>
  <c r="EB27" i="1"/>
  <c r="EB95" i="1"/>
  <c r="EB101" i="1"/>
  <c r="EB43" i="1"/>
  <c r="EB133" i="1"/>
  <c r="EB31" i="1"/>
  <c r="EB131" i="1"/>
  <c r="EB103" i="1"/>
  <c r="EB17" i="1"/>
  <c r="EB57" i="1"/>
  <c r="EB55" i="1"/>
  <c r="EB123" i="1"/>
  <c r="EB13" i="1"/>
  <c r="EB93" i="1"/>
  <c r="EB45" i="1"/>
  <c r="EB35" i="1"/>
  <c r="EB47" i="1"/>
  <c r="EB11" i="1"/>
  <c r="EB105" i="1"/>
  <c r="EB21" i="1"/>
  <c r="EB23" i="1"/>
  <c r="EB73" i="1"/>
  <c r="EB111" i="1"/>
  <c r="EB61" i="1"/>
  <c r="EB53" i="1"/>
  <c r="EB29" i="1"/>
  <c r="EB69" i="1"/>
  <c r="EB117" i="1"/>
  <c r="EB99" i="1"/>
  <c r="EB71" i="1"/>
  <c r="EB129" i="1"/>
  <c r="EB127" i="1"/>
  <c r="EB75" i="1"/>
  <c r="EB113" i="1"/>
  <c r="EB83" i="1"/>
  <c r="EB81" i="1"/>
  <c r="EB85" i="1"/>
  <c r="EB107" i="1"/>
  <c r="EB125" i="1"/>
  <c r="EB119" i="1"/>
  <c r="EB91" i="1"/>
  <c r="EB49" i="1"/>
  <c r="EB63" i="1"/>
  <c r="EB97" i="1"/>
  <c r="EB25" i="1"/>
  <c r="EB65" i="1"/>
  <c r="EB19" i="1"/>
  <c r="EB79" i="1"/>
  <c r="EB109" i="1"/>
  <c r="EB67" i="1"/>
  <c r="EB59" i="1"/>
  <c r="EB38" i="1"/>
  <c r="EB98" i="1"/>
  <c r="EB84" i="1"/>
  <c r="EB128" i="1"/>
  <c r="EB58" i="1"/>
  <c r="EB134" i="1"/>
  <c r="EB34" i="1"/>
  <c r="EB70" i="1"/>
  <c r="EB104" i="1"/>
  <c r="EB132" i="1"/>
  <c r="EB114" i="1"/>
  <c r="EB42" i="1"/>
  <c r="EB122" i="1"/>
  <c r="EB78" i="1"/>
  <c r="EB12" i="1"/>
  <c r="EB40" i="1"/>
  <c r="EB52" i="1"/>
  <c r="EB80" i="1"/>
  <c r="EB106" i="1"/>
  <c r="EB54" i="1"/>
  <c r="EB100" i="1"/>
  <c r="ED7" i="1"/>
  <c r="EC5" i="1"/>
  <c r="EC10" i="1" s="1"/>
  <c r="DU141" i="1" l="1"/>
  <c r="DU143" i="1" s="1"/>
  <c r="Q30" i="6"/>
  <c r="Q32" i="6" s="1"/>
  <c r="DU140" i="1"/>
  <c r="DU142" i="1" s="1"/>
  <c r="Q26" i="6"/>
  <c r="Q28" i="6" s="1"/>
  <c r="EC128" i="1"/>
  <c r="EC112" i="1"/>
  <c r="EC90" i="1"/>
  <c r="EC58" i="1"/>
  <c r="EC30" i="1"/>
  <c r="EC20" i="1"/>
  <c r="EC118" i="1"/>
  <c r="EC45" i="1"/>
  <c r="EC109" i="1"/>
  <c r="EC75" i="1"/>
  <c r="EC125" i="1"/>
  <c r="EC39" i="1"/>
  <c r="EC129" i="1"/>
  <c r="EC67" i="1"/>
  <c r="EC43" i="1"/>
  <c r="EC37" i="1"/>
  <c r="EC15" i="1"/>
  <c r="EC123" i="1"/>
  <c r="EC101" i="1"/>
  <c r="EC31" i="1"/>
  <c r="EC133" i="1"/>
  <c r="EC51" i="1"/>
  <c r="EC103" i="1"/>
  <c r="EC21" i="1"/>
  <c r="EC57" i="1"/>
  <c r="EC9" i="1"/>
  <c r="EC117" i="1"/>
  <c r="EC53" i="1"/>
  <c r="EC99" i="1"/>
  <c r="EC73" i="1"/>
  <c r="EC29" i="1"/>
  <c r="EC25" i="1"/>
  <c r="EC85" i="1"/>
  <c r="EC35" i="1"/>
  <c r="EC77" i="1"/>
  <c r="EC131" i="1"/>
  <c r="EC127" i="1"/>
  <c r="EC11" i="1"/>
  <c r="EC93" i="1"/>
  <c r="EC135" i="1"/>
  <c r="EC111" i="1"/>
  <c r="EC49" i="1"/>
  <c r="EC59" i="1"/>
  <c r="EC63" i="1"/>
  <c r="EC89" i="1"/>
  <c r="EC121" i="1"/>
  <c r="EC33" i="1"/>
  <c r="EC17" i="1"/>
  <c r="EC69" i="1"/>
  <c r="EC113" i="1"/>
  <c r="EC47" i="1"/>
  <c r="EC119" i="1"/>
  <c r="EC65" i="1"/>
  <c r="EC115" i="1"/>
  <c r="EC19" i="1"/>
  <c r="EC71" i="1"/>
  <c r="EC107" i="1"/>
  <c r="EC55" i="1"/>
  <c r="EC83" i="1"/>
  <c r="EC79" i="1"/>
  <c r="EC97" i="1"/>
  <c r="EC61" i="1"/>
  <c r="EC13" i="1"/>
  <c r="EC87" i="1"/>
  <c r="EC81" i="1"/>
  <c r="EC91" i="1"/>
  <c r="EC41" i="1"/>
  <c r="EC95" i="1"/>
  <c r="EC105" i="1"/>
  <c r="EC27" i="1"/>
  <c r="EC23" i="1"/>
  <c r="EC120" i="1"/>
  <c r="EC72" i="1"/>
  <c r="EC108" i="1"/>
  <c r="EC54" i="1"/>
  <c r="EC18" i="1"/>
  <c r="EC32" i="1"/>
  <c r="EC68" i="1"/>
  <c r="EC94" i="1"/>
  <c r="EB137" i="1" a="1"/>
  <c r="EB137" i="1" s="1"/>
  <c r="EB138" i="1" a="1"/>
  <c r="EB138" i="1" s="1"/>
  <c r="EC116" i="1"/>
  <c r="EC102" i="1"/>
  <c r="EC106" i="1"/>
  <c r="EC38" i="1"/>
  <c r="EC36" i="1"/>
  <c r="EC104" i="1"/>
  <c r="EC34" i="1"/>
  <c r="EC98" i="1"/>
  <c r="EC96" i="1"/>
  <c r="EC64" i="1"/>
  <c r="EC74" i="1"/>
  <c r="EC44" i="1"/>
  <c r="EC86" i="1"/>
  <c r="EC136" i="1"/>
  <c r="EC48" i="1"/>
  <c r="EC24" i="1"/>
  <c r="EC66" i="1"/>
  <c r="EC46" i="1"/>
  <c r="EC60" i="1"/>
  <c r="EC92" i="1"/>
  <c r="EC42" i="1"/>
  <c r="EC52" i="1"/>
  <c r="EC12" i="1"/>
  <c r="EC114" i="1"/>
  <c r="EC100" i="1"/>
  <c r="EC110" i="1"/>
  <c r="EC70" i="1"/>
  <c r="EC40" i="1"/>
  <c r="EC88" i="1"/>
  <c r="EC130" i="1"/>
  <c r="EC28" i="1"/>
  <c r="EC84" i="1"/>
  <c r="EC22" i="1"/>
  <c r="EC78" i="1"/>
  <c r="EC126" i="1"/>
  <c r="EC26" i="1"/>
  <c r="EC80" i="1"/>
  <c r="EC76" i="1"/>
  <c r="EC124" i="1"/>
  <c r="EC16" i="1"/>
  <c r="EE7" i="1"/>
  <c r="ED5" i="1"/>
  <c r="ED92" i="1" s="1"/>
  <c r="EC50" i="1"/>
  <c r="EC14" i="1"/>
  <c r="EC62" i="1"/>
  <c r="EC122" i="1"/>
  <c r="EC132" i="1"/>
  <c r="EC134" i="1"/>
  <c r="EC56" i="1"/>
  <c r="EC82" i="1"/>
  <c r="ED22" i="1" l="1"/>
  <c r="F155" i="1"/>
  <c r="ED24" i="1"/>
  <c r="ED96" i="1"/>
  <c r="ED56" i="1"/>
  <c r="ED124" i="1"/>
  <c r="ED116" i="1"/>
  <c r="ED78" i="1"/>
  <c r="ED48" i="1"/>
  <c r="ED100" i="1"/>
  <c r="ED36" i="1"/>
  <c r="ED46" i="1"/>
  <c r="ED132" i="1"/>
  <c r="ED136" i="1"/>
  <c r="ED72" i="1"/>
  <c r="ED104" i="1"/>
  <c r="ED110" i="1"/>
  <c r="ED30" i="1"/>
  <c r="ED20" i="1"/>
  <c r="ED32" i="1"/>
  <c r="ED134" i="1"/>
  <c r="ED94" i="1"/>
  <c r="ED50" i="1"/>
  <c r="ED112" i="1"/>
  <c r="ED18" i="1"/>
  <c r="ED66" i="1"/>
  <c r="ED26" i="1"/>
  <c r="ED44" i="1"/>
  <c r="ED54" i="1"/>
  <c r="ED122" i="1"/>
  <c r="ED120" i="1"/>
  <c r="ED126" i="1"/>
  <c r="ED98" i="1"/>
  <c r="ED80" i="1"/>
  <c r="ED38" i="1"/>
  <c r="ED10" i="1"/>
  <c r="ED118" i="1"/>
  <c r="ED88" i="1"/>
  <c r="ED14" i="1"/>
  <c r="ED128" i="1"/>
  <c r="ED68" i="1"/>
  <c r="ED12" i="1"/>
  <c r="ED64" i="1"/>
  <c r="ED28" i="1"/>
  <c r="ED90" i="1"/>
  <c r="ED62" i="1"/>
  <c r="ED52" i="1"/>
  <c r="ED86" i="1"/>
  <c r="ED42" i="1"/>
  <c r="ED16" i="1"/>
  <c r="ED70" i="1"/>
  <c r="ED108" i="1"/>
  <c r="ED58" i="1"/>
  <c r="ED60" i="1"/>
  <c r="ED74" i="1"/>
  <c r="ED82" i="1"/>
  <c r="ED84" i="1"/>
  <c r="ED114" i="1"/>
  <c r="ED102" i="1"/>
  <c r="ED106" i="1"/>
  <c r="ED34" i="1"/>
  <c r="ED130" i="1"/>
  <c r="ED40" i="1"/>
  <c r="ED76" i="1"/>
  <c r="ED101" i="1"/>
  <c r="ED9" i="1"/>
  <c r="ED133" i="1"/>
  <c r="ED59" i="1"/>
  <c r="ED55" i="1"/>
  <c r="ED75" i="1"/>
  <c r="ED19" i="1"/>
  <c r="ED35" i="1"/>
  <c r="ED95" i="1"/>
  <c r="ED93" i="1"/>
  <c r="ED103" i="1"/>
  <c r="ED97" i="1"/>
  <c r="ED77" i="1"/>
  <c r="ED47" i="1"/>
  <c r="ED67" i="1"/>
  <c r="ED45" i="1"/>
  <c r="ED57" i="1"/>
  <c r="ED25" i="1"/>
  <c r="ED23" i="1"/>
  <c r="ED81" i="1"/>
  <c r="ED69" i="1"/>
  <c r="ED91" i="1"/>
  <c r="ED85" i="1"/>
  <c r="ED119" i="1"/>
  <c r="ED117" i="1"/>
  <c r="ED125" i="1"/>
  <c r="ED43" i="1"/>
  <c r="ED87" i="1"/>
  <c r="ED21" i="1"/>
  <c r="ED41" i="1"/>
  <c r="ED39" i="1"/>
  <c r="ED89" i="1"/>
  <c r="ED121" i="1"/>
  <c r="ED105" i="1"/>
  <c r="ED99" i="1"/>
  <c r="ED131" i="1"/>
  <c r="ED73" i="1"/>
  <c r="ED29" i="1"/>
  <c r="ED129" i="1"/>
  <c r="ED115" i="1"/>
  <c r="ED113" i="1"/>
  <c r="ED63" i="1"/>
  <c r="ED13" i="1"/>
  <c r="ED53" i="1"/>
  <c r="ED31" i="1"/>
  <c r="ED135" i="1"/>
  <c r="ED109" i="1"/>
  <c r="ED71" i="1"/>
  <c r="ED111" i="1"/>
  <c r="ED51" i="1"/>
  <c r="ED79" i="1"/>
  <c r="ED27" i="1"/>
  <c r="ED37" i="1"/>
  <c r="ED83" i="1"/>
  <c r="ED61" i="1"/>
  <c r="ED33" i="1"/>
  <c r="ED127" i="1"/>
  <c r="ED65" i="1"/>
  <c r="ED49" i="1"/>
  <c r="ED15" i="1"/>
  <c r="ED107" i="1"/>
  <c r="ED17" i="1"/>
  <c r="ED123" i="1"/>
  <c r="ED11" i="1"/>
  <c r="EF7" i="1"/>
  <c r="EE5" i="1"/>
  <c r="EE132" i="1" s="1"/>
  <c r="EC138" i="1" a="1"/>
  <c r="EC138" i="1" s="1"/>
  <c r="EC137" i="1" a="1"/>
  <c r="EC137" i="1" s="1"/>
  <c r="EE86" i="1" l="1"/>
  <c r="EE104" i="1"/>
  <c r="EE62" i="1"/>
  <c r="EE50" i="1"/>
  <c r="EE14" i="1"/>
  <c r="EE114" i="1"/>
  <c r="EE108" i="1"/>
  <c r="EE16" i="1"/>
  <c r="EE22" i="1"/>
  <c r="EE82" i="1"/>
  <c r="EE70" i="1"/>
  <c r="EE56" i="1"/>
  <c r="EE18" i="1"/>
  <c r="EE46" i="1"/>
  <c r="EE116" i="1"/>
  <c r="EE130" i="1"/>
  <c r="EE94" i="1"/>
  <c r="EE52" i="1"/>
  <c r="EE84" i="1"/>
  <c r="EE110" i="1"/>
  <c r="EE76" i="1"/>
  <c r="EE128" i="1"/>
  <c r="EE136" i="1"/>
  <c r="EE88" i="1"/>
  <c r="EE72" i="1"/>
  <c r="EE54" i="1"/>
  <c r="EE60" i="1"/>
  <c r="EE34" i="1"/>
  <c r="EE44" i="1"/>
  <c r="EE100" i="1"/>
  <c r="EE118" i="1"/>
  <c r="EE58" i="1"/>
  <c r="EE28" i="1"/>
  <c r="EE74" i="1"/>
  <c r="EE10" i="1"/>
  <c r="EE126" i="1"/>
  <c r="EE32" i="1"/>
  <c r="EE106" i="1"/>
  <c r="EE134" i="1"/>
  <c r="EE12" i="1"/>
  <c r="EE96" i="1"/>
  <c r="EE42" i="1"/>
  <c r="EE48" i="1"/>
  <c r="EE30" i="1"/>
  <c r="EE78" i="1"/>
  <c r="EE66" i="1"/>
  <c r="EE103" i="1"/>
  <c r="EE15" i="1"/>
  <c r="EE81" i="1"/>
  <c r="EE9" i="1"/>
  <c r="EE49" i="1"/>
  <c r="EE47" i="1"/>
  <c r="EE43" i="1"/>
  <c r="EE89" i="1"/>
  <c r="EE19" i="1"/>
  <c r="EE63" i="1"/>
  <c r="EE23" i="1"/>
  <c r="EE131" i="1"/>
  <c r="EE73" i="1"/>
  <c r="EE33" i="1"/>
  <c r="EE29" i="1"/>
  <c r="EE39" i="1"/>
  <c r="EE77" i="1"/>
  <c r="EE97" i="1"/>
  <c r="EE121" i="1"/>
  <c r="EE85" i="1"/>
  <c r="EE75" i="1"/>
  <c r="EE105" i="1"/>
  <c r="EE11" i="1"/>
  <c r="EE133" i="1"/>
  <c r="EE79" i="1"/>
  <c r="EE35" i="1"/>
  <c r="EE117" i="1"/>
  <c r="EE83" i="1"/>
  <c r="EE135" i="1"/>
  <c r="EE41" i="1"/>
  <c r="EE87" i="1"/>
  <c r="EE111" i="1"/>
  <c r="EE109" i="1"/>
  <c r="EE99" i="1"/>
  <c r="EE37" i="1"/>
  <c r="EE107" i="1"/>
  <c r="EE57" i="1"/>
  <c r="EE59" i="1"/>
  <c r="EE129" i="1"/>
  <c r="EE25" i="1"/>
  <c r="EE51" i="1"/>
  <c r="EE119" i="1"/>
  <c r="EE93" i="1"/>
  <c r="EE67" i="1"/>
  <c r="EE21" i="1"/>
  <c r="EE123" i="1"/>
  <c r="EE71" i="1"/>
  <c r="EE101" i="1"/>
  <c r="EE125" i="1"/>
  <c r="EE17" i="1"/>
  <c r="EE95" i="1"/>
  <c r="EE53" i="1"/>
  <c r="EE65" i="1"/>
  <c r="EE113" i="1"/>
  <c r="EE127" i="1"/>
  <c r="EE55" i="1"/>
  <c r="EE45" i="1"/>
  <c r="EE91" i="1"/>
  <c r="EE69" i="1"/>
  <c r="EE31" i="1"/>
  <c r="EE27" i="1"/>
  <c r="EE115" i="1"/>
  <c r="EE61" i="1"/>
  <c r="EE13" i="1"/>
  <c r="EE24" i="1"/>
  <c r="ED138" i="1" a="1"/>
  <c r="ED138" i="1" s="1"/>
  <c r="ED137" i="1" a="1"/>
  <c r="ED137" i="1" s="1"/>
  <c r="EE92" i="1"/>
  <c r="EE112" i="1"/>
  <c r="EE124" i="1"/>
  <c r="EE98" i="1"/>
  <c r="EE80" i="1"/>
  <c r="EE122" i="1"/>
  <c r="EE120" i="1"/>
  <c r="EE64" i="1"/>
  <c r="EG7" i="1"/>
  <c r="EF5" i="1"/>
  <c r="EF58" i="1" s="1"/>
  <c r="EE68" i="1"/>
  <c r="EE90" i="1"/>
  <c r="EE40" i="1"/>
  <c r="EE26" i="1"/>
  <c r="EE102" i="1"/>
  <c r="EE36" i="1"/>
  <c r="EE20" i="1"/>
  <c r="EE38" i="1"/>
  <c r="EF70" i="1" l="1"/>
  <c r="EF92" i="1"/>
  <c r="EF50" i="1"/>
  <c r="EF126" i="1"/>
  <c r="EF24" i="1"/>
  <c r="EF66" i="1"/>
  <c r="EF46" i="1"/>
  <c r="EF56" i="1"/>
  <c r="EF82" i="1"/>
  <c r="EF16" i="1"/>
  <c r="EF88" i="1"/>
  <c r="EF134" i="1"/>
  <c r="EF62" i="1"/>
  <c r="EF12" i="1"/>
  <c r="EF84" i="1"/>
  <c r="EF72" i="1"/>
  <c r="EF102" i="1"/>
  <c r="EF26" i="1"/>
  <c r="EF18" i="1"/>
  <c r="EF54" i="1"/>
  <c r="EF32" i="1"/>
  <c r="EF80" i="1"/>
  <c r="EF136" i="1"/>
  <c r="EF74" i="1"/>
  <c r="EF114" i="1"/>
  <c r="EF100" i="1"/>
  <c r="EF14" i="1"/>
  <c r="EF124" i="1"/>
  <c r="EF130" i="1"/>
  <c r="EF36" i="1"/>
  <c r="EF78" i="1"/>
  <c r="EF42" i="1"/>
  <c r="EF30" i="1"/>
  <c r="EF132" i="1"/>
  <c r="EF76" i="1"/>
  <c r="EF28" i="1"/>
  <c r="EF110" i="1"/>
  <c r="EF68" i="1"/>
  <c r="EF60" i="1"/>
  <c r="EF112" i="1"/>
  <c r="EF94" i="1"/>
  <c r="EF22" i="1"/>
  <c r="EF116" i="1"/>
  <c r="EF106" i="1"/>
  <c r="EF86" i="1"/>
  <c r="EF52" i="1"/>
  <c r="EF64" i="1"/>
  <c r="EF108" i="1"/>
  <c r="EF98" i="1"/>
  <c r="EF34" i="1"/>
  <c r="EF120" i="1"/>
  <c r="EF40" i="1"/>
  <c r="EF90" i="1"/>
  <c r="EF48" i="1"/>
  <c r="EF128" i="1"/>
  <c r="EF38" i="1"/>
  <c r="EF104" i="1"/>
  <c r="EF118" i="1"/>
  <c r="EF122" i="1"/>
  <c r="EF20" i="1"/>
  <c r="EF96" i="1"/>
  <c r="EF10" i="1"/>
  <c r="EF44" i="1"/>
  <c r="EF129" i="1"/>
  <c r="EF31" i="1"/>
  <c r="EF9" i="1"/>
  <c r="EF75" i="1"/>
  <c r="EF21" i="1"/>
  <c r="EF27" i="1"/>
  <c r="EF59" i="1"/>
  <c r="EF115" i="1"/>
  <c r="EF107" i="1"/>
  <c r="EF91" i="1"/>
  <c r="EF41" i="1"/>
  <c r="EF37" i="1"/>
  <c r="EF111" i="1"/>
  <c r="EF133" i="1"/>
  <c r="EF95" i="1"/>
  <c r="EF43" i="1"/>
  <c r="EF35" i="1"/>
  <c r="EF117" i="1"/>
  <c r="EF25" i="1"/>
  <c r="EF103" i="1"/>
  <c r="EF77" i="1"/>
  <c r="EF13" i="1"/>
  <c r="EF15" i="1"/>
  <c r="EF65" i="1"/>
  <c r="EF63" i="1"/>
  <c r="EF39" i="1"/>
  <c r="EF135" i="1"/>
  <c r="EF123" i="1"/>
  <c r="EF45" i="1"/>
  <c r="EF73" i="1"/>
  <c r="EF87" i="1"/>
  <c r="EF67" i="1"/>
  <c r="EF69" i="1"/>
  <c r="EF85" i="1"/>
  <c r="EF51" i="1"/>
  <c r="EF81" i="1"/>
  <c r="EF49" i="1"/>
  <c r="EF11" i="1"/>
  <c r="EF33" i="1"/>
  <c r="EF105" i="1"/>
  <c r="EF113" i="1"/>
  <c r="EF19" i="1"/>
  <c r="EF79" i="1"/>
  <c r="EF23" i="1"/>
  <c r="EF93" i="1"/>
  <c r="EF57" i="1"/>
  <c r="EF55" i="1"/>
  <c r="EF17" i="1"/>
  <c r="EF97" i="1"/>
  <c r="EF101" i="1"/>
  <c r="EF47" i="1"/>
  <c r="EF53" i="1"/>
  <c r="EF131" i="1"/>
  <c r="EF119" i="1"/>
  <c r="EF89" i="1"/>
  <c r="EF29" i="1"/>
  <c r="EF127" i="1"/>
  <c r="EF121" i="1"/>
  <c r="EF61" i="1"/>
  <c r="EF83" i="1"/>
  <c r="EF125" i="1"/>
  <c r="EF99" i="1"/>
  <c r="EF109" i="1"/>
  <c r="EF71" i="1"/>
  <c r="EH7" i="1"/>
  <c r="EG5" i="1"/>
  <c r="EG86" i="1" s="1"/>
  <c r="EE138" i="1" a="1"/>
  <c r="EE138" i="1" s="1"/>
  <c r="EE137" i="1" a="1"/>
  <c r="EE137" i="1" s="1"/>
  <c r="EG88" i="1" l="1"/>
  <c r="EG124" i="1"/>
  <c r="EG90" i="1"/>
  <c r="EG56" i="1"/>
  <c r="EG20" i="1"/>
  <c r="EG72" i="1"/>
  <c r="EG30" i="1"/>
  <c r="EG32" i="1"/>
  <c r="EG80" i="1"/>
  <c r="EG42" i="1"/>
  <c r="EG68" i="1"/>
  <c r="EG46" i="1"/>
  <c r="EG66" i="1"/>
  <c r="EG62" i="1"/>
  <c r="EG18" i="1"/>
  <c r="EG52" i="1"/>
  <c r="EG12" i="1"/>
  <c r="EG102" i="1"/>
  <c r="EG74" i="1"/>
  <c r="EG128" i="1"/>
  <c r="EG120" i="1"/>
  <c r="EG50" i="1"/>
  <c r="EG114" i="1"/>
  <c r="EG134" i="1"/>
  <c r="EG78" i="1"/>
  <c r="EG34" i="1"/>
  <c r="EG82" i="1"/>
  <c r="EG132" i="1"/>
  <c r="EG112" i="1"/>
  <c r="EG130" i="1"/>
  <c r="EG28" i="1"/>
  <c r="EG44" i="1"/>
  <c r="EG116" i="1"/>
  <c r="EG98" i="1"/>
  <c r="EG106" i="1"/>
  <c r="EG126" i="1"/>
  <c r="EG58" i="1"/>
  <c r="EG110" i="1"/>
  <c r="EG100" i="1"/>
  <c r="EG38" i="1"/>
  <c r="EG60" i="1"/>
  <c r="EG14" i="1"/>
  <c r="EG108" i="1"/>
  <c r="EG96" i="1"/>
  <c r="EG10" i="1"/>
  <c r="EG64" i="1"/>
  <c r="EG136" i="1"/>
  <c r="EG48" i="1"/>
  <c r="EG22" i="1"/>
  <c r="EG16" i="1"/>
  <c r="EG24" i="1"/>
  <c r="EG26" i="1"/>
  <c r="EG70" i="1"/>
  <c r="EG36" i="1"/>
  <c r="EF138" i="1" a="1"/>
  <c r="EF138" i="1" s="1"/>
  <c r="EF137" i="1" a="1"/>
  <c r="EF137" i="1" s="1"/>
  <c r="EG104" i="1"/>
  <c r="EG31" i="1"/>
  <c r="EG45" i="1"/>
  <c r="EG121" i="1"/>
  <c r="EG49" i="1"/>
  <c r="EG65" i="1"/>
  <c r="EG95" i="1"/>
  <c r="EG63" i="1"/>
  <c r="EG67" i="1"/>
  <c r="EG93" i="1"/>
  <c r="EG33" i="1"/>
  <c r="EG15" i="1"/>
  <c r="EG47" i="1"/>
  <c r="EG39" i="1"/>
  <c r="EG35" i="1"/>
  <c r="EG19" i="1"/>
  <c r="EG99" i="1"/>
  <c r="EG21" i="1"/>
  <c r="EG23" i="1"/>
  <c r="EG135" i="1"/>
  <c r="EG13" i="1"/>
  <c r="EG129" i="1"/>
  <c r="EG125" i="1"/>
  <c r="EG9" i="1"/>
  <c r="EG133" i="1"/>
  <c r="EG83" i="1"/>
  <c r="EG117" i="1"/>
  <c r="EG17" i="1"/>
  <c r="EG29" i="1"/>
  <c r="EG123" i="1"/>
  <c r="EG119" i="1"/>
  <c r="EG131" i="1"/>
  <c r="EG59" i="1"/>
  <c r="EG41" i="1"/>
  <c r="EG115" i="1"/>
  <c r="EG61" i="1"/>
  <c r="EG79" i="1"/>
  <c r="EG51" i="1"/>
  <c r="EG75" i="1"/>
  <c r="EG55" i="1"/>
  <c r="EG43" i="1"/>
  <c r="EG91" i="1"/>
  <c r="EG127" i="1"/>
  <c r="EG11" i="1"/>
  <c r="EG113" i="1"/>
  <c r="EG69" i="1"/>
  <c r="EG77" i="1"/>
  <c r="EG85" i="1"/>
  <c r="EG73" i="1"/>
  <c r="EG27" i="1"/>
  <c r="EG111" i="1"/>
  <c r="EG97" i="1"/>
  <c r="EG71" i="1"/>
  <c r="EG101" i="1"/>
  <c r="EG109" i="1"/>
  <c r="EG57" i="1"/>
  <c r="EG81" i="1"/>
  <c r="EG87" i="1"/>
  <c r="EG105" i="1"/>
  <c r="EG89" i="1"/>
  <c r="EG37" i="1"/>
  <c r="EG103" i="1"/>
  <c r="EG107" i="1"/>
  <c r="EG25" i="1"/>
  <c r="EG53" i="1"/>
  <c r="EI7" i="1"/>
  <c r="EH5" i="1"/>
  <c r="EH22" i="1" s="1"/>
  <c r="EG40" i="1"/>
  <c r="EG122" i="1"/>
  <c r="EG76" i="1"/>
  <c r="EG54" i="1"/>
  <c r="EG118" i="1"/>
  <c r="EG92" i="1"/>
  <c r="EG94" i="1"/>
  <c r="EG84" i="1"/>
  <c r="EH82" i="1" l="1"/>
  <c r="EH76" i="1"/>
  <c r="EH112" i="1"/>
  <c r="EH44" i="1"/>
  <c r="EH18" i="1"/>
  <c r="EH102" i="1"/>
  <c r="EH106" i="1"/>
  <c r="EH122" i="1"/>
  <c r="EH28" i="1"/>
  <c r="EH100" i="1"/>
  <c r="EH42" i="1"/>
  <c r="EH116" i="1"/>
  <c r="EH32" i="1"/>
  <c r="EH36" i="1"/>
  <c r="EH80" i="1"/>
  <c r="EH23" i="1"/>
  <c r="EH55" i="1"/>
  <c r="EH27" i="1"/>
  <c r="EH75" i="1"/>
  <c r="EH11" i="1"/>
  <c r="EH63" i="1"/>
  <c r="EH107" i="1"/>
  <c r="EH117" i="1"/>
  <c r="EH91" i="1"/>
  <c r="EH45" i="1"/>
  <c r="EH69" i="1"/>
  <c r="EH31" i="1"/>
  <c r="EH103" i="1"/>
  <c r="EH105" i="1"/>
  <c r="EH111" i="1"/>
  <c r="EH43" i="1"/>
  <c r="EH81" i="1"/>
  <c r="EH67" i="1"/>
  <c r="EH87" i="1"/>
  <c r="EH129" i="1"/>
  <c r="EH29" i="1"/>
  <c r="EH59" i="1"/>
  <c r="EH121" i="1"/>
  <c r="EH17" i="1"/>
  <c r="EH41" i="1"/>
  <c r="EH101" i="1"/>
  <c r="EH119" i="1"/>
  <c r="EH35" i="1"/>
  <c r="EH127" i="1"/>
  <c r="EH9" i="1"/>
  <c r="EH33" i="1"/>
  <c r="EH115" i="1"/>
  <c r="EH85" i="1"/>
  <c r="EH49" i="1"/>
  <c r="EH93" i="1"/>
  <c r="EH25" i="1"/>
  <c r="EH95" i="1"/>
  <c r="EH135" i="1"/>
  <c r="EH113" i="1"/>
  <c r="EH15" i="1"/>
  <c r="EH73" i="1"/>
  <c r="EH125" i="1"/>
  <c r="EH97" i="1"/>
  <c r="EH57" i="1"/>
  <c r="EH39" i="1"/>
  <c r="EH51" i="1"/>
  <c r="EH89" i="1"/>
  <c r="EH13" i="1"/>
  <c r="EH71" i="1"/>
  <c r="EH53" i="1"/>
  <c r="EH133" i="1"/>
  <c r="EH19" i="1"/>
  <c r="EH47" i="1"/>
  <c r="EH131" i="1"/>
  <c r="EH99" i="1"/>
  <c r="EH83" i="1"/>
  <c r="EH109" i="1"/>
  <c r="EH79" i="1"/>
  <c r="EH61" i="1"/>
  <c r="EH37" i="1"/>
  <c r="EH21" i="1"/>
  <c r="EH123" i="1"/>
  <c r="EH65" i="1"/>
  <c r="EH77" i="1"/>
  <c r="EH70" i="1"/>
  <c r="EH34" i="1"/>
  <c r="EH16" i="1"/>
  <c r="EH26" i="1"/>
  <c r="EH38" i="1"/>
  <c r="EH88" i="1"/>
  <c r="EH128" i="1"/>
  <c r="EH12" i="1"/>
  <c r="EH78" i="1"/>
  <c r="EH110" i="1"/>
  <c r="EH10" i="1"/>
  <c r="EH74" i="1"/>
  <c r="EH120" i="1"/>
  <c r="EH72" i="1"/>
  <c r="EH46" i="1"/>
  <c r="EH40" i="1"/>
  <c r="EH108" i="1"/>
  <c r="EH114" i="1"/>
  <c r="EH118" i="1"/>
  <c r="EH126" i="1"/>
  <c r="EH52" i="1"/>
  <c r="EH130" i="1"/>
  <c r="EH98" i="1"/>
  <c r="EH24" i="1"/>
  <c r="EH20" i="1"/>
  <c r="EH58" i="1"/>
  <c r="EJ7" i="1"/>
  <c r="EI5" i="1"/>
  <c r="EI10" i="1" s="1"/>
  <c r="EH66" i="1"/>
  <c r="EH134" i="1"/>
  <c r="EH124" i="1"/>
  <c r="EH50" i="1"/>
  <c r="EH60" i="1"/>
  <c r="EH132" i="1"/>
  <c r="EH86" i="1"/>
  <c r="EH136" i="1"/>
  <c r="EH104" i="1"/>
  <c r="EH56" i="1"/>
  <c r="EH84" i="1"/>
  <c r="EH62" i="1"/>
  <c r="EH92" i="1"/>
  <c r="EH94" i="1"/>
  <c r="EH48" i="1"/>
  <c r="EH14" i="1"/>
  <c r="EH96" i="1"/>
  <c r="EH54" i="1"/>
  <c r="EH64" i="1"/>
  <c r="EH90" i="1"/>
  <c r="EH68" i="1"/>
  <c r="EH30" i="1"/>
  <c r="EG138" i="1" a="1"/>
  <c r="EG138" i="1" s="1"/>
  <c r="EG137" i="1" a="1"/>
  <c r="EG137" i="1" s="1"/>
  <c r="EI122" i="1" l="1"/>
  <c r="EI66" i="1"/>
  <c r="EI102" i="1"/>
  <c r="EI28" i="1"/>
  <c r="EI20" i="1"/>
  <c r="EI16" i="1"/>
  <c r="EI14" i="1"/>
  <c r="EI88" i="1"/>
  <c r="EI68" i="1"/>
  <c r="EI110" i="1"/>
  <c r="EI114" i="1"/>
  <c r="EI50" i="1"/>
  <c r="EI126" i="1"/>
  <c r="EI26" i="1"/>
  <c r="EI128" i="1"/>
  <c r="EI38" i="1"/>
  <c r="EI90" i="1"/>
  <c r="EI52" i="1"/>
  <c r="EI30" i="1"/>
  <c r="EI118" i="1"/>
  <c r="EI86" i="1"/>
  <c r="EI32" i="1"/>
  <c r="EI104" i="1"/>
  <c r="EI94" i="1"/>
  <c r="EI96" i="1"/>
  <c r="EI34" i="1"/>
  <c r="EI40" i="1"/>
  <c r="EI48" i="1"/>
  <c r="EI112" i="1"/>
  <c r="EI82" i="1"/>
  <c r="EI44" i="1"/>
  <c r="EI116" i="1"/>
  <c r="EI64" i="1"/>
  <c r="EI76" i="1"/>
  <c r="EI98" i="1"/>
  <c r="EI18" i="1"/>
  <c r="EI80" i="1"/>
  <c r="EI62" i="1"/>
  <c r="EI92" i="1"/>
  <c r="EI70" i="1"/>
  <c r="EI46" i="1"/>
  <c r="EI100" i="1"/>
  <c r="EI84" i="1"/>
  <c r="EI120" i="1"/>
  <c r="EI124" i="1"/>
  <c r="EI24" i="1"/>
  <c r="EI134" i="1"/>
  <c r="EI108" i="1"/>
  <c r="EI74" i="1"/>
  <c r="EI72" i="1"/>
  <c r="EI42" i="1"/>
  <c r="EI36" i="1"/>
  <c r="EI60" i="1"/>
  <c r="EI78" i="1"/>
  <c r="EI56" i="1"/>
  <c r="EI54" i="1"/>
  <c r="EI106" i="1"/>
  <c r="EI12" i="1"/>
  <c r="EI136" i="1"/>
  <c r="EI132" i="1"/>
  <c r="EI22" i="1"/>
  <c r="EI130" i="1"/>
  <c r="EI58" i="1"/>
  <c r="EI11" i="1"/>
  <c r="EI21" i="1"/>
  <c r="EI35" i="1"/>
  <c r="EI131" i="1"/>
  <c r="EI133" i="1"/>
  <c r="EI41" i="1"/>
  <c r="EI69" i="1"/>
  <c r="EI63" i="1"/>
  <c r="EI75" i="1"/>
  <c r="EI103" i="1"/>
  <c r="EI9" i="1"/>
  <c r="EI71" i="1"/>
  <c r="EI111" i="1"/>
  <c r="EI67" i="1"/>
  <c r="EI29" i="1"/>
  <c r="EI17" i="1"/>
  <c r="EI31" i="1"/>
  <c r="EI77" i="1"/>
  <c r="EI47" i="1"/>
  <c r="EI109" i="1"/>
  <c r="EI19" i="1"/>
  <c r="EI65" i="1"/>
  <c r="EI13" i="1"/>
  <c r="EI33" i="1"/>
  <c r="EI15" i="1"/>
  <c r="EI39" i="1"/>
  <c r="EI101" i="1"/>
  <c r="EI51" i="1"/>
  <c r="EI127" i="1"/>
  <c r="EI125" i="1"/>
  <c r="EI53" i="1"/>
  <c r="EI123" i="1"/>
  <c r="EI61" i="1"/>
  <c r="EI135" i="1"/>
  <c r="EI117" i="1"/>
  <c r="EI113" i="1"/>
  <c r="EI119" i="1"/>
  <c r="EI95" i="1"/>
  <c r="EI99" i="1"/>
  <c r="EI93" i="1"/>
  <c r="EI107" i="1"/>
  <c r="EI115" i="1"/>
  <c r="EI91" i="1"/>
  <c r="EI57" i="1"/>
  <c r="EI49" i="1"/>
  <c r="EI89" i="1"/>
  <c r="EI129" i="1"/>
  <c r="EI23" i="1"/>
  <c r="EI73" i="1"/>
  <c r="EI37" i="1"/>
  <c r="EI59" i="1"/>
  <c r="EI55" i="1"/>
  <c r="EI105" i="1"/>
  <c r="EI43" i="1"/>
  <c r="EI87" i="1"/>
  <c r="EI85" i="1"/>
  <c r="EI81" i="1"/>
  <c r="EI27" i="1"/>
  <c r="EI97" i="1"/>
  <c r="EI45" i="1"/>
  <c r="EI25" i="1"/>
  <c r="EI79" i="1"/>
  <c r="EI83" i="1"/>
  <c r="EI121" i="1"/>
  <c r="EH137" i="1" a="1"/>
  <c r="EH137" i="1" s="1"/>
  <c r="EH138" i="1" a="1"/>
  <c r="EH138" i="1" s="1"/>
  <c r="EK7" i="1"/>
  <c r="EJ5" i="1"/>
  <c r="EJ54" i="1" s="1"/>
  <c r="EJ102" i="1" l="1"/>
  <c r="EJ118" i="1"/>
  <c r="EJ22" i="1"/>
  <c r="EJ82" i="1"/>
  <c r="EJ88" i="1"/>
  <c r="EJ134" i="1"/>
  <c r="EJ94" i="1"/>
  <c r="EJ12" i="1"/>
  <c r="EJ48" i="1"/>
  <c r="EJ46" i="1"/>
  <c r="EJ126" i="1"/>
  <c r="EJ44" i="1"/>
  <c r="EB141" i="1"/>
  <c r="EB143" i="1" s="1"/>
  <c r="R30" i="6"/>
  <c r="R32" i="6" s="1"/>
  <c r="EJ30" i="1"/>
  <c r="EJ106" i="1"/>
  <c r="EJ128" i="1"/>
  <c r="EJ16" i="1"/>
  <c r="EJ34" i="1"/>
  <c r="EJ104" i="1"/>
  <c r="EJ116" i="1"/>
  <c r="EJ60" i="1"/>
  <c r="EJ136" i="1"/>
  <c r="EJ52" i="1"/>
  <c r="EJ56" i="1"/>
  <c r="EJ110" i="1"/>
  <c r="EJ98" i="1"/>
  <c r="EJ32" i="1"/>
  <c r="EJ24" i="1"/>
  <c r="EJ80" i="1"/>
  <c r="EJ124" i="1"/>
  <c r="EJ114" i="1"/>
  <c r="EJ50" i="1"/>
  <c r="EJ76" i="1"/>
  <c r="EJ40" i="1"/>
  <c r="EB140" i="1"/>
  <c r="EB142" i="1" s="1"/>
  <c r="R26" i="6"/>
  <c r="R28" i="6" s="1"/>
  <c r="EJ130" i="1"/>
  <c r="EJ38" i="1"/>
  <c r="EJ42" i="1"/>
  <c r="EJ112" i="1"/>
  <c r="EJ18" i="1"/>
  <c r="EJ122" i="1"/>
  <c r="EJ58" i="1"/>
  <c r="EJ26" i="1"/>
  <c r="EJ78" i="1"/>
  <c r="EJ96" i="1"/>
  <c r="EJ28" i="1"/>
  <c r="EJ62" i="1"/>
  <c r="EJ92" i="1"/>
  <c r="EJ90" i="1"/>
  <c r="EJ10" i="1"/>
  <c r="EJ36" i="1"/>
  <c r="EJ100" i="1"/>
  <c r="EJ120" i="1"/>
  <c r="EJ64" i="1"/>
  <c r="EJ66" i="1"/>
  <c r="EJ20" i="1"/>
  <c r="EJ68" i="1"/>
  <c r="EJ84" i="1"/>
  <c r="EJ74" i="1"/>
  <c r="EJ132" i="1"/>
  <c r="EJ86" i="1"/>
  <c r="EJ72" i="1"/>
  <c r="EJ70" i="1"/>
  <c r="EJ14" i="1"/>
  <c r="EJ108" i="1"/>
  <c r="EJ85" i="1"/>
  <c r="EJ77" i="1"/>
  <c r="EJ45" i="1"/>
  <c r="EJ73" i="1"/>
  <c r="EJ69" i="1"/>
  <c r="EJ101" i="1"/>
  <c r="EJ35" i="1"/>
  <c r="EJ87" i="1"/>
  <c r="EJ97" i="1"/>
  <c r="EJ71" i="1"/>
  <c r="EJ57" i="1"/>
  <c r="EJ117" i="1"/>
  <c r="EJ107" i="1"/>
  <c r="EJ15" i="1"/>
  <c r="EJ13" i="1"/>
  <c r="EJ47" i="1"/>
  <c r="EJ91" i="1"/>
  <c r="EJ109" i="1"/>
  <c r="EJ25" i="1"/>
  <c r="EJ129" i="1"/>
  <c r="EJ103" i="1"/>
  <c r="EJ27" i="1"/>
  <c r="EJ75" i="1"/>
  <c r="EJ19" i="1"/>
  <c r="EJ39" i="1"/>
  <c r="EJ23" i="1"/>
  <c r="EJ61" i="1"/>
  <c r="EJ63" i="1"/>
  <c r="EJ113" i="1"/>
  <c r="EJ125" i="1"/>
  <c r="EJ81" i="1"/>
  <c r="EJ43" i="1"/>
  <c r="EJ9" i="1"/>
  <c r="EJ123" i="1"/>
  <c r="EJ133" i="1"/>
  <c r="EJ99" i="1"/>
  <c r="EJ21" i="1"/>
  <c r="EJ111" i="1"/>
  <c r="EJ59" i="1"/>
  <c r="EJ105" i="1"/>
  <c r="EJ119" i="1"/>
  <c r="EJ95" i="1"/>
  <c r="EJ131" i="1"/>
  <c r="EJ135" i="1"/>
  <c r="EJ41" i="1"/>
  <c r="EJ79" i="1"/>
  <c r="EJ115" i="1"/>
  <c r="EJ83" i="1"/>
  <c r="EJ93" i="1"/>
  <c r="EJ37" i="1"/>
  <c r="EJ29" i="1"/>
  <c r="EJ55" i="1"/>
  <c r="EJ53" i="1"/>
  <c r="EJ127" i="1"/>
  <c r="EJ121" i="1"/>
  <c r="EJ33" i="1"/>
  <c r="EJ31" i="1"/>
  <c r="EJ11" i="1"/>
  <c r="EJ67" i="1"/>
  <c r="EJ17" i="1"/>
  <c r="EJ65" i="1"/>
  <c r="EJ89" i="1"/>
  <c r="EJ51" i="1"/>
  <c r="EJ49" i="1"/>
  <c r="EI137" i="1" a="1"/>
  <c r="EI137" i="1" s="1"/>
  <c r="EI138" i="1" a="1"/>
  <c r="EI138" i="1" s="1"/>
  <c r="EL7" i="1"/>
  <c r="EK5" i="1"/>
  <c r="EK26" i="1" s="1"/>
  <c r="EK36" i="1" l="1"/>
  <c r="EK110" i="1"/>
  <c r="EK78" i="1"/>
  <c r="EK134" i="1"/>
  <c r="EK18" i="1"/>
  <c r="EK56" i="1"/>
  <c r="EK42" i="1"/>
  <c r="EK44" i="1"/>
  <c r="EK84" i="1"/>
  <c r="EK94" i="1"/>
  <c r="F156" i="1"/>
  <c r="EK12" i="1"/>
  <c r="EK14" i="1"/>
  <c r="EK124" i="1"/>
  <c r="EK122" i="1"/>
  <c r="EK16" i="1"/>
  <c r="EK130" i="1"/>
  <c r="EK114" i="1"/>
  <c r="EK118" i="1"/>
  <c r="EK104" i="1"/>
  <c r="EK22" i="1"/>
  <c r="EK58" i="1"/>
  <c r="EK82" i="1"/>
  <c r="EK126" i="1"/>
  <c r="EK100" i="1"/>
  <c r="EK90" i="1"/>
  <c r="EK48" i="1"/>
  <c r="EK86" i="1"/>
  <c r="EK80" i="1"/>
  <c r="EK64" i="1"/>
  <c r="EK46" i="1"/>
  <c r="EK74" i="1"/>
  <c r="EK38" i="1"/>
  <c r="EK32" i="1"/>
  <c r="EK70" i="1"/>
  <c r="EK76" i="1"/>
  <c r="EK106" i="1"/>
  <c r="EK92" i="1"/>
  <c r="EK128" i="1"/>
  <c r="EK54" i="1"/>
  <c r="EK60" i="1"/>
  <c r="EK34" i="1"/>
  <c r="EK136" i="1"/>
  <c r="EK72" i="1"/>
  <c r="EK50" i="1"/>
  <c r="EK116" i="1"/>
  <c r="EK24" i="1"/>
  <c r="EK98" i="1"/>
  <c r="EK132" i="1"/>
  <c r="EK108" i="1"/>
  <c r="EK120" i="1"/>
  <c r="EK52" i="1"/>
  <c r="EK28" i="1"/>
  <c r="EK62" i="1"/>
  <c r="EK20" i="1"/>
  <c r="EM7" i="1"/>
  <c r="EL5" i="1"/>
  <c r="EL50" i="1" s="1"/>
  <c r="EJ138" i="1" a="1"/>
  <c r="EJ138" i="1" s="1"/>
  <c r="EJ137" i="1" a="1"/>
  <c r="EJ137" i="1" s="1"/>
  <c r="EK10" i="1"/>
  <c r="EK61" i="1"/>
  <c r="EK33" i="1"/>
  <c r="EK131" i="1"/>
  <c r="EK89" i="1"/>
  <c r="EK37" i="1"/>
  <c r="EK93" i="1"/>
  <c r="EK11" i="1"/>
  <c r="EK125" i="1"/>
  <c r="EK95" i="1"/>
  <c r="EK103" i="1"/>
  <c r="EK83" i="1"/>
  <c r="EK53" i="1"/>
  <c r="EK129" i="1"/>
  <c r="EK69" i="1"/>
  <c r="EK111" i="1"/>
  <c r="EK67" i="1"/>
  <c r="EK123" i="1"/>
  <c r="EK15" i="1"/>
  <c r="EK75" i="1"/>
  <c r="EK29" i="1"/>
  <c r="EK71" i="1"/>
  <c r="EK85" i="1"/>
  <c r="EK31" i="1"/>
  <c r="EK107" i="1"/>
  <c r="EK17" i="1"/>
  <c r="EK21" i="1"/>
  <c r="EK45" i="1"/>
  <c r="EK117" i="1"/>
  <c r="EK25" i="1"/>
  <c r="EK115" i="1"/>
  <c r="EK133" i="1"/>
  <c r="EK47" i="1"/>
  <c r="EK113" i="1"/>
  <c r="EK127" i="1"/>
  <c r="EK99" i="1"/>
  <c r="EK81" i="1"/>
  <c r="EK13" i="1"/>
  <c r="EK51" i="1"/>
  <c r="EK43" i="1"/>
  <c r="EK49" i="1"/>
  <c r="EK59" i="1"/>
  <c r="EK79" i="1"/>
  <c r="EK39" i="1"/>
  <c r="EK19" i="1"/>
  <c r="EK87" i="1"/>
  <c r="EK105" i="1"/>
  <c r="EK101" i="1"/>
  <c r="EK119" i="1"/>
  <c r="EK135" i="1"/>
  <c r="EK55" i="1"/>
  <c r="EK121" i="1"/>
  <c r="EK9" i="1"/>
  <c r="EK23" i="1"/>
  <c r="EK63" i="1"/>
  <c r="EK27" i="1"/>
  <c r="EK57" i="1"/>
  <c r="EK109" i="1"/>
  <c r="EK91" i="1"/>
  <c r="EK41" i="1"/>
  <c r="EK77" i="1"/>
  <c r="EK65" i="1"/>
  <c r="EK73" i="1"/>
  <c r="EK97" i="1"/>
  <c r="EK35" i="1"/>
  <c r="EK112" i="1"/>
  <c r="EK68" i="1"/>
  <c r="EK96" i="1"/>
  <c r="EK30" i="1"/>
  <c r="EK40" i="1"/>
  <c r="EK66" i="1"/>
  <c r="EK88" i="1"/>
  <c r="EK102" i="1"/>
  <c r="EL82" i="1" l="1"/>
  <c r="EL12" i="1"/>
  <c r="EL128" i="1"/>
  <c r="EL92" i="1"/>
  <c r="EL38" i="1"/>
  <c r="EL60" i="1"/>
  <c r="EL32" i="1"/>
  <c r="EL52" i="1"/>
  <c r="EL10" i="1"/>
  <c r="EL108" i="1"/>
  <c r="EL96" i="1"/>
  <c r="EL28" i="1"/>
  <c r="EL14" i="1"/>
  <c r="EL40" i="1"/>
  <c r="EL130" i="1"/>
  <c r="EL134" i="1"/>
  <c r="EL98" i="1"/>
  <c r="EL78" i="1"/>
  <c r="EL18" i="1"/>
  <c r="EL118" i="1"/>
  <c r="EL104" i="1"/>
  <c r="EL76" i="1"/>
  <c r="EL42" i="1"/>
  <c r="EL22" i="1"/>
  <c r="EL100" i="1"/>
  <c r="EL90" i="1"/>
  <c r="EL64" i="1"/>
  <c r="EL88" i="1"/>
  <c r="EL136" i="1"/>
  <c r="EL112" i="1"/>
  <c r="EL58" i="1"/>
  <c r="EL113" i="1"/>
  <c r="EL49" i="1"/>
  <c r="EL131" i="1"/>
  <c r="EL103" i="1"/>
  <c r="EL79" i="1"/>
  <c r="EL77" i="1"/>
  <c r="EL67" i="1"/>
  <c r="EL125" i="1"/>
  <c r="EL105" i="1"/>
  <c r="EL107" i="1"/>
  <c r="EL123" i="1"/>
  <c r="EL81" i="1"/>
  <c r="EL63" i="1"/>
  <c r="EL55" i="1"/>
  <c r="EL11" i="1"/>
  <c r="EL13" i="1"/>
  <c r="EL47" i="1"/>
  <c r="EL97" i="1"/>
  <c r="EL61" i="1"/>
  <c r="EL71" i="1"/>
  <c r="EL111" i="1"/>
  <c r="EL83" i="1"/>
  <c r="EL35" i="1"/>
  <c r="EL129" i="1"/>
  <c r="EL87" i="1"/>
  <c r="EL39" i="1"/>
  <c r="EL31" i="1"/>
  <c r="EL91" i="1"/>
  <c r="EL53" i="1"/>
  <c r="EL85" i="1"/>
  <c r="EL9" i="1"/>
  <c r="EL99" i="1"/>
  <c r="EL37" i="1"/>
  <c r="EL21" i="1"/>
  <c r="EL119" i="1"/>
  <c r="EL43" i="1"/>
  <c r="EL65" i="1"/>
  <c r="EL127" i="1"/>
  <c r="EL51" i="1"/>
  <c r="EL15" i="1"/>
  <c r="EL93" i="1"/>
  <c r="EL69" i="1"/>
  <c r="EL29" i="1"/>
  <c r="EL101" i="1"/>
  <c r="EL19" i="1"/>
  <c r="EL73" i="1"/>
  <c r="EL57" i="1"/>
  <c r="EL75" i="1"/>
  <c r="EL45" i="1"/>
  <c r="EL95" i="1"/>
  <c r="EL59" i="1"/>
  <c r="EL27" i="1"/>
  <c r="EL133" i="1"/>
  <c r="EL115" i="1"/>
  <c r="EL17" i="1"/>
  <c r="EL41" i="1"/>
  <c r="EL23" i="1"/>
  <c r="EL117" i="1"/>
  <c r="EL89" i="1"/>
  <c r="EL33" i="1"/>
  <c r="EL135" i="1"/>
  <c r="EL109" i="1"/>
  <c r="EL25" i="1"/>
  <c r="EL121" i="1"/>
  <c r="EL44" i="1"/>
  <c r="EL56" i="1"/>
  <c r="EL20" i="1"/>
  <c r="EL110" i="1"/>
  <c r="EL116" i="1"/>
  <c r="EL70" i="1"/>
  <c r="EL122" i="1"/>
  <c r="EL74" i="1"/>
  <c r="EL132" i="1"/>
  <c r="EL68" i="1"/>
  <c r="EL84" i="1"/>
  <c r="EL126" i="1"/>
  <c r="EL30" i="1"/>
  <c r="EL106" i="1"/>
  <c r="EL48" i="1"/>
  <c r="EL114" i="1"/>
  <c r="EL46" i="1"/>
  <c r="EL120" i="1"/>
  <c r="EL54" i="1"/>
  <c r="EL124" i="1"/>
  <c r="EL24" i="1"/>
  <c r="EL62" i="1"/>
  <c r="EL80" i="1"/>
  <c r="EL86" i="1"/>
  <c r="EK138" i="1" a="1"/>
  <c r="EK138" i="1" s="1"/>
  <c r="EK137" i="1" a="1"/>
  <c r="EK137" i="1" s="1"/>
  <c r="EL16" i="1"/>
  <c r="EL94" i="1"/>
  <c r="EL72" i="1"/>
  <c r="EL26" i="1"/>
  <c r="EL34" i="1"/>
  <c r="EL102" i="1"/>
  <c r="EL66" i="1"/>
  <c r="EL36" i="1"/>
  <c r="EN7" i="1"/>
  <c r="EM5" i="1"/>
  <c r="EM114" i="1" s="1"/>
  <c r="EM42" i="1" l="1"/>
  <c r="EM30" i="1"/>
  <c r="EM104" i="1"/>
  <c r="EM46" i="1"/>
  <c r="EM48" i="1"/>
  <c r="EM136" i="1"/>
  <c r="EM56" i="1"/>
  <c r="EM70" i="1"/>
  <c r="EM22" i="1"/>
  <c r="EM130" i="1"/>
  <c r="EM14" i="1"/>
  <c r="EM134" i="1"/>
  <c r="EM102" i="1"/>
  <c r="EM74" i="1"/>
  <c r="EM100" i="1"/>
  <c r="EM36" i="1"/>
  <c r="EM90" i="1"/>
  <c r="EM84" i="1"/>
  <c r="EM12" i="1"/>
  <c r="EM66" i="1"/>
  <c r="EM132" i="1"/>
  <c r="EM10" i="1"/>
  <c r="EM24" i="1"/>
  <c r="EM88" i="1"/>
  <c r="EM26" i="1"/>
  <c r="EM72" i="1"/>
  <c r="EM82" i="1"/>
  <c r="EM32" i="1"/>
  <c r="EM108" i="1"/>
  <c r="EM128" i="1"/>
  <c r="EM122" i="1"/>
  <c r="EM44" i="1"/>
  <c r="EM86" i="1"/>
  <c r="EM38" i="1"/>
  <c r="EM28" i="1"/>
  <c r="EM68" i="1"/>
  <c r="EM78" i="1"/>
  <c r="EM92" i="1"/>
  <c r="EM96" i="1"/>
  <c r="EM80" i="1"/>
  <c r="EM76" i="1"/>
  <c r="EM40" i="1"/>
  <c r="EM118" i="1"/>
  <c r="EM20" i="1"/>
  <c r="EM112" i="1"/>
  <c r="EM106" i="1"/>
  <c r="EM34" i="1"/>
  <c r="EM58" i="1"/>
  <c r="EM50" i="1"/>
  <c r="EM116" i="1"/>
  <c r="EM126" i="1"/>
  <c r="EM18" i="1"/>
  <c r="EM120" i="1"/>
  <c r="EM64" i="1"/>
  <c r="EO7" i="1"/>
  <c r="EN5" i="1"/>
  <c r="EN108" i="1" s="1"/>
  <c r="EM94" i="1"/>
  <c r="EM53" i="1"/>
  <c r="EM35" i="1"/>
  <c r="EM85" i="1"/>
  <c r="EM19" i="1"/>
  <c r="EM61" i="1"/>
  <c r="EM95" i="1"/>
  <c r="EM57" i="1"/>
  <c r="EM99" i="1"/>
  <c r="EM13" i="1"/>
  <c r="EM93" i="1"/>
  <c r="EM97" i="1"/>
  <c r="EM115" i="1"/>
  <c r="EM75" i="1"/>
  <c r="EM71" i="1"/>
  <c r="EM63" i="1"/>
  <c r="EM37" i="1"/>
  <c r="EM127" i="1"/>
  <c r="EM45" i="1"/>
  <c r="EM101" i="1"/>
  <c r="EM107" i="1"/>
  <c r="EM105" i="1"/>
  <c r="EM59" i="1"/>
  <c r="EM89" i="1"/>
  <c r="EM129" i="1"/>
  <c r="EM123" i="1"/>
  <c r="EM119" i="1"/>
  <c r="EM65" i="1"/>
  <c r="EM133" i="1"/>
  <c r="EM11" i="1"/>
  <c r="EM109" i="1"/>
  <c r="EM73" i="1"/>
  <c r="EM91" i="1"/>
  <c r="EM111" i="1"/>
  <c r="EM49" i="1"/>
  <c r="EM23" i="1"/>
  <c r="EM87" i="1"/>
  <c r="EM117" i="1"/>
  <c r="EM21" i="1"/>
  <c r="EM15" i="1"/>
  <c r="EM131" i="1"/>
  <c r="EM83" i="1"/>
  <c r="EM33" i="1"/>
  <c r="EM81" i="1"/>
  <c r="EM17" i="1"/>
  <c r="EM125" i="1"/>
  <c r="EM103" i="1"/>
  <c r="EM121" i="1"/>
  <c r="EM51" i="1"/>
  <c r="EM47" i="1"/>
  <c r="EM31" i="1"/>
  <c r="EM9" i="1"/>
  <c r="EM67" i="1"/>
  <c r="EM77" i="1"/>
  <c r="EM27" i="1"/>
  <c r="EM135" i="1"/>
  <c r="EM113" i="1"/>
  <c r="EM79" i="1"/>
  <c r="EM25" i="1"/>
  <c r="EM43" i="1"/>
  <c r="EM55" i="1"/>
  <c r="EM39" i="1"/>
  <c r="EM69" i="1"/>
  <c r="EM41" i="1"/>
  <c r="EM29" i="1"/>
  <c r="EM54" i="1"/>
  <c r="EM52" i="1"/>
  <c r="EM124" i="1"/>
  <c r="EM98" i="1"/>
  <c r="EM16" i="1"/>
  <c r="EM62" i="1"/>
  <c r="EM60" i="1"/>
  <c r="EM110" i="1"/>
  <c r="EL137" i="1" a="1"/>
  <c r="EL137" i="1" s="1"/>
  <c r="EL138" i="1" a="1"/>
  <c r="EL138" i="1" s="1"/>
  <c r="EN130" i="1" l="1"/>
  <c r="EN26" i="1"/>
  <c r="EN66" i="1"/>
  <c r="EN40" i="1"/>
  <c r="EN58" i="1"/>
  <c r="EN14" i="1"/>
  <c r="EN124" i="1"/>
  <c r="EM138" i="1" a="1"/>
  <c r="EM138" i="1" s="1"/>
  <c r="EM137" i="1" a="1"/>
  <c r="EM137" i="1" s="1"/>
  <c r="EN70" i="1"/>
  <c r="EN90" i="1"/>
  <c r="EN62" i="1"/>
  <c r="EN96" i="1"/>
  <c r="EN30" i="1"/>
  <c r="EN78" i="1"/>
  <c r="EN68" i="1"/>
  <c r="EN128" i="1"/>
  <c r="EN64" i="1"/>
  <c r="EN60" i="1"/>
  <c r="EN20" i="1"/>
  <c r="EN12" i="1"/>
  <c r="EN134" i="1"/>
  <c r="EN92" i="1"/>
  <c r="EN46" i="1"/>
  <c r="EN28" i="1"/>
  <c r="EN71" i="1"/>
  <c r="EN127" i="1"/>
  <c r="EN97" i="1"/>
  <c r="EN47" i="1"/>
  <c r="EN39" i="1"/>
  <c r="EN13" i="1"/>
  <c r="EN65" i="1"/>
  <c r="EN119" i="1"/>
  <c r="EN121" i="1"/>
  <c r="EN73" i="1"/>
  <c r="EN63" i="1"/>
  <c r="EN87" i="1"/>
  <c r="EN29" i="1"/>
  <c r="EN11" i="1"/>
  <c r="EN91" i="1"/>
  <c r="EN35" i="1"/>
  <c r="EN57" i="1"/>
  <c r="EN103" i="1"/>
  <c r="EN19" i="1"/>
  <c r="EN133" i="1"/>
  <c r="EN79" i="1"/>
  <c r="EN67" i="1"/>
  <c r="EN99" i="1"/>
  <c r="EN125" i="1"/>
  <c r="EN81" i="1"/>
  <c r="EN83" i="1"/>
  <c r="EN85" i="1"/>
  <c r="EN43" i="1"/>
  <c r="EN123" i="1"/>
  <c r="EN93" i="1"/>
  <c r="EN105" i="1"/>
  <c r="EN51" i="1"/>
  <c r="EN53" i="1"/>
  <c r="EN15" i="1"/>
  <c r="EN41" i="1"/>
  <c r="EN45" i="1"/>
  <c r="EN89" i="1"/>
  <c r="EN37" i="1"/>
  <c r="EN117" i="1"/>
  <c r="EN111" i="1"/>
  <c r="EN17" i="1"/>
  <c r="EN129" i="1"/>
  <c r="EN109" i="1"/>
  <c r="EN77" i="1"/>
  <c r="EN59" i="1"/>
  <c r="EN95" i="1"/>
  <c r="EN23" i="1"/>
  <c r="EN31" i="1"/>
  <c r="EN49" i="1"/>
  <c r="EN21" i="1"/>
  <c r="EN107" i="1"/>
  <c r="EN61" i="1"/>
  <c r="EN75" i="1"/>
  <c r="EN27" i="1"/>
  <c r="EN135" i="1"/>
  <c r="EN115" i="1"/>
  <c r="EN113" i="1"/>
  <c r="EN55" i="1"/>
  <c r="EN101" i="1"/>
  <c r="EN25" i="1"/>
  <c r="EN9" i="1"/>
  <c r="EN69" i="1"/>
  <c r="EN33" i="1"/>
  <c r="EN131" i="1"/>
  <c r="EN36" i="1"/>
  <c r="EN72" i="1"/>
  <c r="EN106" i="1"/>
  <c r="EN132" i="1"/>
  <c r="EN32" i="1"/>
  <c r="EN122" i="1"/>
  <c r="EN76" i="1"/>
  <c r="EN114" i="1"/>
  <c r="EN44" i="1"/>
  <c r="EN84" i="1"/>
  <c r="EN98" i="1"/>
  <c r="EN116" i="1"/>
  <c r="EN86" i="1"/>
  <c r="EN42" i="1"/>
  <c r="EN118" i="1"/>
  <c r="EN120" i="1"/>
  <c r="EN56" i="1"/>
  <c r="EN34" i="1"/>
  <c r="EN18" i="1"/>
  <c r="EN22" i="1"/>
  <c r="EN100" i="1"/>
  <c r="EN94" i="1"/>
  <c r="EN16" i="1"/>
  <c r="EN38" i="1"/>
  <c r="EN88" i="1"/>
  <c r="EN48" i="1"/>
  <c r="EN52" i="1"/>
  <c r="EN104" i="1"/>
  <c r="EN136" i="1"/>
  <c r="EN74" i="1"/>
  <c r="EN54" i="1"/>
  <c r="EN112" i="1"/>
  <c r="EN80" i="1"/>
  <c r="EN126" i="1"/>
  <c r="EN110" i="1"/>
  <c r="EN24" i="1"/>
  <c r="EN102" i="1"/>
  <c r="EN10" i="1"/>
  <c r="EN50" i="1"/>
  <c r="EN82" i="1"/>
  <c r="EO5" i="1"/>
  <c r="EO106" i="1" s="1"/>
  <c r="EO54" i="1" l="1"/>
  <c r="EQ54" i="1" s="1"/>
  <c r="EO40" i="1"/>
  <c r="EQ40" i="1" s="1"/>
  <c r="EO34" i="1"/>
  <c r="EQ34" i="1" s="1"/>
  <c r="EO68" i="1"/>
  <c r="EQ68" i="1" s="1"/>
  <c r="EQ106" i="1"/>
  <c r="EO78" i="1"/>
  <c r="EQ78" i="1" s="1"/>
  <c r="EO80" i="1"/>
  <c r="EQ80" i="1" s="1"/>
  <c r="EO18" i="1"/>
  <c r="EQ18" i="1" s="1"/>
  <c r="EO120" i="1"/>
  <c r="EQ120" i="1" s="1"/>
  <c r="EO72" i="1"/>
  <c r="EQ72" i="1" s="1"/>
  <c r="EO50" i="1"/>
  <c r="EQ50" i="1" s="1"/>
  <c r="EO122" i="1"/>
  <c r="EQ122" i="1" s="1"/>
  <c r="EO38" i="1"/>
  <c r="EQ38" i="1" s="1"/>
  <c r="EO94" i="1"/>
  <c r="EQ94" i="1" s="1"/>
  <c r="EO10" i="1"/>
  <c r="EQ10" i="1" s="1"/>
  <c r="EO74" i="1"/>
  <c r="EQ74" i="1" s="1"/>
  <c r="EO114" i="1"/>
  <c r="EQ114" i="1" s="1"/>
  <c r="EO32" i="1"/>
  <c r="EQ32" i="1" s="1"/>
  <c r="EO86" i="1"/>
  <c r="EQ86" i="1" s="1"/>
  <c r="EO36" i="1"/>
  <c r="EQ36" i="1" s="1"/>
  <c r="EO52" i="1"/>
  <c r="EQ52" i="1" s="1"/>
  <c r="EO70" i="1"/>
  <c r="EQ70" i="1" s="1"/>
  <c r="EO116" i="1"/>
  <c r="EQ116" i="1" s="1"/>
  <c r="EO124" i="1"/>
  <c r="EQ124" i="1" s="1"/>
  <c r="EO26" i="1"/>
  <c r="EQ26" i="1" s="1"/>
  <c r="EO48" i="1"/>
  <c r="EQ48" i="1" s="1"/>
  <c r="EO82" i="1"/>
  <c r="EQ82" i="1" s="1"/>
  <c r="EO128" i="1"/>
  <c r="EQ128" i="1" s="1"/>
  <c r="EO12" i="1"/>
  <c r="EQ12" i="1" s="1"/>
  <c r="EO88" i="1"/>
  <c r="EQ88" i="1" s="1"/>
  <c r="EO42" i="1"/>
  <c r="EQ42" i="1" s="1"/>
  <c r="EO90" i="1"/>
  <c r="EQ90" i="1" s="1"/>
  <c r="EO44" i="1"/>
  <c r="EQ44" i="1" s="1"/>
  <c r="EO66" i="1"/>
  <c r="EQ66" i="1" s="1"/>
  <c r="EO20" i="1"/>
  <c r="EQ20" i="1" s="1"/>
  <c r="EO28" i="1"/>
  <c r="EQ28" i="1" s="1"/>
  <c r="EO98" i="1"/>
  <c r="EQ98" i="1" s="1"/>
  <c r="EO118" i="1"/>
  <c r="EQ118" i="1" s="1"/>
  <c r="EO64" i="1"/>
  <c r="EQ64" i="1" s="1"/>
  <c r="EO132" i="1"/>
  <c r="EQ132" i="1" s="1"/>
  <c r="EO130" i="1"/>
  <c r="EQ130" i="1" s="1"/>
  <c r="EO100" i="1"/>
  <c r="EQ100" i="1" s="1"/>
  <c r="EO56" i="1"/>
  <c r="EQ56" i="1" s="1"/>
  <c r="EO14" i="1"/>
  <c r="EQ14" i="1" s="1"/>
  <c r="EO102" i="1"/>
  <c r="EQ102" i="1" s="1"/>
  <c r="EO30" i="1"/>
  <c r="EQ30" i="1" s="1"/>
  <c r="EO126" i="1"/>
  <c r="EQ126" i="1" s="1"/>
  <c r="EO22" i="1"/>
  <c r="EQ22" i="1" s="1"/>
  <c r="EO112" i="1"/>
  <c r="EQ112" i="1" s="1"/>
  <c r="EO136" i="1"/>
  <c r="EQ136" i="1" s="1"/>
  <c r="EO84" i="1"/>
  <c r="EQ84" i="1" s="1"/>
  <c r="EO76" i="1"/>
  <c r="EQ76" i="1" s="1"/>
  <c r="EO134" i="1"/>
  <c r="EQ134" i="1" s="1"/>
  <c r="EO58" i="1"/>
  <c r="EQ58" i="1" s="1"/>
  <c r="EO62" i="1"/>
  <c r="EQ62" i="1" s="1"/>
  <c r="EO46" i="1"/>
  <c r="EQ46" i="1" s="1"/>
  <c r="EO60" i="1"/>
  <c r="EQ60" i="1" s="1"/>
  <c r="EO108" i="1"/>
  <c r="EQ108" i="1" s="1"/>
  <c r="EO96" i="1"/>
  <c r="EQ96" i="1" s="1"/>
  <c r="EO24" i="1"/>
  <c r="EQ24" i="1" s="1"/>
  <c r="EO16" i="1"/>
  <c r="EQ16" i="1" s="1"/>
  <c r="EO104" i="1"/>
  <c r="EQ104" i="1" s="1"/>
  <c r="EO110" i="1"/>
  <c r="EQ110" i="1" s="1"/>
  <c r="EN137" i="1" a="1"/>
  <c r="EN137" i="1" s="1"/>
  <c r="EN138" i="1" a="1"/>
  <c r="EN138" i="1" s="1"/>
  <c r="EO92" i="1"/>
  <c r="EQ92" i="1" s="1"/>
  <c r="EO57" i="1"/>
  <c r="EQ57" i="1" s="1"/>
  <c r="EO81" i="1"/>
  <c r="EQ81" i="1" s="1"/>
  <c r="EO121" i="1"/>
  <c r="EQ121" i="1" s="1"/>
  <c r="EO29" i="1"/>
  <c r="EQ29" i="1" s="1"/>
  <c r="EO93" i="1"/>
  <c r="EQ93" i="1" s="1"/>
  <c r="EO85" i="1"/>
  <c r="EQ85" i="1" s="1"/>
  <c r="EO27" i="1"/>
  <c r="EQ27" i="1" s="1"/>
  <c r="EO107" i="1"/>
  <c r="EQ107" i="1" s="1"/>
  <c r="EO11" i="1"/>
  <c r="EQ11" i="1" s="1"/>
  <c r="EO119" i="1"/>
  <c r="EQ119" i="1" s="1"/>
  <c r="EO127" i="1"/>
  <c r="EQ127" i="1" s="1"/>
  <c r="EO17" i="1"/>
  <c r="EQ17" i="1" s="1"/>
  <c r="EO113" i="1"/>
  <c r="EQ113" i="1" s="1"/>
  <c r="EO75" i="1"/>
  <c r="EQ75" i="1" s="1"/>
  <c r="EO31" i="1"/>
  <c r="EQ31" i="1" s="1"/>
  <c r="EO45" i="1"/>
  <c r="EQ45" i="1" s="1"/>
  <c r="EO91" i="1"/>
  <c r="EQ91" i="1" s="1"/>
  <c r="EO19" i="1"/>
  <c r="EQ19" i="1" s="1"/>
  <c r="EO71" i="1"/>
  <c r="EQ71" i="1" s="1"/>
  <c r="EO87" i="1"/>
  <c r="EQ87" i="1" s="1"/>
  <c r="EO41" i="1"/>
  <c r="EQ41" i="1" s="1"/>
  <c r="EO133" i="1"/>
  <c r="EQ133" i="1" s="1"/>
  <c r="EO59" i="1"/>
  <c r="EQ59" i="1" s="1"/>
  <c r="EO99" i="1"/>
  <c r="EQ99" i="1" s="1"/>
  <c r="EO131" i="1"/>
  <c r="EQ131" i="1" s="1"/>
  <c r="EO49" i="1"/>
  <c r="EQ49" i="1" s="1"/>
  <c r="EO15" i="1"/>
  <c r="EQ15" i="1" s="1"/>
  <c r="EO21" i="1"/>
  <c r="EQ21" i="1" s="1"/>
  <c r="EO33" i="1"/>
  <c r="EQ33" i="1" s="1"/>
  <c r="EO97" i="1"/>
  <c r="EQ97" i="1" s="1"/>
  <c r="EO115" i="1"/>
  <c r="EQ115" i="1" s="1"/>
  <c r="EO39" i="1"/>
  <c r="EQ39" i="1" s="1"/>
  <c r="EO73" i="1"/>
  <c r="EQ73" i="1" s="1"/>
  <c r="EO55" i="1"/>
  <c r="EQ55" i="1" s="1"/>
  <c r="EO37" i="1"/>
  <c r="EQ37" i="1" s="1"/>
  <c r="EO83" i="1"/>
  <c r="EQ83" i="1" s="1"/>
  <c r="EO35" i="1"/>
  <c r="EQ35" i="1" s="1"/>
  <c r="EO63" i="1"/>
  <c r="EQ63" i="1" s="1"/>
  <c r="EO9" i="1"/>
  <c r="EQ9" i="1" s="1"/>
  <c r="EO51" i="1"/>
  <c r="EQ51" i="1" s="1"/>
  <c r="EO43" i="1"/>
  <c r="EQ43" i="1" s="1"/>
  <c r="EO105" i="1"/>
  <c r="EQ105" i="1" s="1"/>
  <c r="EO111" i="1"/>
  <c r="EQ111" i="1" s="1"/>
  <c r="EO117" i="1"/>
  <c r="EQ117" i="1" s="1"/>
  <c r="EO13" i="1"/>
  <c r="EQ13" i="1" s="1"/>
  <c r="EO95" i="1"/>
  <c r="EQ95" i="1" s="1"/>
  <c r="EO67" i="1"/>
  <c r="EQ67" i="1" s="1"/>
  <c r="EO47" i="1"/>
  <c r="EQ47" i="1" s="1"/>
  <c r="EO109" i="1"/>
  <c r="EQ109" i="1" s="1"/>
  <c r="EO129" i="1"/>
  <c r="EQ129" i="1" s="1"/>
  <c r="EO135" i="1"/>
  <c r="EQ135" i="1" s="1"/>
  <c r="EO23" i="1"/>
  <c r="EQ23" i="1" s="1"/>
  <c r="EO65" i="1"/>
  <c r="EQ65" i="1" s="1"/>
  <c r="EO125" i="1"/>
  <c r="EQ125" i="1" s="1"/>
  <c r="EO53" i="1"/>
  <c r="EQ53" i="1" s="1"/>
  <c r="EO77" i="1"/>
  <c r="EQ77" i="1" s="1"/>
  <c r="EO25" i="1"/>
  <c r="EQ25" i="1" s="1"/>
  <c r="EO79" i="1"/>
  <c r="EQ79" i="1" s="1"/>
  <c r="EO61" i="1"/>
  <c r="EQ61" i="1" s="1"/>
  <c r="EO123" i="1"/>
  <c r="EQ123" i="1" s="1"/>
  <c r="EO103" i="1"/>
  <c r="EQ103" i="1" s="1"/>
  <c r="EO89" i="1"/>
  <c r="EQ89" i="1" s="1"/>
  <c r="EO101" i="1"/>
  <c r="EQ101" i="1" s="1"/>
  <c r="EO69" i="1"/>
  <c r="EQ69" i="1" s="1"/>
  <c r="EO138" i="1" l="1" a="1"/>
  <c r="EO138" i="1" s="1"/>
  <c r="EO137" i="1" a="1"/>
  <c r="EO137" i="1" s="1"/>
  <c r="EI141" i="1" l="1"/>
  <c r="EI143" i="1" s="1"/>
  <c r="S30" i="6"/>
  <c r="S32" i="6" s="1"/>
  <c r="EI140" i="1"/>
  <c r="EI142" i="1" s="1"/>
  <c r="S26" i="6"/>
  <c r="S28" i="6" s="1"/>
  <c r="T25" i="6" s="1"/>
  <c r="EP137" i="1"/>
  <c r="EQ137" i="1"/>
  <c r="EQ138" i="1"/>
  <c r="EP138" i="1"/>
  <c r="B31" i="6" l="1"/>
  <c r="B33" i="6" s="1"/>
  <c r="C31" i="6"/>
  <c r="F157" i="1"/>
  <c r="J31" i="6"/>
  <c r="I31" i="6"/>
  <c r="E31" i="6"/>
  <c r="H31" i="6"/>
  <c r="G31" i="6"/>
  <c r="F31" i="6"/>
  <c r="J27" i="6"/>
  <c r="I27" i="6"/>
  <c r="G27" i="6"/>
  <c r="F27" i="6"/>
  <c r="H27" i="6"/>
  <c r="E27" i="6"/>
  <c r="O31" i="6"/>
  <c r="L31" i="6"/>
  <c r="K31" i="6"/>
  <c r="M31" i="6"/>
  <c r="S31" i="6"/>
  <c r="D31" i="6"/>
  <c r="P31" i="6"/>
  <c r="N31" i="6"/>
  <c r="R31" i="6"/>
  <c r="Q31" i="6"/>
  <c r="D27" i="6"/>
  <c r="K27" i="6"/>
  <c r="C27" i="6"/>
  <c r="L27" i="6"/>
  <c r="B27" i="6"/>
  <c r="B29" i="6" s="1"/>
  <c r="M27" i="6"/>
  <c r="N27" i="6"/>
  <c r="O27" i="6"/>
  <c r="P27" i="6"/>
  <c r="Q27" i="6"/>
  <c r="R27" i="6"/>
  <c r="S27" i="6"/>
  <c r="C33" i="6" l="1"/>
  <c r="D33" i="6" s="1"/>
  <c r="E33" i="6" s="1"/>
  <c r="F33" i="6" s="1"/>
  <c r="G33" i="6" s="1"/>
  <c r="H33" i="6" s="1"/>
  <c r="I33" i="6" s="1"/>
  <c r="J33" i="6" s="1"/>
  <c r="K33" i="6" s="1"/>
  <c r="L33" i="6" s="1"/>
  <c r="M33" i="6" s="1"/>
  <c r="N33" i="6" s="1"/>
  <c r="O33" i="6" s="1"/>
  <c r="P33" i="6" s="1"/>
  <c r="Q33" i="6" s="1"/>
  <c r="R33" i="6" s="1"/>
  <c r="S33" i="6" s="1"/>
  <c r="C29" i="6"/>
  <c r="D29" i="6" s="1"/>
  <c r="E29" i="6" s="1"/>
  <c r="F29" i="6" s="1"/>
  <c r="G29" i="6" s="1"/>
  <c r="H29" i="6" s="1"/>
  <c r="I29" i="6" s="1"/>
  <c r="J29" i="6" s="1"/>
  <c r="K29" i="6" s="1"/>
  <c r="L29" i="6" s="1"/>
  <c r="M29" i="6" s="1"/>
  <c r="N29" i="6" s="1"/>
  <c r="O29" i="6" s="1"/>
  <c r="P29" i="6" s="1"/>
  <c r="Q29" i="6" s="1"/>
  <c r="R29" i="6" s="1"/>
  <c r="S29" i="6" s="1"/>
</calcChain>
</file>

<file path=xl/sharedStrings.xml><?xml version="1.0" encoding="utf-8"?>
<sst xmlns="http://schemas.openxmlformats.org/spreadsheetml/2006/main" count="567" uniqueCount="254">
  <si>
    <t>Holidays</t>
  </si>
  <si>
    <t>Week End</t>
  </si>
  <si>
    <t>S.N</t>
  </si>
  <si>
    <t>Activity ID</t>
  </si>
  <si>
    <t xml:space="preserve">DESCRIPTION </t>
  </si>
  <si>
    <t>Target / Planned</t>
  </si>
  <si>
    <t>Actual / Forecast</t>
  </si>
  <si>
    <t>Variance</t>
  </si>
  <si>
    <t>Week1</t>
  </si>
  <si>
    <t>Week2</t>
  </si>
  <si>
    <t>Week3</t>
  </si>
  <si>
    <t>Week4</t>
  </si>
  <si>
    <t>Week5</t>
  </si>
  <si>
    <t>Week6</t>
  </si>
  <si>
    <t>Week7</t>
  </si>
  <si>
    <t>Week8</t>
  </si>
  <si>
    <t>Week9</t>
  </si>
  <si>
    <t>Week10</t>
  </si>
  <si>
    <t>Planned Start</t>
  </si>
  <si>
    <t>Planned Finish</t>
  </si>
  <si>
    <t>Dur. Working Days</t>
  </si>
  <si>
    <t>Planned % as of DD</t>
  </si>
  <si>
    <t>Actual / Forecast Start</t>
  </si>
  <si>
    <t>Actual / Forecast Finish</t>
  </si>
  <si>
    <t>Actual % as of DD</t>
  </si>
  <si>
    <t>%</t>
  </si>
  <si>
    <t>Planned Value as of DD</t>
  </si>
  <si>
    <t>Cost</t>
  </si>
  <si>
    <t>Summary</t>
  </si>
  <si>
    <t>Earned value as of DD</t>
  </si>
  <si>
    <t>Saturday &amp; Sunday</t>
  </si>
  <si>
    <t>Sunday &amp; Monday</t>
  </si>
  <si>
    <t>Thursday &amp; Friday</t>
  </si>
  <si>
    <t>Saturday Only</t>
  </si>
  <si>
    <t>Sunday Only</t>
  </si>
  <si>
    <t>Monday Only</t>
  </si>
  <si>
    <t>Tuesday Only</t>
  </si>
  <si>
    <t>Thursday Only</t>
  </si>
  <si>
    <t>Friday Only</t>
  </si>
  <si>
    <t>Monday &amp; Tuesday</t>
  </si>
  <si>
    <t>Wednesday &amp; Thursday</t>
  </si>
  <si>
    <t>Wednesday Only</t>
  </si>
  <si>
    <t>Tuesday &amp; Wednesday</t>
  </si>
  <si>
    <t>7 Days Work</t>
  </si>
  <si>
    <t>Data Date (DD)</t>
  </si>
  <si>
    <t>Week11</t>
  </si>
  <si>
    <t>Week12</t>
  </si>
  <si>
    <t>P</t>
  </si>
  <si>
    <t>A</t>
  </si>
  <si>
    <t>Days</t>
  </si>
  <si>
    <t>Total Planned</t>
  </si>
  <si>
    <t>Actual Work to DD</t>
  </si>
  <si>
    <t>Remaining Working Days</t>
  </si>
  <si>
    <t>Elapsed Working Days</t>
  </si>
  <si>
    <t>Baseline</t>
  </si>
  <si>
    <t>Actual Work</t>
  </si>
  <si>
    <t>Remaining work</t>
  </si>
  <si>
    <t>Total Actual / Forecast</t>
  </si>
  <si>
    <t>Description</t>
  </si>
  <si>
    <t>Planned Cumulative %</t>
  </si>
  <si>
    <t>Cumulative Earned Value</t>
  </si>
  <si>
    <t>Week13</t>
  </si>
  <si>
    <t>Week14</t>
  </si>
  <si>
    <t>Week15</t>
  </si>
  <si>
    <t>Week16</t>
  </si>
  <si>
    <t>Week17</t>
  </si>
  <si>
    <t>Week18</t>
  </si>
  <si>
    <t>Planned Weekly</t>
  </si>
  <si>
    <t>Actual Weekly</t>
  </si>
  <si>
    <t>Planned Cumm</t>
  </si>
  <si>
    <t>Actual Cumm</t>
  </si>
  <si>
    <t>Time</t>
  </si>
  <si>
    <t>Planned 
Week %</t>
  </si>
  <si>
    <t>Earned Value /Week</t>
  </si>
  <si>
    <t>Actual 
Weekly%</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</si>
  <si>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</si>
  <si>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</si>
  <si>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</si>
  <si>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</si>
  <si>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</si>
  <si>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</si>
  <si>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</si>
  <si>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</si>
  <si>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</si>
  <si>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</si>
  <si>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</si>
  <si>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</si>
  <si>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</si>
  <si>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</si>
  <si>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</si>
  <si>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</si>
  <si>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</si>
  <si>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</si>
  <si>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Holidays / Week End</t>
  </si>
  <si>
    <t>Budget 
Cost(hours)</t>
  </si>
  <si>
    <t>Sentiment Analysis with Logistic Regression</t>
  </si>
  <si>
    <t>Naive Bayes</t>
  </si>
  <si>
    <t>Word Embeddings: Hello Vectors</t>
  </si>
  <si>
    <t>Word Translation</t>
  </si>
  <si>
    <t>Autocorrect</t>
  </si>
  <si>
    <t>Part of Speech Tagging</t>
  </si>
  <si>
    <t>Autocomplete</t>
  </si>
  <si>
    <t>Word Embeddings</t>
  </si>
  <si>
    <t>Flow ( Planned / Actual )</t>
  </si>
  <si>
    <t>Planned Flow /Week</t>
  </si>
  <si>
    <t>Cumulative Planned Flow</t>
  </si>
  <si>
    <t>Sentiment with Deep Neural Networks</t>
  </si>
  <si>
    <t>Deep N-grams</t>
  </si>
  <si>
    <t>Named Entity Recognition (NER)</t>
  </si>
  <si>
    <t>Question duplicates</t>
  </si>
  <si>
    <t>NMT with Attention</t>
  </si>
  <si>
    <t>Transformer Summarizer</t>
  </si>
  <si>
    <t>Question Answering</t>
  </si>
  <si>
    <t>Chatbot</t>
  </si>
  <si>
    <t>Not-Started</t>
  </si>
  <si>
    <t>Skipped</t>
  </si>
  <si>
    <t>Done</t>
  </si>
  <si>
    <t>Pending</t>
  </si>
  <si>
    <t>Delaying</t>
  </si>
  <si>
    <t>OnGoing 90%</t>
  </si>
  <si>
    <t>OnGoing 80%</t>
  </si>
  <si>
    <t>OnGoing 70%</t>
  </si>
  <si>
    <t>OnGoing 60%</t>
  </si>
  <si>
    <t>OnGoing 50%</t>
  </si>
  <si>
    <t>OnGoing 40%</t>
  </si>
  <si>
    <t>OnGoing 30%</t>
  </si>
  <si>
    <t>OnGoing 20%</t>
  </si>
  <si>
    <t>OnGoing 10%</t>
  </si>
  <si>
    <t>OnGoing 0%</t>
  </si>
  <si>
    <t>(Col:K) Progress</t>
  </si>
  <si>
    <t>Selection Tables</t>
  </si>
  <si>
    <t>ChatBot</t>
  </si>
  <si>
    <t>Application</t>
  </si>
  <si>
    <t>.2</t>
  </si>
  <si>
    <t>.1</t>
  </si>
  <si>
    <t>(1) Study report</t>
  </si>
  <si>
    <t>Study technologies</t>
  </si>
  <si>
    <t xml:space="preserve"> 
</t>
  </si>
  <si>
    <t xml:space="preserve">
</t>
  </si>
  <si>
    <t>ChatGPT</t>
  </si>
  <si>
    <t>Research</t>
  </si>
  <si>
    <t>All</t>
  </si>
  <si>
    <t>NLP with Attention Models</t>
  </si>
  <si>
    <t>NLP with Sequence Models</t>
  </si>
  <si>
    <t>NLP with Probabilistic Models</t>
  </si>
  <si>
    <t>NLP with Classification and Vector Spaces</t>
  </si>
  <si>
    <t>Learn the basics of NLP</t>
  </si>
  <si>
    <t>Install python and modules</t>
  </si>
  <si>
    <t>Install Ubuntu</t>
  </si>
  <si>
    <t>(1) Env Install report</t>
  </si>
  <si>
    <t>Prepare Environment</t>
  </si>
  <si>
    <t>Setting up Environment</t>
  </si>
  <si>
    <t>NLP with Deep Learning</t>
  </si>
  <si>
    <t>Prepare</t>
  </si>
  <si>
    <t>Progress
(%)</t>
  </si>
  <si>
    <t>WBS deliverable</t>
  </si>
  <si>
    <t>Actual In-charge
updated</t>
  </si>
  <si>
    <t>In-charge</t>
  </si>
  <si>
    <t>Actual Time
(man*day)</t>
  </si>
  <si>
    <t>Actual End Date updated
(YYYY/MM/DD)</t>
  </si>
  <si>
    <t>Actual Start Date updated
(YYYY/MM/DD)</t>
  </si>
  <si>
    <t>Time
(man*day)</t>
  </si>
  <si>
    <t>End Date
(YYYY/MM/DD)</t>
  </si>
  <si>
    <t>Start Date
(YYYY/MM/DD)</t>
  </si>
  <si>
    <t>Comment</t>
  </si>
  <si>
    <t>Task name / WBS name</t>
  </si>
  <si>
    <t>WBS ID</t>
  </si>
  <si>
    <t>Requirement</t>
  </si>
  <si>
    <t>Module</t>
  </si>
  <si>
    <t>Phase</t>
  </si>
  <si>
    <t>Opening</t>
  </si>
  <si>
    <t>Closed</t>
  </si>
  <si>
    <t>T.B.D.</t>
  </si>
  <si>
    <t>Symbolic Legend:</t>
  </si>
  <si>
    <t xml:space="preserve">   &lt;String&gt;</t>
  </si>
  <si>
    <t>&lt;Filling&gt;</t>
  </si>
  <si>
    <t>*Note:</t>
  </si>
  <si>
    <t>Last update:</t>
  </si>
  <si>
    <t>WBS Schedule</t>
  </si>
  <si>
    <t>.3</t>
  </si>
  <si>
    <t>.4</t>
  </si>
  <si>
    <t>25/05/2023</t>
  </si>
  <si>
    <t>Building chat-bot app</t>
  </si>
  <si>
    <t>Chatbot Architecture and Design</t>
  </si>
  <si>
    <t>Design conversational flow and user experience</t>
  </si>
  <si>
    <t>Determine integration points with ChatGPT API and Whisper API</t>
  </si>
  <si>
    <t>Define data storage and retrieval mechanisms for conversation history</t>
  </si>
  <si>
    <t>Plan for audio file format conversion and summarization</t>
  </si>
  <si>
    <t>Text Message Input and Response</t>
  </si>
  <si>
    <t>Implement text input handling</t>
  </si>
  <si>
    <t>Integrate ChatGPT API for text input and response generation</t>
  </si>
  <si>
    <t>Develop text-to-speech conversion for voice message response</t>
  </si>
  <si>
    <t>Voice Message Input and Response</t>
  </si>
  <si>
    <t>Implement voice message input handling</t>
  </si>
  <si>
    <t>Convert voice message to text using speech recognition</t>
  </si>
  <si>
    <t>Conversation History Extraction</t>
  </si>
  <si>
    <t>Implement conversation history logging</t>
  </si>
  <si>
    <t>Develop functionality to export conversation history as a text file</t>
  </si>
  <si>
    <t>Develop functionality to export conversation history as an audio file</t>
  </si>
  <si>
    <t>Conversation Summarization</t>
  </si>
  <si>
    <t>Implement conversation summarization algorithm</t>
  </si>
  <si>
    <t>Develop functionality to export conversation summary as a text file</t>
  </si>
  <si>
    <t>Testing and Quality Assurance</t>
  </si>
  <si>
    <t>Perform unit testing for each feature</t>
  </si>
  <si>
    <t>Conduct integration testing and ensure proper functionalit</t>
  </si>
  <si>
    <t>Bug fixing and refinement based on testing results</t>
  </si>
  <si>
    <t>Documentation and Deployment</t>
  </si>
  <si>
    <t>Create user documentation and guides</t>
  </si>
  <si>
    <t>Prepare the deployment package and configurations</t>
  </si>
  <si>
    <t>Student (member)</t>
  </si>
  <si>
    <t>Student (Student group leader)</t>
  </si>
  <si>
    <t>Student (leader)</t>
  </si>
  <si>
    <t>PM</t>
  </si>
  <si>
    <t>ROLE</t>
  </si>
  <si>
    <t>EMAIL</t>
  </si>
  <si>
    <t>NAME</t>
  </si>
  <si>
    <t>NO</t>
  </si>
  <si>
    <t>❷MEMBERS INFORMATION</t>
  </si>
  <si>
    <t>- Progress update/status
- Question and answer
- Deliverables</t>
  </si>
  <si>
    <t>- Support/Help
- QA answer
- Review and revise</t>
  </si>
  <si>
    <t>- Plan/re-plan for the change
- Requirement management
- QA management
- Programming works</t>
  </si>
  <si>
    <t>GIVE</t>
  </si>
  <si>
    <t>ASK-FOR</t>
  </si>
  <si>
    <t>DO</t>
  </si>
  <si>
    <t>Management items</t>
  </si>
  <si>
    <r>
      <rPr>
        <b/>
        <sz val="10"/>
        <color theme="1"/>
        <rFont val="Arial"/>
        <family val="2"/>
      </rPr>
      <t xml:space="preserve">(1) Role: </t>
    </r>
    <r>
      <rPr>
        <sz val="10"/>
        <color theme="1"/>
        <rFont val="Arial"/>
        <family val="2"/>
      </rPr>
      <t xml:space="preserve">
</t>
    </r>
    <r>
      <rPr>
        <b/>
        <sz val="10"/>
        <color theme="1"/>
        <rFont val="Arial"/>
        <family val="2"/>
      </rPr>
      <t>(2) Incharge:</t>
    </r>
  </si>
  <si>
    <r>
      <rPr>
        <b/>
        <sz val="10"/>
        <color theme="1"/>
        <rFont val="Arial"/>
        <family val="2"/>
      </rPr>
      <t>(1) Role:</t>
    </r>
    <r>
      <rPr>
        <sz val="10"/>
        <color theme="1"/>
        <rFont val="Arial"/>
        <family val="2"/>
      </rPr>
      <t xml:space="preserve">
</t>
    </r>
    <r>
      <rPr>
        <b/>
        <sz val="10"/>
        <color theme="1"/>
        <rFont val="Arial"/>
        <family val="2"/>
      </rPr>
      <t>(2) Incharge:</t>
    </r>
    <r>
      <rPr>
        <sz val="10"/>
        <color theme="1"/>
        <rFont val="Arial"/>
        <family val="2"/>
      </rPr>
      <t xml:space="preserve">
</t>
    </r>
  </si>
  <si>
    <r>
      <rPr>
        <b/>
        <sz val="10"/>
        <color theme="1"/>
        <rFont val="Arial"/>
        <family val="2"/>
      </rPr>
      <t>(1) Role:</t>
    </r>
    <r>
      <rPr>
        <sz val="10"/>
        <color theme="1"/>
        <rFont val="Arial"/>
        <family val="2"/>
      </rPr>
      <t xml:space="preserve">
</t>
    </r>
    <r>
      <rPr>
        <b/>
        <sz val="10"/>
        <color theme="1"/>
        <rFont val="Arial"/>
        <family val="2"/>
      </rPr>
      <t>(2) Incharge:</t>
    </r>
  </si>
  <si>
    <r>
      <rPr>
        <b/>
        <sz val="10"/>
        <color theme="1"/>
        <rFont val="Arial"/>
        <family val="2"/>
      </rPr>
      <t xml:space="preserve">(1) Role: </t>
    </r>
    <r>
      <rPr>
        <sz val="10"/>
        <color theme="1"/>
        <rFont val="Arial"/>
        <family val="2"/>
      </rPr>
      <t xml:space="preserve">
</t>
    </r>
    <r>
      <rPr>
        <b/>
        <sz val="10"/>
        <color theme="1"/>
        <rFont val="Arial"/>
        <family val="2"/>
      </rPr>
      <t>(2) Incharge:</t>
    </r>
    <r>
      <rPr>
        <sz val="10"/>
        <color theme="1"/>
        <rFont val="Arial"/>
        <family val="2"/>
      </rPr>
      <t xml:space="preserve">
</t>
    </r>
  </si>
  <si>
    <t>(1) Role: Member
(2) Incharge:
     - Programming
     - Test
     - Validity Data
     - Support Group Leader
     - Report question/issue when neccesary
     - Create document (investigation report, benchmarking report)</t>
  </si>
  <si>
    <t>(1) Role: Student group leader
(2) In charge:
- Create WBS Schedule
- Daily report to leader
- Weekly meeting
- Technical task
- Student group management</t>
  </si>
  <si>
    <t>(1) Role: Student leader
(2) In charge:
- Create WBS Schedule
- Daily report to PM
- Weekly meeting
- Technical task
- Student group management</t>
  </si>
  <si>
    <t>Member and Role</t>
  </si>
  <si>
    <t>HUSC: ĐH Khoa Học Huế</t>
  </si>
  <si>
    <r>
      <rPr>
        <b/>
        <sz val="10"/>
        <color theme="1"/>
        <rFont val="Arial"/>
        <family val="2"/>
      </rPr>
      <t xml:space="preserve">(1) Role: 
(2) Incharge:
     - </t>
    </r>
    <r>
      <rPr>
        <b/>
        <sz val="10"/>
        <color rgb="FFFF0000"/>
        <rFont val="Arial"/>
        <family val="2"/>
      </rPr>
      <t>T.B.D</t>
    </r>
  </si>
  <si>
    <t>hn_chau(hn_chau@brycen.com.vn)</t>
  </si>
  <si>
    <t>BVN: BRYCEN VIETNAM</t>
  </si>
  <si>
    <r>
      <rPr>
        <b/>
        <sz val="16"/>
        <color theme="1"/>
        <rFont val="Calibri"/>
        <family val="2"/>
      </rPr>
      <t>❶</t>
    </r>
    <r>
      <rPr>
        <b/>
        <sz val="16"/>
        <color theme="1"/>
        <rFont val="Arial"/>
        <family val="2"/>
      </rPr>
      <t xml:space="preserve"> PROJECT TEAM STRUCTURE AND COMMUNICATION FLOW</t>
    </r>
  </si>
  <si>
    <t xml:space="preserve">ChatGPT phase 1 </t>
  </si>
  <si>
    <t>Project:</t>
  </si>
  <si>
    <t xml:space="preserve"> 
Understanding Langchain</t>
  </si>
  <si>
    <t>LangChain: Models, Prompts and Output Parsers</t>
  </si>
  <si>
    <t xml:space="preserve">LangChain: Memory </t>
  </si>
  <si>
    <t>Chains in LangChain</t>
  </si>
  <si>
    <r>
      <rPr>
        <b/>
        <sz val="10"/>
        <color theme="1"/>
        <rFont val="Arial"/>
      </rPr>
      <t>LangChain: Q&amp;A over Documents</t>
    </r>
    <r>
      <rPr>
        <sz val="10"/>
        <color theme="1"/>
        <rFont val="Arial"/>
      </rPr>
      <t xml:space="preserve"> </t>
    </r>
  </si>
  <si>
    <t>Flutter</t>
  </si>
  <si>
    <t>Learn the basics of Flutter</t>
  </si>
  <si>
    <t>Flutter and Dart basic</t>
  </si>
  <si>
    <t>Adding interactivity, more Widgets and Theming</t>
  </si>
  <si>
    <t>Flutter and Dart internals</t>
  </si>
  <si>
    <t xml:space="preserve">Firebase </t>
  </si>
  <si>
    <t>LangChain: Memory</t>
  </si>
  <si>
    <t xml:space="preserve">LangChain: Q&amp;A over Documents </t>
  </si>
  <si>
    <t>Firebase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</si>
</sst>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2">
    <numFmt numFmtId="41" formatCode="_(* #,##0_);_(* \(#,##0\);_(* &quot;-&quot;_);_(@_)"/>
    <numFmt numFmtId="164" formatCode="[$-409]d/mmm/yy;@"/>
    <numFmt numFmtId="165" formatCode="[$-409]dd/mmm/yy;@"/>
    <numFmt numFmtId="166" formatCode="#,##0.0"/>
    <numFmt numFmtId="167" formatCode="0.0%"/>
    <numFmt numFmtId="168" formatCode="#,##0.0000000000"/>
    <numFmt numFmtId="169" formatCode="&quot;$&quot;_#_,##0_);[Red]\(&quot;$&quot;_#\,##0\)"/>
    <numFmt numFmtId="170" formatCode="#,##0\ &quot;DM&quot;;[Red]\-#,##0\ &quot;DM&quot;"/>
    <numFmt numFmtId="171" formatCode="#,##0.00\ &quot;DM&quot;;\-#,##0.00\ &quot;DM&quot;"/>
    <numFmt numFmtId="172" formatCode="#,##0.00\ &quot;DM&quot;;[Red]\-#,##0.00\ &quot;DM&quot;"/>
    <numFmt numFmtId="173" formatCode="_-* #,##0\ &quot;DM&quot;_-;\-* #,##0\ &quot;DM&quot;_-;_-* &quot;-&quot;\ &quot;DM&quot;_-;_-@_-"/>
    <numFmt numFmtId="174" formatCode="_-* #,##0\ _D_M_-;\-* #,##0\ _D_M_-;_-* &quot;-&quot;\ _D_M_-;_-@_-"/>
    <numFmt numFmtId="175" formatCode="_-* #,##0.00_-;_-* #,##0.00\-;_-* &quot;-&quot;??_-;_-@_-"/>
    <numFmt numFmtId="176" formatCode="#,##0.00_);\(#,##0.0\)"/>
    <numFmt numFmtId="177" formatCode="_(&quot;Rp&quot;\.* #,##0.000_);_(&quot;Rp&quot;* \(#,##0.000\);_(&quot;Rp&quot;* &quot;-&quot;_);_(@_)"/>
    <numFmt numFmtId="178" formatCode="&quot;$&quot;#,##0.00;[Red]\-&quot;$&quot;#,##0.00"/>
    <numFmt numFmtId="179" formatCode="_(* #,##0.0000000000_);_(* \(#,##0.0000000000\);_(* &quot;-&quot;??_);_(@_)"/>
    <numFmt numFmtId="180" formatCode="m/d"/>
    <numFmt numFmtId="181" formatCode="0.000%"/>
    <numFmt numFmtId="182" formatCode="#,##0_);[Red]\(#,##0\);;@"/>
    <numFmt numFmtId="183" formatCode="_-* #,##0_-;_-* #,##0\-;_-* &quot;-&quot;_-;_-@_-"/>
    <numFmt numFmtId="184" formatCode="_([$€-2]* #,##0.00_);_([$€-2]* \(#,##0.00\);_([$€-2]* &quot;-&quot;??_)"/>
    <numFmt numFmtId="185" formatCode="_(* #,##0.00000000000000_);_(* \(#,##0.00000000000000\);_(* &quot;-&quot;??_);_(@_)"/>
    <numFmt numFmtId="186" formatCode="&quot;$&quot;_##,##0_);[Red]\(&quot;$&quot;_#\,##0\)"/>
    <numFmt numFmtId="187" formatCode="#."/>
    <numFmt numFmtId="188" formatCode="&quot;¥&quot;#,##0.00_);\(&quot;¥&quot;#,##0.00\)"/>
    <numFmt numFmtId="189" formatCode="#,##0.000"/>
    <numFmt numFmtId="190" formatCode="#,##0.00\ &quot;F&quot;;[Red]\-#,##0.00\ &quot;F&quot;"/>
    <numFmt numFmtId="191" formatCode="&quot;US$&quot;#,##0_);\(&quot;US$&quot;#,##0\)"/>
    <numFmt numFmtId="192" formatCode="&quot;US$&quot;\ #,##0_);[Red]\(&quot;US$&quot;\ #,##0\)"/>
    <numFmt numFmtId="193" formatCode="_-* #,##0\ &quot;F&quot;_-;\-* #,##0\ &quot;F&quot;_-;_-* &quot;-&quot;\ &quot;F&quot;_-;_-@_-"/>
    <numFmt numFmtId="194" formatCode="&quot;Rp.&quot;#,##0.00_);\(&quot;Rp.&quot;#,##0.00\)"/>
    <numFmt numFmtId="195" formatCode="_(&quot;¥&quot;* #,##0_);_(&quot;¥&quot;* \(#,##0\);_(&quot;¥&quot;* &quot;-&quot;_);_(@_)"/>
    <numFmt numFmtId="196" formatCode="&quot;$&quot;##,##0_);[Red]\(&quot;$&quot;#,##0\)"/>
    <numFmt numFmtId="197" formatCode="###0.00"/>
    <numFmt numFmtId="198" formatCode="_-* #,##0.00\ &quot;DM&quot;_-;\-* #,##0.00\ &quot;DM&quot;_-;_-* &quot;-&quot;??\ &quot;DM&quot;_-;_-@_-"/>
    <numFmt numFmtId="199" formatCode="_-* #,##0.00\ _D_M_-;\-* #,##0.00\ _D_M_-;_-* &quot;-&quot;??\ _D_M_-;_-@_-"/>
    <numFmt numFmtId="200" formatCode="_-&quot;F&quot;\ * #,##0_-;_-&quot;F&quot;\ * #,##0\-;_-&quot;F&quot;\ * &quot;-&quot;_-;_-@_-"/>
    <numFmt numFmtId="201" formatCode="_-&quot;F&quot;\ * #,##0.00_-;_-&quot;F&quot;\ * #,##0.00\-;_-&quot;F&quot;\ * &quot;-&quot;??_-;_-@_-"/>
    <numFmt numFmtId="202" formatCode="yyyy/mm/dd"/>
    <numFmt numFmtId="203" formatCode="d\.m"/>
    <numFmt numFmtId="204" formatCode="yyyy/m/d"/>
  </numFmts>
  <fonts count="120">
    <font>
      <sz val="11"/>
      <color theme="1"/>
      <name val="Calibri"/>
      <family val="2"/>
      <scheme val="minor"/>
    </font>
    <font>
      <b/>
      <sz val="11"/>
      <color theme="1"/>
      <name val="Calibri"/>
      <family val="2"/>
      <scheme val="minor"/>
    </font>
    <font>
      <b/>
      <sz val="11"/>
      <name val="Arial"/>
      <family val="2"/>
    </font>
    <font>
      <b/>
      <sz val="12"/>
      <name val="Arial"/>
      <family val="2"/>
    </font>
    <font>
      <sz val="11"/>
      <name val="Arial"/>
      <family val="2"/>
    </font>
    <font>
      <b/>
      <sz val="14"/>
      <name val="Arial"/>
      <family val="2"/>
    </font>
    <font>
      <b/>
      <sz val="14"/>
      <name val="Farsi Simple Bold"/>
      <charset val="178"/>
    </font>
    <font>
      <b/>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u/>
      <sz val="22"/>
      <color theme="1"/>
      <name val="Calibri"/>
      <family val="2"/>
      <scheme val="minor"/>
    </font>
    <font>
      <b/>
      <sz val="22"/>
      <color theme="1"/>
      <name val="Calibri"/>
      <family val="2"/>
      <scheme val="minor"/>
    </font>
    <font>
      <u/>
      <sz val="22"/>
      <color theme="1"/>
      <name val="Calibri"/>
      <family val="2"/>
      <scheme val="minor"/>
    </font>
    <font>
      <b/>
      <sz val="8"/>
      <color theme="0"/>
      <name val="Calibri"/>
      <family val="2"/>
      <scheme val="minor"/>
    </font>
    <font>
      <sz val="10"/>
      <color theme="1"/>
      <name val="Calibri"/>
      <family val="2"/>
      <scheme val="minor"/>
    </font>
    <font>
      <b/>
      <sz val="10"/>
      <color theme="3"/>
      <name val="Calibri"/>
      <family val="2"/>
      <scheme val="minor"/>
    </font>
    <font>
      <sz val="9"/>
      <color theme="1"/>
      <name val="Calibri"/>
      <family val="2"/>
      <scheme val="minor"/>
    </font>
    <font>
      <sz val="7.5"/>
      <color rgb="FF000000"/>
      <name val="Arial"/>
      <family val="2"/>
    </font>
    <font>
      <b/>
      <sz val="14"/>
      <color rgb="FFFF0000"/>
      <name val="Calibri"/>
      <family val="2"/>
      <scheme val="minor"/>
    </font>
    <font>
      <b/>
      <u/>
      <sz val="18"/>
      <color indexed="9"/>
      <name val="Tahoma"/>
      <family val="2"/>
    </font>
    <font>
      <sz val="8"/>
      <name val="Times New Roman"/>
      <family val="1"/>
    </font>
    <font>
      <sz val="10"/>
      <name val="Arial"/>
      <family val="2"/>
    </font>
    <font>
      <sz val="12"/>
      <name val="Helv"/>
      <charset val="178"/>
    </font>
    <font>
      <sz val="12"/>
      <name val="Tms Rmn"/>
    </font>
    <font>
      <sz val="11"/>
      <color theme="1"/>
      <name val="Calibri"/>
      <family val="2"/>
      <charset val="178"/>
      <scheme val="minor"/>
    </font>
    <font>
      <sz val="10"/>
      <name val="MS Serif"/>
      <family val="1"/>
      <charset val="178"/>
    </font>
    <font>
      <b/>
      <sz val="8"/>
      <name val="Arial"/>
      <family val="2"/>
    </font>
    <font>
      <sz val="10"/>
      <color indexed="8"/>
      <name val="Arial"/>
      <family val="2"/>
    </font>
    <font>
      <sz val="10"/>
      <name val="Century Gothic"/>
      <family val="2"/>
    </font>
    <font>
      <sz val="10"/>
      <name val="Courier"/>
      <family val="3"/>
      <charset val="178"/>
    </font>
    <font>
      <sz val="10"/>
      <color indexed="16"/>
      <name val="MS Serif"/>
      <family val="1"/>
      <charset val="178"/>
    </font>
    <font>
      <b/>
      <sz val="1"/>
      <color indexed="8"/>
      <name val="Courier"/>
      <family val="3"/>
    </font>
    <font>
      <i/>
      <sz val="1"/>
      <color indexed="8"/>
      <name val="Courier"/>
      <family val="3"/>
    </font>
    <font>
      <b/>
      <u/>
      <sz val="10"/>
      <color indexed="14"/>
      <name val="Helv"/>
      <family val="2"/>
    </font>
    <font>
      <sz val="8"/>
      <name val="Arial"/>
      <family val="2"/>
    </font>
    <font>
      <b/>
      <sz val="1"/>
      <color indexed="8"/>
      <name val="Courier"/>
      <family val="3"/>
      <charset val="178"/>
    </font>
    <font>
      <b/>
      <sz val="8"/>
      <name val="MS Sans Serif"/>
      <family val="2"/>
      <charset val="178"/>
    </font>
    <font>
      <b/>
      <u/>
      <sz val="10"/>
      <name val="Helv"/>
      <family val="2"/>
    </font>
    <font>
      <sz val="9"/>
      <name val="Arial"/>
      <family val="2"/>
    </font>
    <font>
      <sz val="7"/>
      <name val="Small Fonts"/>
      <family val="2"/>
    </font>
    <font>
      <sz val="10"/>
      <name val="Helv"/>
      <family val="2"/>
    </font>
    <font>
      <sz val="10"/>
      <name val="Tms Rmn"/>
      <family val="1"/>
    </font>
    <font>
      <sz val="8"/>
      <name val="Wingdings"/>
      <charset val="2"/>
    </font>
    <font>
      <sz val="8"/>
      <name val="Helv"/>
    </font>
    <font>
      <sz val="8"/>
      <name val="MS Sans Serif"/>
      <family val="2"/>
      <charset val="178"/>
    </font>
    <font>
      <b/>
      <sz val="8"/>
      <color indexed="8"/>
      <name val="Helv"/>
    </font>
    <font>
      <u/>
      <sz val="10"/>
      <color indexed="14"/>
      <name val="COUR"/>
      <family val="3"/>
    </font>
    <font>
      <sz val="11"/>
      <name val="ＭＳ 明朝"/>
      <family val="1"/>
      <charset val="128"/>
    </font>
    <font>
      <sz val="10"/>
      <color rgb="FF000000"/>
      <name val="Calibri"/>
      <scheme val="minor"/>
    </font>
    <font>
      <sz val="10"/>
      <color rgb="FFCC0000"/>
      <name val="Calibri"/>
      <scheme val="minor"/>
    </font>
    <font>
      <b/>
      <sz val="10"/>
      <color rgb="FF990000"/>
      <name val="Calibri"/>
      <scheme val="minor"/>
    </font>
    <font>
      <sz val="10"/>
      <color theme="1"/>
      <name val="Arial"/>
    </font>
    <font>
      <b/>
      <sz val="10"/>
      <color theme="1"/>
      <name val="Roboto"/>
    </font>
    <font>
      <b/>
      <sz val="10"/>
      <color theme="1"/>
      <name val="Arial"/>
    </font>
    <font>
      <sz val="10"/>
      <color rgb="FF000000"/>
      <name val="Roboto"/>
    </font>
    <font>
      <sz val="10"/>
      <color theme="1"/>
      <name val="Calibri"/>
      <scheme val="minor"/>
    </font>
    <font>
      <sz val="10"/>
      <name val="Arial"/>
    </font>
    <font>
      <b/>
      <sz val="10"/>
      <color rgb="FF000000"/>
      <name val="Calibri"/>
      <scheme val="minor"/>
    </font>
    <font>
      <b/>
      <sz val="10"/>
      <color theme="1"/>
      <name val="Calibri"/>
      <scheme val="minor"/>
    </font>
    <font>
      <b/>
      <sz val="10"/>
      <color rgb="FFCC0000"/>
      <name val="Calibri"/>
      <scheme val="minor"/>
    </font>
    <font>
      <b/>
      <sz val="11"/>
      <color rgb="FF000000"/>
      <name val="Calibri"/>
      <scheme val="minor"/>
    </font>
    <font>
      <b/>
      <sz val="11"/>
      <color rgb="FFCC0000"/>
      <name val="Calibri"/>
      <scheme val="minor"/>
    </font>
    <font>
      <b/>
      <sz val="11"/>
      <color rgb="FF990000"/>
      <name val="Calibri"/>
      <scheme val="minor"/>
    </font>
    <font>
      <sz val="12"/>
      <color rgb="FF000000"/>
      <name val="Calibri"/>
      <scheme val="minor"/>
    </font>
    <font>
      <sz val="14"/>
      <color rgb="FF000000"/>
      <name val="Calibri"/>
      <scheme val="minor"/>
    </font>
    <font>
      <sz val="11"/>
      <color theme="1"/>
      <name val="Calibri"/>
      <scheme val="minor"/>
    </font>
    <font>
      <b/>
      <sz val="11"/>
      <color theme="1"/>
      <name val="Calibri"/>
      <scheme val="minor"/>
    </font>
    <font>
      <sz val="11"/>
      <color rgb="FF000000"/>
      <name val="Calibri"/>
      <scheme val="minor"/>
    </font>
    <font>
      <b/>
      <u/>
      <sz val="11"/>
      <color rgb="FF0000FF"/>
      <name val="Calibri"/>
      <scheme val="minor"/>
    </font>
    <font>
      <b/>
      <sz val="11"/>
      <color rgb="FF0000FF"/>
      <name val="Calibri"/>
      <scheme val="minor"/>
    </font>
    <font>
      <sz val="14"/>
      <color theme="1"/>
      <name val="Calibri"/>
      <scheme val="minor"/>
    </font>
    <font>
      <sz val="10"/>
      <color rgb="FF000000"/>
      <name val="Arial"/>
    </font>
    <font>
      <sz val="10"/>
      <color rgb="FFCC0000"/>
      <name val="Arial"/>
    </font>
    <font>
      <b/>
      <sz val="10"/>
      <color rgb="FFCC0000"/>
      <name val="Arial"/>
    </font>
    <font>
      <b/>
      <sz val="10"/>
      <color rgb="FF000000"/>
      <name val="Arial"/>
    </font>
    <font>
      <b/>
      <sz val="11"/>
      <color rgb="FF000000"/>
      <name val="Arial"/>
    </font>
    <font>
      <b/>
      <sz val="9"/>
      <color rgb="FFCC0000"/>
      <name val="Calibri"/>
      <scheme val="minor"/>
    </font>
    <font>
      <b/>
      <sz val="9"/>
      <color rgb="FFFF0000"/>
      <name val="Calibri"/>
      <scheme val="minor"/>
    </font>
    <font>
      <b/>
      <sz val="9"/>
      <color rgb="FF990000"/>
      <name val="Calibri"/>
      <scheme val="minor"/>
    </font>
    <font>
      <sz val="12"/>
      <color rgb="FFFF0000"/>
      <name val="Calibri"/>
      <scheme val="minor"/>
    </font>
    <font>
      <b/>
      <sz val="14"/>
      <color rgb="FF990000"/>
      <name val="Calibri"/>
    </font>
    <font>
      <b/>
      <sz val="14"/>
      <color theme="1"/>
      <name val="Calibri"/>
    </font>
    <font>
      <sz val="11"/>
      <color theme="1"/>
      <name val="Calibri"/>
    </font>
    <font>
      <i/>
      <sz val="12"/>
      <color theme="1"/>
      <name val="Calibri"/>
      <scheme val="minor"/>
    </font>
    <font>
      <i/>
      <sz val="12"/>
      <color rgb="FF000000"/>
      <name val="Calibri"/>
      <scheme val="minor"/>
    </font>
    <font>
      <i/>
      <sz val="12"/>
      <color rgb="FFCC0000"/>
      <name val="Calibri"/>
      <scheme val="minor"/>
    </font>
    <font>
      <b/>
      <i/>
      <sz val="12"/>
      <color rgb="FF990000"/>
      <name val="Calibri"/>
      <scheme val="minor"/>
    </font>
    <font>
      <sz val="12"/>
      <color theme="1"/>
      <name val="Calibri"/>
    </font>
    <font>
      <sz val="12"/>
      <color theme="1"/>
      <name val="Calibri"/>
      <scheme val="minor"/>
    </font>
    <font>
      <i/>
      <sz val="12"/>
      <color rgb="FFFF00FF"/>
      <name val="Calibri"/>
      <scheme val="minor"/>
    </font>
    <font>
      <b/>
      <i/>
      <sz val="12"/>
      <color rgb="FFCC0000"/>
      <name val="Calibri"/>
      <scheme val="minor"/>
    </font>
    <font>
      <b/>
      <i/>
      <sz val="12"/>
      <color theme="1"/>
      <name val="Calibri"/>
      <scheme val="minor"/>
    </font>
    <font>
      <sz val="12"/>
      <color rgb="FFFF00FF"/>
      <name val="Calibri"/>
      <scheme val="minor"/>
    </font>
    <font>
      <b/>
      <sz val="12"/>
      <color theme="1"/>
      <name val="Calibri"/>
    </font>
    <font>
      <b/>
      <i/>
      <sz val="12"/>
      <color rgb="FF000000"/>
      <name val="Calibri"/>
      <scheme val="minor"/>
    </font>
    <font>
      <sz val="12"/>
      <color rgb="FFCC0000"/>
      <name val="Calibri"/>
      <scheme val="minor"/>
    </font>
    <font>
      <b/>
      <sz val="12"/>
      <color theme="1"/>
      <name val="Calibri"/>
      <scheme val="minor"/>
    </font>
    <font>
      <b/>
      <i/>
      <sz val="18"/>
      <color rgb="FF000000"/>
      <name val="Calibri"/>
      <scheme val="minor"/>
    </font>
    <font>
      <sz val="11"/>
      <color rgb="FFCC0000"/>
      <name val="-apple-system"/>
    </font>
    <font>
      <sz val="11"/>
      <color rgb="FF242424"/>
      <name val="-apple-system"/>
    </font>
    <font>
      <b/>
      <i/>
      <sz val="18"/>
      <color rgb="FFCC0000"/>
      <name val="Calibri"/>
      <scheme val="minor"/>
    </font>
    <font>
      <b/>
      <i/>
      <sz val="12"/>
      <color rgb="FFFF00FF"/>
      <name val="Calibri"/>
      <scheme val="minor"/>
    </font>
    <font>
      <b/>
      <sz val="10"/>
      <color theme="1"/>
      <name val="Calibri"/>
      <family val="2"/>
      <scheme val="minor"/>
    </font>
    <font>
      <sz val="10"/>
      <color rgb="FFCC0000"/>
      <name val="Calibri"/>
      <family val="2"/>
      <scheme val="minor"/>
    </font>
    <font>
      <sz val="11"/>
      <color rgb="FF000000"/>
      <name val="Calibri"/>
      <family val="2"/>
      <scheme val="minor"/>
    </font>
    <font>
      <sz val="10"/>
      <color theme="1"/>
      <name val="Arial"/>
      <family val="2"/>
    </font>
    <font>
      <b/>
      <sz val="11"/>
      <color rgb="FF000000"/>
      <name val="Calibri"/>
      <family val="2"/>
      <scheme val="minor"/>
    </font>
    <font>
      <b/>
      <sz val="10"/>
      <color rgb="FF000000"/>
      <name val="Calibri"/>
      <family val="2"/>
      <scheme val="minor"/>
    </font>
    <font>
      <sz val="10"/>
      <color rgb="FF000000"/>
      <name val="Calibri"/>
      <family val="2"/>
      <scheme val="minor"/>
    </font>
    <font>
      <sz val="10"/>
      <color rgb="FF990000"/>
      <name val="Calibri"/>
      <family val="2"/>
      <scheme val="minor"/>
    </font>
    <font>
      <b/>
      <sz val="18"/>
      <color theme="1"/>
      <name val="Calibri"/>
      <family val="2"/>
    </font>
    <font>
      <b/>
      <sz val="14"/>
      <color theme="1"/>
      <name val="Calibri"/>
      <family val="2"/>
      <scheme val="minor"/>
    </font>
    <font>
      <b/>
      <sz val="10"/>
      <color theme="1"/>
      <name val="Arial"/>
      <family val="2"/>
    </font>
    <font>
      <b/>
      <sz val="10"/>
      <color rgb="FFFF0000"/>
      <name val="Arial"/>
      <family val="2"/>
    </font>
    <font>
      <b/>
      <sz val="16"/>
      <color theme="1"/>
      <name val="Calibri"/>
      <family val="2"/>
    </font>
    <font>
      <b/>
      <sz val="16"/>
      <color theme="1"/>
      <name val="Arial"/>
      <family val="2"/>
    </font>
    <font>
      <sz val="24"/>
      <color theme="1"/>
      <name val="Calibri"/>
      <family val="2"/>
      <scheme val="minor"/>
    </font>
    <font>
      <b/>
      <sz val="24"/>
      <color theme="1"/>
      <name val="Calibri"/>
      <family val="2"/>
      <scheme val="minor"/>
    </font>
    <font>
      <b/>
      <i/>
      <sz val="24"/>
      <color theme="1"/>
      <name val="Calibri"/>
      <family val="2"/>
      <scheme val="minor"/>
    </font>
  </fonts>
  <fills count="40">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1"/>
        <bgColor indexed="64"/>
      </patternFill>
    </fill>
    <fill>
      <patternFill patternType="solid">
        <fgColor indexed="12"/>
        <bgColor indexed="64"/>
      </patternFill>
    </fill>
    <fill>
      <patternFill patternType="solid">
        <fgColor indexed="26"/>
        <bgColor indexed="64"/>
      </patternFill>
    </fill>
    <fill>
      <patternFill patternType="solid">
        <fgColor indexed="22"/>
        <bgColor indexed="64"/>
      </patternFill>
    </fill>
    <fill>
      <patternFill patternType="darkVertical"/>
    </fill>
    <fill>
      <patternFill patternType="solid">
        <fgColor indexed="42"/>
        <bgColor indexed="64"/>
      </patternFill>
    </fill>
    <fill>
      <patternFill patternType="solid">
        <fgColor indexed="11"/>
        <bgColor indexed="64"/>
      </patternFill>
    </fill>
    <fill>
      <patternFill patternType="solid">
        <fgColor theme="0" tint="-0.499984740745262"/>
        <bgColor indexed="64"/>
      </patternFill>
    </fill>
    <fill>
      <patternFill patternType="solid">
        <fgColor rgb="FFFFFFFF"/>
        <bgColor rgb="FFFFFFFF"/>
      </patternFill>
    </fill>
    <fill>
      <patternFill patternType="solid">
        <fgColor rgb="FFFFE599"/>
        <bgColor rgb="FFFFE599"/>
      </patternFill>
    </fill>
    <fill>
      <patternFill patternType="solid">
        <fgColor theme="0"/>
        <bgColor theme="0"/>
      </patternFill>
    </fill>
    <fill>
      <patternFill patternType="solid">
        <fgColor rgb="FFF1C232"/>
        <bgColor rgb="FFF1C232"/>
      </patternFill>
    </fill>
    <fill>
      <patternFill patternType="solid">
        <fgColor rgb="FFB6D7A8"/>
        <bgColor rgb="FFB6D7A8"/>
      </patternFill>
    </fill>
    <fill>
      <patternFill patternType="solid">
        <fgColor rgb="FF6AA84F"/>
        <bgColor rgb="FF6AA84F"/>
      </patternFill>
    </fill>
    <fill>
      <patternFill patternType="solid">
        <fgColor rgb="FFFFFF00"/>
        <bgColor rgb="FFFFFF00"/>
      </patternFill>
    </fill>
    <fill>
      <patternFill patternType="solid">
        <fgColor rgb="FFEFEFEF"/>
        <bgColor rgb="FFEFEFEF"/>
      </patternFill>
    </fill>
    <fill>
      <patternFill patternType="solid">
        <fgColor rgb="FFEAD1DC"/>
        <bgColor rgb="FFEAD1DC"/>
      </patternFill>
    </fill>
    <fill>
      <patternFill patternType="solid">
        <fgColor rgb="FFCCCCCC"/>
        <bgColor rgb="FFCCCCCC"/>
      </patternFill>
    </fill>
    <fill>
      <patternFill patternType="solid">
        <fgColor rgb="FFFF9900"/>
        <bgColor rgb="FFFF9900"/>
      </patternFill>
    </fill>
    <fill>
      <patternFill patternType="solid">
        <fgColor rgb="FFFEF9EA"/>
        <bgColor rgb="FFFEF9EA"/>
      </patternFill>
    </fill>
    <fill>
      <patternFill patternType="solid">
        <fgColor rgb="FFA4C2F4"/>
        <bgColor rgb="FFA4C2F4"/>
      </patternFill>
    </fill>
    <fill>
      <patternFill patternType="solid">
        <fgColor rgb="FFF9CB9C"/>
        <bgColor rgb="FFF9CB9C"/>
      </patternFill>
    </fill>
    <fill>
      <patternFill patternType="solid">
        <fgColor rgb="FFF6B26B"/>
        <bgColor rgb="FFF6B26B"/>
      </patternFill>
    </fill>
    <fill>
      <patternFill patternType="solid">
        <fgColor rgb="FFFFF2CC"/>
        <bgColor rgb="FFFFF2CC"/>
      </patternFill>
    </fill>
    <fill>
      <patternFill patternType="solid">
        <fgColor rgb="FF93C47D"/>
        <bgColor rgb="FF93C47D"/>
      </patternFill>
    </fill>
    <fill>
      <patternFill patternType="solid">
        <fgColor rgb="FFFFD966"/>
        <bgColor rgb="FFFFD966"/>
      </patternFill>
    </fill>
    <fill>
      <patternFill patternType="solid">
        <fgColor rgb="FF3C78D8"/>
        <bgColor rgb="FF3C78D8"/>
      </patternFill>
    </fill>
    <fill>
      <patternFill patternType="solid">
        <fgColor theme="0" tint="-0.14999847407452621"/>
        <bgColor theme="0"/>
      </patternFill>
    </fill>
    <fill>
      <patternFill patternType="solid">
        <fgColor rgb="FFFFFF00"/>
        <bgColor rgb="FF6AA84F"/>
      </patternFill>
    </fill>
    <fill>
      <patternFill patternType="solid">
        <fgColor theme="0" tint="-0.14999847407452621"/>
        <bgColor rgb="FFFFFF00"/>
      </patternFill>
    </fill>
  </fills>
  <borders count="74">
    <border>
      <left/>
      <right/>
      <top/>
      <bottom/>
      <diagonal/>
    </border>
    <border>
      <left style="double">
        <color indexed="64"/>
      </left>
      <right style="double">
        <color indexed="64"/>
      </right>
      <top style="double">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double">
        <color indexed="64"/>
      </right>
      <top/>
      <bottom style="dotted">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s>
  <cellStyleXfs count="139">
    <xf numFmtId="0" fontId="0" fillId="0" borderId="0"/>
    <xf numFmtId="0" fontId="9" fillId="0" borderId="0"/>
    <xf numFmtId="0" fontId="20" fillId="11" borderId="0" applyNumberFormat="0" applyBorder="0" applyAlignment="0">
      <alignment horizontal="center"/>
    </xf>
    <xf numFmtId="0" fontId="21" fillId="0" borderId="0">
      <alignment horizontal="center" wrapText="1"/>
      <protection locked="0"/>
    </xf>
    <xf numFmtId="0" fontId="22" fillId="0" borderId="0" applyFill="0" applyBorder="0">
      <alignment vertical="center"/>
    </xf>
    <xf numFmtId="169" fontId="22" fillId="0" borderId="0" applyFill="0" applyBorder="0" applyAlignment="0"/>
    <xf numFmtId="170" fontId="22" fillId="0" borderId="0" applyFill="0" applyBorder="0" applyAlignment="0"/>
    <xf numFmtId="171" fontId="22" fillId="0" borderId="0" applyFill="0" applyBorder="0" applyAlignment="0"/>
    <xf numFmtId="172" fontId="22" fillId="0" borderId="0" applyFill="0" applyBorder="0" applyAlignment="0"/>
    <xf numFmtId="173" fontId="22" fillId="0" borderId="0" applyFill="0" applyBorder="0" applyAlignment="0"/>
    <xf numFmtId="169" fontId="22" fillId="0" borderId="0" applyFill="0" applyBorder="0" applyAlignment="0"/>
    <xf numFmtId="174" fontId="22" fillId="0" borderId="0" applyFill="0" applyBorder="0" applyAlignment="0"/>
    <xf numFmtId="170" fontId="22" fillId="0" borderId="0" applyFill="0" applyBorder="0" applyAlignment="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37" fontId="24" fillId="0" borderId="0"/>
    <xf numFmtId="169" fontId="22" fillId="0" borderId="0" applyFont="0" applyFill="0" applyBorder="0" applyAlignment="0" applyProtection="0"/>
    <xf numFmtId="41" fontId="22" fillId="0" borderId="0"/>
    <xf numFmtId="175" fontId="25" fillId="0" borderId="0" applyFont="0" applyFill="0" applyBorder="0" applyAlignment="0" applyProtection="0"/>
    <xf numFmtId="176" fontId="22" fillId="0" borderId="0">
      <protection locked="0"/>
    </xf>
    <xf numFmtId="0" fontId="26" fillId="0" borderId="0" applyNumberFormat="0" applyAlignment="0">
      <alignment horizontal="left"/>
    </xf>
    <xf numFmtId="170" fontId="22" fillId="0" borderId="0" applyFont="0" applyFill="0" applyBorder="0" applyAlignment="0" applyProtection="0"/>
    <xf numFmtId="177" fontId="22" fillId="0" borderId="0" applyFont="0" applyFill="0" applyBorder="0" applyAlignment="0"/>
    <xf numFmtId="178" fontId="22" fillId="0" borderId="0" applyFont="0" applyFill="0" applyBorder="0" applyAlignment="0"/>
    <xf numFmtId="179" fontId="22" fillId="0" borderId="0">
      <protection locked="0"/>
    </xf>
    <xf numFmtId="180" fontId="22" fillId="0" borderId="0"/>
    <xf numFmtId="15" fontId="27" fillId="0" borderId="0" applyFill="0" applyBorder="0" applyAlignment="0"/>
    <xf numFmtId="181" fontId="22" fillId="12" borderId="0" applyFont="0" applyFill="0" applyBorder="0" applyAlignment="0" applyProtection="0"/>
    <xf numFmtId="181" fontId="22" fillId="12" borderId="43" applyFont="0" applyFill="0" applyBorder="0" applyAlignment="0" applyProtection="0"/>
    <xf numFmtId="17" fontId="27" fillId="0" borderId="0" applyFill="0" applyBorder="0">
      <alignment horizontal="right"/>
    </xf>
    <xf numFmtId="14" fontId="28" fillId="0" borderId="0" applyFill="0" applyBorder="0" applyAlignment="0"/>
    <xf numFmtId="180" fontId="22" fillId="0" borderId="0"/>
    <xf numFmtId="0" fontId="22" fillId="0" borderId="0" applyNumberFormat="0">
      <alignment horizontal="centerContinuous"/>
    </xf>
    <xf numFmtId="182" fontId="29" fillId="0" borderId="0" applyFont="0" applyFill="0" applyBorder="0">
      <alignment horizontal="left" vertical="top" wrapText="1"/>
      <protection locked="0"/>
    </xf>
    <xf numFmtId="183" fontId="30" fillId="0" borderId="0" applyFont="0" applyFill="0" applyBorder="0" applyAlignment="0" applyProtection="0"/>
    <xf numFmtId="175" fontId="30" fillId="0" borderId="0" applyFont="0" applyFill="0" applyBorder="0" applyAlignment="0" applyProtection="0"/>
    <xf numFmtId="0" fontId="22" fillId="0" borderId="0">
      <alignment vertical="center"/>
    </xf>
    <xf numFmtId="169" fontId="22" fillId="0" borderId="0" applyFill="0" applyBorder="0" applyAlignment="0"/>
    <xf numFmtId="170" fontId="22" fillId="0" borderId="0" applyFill="0" applyBorder="0" applyAlignment="0"/>
    <xf numFmtId="169" fontId="22" fillId="0" borderId="0" applyFill="0" applyBorder="0" applyAlignment="0"/>
    <xf numFmtId="174" fontId="22" fillId="0" borderId="0" applyFill="0" applyBorder="0" applyAlignment="0"/>
    <xf numFmtId="170" fontId="22" fillId="0" borderId="0" applyFill="0" applyBorder="0" applyAlignment="0"/>
    <xf numFmtId="0" fontId="31" fillId="0" borderId="0" applyNumberFormat="0" applyAlignment="0">
      <alignment horizontal="left"/>
    </xf>
    <xf numFmtId="184" fontId="22" fillId="0" borderId="0" applyFont="0" applyFill="0" applyBorder="0" applyAlignment="0" applyProtection="0"/>
    <xf numFmtId="0" fontId="32" fillId="0" borderId="0">
      <protection locked="0"/>
    </xf>
    <xf numFmtId="0" fontId="32" fillId="0" borderId="0">
      <protection locked="0"/>
    </xf>
    <xf numFmtId="0" fontId="32" fillId="0" borderId="0">
      <protection locked="0"/>
    </xf>
    <xf numFmtId="0" fontId="32" fillId="0" borderId="0">
      <protection locked="0"/>
    </xf>
    <xf numFmtId="0" fontId="33" fillId="0" borderId="0">
      <protection locked="0"/>
    </xf>
    <xf numFmtId="0" fontId="33" fillId="0" borderId="0">
      <protection locked="0"/>
    </xf>
    <xf numFmtId="0" fontId="33" fillId="0" borderId="0">
      <protection locked="0"/>
    </xf>
    <xf numFmtId="185" fontId="22" fillId="0" borderId="0">
      <protection locked="0"/>
    </xf>
    <xf numFmtId="186" fontId="22" fillId="12" borderId="0" applyFont="0" applyFill="0" applyBorder="0" applyAlignment="0"/>
    <xf numFmtId="185" fontId="22" fillId="0" borderId="0">
      <protection locked="0"/>
    </xf>
    <xf numFmtId="0" fontId="34" fillId="0" borderId="0"/>
    <xf numFmtId="38" fontId="35" fillId="13" borderId="0" applyNumberFormat="0" applyBorder="0" applyAlignment="0" applyProtection="0"/>
    <xf numFmtId="181" fontId="22" fillId="0" borderId="44" applyFont="0" applyFill="0" applyBorder="0" applyAlignment="0"/>
    <xf numFmtId="0" fontId="3" fillId="0" borderId="45" applyNumberFormat="0" applyAlignment="0" applyProtection="0">
      <alignment horizontal="left" vertical="center"/>
    </xf>
    <xf numFmtId="0" fontId="3" fillId="0" borderId="46">
      <alignment horizontal="left" vertical="center"/>
    </xf>
    <xf numFmtId="187" fontId="36" fillId="0" borderId="0">
      <protection locked="0"/>
    </xf>
    <xf numFmtId="187" fontId="36" fillId="0" borderId="0">
      <protection locked="0"/>
    </xf>
    <xf numFmtId="0" fontId="37" fillId="0" borderId="47">
      <alignment horizontal="center"/>
    </xf>
    <xf numFmtId="0" fontId="37" fillId="0" borderId="0">
      <alignment horizontal="center"/>
    </xf>
    <xf numFmtId="0" fontId="38" fillId="0" borderId="0"/>
    <xf numFmtId="10" fontId="35" fillId="12" borderId="48" applyNumberFormat="0" applyBorder="0" applyAlignment="0" applyProtection="0"/>
    <xf numFmtId="178" fontId="35" fillId="12" borderId="0" applyFont="0" applyBorder="0" applyAlignment="0" applyProtection="0">
      <protection locked="0"/>
    </xf>
    <xf numFmtId="15" fontId="35" fillId="12" borderId="0" applyFont="0" applyBorder="0" applyAlignment="0" applyProtection="0">
      <protection locked="0"/>
    </xf>
    <xf numFmtId="186" fontId="22" fillId="12" borderId="0" applyFont="0" applyBorder="0" applyAlignment="0">
      <protection locked="0"/>
    </xf>
    <xf numFmtId="38" fontId="35" fillId="12" borderId="0">
      <protection locked="0"/>
    </xf>
    <xf numFmtId="188" fontId="22" fillId="12" borderId="0" applyFont="0" applyBorder="0" applyAlignment="0">
      <protection locked="0"/>
    </xf>
    <xf numFmtId="10" fontId="35" fillId="12" borderId="0">
      <protection locked="0"/>
    </xf>
    <xf numFmtId="188" fontId="22" fillId="12" borderId="0" applyFont="0" applyBorder="0" applyAlignment="0">
      <protection locked="0"/>
    </xf>
    <xf numFmtId="189" fontId="22" fillId="12" borderId="0" applyNumberFormat="0" applyBorder="0" applyAlignment="0">
      <protection locked="0"/>
    </xf>
    <xf numFmtId="169" fontId="22" fillId="0" borderId="0" applyFill="0" applyBorder="0" applyAlignment="0"/>
    <xf numFmtId="170" fontId="22" fillId="0" borderId="0" applyFill="0" applyBorder="0" applyAlignment="0"/>
    <xf numFmtId="169" fontId="22" fillId="0" borderId="0" applyFill="0" applyBorder="0" applyAlignment="0"/>
    <xf numFmtId="174" fontId="22" fillId="0" borderId="0" applyFill="0" applyBorder="0" applyAlignment="0"/>
    <xf numFmtId="170" fontId="22" fillId="0" borderId="0" applyFill="0" applyBorder="0" applyAlignment="0"/>
    <xf numFmtId="0" fontId="39" fillId="0" borderId="44">
      <alignment horizontal="center"/>
    </xf>
    <xf numFmtId="190" fontId="22" fillId="13" borderId="0" applyFont="0" applyBorder="0" applyAlignment="0" applyProtection="0">
      <alignment horizontal="right"/>
      <protection hidden="1"/>
    </xf>
    <xf numFmtId="37" fontId="40" fillId="0" borderId="0"/>
    <xf numFmtId="191" fontId="22" fillId="0" borderId="0"/>
    <xf numFmtId="0" fontId="41" fillId="0" borderId="0"/>
    <xf numFmtId="0" fontId="42" fillId="0" borderId="0"/>
    <xf numFmtId="38" fontId="35" fillId="0" borderId="0" applyFont="0" applyFill="0" applyBorder="0" applyAlignment="0"/>
    <xf numFmtId="189" fontId="22" fillId="0" borderId="0" applyFont="0" applyFill="0" applyBorder="0" applyAlignment="0"/>
    <xf numFmtId="40" fontId="35" fillId="0" borderId="0" applyFont="0" applyFill="0" applyBorder="0" applyAlignment="0"/>
    <xf numFmtId="192" fontId="22" fillId="0" borderId="0" applyFont="0" applyFill="0" applyBorder="0" applyAlignment="0"/>
    <xf numFmtId="0" fontId="9" fillId="0" borderId="0"/>
    <xf numFmtId="0" fontId="9" fillId="0" borderId="0"/>
    <xf numFmtId="0" fontId="9" fillId="0" borderId="0"/>
    <xf numFmtId="0" fontId="9" fillId="0" borderId="0"/>
    <xf numFmtId="0" fontId="25" fillId="0" borderId="0"/>
    <xf numFmtId="0" fontId="9" fillId="0" borderId="0"/>
    <xf numFmtId="189" fontId="22" fillId="0" borderId="0" applyNumberFormat="0" applyFill="0" applyBorder="0" applyAlignment="0" applyProtection="0"/>
    <xf numFmtId="193" fontId="22" fillId="0" borderId="0" applyFont="0" applyFill="0" applyBorder="0" applyAlignment="0" applyProtection="0"/>
    <xf numFmtId="194" fontId="22" fillId="0" borderId="0" applyFont="0" applyFill="0" applyBorder="0" applyAlignment="0" applyProtection="0"/>
    <xf numFmtId="195" fontId="22" fillId="0" borderId="0" applyFont="0" applyFill="0" applyBorder="0" applyAlignment="0" applyProtection="0"/>
    <xf numFmtId="196" fontId="22" fillId="0" borderId="0"/>
    <xf numFmtId="14" fontId="21" fillId="0" borderId="0">
      <alignment horizontal="center" wrapText="1"/>
      <protection locked="0"/>
    </xf>
    <xf numFmtId="173" fontId="22" fillId="0" borderId="0" applyFont="0" applyFill="0" applyBorder="0" applyAlignment="0" applyProtection="0"/>
    <xf numFmtId="191" fontId="22" fillId="0" borderId="0" applyFont="0" applyFill="0" applyBorder="0" applyAlignment="0" applyProtection="0"/>
    <xf numFmtId="188" fontId="22" fillId="0" borderId="0" applyFont="0" applyFill="0" applyBorder="0" applyAlignment="0"/>
    <xf numFmtId="10" fontId="22" fillId="0" borderId="0" applyFont="0" applyFill="0" applyBorder="0" applyAlignment="0" applyProtection="0"/>
    <xf numFmtId="9" fontId="25" fillId="0" borderId="0" applyFont="0" applyFill="0" applyBorder="0" applyAlignment="0" applyProtection="0"/>
    <xf numFmtId="197" fontId="22" fillId="0" borderId="0" applyFont="0" applyFill="0" applyBorder="0" applyAlignment="0" applyProtection="0"/>
    <xf numFmtId="169" fontId="22" fillId="0" borderId="0" applyFill="0" applyBorder="0" applyAlignment="0"/>
    <xf numFmtId="170" fontId="22" fillId="0" borderId="0" applyFill="0" applyBorder="0" applyAlignment="0"/>
    <xf numFmtId="169" fontId="22" fillId="0" borderId="0" applyFill="0" applyBorder="0" applyAlignment="0"/>
    <xf numFmtId="174" fontId="22" fillId="0" borderId="0" applyFill="0" applyBorder="0" applyAlignment="0"/>
    <xf numFmtId="170" fontId="22" fillId="0" borderId="0" applyFill="0" applyBorder="0" applyAlignment="0"/>
    <xf numFmtId="189" fontId="22" fillId="0" borderId="0" applyNumberFormat="0" applyFill="0" applyBorder="0" applyAlignment="0" applyProtection="0">
      <alignment horizontal="left"/>
    </xf>
    <xf numFmtId="0" fontId="43" fillId="14" borderId="0" applyNumberFormat="0" applyFont="0" applyBorder="0" applyAlignment="0">
      <alignment horizontal="center"/>
    </xf>
    <xf numFmtId="14" fontId="44" fillId="0" borderId="0" applyNumberFormat="0" applyFill="0" applyBorder="0" applyAlignment="0" applyProtection="0">
      <alignment horizontal="left"/>
    </xf>
    <xf numFmtId="10" fontId="22" fillId="0" borderId="0">
      <alignment vertical="center" textRotation="90"/>
    </xf>
    <xf numFmtId="0" fontId="43" fillId="1" borderId="46" applyNumberFormat="0" applyFont="0" applyAlignment="0">
      <alignment horizontal="center"/>
    </xf>
    <xf numFmtId="0" fontId="45" fillId="0" borderId="0" applyNumberFormat="0" applyFill="0" applyBorder="0" applyAlignment="0">
      <alignment horizontal="center"/>
    </xf>
    <xf numFmtId="189" fontId="22" fillId="15" borderId="0" applyNumberFormat="0" applyFont="0" applyBorder="0" applyAlignment="0">
      <protection hidden="1"/>
    </xf>
    <xf numFmtId="40" fontId="46" fillId="0" borderId="0" applyBorder="0">
      <alignment horizontal="right"/>
    </xf>
    <xf numFmtId="182" fontId="29" fillId="0" borderId="0" applyFont="0">
      <protection locked="0"/>
    </xf>
    <xf numFmtId="189" fontId="22" fillId="16" borderId="0" applyNumberFormat="0" applyFont="0" applyBorder="0" applyAlignment="0" applyProtection="0"/>
    <xf numFmtId="49" fontId="28" fillId="0" borderId="0" applyFill="0" applyBorder="0" applyAlignment="0"/>
    <xf numFmtId="198" fontId="22" fillId="0" borderId="0" applyFill="0" applyBorder="0" applyAlignment="0"/>
    <xf numFmtId="199" fontId="22" fillId="0" borderId="0" applyFill="0" applyBorder="0" applyAlignment="0"/>
    <xf numFmtId="198" fontId="22" fillId="0" borderId="0" applyFill="0" applyBorder="0" applyAlignment="0" applyProtection="0">
      <alignment horizontal="right"/>
    </xf>
    <xf numFmtId="0" fontId="22" fillId="0" borderId="0"/>
    <xf numFmtId="182" fontId="29" fillId="0" borderId="0" applyFont="0">
      <alignment horizontal="center"/>
      <protection locked="0"/>
    </xf>
    <xf numFmtId="0" fontId="47" fillId="0" borderId="0"/>
    <xf numFmtId="200" fontId="30" fillId="0" borderId="0" applyFont="0" applyFill="0" applyBorder="0" applyAlignment="0" applyProtection="0"/>
    <xf numFmtId="201" fontId="30" fillId="0" borderId="0" applyFont="0" applyFill="0" applyBorder="0" applyAlignment="0" applyProtection="0"/>
    <xf numFmtId="189" fontId="22" fillId="0" borderId="0" applyNumberFormat="0" applyFill="0" applyBorder="0" applyAlignment="0" applyProtection="0"/>
    <xf numFmtId="0" fontId="48" fillId="0" borderId="0">
      <alignment vertical="center"/>
    </xf>
    <xf numFmtId="0" fontId="49" fillId="0" borderId="0"/>
    <xf numFmtId="0" fontId="109" fillId="0" borderId="0"/>
  </cellStyleXfs>
  <cellXfs count="410">
    <xf numFmtId="0" fontId="0" fillId="0" borderId="0" xfId="0"/>
    <xf numFmtId="164" fontId="3" fillId="2" borderId="5"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textRotation="90" wrapText="1"/>
    </xf>
    <xf numFmtId="164" fontId="3" fillId="2" borderId="4"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4" fontId="3" fillId="3" borderId="5" xfId="0" applyNumberFormat="1" applyFont="1" applyFill="1" applyBorder="1" applyAlignment="1">
      <alignment horizontal="center" vertical="center" wrapText="1"/>
    </xf>
    <xf numFmtId="164" fontId="3" fillId="3" borderId="5" xfId="0" applyNumberFormat="1" applyFont="1" applyFill="1" applyBorder="1" applyAlignment="1">
      <alignment horizontal="center" vertical="center" textRotation="90" wrapText="1"/>
    </xf>
    <xf numFmtId="164" fontId="3" fillId="0" borderId="5"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164" fontId="3" fillId="3" borderId="5" xfId="0" applyNumberFormat="1" applyFont="1" applyFill="1" applyBorder="1" applyAlignment="1">
      <alignment horizontal="center" vertical="center" wrapText="1"/>
    </xf>
    <xf numFmtId="166" fontId="7" fillId="5" borderId="5" xfId="0" applyNumberFormat="1" applyFont="1" applyFill="1" applyBorder="1" applyAlignment="1">
      <alignment horizontal="center" vertical="center"/>
    </xf>
    <xf numFmtId="164" fontId="7" fillId="5" borderId="5" xfId="0" applyNumberFormat="1" applyFont="1" applyFill="1" applyBorder="1" applyAlignment="1">
      <alignment horizontal="center" vertical="center"/>
    </xf>
    <xf numFmtId="3" fontId="7" fillId="5" borderId="5" xfId="0" applyNumberFormat="1" applyFont="1" applyFill="1" applyBorder="1" applyAlignment="1">
      <alignment horizontal="center" vertical="center"/>
    </xf>
    <xf numFmtId="167" fontId="7" fillId="5" borderId="5" xfId="0" applyNumberFormat="1" applyFont="1" applyFill="1" applyBorder="1" applyAlignment="1">
      <alignment horizontal="center" vertical="center"/>
    </xf>
    <xf numFmtId="165" fontId="4" fillId="0" borderId="15" xfId="0" applyNumberFormat="1" applyFont="1" applyFill="1" applyBorder="1" applyAlignment="1">
      <alignment horizontal="center" vertical="center" textRotation="180"/>
    </xf>
    <xf numFmtId="165" fontId="4" fillId="4" borderId="16" xfId="0" applyNumberFormat="1" applyFont="1" applyFill="1" applyBorder="1" applyAlignment="1">
      <alignment horizontal="center" vertical="center" textRotation="180"/>
    </xf>
    <xf numFmtId="165" fontId="4" fillId="4" borderId="11" xfId="0" applyNumberFormat="1" applyFont="1" applyFill="1" applyBorder="1" applyAlignment="1">
      <alignment horizontal="center" vertical="center" textRotation="180"/>
    </xf>
    <xf numFmtId="166"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166" fontId="7" fillId="6" borderId="16" xfId="0" applyNumberFormat="1" applyFont="1" applyFill="1" applyBorder="1" applyAlignment="1">
      <alignment horizontal="center" vertical="center"/>
    </xf>
    <xf numFmtId="164" fontId="7" fillId="6" borderId="16" xfId="0" applyNumberFormat="1" applyFont="1" applyFill="1" applyBorder="1" applyAlignment="1">
      <alignment horizontal="center" vertical="center"/>
    </xf>
    <xf numFmtId="3" fontId="7" fillId="6" borderId="16" xfId="0" applyNumberFormat="1" applyFont="1" applyFill="1" applyBorder="1" applyAlignment="1">
      <alignment horizontal="center" vertical="center"/>
    </xf>
    <xf numFmtId="167" fontId="7" fillId="6" borderId="16" xfId="0" applyNumberFormat="1" applyFont="1" applyFill="1" applyBorder="1" applyAlignment="1">
      <alignment horizontal="center" vertical="center"/>
    </xf>
    <xf numFmtId="3" fontId="1" fillId="6" borderId="15" xfId="0" applyNumberFormat="1" applyFont="1" applyFill="1" applyBorder="1" applyAlignment="1">
      <alignment horizontal="center" vertical="center" textRotation="90"/>
    </xf>
    <xf numFmtId="3" fontId="0" fillId="0" borderId="0" xfId="0" applyNumberFormat="1" applyAlignment="1">
      <alignment horizontal="center" vertical="center"/>
    </xf>
    <xf numFmtId="0" fontId="0" fillId="0" borderId="21" xfId="0" applyBorder="1" applyAlignment="1">
      <alignment horizontal="center" vertical="center" textRotation="90"/>
    </xf>
    <xf numFmtId="0" fontId="0" fillId="0" borderId="22" xfId="0" applyBorder="1" applyAlignment="1">
      <alignment horizontal="center" vertical="center" textRotation="90"/>
    </xf>
    <xf numFmtId="0" fontId="0" fillId="0" borderId="23" xfId="0" applyBorder="1" applyAlignment="1">
      <alignment horizontal="center" vertical="center" textRotation="90"/>
    </xf>
    <xf numFmtId="1" fontId="3" fillId="0" borderId="5" xfId="0" applyNumberFormat="1" applyFont="1" applyBorder="1" applyAlignment="1">
      <alignment horizontal="center" vertical="center" textRotation="90" wrapText="1"/>
    </xf>
    <xf numFmtId="1" fontId="7" fillId="5" borderId="5" xfId="0" applyNumberFormat="1" applyFont="1" applyFill="1" applyBorder="1" applyAlignment="1">
      <alignment horizontal="center" vertical="center"/>
    </xf>
    <xf numFmtId="168" fontId="0" fillId="0" borderId="0" xfId="0" applyNumberFormat="1" applyAlignment="1">
      <alignment horizontal="center" vertical="center"/>
    </xf>
    <xf numFmtId="0" fontId="0" fillId="0" borderId="27" xfId="0" applyBorder="1" applyAlignment="1">
      <alignment horizontal="center" vertical="center" textRotation="90"/>
    </xf>
    <xf numFmtId="0" fontId="0" fillId="0" borderId="28" xfId="0" applyBorder="1" applyAlignment="1">
      <alignment horizontal="center" vertical="center" textRotation="90"/>
    </xf>
    <xf numFmtId="0" fontId="0" fillId="0" borderId="29" xfId="0" applyBorder="1" applyAlignment="1">
      <alignment horizontal="center" vertical="center" textRotation="90"/>
    </xf>
    <xf numFmtId="0" fontId="0" fillId="0" borderId="30" xfId="0" applyBorder="1" applyAlignment="1">
      <alignment horizontal="center" vertical="center" textRotation="90"/>
    </xf>
    <xf numFmtId="0" fontId="0" fillId="0" borderId="31" xfId="0" applyBorder="1" applyAlignment="1">
      <alignment horizontal="center" vertical="center" textRotation="90"/>
    </xf>
    <xf numFmtId="0" fontId="0" fillId="0" borderId="32" xfId="0" applyBorder="1" applyAlignment="1">
      <alignment horizontal="center" vertical="center" textRotation="90"/>
    </xf>
    <xf numFmtId="3" fontId="0" fillId="0" borderId="0" xfId="0" applyNumberFormat="1" applyAlignment="1">
      <alignment horizontal="center" vertical="center" textRotation="90"/>
    </xf>
    <xf numFmtId="0" fontId="12" fillId="0" borderId="0" xfId="1" applyFont="1" applyAlignment="1">
      <alignment horizontal="center" vertical="center"/>
    </xf>
    <xf numFmtId="0" fontId="9" fillId="0" borderId="0" xfId="1" applyAlignment="1">
      <alignment horizontal="center" vertical="center"/>
    </xf>
    <xf numFmtId="0" fontId="14" fillId="10" borderId="6" xfId="1" applyFont="1" applyFill="1" applyBorder="1" applyAlignment="1">
      <alignment horizontal="center" vertical="center"/>
    </xf>
    <xf numFmtId="3" fontId="9" fillId="0" borderId="0" xfId="1" applyNumberFormat="1" applyAlignment="1">
      <alignment horizontal="center" vertical="center"/>
    </xf>
    <xf numFmtId="0" fontId="14" fillId="10" borderId="33" xfId="1" applyFont="1" applyFill="1" applyBorder="1" applyAlignment="1">
      <alignment horizontal="center" vertical="center" wrapText="1"/>
    </xf>
    <xf numFmtId="3" fontId="15" fillId="6" borderId="34" xfId="1" applyNumberFormat="1" applyFont="1" applyFill="1" applyBorder="1" applyAlignment="1">
      <alignment horizontal="center" vertical="center"/>
    </xf>
    <xf numFmtId="3" fontId="15" fillId="6" borderId="35" xfId="1" applyNumberFormat="1" applyFont="1" applyFill="1" applyBorder="1" applyAlignment="1">
      <alignment horizontal="center" vertical="center"/>
    </xf>
    <xf numFmtId="3" fontId="15" fillId="6" borderId="36" xfId="1" applyNumberFormat="1" applyFont="1" applyFill="1" applyBorder="1" applyAlignment="1">
      <alignment horizontal="center" vertical="center"/>
    </xf>
    <xf numFmtId="0" fontId="15" fillId="0" borderId="0" xfId="1" applyFont="1" applyAlignment="1">
      <alignment horizontal="center" vertical="center"/>
    </xf>
    <xf numFmtId="3" fontId="15" fillId="0" borderId="0" xfId="1" applyNumberFormat="1" applyFont="1" applyAlignment="1">
      <alignment horizontal="center" vertical="center"/>
    </xf>
    <xf numFmtId="10" fontId="15" fillId="0" borderId="37" xfId="1" applyNumberFormat="1" applyFont="1" applyFill="1" applyBorder="1" applyAlignment="1">
      <alignment horizontal="center" vertical="center"/>
    </xf>
    <xf numFmtId="10" fontId="15" fillId="0" borderId="38" xfId="1" applyNumberFormat="1" applyFont="1" applyFill="1" applyBorder="1" applyAlignment="1">
      <alignment horizontal="center" vertical="center"/>
    </xf>
    <xf numFmtId="10" fontId="15" fillId="0" borderId="39" xfId="1" applyNumberFormat="1" applyFont="1" applyFill="1" applyBorder="1" applyAlignment="1">
      <alignment horizontal="center" vertical="center"/>
    </xf>
    <xf numFmtId="3" fontId="15" fillId="6" borderId="37" xfId="1" applyNumberFormat="1" applyFont="1" applyFill="1" applyBorder="1" applyAlignment="1">
      <alignment horizontal="center" vertical="center"/>
    </xf>
    <xf numFmtId="3" fontId="15" fillId="6" borderId="38" xfId="1" applyNumberFormat="1" applyFont="1" applyFill="1" applyBorder="1" applyAlignment="1">
      <alignment horizontal="center" vertical="center"/>
    </xf>
    <xf numFmtId="3" fontId="15" fillId="6" borderId="39" xfId="1" applyNumberFormat="1" applyFont="1" applyFill="1" applyBorder="1" applyAlignment="1">
      <alignment horizontal="center" vertical="center"/>
    </xf>
    <xf numFmtId="3" fontId="16" fillId="6" borderId="37" xfId="1" applyNumberFormat="1" applyFont="1" applyFill="1" applyBorder="1" applyAlignment="1">
      <alignment horizontal="center" vertical="center"/>
    </xf>
    <xf numFmtId="3" fontId="16" fillId="6" borderId="38" xfId="1" applyNumberFormat="1" applyFont="1" applyFill="1" applyBorder="1" applyAlignment="1">
      <alignment horizontal="center" vertical="center"/>
    </xf>
    <xf numFmtId="3" fontId="16" fillId="6" borderId="39" xfId="1" applyNumberFormat="1" applyFont="1" applyFill="1" applyBorder="1" applyAlignment="1">
      <alignment horizontal="center" vertical="center"/>
    </xf>
    <xf numFmtId="0" fontId="14" fillId="10" borderId="10" xfId="1" applyFont="1" applyFill="1" applyBorder="1" applyAlignment="1">
      <alignment horizontal="center" vertical="center" wrapText="1"/>
    </xf>
    <xf numFmtId="3" fontId="17" fillId="6" borderId="38" xfId="1" applyNumberFormat="1" applyFont="1" applyFill="1" applyBorder="1" applyAlignment="1">
      <alignment horizontal="center" vertical="center"/>
    </xf>
    <xf numFmtId="3" fontId="17" fillId="6" borderId="39" xfId="1" applyNumberFormat="1" applyFont="1" applyFill="1" applyBorder="1" applyAlignment="1">
      <alignment horizontal="center" vertical="center"/>
    </xf>
    <xf numFmtId="10" fontId="15" fillId="0" borderId="40" xfId="1" applyNumberFormat="1" applyFont="1" applyFill="1" applyBorder="1" applyAlignment="1">
      <alignment horizontal="center" vertical="center"/>
    </xf>
    <xf numFmtId="10" fontId="15" fillId="0" borderId="41" xfId="1" applyNumberFormat="1" applyFont="1" applyFill="1" applyBorder="1" applyAlignment="1">
      <alignment horizontal="center" vertical="center"/>
    </xf>
    <xf numFmtId="10" fontId="15" fillId="0" borderId="42" xfId="1" applyNumberFormat="1" applyFont="1" applyFill="1" applyBorder="1" applyAlignment="1">
      <alignment horizontal="center" vertical="center"/>
    </xf>
    <xf numFmtId="3" fontId="18" fillId="0" borderId="0" xfId="1" applyNumberFormat="1" applyFont="1" applyAlignment="1">
      <alignment horizontal="right" vertical="top" wrapText="1"/>
    </xf>
    <xf numFmtId="166" fontId="9" fillId="0" borderId="0" xfId="1" applyNumberFormat="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center" vertical="center" wrapText="1"/>
    </xf>
    <xf numFmtId="165" fontId="6" fillId="0" borderId="0" xfId="0" applyNumberFormat="1" applyFont="1" applyFill="1" applyBorder="1" applyAlignment="1">
      <alignment horizontal="center" vertical="center"/>
    </xf>
    <xf numFmtId="0" fontId="7" fillId="6" borderId="7" xfId="0" applyFont="1" applyFill="1" applyBorder="1" applyAlignment="1">
      <alignment horizontal="center" vertical="center"/>
    </xf>
    <xf numFmtId="166" fontId="7" fillId="6"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3" fontId="7" fillId="6" borderId="0" xfId="0" applyNumberFormat="1" applyFont="1" applyFill="1" applyBorder="1" applyAlignment="1">
      <alignment horizontal="center" vertical="center"/>
    </xf>
    <xf numFmtId="167" fontId="7" fillId="6" borderId="0" xfId="0" applyNumberFormat="1" applyFont="1" applyFill="1" applyBorder="1" applyAlignment="1">
      <alignment horizontal="center" vertical="center"/>
    </xf>
    <xf numFmtId="1" fontId="7" fillId="6" borderId="0" xfId="0" applyNumberFormat="1" applyFont="1" applyFill="1" applyBorder="1" applyAlignment="1">
      <alignment horizontal="center" vertical="center"/>
    </xf>
    <xf numFmtId="3" fontId="1" fillId="6" borderId="7" xfId="0" applyNumberFormat="1" applyFont="1" applyFill="1" applyBorder="1" applyAlignment="1">
      <alignment horizontal="center" vertical="center" textRotation="90"/>
    </xf>
    <xf numFmtId="164" fontId="10" fillId="10" borderId="7" xfId="1" applyNumberFormat="1" applyFont="1" applyFill="1" applyBorder="1" applyAlignment="1">
      <alignment horizontal="center" vertical="center"/>
    </xf>
    <xf numFmtId="10" fontId="15" fillId="0" borderId="49" xfId="1" applyNumberFormat="1" applyFont="1" applyFill="1" applyBorder="1" applyAlignment="1">
      <alignment horizontal="center" vertical="center"/>
    </xf>
    <xf numFmtId="0" fontId="49" fillId="0" borderId="0" xfId="137" applyFont="1" applyAlignment="1"/>
    <xf numFmtId="0" fontId="49" fillId="0" borderId="0" xfId="137" applyFont="1" applyAlignment="1">
      <alignment wrapText="1"/>
    </xf>
    <xf numFmtId="0" fontId="49" fillId="0" borderId="0" xfId="137" applyFont="1" applyAlignment="1">
      <alignment horizontal="center" vertical="center" wrapText="1"/>
    </xf>
    <xf numFmtId="0" fontId="49" fillId="0" borderId="0" xfId="137" applyFont="1" applyAlignment="1">
      <alignment horizontal="left" vertical="center" wrapText="1"/>
    </xf>
    <xf numFmtId="0" fontId="50" fillId="0" borderId="0" xfId="137" applyFont="1" applyAlignment="1">
      <alignment horizontal="center" vertical="center" wrapText="1"/>
    </xf>
    <xf numFmtId="0" fontId="51" fillId="0" borderId="0" xfId="137" applyFont="1" applyAlignment="1">
      <alignment horizontal="center" vertical="center" wrapText="1"/>
    </xf>
    <xf numFmtId="0" fontId="52" fillId="0" borderId="0" xfId="137" applyFont="1" applyAlignment="1"/>
    <xf numFmtId="0" fontId="53" fillId="18" borderId="0" xfId="137" applyFont="1" applyFill="1" applyAlignment="1"/>
    <xf numFmtId="0" fontId="54" fillId="0" borderId="0" xfId="137" applyFont="1" applyAlignment="1"/>
    <xf numFmtId="0" fontId="55" fillId="18" borderId="0" xfId="137" applyFont="1" applyFill="1" applyAlignment="1"/>
    <xf numFmtId="0" fontId="49" fillId="0" borderId="50" xfId="137" applyFont="1" applyBorder="1" applyAlignment="1">
      <alignment horizontal="center" vertical="center" wrapText="1"/>
    </xf>
    <xf numFmtId="0" fontId="56" fillId="0" borderId="50" xfId="137" applyFont="1" applyBorder="1" applyAlignment="1">
      <alignment horizontal="left" vertical="center" wrapText="1"/>
    </xf>
    <xf numFmtId="0" fontId="50" fillId="0" borderId="50" xfId="137" applyFont="1" applyBorder="1" applyAlignment="1">
      <alignment horizontal="center" vertical="center" wrapText="1"/>
    </xf>
    <xf numFmtId="0" fontId="51" fillId="0" borderId="50" xfId="137" applyFont="1" applyBorder="1" applyAlignment="1">
      <alignment horizontal="center" vertical="center" wrapText="1"/>
    </xf>
    <xf numFmtId="202" fontId="50" fillId="0" borderId="50" xfId="137" applyNumberFormat="1" applyFont="1" applyBorder="1" applyAlignment="1">
      <alignment horizontal="center" vertical="center" wrapText="1"/>
    </xf>
    <xf numFmtId="0" fontId="56" fillId="0" borderId="50" xfId="137" applyFont="1" applyBorder="1" applyAlignment="1">
      <alignment horizontal="center" vertical="center" wrapText="1"/>
    </xf>
    <xf numFmtId="202" fontId="56" fillId="0" borderId="50" xfId="137" applyNumberFormat="1" applyFont="1" applyBorder="1" applyAlignment="1">
      <alignment horizontal="center" vertical="center" wrapText="1"/>
    </xf>
    <xf numFmtId="0" fontId="56" fillId="0" borderId="50" xfId="137" applyFont="1" applyBorder="1" applyAlignment="1">
      <alignment vertical="top" wrapText="1"/>
    </xf>
    <xf numFmtId="0" fontId="56" fillId="0" borderId="50" xfId="137" applyFont="1" applyBorder="1" applyAlignment="1">
      <alignment horizontal="left" vertical="top" wrapText="1"/>
    </xf>
    <xf numFmtId="0" fontId="58" fillId="19" borderId="50" xfId="137" applyFont="1" applyFill="1" applyBorder="1" applyAlignment="1">
      <alignment horizontal="center" vertical="center" wrapText="1"/>
    </xf>
    <xf numFmtId="0" fontId="59" fillId="19" borderId="50" xfId="137" applyFont="1" applyFill="1" applyBorder="1" applyAlignment="1">
      <alignment horizontal="left" vertical="center" wrapText="1"/>
    </xf>
    <xf numFmtId="0" fontId="60" fillId="19" borderId="50" xfId="137" applyFont="1" applyFill="1" applyBorder="1" applyAlignment="1">
      <alignment horizontal="center" vertical="center" wrapText="1"/>
    </xf>
    <xf numFmtId="0" fontId="51" fillId="19" borderId="50" xfId="137" applyFont="1" applyFill="1" applyBorder="1" applyAlignment="1">
      <alignment horizontal="center" vertical="center" wrapText="1"/>
    </xf>
    <xf numFmtId="202" fontId="60" fillId="19" borderId="50" xfId="137" applyNumberFormat="1" applyFont="1" applyFill="1" applyBorder="1" applyAlignment="1">
      <alignment horizontal="center" vertical="center" wrapText="1"/>
    </xf>
    <xf numFmtId="0" fontId="59" fillId="19" borderId="50" xfId="137" applyFont="1" applyFill="1" applyBorder="1" applyAlignment="1">
      <alignment horizontal="center" vertical="center" wrapText="1"/>
    </xf>
    <xf numFmtId="202" fontId="59" fillId="19" borderId="50" xfId="137" applyNumberFormat="1" applyFont="1" applyFill="1" applyBorder="1" applyAlignment="1">
      <alignment horizontal="center" vertical="center" wrapText="1"/>
    </xf>
    <xf numFmtId="0" fontId="59" fillId="19" borderId="50" xfId="137" applyFont="1" applyFill="1" applyBorder="1" applyAlignment="1">
      <alignment horizontal="left" vertical="top" wrapText="1"/>
    </xf>
    <xf numFmtId="202" fontId="58" fillId="19" borderId="50" xfId="137" applyNumberFormat="1" applyFont="1" applyFill="1" applyBorder="1" applyAlignment="1">
      <alignment horizontal="center" vertical="center" wrapText="1"/>
    </xf>
    <xf numFmtId="0" fontId="58" fillId="19" borderId="50" xfId="137" applyFont="1" applyFill="1" applyBorder="1" applyAlignment="1">
      <alignment horizontal="left" vertical="top" wrapText="1"/>
    </xf>
    <xf numFmtId="0" fontId="49" fillId="20" borderId="50" xfId="137" applyFont="1" applyFill="1" applyBorder="1" applyAlignment="1">
      <alignment horizontal="center" vertical="center" wrapText="1"/>
    </xf>
    <xf numFmtId="0" fontId="56" fillId="0" borderId="50" xfId="137" applyFont="1" applyBorder="1"/>
    <xf numFmtId="202" fontId="49" fillId="0" borderId="50" xfId="137" applyNumberFormat="1" applyFont="1" applyBorder="1" applyAlignment="1">
      <alignment horizontal="center" vertical="center" wrapText="1"/>
    </xf>
    <xf numFmtId="0" fontId="49" fillId="0" borderId="50" xfId="137" applyFont="1" applyBorder="1" applyAlignment="1">
      <alignment horizontal="left" vertical="top" wrapText="1"/>
    </xf>
    <xf numFmtId="0" fontId="58" fillId="21" borderId="50" xfId="137" applyFont="1" applyFill="1" applyBorder="1" applyAlignment="1">
      <alignment horizontal="center" vertical="center" wrapText="1"/>
    </xf>
    <xf numFmtId="0" fontId="61" fillId="21" borderId="50" xfId="137" applyFont="1" applyFill="1" applyBorder="1" applyAlignment="1">
      <alignment horizontal="left" vertical="center" wrapText="1"/>
    </xf>
    <xf numFmtId="0" fontId="62" fillId="21" borderId="50" xfId="137" applyFont="1" applyFill="1" applyBorder="1" applyAlignment="1">
      <alignment horizontal="center" vertical="center" wrapText="1"/>
    </xf>
    <xf numFmtId="0" fontId="61" fillId="21" borderId="50" xfId="137" applyFont="1" applyFill="1" applyBorder="1" applyAlignment="1">
      <alignment horizontal="center" vertical="center" wrapText="1"/>
    </xf>
    <xf numFmtId="0" fontId="63" fillId="21" borderId="50" xfId="137" applyFont="1" applyFill="1" applyBorder="1" applyAlignment="1">
      <alignment horizontal="center" vertical="center" wrapText="1"/>
    </xf>
    <xf numFmtId="202" fontId="62" fillId="21" borderId="50" xfId="137" applyNumberFormat="1" applyFont="1" applyFill="1" applyBorder="1" applyAlignment="1">
      <alignment horizontal="center" vertical="center" wrapText="1"/>
    </xf>
    <xf numFmtId="202" fontId="61" fillId="21" borderId="50" xfId="137" applyNumberFormat="1" applyFont="1" applyFill="1" applyBorder="1" applyAlignment="1">
      <alignment horizontal="center" vertical="center" wrapText="1"/>
    </xf>
    <xf numFmtId="0" fontId="61" fillId="21" borderId="50" xfId="137" applyFont="1" applyFill="1" applyBorder="1" applyAlignment="1">
      <alignment horizontal="left" vertical="top" wrapText="1"/>
    </xf>
    <xf numFmtId="0" fontId="58" fillId="22" borderId="50" xfId="137" applyFont="1" applyFill="1" applyBorder="1" applyAlignment="1">
      <alignment horizontal="center" vertical="center" wrapText="1"/>
    </xf>
    <xf numFmtId="0" fontId="59" fillId="22" borderId="50" xfId="137" applyFont="1" applyFill="1" applyBorder="1" applyAlignment="1">
      <alignment horizontal="left" vertical="center" wrapText="1"/>
    </xf>
    <xf numFmtId="0" fontId="60" fillId="22" borderId="50" xfId="137" applyFont="1" applyFill="1" applyBorder="1" applyAlignment="1">
      <alignment horizontal="center" vertical="center" wrapText="1"/>
    </xf>
    <xf numFmtId="0" fontId="51" fillId="22" borderId="50" xfId="137" applyFont="1" applyFill="1" applyBorder="1" applyAlignment="1">
      <alignment horizontal="center" vertical="center" wrapText="1"/>
    </xf>
    <xf numFmtId="202" fontId="60" fillId="22" borderId="50" xfId="137" applyNumberFormat="1" applyFont="1" applyFill="1" applyBorder="1" applyAlignment="1">
      <alignment horizontal="center" vertical="center" wrapText="1"/>
    </xf>
    <xf numFmtId="0" fontId="61" fillId="22" borderId="50" xfId="137" applyFont="1" applyFill="1" applyBorder="1" applyAlignment="1">
      <alignment horizontal="center" vertical="center" wrapText="1"/>
    </xf>
    <xf numFmtId="202" fontId="59" fillId="22" borderId="50" xfId="137" applyNumberFormat="1" applyFont="1" applyFill="1" applyBorder="1" applyAlignment="1">
      <alignment horizontal="center" vertical="center" wrapText="1"/>
    </xf>
    <xf numFmtId="0" fontId="59" fillId="22" borderId="50" xfId="137" applyFont="1" applyFill="1" applyBorder="1" applyAlignment="1">
      <alignment horizontal="left" vertical="top" wrapText="1"/>
    </xf>
    <xf numFmtId="203" fontId="59" fillId="22" borderId="50" xfId="137" applyNumberFormat="1" applyFont="1" applyFill="1" applyBorder="1" applyAlignment="1">
      <alignment horizontal="center" vertical="top" wrapText="1"/>
    </xf>
    <xf numFmtId="0" fontId="68" fillId="22" borderId="50" xfId="137" applyFont="1" applyFill="1" applyBorder="1" applyAlignment="1">
      <alignment horizontal="center" vertical="center" wrapText="1"/>
    </xf>
    <xf numFmtId="0" fontId="56" fillId="22" borderId="50" xfId="137" applyFont="1" applyFill="1" applyBorder="1" applyAlignment="1">
      <alignment horizontal="left" vertical="center" wrapText="1"/>
    </xf>
    <xf numFmtId="0" fontId="50" fillId="22" borderId="50" xfId="137" applyFont="1" applyFill="1" applyBorder="1" applyAlignment="1">
      <alignment horizontal="center" vertical="center" wrapText="1"/>
    </xf>
    <xf numFmtId="202" fontId="50" fillId="22" borderId="50" xfId="137" applyNumberFormat="1" applyFont="1" applyFill="1" applyBorder="1" applyAlignment="1">
      <alignment horizontal="center" vertical="center" wrapText="1"/>
    </xf>
    <xf numFmtId="0" fontId="56" fillId="22" borderId="50" xfId="137" applyFont="1" applyFill="1" applyBorder="1" applyAlignment="1">
      <alignment horizontal="center" vertical="center" wrapText="1"/>
    </xf>
    <xf numFmtId="0" fontId="56" fillId="22" borderId="50" xfId="137" applyFont="1" applyFill="1" applyBorder="1" applyAlignment="1">
      <alignment horizontal="left" vertical="top" wrapText="1"/>
    </xf>
    <xf numFmtId="203" fontId="56" fillId="22" borderId="50" xfId="137" applyNumberFormat="1" applyFont="1" applyFill="1" applyBorder="1" applyAlignment="1">
      <alignment horizontal="center" vertical="top" wrapText="1"/>
    </xf>
    <xf numFmtId="0" fontId="68" fillId="0" borderId="50" xfId="137" applyFont="1" applyBorder="1" applyAlignment="1">
      <alignment horizontal="center" vertical="center" wrapText="1"/>
    </xf>
    <xf numFmtId="0" fontId="61" fillId="23" borderId="50" xfId="137" applyFont="1" applyFill="1" applyBorder="1" applyAlignment="1">
      <alignment horizontal="center" vertical="center" wrapText="1"/>
    </xf>
    <xf numFmtId="0" fontId="61" fillId="23" borderId="50" xfId="137" applyFont="1" applyFill="1" applyBorder="1" applyAlignment="1">
      <alignment horizontal="left" vertical="center" wrapText="1"/>
    </xf>
    <xf numFmtId="0" fontId="62" fillId="23" borderId="50" xfId="137" applyFont="1" applyFill="1" applyBorder="1" applyAlignment="1">
      <alignment horizontal="center" vertical="center" wrapText="1"/>
    </xf>
    <xf numFmtId="0" fontId="63" fillId="23" borderId="50" xfId="137" applyFont="1" applyFill="1" applyBorder="1" applyAlignment="1">
      <alignment horizontal="center" vertical="center" wrapText="1"/>
    </xf>
    <xf numFmtId="202" fontId="62" fillId="23" borderId="50" xfId="137" applyNumberFormat="1" applyFont="1" applyFill="1" applyBorder="1" applyAlignment="1">
      <alignment horizontal="center" vertical="center" wrapText="1"/>
    </xf>
    <xf numFmtId="202" fontId="67" fillId="23" borderId="50" xfId="137" applyNumberFormat="1" applyFont="1" applyFill="1" applyBorder="1" applyAlignment="1">
      <alignment horizontal="center" vertical="center" wrapText="1"/>
    </xf>
    <xf numFmtId="202" fontId="61" fillId="23" borderId="50" xfId="137" applyNumberFormat="1" applyFont="1" applyFill="1" applyBorder="1" applyAlignment="1">
      <alignment horizontal="center" vertical="center" wrapText="1"/>
    </xf>
    <xf numFmtId="0" fontId="69" fillId="23" borderId="50" xfId="137" applyFont="1" applyFill="1" applyBorder="1" applyAlignment="1">
      <alignment horizontal="left" vertical="top" wrapText="1"/>
    </xf>
    <xf numFmtId="0" fontId="61" fillId="23" borderId="50" xfId="137" applyFont="1" applyFill="1" applyBorder="1" applyAlignment="1">
      <alignment vertical="top" wrapText="1"/>
    </xf>
    <xf numFmtId="0" fontId="61" fillId="23" borderId="50" xfId="137" applyFont="1" applyFill="1" applyBorder="1" applyAlignment="1">
      <alignment horizontal="center" vertical="top" wrapText="1"/>
    </xf>
    <xf numFmtId="0" fontId="61" fillId="23" borderId="50" xfId="137" applyFont="1" applyFill="1" applyBorder="1" applyAlignment="1">
      <alignment horizontal="left" vertical="top" wrapText="1"/>
    </xf>
    <xf numFmtId="202" fontId="56" fillId="22" borderId="50" xfId="137" applyNumberFormat="1" applyFont="1" applyFill="1" applyBorder="1" applyAlignment="1">
      <alignment horizontal="center" vertical="center" wrapText="1"/>
    </xf>
    <xf numFmtId="0" fontId="70" fillId="23" borderId="50" xfId="137" applyFont="1" applyFill="1" applyBorder="1" applyAlignment="1">
      <alignment horizontal="left" vertical="top" wrapText="1"/>
    </xf>
    <xf numFmtId="0" fontId="59" fillId="24" borderId="50" xfId="137" applyFont="1" applyFill="1" applyBorder="1" applyAlignment="1">
      <alignment horizontal="center" vertical="center" wrapText="1"/>
    </xf>
    <xf numFmtId="202" fontId="72" fillId="20" borderId="50" xfId="137" applyNumberFormat="1" applyFont="1" applyFill="1" applyBorder="1" applyAlignment="1">
      <alignment horizontal="center" vertical="center"/>
    </xf>
    <xf numFmtId="203" fontId="66" fillId="20" borderId="50" xfId="137" applyNumberFormat="1" applyFont="1" applyFill="1" applyBorder="1" applyAlignment="1">
      <alignment horizontal="center" vertical="top" wrapText="1"/>
    </xf>
    <xf numFmtId="0" fontId="56" fillId="20" borderId="50" xfId="137" applyFont="1" applyFill="1" applyBorder="1" applyAlignment="1">
      <alignment horizontal="left" vertical="top" wrapText="1"/>
    </xf>
    <xf numFmtId="202" fontId="73" fillId="20" borderId="50" xfId="137" applyNumberFormat="1" applyFont="1" applyFill="1" applyBorder="1" applyAlignment="1">
      <alignment horizontal="center" vertical="center"/>
    </xf>
    <xf numFmtId="0" fontId="56" fillId="0" borderId="50" xfId="137" applyFont="1" applyBorder="1" applyAlignment="1"/>
    <xf numFmtId="203" fontId="56" fillId="0" borderId="50" xfId="137" applyNumberFormat="1" applyFont="1" applyBorder="1" applyAlignment="1">
      <alignment horizontal="center" vertical="top" wrapText="1"/>
    </xf>
    <xf numFmtId="0" fontId="66" fillId="0" borderId="50" xfId="137" applyFont="1" applyBorder="1" applyAlignment="1">
      <alignment vertical="top" wrapText="1"/>
    </xf>
    <xf numFmtId="0" fontId="61" fillId="24" borderId="50" xfId="137" applyFont="1" applyFill="1" applyBorder="1" applyAlignment="1">
      <alignment horizontal="center" vertical="center" wrapText="1"/>
    </xf>
    <xf numFmtId="0" fontId="59" fillId="24" borderId="50" xfId="137" applyFont="1" applyFill="1" applyBorder="1" applyAlignment="1">
      <alignment horizontal="left" vertical="center" wrapText="1"/>
    </xf>
    <xf numFmtId="0" fontId="60" fillId="24" borderId="50" xfId="137" applyFont="1" applyFill="1" applyBorder="1" applyAlignment="1">
      <alignment horizontal="center" vertical="center" wrapText="1"/>
    </xf>
    <xf numFmtId="0" fontId="51" fillId="24" borderId="50" xfId="137" applyFont="1" applyFill="1" applyBorder="1" applyAlignment="1">
      <alignment horizontal="center" vertical="center" wrapText="1"/>
    </xf>
    <xf numFmtId="204" fontId="74" fillId="24" borderId="50" xfId="137" applyNumberFormat="1" applyFont="1" applyFill="1" applyBorder="1" applyAlignment="1">
      <alignment horizontal="center" vertical="center"/>
    </xf>
    <xf numFmtId="204" fontId="75" fillId="24" borderId="50" xfId="137" applyNumberFormat="1" applyFont="1" applyFill="1" applyBorder="1" applyAlignment="1">
      <alignment horizontal="center" vertical="center"/>
    </xf>
    <xf numFmtId="204" fontId="76" fillId="24" borderId="50" xfId="137" applyNumberFormat="1" applyFont="1" applyFill="1" applyBorder="1" applyAlignment="1">
      <alignment horizontal="center" vertical="center"/>
    </xf>
    <xf numFmtId="202" fontId="59" fillId="24" borderId="50" xfId="137" applyNumberFormat="1" applyFont="1" applyFill="1" applyBorder="1" applyAlignment="1">
      <alignment horizontal="center" vertical="center" wrapText="1"/>
    </xf>
    <xf numFmtId="0" fontId="59" fillId="24" borderId="50" xfId="137" applyFont="1" applyFill="1" applyBorder="1" applyAlignment="1">
      <alignment vertical="center" wrapText="1"/>
    </xf>
    <xf numFmtId="0" fontId="59" fillId="24" borderId="50" xfId="137" applyFont="1" applyFill="1" applyBorder="1" applyAlignment="1">
      <alignment horizontal="left" vertical="top" wrapText="1"/>
    </xf>
    <xf numFmtId="0" fontId="59" fillId="24" borderId="50" xfId="137" applyFont="1" applyFill="1" applyBorder="1" applyAlignment="1">
      <alignment horizontal="center" vertical="top" wrapText="1"/>
    </xf>
    <xf numFmtId="0" fontId="58" fillId="25" borderId="57" xfId="137" applyFont="1" applyFill="1" applyBorder="1" applyAlignment="1">
      <alignment horizontal="center" vertical="center" wrapText="1"/>
    </xf>
    <xf numFmtId="0" fontId="59" fillId="25" borderId="58" xfId="137" applyFont="1" applyFill="1" applyBorder="1" applyAlignment="1">
      <alignment horizontal="center" vertical="center" wrapText="1"/>
    </xf>
    <xf numFmtId="0" fontId="60" fillId="25" borderId="58" xfId="137" applyFont="1" applyFill="1" applyBorder="1" applyAlignment="1">
      <alignment horizontal="center" vertical="center" wrapText="1"/>
    </xf>
    <xf numFmtId="0" fontId="58" fillId="25" borderId="58" xfId="137" applyFont="1" applyFill="1" applyBorder="1" applyAlignment="1">
      <alignment horizontal="center" vertical="center" wrapText="1"/>
    </xf>
    <xf numFmtId="0" fontId="51" fillId="25" borderId="59" xfId="137" applyFont="1" applyFill="1" applyBorder="1" applyAlignment="1">
      <alignment horizontal="center" vertical="center" wrapText="1"/>
    </xf>
    <xf numFmtId="0" fontId="74" fillId="25" borderId="60" xfId="137" applyFont="1" applyFill="1" applyBorder="1" applyAlignment="1">
      <alignment horizontal="center" wrapText="1"/>
    </xf>
    <xf numFmtId="0" fontId="74" fillId="25" borderId="61" xfId="137" applyFont="1" applyFill="1" applyBorder="1" applyAlignment="1">
      <alignment horizontal="center" wrapText="1"/>
    </xf>
    <xf numFmtId="0" fontId="58" fillId="25" borderId="62" xfId="137" applyFont="1" applyFill="1" applyBorder="1" applyAlignment="1">
      <alignment horizontal="center" vertical="center" wrapText="1"/>
    </xf>
    <xf numFmtId="0" fontId="58" fillId="25" borderId="63" xfId="137" applyFont="1" applyFill="1" applyBorder="1" applyAlignment="1">
      <alignment horizontal="center" vertical="center" wrapText="1"/>
    </xf>
    <xf numFmtId="0" fontId="58" fillId="25" borderId="64" xfId="137" applyFont="1" applyFill="1" applyBorder="1" applyAlignment="1">
      <alignment horizontal="center" vertical="center" wrapText="1"/>
    </xf>
    <xf numFmtId="0" fontId="58" fillId="25" borderId="65" xfId="137" applyFont="1" applyFill="1" applyBorder="1" applyAlignment="1">
      <alignment horizontal="center" vertical="center" wrapText="1"/>
    </xf>
    <xf numFmtId="0" fontId="77" fillId="0" borderId="0" xfId="137" applyFont="1" applyAlignment="1">
      <alignment horizontal="center" vertical="center" wrapText="1"/>
    </xf>
    <xf numFmtId="0" fontId="78" fillId="0" borderId="0" xfId="137" applyFont="1" applyAlignment="1">
      <alignment horizontal="center" vertical="center" wrapText="1"/>
    </xf>
    <xf numFmtId="0" fontId="79" fillId="0" borderId="0" xfId="137" applyFont="1" applyAlignment="1">
      <alignment horizontal="center" vertical="center" wrapText="1"/>
    </xf>
    <xf numFmtId="0" fontId="80" fillId="0" borderId="0" xfId="137" applyFont="1" applyAlignment="1"/>
    <xf numFmtId="0" fontId="81" fillId="0" borderId="0" xfId="137" applyFont="1" applyAlignment="1">
      <alignment horizontal="left" vertical="top" wrapText="1"/>
    </xf>
    <xf numFmtId="0" fontId="82" fillId="0" borderId="0" xfId="137" applyFont="1" applyAlignment="1">
      <alignment horizontal="left" vertical="top" wrapText="1"/>
    </xf>
    <xf numFmtId="0" fontId="83" fillId="0" borderId="0" xfId="137" applyFont="1" applyAlignment="1">
      <alignment horizontal="center" vertical="top" wrapText="1"/>
    </xf>
    <xf numFmtId="0" fontId="84" fillId="0" borderId="0" xfId="137" applyFont="1" applyAlignment="1">
      <alignment horizontal="left" vertical="top"/>
    </xf>
    <xf numFmtId="0" fontId="49" fillId="26" borderId="0" xfId="137" applyFont="1" applyFill="1" applyAlignment="1">
      <alignment wrapText="1"/>
    </xf>
    <xf numFmtId="0" fontId="85" fillId="0" borderId="0" xfId="137" applyFont="1" applyAlignment="1">
      <alignment wrapText="1"/>
    </xf>
    <xf numFmtId="0" fontId="85" fillId="0" borderId="0" xfId="137" applyFont="1" applyAlignment="1">
      <alignment horizontal="center" vertical="center" wrapText="1"/>
    </xf>
    <xf numFmtId="0" fontId="85" fillId="0" borderId="0" xfId="137" applyFont="1" applyAlignment="1">
      <alignment horizontal="left" vertical="center" wrapText="1"/>
    </xf>
    <xf numFmtId="0" fontId="86" fillId="0" borderId="0" xfId="137" applyFont="1" applyAlignment="1">
      <alignment horizontal="center" vertical="center" wrapText="1"/>
    </xf>
    <xf numFmtId="0" fontId="87" fillId="0" borderId="0" xfId="137" applyFont="1" applyAlignment="1">
      <alignment wrapText="1"/>
    </xf>
    <xf numFmtId="0" fontId="84" fillId="0" borderId="0" xfId="137" applyFont="1" applyAlignment="1">
      <alignment horizontal="left" vertical="top" wrapText="1"/>
    </xf>
    <xf numFmtId="0" fontId="64" fillId="0" borderId="0" xfId="137" applyFont="1" applyAlignment="1">
      <alignment horizontal="center" vertical="center" wrapText="1"/>
    </xf>
    <xf numFmtId="0" fontId="88" fillId="18" borderId="0" xfId="137" applyFont="1" applyFill="1" applyAlignment="1">
      <alignment horizontal="center" vertical="top" wrapText="1"/>
    </xf>
    <xf numFmtId="0" fontId="89" fillId="0" borderId="0" xfId="137" applyFont="1"/>
    <xf numFmtId="0" fontId="90" fillId="0" borderId="0" xfId="137" applyFont="1" applyAlignment="1">
      <alignment horizontal="center" vertical="center" wrapText="1"/>
    </xf>
    <xf numFmtId="0" fontId="88" fillId="27" borderId="0" xfId="137" applyFont="1" applyFill="1" applyAlignment="1">
      <alignment horizontal="center" vertical="top" wrapText="1"/>
    </xf>
    <xf numFmtId="0" fontId="87" fillId="0" borderId="0" xfId="137" applyFont="1"/>
    <xf numFmtId="0" fontId="91" fillId="0" borderId="0" xfId="137" applyFont="1" applyAlignment="1">
      <alignment horizontal="center" vertical="center"/>
    </xf>
    <xf numFmtId="0" fontId="84" fillId="0" borderId="0" xfId="137" applyFont="1"/>
    <xf numFmtId="0" fontId="92" fillId="0" borderId="0" xfId="137" applyFont="1" applyAlignment="1">
      <alignment horizontal="center" vertical="center"/>
    </xf>
    <xf numFmtId="0" fontId="84" fillId="0" borderId="0" xfId="137" applyFont="1" applyAlignment="1"/>
    <xf numFmtId="0" fontId="93" fillId="0" borderId="0" xfId="137" applyFont="1" applyAlignment="1">
      <alignment horizontal="left" vertical="center" wrapText="1"/>
    </xf>
    <xf numFmtId="0" fontId="64" fillId="28" borderId="50" xfId="137" applyFont="1" applyFill="1" applyBorder="1" applyAlignment="1">
      <alignment horizontal="center" vertical="center" wrapText="1"/>
    </xf>
    <xf numFmtId="0" fontId="64" fillId="28" borderId="0" xfId="137" applyFont="1" applyFill="1" applyAlignment="1">
      <alignment horizontal="center" vertical="center" wrapText="1"/>
    </xf>
    <xf numFmtId="0" fontId="94" fillId="0" borderId="0" xfId="137" applyFont="1" applyAlignment="1">
      <alignment horizontal="right" vertical="center"/>
    </xf>
    <xf numFmtId="0" fontId="95" fillId="0" borderId="0" xfId="137" applyFont="1" applyAlignment="1">
      <alignment horizontal="center" vertical="center" wrapText="1"/>
    </xf>
    <xf numFmtId="0" fontId="95" fillId="27" borderId="0" xfId="137" applyFont="1" applyFill="1" applyAlignment="1">
      <alignment horizontal="left" vertical="center" wrapText="1"/>
    </xf>
    <xf numFmtId="0" fontId="91" fillId="27" borderId="0" xfId="137" applyFont="1" applyFill="1" applyAlignment="1">
      <alignment horizontal="center" vertical="center" wrapText="1"/>
    </xf>
    <xf numFmtId="0" fontId="95" fillId="27" borderId="0" xfId="137" applyFont="1" applyFill="1" applyAlignment="1">
      <alignment horizontal="center" vertical="center" wrapText="1"/>
    </xf>
    <xf numFmtId="0" fontId="87" fillId="27" borderId="0" xfId="137" applyFont="1" applyFill="1" applyAlignment="1"/>
    <xf numFmtId="0" fontId="96" fillId="27" borderId="0" xfId="137" applyFont="1" applyFill="1" applyAlignment="1">
      <alignment horizontal="center" vertical="center"/>
    </xf>
    <xf numFmtId="0" fontId="85" fillId="27" borderId="0" xfId="137" applyFont="1" applyFill="1" applyAlignment="1"/>
    <xf numFmtId="0" fontId="89" fillId="27" borderId="0" xfId="137" applyFont="1" applyFill="1" applyAlignment="1">
      <alignment horizontal="center" vertical="center"/>
    </xf>
    <xf numFmtId="0" fontId="97" fillId="0" borderId="0" xfId="137" applyFont="1" applyAlignment="1">
      <alignment horizontal="left" vertical="center"/>
    </xf>
    <xf numFmtId="0" fontId="97" fillId="0" borderId="0" xfId="137" applyFont="1" applyAlignment="1">
      <alignment horizontal="center" vertical="center"/>
    </xf>
    <xf numFmtId="0" fontId="98" fillId="0" borderId="0" xfId="137" applyFont="1" applyAlignment="1">
      <alignment vertical="top" wrapText="1"/>
    </xf>
    <xf numFmtId="0" fontId="99" fillId="27" borderId="0" xfId="137" applyFont="1" applyFill="1" applyAlignment="1"/>
    <xf numFmtId="0" fontId="100" fillId="27" borderId="0" xfId="137" applyFont="1" applyFill="1" applyAlignment="1"/>
    <xf numFmtId="0" fontId="97" fillId="0" borderId="0" xfId="137" applyFont="1" applyAlignment="1">
      <alignment horizontal="right" vertical="center"/>
    </xf>
    <xf numFmtId="0" fontId="98" fillId="0" borderId="0" xfId="137" applyFont="1" applyAlignment="1">
      <alignment horizontal="center" vertical="center" wrapText="1"/>
    </xf>
    <xf numFmtId="0" fontId="98" fillId="0" borderId="0" xfId="137" applyFont="1" applyAlignment="1">
      <alignment horizontal="left" vertical="center" wrapText="1"/>
    </xf>
    <xf numFmtId="0" fontId="99" fillId="0" borderId="0" xfId="137" applyFont="1" applyAlignment="1"/>
    <xf numFmtId="0" fontId="100" fillId="0" borderId="0" xfId="137" applyFont="1" applyAlignment="1"/>
    <xf numFmtId="204" fontId="87" fillId="0" borderId="0" xfId="137" applyNumberFormat="1" applyFont="1" applyAlignment="1">
      <alignment horizontal="center" vertical="center" wrapText="1"/>
    </xf>
    <xf numFmtId="0" fontId="101" fillId="0" borderId="0" xfId="137" applyFont="1" applyAlignment="1">
      <alignment horizontal="center" vertical="center" wrapText="1"/>
    </xf>
    <xf numFmtId="204" fontId="95" fillId="0" borderId="0" xfId="137" applyNumberFormat="1" applyFont="1" applyAlignment="1">
      <alignment horizontal="center" vertical="center" wrapText="1"/>
    </xf>
    <xf numFmtId="204" fontId="102" fillId="0" borderId="0" xfId="137" applyNumberFormat="1" applyFont="1" applyAlignment="1">
      <alignment horizontal="left" vertical="center" wrapText="1"/>
    </xf>
    <xf numFmtId="0" fontId="98" fillId="0" borderId="0" xfId="137" applyFont="1" applyAlignment="1">
      <alignment vertical="top"/>
    </xf>
    <xf numFmtId="0" fontId="56" fillId="0" borderId="0" xfId="137" applyFont="1" applyAlignment="1"/>
    <xf numFmtId="203" fontId="56" fillId="0" borderId="50" xfId="137" quotePrefix="1" applyNumberFormat="1" applyFont="1" applyBorder="1" applyAlignment="1">
      <alignment horizontal="center" vertical="top" wrapText="1"/>
    </xf>
    <xf numFmtId="203" fontId="66" fillId="20" borderId="50" xfId="137" quotePrefix="1" applyNumberFormat="1" applyFont="1" applyFill="1" applyBorder="1" applyAlignment="1">
      <alignment horizontal="center" vertical="top" wrapText="1"/>
    </xf>
    <xf numFmtId="0" fontId="56" fillId="20" borderId="56" xfId="137" applyFont="1" applyFill="1" applyBorder="1" applyAlignment="1">
      <alignment horizontal="left" vertical="top" wrapText="1"/>
    </xf>
    <xf numFmtId="0" fontId="56" fillId="0" borderId="54" xfId="137" applyFont="1" applyBorder="1" applyAlignment="1">
      <alignment vertical="top" wrapText="1"/>
    </xf>
    <xf numFmtId="203" fontId="66" fillId="20" borderId="53" xfId="137" applyNumberFormat="1" applyFont="1" applyFill="1" applyBorder="1" applyAlignment="1">
      <alignment horizontal="center" vertical="top" wrapText="1"/>
    </xf>
    <xf numFmtId="0" fontId="61" fillId="23" borderId="51" xfId="137" applyFont="1" applyFill="1" applyBorder="1" applyAlignment="1">
      <alignment horizontal="center" vertical="top" wrapText="1"/>
    </xf>
    <xf numFmtId="0" fontId="59" fillId="0" borderId="50" xfId="137" applyFont="1" applyFill="1" applyBorder="1" applyAlignment="1">
      <alignment horizontal="center" vertical="center" wrapText="1"/>
    </xf>
    <xf numFmtId="0" fontId="51" fillId="0" borderId="50" xfId="137" applyFont="1" applyFill="1" applyBorder="1" applyAlignment="1">
      <alignment horizontal="center" vertical="center" wrapText="1"/>
    </xf>
    <xf numFmtId="0" fontId="103" fillId="22" borderId="50" xfId="137" applyFont="1" applyFill="1" applyBorder="1" applyAlignment="1">
      <alignment horizontal="left" vertical="top" wrapText="1"/>
    </xf>
    <xf numFmtId="0" fontId="107" fillId="21" borderId="50" xfId="137" applyFont="1" applyFill="1" applyBorder="1" applyAlignment="1">
      <alignment horizontal="left" vertical="top" wrapText="1"/>
    </xf>
    <xf numFmtId="0" fontId="58" fillId="0" borderId="50" xfId="137" applyFont="1" applyFill="1" applyBorder="1" applyAlignment="1">
      <alignment horizontal="center" vertical="center" wrapText="1"/>
    </xf>
    <xf numFmtId="0" fontId="108" fillId="19" borderId="50" xfId="137" applyFont="1" applyFill="1" applyBorder="1" applyAlignment="1">
      <alignment vertical="top" wrapText="1"/>
    </xf>
    <xf numFmtId="0" fontId="15" fillId="0" borderId="50" xfId="137" applyFont="1" applyBorder="1" applyAlignment="1">
      <alignment vertical="top" wrapText="1"/>
    </xf>
    <xf numFmtId="0" fontId="109" fillId="0" borderId="50" xfId="137" quotePrefix="1" applyFont="1" applyBorder="1" applyAlignment="1">
      <alignment horizontal="center" vertical="center" wrapText="1"/>
    </xf>
    <xf numFmtId="0" fontId="109" fillId="0" borderId="50" xfId="137" applyFont="1" applyBorder="1" applyAlignment="1">
      <alignment vertical="top" wrapText="1"/>
    </xf>
    <xf numFmtId="0" fontId="103" fillId="19" borderId="50" xfId="137" applyFont="1" applyFill="1" applyBorder="1" applyAlignment="1">
      <alignment vertical="top" wrapText="1"/>
    </xf>
    <xf numFmtId="0" fontId="59" fillId="0" borderId="50" xfId="137" applyFont="1" applyFill="1" applyBorder="1" applyAlignment="1">
      <alignment horizontal="left" vertical="top" wrapText="1"/>
    </xf>
    <xf numFmtId="0" fontId="103" fillId="0" borderId="50" xfId="137" applyFont="1" applyFill="1" applyBorder="1" applyAlignment="1">
      <alignment vertical="top" wrapText="1"/>
    </xf>
    <xf numFmtId="202" fontId="59" fillId="0" borderId="50" xfId="137" applyNumberFormat="1" applyFont="1" applyFill="1" applyBorder="1" applyAlignment="1">
      <alignment horizontal="center" vertical="center" wrapText="1"/>
    </xf>
    <xf numFmtId="202" fontId="60" fillId="0" borderId="50" xfId="137" applyNumberFormat="1" applyFont="1" applyFill="1" applyBorder="1" applyAlignment="1">
      <alignment horizontal="center" vertical="center" wrapText="1"/>
    </xf>
    <xf numFmtId="0" fontId="60" fillId="0" borderId="50" xfId="137" applyFont="1" applyFill="1" applyBorder="1" applyAlignment="1">
      <alignment horizontal="center" vertical="center" wrapText="1"/>
    </xf>
    <xf numFmtId="0" fontId="59" fillId="0" borderId="50" xfId="137" applyFont="1" applyFill="1" applyBorder="1" applyAlignment="1">
      <alignment horizontal="left" vertical="center" wrapText="1"/>
    </xf>
    <xf numFmtId="203" fontId="103" fillId="0" borderId="50" xfId="137" quotePrefix="1" applyNumberFormat="1" applyFont="1" applyFill="1" applyBorder="1" applyAlignment="1">
      <alignment horizontal="center" vertical="top" wrapText="1"/>
    </xf>
    <xf numFmtId="0" fontId="15" fillId="0" borderId="50" xfId="137" applyFont="1" applyFill="1" applyBorder="1" applyAlignment="1">
      <alignment vertical="top" wrapText="1"/>
    </xf>
    <xf numFmtId="0" fontId="107" fillId="21" borderId="50" xfId="137" applyFont="1" applyFill="1" applyBorder="1" applyAlignment="1">
      <alignment vertical="top" wrapText="1"/>
    </xf>
    <xf numFmtId="0" fontId="105" fillId="0" borderId="50" xfId="137" applyFont="1" applyBorder="1" applyAlignment="1">
      <alignment horizontal="center" vertical="center" wrapText="1"/>
    </xf>
    <xf numFmtId="0" fontId="107" fillId="23" borderId="50" xfId="137" applyFont="1" applyFill="1" applyBorder="1" applyAlignment="1">
      <alignment horizontal="center" vertical="center" wrapText="1"/>
    </xf>
    <xf numFmtId="0" fontId="109" fillId="0" borderId="50" xfId="137" applyFont="1" applyBorder="1" applyAlignment="1">
      <alignment horizontal="center" vertical="center" wrapText="1"/>
    </xf>
    <xf numFmtId="0" fontId="15" fillId="22" borderId="50" xfId="137" applyFont="1" applyFill="1" applyBorder="1" applyAlignment="1">
      <alignment horizontal="left" vertical="center" wrapText="1"/>
    </xf>
    <xf numFmtId="0" fontId="103" fillId="19" borderId="50" xfId="137" applyFont="1" applyFill="1" applyBorder="1" applyAlignment="1">
      <alignment horizontal="left" vertical="center" wrapText="1"/>
    </xf>
    <xf numFmtId="0" fontId="15" fillId="0" borderId="50" xfId="137" applyFont="1" applyBorder="1" applyAlignment="1">
      <alignment horizontal="left" vertical="top" wrapText="1"/>
    </xf>
    <xf numFmtId="202" fontId="15" fillId="0" borderId="50" xfId="137" applyNumberFormat="1" applyFont="1" applyBorder="1" applyAlignment="1">
      <alignment horizontal="center" vertical="center" wrapText="1"/>
    </xf>
    <xf numFmtId="0" fontId="15" fillId="0" borderId="50" xfId="137" applyFont="1" applyBorder="1" applyAlignment="1">
      <alignment horizontal="center" vertical="center" wrapText="1"/>
    </xf>
    <xf numFmtId="0" fontId="15" fillId="0" borderId="50" xfId="137" applyFont="1" applyBorder="1" applyAlignment="1">
      <alignment horizontal="left" vertical="center" wrapText="1"/>
    </xf>
    <xf numFmtId="0" fontId="15" fillId="20" borderId="50" xfId="137" applyFont="1" applyFill="1" applyBorder="1" applyAlignment="1">
      <alignment horizontal="center" vertical="center" wrapText="1"/>
    </xf>
    <xf numFmtId="0" fontId="15" fillId="0" borderId="50" xfId="137" applyFont="1" applyFill="1" applyBorder="1" applyAlignment="1">
      <alignment horizontal="left" vertical="top" wrapText="1"/>
    </xf>
    <xf numFmtId="202" fontId="15" fillId="0" borderId="50" xfId="137" applyNumberFormat="1" applyFont="1" applyFill="1" applyBorder="1" applyAlignment="1">
      <alignment horizontal="center" vertical="center" wrapText="1"/>
    </xf>
    <xf numFmtId="0" fontId="15" fillId="0" borderId="50" xfId="137" applyFont="1" applyFill="1" applyBorder="1" applyAlignment="1">
      <alignment horizontal="center" vertical="center" wrapText="1"/>
    </xf>
    <xf numFmtId="202" fontId="104" fillId="0" borderId="50" xfId="137" applyNumberFormat="1" applyFont="1" applyFill="1" applyBorder="1" applyAlignment="1">
      <alignment horizontal="center" vertical="center" wrapText="1"/>
    </xf>
    <xf numFmtId="0" fontId="110" fillId="0" borderId="50" xfId="137" applyFont="1" applyFill="1" applyBorder="1" applyAlignment="1">
      <alignment horizontal="center" vertical="center" wrapText="1"/>
    </xf>
    <xf numFmtId="0" fontId="109" fillId="0" borderId="50" xfId="137" applyFont="1" applyFill="1" applyBorder="1" applyAlignment="1">
      <alignment horizontal="center" vertical="center" wrapText="1"/>
    </xf>
    <xf numFmtId="0" fontId="104" fillId="0" borderId="50" xfId="137" applyFont="1" applyFill="1" applyBorder="1" applyAlignment="1">
      <alignment horizontal="center" vertical="center" wrapText="1"/>
    </xf>
    <xf numFmtId="0" fontId="15" fillId="0" borderId="50" xfId="137" applyFont="1" applyFill="1" applyBorder="1" applyAlignment="1">
      <alignment horizontal="left" vertical="center" wrapText="1"/>
    </xf>
    <xf numFmtId="203" fontId="58" fillId="19" borderId="50" xfId="137" applyNumberFormat="1" applyFont="1" applyFill="1" applyBorder="1" applyAlignment="1">
      <alignment horizontal="center" vertical="center" wrapText="1"/>
    </xf>
    <xf numFmtId="0" fontId="15" fillId="0" borderId="50" xfId="137" quotePrefix="1" applyFont="1" applyBorder="1" applyAlignment="1">
      <alignment horizontal="center" vertical="center" wrapText="1"/>
    </xf>
    <xf numFmtId="203" fontId="59" fillId="19" borderId="50" xfId="137" applyNumberFormat="1" applyFont="1" applyFill="1" applyBorder="1" applyAlignment="1">
      <alignment horizontal="center" vertical="center" wrapText="1"/>
    </xf>
    <xf numFmtId="203" fontId="15" fillId="0" borderId="50" xfId="137" quotePrefix="1" applyNumberFormat="1" applyFont="1" applyFill="1" applyBorder="1" applyAlignment="1">
      <alignment horizontal="center" vertical="center" wrapText="1"/>
    </xf>
    <xf numFmtId="0" fontId="103" fillId="24" borderId="50" xfId="137" applyFont="1" applyFill="1" applyBorder="1" applyAlignment="1">
      <alignment vertical="top" wrapText="1"/>
    </xf>
    <xf numFmtId="0" fontId="0" fillId="0" borderId="50" xfId="137" applyFont="1" applyBorder="1" applyAlignment="1">
      <alignment vertical="top" wrapText="1"/>
    </xf>
    <xf numFmtId="0" fontId="109" fillId="0" borderId="0" xfId="138" applyFont="1" applyAlignment="1"/>
    <xf numFmtId="0" fontId="111" fillId="29" borderId="0" xfId="138" applyFont="1" applyFill="1" applyBorder="1" applyAlignment="1"/>
    <xf numFmtId="0" fontId="15" fillId="30" borderId="67" xfId="138" applyFont="1" applyFill="1" applyBorder="1"/>
    <xf numFmtId="0" fontId="15" fillId="30" borderId="66" xfId="138" applyFont="1" applyFill="1" applyBorder="1"/>
    <xf numFmtId="0" fontId="15" fillId="30" borderId="68" xfId="138" applyFont="1" applyFill="1" applyBorder="1"/>
    <xf numFmtId="0" fontId="15" fillId="30" borderId="69" xfId="138" applyFont="1" applyFill="1" applyBorder="1"/>
    <xf numFmtId="0" fontId="15" fillId="30" borderId="0" xfId="138" applyFont="1" applyFill="1"/>
    <xf numFmtId="0" fontId="15" fillId="30" borderId="70" xfId="138" applyFont="1" applyFill="1" applyBorder="1"/>
    <xf numFmtId="0" fontId="112" fillId="30" borderId="0" xfId="138" applyFont="1" applyFill="1" applyAlignment="1"/>
    <xf numFmtId="0" fontId="103" fillId="30" borderId="0" xfId="138" applyFont="1" applyFill="1" applyAlignment="1"/>
    <xf numFmtId="0" fontId="103" fillId="30" borderId="70" xfId="138" applyFont="1" applyFill="1" applyBorder="1" applyAlignment="1"/>
    <xf numFmtId="0" fontId="15" fillId="20" borderId="66" xfId="138" applyFont="1" applyFill="1" applyBorder="1"/>
    <xf numFmtId="0" fontId="15" fillId="20" borderId="0" xfId="138" applyFont="1" applyFill="1"/>
    <xf numFmtId="0" fontId="15" fillId="30" borderId="71" xfId="138" applyFont="1" applyFill="1" applyBorder="1" applyAlignment="1"/>
    <xf numFmtId="0" fontId="15" fillId="30" borderId="72" xfId="138" applyFont="1" applyFill="1" applyBorder="1" applyAlignment="1"/>
    <xf numFmtId="0" fontId="15" fillId="30" borderId="72" xfId="138" applyFont="1" applyFill="1" applyBorder="1"/>
    <xf numFmtId="0" fontId="15" fillId="30" borderId="73" xfId="138" applyFont="1" applyFill="1" applyBorder="1"/>
    <xf numFmtId="0" fontId="115" fillId="20" borderId="0" xfId="138" applyFont="1" applyFill="1" applyBorder="1" applyAlignment="1"/>
    <xf numFmtId="0" fontId="115" fillId="20" borderId="0" xfId="138" applyFont="1" applyFill="1" applyAlignment="1"/>
    <xf numFmtId="0" fontId="117" fillId="0" borderId="0" xfId="138" applyFont="1" applyAlignment="1"/>
    <xf numFmtId="0" fontId="118" fillId="0" borderId="0" xfId="138" applyFont="1" applyAlignment="1"/>
    <xf numFmtId="0" fontId="117" fillId="0" borderId="0" xfId="138" applyFont="1"/>
    <xf numFmtId="0" fontId="119" fillId="0" borderId="0" xfId="138" applyFont="1" applyAlignment="1"/>
    <xf numFmtId="15" fontId="117" fillId="0" borderId="0" xfId="138" applyNumberFormat="1" applyFont="1" applyAlignment="1"/>
    <xf numFmtId="0" fontId="56" fillId="0" borderId="50" xfId="137" quotePrefix="1" applyFont="1" applyBorder="1" applyAlignment="1">
      <alignment horizontal="center" vertical="center" wrapText="1"/>
    </xf>
    <xf numFmtId="203" fontId="66" fillId="37" borderId="48" xfId="137" quotePrefix="1" applyNumberFormat="1" applyFont="1" applyFill="1" applyBorder="1" applyAlignment="1">
      <alignment horizontal="center" vertical="top" wrapText="1"/>
    </xf>
    <xf numFmtId="0" fontId="52" fillId="22" borderId="50" xfId="137" applyFont="1" applyFill="1" applyBorder="1" applyAlignment="1">
      <alignment horizontal="left" vertical="top" wrapText="1"/>
    </xf>
    <xf numFmtId="0" fontId="61" fillId="38" borderId="50" xfId="137" applyFont="1" applyFill="1" applyBorder="1" applyAlignment="1">
      <alignment horizontal="center" vertical="center" wrapText="1"/>
    </xf>
    <xf numFmtId="0" fontId="59" fillId="39" borderId="50" xfId="137" applyFont="1" applyFill="1" applyBorder="1" applyAlignment="1">
      <alignment horizontal="center" vertical="center" wrapText="1"/>
    </xf>
    <xf numFmtId="0" fontId="103" fillId="25" borderId="56" xfId="138" applyFont="1" applyFill="1" applyBorder="1" applyAlignment="1">
      <alignment horizontal="center" vertical="center"/>
    </xf>
    <xf numFmtId="0" fontId="22" fillId="0" borderId="54" xfId="138" applyFont="1" applyBorder="1"/>
    <xf numFmtId="0" fontId="22" fillId="0" borderId="55" xfId="138" applyFont="1" applyBorder="1"/>
    <xf numFmtId="0" fontId="15" fillId="0" borderId="56" xfId="138" applyFont="1" applyBorder="1" applyAlignment="1">
      <alignment vertical="center"/>
    </xf>
    <xf numFmtId="0" fontId="15" fillId="0" borderId="56" xfId="138" applyFont="1" applyBorder="1" applyAlignment="1">
      <alignment horizontal="center" vertical="center"/>
    </xf>
    <xf numFmtId="0" fontId="15" fillId="0" borderId="73" xfId="138" applyFont="1" applyBorder="1" applyAlignment="1">
      <alignment vertical="top"/>
    </xf>
    <xf numFmtId="0" fontId="22" fillId="0" borderId="72" xfId="138" applyFont="1" applyBorder="1"/>
    <xf numFmtId="0" fontId="22" fillId="0" borderId="71" xfId="138" applyFont="1" applyBorder="1"/>
    <xf numFmtId="0" fontId="22" fillId="0" borderId="70" xfId="138" applyFont="1" applyBorder="1"/>
    <xf numFmtId="0" fontId="109" fillId="0" borderId="0" xfId="138" applyFont="1" applyAlignment="1"/>
    <xf numFmtId="0" fontId="22" fillId="0" borderId="69" xfId="138" applyFont="1" applyBorder="1"/>
    <xf numFmtId="0" fontId="22" fillId="0" borderId="68" xfId="138" applyFont="1" applyBorder="1"/>
    <xf numFmtId="0" fontId="22" fillId="0" borderId="66" xfId="138" applyFont="1" applyBorder="1"/>
    <xf numFmtId="0" fontId="22" fillId="0" borderId="67" xfId="138" applyFont="1" applyBorder="1"/>
    <xf numFmtId="0" fontId="112" fillId="36" borderId="73" xfId="138" applyFont="1" applyFill="1" applyBorder="1" applyAlignment="1">
      <alignment horizontal="center" vertical="center"/>
    </xf>
    <xf numFmtId="0" fontId="15" fillId="31" borderId="70" xfId="138" applyFont="1" applyFill="1" applyBorder="1" applyAlignment="1">
      <alignment horizontal="left" vertical="top" wrapText="1"/>
    </xf>
    <xf numFmtId="0" fontId="103" fillId="32" borderId="56" xfId="138" applyFont="1" applyFill="1" applyBorder="1" applyAlignment="1">
      <alignment horizontal="center" vertical="center"/>
    </xf>
    <xf numFmtId="0" fontId="103" fillId="35" borderId="56" xfId="138" applyFont="1" applyFill="1" applyBorder="1" applyAlignment="1">
      <alignment horizontal="center" vertical="center"/>
    </xf>
    <xf numFmtId="0" fontId="103" fillId="34" borderId="56" xfId="138" applyFont="1" applyFill="1" applyBorder="1" applyAlignment="1">
      <alignment horizontal="center" vertical="center"/>
    </xf>
    <xf numFmtId="0" fontId="15" fillId="33" borderId="73" xfId="138" applyFont="1" applyFill="1" applyBorder="1" applyAlignment="1">
      <alignment vertical="top" wrapText="1"/>
    </xf>
    <xf numFmtId="0" fontId="15" fillId="33" borderId="73" xfId="138" applyFont="1" applyFill="1" applyBorder="1" applyAlignment="1">
      <alignment vertical="top"/>
    </xf>
    <xf numFmtId="0" fontId="15" fillId="22" borderId="70" xfId="138" applyFont="1" applyFill="1" applyBorder="1" applyAlignment="1">
      <alignment horizontal="left" vertical="top" wrapText="1"/>
    </xf>
    <xf numFmtId="0" fontId="113" fillId="35" borderId="56" xfId="138" applyFont="1" applyFill="1" applyBorder="1" applyAlignment="1">
      <alignment horizontal="center" vertical="center"/>
    </xf>
    <xf numFmtId="0" fontId="113" fillId="19" borderId="70" xfId="138" applyFont="1" applyFill="1" applyBorder="1" applyAlignment="1">
      <alignment vertical="top" wrapText="1"/>
    </xf>
    <xf numFmtId="0" fontId="15" fillId="19" borderId="70" xfId="138" applyFont="1" applyFill="1" applyBorder="1"/>
    <xf numFmtId="0" fontId="7" fillId="25" borderId="56" xfId="138" applyFont="1" applyFill="1" applyBorder="1" applyAlignment="1">
      <alignment horizontal="center" vertical="center"/>
    </xf>
    <xf numFmtId="0" fontId="112" fillId="30" borderId="0" xfId="138" applyFont="1" applyFill="1" applyAlignment="1">
      <alignment vertical="center"/>
    </xf>
    <xf numFmtId="3" fontId="0" fillId="0" borderId="7" xfId="0" applyNumberFormat="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7" fontId="8" fillId="0" borderId="20" xfId="0" applyNumberFormat="1" applyFont="1" applyBorder="1" applyAlignment="1">
      <alignment horizontal="center" vertical="center"/>
    </xf>
    <xf numFmtId="167" fontId="8" fillId="0" borderId="14" xfId="0" applyNumberFormat="1" applyFont="1" applyBorder="1" applyAlignment="1">
      <alignment horizontal="center" vertical="center"/>
    </xf>
    <xf numFmtId="167" fontId="8" fillId="0" borderId="26" xfId="0" applyNumberFormat="1" applyFont="1" applyBorder="1" applyAlignment="1">
      <alignment horizontal="center" vertical="center"/>
    </xf>
    <xf numFmtId="1" fontId="8" fillId="0" borderId="19" xfId="0" applyNumberFormat="1" applyFont="1" applyBorder="1" applyAlignment="1">
      <alignment horizontal="center" vertical="center"/>
    </xf>
    <xf numFmtId="1" fontId="8" fillId="0" borderId="13" xfId="0" applyNumberFormat="1" applyFont="1" applyBorder="1" applyAlignment="1">
      <alignment horizontal="center" vertical="center"/>
    </xf>
    <xf numFmtId="166" fontId="8" fillId="0" borderId="19" xfId="0" applyNumberFormat="1" applyFont="1" applyBorder="1" applyAlignment="1">
      <alignment horizontal="center" vertical="center"/>
    </xf>
    <xf numFmtId="166" fontId="8" fillId="0" borderId="13"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8" fillId="0" borderId="25" xfId="0" applyNumberFormat="1" applyFont="1" applyBorder="1" applyAlignment="1">
      <alignment horizontal="center" vertical="center"/>
    </xf>
    <xf numFmtId="164" fontId="8" fillId="0" borderId="19" xfId="0" applyNumberFormat="1" applyFont="1" applyBorder="1" applyAlignment="1">
      <alignment horizontal="center" vertical="center"/>
    </xf>
    <xf numFmtId="164" fontId="8" fillId="0" borderId="25" xfId="0" applyNumberFormat="1" applyFont="1" applyBorder="1" applyAlignment="1">
      <alignment horizontal="center" vertical="center"/>
    </xf>
    <xf numFmtId="0" fontId="0" fillId="7" borderId="5" xfId="0" applyFill="1" applyBorder="1" applyAlignment="1">
      <alignment horizontal="center" vertical="center"/>
    </xf>
    <xf numFmtId="0" fontId="0" fillId="0" borderId="5" xfId="0" applyBorder="1" applyAlignment="1">
      <alignment horizontal="center" vertical="center"/>
    </xf>
    <xf numFmtId="0" fontId="0" fillId="8" borderId="5" xfId="0" applyFill="1" applyBorder="1" applyAlignment="1">
      <alignment horizontal="center" vertical="center"/>
    </xf>
    <xf numFmtId="0" fontId="0" fillId="9" borderId="5" xfId="0" applyFill="1" applyBorder="1" applyAlignment="1">
      <alignment horizontal="center" vertical="center"/>
    </xf>
    <xf numFmtId="1" fontId="7" fillId="6" borderId="19" xfId="0" applyNumberFormat="1" applyFont="1" applyFill="1" applyBorder="1" applyAlignment="1">
      <alignment horizontal="center" vertical="center"/>
    </xf>
    <xf numFmtId="1" fontId="7" fillId="6" borderId="25" xfId="0" applyNumberFormat="1" applyFont="1" applyFill="1" applyBorder="1" applyAlignment="1">
      <alignment horizontal="center" vertical="center"/>
    </xf>
    <xf numFmtId="0" fontId="2" fillId="0" borderId="5" xfId="0" applyFont="1" applyBorder="1" applyAlignment="1">
      <alignment horizontal="center" vertical="center" wrapText="1"/>
    </xf>
    <xf numFmtId="0" fontId="5" fillId="0" borderId="8"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167" fontId="8" fillId="0" borderId="19" xfId="0" applyNumberFormat="1" applyFont="1" applyBorder="1" applyAlignment="1">
      <alignment horizontal="center" vertical="center"/>
    </xf>
    <xf numFmtId="167" fontId="8" fillId="0" borderId="13" xfId="0" applyNumberFormat="1" applyFont="1" applyBorder="1" applyAlignment="1">
      <alignment horizontal="center" vertical="center"/>
    </xf>
    <xf numFmtId="166" fontId="8" fillId="0" borderId="25" xfId="0" applyNumberFormat="1" applyFont="1" applyBorder="1" applyAlignment="1">
      <alignment horizontal="center" vertical="center"/>
    </xf>
    <xf numFmtId="167" fontId="8" fillId="0" borderId="25" xfId="0" applyNumberFormat="1" applyFont="1" applyBorder="1" applyAlignment="1">
      <alignment horizontal="center" vertical="center"/>
    </xf>
    <xf numFmtId="164" fontId="8" fillId="0" borderId="13" xfId="0" applyNumberFormat="1" applyFont="1" applyBorder="1" applyAlignment="1">
      <alignment horizontal="center" vertical="center"/>
    </xf>
    <xf numFmtId="0" fontId="7" fillId="5" borderId="5" xfId="0" applyFont="1" applyFill="1" applyBorder="1" applyAlignment="1">
      <alignment horizontal="center" vertical="center"/>
    </xf>
    <xf numFmtId="0" fontId="8" fillId="0" borderId="19" xfId="0" applyFont="1" applyBorder="1" applyAlignment="1">
      <alignment horizontal="center" vertical="center"/>
    </xf>
    <xf numFmtId="0" fontId="8" fillId="0" borderId="13" xfId="0" applyFont="1" applyBorder="1" applyAlignment="1">
      <alignment horizontal="center" vertical="center"/>
    </xf>
    <xf numFmtId="0" fontId="8" fillId="0" borderId="18"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3" fontId="8" fillId="0" borderId="13" xfId="0" applyNumberFormat="1" applyFont="1" applyBorder="1" applyAlignment="1">
      <alignment horizontal="center" vertical="center"/>
    </xf>
    <xf numFmtId="165" fontId="6" fillId="0" borderId="5" xfId="0" applyNumberFormat="1" applyFont="1" applyFill="1" applyBorder="1" applyAlignment="1">
      <alignment horizontal="center" vertical="center"/>
    </xf>
    <xf numFmtId="164" fontId="3" fillId="2" borderId="2" xfId="0" applyNumberFormat="1" applyFont="1" applyFill="1" applyBorder="1" applyAlignment="1">
      <alignment horizontal="center" vertical="center" wrapText="1"/>
    </xf>
    <xf numFmtId="164" fontId="3" fillId="2" borderId="3"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164" fontId="3" fillId="3" borderId="5"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17" xfId="0" applyFont="1" applyFill="1" applyBorder="1" applyAlignment="1">
      <alignment horizontal="center" vertical="center"/>
    </xf>
    <xf numFmtId="0" fontId="8" fillId="0" borderId="12" xfId="0" applyFont="1" applyBorder="1" applyAlignment="1">
      <alignment horizontal="center" vertical="center"/>
    </xf>
    <xf numFmtId="0" fontId="3" fillId="0" borderId="1" xfId="0" applyFont="1" applyBorder="1" applyAlignment="1">
      <alignment horizontal="center" vertical="center" textRotation="90" wrapText="1"/>
    </xf>
    <xf numFmtId="0" fontId="3" fillId="0" borderId="9" xfId="0" applyFont="1" applyBorder="1" applyAlignment="1">
      <alignment horizontal="center" vertical="center" textRotation="90"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1" fontId="8" fillId="0" borderId="25"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164" fontId="3" fillId="0" borderId="3"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166" fontId="7" fillId="6" borderId="19" xfId="0" applyNumberFormat="1" applyFont="1" applyFill="1" applyBorder="1" applyAlignment="1">
      <alignment horizontal="center" vertical="center"/>
    </xf>
    <xf numFmtId="166" fontId="7" fillId="6" borderId="25" xfId="0" applyNumberFormat="1" applyFont="1" applyFill="1" applyBorder="1" applyAlignment="1">
      <alignment horizontal="center" vertical="center"/>
    </xf>
    <xf numFmtId="167" fontId="7" fillId="6" borderId="20" xfId="0" applyNumberFormat="1" applyFont="1" applyFill="1" applyBorder="1" applyAlignment="1">
      <alignment horizontal="center" vertical="center"/>
    </xf>
    <xf numFmtId="167" fontId="7" fillId="6" borderId="26" xfId="0" applyNumberFormat="1" applyFont="1" applyFill="1" applyBorder="1" applyAlignment="1">
      <alignment horizontal="center" vertical="center"/>
    </xf>
    <xf numFmtId="0" fontId="0" fillId="17" borderId="5" xfId="0" applyFill="1" applyBorder="1" applyAlignment="1">
      <alignment horizontal="center" vertical="center"/>
    </xf>
    <xf numFmtId="0" fontId="65" fillId="24" borderId="53" xfId="137" applyFont="1" applyFill="1" applyBorder="1" applyAlignment="1">
      <alignment horizontal="center" vertical="center" textRotation="90" wrapText="1"/>
    </xf>
    <xf numFmtId="0" fontId="57" fillId="0" borderId="52" xfId="137" applyFont="1" applyBorder="1"/>
    <xf numFmtId="0" fontId="57" fillId="0" borderId="51" xfId="137" applyFont="1" applyBorder="1"/>
    <xf numFmtId="0" fontId="64" fillId="0" borderId="53" xfId="137" applyFont="1" applyBorder="1" applyAlignment="1">
      <alignment horizontal="left" vertical="top" wrapText="1"/>
    </xf>
    <xf numFmtId="0" fontId="65" fillId="21" borderId="53" xfId="137" applyFont="1" applyFill="1" applyBorder="1" applyAlignment="1">
      <alignment horizontal="center" vertical="center" textRotation="90" wrapText="1"/>
    </xf>
    <xf numFmtId="0" fontId="71" fillId="23" borderId="53" xfId="137" applyFont="1" applyFill="1" applyBorder="1" applyAlignment="1">
      <alignment horizontal="center" vertical="center" textRotation="90" wrapText="1"/>
    </xf>
    <xf numFmtId="0" fontId="11" fillId="0" borderId="0" xfId="1" applyFont="1" applyAlignment="1">
      <alignment horizontal="left" vertical="center"/>
    </xf>
    <xf numFmtId="0" fontId="11" fillId="0" borderId="0" xfId="1" applyFont="1" applyAlignment="1">
      <alignment horizontal="center" vertical="center"/>
    </xf>
    <xf numFmtId="0" fontId="13" fillId="0" borderId="0" xfId="1" applyFont="1" applyAlignment="1">
      <alignment horizontal="center" vertical="center"/>
    </xf>
    <xf numFmtId="0" fontId="19" fillId="0" borderId="0" xfId="1" applyFont="1" applyAlignment="1">
      <alignment horizontal="center" vertical="center"/>
    </xf>
  </cellXfs>
  <cellStyles count="139">
    <cellStyle name="a" xfId="2"/>
    <cellStyle name="args.style" xfId="3"/>
    <cellStyle name="Arial10" xfId="4"/>
    <cellStyle name="Calc Currency (0)" xfId="5"/>
    <cellStyle name="Calc Currency (2)" xfId="6"/>
    <cellStyle name="Calc Percent (0)" xfId="7"/>
    <cellStyle name="Calc Percent (1)" xfId="8"/>
    <cellStyle name="Calc Percent (2)" xfId="9"/>
    <cellStyle name="Calc Units (0)" xfId="10"/>
    <cellStyle name="Calc Units (1)" xfId="11"/>
    <cellStyle name="Calc Units (2)" xfId="12"/>
    <cellStyle name="Comma  - Style1" xfId="13"/>
    <cellStyle name="Comma  - Style2" xfId="14"/>
    <cellStyle name="Comma  - Style3" xfId="15"/>
    <cellStyle name="Comma  - Style4" xfId="16"/>
    <cellStyle name="Comma  - Style5" xfId="17"/>
    <cellStyle name="Comma  - Style6" xfId="18"/>
    <cellStyle name="Comma  - Style7" xfId="19"/>
    <cellStyle name="Comma  - Style8" xfId="20"/>
    <cellStyle name="Comma [00]" xfId="21"/>
    <cellStyle name="Comma [3]" xfId="22"/>
    <cellStyle name="Comma 2" xfId="23"/>
    <cellStyle name="Comma0" xfId="24"/>
    <cellStyle name="Copied" xfId="25"/>
    <cellStyle name="Currency [00]" xfId="26"/>
    <cellStyle name="Currency [1]" xfId="27"/>
    <cellStyle name="Currency [2]" xfId="28"/>
    <cellStyle name="Currency0" xfId="29"/>
    <cellStyle name="DATE" xfId="30"/>
    <cellStyle name="Date [d-mmm-yy]" xfId="31"/>
    <cellStyle name="Date [mm-d-yy]" xfId="32"/>
    <cellStyle name="Date [mm-d-yyyy]" xfId="33"/>
    <cellStyle name="Date [mmm-yy]" xfId="34"/>
    <cellStyle name="Date Short" xfId="35"/>
    <cellStyle name="DATE_PC-FACTORY PROPOSAL(Volume Versi Penawaran COJAAL)" xfId="36"/>
    <cellStyle name="date1" xfId="37"/>
    <cellStyle name="Description" xfId="38"/>
    <cellStyle name="Dezimal [0]_hcl-Tank (GB)" xfId="39"/>
    <cellStyle name="Dezimal_hcl-Tank (GB)" xfId="40"/>
    <cellStyle name="DUA" xfId="41"/>
    <cellStyle name="Enter Currency (0)" xfId="42"/>
    <cellStyle name="Enter Currency (2)" xfId="43"/>
    <cellStyle name="Enter Units (0)" xfId="44"/>
    <cellStyle name="Enter Units (1)" xfId="45"/>
    <cellStyle name="Enter Units (2)" xfId="46"/>
    <cellStyle name="Entered" xfId="47"/>
    <cellStyle name="Euro" xfId="48"/>
    <cellStyle name="F2" xfId="49"/>
    <cellStyle name="F3" xfId="50"/>
    <cellStyle name="F4" xfId="51"/>
    <cellStyle name="F5" xfId="52"/>
    <cellStyle name="F6" xfId="53"/>
    <cellStyle name="F7" xfId="54"/>
    <cellStyle name="F8" xfId="55"/>
    <cellStyle name="Fixed" xfId="56"/>
    <cellStyle name="Fixed [0]" xfId="57"/>
    <cellStyle name="Fixed_Fence and Guard Rail" xfId="58"/>
    <cellStyle name="Follow - Style1" xfId="59"/>
    <cellStyle name="Grey" xfId="60"/>
    <cellStyle name="GTT%" xfId="61"/>
    <cellStyle name="Header1" xfId="62"/>
    <cellStyle name="Header2" xfId="63"/>
    <cellStyle name="Heading1" xfId="64"/>
    <cellStyle name="Heading2" xfId="65"/>
    <cellStyle name="HEADINGS" xfId="66"/>
    <cellStyle name="HEADINGSTOP" xfId="67"/>
    <cellStyle name="Hyperl - Style2" xfId="68"/>
    <cellStyle name="Input [yellow]" xfId="69"/>
    <cellStyle name="Input Currency" xfId="70"/>
    <cellStyle name="Input Date" xfId="71"/>
    <cellStyle name="Input Fixed [0]" xfId="72"/>
    <cellStyle name="Input Normal" xfId="73"/>
    <cellStyle name="Input Percent" xfId="74"/>
    <cellStyle name="Input Percent [2]" xfId="75"/>
    <cellStyle name="Input Percent_PC-FACTORY PROPOSAL(Volume Versi Penawaran COJAAL)" xfId="76"/>
    <cellStyle name="Input Titles" xfId="77"/>
    <cellStyle name="Link Currency (0)" xfId="78"/>
    <cellStyle name="Link Currency (2)" xfId="79"/>
    <cellStyle name="Link Units (0)" xfId="80"/>
    <cellStyle name="Link Units (1)" xfId="81"/>
    <cellStyle name="Link Units (2)" xfId="82"/>
    <cellStyle name="m" xfId="83"/>
    <cellStyle name="NA is zero" xfId="84"/>
    <cellStyle name="no dec" xfId="85"/>
    <cellStyle name="Normal" xfId="0" builtinId="0"/>
    <cellStyle name="Normal - Style1" xfId="86"/>
    <cellStyle name="Normal - Style2" xfId="87"/>
    <cellStyle name="Normal - Style5" xfId="88"/>
    <cellStyle name="Normal [0]" xfId="89"/>
    <cellStyle name="Normal [1]" xfId="90"/>
    <cellStyle name="Normal [2]" xfId="91"/>
    <cellStyle name="Normal [3]" xfId="92"/>
    <cellStyle name="Normal 10" xfId="93"/>
    <cellStyle name="Normal 11" xfId="94"/>
    <cellStyle name="Normal 12" xfId="95"/>
    <cellStyle name="Normal 13" xfId="96"/>
    <cellStyle name="Normal 2" xfId="97"/>
    <cellStyle name="Normal 3" xfId="1"/>
    <cellStyle name="Normal 4" xfId="137"/>
    <cellStyle name="Normal 5" xfId="138"/>
    <cellStyle name="Normal 9" xfId="98"/>
    <cellStyle name="Normal Bold" xfId="99"/>
    <cellStyle name="Normal Pct" xfId="100"/>
    <cellStyle name="NPPESalesPct" xfId="101"/>
    <cellStyle name="NWI%S" xfId="102"/>
    <cellStyle name="pc1" xfId="103"/>
    <cellStyle name="per.style" xfId="104"/>
    <cellStyle name="Percent [0]" xfId="105"/>
    <cellStyle name="Percent [00]" xfId="106"/>
    <cellStyle name="Percent [1]" xfId="107"/>
    <cellStyle name="Percent [2]" xfId="108"/>
    <cellStyle name="Percent 2" xfId="109"/>
    <cellStyle name="PercentSales" xfId="110"/>
    <cellStyle name="PrePop Currency (0)" xfId="111"/>
    <cellStyle name="PrePop Currency (2)" xfId="112"/>
    <cellStyle name="PrePop Units (0)" xfId="113"/>
    <cellStyle name="PrePop Units (1)" xfId="114"/>
    <cellStyle name="PrePop Units (2)" xfId="115"/>
    <cellStyle name="Red font" xfId="116"/>
    <cellStyle name="regstoresfromspecstores" xfId="117"/>
    <cellStyle name="RevList" xfId="118"/>
    <cellStyle name="SATU" xfId="119"/>
    <cellStyle name="SHADEDSTORES" xfId="120"/>
    <cellStyle name="specstores" xfId="121"/>
    <cellStyle name="Strange" xfId="122"/>
    <cellStyle name="Subtotal" xfId="123"/>
    <cellStyle name="sum" xfId="124"/>
    <cellStyle name="Test [green]" xfId="125"/>
    <cellStyle name="Text Indent A" xfId="126"/>
    <cellStyle name="Text Indent B" xfId="127"/>
    <cellStyle name="Text Indent C" xfId="128"/>
    <cellStyle name="TFCF" xfId="129"/>
    <cellStyle name="þ_x001d_ð+&amp;„ý›&amp;}ý_x000b__x0008__x0011__x000b_å_x000b__x0007__x0001__x0001_" xfId="130"/>
    <cellStyle name="Unit" xfId="131"/>
    <cellStyle name="User_Defined_A" xfId="132"/>
    <cellStyle name="Währung [0]_hcl-Tank (GB)" xfId="133"/>
    <cellStyle name="Währung_hcl-Tank (GB)" xfId="134"/>
    <cellStyle name="White" xfId="135"/>
    <cellStyle name="標準_構造物概要一覧(10工区）" xfId="136"/>
  </cellStyles>
  <dxfs count="243">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ont>
        <color rgb="FFFF0000"/>
      </font>
      <fill>
        <patternFill patternType="solid">
          <fgColor rgb="FFB7E1CD"/>
          <bgColor rgb="FFB7E1CD"/>
        </patternFill>
      </fill>
    </dxf>
    <dxf>
      <fill>
        <patternFill patternType="solid">
          <fgColor rgb="FFD9D9D9"/>
          <bgColor rgb="FFD9D9D9"/>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0" tint="-0.499984740745262"/>
      </font>
      <fill>
        <patternFill>
          <bgColor theme="0" tint="-0.499984740745262"/>
        </patternFill>
      </fill>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rgb="FF92D050"/>
      </font>
      <fill>
        <patternFill>
          <bgColor rgb="FF92D050"/>
        </patternFill>
      </fill>
    </dxf>
    <dxf>
      <font>
        <color theme="0" tint="-0.499984740745262"/>
      </font>
      <fill>
        <patternFill>
          <bgColor theme="0" tint="-0.499984740745262"/>
        </patternFill>
      </fill>
    </dxf>
    <dxf>
      <font>
        <color theme="0"/>
      </font>
    </dxf>
    <dxf>
      <font>
        <color theme="0"/>
      </font>
    </dxf>
    <dxf>
      <font>
        <color theme="8" tint="-0.499984740745262"/>
      </font>
      <fill>
        <patternFill>
          <bgColor theme="8" tint="-0.499984740745262"/>
        </patternFill>
      </fill>
    </dxf>
    <dxf>
      <font>
        <color theme="8" tint="0.79998168889431442"/>
      </font>
      <fill>
        <patternFill>
          <bgColor theme="8" tint="0.79998168889431442"/>
        </patternFill>
      </fill>
    </dxf>
    <dxf>
      <font>
        <color theme="6"/>
      </font>
      <fill>
        <patternFill>
          <bgColor theme="6"/>
        </patternFill>
      </fill>
    </dxf>
    <dxf>
      <font>
        <color rgb="FF92D050"/>
      </font>
      <fill>
        <patternFill>
          <bgColor rgb="FF92D050"/>
        </patternFill>
      </fill>
    </dxf>
    <dxf>
      <font>
        <color theme="0" tint="-0.499984740745262"/>
      </font>
      <fill>
        <patternFill>
          <bgColor theme="0"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rgb="FFFF0000"/>
      </font>
    </dxf>
    <dxf>
      <font>
        <color theme="0"/>
      </font>
    </dxf>
    <dxf>
      <font>
        <color rgb="FFFF0000"/>
      </font>
    </dxf>
    <dxf>
      <font>
        <color rgb="FFFF0000"/>
      </font>
    </dxf>
    <dxf>
      <font>
        <color rgb="FFFF0000"/>
      </font>
    </dxf>
    <dxf>
      <font>
        <color theme="0"/>
      </font>
    </dxf>
    <dxf>
      <font>
        <color rgb="FFFF0000"/>
      </font>
    </dxf>
    <dxf>
      <font>
        <color rgb="FFFF0000"/>
      </font>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sharedStrings" Target="sharedStrings.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calcChain" Target="calcChain.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479532163742687E-2"/>
          <c:y val="4.2941492216854525E-2"/>
          <c:w val="0.93747119767923759"/>
          <c:h val="0.95705850778314561"/>
        </c:manualLayout>
      </c:layout>
      <c:barChart>
        <c:barDir val="col"/>
        <c:grouping val="clustered"/>
        <c:varyColors val="0"/>
        <c:ser>
          <c:idx val="0"/>
          <c:order val="0"/>
          <c:tx>
            <c:v>Monthly Planned Value</c:v>
          </c:tx>
          <c:spPr>
            <a:solidFill>
              <a:schemeClr val="tx1"/>
            </a:solidFill>
          </c:spPr>
          <c:invertIfNegative val="0"/>
          <c:dLbls>
            <c:spPr>
              <a:noFill/>
              <a:ln>
                <a:noFill/>
              </a:ln>
              <a:effectLst/>
            </c:spPr>
            <c:txPr>
              <a:bodyPr rot="540000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'Flow Chart'!$B$26:$S$26</c:f>
              <c:numCache>
                <c:formatCode>#,##0</c:formatCode>
                <c:ptCount val="18"/>
                <c:pt idx="0">
                  <c:v>40</c:v>
                </c:pt>
                <c:pt idx="1">
                  <c:v>40</c:v>
                </c:pt>
                <c:pt idx="2">
                  <c:v>40</c:v>
                </c:pt>
                <c:pt idx="3">
                  <c:v>40</c:v>
                </c:pt>
                <c:pt idx="4">
                  <c:v>40</c:v>
                </c:pt>
                <c:pt idx="5">
                  <c:v>40</c:v>
                </c:pt>
                <c:pt idx="6">
                  <c:v>40</c:v>
                </c:pt>
                <c:pt idx="7">
                  <c:v>40</c:v>
                </c:pt>
                <c:pt idx="8">
                  <c:v>40</c:v>
                </c:pt>
                <c:pt idx="9">
                  <c:v>40</c:v>
                </c:pt>
                <c:pt idx="10">
                  <c:v>80</c:v>
                </c:pt>
                <c:pt idx="11">
                  <c:v>64</c:v>
                </c:pt>
                <c:pt idx="12">
                  <c:v>40</c:v>
                </c:pt>
                <c:pt idx="13">
                  <c:v>40</c:v>
                </c:pt>
                <c:pt idx="14">
                  <c:v>40</c:v>
                </c:pt>
                <c:pt idx="15">
                  <c:v>32</c:v>
                </c:pt>
                <c:pt idx="16">
                  <c:v>24</c:v>
                </c:pt>
                <c:pt idx="17">
                  <c:v>16</c:v>
                </c:pt>
              </c:numCache>
            </c:numRef>
          </c:val>
          <c:extLst>
            <c:ext xmlns:c16="http://schemas.microsoft.com/office/drawing/2014/chart" uri="{C3380CC4-5D6E-409C-BE32-E72D297353CC}">
              <c16:uniqueId val="{00000000-5952-46F9-905D-AA406E7264D7}"/>
            </c:ext>
          </c:extLst>
        </c:ser>
        <c:ser>
          <c:idx val="1"/>
          <c:order val="1"/>
          <c:tx>
            <c:v>Monthly Earned Value</c:v>
          </c:tx>
          <c:spPr>
            <a:solidFill>
              <a:schemeClr val="accent2"/>
            </a:solidFill>
          </c:spPr>
          <c:invertIfNegative val="0"/>
          <c:dLbls>
            <c:spPr>
              <a:noFill/>
              <a:ln>
                <a:noFill/>
              </a:ln>
              <a:effectLst/>
            </c:spPr>
            <c:txPr>
              <a:bodyPr rot="540000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'Flow Chart'!$B$30:$S$30</c:f>
              <c:numCache>
                <c:formatCode>#,##0</c:formatCode>
                <c:ptCount val="18"/>
                <c:pt idx="0">
                  <c:v>16</c:v>
                </c:pt>
                <c:pt idx="1">
                  <c:v>34.285714285714285</c:v>
                </c:pt>
                <c:pt idx="2">
                  <c:v>34.285714285714285</c:v>
                </c:pt>
                <c:pt idx="3">
                  <c:v>36.15584415584415</c:v>
                </c:pt>
                <c:pt idx="4">
                  <c:v>43.636363636363633</c:v>
                </c:pt>
                <c:pt idx="5">
                  <c:v>43.636363636363633</c:v>
                </c:pt>
                <c:pt idx="6">
                  <c:v>40</c:v>
                </c:pt>
                <c:pt idx="7">
                  <c:v>40</c:v>
                </c:pt>
                <c:pt idx="8">
                  <c:v>40</c:v>
                </c:pt>
                <c:pt idx="9">
                  <c:v>40</c:v>
                </c:pt>
                <c:pt idx="10">
                  <c:v>48</c:v>
                </c:pt>
                <c:pt idx="11">
                  <c:v>80</c:v>
                </c:pt>
                <c:pt idx="12">
                  <c:v>56</c:v>
                </c:pt>
                <c:pt idx="13">
                  <c:v>52.8</c:v>
                </c:pt>
                <c:pt idx="14">
                  <c:v>75.2</c:v>
                </c:pt>
                <c:pt idx="15">
                  <c:v>32</c:v>
                </c:pt>
                <c:pt idx="16">
                  <c:v>40</c:v>
                </c:pt>
                <c:pt idx="17">
                  <c:v>0</c:v>
                </c:pt>
              </c:numCache>
            </c:numRef>
          </c:val>
          <c:extLst>
            <c:ext xmlns:c16="http://schemas.microsoft.com/office/drawing/2014/chart" uri="{C3380CC4-5D6E-409C-BE32-E72D297353CC}">
              <c16:uniqueId val="{00000001-5952-46F9-905D-AA406E7264D7}"/>
            </c:ext>
          </c:extLst>
        </c:ser>
        <c:dLbls>
          <c:showLegendKey val="0"/>
          <c:showVal val="0"/>
          <c:showCatName val="0"/>
          <c:showSerName val="0"/>
          <c:showPercent val="0"/>
          <c:showBubbleSize val="0"/>
        </c:dLbls>
        <c:gapWidth val="150"/>
        <c:axId val="150418176"/>
        <c:axId val="150420096"/>
      </c:barChart>
      <c:catAx>
        <c:axId val="150418176"/>
        <c:scaling>
          <c:orientation val="minMax"/>
        </c:scaling>
        <c:delete val="1"/>
        <c:axPos val="b"/>
        <c:majorTickMark val="out"/>
        <c:minorTickMark val="none"/>
        <c:tickLblPos val="nextTo"/>
        <c:crossAx val="150420096"/>
        <c:crosses val="autoZero"/>
        <c:auto val="1"/>
        <c:lblAlgn val="ctr"/>
        <c:lblOffset val="100"/>
        <c:noMultiLvlLbl val="0"/>
      </c:catAx>
      <c:valAx>
        <c:axId val="150420096"/>
        <c:scaling>
          <c:orientation val="minMax"/>
        </c:scaling>
        <c:delete val="1"/>
        <c:axPos val="l"/>
        <c:numFmt formatCode="#,##0" sourceLinked="1"/>
        <c:majorTickMark val="out"/>
        <c:minorTickMark val="none"/>
        <c:tickLblPos val="nextTo"/>
        <c:crossAx val="150418176"/>
        <c:crosses val="autoZero"/>
        <c:crossBetween val="between"/>
      </c:valAx>
      <c:spPr>
        <a:solidFill>
          <a:schemeClr val="bg1"/>
        </a:solidFill>
      </c:spPr>
    </c:plotArea>
    <c:legend>
      <c:legendPos val="r"/>
      <c:layout>
        <c:manualLayout>
          <c:xMode val="edge"/>
          <c:yMode val="edge"/>
          <c:x val="0.68449903957536051"/>
          <c:y val="9.8577351744075503E-3"/>
          <c:w val="0.28753940673616912"/>
          <c:h val="5.1624042163811647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575432996983758E-2"/>
          <c:y val="1.5225847517563302E-2"/>
          <c:w val="0.93918342124710141"/>
          <c:h val="0.93474507677558294"/>
        </c:manualLayout>
      </c:layout>
      <c:lineChart>
        <c:grouping val="standard"/>
        <c:varyColors val="0"/>
        <c:ser>
          <c:idx val="1"/>
          <c:order val="0"/>
          <c:tx>
            <c:strRef>
              <c:f>'Flow Chart'!$A$28</c:f>
              <c:strCache>
                <c:ptCount val="1"/>
                <c:pt idx="0">
                  <c:v>Cumulative Planned Flow</c:v>
                </c:pt>
              </c:strCache>
            </c:strRef>
          </c:tx>
          <c:spPr>
            <a:ln>
              <a:solidFill>
                <a:schemeClr val="tx1"/>
              </a:solidFill>
            </a:ln>
          </c:spPr>
          <c:marker>
            <c:spPr>
              <a:solidFill>
                <a:srgbClr val="FFFF00"/>
              </a:solidFill>
            </c:spPr>
          </c:marker>
          <c:cat>
            <c:strRef>
              <c:f>'Flow Chart'!$B$25:$S$25</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'Flow Chart'!$B$28:$U$28</c:f>
              <c:numCache>
                <c:formatCode>#,##0</c:formatCode>
                <c:ptCount val="20"/>
                <c:pt idx="0">
                  <c:v>40</c:v>
                </c:pt>
                <c:pt idx="1">
                  <c:v>80</c:v>
                </c:pt>
                <c:pt idx="2">
                  <c:v>120</c:v>
                </c:pt>
                <c:pt idx="3">
                  <c:v>160</c:v>
                </c:pt>
                <c:pt idx="4">
                  <c:v>200</c:v>
                </c:pt>
                <c:pt idx="5">
                  <c:v>240</c:v>
                </c:pt>
                <c:pt idx="6">
                  <c:v>280</c:v>
                </c:pt>
                <c:pt idx="7">
                  <c:v>320</c:v>
                </c:pt>
                <c:pt idx="8">
                  <c:v>360</c:v>
                </c:pt>
                <c:pt idx="9">
                  <c:v>400</c:v>
                </c:pt>
                <c:pt idx="10">
                  <c:v>480</c:v>
                </c:pt>
                <c:pt idx="11">
                  <c:v>544</c:v>
                </c:pt>
                <c:pt idx="12">
                  <c:v>584</c:v>
                </c:pt>
                <c:pt idx="13">
                  <c:v>624</c:v>
                </c:pt>
                <c:pt idx="14">
                  <c:v>664</c:v>
                </c:pt>
                <c:pt idx="15">
                  <c:v>696</c:v>
                </c:pt>
                <c:pt idx="16">
                  <c:v>720</c:v>
                </c:pt>
                <c:pt idx="17">
                  <c:v>736</c:v>
                </c:pt>
              </c:numCache>
            </c:numRef>
          </c:val>
          <c:smooth val="0"/>
          <c:extLst>
            <c:ext xmlns:c16="http://schemas.microsoft.com/office/drawing/2014/chart" uri="{C3380CC4-5D6E-409C-BE32-E72D297353CC}">
              <c16:uniqueId val="{00000000-0893-43F2-BD99-35F1F044215B}"/>
            </c:ext>
          </c:extLst>
        </c:ser>
        <c:ser>
          <c:idx val="3"/>
          <c:order val="1"/>
          <c:tx>
            <c:strRef>
              <c:f>'Flow Chart'!$A$32</c:f>
              <c:strCache>
                <c:ptCount val="1"/>
                <c:pt idx="0">
                  <c:v>Cumulative Earned Value</c:v>
                </c:pt>
              </c:strCache>
            </c:strRef>
          </c:tx>
          <c:spPr>
            <a:ln>
              <a:solidFill>
                <a:schemeClr val="accent2"/>
              </a:solidFill>
            </a:ln>
          </c:spPr>
          <c:marker>
            <c:spPr>
              <a:solidFill>
                <a:srgbClr val="92D050"/>
              </a:solidFill>
            </c:spPr>
          </c:marker>
          <c:cat>
            <c:strRef>
              <c:f>'Flow Chart'!$B$25:$S$25</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'Flow Chart'!$B$32:$U$32</c:f>
              <c:numCache>
                <c:formatCode>#,##0</c:formatCode>
                <c:ptCount val="20"/>
                <c:pt idx="0">
                  <c:v>16</c:v>
                </c:pt>
                <c:pt idx="1">
                  <c:v>50.285714285714285</c:v>
                </c:pt>
                <c:pt idx="2">
                  <c:v>84.571428571428569</c:v>
                </c:pt>
                <c:pt idx="3">
                  <c:v>120.72727272727272</c:v>
                </c:pt>
                <c:pt idx="4">
                  <c:v>164.36363636363635</c:v>
                </c:pt>
                <c:pt idx="5">
                  <c:v>207.99999999999997</c:v>
                </c:pt>
                <c:pt idx="6">
                  <c:v>247.99999999999997</c:v>
                </c:pt>
                <c:pt idx="7">
                  <c:v>288</c:v>
                </c:pt>
                <c:pt idx="8">
                  <c:v>328</c:v>
                </c:pt>
                <c:pt idx="9">
                  <c:v>368</c:v>
                </c:pt>
                <c:pt idx="10">
                  <c:v>416</c:v>
                </c:pt>
                <c:pt idx="11">
                  <c:v>496</c:v>
                </c:pt>
                <c:pt idx="12">
                  <c:v>552</c:v>
                </c:pt>
                <c:pt idx="13">
                  <c:v>604.79999999999995</c:v>
                </c:pt>
                <c:pt idx="14">
                  <c:v>680</c:v>
                </c:pt>
                <c:pt idx="15">
                  <c:v>712</c:v>
                </c:pt>
                <c:pt idx="16">
                  <c:v>752</c:v>
                </c:pt>
                <c:pt idx="17">
                  <c:v>752</c:v>
                </c:pt>
              </c:numCache>
            </c:numRef>
          </c:val>
          <c:smooth val="0"/>
          <c:extLst>
            <c:ext xmlns:c16="http://schemas.microsoft.com/office/drawing/2014/chart" uri="{C3380CC4-5D6E-409C-BE32-E72D297353CC}">
              <c16:uniqueId val="{00000001-0893-43F2-BD99-35F1F044215B}"/>
            </c:ext>
          </c:extLst>
        </c:ser>
        <c:dLbls>
          <c:showLegendKey val="0"/>
          <c:showVal val="0"/>
          <c:showCatName val="0"/>
          <c:showSerName val="0"/>
          <c:showPercent val="0"/>
          <c:showBubbleSize val="0"/>
        </c:dLbls>
        <c:marker val="1"/>
        <c:smooth val="0"/>
        <c:axId val="150627456"/>
        <c:axId val="150629376"/>
      </c:lineChart>
      <c:catAx>
        <c:axId val="150627456"/>
        <c:scaling>
          <c:orientation val="minMax"/>
        </c:scaling>
        <c:delete val="0"/>
        <c:axPos val="b"/>
        <c:numFmt formatCode="[$-409]mmm\-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0629376"/>
        <c:crosses val="autoZero"/>
        <c:auto val="1"/>
        <c:lblAlgn val="ctr"/>
        <c:lblOffset val="100"/>
        <c:noMultiLvlLbl val="1"/>
      </c:catAx>
      <c:valAx>
        <c:axId val="150629376"/>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0627456"/>
        <c:crosses val="autoZero"/>
        <c:crossBetween val="between"/>
      </c:valAx>
      <c:spPr>
        <a:noFill/>
      </c:spPr>
    </c:plotArea>
    <c:legend>
      <c:legendPos val="r"/>
      <c:layout>
        <c:manualLayout>
          <c:xMode val="edge"/>
          <c:yMode val="edge"/>
          <c:x val="0.3573197372067623"/>
          <c:y val="4.8216559007968314E-3"/>
          <c:w val="0.31574721638056108"/>
          <c:h val="8.7446023270079734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a:solidFill>
        <a:schemeClr val="accent1"/>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5" l="0.2" r="0.2" t="0.5" header="0.30000000000000021" footer="0.30000000000000021"/>
    <c:pageSetup paperSize="8"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16</xdr:col>
      <xdr:colOff>85725</xdr:colOff>
      <xdr:row>15</xdr:row>
      <xdr:rowOff>57150</xdr:rowOff>
    </xdr:from>
    <xdr:ext cx="552450" cy="1685925"/>
    <xdr:sp macro="" textlink="">
      <xdr:nvSpPr>
        <xdr:cNvPr id="2" name="Shape 3"/>
        <xdr:cNvSpPr/>
      </xdr:nvSpPr>
      <xdr:spPr>
        <a:xfrm>
          <a:off x="13496925" y="2486025"/>
          <a:ext cx="552450" cy="1685925"/>
        </a:xfrm>
        <a:prstGeom prst="downArrow">
          <a:avLst>
            <a:gd name="adj1" fmla="val 50000"/>
            <a:gd name="adj2" fmla="val 93244"/>
          </a:avLst>
        </a:prstGeom>
        <a:solidFill>
          <a:srgbClr val="E69138"/>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18</xdr:col>
      <xdr:colOff>47625</xdr:colOff>
      <xdr:row>15</xdr:row>
      <xdr:rowOff>57150</xdr:rowOff>
    </xdr:from>
    <xdr:ext cx="619125" cy="1685925"/>
    <xdr:sp macro="" textlink="">
      <xdr:nvSpPr>
        <xdr:cNvPr id="3" name="Shape 4"/>
        <xdr:cNvSpPr/>
      </xdr:nvSpPr>
      <xdr:spPr>
        <a:xfrm>
          <a:off x="15135225" y="2486025"/>
          <a:ext cx="619125" cy="1685925"/>
        </a:xfrm>
        <a:prstGeom prst="upArrow">
          <a:avLst>
            <a:gd name="adj1" fmla="val 50000"/>
            <a:gd name="adj2" fmla="val 72718"/>
          </a:avLst>
        </a:prstGeom>
        <a:solidFill>
          <a:srgbClr val="FFE599"/>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83820</xdr:rowOff>
    </xdr:from>
    <xdr:to>
      <xdr:col>18</xdr:col>
      <xdr:colOff>655320</xdr:colOff>
      <xdr:row>23</xdr:row>
      <xdr:rowOff>975360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19</xdr:col>
      <xdr:colOff>0</xdr:colOff>
      <xdr:row>23</xdr:row>
      <xdr:rowOff>1249680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02\17\bq\m&amp;e\P-Peti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TENDER\AIR%20PANGI\RC%20AIR%20PANGI%20-%2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WINDOWS\TEMP\BOQ%20Permata%20Senayan%2009%20Juni%202003%20R1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ipto\e\Eko\Komersial\Paket%20EIB-44%20Versi%2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WIN2000\DIV-Proyek\PROYEK\TH-1996\9611\EVA\EVA-ARS&amp;PLB-1\EVALUAS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ita_nt1\bq\BQ\99-952\SEKONGKANG\E20-02Guest%20Hous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rvan\c%20irvan\My%20Documents\Backup%20hardisk%20franky\FRANKY\EVALUASI%20GD%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Tender\Tender%202006\Algeria\Penawaran\PP\dEDY%20NGEPRINT\pindahan\Check%20volume%20design\t.KANTOR%20UTAMA%202.11.04\Boiler\pindah\Itung%20gambar\Muara%20Wahau\RAP%20Civil%20Work%20MWHM%2030%20TPH%20for%20Kontraktor.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TARAHAN\EE%20SUKA%20MAJU%20-%20KALIANDA\3-DIV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Rapat\c\Data\RS-PELNI\B.Q\BQ_ME-DO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DATA\RAB%20PAKET%201%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royek\9903\bq\bq-ars\BQ-PS&amp;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adap-Final\My%20Documents\My%20Pictures\My%20Documents\BREAKD~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nts%20and%20Settings\waseem\Local%20Settings\Temporary%20Internet%20Files\Content.IE5\RUDGP7NN\B.O.Q.%20ENDONESIA%20COMPANY\Contract%20%23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Dadap-Final\My%20Documents\My%20Pictures\My%20Documents\ANALISA%20DAN%20RAB.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PROYEK\proyek\Th-2002\0208\bq-ruko\final-wkc.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Dadap-Final\MAIL\AN_DUP2001%20Latif.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G:\Dadap-Final\My%20Documents\DUP%201997-1998\AN9798R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03e\d%20o\D%20O\MANHATTAN\BQ%20ME\BQ-FINAL.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rboyo\c\DIMAS\1418FONR.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I:\Junaidi%202005\Agus\RAB%20LAU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G:\LAN-6\EXCEL\Schedule\TS-LANVI-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PROJECT\02\10\BQ\ME\ME.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Kom\c\@@-FOLD\tender%202004\AV-02\Paket%20EIB-44%20Versi%20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Documents%20and%20Settings\TOSHIBA\My%20Documents\DATA\JICT\Budget-JICT2-VER02-p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G:\Documents%20and%20Settings\User\Local%20Settings\My%20Documents\ECI\OE\ADB\AT-08\at-08%20PERTAMA\EE%20AT-08\1-BOQ.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Startup" Target="BIDIN/ASRI/24/Kenari/BQ-AC.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G:\REHAB%202005\Documents%20and%20Settings\user\Local%20Settings\Temp\rsud%20t.%20ubi\BQ%20RSUD%20TALANG%20UBI.4sdh.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REHAB%202005\Documents%20and%20Settings\user\Local%20Settings\Temp\BQ%20RSUD%20TALANG%20UBI.and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G:\REHAB%202005\Documents%20and%20Settings\user\Local%20Settings\Temp\RAB%20Talang%20Ubi%20ne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Tender%20Sintang-Bongkong\Lain-lain\EskalasiSp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Data\BANK-JABAR%20Garut\Mekanikal-tender.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Algeria\File%20Algeria\For%20COJAAL\For%20COJAAL\New%20Folder\Ringgo\back%20up%20aljair\Aljazair%20Baru\Documents%20and%20Settings\CITRA%20GADING\My%20Documents\STRUKTU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Tender\Tender%202006\Algeria\Penawaran\PP\Tender\Dome\Penawaran%20PON%20Kaltim.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Tender\Tender%202006\Algeria\Penawaran\PP\PON%20XII\ANALISA\ANALISA%20PERKERASAN%20BERBUTI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Tender\Tender%202006\Algeria\Penawaran\PP\Documents%20and%20Settings\CITRA%20GADING\My%20Documents\ASP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liex\Tenggarong\WIKA%20-%20TGI%202006\TURAP%20TENGGARONG\Proyek%20Supadio\Supadio\RAB\an%20penawaran%20Penyesuaian%20(inflasi%20maret4).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Tender\Tender%202006\Algeria\Penawaran\PP\Documents%20and%20Settings\CITRA%20GADING\My%20Documents\STRUKTU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arku\D\Proposal%20Teknis\DED%20AB\Rab\ansat%20lengkap%20iv.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Tantyo\c\DATA\TANTYO\Gandhi\TSS-Gandhi%205.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Div~QS\Daan%20Mogot\Ruko%20Daan%20Mogot%20R2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Dadap-Final\My%20Documents\My%20Pictures\SITU%20GEDE\ANALISA%20HARGA%20SATUAN%20ahir.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I:\Analisa%20Bina%20Marga\Analisa%20&amp;%20.RAB.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TENDER%20KALSEL\tender%20kalsel\temputuk\RAB%20TEMPUTUK%20TENDER%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Ayies\2007\Flash%20Rudi%20Beringin\Pelelangan\Penawa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DATA%202001\2%20Asprog\LELANG%202001\LELANG%20BESAR\SJFCP%20A-B%20revisi%20C%20-%20D.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erver-win2000\div-proyek\PROYEK\TH-2003\0301\BQ\townhouse\BQ-R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IRIN\Ririn%20File\Ririn%20File\BOQ%20New\RAP%20-%20BOQ\Standard%20BOQ\Menara%20Air.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BRIBIN\BQ%20BRIBIN-ALT%204%20(PAB).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dc\Anggaran\RAB\CAB-III\RS.PELNI\BQ_Arsitektur-DOC.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Tantyo\c\DATA\TANTYO\Pluit%20Kencana\RAB-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PROJECT\01\15\ESTIMATE\EST-1CV.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t-ang3\my%20documents\Data\Data%20Mufti\My%20Documents\HOTEL%20ASRI\RC%20ASR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amp-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LMKFO-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8"/>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G MAT"/>
      <sheetName val="DIV X"/>
      <sheetName val="AN-HSP"/>
      <sheetName val="QUARRY"/>
      <sheetName val="ALAT-1"/>
      <sheetName val="AGG, C"/>
      <sheetName val="URAIAN ALAT"/>
      <sheetName val="LALIN"/>
      <sheetName val="URAI X"/>
      <sheetName val="LS-Rutin"/>
      <sheetName val="FINALISASI (1)"/>
      <sheetName val="REKAP"/>
      <sheetName val="REKAP (1)"/>
      <sheetName val="REKAP (2)"/>
      <sheetName val="REKAP (3)"/>
      <sheetName val="BQ (1)"/>
      <sheetName val="BQ (2)"/>
      <sheetName val="BQ (3)"/>
      <sheetName val="AN-RC"/>
      <sheetName val="URAIAN "/>
      <sheetName val="BASIC"/>
      <sheetName val="HARGA ALAT"/>
      <sheetName val="MOB Air Pangi"/>
      <sheetName val="MOB Air Empayang"/>
      <sheetName val="MOB Air Kikim"/>
      <sheetName val="subkon"/>
      <sheetName val="Sheet1"/>
      <sheetName val="UMUM"/>
      <sheetName val="AN_R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7">
          <cell r="H27">
            <v>6</v>
          </cell>
        </row>
        <row r="30">
          <cell r="H30">
            <v>4.666666666666667</v>
          </cell>
        </row>
        <row r="44">
          <cell r="H44">
            <v>7</v>
          </cell>
        </row>
      </sheetData>
      <sheetData sheetId="2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FIN"/>
      <sheetName val="Spek Kusen"/>
      <sheetName val="Sheet1"/>
      <sheetName val="Kusen"/>
      <sheetName val="AN-Prelim"/>
      <sheetName val="AN-M&amp;E"/>
      <sheetName val="Analisa"/>
      <sheetName val="BD"/>
      <sheetName val="Gross Area"/>
      <sheetName val="Vol-M&amp;E"/>
      <sheetName val="T-Sch"/>
      <sheetName val="Remark"/>
      <sheetName val="TOTAL"/>
      <sheetName val="PRELIM"/>
      <sheetName val="RUK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Koef Bahan"/>
      <sheetName val="3 Koef Alat"/>
      <sheetName val="4 Koef Tenaga"/>
      <sheetName val="6 Unit Prc Anl"/>
      <sheetName val="5 Harga SBD"/>
      <sheetName val="I Rekap BQ"/>
      <sheetName val="II BQ"/>
      <sheetName val="Surt Penawaran"/>
      <sheetName val="L1 Schedule"/>
      <sheetName val="L2  An H. Sat Utama"/>
      <sheetName val="L3 An H Sat Mob"/>
      <sheetName val="L4 LS Rutin"/>
      <sheetName val="L5 MoS"/>
      <sheetName val="L6 Plant"/>
      <sheetName val="L7 Daft Utama"/>
      <sheetName val="L8 Data Kont"/>
      <sheetName val="L9 Daft.Alat"/>
      <sheetName val="L10 Staf Inti"/>
      <sheetName val="L11 Sub"/>
      <sheetName val="L12a"/>
      <sheetName val="L12b"/>
      <sheetName val="L15 Daft Lamp"/>
      <sheetName val="Surat pernyataan"/>
    </sheetNames>
    <sheetDataSet>
      <sheetData sheetId="0"/>
      <sheetData sheetId="1"/>
      <sheetData sheetId="2"/>
      <sheetData sheetId="3"/>
      <sheetData sheetId="4"/>
      <sheetData sheetId="5"/>
      <sheetData sheetId="6"/>
      <sheetData sheetId="7"/>
      <sheetData sheetId="8"/>
      <sheetData sheetId="9"/>
      <sheetData sheetId="10" refreshError="1">
        <row r="43">
          <cell r="I43" t="str">
            <v>Jakarta January 14th, 2003</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1"/>
      <sheetName val="daf-2(OK)"/>
      <sheetName val="daf-3(OK)"/>
      <sheetName val="DAF-4OK"/>
      <sheetName val="daf-5OK"/>
      <sheetName val="daf-6OK"/>
      <sheetName val="daf-7(OK)"/>
      <sheetName val="DAF-8"/>
      <sheetName val="daf-9"/>
      <sheetName val="DAF-10"/>
      <sheetName val="DAF-11"/>
      <sheetName val="daf_3_OK_"/>
      <sheetName val="daf_7_OK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S"/>
      <sheetName val="Rekap_Church(USD)"/>
      <sheetName val="BQ-CHURCH(USD)(Rp_Hide)"/>
      <sheetName val="rekap-e20(Rp)"/>
      <sheetName val="rekap-e20 (USD)"/>
      <sheetName val="BQ-E20-02(Rp)"/>
      <sheetName val="BQ-E20-02 (USD)"/>
      <sheetName val="UP"/>
      <sheetName val="PA"/>
      <sheetName val="BQ (3)"/>
      <sheetName val="BQ"/>
      <sheetName val="BQ (2)"/>
    </sheetNames>
    <sheetDataSet>
      <sheetData sheetId="0"/>
      <sheetData sheetId="1"/>
      <sheetData sheetId="2"/>
      <sheetData sheetId="3"/>
      <sheetData sheetId="4"/>
      <sheetData sheetId="5" refreshError="1">
        <row r="14">
          <cell r="B14" t="str">
            <v>I.</v>
          </cell>
          <cell r="D14" t="str">
            <v>CONCRETE WORKS</v>
          </cell>
        </row>
        <row r="15">
          <cell r="B15">
            <v>1</v>
          </cell>
          <cell r="D15" t="str">
            <v xml:space="preserve">Concrete column C1, C2, &amp; C3 </v>
          </cell>
          <cell r="E15" t="str">
            <v>m3</v>
          </cell>
          <cell r="F15">
            <v>4.8600000000000003</v>
          </cell>
          <cell r="G15">
            <v>779354</v>
          </cell>
          <cell r="H15">
            <v>120000</v>
          </cell>
          <cell r="I15">
            <v>4370860.4400000004</v>
          </cell>
        </row>
        <row r="16">
          <cell r="B16">
            <v>2</v>
          </cell>
          <cell r="D16" t="str">
            <v>Concrete beam 200 x 150</v>
          </cell>
          <cell r="E16" t="str">
            <v>m3</v>
          </cell>
          <cell r="F16">
            <v>12.29</v>
          </cell>
          <cell r="G16">
            <v>803874</v>
          </cell>
          <cell r="H16">
            <v>120000</v>
          </cell>
          <cell r="I16">
            <v>11354411.459999999</v>
          </cell>
        </row>
        <row r="17">
          <cell r="B17">
            <v>3</v>
          </cell>
          <cell r="D17" t="str">
            <v>Concrete slab  12 thick</v>
          </cell>
          <cell r="E17" t="str">
            <v>m3</v>
          </cell>
          <cell r="F17">
            <v>76.930000000000007</v>
          </cell>
          <cell r="G17">
            <v>398186</v>
          </cell>
          <cell r="H17">
            <v>180000</v>
          </cell>
          <cell r="I17">
            <v>44479848.980000004</v>
          </cell>
        </row>
        <row r="19">
          <cell r="B19">
            <v>4</v>
          </cell>
          <cell r="D19" t="str">
            <v>Reinforcing steel</v>
          </cell>
        </row>
        <row r="20">
          <cell r="D20" t="str">
            <v xml:space="preserve"> - Dia. 13</v>
          </cell>
          <cell r="E20" t="str">
            <v>kg</v>
          </cell>
          <cell r="F20">
            <v>3456.24</v>
          </cell>
          <cell r="G20">
            <v>8355</v>
          </cell>
          <cell r="H20">
            <v>840</v>
          </cell>
          <cell r="I20">
            <v>31780126.799999997</v>
          </cell>
        </row>
        <row r="21">
          <cell r="D21" t="str">
            <v xml:space="preserve"> - Dia. 10</v>
          </cell>
          <cell r="E21" t="str">
            <v>kg</v>
          </cell>
          <cell r="F21">
            <v>1545.31</v>
          </cell>
          <cell r="G21">
            <v>8355</v>
          </cell>
          <cell r="H21">
            <v>840</v>
          </cell>
          <cell r="I21">
            <v>14209125.449999999</v>
          </cell>
        </row>
        <row r="22">
          <cell r="D22" t="str">
            <v xml:space="preserve"> - Dia.   8</v>
          </cell>
          <cell r="E22" t="str">
            <v>kg</v>
          </cell>
          <cell r="F22">
            <v>1212.18</v>
          </cell>
          <cell r="G22">
            <v>8355</v>
          </cell>
          <cell r="H22">
            <v>840</v>
          </cell>
          <cell r="I22">
            <v>11145995.100000001</v>
          </cell>
        </row>
        <row r="23">
          <cell r="D23" t="str">
            <v xml:space="preserve"> - Dowel dia. 13</v>
          </cell>
          <cell r="E23" t="str">
            <v>ea</v>
          </cell>
          <cell r="F23">
            <v>396</v>
          </cell>
          <cell r="G23">
            <v>5225</v>
          </cell>
          <cell r="H23">
            <v>600</v>
          </cell>
          <cell r="I23">
            <v>2306700</v>
          </cell>
        </row>
        <row r="25">
          <cell r="B25">
            <v>6</v>
          </cell>
          <cell r="D25" t="str">
            <v>Joint sealant &amp; filler</v>
          </cell>
          <cell r="E25" t="str">
            <v>m'</v>
          </cell>
          <cell r="F25">
            <v>118.8</v>
          </cell>
          <cell r="G25">
            <v>4685</v>
          </cell>
          <cell r="H25">
            <v>1560</v>
          </cell>
          <cell r="I25">
            <v>741906</v>
          </cell>
        </row>
        <row r="26">
          <cell r="B26">
            <v>7</v>
          </cell>
          <cell r="D26" t="str">
            <v>Polythene</v>
          </cell>
          <cell r="E26" t="str">
            <v>m2</v>
          </cell>
          <cell r="F26">
            <v>536.20000000000005</v>
          </cell>
          <cell r="G26">
            <v>5566</v>
          </cell>
          <cell r="H26">
            <v>600</v>
          </cell>
          <cell r="I26">
            <v>3306209.2</v>
          </cell>
        </row>
        <row r="27">
          <cell r="B27">
            <v>8</v>
          </cell>
          <cell r="D27" t="str">
            <v>Sand blanket 2 cm thick</v>
          </cell>
          <cell r="E27" t="str">
            <v>m3</v>
          </cell>
          <cell r="F27">
            <v>10.7</v>
          </cell>
          <cell r="G27">
            <v>90000</v>
          </cell>
          <cell r="H27">
            <v>1896</v>
          </cell>
          <cell r="I27">
            <v>983287.2</v>
          </cell>
        </row>
        <row r="28">
          <cell r="I28">
            <v>124678470.63000003</v>
          </cell>
        </row>
        <row r="30">
          <cell r="B30" t="str">
            <v>II.</v>
          </cell>
          <cell r="D30" t="str">
            <v>WOOD &amp; PLASTIC WORKS</v>
          </cell>
        </row>
        <row r="31">
          <cell r="B31">
            <v>1</v>
          </cell>
          <cell r="D31" t="str">
            <v>Timber/wooden truss</v>
          </cell>
        </row>
        <row r="32">
          <cell r="D32" t="str">
            <v xml:space="preserve"> - 80/150</v>
          </cell>
          <cell r="E32" t="str">
            <v>m3</v>
          </cell>
          <cell r="F32">
            <v>0</v>
          </cell>
          <cell r="G32">
            <v>2106245</v>
          </cell>
          <cell r="H32">
            <v>340000.00000000006</v>
          </cell>
          <cell r="I32">
            <v>0</v>
          </cell>
        </row>
        <row r="33">
          <cell r="D33" t="str">
            <v xml:space="preserve"> - 60/150</v>
          </cell>
          <cell r="E33" t="str">
            <v>m3</v>
          </cell>
          <cell r="F33">
            <v>0.56999999999999995</v>
          </cell>
          <cell r="G33">
            <v>2106245</v>
          </cell>
          <cell r="H33">
            <v>340000.00000000006</v>
          </cell>
          <cell r="I33">
            <v>1394359.65</v>
          </cell>
        </row>
        <row r="34">
          <cell r="D34" t="str">
            <v xml:space="preserve"> - 50/100</v>
          </cell>
          <cell r="E34" t="str">
            <v>m3</v>
          </cell>
          <cell r="F34">
            <v>4.84</v>
          </cell>
          <cell r="G34">
            <v>2106245</v>
          </cell>
          <cell r="H34">
            <v>340000.00000000006</v>
          </cell>
          <cell r="I34">
            <v>11839825.799999999</v>
          </cell>
        </row>
        <row r="35">
          <cell r="D35" t="str">
            <v xml:space="preserve"> - 30/150</v>
          </cell>
          <cell r="E35" t="str">
            <v>m3</v>
          </cell>
          <cell r="F35">
            <v>1.73</v>
          </cell>
          <cell r="G35">
            <v>2106245</v>
          </cell>
          <cell r="H35">
            <v>340000.00000000006</v>
          </cell>
          <cell r="I35">
            <v>4232003.8499999996</v>
          </cell>
        </row>
        <row r="36">
          <cell r="D36" t="str">
            <v xml:space="preserve"> - 50/70</v>
          </cell>
          <cell r="E36" t="str">
            <v>m3</v>
          </cell>
          <cell r="F36">
            <v>10.36</v>
          </cell>
          <cell r="G36">
            <v>2106245</v>
          </cell>
          <cell r="H36">
            <v>340000.00000000006</v>
          </cell>
          <cell r="I36">
            <v>25343098.199999999</v>
          </cell>
        </row>
        <row r="37">
          <cell r="D37" t="str">
            <v xml:space="preserve"> - 30/40</v>
          </cell>
          <cell r="E37" t="str">
            <v>m3</v>
          </cell>
          <cell r="F37">
            <v>4.1399999999999997</v>
          </cell>
          <cell r="G37">
            <v>2106245</v>
          </cell>
          <cell r="H37">
            <v>340000.00000000006</v>
          </cell>
          <cell r="I37">
            <v>10127454.299999999</v>
          </cell>
        </row>
        <row r="39">
          <cell r="B39">
            <v>2</v>
          </cell>
          <cell r="D39" t="str">
            <v>Steel Plate 4 mm</v>
          </cell>
          <cell r="E39" t="str">
            <v>kg</v>
          </cell>
          <cell r="F39">
            <v>361.7</v>
          </cell>
          <cell r="G39">
            <v>9205</v>
          </cell>
          <cell r="H39">
            <v>3000</v>
          </cell>
          <cell r="I39">
            <v>4414548.5</v>
          </cell>
        </row>
        <row r="40">
          <cell r="B40">
            <v>3</v>
          </cell>
          <cell r="D40" t="str">
            <v>Bolt dia. 12 mm</v>
          </cell>
          <cell r="E40" t="str">
            <v>ea</v>
          </cell>
          <cell r="F40">
            <v>36</v>
          </cell>
          <cell r="G40">
            <v>4950</v>
          </cell>
          <cell r="H40">
            <v>600</v>
          </cell>
          <cell r="I40">
            <v>199800</v>
          </cell>
        </row>
        <row r="41">
          <cell r="B41">
            <v>4</v>
          </cell>
          <cell r="D41" t="str">
            <v>Timber ceiling 50/70</v>
          </cell>
          <cell r="E41" t="str">
            <v>m3</v>
          </cell>
          <cell r="F41">
            <v>7.54</v>
          </cell>
          <cell r="G41">
            <v>2106245</v>
          </cell>
          <cell r="H41">
            <v>10428</v>
          </cell>
          <cell r="I41">
            <v>15959714.42</v>
          </cell>
        </row>
        <row r="42">
          <cell r="B42">
            <v>5</v>
          </cell>
          <cell r="D42" t="str">
            <v>Timber railing</v>
          </cell>
        </row>
        <row r="43">
          <cell r="D43" t="str">
            <v xml:space="preserve"> - 80/80</v>
          </cell>
          <cell r="E43" t="str">
            <v>m3</v>
          </cell>
          <cell r="F43">
            <v>0.2</v>
          </cell>
          <cell r="G43">
            <v>3878655</v>
          </cell>
          <cell r="H43">
            <v>340000</v>
          </cell>
          <cell r="I43">
            <v>843731</v>
          </cell>
        </row>
        <row r="44">
          <cell r="D44" t="str">
            <v xml:space="preserve"> - 60/80</v>
          </cell>
          <cell r="E44" t="str">
            <v>m3</v>
          </cell>
          <cell r="F44">
            <v>0.43</v>
          </cell>
          <cell r="G44">
            <v>3878655</v>
          </cell>
          <cell r="H44">
            <v>340000</v>
          </cell>
          <cell r="I44">
            <v>1814021.65</v>
          </cell>
        </row>
        <row r="45">
          <cell r="D45" t="str">
            <v xml:space="preserve"> - 50/30</v>
          </cell>
          <cell r="E45" t="str">
            <v>m3</v>
          </cell>
          <cell r="F45">
            <v>0.17</v>
          </cell>
          <cell r="G45">
            <v>3878655</v>
          </cell>
          <cell r="H45">
            <v>340000</v>
          </cell>
          <cell r="I45">
            <v>717171.35000000009</v>
          </cell>
        </row>
        <row r="46">
          <cell r="I46">
            <v>76885728.719999999</v>
          </cell>
        </row>
        <row r="48">
          <cell r="B48" t="str">
            <v>III.</v>
          </cell>
          <cell r="D48" t="str">
            <v>THERMAL &amp; MOISTURE PROTECTION WORKS</v>
          </cell>
        </row>
        <row r="50">
          <cell r="B50">
            <v>1</v>
          </cell>
          <cell r="D50" t="str">
            <v>Wall</v>
          </cell>
        </row>
        <row r="51">
          <cell r="D51" t="str">
            <v xml:space="preserve"> - Concrete hollow block 15 cm thick</v>
          </cell>
          <cell r="E51" t="str">
            <v>m2</v>
          </cell>
          <cell r="F51">
            <v>598.38</v>
          </cell>
          <cell r="G51">
            <v>125003</v>
          </cell>
          <cell r="H51">
            <v>10044</v>
          </cell>
          <cell r="I51">
            <v>80809423.859999999</v>
          </cell>
        </row>
        <row r="53">
          <cell r="B53">
            <v>2</v>
          </cell>
          <cell r="D53" t="str">
            <v>Ceiling</v>
          </cell>
        </row>
        <row r="54">
          <cell r="D54" t="str">
            <v xml:space="preserve"> - Plasterboard, 12 mm thick</v>
          </cell>
          <cell r="E54" t="str">
            <v>m2</v>
          </cell>
          <cell r="F54">
            <v>381.96</v>
          </cell>
          <cell r="G54">
            <v>57850</v>
          </cell>
          <cell r="H54">
            <v>6000</v>
          </cell>
          <cell r="I54">
            <v>24388146</v>
          </cell>
        </row>
        <row r="55">
          <cell r="D55" t="str">
            <v xml:space="preserve"> - Fibre/Glass reinforced cement, 6 mm thick</v>
          </cell>
          <cell r="E55" t="str">
            <v>m2</v>
          </cell>
          <cell r="F55">
            <v>300.95</v>
          </cell>
          <cell r="G55">
            <v>46500</v>
          </cell>
          <cell r="H55">
            <v>4200</v>
          </cell>
          <cell r="I55">
            <v>15258165</v>
          </cell>
        </row>
        <row r="57">
          <cell r="B57">
            <v>3</v>
          </cell>
          <cell r="D57" t="str">
            <v>Wooden fascia</v>
          </cell>
          <cell r="E57" t="str">
            <v>m'</v>
          </cell>
          <cell r="F57">
            <v>213.7</v>
          </cell>
          <cell r="G57">
            <v>27305</v>
          </cell>
          <cell r="H57">
            <v>6000</v>
          </cell>
          <cell r="I57">
            <v>7117278.5</v>
          </cell>
        </row>
        <row r="58">
          <cell r="B58">
            <v>4</v>
          </cell>
          <cell r="D58" t="str">
            <v>Corugated metal roofing</v>
          </cell>
          <cell r="E58" t="str">
            <v>m2</v>
          </cell>
          <cell r="F58">
            <v>55</v>
          </cell>
          <cell r="G58">
            <v>31702</v>
          </cell>
          <cell r="H58">
            <v>2160</v>
          </cell>
          <cell r="I58">
            <v>1862410</v>
          </cell>
        </row>
        <row r="59">
          <cell r="B59">
            <v>5</v>
          </cell>
          <cell r="D59" t="str">
            <v>Metal ridge cap</v>
          </cell>
          <cell r="E59" t="str">
            <v>m'</v>
          </cell>
          <cell r="F59">
            <v>11</v>
          </cell>
          <cell r="G59">
            <v>20623</v>
          </cell>
          <cell r="H59">
            <v>2160</v>
          </cell>
          <cell r="I59">
            <v>250613</v>
          </cell>
        </row>
        <row r="60">
          <cell r="B60">
            <v>6</v>
          </cell>
          <cell r="D60" t="str">
            <v>PVC gutter 220 x 150</v>
          </cell>
          <cell r="E60" t="str">
            <v>m'</v>
          </cell>
          <cell r="F60">
            <v>123.6</v>
          </cell>
          <cell r="G60">
            <v>32500</v>
          </cell>
          <cell r="H60">
            <v>9876</v>
          </cell>
          <cell r="I60">
            <v>5237673.5999999996</v>
          </cell>
        </row>
        <row r="61">
          <cell r="B61">
            <v>7</v>
          </cell>
          <cell r="D61" t="str">
            <v>Ceramic roof tile</v>
          </cell>
          <cell r="E61" t="str">
            <v>m2</v>
          </cell>
          <cell r="F61">
            <v>767.3</v>
          </cell>
          <cell r="G61">
            <v>42500</v>
          </cell>
          <cell r="H61">
            <v>1800</v>
          </cell>
          <cell r="I61">
            <v>33991390</v>
          </cell>
        </row>
        <row r="62">
          <cell r="B62">
            <v>8</v>
          </cell>
          <cell r="D62" t="str">
            <v>Ceramic ridge cap tile</v>
          </cell>
          <cell r="E62" t="str">
            <v>m'</v>
          </cell>
          <cell r="F62">
            <v>64.400000000000006</v>
          </cell>
          <cell r="G62">
            <v>25650</v>
          </cell>
          <cell r="H62">
            <v>3600</v>
          </cell>
          <cell r="I62">
            <v>1883700.0000000002</v>
          </cell>
        </row>
        <row r="63">
          <cell r="B63">
            <v>7</v>
          </cell>
          <cell r="D63" t="str">
            <v>PVC down spout dia. 100 mm</v>
          </cell>
          <cell r="E63" t="str">
            <v>m'</v>
          </cell>
          <cell r="F63">
            <v>55.44</v>
          </cell>
          <cell r="G63">
            <v>23400</v>
          </cell>
          <cell r="H63">
            <v>5520</v>
          </cell>
          <cell r="I63">
            <v>1603324.8</v>
          </cell>
        </row>
        <row r="64">
          <cell r="B64">
            <v>8</v>
          </cell>
          <cell r="D64" t="str">
            <v>Wool insulation with aluminium foil below roof</v>
          </cell>
          <cell r="E64" t="str">
            <v>m2</v>
          </cell>
          <cell r="F64">
            <v>1142.4000000000001</v>
          </cell>
          <cell r="G64">
            <v>56930</v>
          </cell>
          <cell r="H64">
            <v>1800</v>
          </cell>
          <cell r="I64">
            <v>67093152.000000007</v>
          </cell>
        </row>
        <row r="65">
          <cell r="D65" t="str">
            <v>and above ceiling</v>
          </cell>
        </row>
        <row r="66">
          <cell r="B66">
            <v>9</v>
          </cell>
          <cell r="D66" t="str">
            <v>Roof drains</v>
          </cell>
          <cell r="E66" t="str">
            <v>ea</v>
          </cell>
          <cell r="F66">
            <v>11</v>
          </cell>
          <cell r="G66">
            <v>67500</v>
          </cell>
          <cell r="H66">
            <v>5520</v>
          </cell>
          <cell r="I66">
            <v>803220</v>
          </cell>
        </row>
        <row r="67">
          <cell r="I67">
            <v>240298496.76000002</v>
          </cell>
        </row>
        <row r="68">
          <cell r="B68" t="str">
            <v>IV.</v>
          </cell>
          <cell r="D68" t="str">
            <v>DOORS &amp; WINDOWS WORKS</v>
          </cell>
        </row>
        <row r="69">
          <cell r="B69">
            <v>1</v>
          </cell>
          <cell r="D69" t="str">
            <v>Doors</v>
          </cell>
        </row>
        <row r="70">
          <cell r="D70" t="str">
            <v xml:space="preserve"> - Type D4</v>
          </cell>
          <cell r="E70" t="str">
            <v>unit</v>
          </cell>
          <cell r="F70">
            <v>2</v>
          </cell>
          <cell r="G70">
            <v>1185000</v>
          </cell>
          <cell r="H70">
            <v>329568</v>
          </cell>
          <cell r="I70">
            <v>3029136</v>
          </cell>
        </row>
        <row r="71">
          <cell r="D71" t="str">
            <v xml:space="preserve"> - Type D6</v>
          </cell>
          <cell r="E71" t="str">
            <v>unit</v>
          </cell>
          <cell r="F71">
            <v>11</v>
          </cell>
          <cell r="G71">
            <v>902500</v>
          </cell>
          <cell r="H71">
            <v>651600</v>
          </cell>
          <cell r="I71">
            <v>17095100</v>
          </cell>
        </row>
        <row r="72">
          <cell r="D72" t="str">
            <v xml:space="preserve"> - Type D7</v>
          </cell>
          <cell r="E72" t="str">
            <v>unit</v>
          </cell>
          <cell r="F72">
            <v>3</v>
          </cell>
          <cell r="G72">
            <v>465500</v>
          </cell>
          <cell r="H72">
            <v>129576</v>
          </cell>
          <cell r="I72">
            <v>1785228</v>
          </cell>
        </row>
        <row r="73">
          <cell r="D73" t="str">
            <v xml:space="preserve"> - Type D8</v>
          </cell>
          <cell r="E73" t="str">
            <v>unit</v>
          </cell>
          <cell r="F73">
            <v>8</v>
          </cell>
          <cell r="G73">
            <v>865000</v>
          </cell>
          <cell r="H73">
            <v>241776</v>
          </cell>
          <cell r="I73">
            <v>8854208</v>
          </cell>
        </row>
        <row r="74">
          <cell r="D74" t="str">
            <v xml:space="preserve"> - Type DW1</v>
          </cell>
          <cell r="E74" t="str">
            <v>unit</v>
          </cell>
          <cell r="F74">
            <v>3</v>
          </cell>
          <cell r="G74">
            <v>1350000</v>
          </cell>
          <cell r="H74">
            <v>383316</v>
          </cell>
          <cell r="I74">
            <v>5199948</v>
          </cell>
        </row>
        <row r="75">
          <cell r="D75" t="str">
            <v xml:space="preserve"> - Type DW2</v>
          </cell>
          <cell r="E75" t="str">
            <v>unit</v>
          </cell>
          <cell r="F75">
            <v>1</v>
          </cell>
          <cell r="G75">
            <v>1015000</v>
          </cell>
          <cell r="H75">
            <v>282336</v>
          </cell>
          <cell r="I75">
            <v>1297336</v>
          </cell>
        </row>
        <row r="76">
          <cell r="D76" t="str">
            <v xml:space="preserve"> - Type DW3</v>
          </cell>
          <cell r="E76" t="str">
            <v>unit</v>
          </cell>
          <cell r="F76">
            <v>2</v>
          </cell>
          <cell r="G76">
            <v>1242500</v>
          </cell>
          <cell r="H76">
            <v>345156</v>
          </cell>
          <cell r="I76">
            <v>3175312</v>
          </cell>
        </row>
        <row r="77">
          <cell r="D77" t="str">
            <v xml:space="preserve"> - Type DW4</v>
          </cell>
          <cell r="E77" t="str">
            <v>unit</v>
          </cell>
          <cell r="F77">
            <v>2</v>
          </cell>
          <cell r="G77">
            <v>1242500</v>
          </cell>
          <cell r="H77">
            <v>345156</v>
          </cell>
          <cell r="I77">
            <v>3175312</v>
          </cell>
        </row>
        <row r="79">
          <cell r="B79">
            <v>2</v>
          </cell>
          <cell r="D79" t="str">
            <v>Windows</v>
          </cell>
        </row>
        <row r="80">
          <cell r="D80" t="str">
            <v xml:space="preserve"> - Type W3</v>
          </cell>
          <cell r="E80" t="str">
            <v>unit</v>
          </cell>
          <cell r="F80">
            <v>2</v>
          </cell>
          <cell r="G80">
            <v>250500</v>
          </cell>
          <cell r="H80">
            <v>69570</v>
          </cell>
          <cell r="I80">
            <v>640140</v>
          </cell>
        </row>
        <row r="81">
          <cell r="D81" t="str">
            <v xml:space="preserve"> - Type W3b</v>
          </cell>
          <cell r="E81" t="str">
            <v>unit</v>
          </cell>
          <cell r="F81">
            <v>1</v>
          </cell>
          <cell r="G81">
            <v>250500</v>
          </cell>
          <cell r="H81">
            <v>69570</v>
          </cell>
          <cell r="I81">
            <v>320070</v>
          </cell>
        </row>
        <row r="82">
          <cell r="D82" t="str">
            <v xml:space="preserve"> - Type W4</v>
          </cell>
          <cell r="E82" t="str">
            <v>unit</v>
          </cell>
          <cell r="F82">
            <v>2</v>
          </cell>
          <cell r="G82">
            <v>222500</v>
          </cell>
          <cell r="H82">
            <v>61416</v>
          </cell>
          <cell r="I82">
            <v>567832</v>
          </cell>
        </row>
        <row r="83">
          <cell r="D83" t="str">
            <v xml:space="preserve"> - Type W4b</v>
          </cell>
          <cell r="E83" t="str">
            <v>unit</v>
          </cell>
          <cell r="F83">
            <v>1</v>
          </cell>
          <cell r="G83">
            <v>191500</v>
          </cell>
          <cell r="H83">
            <v>49224</v>
          </cell>
          <cell r="I83">
            <v>240724</v>
          </cell>
        </row>
        <row r="84">
          <cell r="I84">
            <v>45380346</v>
          </cell>
        </row>
        <row r="86">
          <cell r="B86" t="str">
            <v>V.</v>
          </cell>
          <cell r="D86" t="str">
            <v>FINISHES WORKS</v>
          </cell>
        </row>
        <row r="87">
          <cell r="B87">
            <v>1</v>
          </cell>
          <cell r="D87" t="str">
            <v xml:space="preserve">Flooring </v>
          </cell>
        </row>
        <row r="88">
          <cell r="D88" t="str">
            <v xml:space="preserve"> - Granit tile</v>
          </cell>
          <cell r="E88" t="str">
            <v>m2</v>
          </cell>
          <cell r="F88">
            <v>255.6</v>
          </cell>
          <cell r="G88">
            <v>466675</v>
          </cell>
          <cell r="H88">
            <v>10800</v>
          </cell>
          <cell r="I88">
            <v>122042610</v>
          </cell>
        </row>
        <row r="89">
          <cell r="D89" t="str">
            <v xml:space="preserve"> - Ceramic tile non slip</v>
          </cell>
          <cell r="E89" t="str">
            <v>m2</v>
          </cell>
          <cell r="F89">
            <v>166.4</v>
          </cell>
          <cell r="G89">
            <v>82100</v>
          </cell>
          <cell r="H89">
            <v>7200</v>
          </cell>
          <cell r="I89">
            <v>14859520</v>
          </cell>
        </row>
        <row r="90">
          <cell r="D90" t="str">
            <v xml:space="preserve"> - Ceramic tile </v>
          </cell>
          <cell r="E90" t="str">
            <v>m2</v>
          </cell>
          <cell r="F90">
            <v>70.8</v>
          </cell>
          <cell r="G90">
            <v>72500</v>
          </cell>
          <cell r="H90">
            <v>7200</v>
          </cell>
          <cell r="I90">
            <v>5642760</v>
          </cell>
        </row>
        <row r="92">
          <cell r="B92">
            <v>2</v>
          </cell>
          <cell r="D92" t="str">
            <v>Wall</v>
          </cell>
        </row>
        <row r="93">
          <cell r="D93" t="str">
            <v xml:space="preserve"> - Plastered </v>
          </cell>
          <cell r="E93" t="str">
            <v>m2</v>
          </cell>
          <cell r="F93">
            <v>1119.8800000000001</v>
          </cell>
          <cell r="G93">
            <v>12540</v>
          </cell>
          <cell r="H93">
            <v>3600</v>
          </cell>
          <cell r="I93">
            <v>18074863.200000003</v>
          </cell>
        </row>
        <row r="94">
          <cell r="D94" t="str">
            <v xml:space="preserve"> - Ceramic tile</v>
          </cell>
          <cell r="E94" t="str">
            <v>m2</v>
          </cell>
          <cell r="F94">
            <v>123.29</v>
          </cell>
          <cell r="G94">
            <v>77245</v>
          </cell>
          <cell r="H94">
            <v>7200</v>
          </cell>
          <cell r="I94">
            <v>10411224.050000001</v>
          </cell>
        </row>
        <row r="95">
          <cell r="D95" t="str">
            <v xml:space="preserve"> - Granit skirting</v>
          </cell>
          <cell r="E95" t="str">
            <v>m'</v>
          </cell>
          <cell r="F95">
            <v>135.30000000000001</v>
          </cell>
          <cell r="G95">
            <v>93350</v>
          </cell>
          <cell r="H95">
            <v>6000</v>
          </cell>
          <cell r="I95">
            <v>13442055.000000002</v>
          </cell>
        </row>
        <row r="96">
          <cell r="D96" t="str">
            <v xml:space="preserve"> - Ceramic skirting</v>
          </cell>
          <cell r="E96" t="str">
            <v>m'</v>
          </cell>
          <cell r="F96">
            <v>69.2</v>
          </cell>
          <cell r="G96">
            <v>15450</v>
          </cell>
          <cell r="H96">
            <v>1800</v>
          </cell>
          <cell r="I96">
            <v>1193700</v>
          </cell>
        </row>
        <row r="98">
          <cell r="B98">
            <v>3</v>
          </cell>
          <cell r="D98" t="str">
            <v>Painting</v>
          </cell>
        </row>
        <row r="99">
          <cell r="D99" t="str">
            <v xml:space="preserve"> - Semi gloss oil base paint</v>
          </cell>
          <cell r="E99" t="str">
            <v>m2</v>
          </cell>
          <cell r="F99">
            <v>1184.9000000000001</v>
          </cell>
          <cell r="G99">
            <v>8700</v>
          </cell>
          <cell r="H99">
            <v>3000</v>
          </cell>
          <cell r="I99">
            <v>13863330.000000002</v>
          </cell>
        </row>
        <row r="100">
          <cell r="D100" t="str">
            <v xml:space="preserve"> - Flat acrylic</v>
          </cell>
          <cell r="E100" t="str">
            <v>m2</v>
          </cell>
          <cell r="F100">
            <v>427.8</v>
          </cell>
          <cell r="G100">
            <v>11500</v>
          </cell>
          <cell r="H100">
            <v>1200</v>
          </cell>
          <cell r="I100">
            <v>5433060</v>
          </cell>
        </row>
        <row r="101">
          <cell r="D101" t="str">
            <v xml:space="preserve"> - Semi gloss satin acrylic</v>
          </cell>
          <cell r="E101" t="str">
            <v>m2</v>
          </cell>
          <cell r="F101">
            <v>256.44</v>
          </cell>
          <cell r="G101">
            <v>13500</v>
          </cell>
          <cell r="H101">
            <v>3000</v>
          </cell>
          <cell r="I101">
            <v>4231260</v>
          </cell>
        </row>
        <row r="102">
          <cell r="I102">
            <v>209194382.25</v>
          </cell>
        </row>
        <row r="104">
          <cell r="B104" t="str">
            <v>VI.</v>
          </cell>
          <cell r="D104" t="str">
            <v>SPECIALTIES WORKS</v>
          </cell>
        </row>
        <row r="105">
          <cell r="B105">
            <v>1</v>
          </cell>
          <cell r="D105" t="str">
            <v>Sanitary ware and fitting</v>
          </cell>
        </row>
        <row r="106">
          <cell r="D106" t="str">
            <v xml:space="preserve"> -  Water closet western type</v>
          </cell>
          <cell r="E106" t="str">
            <v>unit</v>
          </cell>
          <cell r="F106">
            <v>7</v>
          </cell>
          <cell r="G106">
            <v>975000</v>
          </cell>
          <cell r="H106">
            <v>64584</v>
          </cell>
          <cell r="I106">
            <v>7277088</v>
          </cell>
        </row>
        <row r="107">
          <cell r="D107" t="str">
            <v xml:space="preserve"> - Wash basin/lavatory</v>
          </cell>
          <cell r="E107" t="str">
            <v>unit</v>
          </cell>
          <cell r="F107">
            <v>8</v>
          </cell>
          <cell r="G107">
            <v>1500000</v>
          </cell>
          <cell r="H107">
            <v>60000</v>
          </cell>
          <cell r="I107">
            <v>12480000</v>
          </cell>
        </row>
        <row r="108">
          <cell r="D108" t="str">
            <v xml:space="preserve"> - Bath tub</v>
          </cell>
          <cell r="E108" t="str">
            <v>unit</v>
          </cell>
          <cell r="F108">
            <v>4</v>
          </cell>
          <cell r="G108">
            <v>1250000</v>
          </cell>
          <cell r="H108">
            <v>240000</v>
          </cell>
          <cell r="I108">
            <v>5960000</v>
          </cell>
        </row>
        <row r="109">
          <cell r="D109" t="str">
            <v xml:space="preserve"> - Water closet squat type</v>
          </cell>
          <cell r="E109" t="str">
            <v>unit</v>
          </cell>
          <cell r="F109">
            <v>2</v>
          </cell>
          <cell r="G109">
            <v>450000</v>
          </cell>
          <cell r="H109">
            <v>34500</v>
          </cell>
          <cell r="I109">
            <v>969000</v>
          </cell>
        </row>
        <row r="110">
          <cell r="D110" t="str">
            <v xml:space="preserve"> - Faucet</v>
          </cell>
          <cell r="E110" t="str">
            <v>ea</v>
          </cell>
          <cell r="F110">
            <v>4</v>
          </cell>
          <cell r="G110">
            <v>180000</v>
          </cell>
          <cell r="H110">
            <v>1800</v>
          </cell>
          <cell r="I110">
            <v>727200</v>
          </cell>
        </row>
        <row r="111">
          <cell r="D111" t="str">
            <v xml:space="preserve"> - Urinal</v>
          </cell>
          <cell r="E111" t="str">
            <v>unit</v>
          </cell>
          <cell r="F111">
            <v>2</v>
          </cell>
          <cell r="G111">
            <v>1200000</v>
          </cell>
          <cell r="H111">
            <v>60000</v>
          </cell>
          <cell r="I111">
            <v>2520000</v>
          </cell>
        </row>
        <row r="112">
          <cell r="D112" t="str">
            <v xml:space="preserve"> - Shower</v>
          </cell>
          <cell r="E112" t="str">
            <v>unit</v>
          </cell>
          <cell r="F112">
            <v>5</v>
          </cell>
          <cell r="G112">
            <v>1500000</v>
          </cell>
          <cell r="H112">
            <v>30000</v>
          </cell>
          <cell r="I112">
            <v>7650000</v>
          </cell>
        </row>
        <row r="113">
          <cell r="D113" t="str">
            <v xml:space="preserve"> - Urinoir partition</v>
          </cell>
          <cell r="E113" t="str">
            <v>unit</v>
          </cell>
          <cell r="F113">
            <v>1</v>
          </cell>
          <cell r="G113">
            <v>350000</v>
          </cell>
          <cell r="H113">
            <v>60000</v>
          </cell>
          <cell r="I113">
            <v>410000</v>
          </cell>
        </row>
        <row r="115">
          <cell r="B115">
            <v>2</v>
          </cell>
          <cell r="D115" t="str">
            <v>Louvre</v>
          </cell>
        </row>
        <row r="116">
          <cell r="D116" t="str">
            <v xml:space="preserve"> - Type V1</v>
          </cell>
          <cell r="E116" t="str">
            <v>unit</v>
          </cell>
          <cell r="F116">
            <v>3</v>
          </cell>
          <cell r="G116">
            <v>61350</v>
          </cell>
          <cell r="H116">
            <v>15720</v>
          </cell>
          <cell r="I116">
            <v>231210</v>
          </cell>
        </row>
        <row r="117">
          <cell r="D117" t="str">
            <v xml:space="preserve"> - Type V2</v>
          </cell>
          <cell r="E117" t="str">
            <v>unit</v>
          </cell>
          <cell r="F117">
            <v>9</v>
          </cell>
          <cell r="G117">
            <v>117300</v>
          </cell>
          <cell r="H117">
            <v>30000</v>
          </cell>
          <cell r="I117">
            <v>1325700</v>
          </cell>
        </row>
        <row r="118">
          <cell r="D118" t="str">
            <v xml:space="preserve"> - Type V3</v>
          </cell>
          <cell r="E118" t="str">
            <v>unit</v>
          </cell>
          <cell r="F118">
            <v>8</v>
          </cell>
          <cell r="G118">
            <v>115125</v>
          </cell>
          <cell r="H118">
            <v>29520</v>
          </cell>
          <cell r="I118">
            <v>1157160</v>
          </cell>
        </row>
        <row r="119">
          <cell r="D119" t="str">
            <v xml:space="preserve"> - Type V4</v>
          </cell>
          <cell r="E119" t="str">
            <v>unit</v>
          </cell>
          <cell r="F119">
            <v>2</v>
          </cell>
          <cell r="G119">
            <v>305605</v>
          </cell>
          <cell r="H119">
            <v>78360</v>
          </cell>
          <cell r="I119">
            <v>767930</v>
          </cell>
        </row>
        <row r="120">
          <cell r="D120" t="str">
            <v xml:space="preserve"> - Type V5</v>
          </cell>
          <cell r="E120" t="str">
            <v>unit</v>
          </cell>
          <cell r="F120">
            <v>4</v>
          </cell>
          <cell r="G120">
            <v>715455</v>
          </cell>
          <cell r="H120">
            <v>183450</v>
          </cell>
          <cell r="I120">
            <v>3595620</v>
          </cell>
        </row>
        <row r="121">
          <cell r="B121">
            <v>3</v>
          </cell>
          <cell r="D121" t="str">
            <v>Fly screen</v>
          </cell>
          <cell r="E121" t="str">
            <v>m2</v>
          </cell>
          <cell r="F121">
            <v>18.04</v>
          </cell>
          <cell r="G121">
            <v>10255</v>
          </cell>
          <cell r="H121">
            <v>2100</v>
          </cell>
          <cell r="I121">
            <v>222884.19999999998</v>
          </cell>
        </row>
        <row r="122">
          <cell r="I122">
            <v>45293792.200000003</v>
          </cell>
        </row>
        <row r="124">
          <cell r="B124" t="str">
            <v>VII.</v>
          </cell>
          <cell r="D124" t="str">
            <v>EQUIPMENT WORKS</v>
          </cell>
        </row>
        <row r="125">
          <cell r="B125">
            <v>1</v>
          </cell>
          <cell r="D125" t="str">
            <v>Kitchen sink, include faucet</v>
          </cell>
          <cell r="E125" t="str">
            <v>unit</v>
          </cell>
          <cell r="F125">
            <v>1</v>
          </cell>
          <cell r="G125">
            <v>705120</v>
          </cell>
          <cell r="H125">
            <v>135600</v>
          </cell>
          <cell r="I125">
            <v>840720</v>
          </cell>
        </row>
        <row r="126">
          <cell r="B126">
            <v>2</v>
          </cell>
          <cell r="D126" t="str">
            <v>Kitchen exhaust hood incl. ducting</v>
          </cell>
          <cell r="E126" t="str">
            <v>unit</v>
          </cell>
          <cell r="F126">
            <v>1</v>
          </cell>
          <cell r="G126">
            <v>2028000</v>
          </cell>
          <cell r="H126">
            <v>240000</v>
          </cell>
          <cell r="I126">
            <v>2268000</v>
          </cell>
        </row>
        <row r="127">
          <cell r="I127">
            <v>3108720</v>
          </cell>
        </row>
        <row r="129">
          <cell r="B129" t="str">
            <v>VIII.</v>
          </cell>
          <cell r="D129" t="str">
            <v>MECHANICAL WORKS</v>
          </cell>
        </row>
        <row r="130">
          <cell r="B130">
            <v>1</v>
          </cell>
          <cell r="D130" t="str">
            <v>Air conditioning &amp; Ventilating system</v>
          </cell>
        </row>
        <row r="131">
          <cell r="B131">
            <v>1.1000000000000001</v>
          </cell>
          <cell r="D131" t="str">
            <v>Install only, materiak by owner</v>
          </cell>
        </row>
        <row r="132">
          <cell r="D132" t="str">
            <v>a. Type : Wall Mounted</v>
          </cell>
        </row>
        <row r="133">
          <cell r="D133" t="str">
            <v xml:space="preserve">     -  ACC-E20.01, FCU-E20.1, cap. 4,60 kW</v>
          </cell>
          <cell r="E133" t="str">
            <v>unit</v>
          </cell>
          <cell r="F133">
            <v>1</v>
          </cell>
          <cell r="G133">
            <v>302500</v>
          </cell>
          <cell r="I133">
            <v>302500</v>
          </cell>
        </row>
        <row r="134">
          <cell r="D134" t="str">
            <v xml:space="preserve">     -  ACC-E20.02, FCU-E20.2, cap. 4,60 kW</v>
          </cell>
          <cell r="E134" t="str">
            <v>unit</v>
          </cell>
          <cell r="F134">
            <v>1</v>
          </cell>
          <cell r="G134">
            <v>302500</v>
          </cell>
          <cell r="I134">
            <v>302500</v>
          </cell>
        </row>
        <row r="135">
          <cell r="D135" t="str">
            <v xml:space="preserve">     -  ACC-E20.03, FCU-E20.3, cap. 4,60 kW</v>
          </cell>
          <cell r="E135" t="str">
            <v>unit</v>
          </cell>
          <cell r="F135">
            <v>1</v>
          </cell>
          <cell r="G135">
            <v>302500</v>
          </cell>
          <cell r="I135">
            <v>302500</v>
          </cell>
        </row>
        <row r="136">
          <cell r="D136" t="str">
            <v xml:space="preserve">     -  ACC-E20.04, FCU-E20.4, cap. 4,60 kW</v>
          </cell>
          <cell r="E136" t="str">
            <v>unit</v>
          </cell>
          <cell r="F136">
            <v>1</v>
          </cell>
          <cell r="G136">
            <v>302500</v>
          </cell>
          <cell r="I136">
            <v>302500</v>
          </cell>
        </row>
        <row r="137">
          <cell r="D137" t="str">
            <v xml:space="preserve">     -  ACC-E20.08, FCU-E20.8, cap. 2,25 kW</v>
          </cell>
          <cell r="E137" t="str">
            <v>unit</v>
          </cell>
          <cell r="F137">
            <v>1</v>
          </cell>
          <cell r="G137">
            <v>302500</v>
          </cell>
          <cell r="I137">
            <v>302500</v>
          </cell>
        </row>
        <row r="138">
          <cell r="D138" t="str">
            <v xml:space="preserve">     -  ACC-E20.08, FCU-E20.8, cap. 2,25 kW</v>
          </cell>
          <cell r="E138" t="str">
            <v>unit</v>
          </cell>
          <cell r="F138">
            <v>1</v>
          </cell>
          <cell r="G138">
            <v>6656200</v>
          </cell>
          <cell r="I138">
            <v>6656200</v>
          </cell>
        </row>
        <row r="139">
          <cell r="D139" t="str">
            <v>b. Type : Ceiling Cassette</v>
          </cell>
        </row>
        <row r="140">
          <cell r="D140" t="str">
            <v xml:space="preserve">     -  ACC-E20.05, FCU-E20.5, cap. 8,66 kW</v>
          </cell>
          <cell r="E140" t="str">
            <v>unit</v>
          </cell>
          <cell r="F140">
            <v>1</v>
          </cell>
          <cell r="G140">
            <v>368500</v>
          </cell>
          <cell r="I140">
            <v>368500</v>
          </cell>
        </row>
        <row r="141">
          <cell r="D141" t="str">
            <v xml:space="preserve">     -  ACC-E20.05, FCU-E20.5, cap. 8,66 kW</v>
          </cell>
          <cell r="E141" t="str">
            <v>unit</v>
          </cell>
          <cell r="F141">
            <v>1</v>
          </cell>
          <cell r="G141">
            <v>41214000</v>
          </cell>
          <cell r="I141">
            <v>41214000</v>
          </cell>
        </row>
        <row r="142">
          <cell r="D142" t="str">
            <v>c. Type : Ceiling Suspended</v>
          </cell>
        </row>
        <row r="143">
          <cell r="D143" t="str">
            <v xml:space="preserve">     -  ACC-E20.06, FCU-E20.6, cap. 11,24 kW</v>
          </cell>
          <cell r="E143" t="str">
            <v>unit</v>
          </cell>
          <cell r="F143">
            <v>1</v>
          </cell>
          <cell r="G143">
            <v>368500</v>
          </cell>
          <cell r="I143">
            <v>368500</v>
          </cell>
        </row>
        <row r="144">
          <cell r="D144" t="str">
            <v xml:space="preserve">     -  ACC-E20.07, FCU-E20.7, cap. 11,24 kW</v>
          </cell>
          <cell r="E144" t="str">
            <v>unit</v>
          </cell>
          <cell r="F144">
            <v>1</v>
          </cell>
          <cell r="G144">
            <v>368500</v>
          </cell>
          <cell r="I144">
            <v>368500</v>
          </cell>
        </row>
        <row r="145">
          <cell r="D145" t="str">
            <v xml:space="preserve">     -  ACC-E20.07, FCU-E20.7, cap. 11,24 kW</v>
          </cell>
          <cell r="E145" t="str">
            <v>unit</v>
          </cell>
          <cell r="F145">
            <v>1</v>
          </cell>
          <cell r="G145">
            <v>40704400</v>
          </cell>
          <cell r="I145">
            <v>40704400</v>
          </cell>
        </row>
        <row r="146">
          <cell r="B146">
            <v>1.2</v>
          </cell>
          <cell r="D146" t="str">
            <v>Ventilating</v>
          </cell>
        </row>
        <row r="147">
          <cell r="B147" t="str">
            <v>1.2.1</v>
          </cell>
          <cell r="D147" t="str">
            <v>Exhaust Fan</v>
          </cell>
        </row>
        <row r="148">
          <cell r="B148" t="str">
            <v>1.2.1</v>
          </cell>
          <cell r="D148" t="str">
            <v>a. Type : Roof Mounted</v>
          </cell>
        </row>
        <row r="149">
          <cell r="D149" t="str">
            <v xml:space="preserve">     -  TEF.E20.01, cap. 350 l/sec</v>
          </cell>
          <cell r="E149" t="str">
            <v>unit</v>
          </cell>
          <cell r="F149">
            <v>1</v>
          </cell>
          <cell r="G149">
            <v>1821500</v>
          </cell>
          <cell r="I149">
            <v>1821500</v>
          </cell>
        </row>
        <row r="150">
          <cell r="D150" t="str">
            <v xml:space="preserve">     -  TEF.E20.01, cap. 350 l/sec</v>
          </cell>
          <cell r="E150" t="str">
            <v>unit</v>
          </cell>
          <cell r="F150">
            <v>1</v>
          </cell>
          <cell r="G150">
            <v>1821500</v>
          </cell>
          <cell r="I150">
            <v>1821500</v>
          </cell>
        </row>
        <row r="151">
          <cell r="D151" t="str">
            <v xml:space="preserve">b. Type : Ceiling </v>
          </cell>
        </row>
        <row r="152">
          <cell r="D152" t="str">
            <v xml:space="preserve">     -  KEF.E20.01, cap. 160 l/sec</v>
          </cell>
          <cell r="E152" t="str">
            <v>unit</v>
          </cell>
          <cell r="F152">
            <v>1</v>
          </cell>
          <cell r="G152">
            <v>576600</v>
          </cell>
          <cell r="I152">
            <v>576600</v>
          </cell>
        </row>
        <row r="153">
          <cell r="D153" t="str">
            <v xml:space="preserve">     -  KEF.E20.01, cap. 160 l/sec</v>
          </cell>
          <cell r="E153" t="str">
            <v>unit</v>
          </cell>
          <cell r="F153">
            <v>1</v>
          </cell>
          <cell r="G153">
            <v>379800</v>
          </cell>
          <cell r="I153">
            <v>379800</v>
          </cell>
        </row>
        <row r="154">
          <cell r="B154" t="str">
            <v>1.2.2</v>
          </cell>
          <cell r="D154" t="str">
            <v xml:space="preserve">Ducting </v>
          </cell>
        </row>
        <row r="155">
          <cell r="B155" t="str">
            <v>1.2.2</v>
          </cell>
          <cell r="D155" t="str">
            <v>a. BJLS, include support</v>
          </cell>
        </row>
        <row r="156">
          <cell r="D156" t="str">
            <v xml:space="preserve">    - dia. 400 x 400 mm</v>
          </cell>
          <cell r="E156" t="str">
            <v>m'</v>
          </cell>
          <cell r="F156">
            <v>4</v>
          </cell>
          <cell r="G156">
            <v>153720.00280000002</v>
          </cell>
          <cell r="I156">
            <v>614880.01120000007</v>
          </cell>
        </row>
        <row r="157">
          <cell r="D157" t="str">
            <v xml:space="preserve">    - dia. 200  mm</v>
          </cell>
          <cell r="E157" t="str">
            <v>m'</v>
          </cell>
          <cell r="F157">
            <v>3</v>
          </cell>
          <cell r="G157">
            <v>38100.004057142862</v>
          </cell>
          <cell r="I157">
            <v>114300.01217142859</v>
          </cell>
        </row>
        <row r="158">
          <cell r="D158" t="str">
            <v xml:space="preserve">    - dia. 200  mm</v>
          </cell>
          <cell r="E158" t="str">
            <v>m'</v>
          </cell>
          <cell r="F158">
            <v>3</v>
          </cell>
          <cell r="G158">
            <v>38100.004057142862</v>
          </cell>
          <cell r="I158">
            <v>114300.01217142859</v>
          </cell>
        </row>
        <row r="159">
          <cell r="D159" t="str">
            <v>b. Flexible Duct</v>
          </cell>
        </row>
        <row r="160">
          <cell r="D160" t="str">
            <v xml:space="preserve">    - dia. 125 mm (5")</v>
          </cell>
          <cell r="E160" t="str">
            <v>m'</v>
          </cell>
          <cell r="F160">
            <v>14</v>
          </cell>
          <cell r="G160">
            <v>97124.99500000001</v>
          </cell>
          <cell r="I160">
            <v>1359749.9300000002</v>
          </cell>
        </row>
        <row r="161">
          <cell r="D161" t="str">
            <v xml:space="preserve">    - dia. 125 mm (5")</v>
          </cell>
          <cell r="E161" t="str">
            <v>m'</v>
          </cell>
          <cell r="F161">
            <v>14</v>
          </cell>
          <cell r="G161">
            <v>97124.99500000001</v>
          </cell>
          <cell r="I161">
            <v>1359749.9300000002</v>
          </cell>
        </row>
        <row r="162">
          <cell r="B162" t="str">
            <v>1.2.3</v>
          </cell>
          <cell r="D162" t="str">
            <v>Grille, size 300 x150 mm</v>
          </cell>
          <cell r="E162" t="str">
            <v>pc</v>
          </cell>
          <cell r="F162">
            <v>4</v>
          </cell>
          <cell r="G162">
            <v>87300</v>
          </cell>
          <cell r="I162">
            <v>349200</v>
          </cell>
        </row>
        <row r="163">
          <cell r="B163" t="str">
            <v>1.2.4</v>
          </cell>
          <cell r="D163" t="str">
            <v>Split Dumper (SD) dia. 125 mm (5")</v>
          </cell>
          <cell r="E163" t="str">
            <v>pc</v>
          </cell>
          <cell r="F163">
            <v>4</v>
          </cell>
          <cell r="G163">
            <v>93500</v>
          </cell>
          <cell r="I163">
            <v>374000</v>
          </cell>
        </row>
        <row r="164">
          <cell r="B164" t="str">
            <v>1.2.4</v>
          </cell>
          <cell r="D164" t="str">
            <v>Split Dumper (SD) dia. 125 mm (5")</v>
          </cell>
          <cell r="E164" t="str">
            <v>pc</v>
          </cell>
          <cell r="F164">
            <v>4</v>
          </cell>
          <cell r="G164">
            <v>93500</v>
          </cell>
          <cell r="I164">
            <v>374000</v>
          </cell>
        </row>
        <row r="168">
          <cell r="B168">
            <v>2</v>
          </cell>
          <cell r="D168" t="str">
            <v xml:space="preserve">Plumbing </v>
          </cell>
        </row>
        <row r="169">
          <cell r="B169">
            <v>2.1</v>
          </cell>
          <cell r="D169" t="str">
            <v>Cold Water System</v>
          </cell>
        </row>
        <row r="170">
          <cell r="B170">
            <v>2.1</v>
          </cell>
          <cell r="D170" t="str">
            <v>Polivinyl Chloride Pipe, 10 kg/cm² class</v>
          </cell>
        </row>
        <row r="171">
          <cell r="D171" t="str">
            <v>-  PVC dia. 40 mm (1 1/2")</v>
          </cell>
          <cell r="E171" t="str">
            <v>m'</v>
          </cell>
          <cell r="F171">
            <v>18</v>
          </cell>
          <cell r="G171">
            <v>49220</v>
          </cell>
          <cell r="I171">
            <v>885960</v>
          </cell>
        </row>
        <row r="172">
          <cell r="D172" t="str">
            <v>-  PVC dia. 32 mm (1 1/4")</v>
          </cell>
          <cell r="E172" t="str">
            <v>m'</v>
          </cell>
          <cell r="F172">
            <v>30</v>
          </cell>
          <cell r="G172">
            <v>42810</v>
          </cell>
          <cell r="I172">
            <v>1284300</v>
          </cell>
        </row>
        <row r="173">
          <cell r="D173" t="str">
            <v>-  PVC dia. 25 mm (1")</v>
          </cell>
          <cell r="E173" t="str">
            <v>m'</v>
          </cell>
          <cell r="F173">
            <v>18</v>
          </cell>
          <cell r="G173">
            <v>33470</v>
          </cell>
          <cell r="I173">
            <v>602460</v>
          </cell>
        </row>
        <row r="174">
          <cell r="D174" t="str">
            <v>-  PVC dia. 20 mm (3/4")</v>
          </cell>
          <cell r="E174" t="str">
            <v>m'</v>
          </cell>
          <cell r="F174">
            <v>18</v>
          </cell>
          <cell r="G174">
            <v>19680</v>
          </cell>
          <cell r="I174">
            <v>354240</v>
          </cell>
        </row>
        <row r="175">
          <cell r="D175" t="str">
            <v>-  PVC dia. 15 mm (1/2")</v>
          </cell>
          <cell r="E175" t="str">
            <v>m'</v>
          </cell>
          <cell r="F175">
            <v>66</v>
          </cell>
          <cell r="G175">
            <v>15310</v>
          </cell>
          <cell r="I175">
            <v>1010460</v>
          </cell>
        </row>
        <row r="176">
          <cell r="D176" t="str">
            <v>-  Fitting &amp; accessories</v>
          </cell>
          <cell r="E176" t="str">
            <v>ls</v>
          </cell>
          <cell r="F176">
            <v>1</v>
          </cell>
          <cell r="G176">
            <v>1448000</v>
          </cell>
          <cell r="I176">
            <v>1448000</v>
          </cell>
        </row>
        <row r="177">
          <cell r="D177" t="str">
            <v>-  Fitting &amp; accessories</v>
          </cell>
          <cell r="E177" t="str">
            <v>ls</v>
          </cell>
          <cell r="F177">
            <v>1</v>
          </cell>
          <cell r="G177">
            <v>1448000</v>
          </cell>
          <cell r="I177">
            <v>1448000</v>
          </cell>
        </row>
        <row r="178">
          <cell r="B178">
            <v>2.2000000000000002</v>
          </cell>
          <cell r="D178" t="str">
            <v>Gate valve dia. 15 mm (1/2")</v>
          </cell>
          <cell r="E178" t="str">
            <v>ea</v>
          </cell>
          <cell r="F178">
            <v>1</v>
          </cell>
          <cell r="G178">
            <v>85800</v>
          </cell>
          <cell r="I178">
            <v>85800</v>
          </cell>
        </row>
        <row r="179">
          <cell r="B179">
            <v>2.2999999999999998</v>
          </cell>
          <cell r="D179" t="str">
            <v>Box valve</v>
          </cell>
          <cell r="E179" t="str">
            <v>ea</v>
          </cell>
          <cell r="F179">
            <v>1</v>
          </cell>
          <cell r="G179">
            <v>125000</v>
          </cell>
          <cell r="I179">
            <v>125000</v>
          </cell>
        </row>
        <row r="180">
          <cell r="B180">
            <v>2.2999999999999998</v>
          </cell>
          <cell r="D180" t="str">
            <v>Box valve</v>
          </cell>
          <cell r="E180" t="str">
            <v>ea</v>
          </cell>
          <cell r="F180">
            <v>1</v>
          </cell>
          <cell r="G180">
            <v>125000</v>
          </cell>
          <cell r="I180">
            <v>125000</v>
          </cell>
        </row>
        <row r="181">
          <cell r="B181">
            <v>2.2000000000000002</v>
          </cell>
          <cell r="D181" t="str">
            <v>Sewarage Water System</v>
          </cell>
        </row>
        <row r="182">
          <cell r="B182" t="str">
            <v>2.2.1</v>
          </cell>
          <cell r="D182" t="str">
            <v>Polivinyl Chloride Pipe, 5 kg/cm² class</v>
          </cell>
        </row>
        <row r="183">
          <cell r="B183" t="str">
            <v>2.2.1</v>
          </cell>
          <cell r="D183" t="str">
            <v>-  PVC dia. 125 mm (5")</v>
          </cell>
          <cell r="E183" t="str">
            <v>m'</v>
          </cell>
          <cell r="F183">
            <v>4</v>
          </cell>
          <cell r="G183">
            <v>68600</v>
          </cell>
          <cell r="I183">
            <v>274400</v>
          </cell>
        </row>
        <row r="184">
          <cell r="D184" t="str">
            <v>-  PVC dia. 100 mm (4")</v>
          </cell>
          <cell r="E184" t="str">
            <v>m'</v>
          </cell>
          <cell r="F184">
            <v>36</v>
          </cell>
          <cell r="G184">
            <v>43550</v>
          </cell>
          <cell r="I184">
            <v>1567800</v>
          </cell>
        </row>
        <row r="185">
          <cell r="D185" t="str">
            <v>-  PVC dia. 50 mm (2")</v>
          </cell>
          <cell r="E185" t="str">
            <v>m'</v>
          </cell>
          <cell r="F185">
            <v>56</v>
          </cell>
          <cell r="G185">
            <v>13070</v>
          </cell>
          <cell r="I185">
            <v>731920</v>
          </cell>
        </row>
        <row r="186">
          <cell r="D186" t="str">
            <v>-  PVC dia. 40 mm (1 1/2")</v>
          </cell>
          <cell r="E186" t="str">
            <v>m'</v>
          </cell>
          <cell r="F186">
            <v>28</v>
          </cell>
          <cell r="G186">
            <v>10350</v>
          </cell>
          <cell r="I186">
            <v>289800</v>
          </cell>
        </row>
        <row r="187">
          <cell r="D187" t="str">
            <v>-  PVC dia. 40, for vent</v>
          </cell>
          <cell r="E187" t="str">
            <v>m'</v>
          </cell>
          <cell r="F187">
            <v>8</v>
          </cell>
          <cell r="G187">
            <v>10350</v>
          </cell>
          <cell r="I187">
            <v>82800</v>
          </cell>
        </row>
        <row r="188">
          <cell r="D188" t="str">
            <v>-  Fitting &amp; accessories</v>
          </cell>
          <cell r="E188" t="str">
            <v>ls</v>
          </cell>
          <cell r="F188">
            <v>1</v>
          </cell>
          <cell r="G188">
            <v>1031300</v>
          </cell>
          <cell r="I188">
            <v>1031300</v>
          </cell>
        </row>
        <row r="189">
          <cell r="D189" t="str">
            <v>-  Fitting &amp; accessories</v>
          </cell>
          <cell r="E189" t="str">
            <v>ls</v>
          </cell>
          <cell r="F189">
            <v>1</v>
          </cell>
          <cell r="G189">
            <v>1031300</v>
          </cell>
          <cell r="I189">
            <v>1031300</v>
          </cell>
        </row>
        <row r="190">
          <cell r="B190" t="str">
            <v>2.2.2</v>
          </cell>
          <cell r="D190" t="str">
            <v>Floor drain</v>
          </cell>
          <cell r="E190" t="str">
            <v>ea</v>
          </cell>
          <cell r="F190">
            <v>10</v>
          </cell>
          <cell r="G190">
            <v>184800</v>
          </cell>
          <cell r="I190">
            <v>1848000</v>
          </cell>
        </row>
        <row r="191">
          <cell r="B191" t="str">
            <v>2.2.3</v>
          </cell>
          <cell r="D191" t="str">
            <v>Clean out</v>
          </cell>
          <cell r="E191" t="str">
            <v>ea</v>
          </cell>
          <cell r="F191">
            <v>12</v>
          </cell>
          <cell r="G191">
            <v>143100</v>
          </cell>
          <cell r="I191">
            <v>1717200</v>
          </cell>
        </row>
        <row r="192">
          <cell r="B192" t="str">
            <v>2.2.4</v>
          </cell>
          <cell r="D192" t="str">
            <v>External cully trap</v>
          </cell>
          <cell r="E192" t="str">
            <v>ea</v>
          </cell>
          <cell r="F192">
            <v>2</v>
          </cell>
          <cell r="G192">
            <v>125000</v>
          </cell>
          <cell r="I192">
            <v>250000</v>
          </cell>
        </row>
        <row r="193">
          <cell r="B193" t="str">
            <v>2.2.5</v>
          </cell>
          <cell r="D193" t="str">
            <v>Tundish 150x150 cm, condensate drain pipe</v>
          </cell>
          <cell r="E193" t="str">
            <v>ea</v>
          </cell>
          <cell r="F193">
            <v>5</v>
          </cell>
          <cell r="G193">
            <v>35000</v>
          </cell>
          <cell r="I193">
            <v>175000</v>
          </cell>
        </row>
        <row r="194">
          <cell r="B194" t="str">
            <v>2.2.5</v>
          </cell>
          <cell r="D194" t="str">
            <v>Tundish 150x150 cm, condensate drain pipe</v>
          </cell>
          <cell r="E194" t="str">
            <v>ea</v>
          </cell>
          <cell r="F194">
            <v>5</v>
          </cell>
          <cell r="G194">
            <v>35000</v>
          </cell>
          <cell r="I194">
            <v>175000</v>
          </cell>
        </row>
        <row r="195">
          <cell r="B195">
            <v>2.2999999999999998</v>
          </cell>
          <cell r="D195" t="str">
            <v>Hot Water System</v>
          </cell>
        </row>
        <row r="196">
          <cell r="B196" t="str">
            <v>2.3.1</v>
          </cell>
          <cell r="D196" t="str">
            <v>Cooper pipe + insulation, for water heater</v>
          </cell>
        </row>
        <row r="197">
          <cell r="B197" t="str">
            <v>2.3.1</v>
          </cell>
          <cell r="D197" t="str">
            <v>-  COP dia. 32 mm (1 1/4")</v>
          </cell>
          <cell r="E197" t="str">
            <v>m'</v>
          </cell>
          <cell r="F197">
            <v>6</v>
          </cell>
          <cell r="G197">
            <v>59770</v>
          </cell>
          <cell r="I197">
            <v>358620</v>
          </cell>
        </row>
        <row r="198">
          <cell r="D198" t="str">
            <v>-  COP dia. 25 mm (1")</v>
          </cell>
          <cell r="E198" t="str">
            <v>m'</v>
          </cell>
          <cell r="F198">
            <v>6</v>
          </cell>
          <cell r="G198">
            <v>41330</v>
          </cell>
          <cell r="I198">
            <v>247980</v>
          </cell>
        </row>
        <row r="199">
          <cell r="D199" t="str">
            <v>-  COP dia. 20 mm (3/4")</v>
          </cell>
          <cell r="E199" t="str">
            <v>m'</v>
          </cell>
          <cell r="F199">
            <v>12</v>
          </cell>
          <cell r="G199">
            <v>30020</v>
          </cell>
          <cell r="I199">
            <v>360240</v>
          </cell>
        </row>
        <row r="200">
          <cell r="D200" t="str">
            <v>-  COP dia. 15 mm (1/2")</v>
          </cell>
          <cell r="E200" t="str">
            <v>m'</v>
          </cell>
          <cell r="F200">
            <v>54</v>
          </cell>
          <cell r="G200">
            <v>18560</v>
          </cell>
          <cell r="I200">
            <v>1002240</v>
          </cell>
        </row>
        <row r="201">
          <cell r="D201" t="str">
            <v>-  Fitting &amp; accessories</v>
          </cell>
          <cell r="E201" t="str">
            <v>ls</v>
          </cell>
          <cell r="F201">
            <v>1</v>
          </cell>
          <cell r="G201">
            <v>689100</v>
          </cell>
          <cell r="I201">
            <v>689100</v>
          </cell>
        </row>
        <row r="202">
          <cell r="D202" t="str">
            <v>-  Fitting &amp; accessories</v>
          </cell>
          <cell r="E202" t="str">
            <v>ls</v>
          </cell>
          <cell r="F202">
            <v>1</v>
          </cell>
          <cell r="G202">
            <v>689100</v>
          </cell>
          <cell r="I202">
            <v>689100</v>
          </cell>
        </row>
        <row r="203">
          <cell r="B203" t="str">
            <v>2.3.2</v>
          </cell>
          <cell r="D203" t="str">
            <v>Hot Water Heater, cap. 75 liter</v>
          </cell>
          <cell r="E203" t="str">
            <v>unit</v>
          </cell>
          <cell r="F203">
            <v>1</v>
          </cell>
          <cell r="G203">
            <v>3000400</v>
          </cell>
          <cell r="I203">
            <v>3000400</v>
          </cell>
        </row>
        <row r="204">
          <cell r="B204" t="str">
            <v>2.3.2</v>
          </cell>
          <cell r="D204" t="str">
            <v>Hot Water Heater, cap. 75 liter</v>
          </cell>
          <cell r="E204" t="str">
            <v>unit</v>
          </cell>
          <cell r="F204">
            <v>1</v>
          </cell>
          <cell r="G204">
            <v>3000400</v>
          </cell>
          <cell r="I204">
            <v>27251249.953371428</v>
          </cell>
        </row>
        <row r="205">
          <cell r="I205">
            <v>215975449.95337144</v>
          </cell>
        </row>
        <row r="207">
          <cell r="B207" t="str">
            <v>IX.</v>
          </cell>
          <cell r="D207" t="str">
            <v>ELECTRICAL WORKS</v>
          </cell>
        </row>
        <row r="208">
          <cell r="B208">
            <v>1</v>
          </cell>
          <cell r="D208" t="str">
            <v>Electrical system</v>
          </cell>
        </row>
        <row r="209">
          <cell r="B209">
            <v>1</v>
          </cell>
          <cell r="D209" t="str">
            <v>-  Lighting panel MSB-GH</v>
          </cell>
          <cell r="E209" t="str">
            <v>unit</v>
          </cell>
          <cell r="F209">
            <v>1</v>
          </cell>
          <cell r="G209">
            <v>14379390</v>
          </cell>
          <cell r="I209">
            <v>14379390</v>
          </cell>
        </row>
        <row r="210">
          <cell r="D210" t="str">
            <v>-  Lighting panel MSB-GH</v>
          </cell>
          <cell r="E210" t="str">
            <v>unit</v>
          </cell>
          <cell r="F210">
            <v>1</v>
          </cell>
          <cell r="G210">
            <v>14379390</v>
          </cell>
          <cell r="I210">
            <v>14379390</v>
          </cell>
        </row>
        <row r="211">
          <cell r="D211" t="str">
            <v>-  Switch</v>
          </cell>
        </row>
        <row r="212">
          <cell r="D212" t="str">
            <v xml:space="preserve">    - Single switch</v>
          </cell>
          <cell r="E212" t="str">
            <v>ea</v>
          </cell>
          <cell r="F212">
            <v>12</v>
          </cell>
          <cell r="G212">
            <v>28750</v>
          </cell>
          <cell r="I212">
            <v>345000</v>
          </cell>
        </row>
        <row r="213">
          <cell r="D213" t="str">
            <v xml:space="preserve">    - Double switch</v>
          </cell>
          <cell r="E213" t="str">
            <v>ea</v>
          </cell>
          <cell r="F213">
            <v>18</v>
          </cell>
          <cell r="G213">
            <v>84880</v>
          </cell>
          <cell r="I213">
            <v>1527840</v>
          </cell>
        </row>
        <row r="214">
          <cell r="D214" t="str">
            <v xml:space="preserve">    - Isolating switch 1 phasa</v>
          </cell>
          <cell r="E214" t="str">
            <v>ea</v>
          </cell>
          <cell r="F214">
            <v>7</v>
          </cell>
          <cell r="G214">
            <v>125000</v>
          </cell>
          <cell r="I214">
            <v>875000</v>
          </cell>
        </row>
        <row r="215">
          <cell r="D215" t="str">
            <v xml:space="preserve">    - Isolating switch 3 phasa</v>
          </cell>
          <cell r="E215" t="str">
            <v>ea</v>
          </cell>
          <cell r="F215">
            <v>3</v>
          </cell>
          <cell r="G215">
            <v>175000</v>
          </cell>
          <cell r="I215">
            <v>525000</v>
          </cell>
        </row>
        <row r="216">
          <cell r="D216" t="str">
            <v xml:space="preserve">    - Switch installation</v>
          </cell>
          <cell r="E216" t="str">
            <v>point</v>
          </cell>
          <cell r="F216">
            <v>40</v>
          </cell>
          <cell r="G216">
            <v>65000</v>
          </cell>
          <cell r="I216">
            <v>2600000</v>
          </cell>
        </row>
        <row r="217">
          <cell r="D217" t="str">
            <v xml:space="preserve">    - Switch installation</v>
          </cell>
          <cell r="E217" t="str">
            <v>point</v>
          </cell>
          <cell r="F217">
            <v>40</v>
          </cell>
          <cell r="G217">
            <v>65000</v>
          </cell>
          <cell r="I217">
            <v>2600000</v>
          </cell>
        </row>
        <row r="218">
          <cell r="D218" t="str">
            <v>-  Receptacle</v>
          </cell>
        </row>
        <row r="219">
          <cell r="D219" t="str">
            <v xml:space="preserve">    - Plug conector</v>
          </cell>
          <cell r="E219" t="str">
            <v>ea</v>
          </cell>
          <cell r="F219">
            <v>1</v>
          </cell>
          <cell r="G219">
            <v>25000</v>
          </cell>
          <cell r="I219">
            <v>25000</v>
          </cell>
        </row>
        <row r="220">
          <cell r="D220" t="str">
            <v xml:space="preserve">    - Double receptacle 10 A</v>
          </cell>
          <cell r="E220" t="str">
            <v>ea</v>
          </cell>
          <cell r="F220">
            <v>47</v>
          </cell>
          <cell r="G220">
            <v>47360</v>
          </cell>
          <cell r="I220">
            <v>2225920</v>
          </cell>
        </row>
        <row r="221">
          <cell r="D221" t="str">
            <v xml:space="preserve">    - Receptacle installation</v>
          </cell>
          <cell r="E221" t="str">
            <v>point</v>
          </cell>
          <cell r="F221">
            <v>48</v>
          </cell>
          <cell r="G221">
            <v>78830</v>
          </cell>
          <cell r="I221">
            <v>3783840</v>
          </cell>
        </row>
        <row r="222">
          <cell r="D222" t="str">
            <v xml:space="preserve">    - Receptacle installation</v>
          </cell>
          <cell r="E222" t="str">
            <v>point</v>
          </cell>
          <cell r="F222">
            <v>48</v>
          </cell>
          <cell r="G222">
            <v>78830</v>
          </cell>
          <cell r="I222">
            <v>3783840</v>
          </cell>
        </row>
        <row r="223">
          <cell r="B223">
            <v>2</v>
          </cell>
          <cell r="D223" t="str">
            <v>Lighting system</v>
          </cell>
        </row>
        <row r="224">
          <cell r="B224">
            <v>2</v>
          </cell>
          <cell r="D224" t="str">
            <v>-  TL 2 x 36 W recessed</v>
          </cell>
          <cell r="E224" t="str">
            <v>ea</v>
          </cell>
          <cell r="F224">
            <v>4</v>
          </cell>
          <cell r="G224">
            <v>231400</v>
          </cell>
          <cell r="I224">
            <v>925600</v>
          </cell>
        </row>
        <row r="225">
          <cell r="D225" t="str">
            <v>-  TL 2 x 36 W surface</v>
          </cell>
          <cell r="E225" t="str">
            <v>ea</v>
          </cell>
          <cell r="F225">
            <v>2</v>
          </cell>
          <cell r="G225">
            <v>217890</v>
          </cell>
          <cell r="I225">
            <v>435780</v>
          </cell>
        </row>
        <row r="226">
          <cell r="D226" t="str">
            <v>-  TL 1 x 18 W surface</v>
          </cell>
          <cell r="E226" t="str">
            <v>ea</v>
          </cell>
          <cell r="F226">
            <v>4</v>
          </cell>
          <cell r="G226">
            <v>125310</v>
          </cell>
          <cell r="I226">
            <v>501240</v>
          </cell>
        </row>
        <row r="227">
          <cell r="D227" t="str">
            <v>-  PL 1 x 18 W surface baret</v>
          </cell>
          <cell r="E227" t="str">
            <v>ea</v>
          </cell>
          <cell r="F227">
            <v>4</v>
          </cell>
          <cell r="G227">
            <v>189070</v>
          </cell>
          <cell r="I227">
            <v>756280</v>
          </cell>
        </row>
        <row r="228">
          <cell r="D228" t="str">
            <v>-  PL 1 x 18 W wall decorative lamp</v>
          </cell>
          <cell r="E228" t="str">
            <v>ea</v>
          </cell>
          <cell r="F228">
            <v>4</v>
          </cell>
          <cell r="G228">
            <v>110830</v>
          </cell>
          <cell r="I228">
            <v>443320</v>
          </cell>
        </row>
        <row r="229">
          <cell r="D229" t="str">
            <v>-  IL 1 x 60 W surface baret</v>
          </cell>
          <cell r="E229" t="str">
            <v>ea</v>
          </cell>
          <cell r="F229">
            <v>8</v>
          </cell>
          <cell r="G229">
            <v>215150</v>
          </cell>
          <cell r="I229">
            <v>1721200</v>
          </cell>
        </row>
        <row r="230">
          <cell r="D230" t="str">
            <v>-  SL 1 x 18 W recessed down light</v>
          </cell>
          <cell r="E230" t="str">
            <v>ea</v>
          </cell>
          <cell r="F230">
            <v>3</v>
          </cell>
          <cell r="G230">
            <v>170030</v>
          </cell>
          <cell r="I230">
            <v>510090</v>
          </cell>
        </row>
      </sheetData>
      <sheetData sheetId="6"/>
      <sheetData sheetId="7"/>
      <sheetData sheetId="8"/>
      <sheetData sheetId="9"/>
      <sheetData sheetId="10"/>
      <sheetData sheetId="1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3"/>
      <sheetName val="PENAWARAN"/>
      <sheetName val="HARGA JADI"/>
      <sheetName val="analisa"/>
      <sheetName val="BAHAN"/>
      <sheetName val="UPAH"/>
      <sheetName val="ALAT"/>
      <sheetName val="HARGA ALAT"/>
      <sheetName val="Rincian Bobot"/>
      <sheetName val="Schedule"/>
      <sheetName val="SINDO"/>
      <sheetName val="STRUKTUR ORG SIND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Harga Sipil"/>
      <sheetName val="Material"/>
      <sheetName val="Upah"/>
      <sheetName val="Sat. Pek."/>
      <sheetName val="Pond Bangunan Utama"/>
      <sheetName val="Bangunan Utama A"/>
      <sheetName val="Bangunan Utama B "/>
      <sheetName val="Bangunan Utama C"/>
      <sheetName val=" Lantai Bangunan "/>
      <sheetName val="Dinding P. Tanah"/>
      <sheetName val="PAO, SCR &amp; MLR"/>
      <sheetName val="Transfer Carr"/>
      <sheetName val="L. Ramp"/>
      <sheetName val="Sterilizer"/>
      <sheetName val="Tippler"/>
      <sheetName val="Rel Track"/>
      <sheetName val="Capstan &amp; Bollard"/>
      <sheetName val="Threshing"/>
      <sheetName val="Pressing"/>
      <sheetName val="Kernel Recovery"/>
      <sheetName val=" Pondasi  KSB"/>
      <sheetName val=" Empty Bunch Area"/>
      <sheetName val="Clarification"/>
      <sheetName val="Fat Pit"/>
      <sheetName val="Power House"/>
      <sheetName val="Pondasi Boiler"/>
      <sheetName val="Cable Trench &amp; Pond Panel"/>
      <sheetName val="Pondasi CPO Tank"/>
      <sheetName val="WTP"/>
      <sheetName val="J. Timbang "/>
      <sheetName val="Workshop"/>
      <sheetName val="G. Kimia"/>
      <sheetName val="Loading Sheed"/>
      <sheetName val="Toilet Block"/>
      <sheetName val="T. Parkir M &amp; S"/>
      <sheetName val="Pos Jaga-2"/>
      <sheetName val="Musholla"/>
      <sheetName val="Balai P. Karyawan"/>
      <sheetName val="Pos Grading"/>
      <sheetName val="Bak Fiber"/>
      <sheetName val="Bak Shell"/>
      <sheetName val="R. Pompa Diesel"/>
      <sheetName val="R. P. Oil Despath"/>
      <sheetName val="R. Pompa K. Limbah"/>
      <sheetName val="Power Pack"/>
      <sheetName val="Area Parkir Truk"/>
      <sheetName val="Jalan &amp; Saluran "/>
      <sheetName val="Turfing"/>
      <sheetName val="Sal Underflow"/>
      <sheetName val="Pagar &amp; Pintu Pabrik"/>
      <sheetName val=" Pagar Waduk"/>
      <sheetName val="Pagar Kolam Limbah"/>
      <sheetName val="Gudang Kernel"/>
    </sheetNames>
    <sheetDataSet>
      <sheetData sheetId="0" refreshError="1"/>
      <sheetData sheetId="1" refreshError="1"/>
      <sheetData sheetId="2" refreshError="1"/>
      <sheetData sheetId="3" refreshError="1">
        <row r="11">
          <cell r="H11" t="str">
            <v>Pasang Bowplank</v>
          </cell>
          <cell r="L11" t="str">
            <v>M'</v>
          </cell>
          <cell r="M11">
            <v>1</v>
          </cell>
          <cell r="O11">
            <v>0</v>
          </cell>
          <cell r="P11">
            <v>0</v>
          </cell>
          <cell r="Q11">
            <v>0</v>
          </cell>
          <cell r="R11">
            <v>0</v>
          </cell>
        </row>
        <row r="12">
          <cell r="J12" t="str">
            <v>Kayu Papan 2/20 - 4 m</v>
          </cell>
          <cell r="L12" t="str">
            <v>Btg</v>
          </cell>
          <cell r="M12">
            <v>0</v>
          </cell>
          <cell r="N12">
            <v>0</v>
          </cell>
          <cell r="O12">
            <v>0</v>
          </cell>
          <cell r="P12" t="str">
            <v/>
          </cell>
        </row>
        <row r="13">
          <cell r="J13" t="str">
            <v>Kayu Balok 4/6 - 4 m</v>
          </cell>
          <cell r="L13" t="str">
            <v>Btg</v>
          </cell>
          <cell r="M13">
            <v>0</v>
          </cell>
          <cell r="N13">
            <v>0</v>
          </cell>
          <cell r="O13">
            <v>0</v>
          </cell>
          <cell r="P13" t="str">
            <v/>
          </cell>
        </row>
        <row r="14">
          <cell r="J14" t="str">
            <v>Paku 2,5"</v>
          </cell>
          <cell r="L14" t="str">
            <v>Kg</v>
          </cell>
          <cell r="M14">
            <v>0</v>
          </cell>
          <cell r="N14">
            <v>0</v>
          </cell>
          <cell r="O14">
            <v>0</v>
          </cell>
          <cell r="P14" t="str">
            <v/>
          </cell>
        </row>
        <row r="15">
          <cell r="J15" t="str">
            <v>Benang Nylon</v>
          </cell>
          <cell r="L15" t="str">
            <v>Rol</v>
          </cell>
          <cell r="M15">
            <v>0</v>
          </cell>
          <cell r="N15">
            <v>0</v>
          </cell>
          <cell r="O15">
            <v>0</v>
          </cell>
          <cell r="P15" t="str">
            <v/>
          </cell>
        </row>
        <row r="16">
          <cell r="H16" t="str">
            <v>Galian Tanah</v>
          </cell>
          <cell r="L16" t="str">
            <v>M³</v>
          </cell>
          <cell r="M16">
            <v>1</v>
          </cell>
          <cell r="N16" t="str">
            <v/>
          </cell>
          <cell r="P16">
            <v>0</v>
          </cell>
          <cell r="Q16">
            <v>0</v>
          </cell>
          <cell r="R16">
            <v>0</v>
          </cell>
        </row>
        <row r="17">
          <cell r="H17" t="str">
            <v>Urugan Tanah &amp; Pemadatan</v>
          </cell>
          <cell r="L17" t="str">
            <v>M³</v>
          </cell>
          <cell r="M17">
            <v>1</v>
          </cell>
          <cell r="N17" t="str">
            <v/>
          </cell>
          <cell r="P17">
            <v>0</v>
          </cell>
          <cell r="Q17">
            <v>0</v>
          </cell>
          <cell r="R17">
            <v>0</v>
          </cell>
        </row>
        <row r="18">
          <cell r="H18" t="str">
            <v>Buang Tanah Sisa</v>
          </cell>
          <cell r="L18" t="str">
            <v>M³</v>
          </cell>
          <cell r="M18">
            <v>1</v>
          </cell>
          <cell r="N18" t="str">
            <v/>
          </cell>
          <cell r="P18">
            <v>0</v>
          </cell>
          <cell r="Q18">
            <v>0</v>
          </cell>
          <cell r="R18">
            <v>0</v>
          </cell>
        </row>
        <row r="19">
          <cell r="H19" t="str">
            <v>Urug Sirtu</v>
          </cell>
          <cell r="L19" t="str">
            <v>M3</v>
          </cell>
          <cell r="M19">
            <v>1</v>
          </cell>
          <cell r="N19" t="str">
            <v/>
          </cell>
          <cell r="O19">
            <v>0</v>
          </cell>
          <cell r="P19">
            <v>0</v>
          </cell>
          <cell r="Q19">
            <v>0</v>
          </cell>
          <cell r="R19">
            <v>0</v>
          </cell>
        </row>
        <row r="20">
          <cell r="J20" t="str">
            <v>Sirtu</v>
          </cell>
          <cell r="L20" t="str">
            <v>M3</v>
          </cell>
          <cell r="M20">
            <v>0</v>
          </cell>
          <cell r="N20">
            <v>0</v>
          </cell>
          <cell r="O20">
            <v>0</v>
          </cell>
          <cell r="P20" t="str">
            <v/>
          </cell>
        </row>
        <row r="21">
          <cell r="H21" t="str">
            <v>Pondasi Rollag Bata</v>
          </cell>
          <cell r="L21" t="str">
            <v>M²</v>
          </cell>
          <cell r="M21">
            <v>1</v>
          </cell>
          <cell r="N21" t="str">
            <v/>
          </cell>
          <cell r="O21">
            <v>0</v>
          </cell>
          <cell r="P21">
            <v>0</v>
          </cell>
          <cell r="Q21">
            <v>0</v>
          </cell>
          <cell r="R21">
            <v>0</v>
          </cell>
        </row>
        <row r="22">
          <cell r="J22" t="str">
            <v>Bata 5 x 10 x 20 cm</v>
          </cell>
          <cell r="L22" t="str">
            <v>Bh</v>
          </cell>
          <cell r="M22">
            <v>0</v>
          </cell>
          <cell r="N22">
            <v>0</v>
          </cell>
          <cell r="O22">
            <v>0</v>
          </cell>
          <cell r="P22" t="str">
            <v/>
          </cell>
        </row>
        <row r="23">
          <cell r="J23" t="str">
            <v>Semen PC Type 1 @ 50 Kg</v>
          </cell>
          <cell r="L23" t="str">
            <v>Zak</v>
          </cell>
          <cell r="M23">
            <v>0</v>
          </cell>
          <cell r="N23">
            <v>0</v>
          </cell>
          <cell r="O23">
            <v>0</v>
          </cell>
          <cell r="P23" t="str">
            <v/>
          </cell>
        </row>
        <row r="24">
          <cell r="J24" t="str">
            <v>Pasir Pasang</v>
          </cell>
          <cell r="L24" t="str">
            <v>M³</v>
          </cell>
          <cell r="M24">
            <v>0</v>
          </cell>
          <cell r="N24">
            <v>0</v>
          </cell>
          <cell r="O24">
            <v>0</v>
          </cell>
          <cell r="P24" t="str">
            <v/>
          </cell>
        </row>
        <row r="25">
          <cell r="N25" t="str">
            <v/>
          </cell>
          <cell r="P25" t="str">
            <v/>
          </cell>
        </row>
        <row r="26">
          <cell r="N26" t="str">
            <v/>
          </cell>
          <cell r="P26" t="str">
            <v/>
          </cell>
        </row>
        <row r="27">
          <cell r="H27" t="str">
            <v>Bekisting Menerus</v>
          </cell>
          <cell r="L27" t="str">
            <v>M²</v>
          </cell>
          <cell r="M27">
            <v>1</v>
          </cell>
          <cell r="N27" t="str">
            <v/>
          </cell>
          <cell r="O27">
            <v>0</v>
          </cell>
          <cell r="P27">
            <v>0</v>
          </cell>
          <cell r="Q27">
            <v>0</v>
          </cell>
          <cell r="R27">
            <v>0</v>
          </cell>
        </row>
        <row r="28">
          <cell r="J28" t="str">
            <v>Kayu Papan 2/20 - 4 m</v>
          </cell>
          <cell r="L28" t="str">
            <v>Btg</v>
          </cell>
          <cell r="M28">
            <v>0</v>
          </cell>
          <cell r="N28">
            <v>0</v>
          </cell>
          <cell r="O28">
            <v>0</v>
          </cell>
          <cell r="P28" t="str">
            <v/>
          </cell>
        </row>
        <row r="29">
          <cell r="J29" t="str">
            <v>Kayu Balok 4/6 - 4 m</v>
          </cell>
          <cell r="L29" t="str">
            <v>Btg</v>
          </cell>
          <cell r="M29">
            <v>0</v>
          </cell>
          <cell r="N29">
            <v>0</v>
          </cell>
          <cell r="O29">
            <v>0</v>
          </cell>
          <cell r="P29" t="str">
            <v/>
          </cell>
        </row>
        <row r="30">
          <cell r="J30" t="str">
            <v>Paku 2"</v>
          </cell>
          <cell r="L30" t="str">
            <v>Kg</v>
          </cell>
          <cell r="M30">
            <v>0</v>
          </cell>
          <cell r="N30">
            <v>0</v>
          </cell>
          <cell r="O30">
            <v>0</v>
          </cell>
          <cell r="P30" t="str">
            <v/>
          </cell>
        </row>
        <row r="31">
          <cell r="H31" t="str">
            <v>Bekisting Setempat</v>
          </cell>
          <cell r="L31" t="str">
            <v>M²</v>
          </cell>
          <cell r="M31">
            <v>1</v>
          </cell>
          <cell r="N31" t="str">
            <v/>
          </cell>
          <cell r="O31">
            <v>0</v>
          </cell>
          <cell r="P31">
            <v>0</v>
          </cell>
          <cell r="Q31">
            <v>0</v>
          </cell>
          <cell r="R31">
            <v>0</v>
          </cell>
        </row>
        <row r="32">
          <cell r="J32" t="str">
            <v>Kayu Papan 2/20 - 4 m</v>
          </cell>
          <cell r="L32" t="str">
            <v>Btg</v>
          </cell>
          <cell r="M32">
            <v>0</v>
          </cell>
          <cell r="N32">
            <v>0</v>
          </cell>
          <cell r="O32">
            <v>0</v>
          </cell>
          <cell r="P32" t="str">
            <v/>
          </cell>
        </row>
        <row r="33">
          <cell r="J33" t="str">
            <v>Kayu Balok 4/6 - 4 m</v>
          </cell>
          <cell r="L33" t="str">
            <v>Btg</v>
          </cell>
          <cell r="M33">
            <v>0</v>
          </cell>
          <cell r="N33">
            <v>0</v>
          </cell>
          <cell r="O33">
            <v>0</v>
          </cell>
          <cell r="P33" t="str">
            <v/>
          </cell>
        </row>
        <row r="34">
          <cell r="J34" t="str">
            <v>Paku 2"</v>
          </cell>
          <cell r="L34" t="str">
            <v>Kg</v>
          </cell>
          <cell r="M34">
            <v>0</v>
          </cell>
          <cell r="N34">
            <v>0</v>
          </cell>
          <cell r="O34">
            <v>0</v>
          </cell>
          <cell r="P34" t="str">
            <v/>
          </cell>
        </row>
        <row r="35">
          <cell r="H35" t="str">
            <v>Bekisting Balok &amp; Kolom</v>
          </cell>
          <cell r="L35" t="str">
            <v>M²</v>
          </cell>
          <cell r="M35">
            <v>1</v>
          </cell>
          <cell r="N35" t="str">
            <v/>
          </cell>
          <cell r="O35">
            <v>0</v>
          </cell>
          <cell r="P35">
            <v>0</v>
          </cell>
          <cell r="Q35">
            <v>0</v>
          </cell>
          <cell r="R35">
            <v>0</v>
          </cell>
        </row>
        <row r="36">
          <cell r="J36" t="str">
            <v>Kayu Papan 2/20 - 4 m</v>
          </cell>
          <cell r="L36" t="str">
            <v>Btg</v>
          </cell>
          <cell r="M36">
            <v>0</v>
          </cell>
          <cell r="N36">
            <v>0</v>
          </cell>
          <cell r="O36">
            <v>0</v>
          </cell>
          <cell r="P36" t="str">
            <v/>
          </cell>
        </row>
        <row r="37">
          <cell r="J37" t="str">
            <v>Kayu Balok 4/6 - 4 m</v>
          </cell>
          <cell r="L37" t="str">
            <v>Btg</v>
          </cell>
          <cell r="M37">
            <v>0</v>
          </cell>
          <cell r="N37">
            <v>0</v>
          </cell>
          <cell r="O37">
            <v>0</v>
          </cell>
          <cell r="P37" t="str">
            <v/>
          </cell>
        </row>
        <row r="38">
          <cell r="J38" t="str">
            <v>Paku 2"</v>
          </cell>
          <cell r="L38" t="str">
            <v>Kg</v>
          </cell>
          <cell r="M38">
            <v>0</v>
          </cell>
          <cell r="N38">
            <v>0</v>
          </cell>
          <cell r="O38">
            <v>0</v>
          </cell>
          <cell r="P38" t="str">
            <v/>
          </cell>
        </row>
        <row r="39">
          <cell r="H39" t="str">
            <v>Bekisting Lantai</v>
          </cell>
          <cell r="L39" t="str">
            <v>M²</v>
          </cell>
          <cell r="M39">
            <v>1</v>
          </cell>
          <cell r="N39" t="str">
            <v/>
          </cell>
          <cell r="O39">
            <v>0</v>
          </cell>
          <cell r="P39">
            <v>0</v>
          </cell>
          <cell r="Q39">
            <v>0</v>
          </cell>
          <cell r="R39">
            <v>0</v>
          </cell>
        </row>
        <row r="40">
          <cell r="J40" t="str">
            <v>Kayu Papan 2/20 - 4 m</v>
          </cell>
          <cell r="L40" t="str">
            <v>Btg</v>
          </cell>
          <cell r="M40">
            <v>0</v>
          </cell>
          <cell r="N40">
            <v>0</v>
          </cell>
          <cell r="O40">
            <v>0</v>
          </cell>
          <cell r="P40" t="str">
            <v/>
          </cell>
        </row>
        <row r="41">
          <cell r="J41" t="str">
            <v>Kayu Balok 4/6 - 4 m</v>
          </cell>
          <cell r="L41" t="str">
            <v>Btg</v>
          </cell>
          <cell r="M41">
            <v>0</v>
          </cell>
          <cell r="N41">
            <v>0</v>
          </cell>
          <cell r="O41">
            <v>0</v>
          </cell>
          <cell r="P41" t="str">
            <v/>
          </cell>
        </row>
        <row r="42">
          <cell r="J42" t="str">
            <v>Paku 2"</v>
          </cell>
          <cell r="L42" t="str">
            <v>Kg</v>
          </cell>
          <cell r="M42">
            <v>0</v>
          </cell>
          <cell r="N42">
            <v>0</v>
          </cell>
          <cell r="O42">
            <v>0</v>
          </cell>
          <cell r="P42" t="str">
            <v/>
          </cell>
        </row>
        <row r="43">
          <cell r="H43" t="str">
            <v>Bekisting Dinding</v>
          </cell>
          <cell r="L43" t="str">
            <v>M²</v>
          </cell>
          <cell r="M43">
            <v>1</v>
          </cell>
          <cell r="N43" t="str">
            <v/>
          </cell>
          <cell r="O43">
            <v>0</v>
          </cell>
          <cell r="P43">
            <v>0</v>
          </cell>
          <cell r="Q43">
            <v>0</v>
          </cell>
          <cell r="R43">
            <v>0</v>
          </cell>
        </row>
        <row r="44">
          <cell r="J44" t="str">
            <v>Kayu Papan 2/20 - 4 m</v>
          </cell>
          <cell r="L44" t="str">
            <v>Btg</v>
          </cell>
          <cell r="M44">
            <v>0</v>
          </cell>
          <cell r="N44">
            <v>0</v>
          </cell>
          <cell r="O44">
            <v>0</v>
          </cell>
          <cell r="P44" t="str">
            <v/>
          </cell>
        </row>
        <row r="45">
          <cell r="J45" t="str">
            <v>Kayu Balok 4/6 - 4 m</v>
          </cell>
          <cell r="L45" t="str">
            <v>Btg</v>
          </cell>
          <cell r="M45">
            <v>0</v>
          </cell>
          <cell r="N45">
            <v>0</v>
          </cell>
          <cell r="O45">
            <v>0</v>
          </cell>
          <cell r="P45" t="str">
            <v/>
          </cell>
        </row>
        <row r="46">
          <cell r="J46" t="str">
            <v>Paku 2"</v>
          </cell>
          <cell r="L46" t="str">
            <v>Kg</v>
          </cell>
          <cell r="M46">
            <v>0</v>
          </cell>
          <cell r="N46">
            <v>0</v>
          </cell>
          <cell r="O46">
            <v>0</v>
          </cell>
          <cell r="P46" t="str">
            <v/>
          </cell>
        </row>
        <row r="47">
          <cell r="H47" t="str">
            <v>Stek Pondasi Menerus</v>
          </cell>
          <cell r="L47" t="str">
            <v>Kg</v>
          </cell>
          <cell r="M47">
            <v>1</v>
          </cell>
          <cell r="N47" t="str">
            <v/>
          </cell>
          <cell r="O47">
            <v>0</v>
          </cell>
          <cell r="P47">
            <v>0</v>
          </cell>
          <cell r="Q47">
            <v>0</v>
          </cell>
          <cell r="R47">
            <v>0</v>
          </cell>
        </row>
        <row r="48">
          <cell r="J48" t="str">
            <v>Besi Beton  Ø  8 mm</v>
          </cell>
          <cell r="L48" t="str">
            <v>Kg</v>
          </cell>
          <cell r="M48">
            <v>0</v>
          </cell>
          <cell r="N48">
            <v>0</v>
          </cell>
          <cell r="O48">
            <v>0</v>
          </cell>
          <cell r="P48" t="str">
            <v/>
          </cell>
        </row>
        <row r="49">
          <cell r="H49" t="str">
            <v>Pengecoran 1:3:5</v>
          </cell>
          <cell r="L49" t="str">
            <v>M³</v>
          </cell>
          <cell r="M49">
            <v>1</v>
          </cell>
          <cell r="N49" t="str">
            <v/>
          </cell>
          <cell r="O49">
            <v>0</v>
          </cell>
          <cell r="P49">
            <v>0</v>
          </cell>
          <cell r="Q49">
            <v>0</v>
          </cell>
          <cell r="R49">
            <v>0</v>
          </cell>
        </row>
        <row r="50">
          <cell r="J50" t="str">
            <v>Semen PC Type 1 @ 50 Kg</v>
          </cell>
          <cell r="L50" t="str">
            <v>Zak</v>
          </cell>
          <cell r="M50">
            <v>0</v>
          </cell>
          <cell r="N50">
            <v>0</v>
          </cell>
          <cell r="O50">
            <v>0</v>
          </cell>
          <cell r="P50" t="str">
            <v/>
          </cell>
        </row>
        <row r="51">
          <cell r="J51" t="str">
            <v>Pasir Beton/Cor</v>
          </cell>
          <cell r="L51" t="str">
            <v>M³</v>
          </cell>
          <cell r="M51">
            <v>0</v>
          </cell>
          <cell r="N51">
            <v>0</v>
          </cell>
          <cell r="O51">
            <v>0</v>
          </cell>
          <cell r="P51" t="str">
            <v/>
          </cell>
        </row>
        <row r="52">
          <cell r="J52" t="str">
            <v>Kerikil/koral</v>
          </cell>
          <cell r="L52" t="str">
            <v>M³</v>
          </cell>
          <cell r="M52">
            <v>0</v>
          </cell>
          <cell r="N52">
            <v>0</v>
          </cell>
          <cell r="O52">
            <v>0</v>
          </cell>
          <cell r="P52" t="str">
            <v/>
          </cell>
        </row>
        <row r="53">
          <cell r="H53" t="str">
            <v>Pembesian £ dia. 12 mm</v>
          </cell>
          <cell r="L53" t="str">
            <v>Kg</v>
          </cell>
          <cell r="M53">
            <v>1</v>
          </cell>
          <cell r="N53" t="str">
            <v/>
          </cell>
          <cell r="O53">
            <v>0</v>
          </cell>
          <cell r="P53">
            <v>0</v>
          </cell>
          <cell r="Q53">
            <v>0</v>
          </cell>
          <cell r="R53">
            <v>0</v>
          </cell>
        </row>
        <row r="54">
          <cell r="J54" t="str">
            <v>Besi Beton  £ Ø 12 mm</v>
          </cell>
          <cell r="L54" t="str">
            <v>Kg</v>
          </cell>
          <cell r="M54">
            <v>0</v>
          </cell>
          <cell r="N54">
            <v>0</v>
          </cell>
          <cell r="O54">
            <v>0</v>
          </cell>
          <cell r="P54" t="str">
            <v/>
          </cell>
        </row>
        <row r="55">
          <cell r="J55" t="str">
            <v>Kawat Beton/Bendrat</v>
          </cell>
          <cell r="L55" t="str">
            <v>Kg</v>
          </cell>
          <cell r="M55">
            <v>0</v>
          </cell>
          <cell r="N55">
            <v>0</v>
          </cell>
          <cell r="O55">
            <v>0</v>
          </cell>
          <cell r="P55" t="str">
            <v/>
          </cell>
        </row>
        <row r="56">
          <cell r="H56" t="str">
            <v>Pembesian &gt; dia. 12 mm</v>
          </cell>
          <cell r="L56" t="str">
            <v>Kg</v>
          </cell>
          <cell r="M56">
            <v>1</v>
          </cell>
          <cell r="N56" t="str">
            <v/>
          </cell>
          <cell r="O56">
            <v>0</v>
          </cell>
          <cell r="P56">
            <v>0</v>
          </cell>
          <cell r="Q56">
            <v>0</v>
          </cell>
          <cell r="R56">
            <v>0</v>
          </cell>
        </row>
        <row r="57">
          <cell r="J57" t="str">
            <v>Besi Beton &gt; Ø 12 mm</v>
          </cell>
          <cell r="L57" t="str">
            <v>Kg</v>
          </cell>
          <cell r="M57">
            <v>0</v>
          </cell>
          <cell r="N57">
            <v>0</v>
          </cell>
          <cell r="O57">
            <v>0</v>
          </cell>
          <cell r="P57" t="str">
            <v/>
          </cell>
        </row>
        <row r="58">
          <cell r="J58" t="str">
            <v>Kawat Beton/Bendrat</v>
          </cell>
          <cell r="L58" t="str">
            <v>Kg</v>
          </cell>
          <cell r="M58">
            <v>0</v>
          </cell>
          <cell r="N58">
            <v>0</v>
          </cell>
          <cell r="O58">
            <v>0</v>
          </cell>
          <cell r="P58" t="str">
            <v/>
          </cell>
        </row>
        <row r="59">
          <cell r="H59" t="str">
            <v>Pembesian £ dia. 12 mm (tanpa kawat beton)</v>
          </cell>
          <cell r="L59" t="str">
            <v>Kg</v>
          </cell>
          <cell r="M59">
            <v>1</v>
          </cell>
          <cell r="N59" t="str">
            <v/>
          </cell>
          <cell r="O59">
            <v>0</v>
          </cell>
          <cell r="P59">
            <v>0</v>
          </cell>
          <cell r="Q59">
            <v>0</v>
          </cell>
          <cell r="R59">
            <v>0</v>
          </cell>
        </row>
        <row r="60">
          <cell r="J60" t="str">
            <v>Besi Beton &gt; Ø 12 mm</v>
          </cell>
          <cell r="L60" t="str">
            <v>Kg</v>
          </cell>
          <cell r="M60">
            <v>0</v>
          </cell>
          <cell r="N60">
            <v>0</v>
          </cell>
          <cell r="O60">
            <v>0</v>
          </cell>
          <cell r="P60" t="str">
            <v/>
          </cell>
        </row>
        <row r="61">
          <cell r="H61" t="str">
            <v>Pembesian &gt; dia. 12 mm (tanpa kawat beton)</v>
          </cell>
          <cell r="L61" t="str">
            <v>Kg</v>
          </cell>
          <cell r="M61">
            <v>1</v>
          </cell>
          <cell r="N61" t="str">
            <v/>
          </cell>
          <cell r="O61">
            <v>0</v>
          </cell>
          <cell r="P61">
            <v>0</v>
          </cell>
          <cell r="Q61">
            <v>0</v>
          </cell>
          <cell r="R61">
            <v>0</v>
          </cell>
        </row>
        <row r="62">
          <cell r="J62" t="str">
            <v>Besi Beton &gt; Ø 12 mm</v>
          </cell>
          <cell r="L62" t="str">
            <v>Kg</v>
          </cell>
          <cell r="M62">
            <v>0</v>
          </cell>
          <cell r="N62">
            <v>0</v>
          </cell>
          <cell r="O62">
            <v>0</v>
          </cell>
          <cell r="P62" t="str">
            <v/>
          </cell>
        </row>
        <row r="63">
          <cell r="H63" t="str">
            <v>Pembesian Wiremesh M 6</v>
          </cell>
          <cell r="L63" t="str">
            <v>M²</v>
          </cell>
          <cell r="M63">
            <v>1</v>
          </cell>
          <cell r="N63" t="str">
            <v/>
          </cell>
          <cell r="O63">
            <v>0</v>
          </cell>
          <cell r="P63">
            <v>0</v>
          </cell>
          <cell r="Q63">
            <v>0</v>
          </cell>
          <cell r="R63">
            <v>0</v>
          </cell>
        </row>
        <row r="64">
          <cell r="J64" t="str">
            <v>Wire Mesh M 6</v>
          </cell>
          <cell r="L64" t="str">
            <v>M²</v>
          </cell>
          <cell r="M64">
            <v>0</v>
          </cell>
          <cell r="N64">
            <v>0</v>
          </cell>
          <cell r="O64">
            <v>0</v>
          </cell>
          <cell r="P64" t="str">
            <v/>
          </cell>
        </row>
        <row r="65">
          <cell r="H65" t="str">
            <v>Pengecoran (K 175)</v>
          </cell>
          <cell r="L65" t="str">
            <v>M³</v>
          </cell>
          <cell r="M65">
            <v>1</v>
          </cell>
          <cell r="N65" t="str">
            <v/>
          </cell>
          <cell r="O65">
            <v>0</v>
          </cell>
          <cell r="P65">
            <v>0</v>
          </cell>
          <cell r="Q65">
            <v>0</v>
          </cell>
          <cell r="R65">
            <v>0</v>
          </cell>
        </row>
        <row r="66">
          <cell r="J66" t="str">
            <v>Semen PC Type 1 @ 50 Kg</v>
          </cell>
          <cell r="L66" t="str">
            <v>Zak</v>
          </cell>
          <cell r="M66">
            <v>0</v>
          </cell>
          <cell r="N66">
            <v>0</v>
          </cell>
          <cell r="O66">
            <v>0</v>
          </cell>
          <cell r="P66" t="str">
            <v/>
          </cell>
        </row>
        <row r="67">
          <cell r="J67" t="str">
            <v>Pasir Beton/Cor</v>
          </cell>
          <cell r="L67" t="str">
            <v>M³</v>
          </cell>
          <cell r="M67">
            <v>0</v>
          </cell>
          <cell r="N67">
            <v>0</v>
          </cell>
          <cell r="O67">
            <v>0</v>
          </cell>
          <cell r="P67" t="str">
            <v/>
          </cell>
        </row>
        <row r="68">
          <cell r="J68" t="str">
            <v>Split</v>
          </cell>
          <cell r="L68" t="str">
            <v>M³</v>
          </cell>
          <cell r="M68">
            <v>0</v>
          </cell>
          <cell r="N68">
            <v>0</v>
          </cell>
          <cell r="O68">
            <v>0</v>
          </cell>
          <cell r="P68" t="str">
            <v/>
          </cell>
        </row>
        <row r="69">
          <cell r="H69" t="str">
            <v>Pengecoran (K 225)</v>
          </cell>
          <cell r="L69" t="str">
            <v>M³</v>
          </cell>
          <cell r="M69">
            <v>1</v>
          </cell>
          <cell r="N69" t="str">
            <v/>
          </cell>
          <cell r="O69">
            <v>0</v>
          </cell>
          <cell r="P69">
            <v>0</v>
          </cell>
          <cell r="Q69">
            <v>0</v>
          </cell>
          <cell r="R69">
            <v>0</v>
          </cell>
        </row>
        <row r="70">
          <cell r="J70" t="str">
            <v>Semen PC Type 1 @ 50 Kg</v>
          </cell>
          <cell r="L70" t="str">
            <v>Zak</v>
          </cell>
          <cell r="M70">
            <v>0</v>
          </cell>
          <cell r="N70">
            <v>0</v>
          </cell>
          <cell r="O70">
            <v>0</v>
          </cell>
          <cell r="P70" t="str">
            <v/>
          </cell>
        </row>
        <row r="71">
          <cell r="J71" t="str">
            <v>Pasir Beton/Cor</v>
          </cell>
          <cell r="L71" t="str">
            <v>M³</v>
          </cell>
          <cell r="M71">
            <v>0</v>
          </cell>
          <cell r="N71">
            <v>0</v>
          </cell>
          <cell r="O71">
            <v>0</v>
          </cell>
          <cell r="P71" t="str">
            <v/>
          </cell>
        </row>
        <row r="72">
          <cell r="J72" t="str">
            <v>Split</v>
          </cell>
          <cell r="L72" t="str">
            <v>M³</v>
          </cell>
          <cell r="M72">
            <v>0</v>
          </cell>
          <cell r="N72">
            <v>0</v>
          </cell>
          <cell r="O72">
            <v>0</v>
          </cell>
          <cell r="P72" t="str">
            <v/>
          </cell>
        </row>
        <row r="73">
          <cell r="H73" t="str">
            <v>Pengecoran 1:2:3</v>
          </cell>
          <cell r="L73" t="str">
            <v>M³</v>
          </cell>
          <cell r="M73">
            <v>1</v>
          </cell>
          <cell r="N73" t="str">
            <v/>
          </cell>
          <cell r="O73">
            <v>0</v>
          </cell>
          <cell r="P73">
            <v>0</v>
          </cell>
          <cell r="Q73">
            <v>0</v>
          </cell>
          <cell r="R73">
            <v>0</v>
          </cell>
        </row>
        <row r="74">
          <cell r="J74" t="str">
            <v>Semen PC Type 1 @ 50 Kg</v>
          </cell>
          <cell r="L74" t="str">
            <v>Zak</v>
          </cell>
          <cell r="M74">
            <v>0</v>
          </cell>
          <cell r="N74">
            <v>0</v>
          </cell>
          <cell r="O74">
            <v>0</v>
          </cell>
          <cell r="P74" t="str">
            <v/>
          </cell>
        </row>
        <row r="75">
          <cell r="J75" t="str">
            <v>Pasir Beton/Cor</v>
          </cell>
          <cell r="L75" t="str">
            <v>M³</v>
          </cell>
          <cell r="M75">
            <v>0</v>
          </cell>
          <cell r="N75">
            <v>0</v>
          </cell>
          <cell r="O75">
            <v>0</v>
          </cell>
          <cell r="P75" t="str">
            <v/>
          </cell>
        </row>
        <row r="76">
          <cell r="J76" t="str">
            <v>Split</v>
          </cell>
          <cell r="L76" t="str">
            <v>M³</v>
          </cell>
          <cell r="M76">
            <v>0</v>
          </cell>
          <cell r="N76">
            <v>0</v>
          </cell>
          <cell r="O76">
            <v>0</v>
          </cell>
          <cell r="P76" t="str">
            <v/>
          </cell>
        </row>
        <row r="77">
          <cell r="H77" t="str">
            <v>Lantai Kerja</v>
          </cell>
          <cell r="L77" t="str">
            <v>M²</v>
          </cell>
          <cell r="M77">
            <v>1</v>
          </cell>
          <cell r="N77" t="str">
            <v/>
          </cell>
          <cell r="O77">
            <v>0</v>
          </cell>
          <cell r="P77">
            <v>0</v>
          </cell>
          <cell r="Q77">
            <v>0</v>
          </cell>
          <cell r="R77">
            <v>0</v>
          </cell>
        </row>
        <row r="78">
          <cell r="J78" t="str">
            <v>Semen PC Type 1 @ 50 Kg</v>
          </cell>
          <cell r="L78" t="str">
            <v>Zak</v>
          </cell>
          <cell r="M78">
            <v>0</v>
          </cell>
          <cell r="N78">
            <v>0</v>
          </cell>
          <cell r="O78">
            <v>0</v>
          </cell>
          <cell r="P78" t="str">
            <v/>
          </cell>
        </row>
        <row r="79">
          <cell r="J79" t="str">
            <v>Pasir Beton/Cor</v>
          </cell>
          <cell r="L79" t="str">
            <v>M³</v>
          </cell>
          <cell r="M79">
            <v>0</v>
          </cell>
          <cell r="N79">
            <v>0</v>
          </cell>
          <cell r="O79">
            <v>0</v>
          </cell>
          <cell r="P79" t="str">
            <v/>
          </cell>
        </row>
        <row r="80">
          <cell r="J80" t="str">
            <v>Kerikil/koral</v>
          </cell>
          <cell r="L80" t="str">
            <v>M³</v>
          </cell>
          <cell r="M80">
            <v>0</v>
          </cell>
          <cell r="N80">
            <v>0</v>
          </cell>
          <cell r="O80">
            <v>0</v>
          </cell>
          <cell r="P80" t="str">
            <v/>
          </cell>
        </row>
        <row r="81">
          <cell r="H81" t="str">
            <v>Pengaspalan</v>
          </cell>
          <cell r="L81" t="str">
            <v>M³</v>
          </cell>
          <cell r="M81">
            <v>1</v>
          </cell>
          <cell r="N81" t="str">
            <v/>
          </cell>
          <cell r="O81">
            <v>0</v>
          </cell>
          <cell r="P81">
            <v>0</v>
          </cell>
          <cell r="Q81">
            <v>0</v>
          </cell>
          <cell r="R81">
            <v>0</v>
          </cell>
        </row>
        <row r="82">
          <cell r="J82" t="str">
            <v>Aspal</v>
          </cell>
          <cell r="L82" t="str">
            <v>Drum</v>
          </cell>
          <cell r="M82">
            <v>0</v>
          </cell>
          <cell r="N82">
            <v>0</v>
          </cell>
          <cell r="O82">
            <v>0</v>
          </cell>
          <cell r="P82" t="str">
            <v/>
          </cell>
        </row>
        <row r="83">
          <cell r="H83" t="str">
            <v>Grouting</v>
          </cell>
          <cell r="L83" t="str">
            <v>M³</v>
          </cell>
          <cell r="M83">
            <v>1</v>
          </cell>
          <cell r="N83" t="str">
            <v/>
          </cell>
          <cell r="O83">
            <v>0</v>
          </cell>
          <cell r="P83">
            <v>0</v>
          </cell>
          <cell r="Q83">
            <v>0</v>
          </cell>
          <cell r="R83">
            <v>0</v>
          </cell>
        </row>
        <row r="84">
          <cell r="J84" t="str">
            <v>Grouting</v>
          </cell>
          <cell r="L84" t="str">
            <v>M³</v>
          </cell>
          <cell r="M84">
            <v>0</v>
          </cell>
          <cell r="N84">
            <v>0</v>
          </cell>
          <cell r="O84">
            <v>0</v>
          </cell>
          <cell r="P84" t="str">
            <v/>
          </cell>
        </row>
        <row r="85">
          <cell r="N85" t="str">
            <v/>
          </cell>
          <cell r="P85" t="str">
            <v/>
          </cell>
        </row>
        <row r="86">
          <cell r="N86" t="str">
            <v/>
          </cell>
          <cell r="P86" t="str">
            <v/>
          </cell>
        </row>
        <row r="87">
          <cell r="H87" t="str">
            <v>Pekerjaan Baja WF (Fabrikasi/Erection)</v>
          </cell>
          <cell r="L87" t="str">
            <v>Kg</v>
          </cell>
          <cell r="M87">
            <v>1</v>
          </cell>
          <cell r="N87" t="str">
            <v/>
          </cell>
          <cell r="O87">
            <v>0</v>
          </cell>
          <cell r="P87">
            <v>0</v>
          </cell>
          <cell r="Q87">
            <v>0</v>
          </cell>
          <cell r="R87">
            <v>0</v>
          </cell>
        </row>
        <row r="88">
          <cell r="H88" t="str">
            <v>Pekerjaan Baja WF (Fabrikasi/Erection)</v>
          </cell>
          <cell r="J88" t="str">
            <v>WF</v>
          </cell>
          <cell r="L88" t="str">
            <v>Kg</v>
          </cell>
          <cell r="M88">
            <v>0</v>
          </cell>
          <cell r="N88">
            <v>0</v>
          </cell>
          <cell r="O88">
            <v>0</v>
          </cell>
        </row>
        <row r="89">
          <cell r="H89" t="str">
            <v>Pipa Hitam STK 41  Ø  4", Tebal 4,5 mm - 6 m</v>
          </cell>
          <cell r="N89" t="str">
            <v/>
          </cell>
          <cell r="O89">
            <v>0</v>
          </cell>
          <cell r="Q89">
            <v>0</v>
          </cell>
          <cell r="R89">
            <v>0</v>
          </cell>
        </row>
        <row r="90">
          <cell r="I90" t="str">
            <v>Pekerjaan Baja Pipa (Fabrikasi/Erection)</v>
          </cell>
          <cell r="J90" t="str">
            <v>Pipa Hitam STK 41  Ø  4", Tebal 4,5 mm - 6 m</v>
          </cell>
          <cell r="L90" t="str">
            <v>Btg</v>
          </cell>
          <cell r="M90">
            <v>1</v>
          </cell>
          <cell r="N90">
            <v>0</v>
          </cell>
          <cell r="O90">
            <v>0</v>
          </cell>
          <cell r="P90">
            <v>0</v>
          </cell>
          <cell r="Q90">
            <v>0</v>
          </cell>
        </row>
        <row r="91">
          <cell r="H91" t="str">
            <v>Pipa Hitam STK 41  Ø  4", Tebal 3,5 mm - 6 m</v>
          </cell>
          <cell r="N91" t="str">
            <v/>
          </cell>
          <cell r="O91">
            <v>0</v>
          </cell>
          <cell r="Q91">
            <v>0</v>
          </cell>
          <cell r="R91">
            <v>0</v>
          </cell>
        </row>
        <row r="92">
          <cell r="I92" t="str">
            <v>Pekerjaan Baja Pipa (Fabrikasi/Erection)</v>
          </cell>
          <cell r="J92" t="str">
            <v>Pipa Hitam STK 41  Ø  4", Tebal 3,5 mm - 6 m</v>
          </cell>
          <cell r="L92" t="str">
            <v>Btg</v>
          </cell>
          <cell r="M92">
            <v>1</v>
          </cell>
          <cell r="N92">
            <v>0</v>
          </cell>
          <cell r="O92">
            <v>0</v>
          </cell>
          <cell r="P92">
            <v>0</v>
          </cell>
          <cell r="Q92">
            <v>0</v>
          </cell>
        </row>
        <row r="93">
          <cell r="H93" t="str">
            <v>Pipa Hitam STK 41  Ø  3", Tebal 3,2 mm - 6 m</v>
          </cell>
          <cell r="N93" t="str">
            <v/>
          </cell>
          <cell r="O93">
            <v>0</v>
          </cell>
          <cell r="Q93">
            <v>0</v>
          </cell>
          <cell r="R93">
            <v>0</v>
          </cell>
        </row>
        <row r="94">
          <cell r="I94" t="str">
            <v>Pekerjaan Baja Pipa (Fabrikasi/Erection)</v>
          </cell>
          <cell r="J94" t="str">
            <v>Pipa Hitam STK 41  Ø  3", Tebal 3,2 mm - 6 m</v>
          </cell>
          <cell r="L94" t="str">
            <v>Btg</v>
          </cell>
          <cell r="M94">
            <v>1</v>
          </cell>
          <cell r="N94">
            <v>0</v>
          </cell>
          <cell r="O94">
            <v>0</v>
          </cell>
          <cell r="P94">
            <v>0</v>
          </cell>
          <cell r="Q94">
            <v>0</v>
          </cell>
        </row>
        <row r="95">
          <cell r="H95" t="str">
            <v>Pipa Hitam STK 41  Ø  2 1/2", Tebal 3,2 mm - 6 m</v>
          </cell>
          <cell r="N95" t="str">
            <v/>
          </cell>
          <cell r="O95">
            <v>0</v>
          </cell>
          <cell r="Q95">
            <v>0</v>
          </cell>
          <cell r="R95">
            <v>0</v>
          </cell>
        </row>
        <row r="96">
          <cell r="I96" t="str">
            <v>Pekerjaan Baja Pipa (Fabrikasi/Erection)</v>
          </cell>
          <cell r="J96" t="str">
            <v>Pipa Hitam STK 41  Ø  2 1/2", Tebal 3,2 mm - 6 m</v>
          </cell>
          <cell r="L96" t="str">
            <v>Btg</v>
          </cell>
          <cell r="M96">
            <v>1</v>
          </cell>
          <cell r="N96">
            <v>0</v>
          </cell>
          <cell r="O96">
            <v>0</v>
          </cell>
          <cell r="P96">
            <v>0</v>
          </cell>
          <cell r="Q96">
            <v>0</v>
          </cell>
        </row>
        <row r="97">
          <cell r="H97" t="str">
            <v>Pipa Hitam STK 41  Ø  2 1/2", Tebal 2,8 mm - 6 m</v>
          </cell>
          <cell r="N97" t="str">
            <v/>
          </cell>
          <cell r="O97">
            <v>0</v>
          </cell>
          <cell r="Q97">
            <v>0</v>
          </cell>
          <cell r="R97">
            <v>0</v>
          </cell>
        </row>
        <row r="98">
          <cell r="I98" t="str">
            <v>Pekerjaan Baja Pipa (Fabrikasi/Erection)</v>
          </cell>
          <cell r="J98" t="str">
            <v>Pipa Hitam STK 41  Ø  2 1/2", Tebal 2,8 mm - 6 m</v>
          </cell>
          <cell r="L98" t="str">
            <v>Btg</v>
          </cell>
          <cell r="M98">
            <v>1</v>
          </cell>
          <cell r="N98">
            <v>0</v>
          </cell>
          <cell r="O98">
            <v>0</v>
          </cell>
          <cell r="P98">
            <v>0</v>
          </cell>
          <cell r="Q98">
            <v>0</v>
          </cell>
        </row>
        <row r="99">
          <cell r="H99" t="str">
            <v>Pipa Hitam Medium Ø  1 1/2" - 6 m</v>
          </cell>
          <cell r="N99" t="str">
            <v/>
          </cell>
          <cell r="O99">
            <v>0</v>
          </cell>
          <cell r="Q99">
            <v>0</v>
          </cell>
          <cell r="R99">
            <v>0</v>
          </cell>
        </row>
        <row r="100">
          <cell r="I100" t="str">
            <v>Pekerjaan Baja Pipa (Fabrikasi/Erection)</v>
          </cell>
          <cell r="J100" t="str">
            <v>Pipa Hitam Medium Ø  1 1/2" - 6 m</v>
          </cell>
          <cell r="L100" t="str">
            <v>Btg</v>
          </cell>
          <cell r="M100">
            <v>1</v>
          </cell>
          <cell r="N100">
            <v>0</v>
          </cell>
          <cell r="O100">
            <v>0</v>
          </cell>
          <cell r="P100">
            <v>0</v>
          </cell>
          <cell r="Q100">
            <v>0</v>
          </cell>
        </row>
        <row r="101">
          <cell r="H101" t="str">
            <v>Pipa Hitam Medium Ø  1 1/4" - 6 m</v>
          </cell>
          <cell r="N101" t="str">
            <v/>
          </cell>
          <cell r="O101">
            <v>0</v>
          </cell>
          <cell r="Q101">
            <v>0</v>
          </cell>
          <cell r="R101">
            <v>0</v>
          </cell>
        </row>
        <row r="102">
          <cell r="I102" t="str">
            <v>Pekerjaan Baja Pipa (Fabrikasi/Erection)</v>
          </cell>
          <cell r="J102" t="str">
            <v>Pipa Hitam Medium Ø  1 1/4" - 6 m</v>
          </cell>
          <cell r="L102" t="str">
            <v>Btg</v>
          </cell>
          <cell r="M102">
            <v>1</v>
          </cell>
          <cell r="N102">
            <v>0</v>
          </cell>
          <cell r="O102">
            <v>0</v>
          </cell>
          <cell r="P102">
            <v>0</v>
          </cell>
          <cell r="Q102">
            <v>0</v>
          </cell>
        </row>
        <row r="103">
          <cell r="H103" t="str">
            <v>Pipa Hitam Medium Ø  1" - 6 m</v>
          </cell>
          <cell r="N103" t="str">
            <v/>
          </cell>
          <cell r="O103">
            <v>0</v>
          </cell>
          <cell r="Q103">
            <v>0</v>
          </cell>
          <cell r="R103">
            <v>0</v>
          </cell>
        </row>
        <row r="104">
          <cell r="I104" t="str">
            <v>Pekerjaan Baja Pipa (Fabrikasi/Erection)</v>
          </cell>
          <cell r="J104" t="str">
            <v>Pipa Hitam Medium Ø  1" - 6 m</v>
          </cell>
          <cell r="L104" t="str">
            <v>Btg</v>
          </cell>
          <cell r="M104">
            <v>1</v>
          </cell>
          <cell r="N104">
            <v>0</v>
          </cell>
          <cell r="O104">
            <v>0</v>
          </cell>
          <cell r="P104">
            <v>0</v>
          </cell>
          <cell r="Q104">
            <v>0</v>
          </cell>
        </row>
        <row r="105">
          <cell r="H105" t="str">
            <v>Pipa Gip  Ø 3" - 6 m</v>
          </cell>
          <cell r="N105" t="str">
            <v/>
          </cell>
          <cell r="O105">
            <v>0</v>
          </cell>
          <cell r="Q105">
            <v>0</v>
          </cell>
          <cell r="R105">
            <v>0</v>
          </cell>
        </row>
        <row r="106">
          <cell r="I106" t="str">
            <v>Pekerjaan Baja Pipa (Fabrikasi/Erection)</v>
          </cell>
          <cell r="J106" t="str">
            <v>Pipa Gip  Ø 3" - 6 m</v>
          </cell>
          <cell r="L106" t="str">
            <v>Btg</v>
          </cell>
          <cell r="M106">
            <v>1</v>
          </cell>
          <cell r="N106">
            <v>0</v>
          </cell>
          <cell r="O106">
            <v>0</v>
          </cell>
          <cell r="P106">
            <v>0</v>
          </cell>
          <cell r="Q106">
            <v>0</v>
          </cell>
        </row>
        <row r="107">
          <cell r="H107" t="str">
            <v>Pipa Gip  Ø 8" - 6 m</v>
          </cell>
          <cell r="N107" t="str">
            <v/>
          </cell>
          <cell r="O107">
            <v>0</v>
          </cell>
          <cell r="Q107">
            <v>0</v>
          </cell>
          <cell r="R107">
            <v>0</v>
          </cell>
        </row>
        <row r="108">
          <cell r="I108" t="str">
            <v>Pekerjaan Baja Pipa (Fabrikasi/Erection)</v>
          </cell>
          <cell r="J108" t="str">
            <v>Pipa Gip  Ø 8" - 6 m</v>
          </cell>
          <cell r="L108" t="str">
            <v>Btg</v>
          </cell>
          <cell r="M108">
            <v>1</v>
          </cell>
          <cell r="N108">
            <v>0</v>
          </cell>
          <cell r="O108">
            <v>0</v>
          </cell>
          <cell r="P108">
            <v>0</v>
          </cell>
          <cell r="Q108">
            <v>0</v>
          </cell>
        </row>
        <row r="109">
          <cell r="H109" t="str">
            <v>Pekerjaan Baja Siku (Fabrikasi/Erection)</v>
          </cell>
          <cell r="L109" t="str">
            <v>Kg</v>
          </cell>
          <cell r="M109">
            <v>1</v>
          </cell>
          <cell r="N109" t="str">
            <v/>
          </cell>
          <cell r="O109">
            <v>0</v>
          </cell>
          <cell r="P109">
            <v>0</v>
          </cell>
          <cell r="Q109">
            <v>0</v>
          </cell>
          <cell r="R109">
            <v>0</v>
          </cell>
        </row>
        <row r="110">
          <cell r="J110" t="str">
            <v>L</v>
          </cell>
          <cell r="L110" t="str">
            <v>Kg</v>
          </cell>
          <cell r="M110">
            <v>0</v>
          </cell>
          <cell r="N110">
            <v>0</v>
          </cell>
          <cell r="O110">
            <v>0</v>
          </cell>
        </row>
        <row r="111">
          <cell r="H111" t="str">
            <v>Pekerjaan Baja H Beam (Fabrikasi/Erection)</v>
          </cell>
          <cell r="L111" t="str">
            <v>Kg</v>
          </cell>
          <cell r="M111">
            <v>1</v>
          </cell>
          <cell r="N111" t="str">
            <v/>
          </cell>
          <cell r="O111">
            <v>0</v>
          </cell>
          <cell r="P111">
            <v>0</v>
          </cell>
          <cell r="Q111">
            <v>0</v>
          </cell>
          <cell r="R111">
            <v>0</v>
          </cell>
        </row>
        <row r="112">
          <cell r="J112" t="str">
            <v>H Beam</v>
          </cell>
          <cell r="L112" t="str">
            <v>Kg</v>
          </cell>
          <cell r="M112">
            <v>0</v>
          </cell>
          <cell r="N112">
            <v>0</v>
          </cell>
          <cell r="O112">
            <v>0</v>
          </cell>
        </row>
        <row r="113">
          <cell r="H113" t="str">
            <v>Pekerjaan Baja Plat  £ 8 mm (Fabrikasi/Erection)</v>
          </cell>
          <cell r="L113" t="str">
            <v>Kg</v>
          </cell>
          <cell r="M113">
            <v>1</v>
          </cell>
          <cell r="N113" t="str">
            <v/>
          </cell>
          <cell r="O113">
            <v>0</v>
          </cell>
          <cell r="P113">
            <v>0</v>
          </cell>
          <cell r="Q113">
            <v>0</v>
          </cell>
          <cell r="R113">
            <v>0</v>
          </cell>
        </row>
        <row r="114">
          <cell r="J114" t="str">
            <v>Plat  £ 8 mm</v>
          </cell>
          <cell r="L114" t="str">
            <v>Kg</v>
          </cell>
          <cell r="M114">
            <v>0</v>
          </cell>
          <cell r="N114">
            <v>0</v>
          </cell>
          <cell r="O114">
            <v>0</v>
          </cell>
        </row>
        <row r="115">
          <cell r="H115" t="str">
            <v>Pekerjaan Baja Plat &gt; 8 mm (Fabrikasi/Erection)</v>
          </cell>
          <cell r="L115" t="str">
            <v>Kg</v>
          </cell>
          <cell r="M115">
            <v>1</v>
          </cell>
          <cell r="N115" t="str">
            <v/>
          </cell>
          <cell r="O115">
            <v>0</v>
          </cell>
          <cell r="P115">
            <v>0</v>
          </cell>
          <cell r="Q115">
            <v>0</v>
          </cell>
          <cell r="R115">
            <v>0</v>
          </cell>
        </row>
        <row r="116">
          <cell r="J116" t="str">
            <v>Plat &gt; 8 mm</v>
          </cell>
          <cell r="L116" t="str">
            <v>Kg</v>
          </cell>
          <cell r="M116">
            <v>0</v>
          </cell>
          <cell r="N116">
            <v>0</v>
          </cell>
          <cell r="O116">
            <v>0</v>
          </cell>
        </row>
        <row r="117">
          <cell r="H117" t="str">
            <v>Pekerjaan Baja CNP (Fabrikasi/Erection)</v>
          </cell>
          <cell r="L117" t="str">
            <v>Kg</v>
          </cell>
          <cell r="M117">
            <v>1</v>
          </cell>
          <cell r="N117" t="str">
            <v/>
          </cell>
          <cell r="O117">
            <v>0</v>
          </cell>
          <cell r="P117">
            <v>0</v>
          </cell>
          <cell r="Q117">
            <v>0</v>
          </cell>
          <cell r="R117">
            <v>0</v>
          </cell>
        </row>
        <row r="118">
          <cell r="J118" t="str">
            <v>CNP</v>
          </cell>
          <cell r="L118" t="str">
            <v>Kg</v>
          </cell>
          <cell r="M118">
            <v>0</v>
          </cell>
          <cell r="N118">
            <v>0</v>
          </cell>
          <cell r="O118">
            <v>0</v>
          </cell>
        </row>
        <row r="119">
          <cell r="H119" t="str">
            <v>Pekerjaan Baja UNP (Fabrikasi/Erection)</v>
          </cell>
          <cell r="L119" t="str">
            <v>Kg</v>
          </cell>
          <cell r="M119">
            <v>1</v>
          </cell>
          <cell r="N119" t="str">
            <v/>
          </cell>
          <cell r="O119">
            <v>0</v>
          </cell>
          <cell r="P119">
            <v>0</v>
          </cell>
          <cell r="Q119">
            <v>0</v>
          </cell>
          <cell r="R119">
            <v>0</v>
          </cell>
        </row>
        <row r="120">
          <cell r="J120" t="str">
            <v>UNP</v>
          </cell>
          <cell r="L120" t="str">
            <v>Kg</v>
          </cell>
          <cell r="M120">
            <v>0</v>
          </cell>
          <cell r="N120">
            <v>0</v>
          </cell>
          <cell r="O120">
            <v>0</v>
          </cell>
        </row>
        <row r="121">
          <cell r="H121" t="str">
            <v>Pekerjaan Baja Bar (Fabrikasi/Erection)</v>
          </cell>
          <cell r="L121" t="str">
            <v>Kg</v>
          </cell>
          <cell r="M121">
            <v>1</v>
          </cell>
          <cell r="N121" t="str">
            <v/>
          </cell>
          <cell r="O121">
            <v>0</v>
          </cell>
          <cell r="P121">
            <v>0</v>
          </cell>
          <cell r="Q121">
            <v>0</v>
          </cell>
          <cell r="R121">
            <v>0</v>
          </cell>
        </row>
        <row r="122">
          <cell r="J122" t="str">
            <v>Square Bar</v>
          </cell>
          <cell r="L122" t="str">
            <v>Kg</v>
          </cell>
          <cell r="M122">
            <v>0</v>
          </cell>
          <cell r="N122">
            <v>0</v>
          </cell>
          <cell r="O122">
            <v>0</v>
          </cell>
        </row>
        <row r="123">
          <cell r="H123" t="str">
            <v>Sagrod  Ø  12 mm</v>
          </cell>
          <cell r="N123" t="str">
            <v/>
          </cell>
          <cell r="O123">
            <v>0</v>
          </cell>
          <cell r="Q123">
            <v>0</v>
          </cell>
          <cell r="R123">
            <v>0</v>
          </cell>
        </row>
        <row r="124">
          <cell r="I124" t="str">
            <v>Pembesian £ dia. 12 mm</v>
          </cell>
          <cell r="J124" t="str">
            <v>Sagrod  Ø  12 mm</v>
          </cell>
          <cell r="L124" t="str">
            <v>Kg</v>
          </cell>
          <cell r="M124">
            <v>1</v>
          </cell>
          <cell r="N124">
            <v>0</v>
          </cell>
          <cell r="O124">
            <v>0</v>
          </cell>
          <cell r="P124">
            <v>0</v>
          </cell>
          <cell r="Q124">
            <v>0</v>
          </cell>
        </row>
        <row r="125">
          <cell r="H125" t="str">
            <v>Wind Bracing  Ø  16 mm</v>
          </cell>
          <cell r="N125" t="str">
            <v/>
          </cell>
          <cell r="O125">
            <v>0</v>
          </cell>
          <cell r="Q125">
            <v>0</v>
          </cell>
          <cell r="R125">
            <v>0</v>
          </cell>
        </row>
        <row r="126">
          <cell r="I126" t="str">
            <v>Pembesian &gt; dia. 12 mm</v>
          </cell>
          <cell r="J126" t="str">
            <v>Wind Bracing  Ø  16 mm</v>
          </cell>
          <cell r="L126" t="str">
            <v>Kg</v>
          </cell>
          <cell r="M126">
            <v>1</v>
          </cell>
          <cell r="N126">
            <v>0</v>
          </cell>
          <cell r="O126">
            <v>0</v>
          </cell>
          <cell r="P126">
            <v>0</v>
          </cell>
          <cell r="Q126">
            <v>0</v>
          </cell>
        </row>
        <row r="127">
          <cell r="N127" t="str">
            <v/>
          </cell>
          <cell r="P127" t="str">
            <v/>
          </cell>
        </row>
        <row r="128">
          <cell r="N128" t="str">
            <v/>
          </cell>
          <cell r="P128" t="str">
            <v/>
          </cell>
        </row>
        <row r="129">
          <cell r="H129" t="str">
            <v>Pasangan Dinding</v>
          </cell>
          <cell r="L129" t="str">
            <v>M²</v>
          </cell>
          <cell r="M129">
            <v>1</v>
          </cell>
          <cell r="N129" t="str">
            <v/>
          </cell>
          <cell r="O129">
            <v>0</v>
          </cell>
          <cell r="P129">
            <v>0</v>
          </cell>
          <cell r="Q129">
            <v>0</v>
          </cell>
          <cell r="R129">
            <v>0</v>
          </cell>
        </row>
        <row r="130">
          <cell r="J130" t="str">
            <v>Bata 5 x 10 x 20 cm</v>
          </cell>
          <cell r="L130" t="str">
            <v>Bh</v>
          </cell>
          <cell r="M130">
            <v>0</v>
          </cell>
          <cell r="N130">
            <v>0</v>
          </cell>
          <cell r="O130">
            <v>0</v>
          </cell>
          <cell r="P130" t="str">
            <v/>
          </cell>
        </row>
        <row r="131">
          <cell r="J131" t="str">
            <v>Semen PC Type 1 @ 50 Kg</v>
          </cell>
          <cell r="L131" t="str">
            <v>Zak</v>
          </cell>
          <cell r="M131">
            <v>0</v>
          </cell>
          <cell r="N131">
            <v>0</v>
          </cell>
          <cell r="O131">
            <v>0</v>
          </cell>
          <cell r="P131" t="str">
            <v/>
          </cell>
        </row>
        <row r="132">
          <cell r="J132" t="str">
            <v>Pasir Pasang</v>
          </cell>
          <cell r="L132" t="str">
            <v>M³</v>
          </cell>
          <cell r="M132">
            <v>0</v>
          </cell>
          <cell r="N132">
            <v>0</v>
          </cell>
          <cell r="O132">
            <v>0</v>
          </cell>
          <cell r="P132" t="str">
            <v/>
          </cell>
        </row>
        <row r="133">
          <cell r="H133" t="str">
            <v>Plesteran 1:4 + Acian</v>
          </cell>
          <cell r="L133" t="str">
            <v>M²</v>
          </cell>
          <cell r="M133">
            <v>1</v>
          </cell>
          <cell r="N133" t="str">
            <v/>
          </cell>
          <cell r="O133">
            <v>0</v>
          </cell>
          <cell r="P133">
            <v>0</v>
          </cell>
          <cell r="Q133">
            <v>0</v>
          </cell>
          <cell r="R133">
            <v>0</v>
          </cell>
        </row>
        <row r="134">
          <cell r="J134" t="str">
            <v>Semen PC Type 1 @ 50 Kg</v>
          </cell>
          <cell r="L134" t="str">
            <v>Zak</v>
          </cell>
          <cell r="M134">
            <v>0</v>
          </cell>
          <cell r="N134">
            <v>0</v>
          </cell>
          <cell r="O134">
            <v>0</v>
          </cell>
          <cell r="P134" t="str">
            <v/>
          </cell>
        </row>
        <row r="135">
          <cell r="J135" t="str">
            <v>Pasir Pasang</v>
          </cell>
          <cell r="L135" t="str">
            <v>M³</v>
          </cell>
          <cell r="M135">
            <v>0</v>
          </cell>
          <cell r="N135">
            <v>0</v>
          </cell>
          <cell r="O135">
            <v>0</v>
          </cell>
          <cell r="P135" t="str">
            <v/>
          </cell>
        </row>
        <row r="136">
          <cell r="H136" t="str">
            <v>Plesteran 1:2 + Acian</v>
          </cell>
          <cell r="L136" t="str">
            <v>M²</v>
          </cell>
          <cell r="M136">
            <v>1</v>
          </cell>
          <cell r="N136" t="str">
            <v/>
          </cell>
          <cell r="O136">
            <v>0</v>
          </cell>
          <cell r="P136">
            <v>0</v>
          </cell>
          <cell r="Q136">
            <v>0</v>
          </cell>
          <cell r="R136">
            <v>0</v>
          </cell>
        </row>
        <row r="137">
          <cell r="J137" t="str">
            <v>Semen PC Type 1 @ 50 Kg</v>
          </cell>
          <cell r="L137" t="str">
            <v>Zak</v>
          </cell>
          <cell r="M137">
            <v>0</v>
          </cell>
          <cell r="N137">
            <v>0</v>
          </cell>
          <cell r="O137">
            <v>0</v>
          </cell>
          <cell r="P137" t="str">
            <v/>
          </cell>
        </row>
        <row r="138">
          <cell r="J138" t="str">
            <v>Pasir Pasang</v>
          </cell>
          <cell r="L138" t="str">
            <v>M³</v>
          </cell>
          <cell r="M138">
            <v>0</v>
          </cell>
          <cell r="N138">
            <v>0</v>
          </cell>
          <cell r="O138">
            <v>0</v>
          </cell>
          <cell r="P138" t="str">
            <v/>
          </cell>
        </row>
        <row r="139">
          <cell r="H139" t="str">
            <v>Pasangan Roster</v>
          </cell>
          <cell r="K139" t="str">
            <v/>
          </cell>
          <cell r="L139" t="str">
            <v>M²</v>
          </cell>
          <cell r="M139">
            <v>1</v>
          </cell>
          <cell r="N139" t="str">
            <v/>
          </cell>
          <cell r="O139">
            <v>0</v>
          </cell>
          <cell r="P139">
            <v>0</v>
          </cell>
          <cell r="Q139">
            <v>0</v>
          </cell>
          <cell r="R139">
            <v>0</v>
          </cell>
        </row>
        <row r="140">
          <cell r="J140" t="str">
            <v>Roster 10 x 20 cm</v>
          </cell>
          <cell r="L140" t="str">
            <v>Bh</v>
          </cell>
          <cell r="M140">
            <v>0</v>
          </cell>
          <cell r="N140">
            <v>0</v>
          </cell>
          <cell r="O140">
            <v>0</v>
          </cell>
          <cell r="P140" t="str">
            <v/>
          </cell>
        </row>
        <row r="141">
          <cell r="J141" t="str">
            <v>Semen PC Type 1 @ 50 Kg</v>
          </cell>
          <cell r="L141" t="str">
            <v>Zak</v>
          </cell>
          <cell r="M141">
            <v>0</v>
          </cell>
          <cell r="N141">
            <v>0</v>
          </cell>
          <cell r="O141">
            <v>0</v>
          </cell>
          <cell r="P141" t="str">
            <v/>
          </cell>
        </row>
        <row r="142">
          <cell r="J142" t="str">
            <v>Pasir Pasang</v>
          </cell>
          <cell r="L142" t="str">
            <v>M³</v>
          </cell>
          <cell r="M142">
            <v>0</v>
          </cell>
          <cell r="N142">
            <v>0</v>
          </cell>
          <cell r="O142">
            <v>0</v>
          </cell>
          <cell r="P142" t="str">
            <v/>
          </cell>
        </row>
        <row r="143">
          <cell r="H143" t="str">
            <v>Pasangan Bata</v>
          </cell>
          <cell r="K143" t="str">
            <v/>
          </cell>
          <cell r="L143" t="str">
            <v>M²</v>
          </cell>
          <cell r="M143">
            <v>1</v>
          </cell>
          <cell r="N143" t="str">
            <v/>
          </cell>
          <cell r="O143">
            <v>0</v>
          </cell>
          <cell r="P143">
            <v>0</v>
          </cell>
          <cell r="Q143">
            <v>0</v>
          </cell>
          <cell r="R143">
            <v>0</v>
          </cell>
        </row>
        <row r="144">
          <cell r="J144" t="str">
            <v>Bata 5 x 10 x 20 cm</v>
          </cell>
          <cell r="L144" t="str">
            <v>Bh</v>
          </cell>
          <cell r="M144">
            <v>0</v>
          </cell>
          <cell r="N144">
            <v>0</v>
          </cell>
          <cell r="O144">
            <v>0</v>
          </cell>
          <cell r="P144" t="str">
            <v/>
          </cell>
        </row>
        <row r="145">
          <cell r="J145" t="str">
            <v>Semen PC Type 1 @ 50 Kg</v>
          </cell>
          <cell r="L145" t="str">
            <v>Zak</v>
          </cell>
          <cell r="M145">
            <v>0</v>
          </cell>
          <cell r="N145">
            <v>0</v>
          </cell>
          <cell r="O145">
            <v>0</v>
          </cell>
          <cell r="P145" t="str">
            <v/>
          </cell>
        </row>
        <row r="146">
          <cell r="J146" t="str">
            <v>Pasir Pasang</v>
          </cell>
          <cell r="L146" t="str">
            <v>M³</v>
          </cell>
          <cell r="M146">
            <v>0</v>
          </cell>
          <cell r="N146">
            <v>0</v>
          </cell>
          <cell r="O146">
            <v>0</v>
          </cell>
          <cell r="P146" t="str">
            <v/>
          </cell>
        </row>
        <row r="147">
          <cell r="H147" t="str">
            <v>Pasang Fiber Bening</v>
          </cell>
          <cell r="K147" t="str">
            <v/>
          </cell>
          <cell r="L147" t="str">
            <v>M²</v>
          </cell>
          <cell r="M147">
            <v>1</v>
          </cell>
          <cell r="N147" t="str">
            <v/>
          </cell>
          <cell r="O147">
            <v>0</v>
          </cell>
          <cell r="P147">
            <v>0</v>
          </cell>
          <cell r="Q147">
            <v>0</v>
          </cell>
          <cell r="R147">
            <v>0</v>
          </cell>
        </row>
        <row r="148">
          <cell r="J148" t="str">
            <v>Fiber Bening T = 2 mm</v>
          </cell>
          <cell r="L148" t="str">
            <v>M²</v>
          </cell>
          <cell r="M148">
            <v>0</v>
          </cell>
          <cell r="N148">
            <v>0</v>
          </cell>
          <cell r="O148">
            <v>0</v>
          </cell>
          <cell r="P148" t="str">
            <v/>
          </cell>
        </row>
        <row r="149">
          <cell r="H149" t="str">
            <v>Pasangan Batako Ventilasi</v>
          </cell>
          <cell r="K149" t="str">
            <v/>
          </cell>
          <cell r="L149" t="str">
            <v>M²</v>
          </cell>
          <cell r="M149">
            <v>1</v>
          </cell>
          <cell r="O149">
            <v>0</v>
          </cell>
          <cell r="P149">
            <v>0</v>
          </cell>
          <cell r="Q149">
            <v>0</v>
          </cell>
          <cell r="R149">
            <v>0</v>
          </cell>
        </row>
        <row r="150">
          <cell r="J150" t="str">
            <v>Batako Ventilasi 10 x 20 x 40 cm</v>
          </cell>
          <cell r="L150" t="str">
            <v>Bh</v>
          </cell>
          <cell r="M150">
            <v>0</v>
          </cell>
          <cell r="N150">
            <v>0</v>
          </cell>
          <cell r="O150">
            <v>0</v>
          </cell>
        </row>
        <row r="151">
          <cell r="J151" t="str">
            <v>Semen PC Type 1 @ 50 Kg</v>
          </cell>
          <cell r="L151" t="str">
            <v>Zak</v>
          </cell>
          <cell r="M151">
            <v>0</v>
          </cell>
          <cell r="N151">
            <v>0</v>
          </cell>
          <cell r="O151">
            <v>0</v>
          </cell>
        </row>
        <row r="152">
          <cell r="J152" t="str">
            <v>Pasir Pasang</v>
          </cell>
          <cell r="L152" t="str">
            <v>M³</v>
          </cell>
          <cell r="M152">
            <v>0</v>
          </cell>
          <cell r="N152">
            <v>0</v>
          </cell>
          <cell r="O152">
            <v>0</v>
          </cell>
        </row>
        <row r="153">
          <cell r="H153" t="str">
            <v>Lantai Kayu</v>
          </cell>
          <cell r="L153" t="str">
            <v>M³</v>
          </cell>
          <cell r="M153">
            <v>1</v>
          </cell>
          <cell r="N153" t="str">
            <v/>
          </cell>
          <cell r="O153">
            <v>0</v>
          </cell>
          <cell r="P153">
            <v>0</v>
          </cell>
          <cell r="Q153">
            <v>0</v>
          </cell>
          <cell r="R153">
            <v>0</v>
          </cell>
        </row>
        <row r="154">
          <cell r="J154" t="str">
            <v>Kayu</v>
          </cell>
          <cell r="L154" t="str">
            <v>M³</v>
          </cell>
          <cell r="M154">
            <v>0</v>
          </cell>
          <cell r="N154">
            <v>0</v>
          </cell>
          <cell r="O154">
            <v>0</v>
          </cell>
          <cell r="P154" t="str">
            <v/>
          </cell>
        </row>
        <row r="155">
          <cell r="H155" t="str">
            <v>Kolom Kayu</v>
          </cell>
          <cell r="L155" t="str">
            <v>M³</v>
          </cell>
          <cell r="M155">
            <v>1</v>
          </cell>
          <cell r="N155" t="str">
            <v/>
          </cell>
          <cell r="O155">
            <v>0</v>
          </cell>
          <cell r="P155">
            <v>0</v>
          </cell>
          <cell r="Q155">
            <v>0</v>
          </cell>
          <cell r="R155">
            <v>0</v>
          </cell>
        </row>
        <row r="156">
          <cell r="J156" t="str">
            <v>Kayu</v>
          </cell>
          <cell r="L156" t="str">
            <v>M³</v>
          </cell>
          <cell r="M156">
            <v>0</v>
          </cell>
          <cell r="N156">
            <v>0</v>
          </cell>
          <cell r="O156">
            <v>0</v>
          </cell>
          <cell r="P156" t="str">
            <v/>
          </cell>
        </row>
        <row r="157">
          <cell r="H157" t="str">
            <v>Dinding Kayu</v>
          </cell>
          <cell r="L157" t="str">
            <v>M³</v>
          </cell>
          <cell r="M157">
            <v>1</v>
          </cell>
          <cell r="N157" t="str">
            <v/>
          </cell>
          <cell r="O157">
            <v>0</v>
          </cell>
          <cell r="P157">
            <v>0</v>
          </cell>
          <cell r="Q157">
            <v>0</v>
          </cell>
          <cell r="R157">
            <v>0</v>
          </cell>
        </row>
        <row r="158">
          <cell r="J158" t="str">
            <v>Kayu</v>
          </cell>
          <cell r="L158" t="str">
            <v>M³</v>
          </cell>
          <cell r="M158">
            <v>0</v>
          </cell>
          <cell r="N158">
            <v>0</v>
          </cell>
          <cell r="O158">
            <v>0</v>
          </cell>
          <cell r="P158" t="str">
            <v/>
          </cell>
        </row>
        <row r="159">
          <cell r="N159" t="str">
            <v/>
          </cell>
        </row>
        <row r="160">
          <cell r="N160" t="str">
            <v/>
          </cell>
        </row>
        <row r="161">
          <cell r="N161" t="str">
            <v/>
          </cell>
          <cell r="P161" t="str">
            <v/>
          </cell>
        </row>
        <row r="162">
          <cell r="H162" t="str">
            <v>Perkayuan Kap</v>
          </cell>
          <cell r="L162" t="str">
            <v>M³</v>
          </cell>
          <cell r="M162">
            <v>1</v>
          </cell>
          <cell r="N162" t="str">
            <v/>
          </cell>
          <cell r="O162">
            <v>0</v>
          </cell>
          <cell r="P162">
            <v>0</v>
          </cell>
          <cell r="Q162">
            <v>0</v>
          </cell>
          <cell r="R162">
            <v>0</v>
          </cell>
        </row>
        <row r="163">
          <cell r="J163" t="str">
            <v>Kayu</v>
          </cell>
          <cell r="L163" t="str">
            <v>M³</v>
          </cell>
          <cell r="M163">
            <v>0</v>
          </cell>
          <cell r="N163">
            <v>0</v>
          </cell>
          <cell r="O163">
            <v>0</v>
          </cell>
          <cell r="P163" t="str">
            <v/>
          </cell>
        </row>
        <row r="164">
          <cell r="H164" t="str">
            <v>Pasang Lisplank 3/30</v>
          </cell>
          <cell r="L164" t="str">
            <v>M'</v>
          </cell>
          <cell r="M164">
            <v>1</v>
          </cell>
          <cell r="N164" t="str">
            <v/>
          </cell>
          <cell r="O164">
            <v>0</v>
          </cell>
          <cell r="Q164">
            <v>0</v>
          </cell>
          <cell r="R164">
            <v>0</v>
          </cell>
        </row>
        <row r="165">
          <cell r="I165" t="str">
            <v>Pasang Lisplank</v>
          </cell>
          <cell r="L165" t="str">
            <v>M'</v>
          </cell>
          <cell r="M165">
            <v>0</v>
          </cell>
          <cell r="P165">
            <v>0</v>
          </cell>
          <cell r="Q165">
            <v>0</v>
          </cell>
        </row>
        <row r="166">
          <cell r="J166" t="str">
            <v>Kayu Papan 3/30 - 4 m</v>
          </cell>
          <cell r="L166" t="str">
            <v>Btg</v>
          </cell>
          <cell r="M166">
            <v>0</v>
          </cell>
          <cell r="N166">
            <v>0</v>
          </cell>
          <cell r="O166">
            <v>0</v>
          </cell>
          <cell r="P166" t="str">
            <v/>
          </cell>
        </row>
        <row r="167">
          <cell r="J167" t="str">
            <v>Paku 3"</v>
          </cell>
          <cell r="L167" t="str">
            <v>Kg</v>
          </cell>
          <cell r="M167">
            <v>0</v>
          </cell>
          <cell r="N167">
            <v>0</v>
          </cell>
          <cell r="O167">
            <v>0</v>
          </cell>
          <cell r="P167" t="str">
            <v/>
          </cell>
        </row>
        <row r="168">
          <cell r="J168" t="str">
            <v>Paku 2,5"</v>
          </cell>
          <cell r="L168" t="str">
            <v>Kg</v>
          </cell>
          <cell r="M168">
            <v>0</v>
          </cell>
          <cell r="N168">
            <v>0</v>
          </cell>
          <cell r="O168">
            <v>0</v>
          </cell>
          <cell r="P168" t="str">
            <v/>
          </cell>
        </row>
        <row r="169">
          <cell r="H169" t="str">
            <v>Pasang Lisplank 3/25</v>
          </cell>
          <cell r="L169" t="str">
            <v>M'</v>
          </cell>
          <cell r="M169">
            <v>1</v>
          </cell>
          <cell r="N169" t="str">
            <v/>
          </cell>
          <cell r="O169">
            <v>0</v>
          </cell>
          <cell r="Q169">
            <v>0</v>
          </cell>
          <cell r="R169">
            <v>0</v>
          </cell>
        </row>
        <row r="170">
          <cell r="I170" t="str">
            <v>Pasang Lisplank</v>
          </cell>
          <cell r="L170" t="str">
            <v>M'</v>
          </cell>
          <cell r="M170">
            <v>0</v>
          </cell>
          <cell r="P170">
            <v>0</v>
          </cell>
          <cell r="Q170">
            <v>0</v>
          </cell>
        </row>
        <row r="171">
          <cell r="J171" t="str">
            <v>Kayu Papan 3/25 - 4 m</v>
          </cell>
          <cell r="L171" t="str">
            <v>Btg</v>
          </cell>
          <cell r="M171">
            <v>0</v>
          </cell>
          <cell r="N171">
            <v>0</v>
          </cell>
          <cell r="O171">
            <v>0</v>
          </cell>
          <cell r="P171" t="str">
            <v/>
          </cell>
        </row>
        <row r="172">
          <cell r="J172" t="str">
            <v>Paku 3"</v>
          </cell>
          <cell r="L172" t="str">
            <v>Kg</v>
          </cell>
          <cell r="M172">
            <v>0</v>
          </cell>
          <cell r="N172">
            <v>0</v>
          </cell>
          <cell r="O172">
            <v>0</v>
          </cell>
          <cell r="P172" t="str">
            <v/>
          </cell>
        </row>
        <row r="173">
          <cell r="J173" t="str">
            <v>Paku 2,5"</v>
          </cell>
          <cell r="L173" t="str">
            <v>Kg</v>
          </cell>
          <cell r="M173">
            <v>0</v>
          </cell>
          <cell r="N173">
            <v>0</v>
          </cell>
          <cell r="O173">
            <v>0</v>
          </cell>
          <cell r="P173" t="str">
            <v/>
          </cell>
        </row>
        <row r="174">
          <cell r="H174" t="str">
            <v>Pasang Lisplank 2/25</v>
          </cell>
          <cell r="L174" t="str">
            <v>M'</v>
          </cell>
          <cell r="M174">
            <v>1</v>
          </cell>
          <cell r="N174" t="str">
            <v/>
          </cell>
          <cell r="O174">
            <v>0</v>
          </cell>
          <cell r="Q174">
            <v>0</v>
          </cell>
          <cell r="R174">
            <v>0</v>
          </cell>
        </row>
        <row r="175">
          <cell r="I175" t="str">
            <v>Pasang Lisplank</v>
          </cell>
          <cell r="L175" t="str">
            <v>M'</v>
          </cell>
          <cell r="M175">
            <v>0</v>
          </cell>
          <cell r="P175">
            <v>0</v>
          </cell>
          <cell r="Q175">
            <v>0</v>
          </cell>
        </row>
        <row r="176">
          <cell r="J176" t="str">
            <v>Kayu Papan 2/25 - 4 m</v>
          </cell>
          <cell r="L176" t="str">
            <v>Btg</v>
          </cell>
          <cell r="M176">
            <v>0</v>
          </cell>
          <cell r="N176">
            <v>0</v>
          </cell>
          <cell r="O176">
            <v>0</v>
          </cell>
          <cell r="P176" t="str">
            <v/>
          </cell>
        </row>
        <row r="177">
          <cell r="J177" t="str">
            <v>Paku 3"</v>
          </cell>
          <cell r="L177" t="str">
            <v>Kg</v>
          </cell>
          <cell r="M177">
            <v>0</v>
          </cell>
          <cell r="N177">
            <v>0</v>
          </cell>
          <cell r="O177">
            <v>0</v>
          </cell>
          <cell r="P177" t="str">
            <v/>
          </cell>
        </row>
        <row r="178">
          <cell r="J178" t="str">
            <v>Paku 2,5"</v>
          </cell>
          <cell r="L178" t="str">
            <v>Kg</v>
          </cell>
          <cell r="M178">
            <v>0</v>
          </cell>
          <cell r="N178">
            <v>0</v>
          </cell>
          <cell r="O178">
            <v>0</v>
          </cell>
          <cell r="P178" t="str">
            <v/>
          </cell>
        </row>
        <row r="179">
          <cell r="H179" t="str">
            <v>Pasang Lisplank 2/40</v>
          </cell>
          <cell r="L179" t="str">
            <v>M'</v>
          </cell>
          <cell r="M179">
            <v>1</v>
          </cell>
          <cell r="N179" t="str">
            <v/>
          </cell>
          <cell r="O179">
            <v>0</v>
          </cell>
          <cell r="P179">
            <v>0</v>
          </cell>
          <cell r="Q179">
            <v>0</v>
          </cell>
          <cell r="R179">
            <v>0</v>
          </cell>
        </row>
        <row r="180">
          <cell r="J180" t="str">
            <v>Kayu Papan 2/40 - 4 m</v>
          </cell>
          <cell r="L180" t="str">
            <v>Btg</v>
          </cell>
          <cell r="M180">
            <v>0</v>
          </cell>
          <cell r="N180">
            <v>0</v>
          </cell>
          <cell r="O180">
            <v>0</v>
          </cell>
          <cell r="P180" t="str">
            <v/>
          </cell>
        </row>
        <row r="181">
          <cell r="J181" t="str">
            <v>Paku 3"</v>
          </cell>
          <cell r="L181" t="str">
            <v>Kg</v>
          </cell>
          <cell r="M181">
            <v>0</v>
          </cell>
          <cell r="N181">
            <v>0</v>
          </cell>
          <cell r="O181">
            <v>0</v>
          </cell>
          <cell r="P181" t="str">
            <v/>
          </cell>
        </row>
        <row r="182">
          <cell r="J182" t="str">
            <v>Paku 2,5"</v>
          </cell>
          <cell r="L182" t="str">
            <v>Kg</v>
          </cell>
          <cell r="M182">
            <v>0</v>
          </cell>
          <cell r="N182">
            <v>0</v>
          </cell>
          <cell r="O182">
            <v>0</v>
          </cell>
          <cell r="P182" t="str">
            <v/>
          </cell>
        </row>
        <row r="183">
          <cell r="H183" t="str">
            <v>Pasang Flashing</v>
          </cell>
          <cell r="L183" t="str">
            <v>M²</v>
          </cell>
          <cell r="M183">
            <v>1</v>
          </cell>
          <cell r="N183" t="str">
            <v/>
          </cell>
          <cell r="O183">
            <v>0</v>
          </cell>
          <cell r="P183">
            <v>0</v>
          </cell>
          <cell r="Q183">
            <v>0</v>
          </cell>
          <cell r="R183">
            <v>0</v>
          </cell>
        </row>
        <row r="184">
          <cell r="J184" t="str">
            <v>Flashing Lysaght Hi-Ten TCT 0,45 mm Colorbond - Clean Noble Green</v>
          </cell>
          <cell r="L184" t="str">
            <v>M²</v>
          </cell>
          <cell r="M184">
            <v>0</v>
          </cell>
          <cell r="N184">
            <v>0</v>
          </cell>
          <cell r="O184">
            <v>0</v>
          </cell>
          <cell r="P184" t="str">
            <v/>
          </cell>
        </row>
        <row r="185">
          <cell r="H185" t="str">
            <v>Pasang Atap Spandek</v>
          </cell>
          <cell r="L185" t="str">
            <v>M²</v>
          </cell>
          <cell r="M185">
            <v>1</v>
          </cell>
          <cell r="N185" t="str">
            <v/>
          </cell>
          <cell r="O185">
            <v>0</v>
          </cell>
          <cell r="P185">
            <v>0</v>
          </cell>
          <cell r="Q185">
            <v>0</v>
          </cell>
          <cell r="R185">
            <v>0</v>
          </cell>
        </row>
        <row r="186">
          <cell r="J186" t="str">
            <v>Atap Lysaght Spandek Hi-Ten TCT 0,45 mm Colorbond - Clean Noble Green</v>
          </cell>
          <cell r="L186" t="str">
            <v>M²</v>
          </cell>
          <cell r="M186">
            <v>0</v>
          </cell>
          <cell r="N186">
            <v>0</v>
          </cell>
          <cell r="O186">
            <v>0</v>
          </cell>
          <cell r="P186" t="str">
            <v/>
          </cell>
        </row>
        <row r="187">
          <cell r="H187" t="str">
            <v>Pasang Rabung</v>
          </cell>
          <cell r="L187" t="str">
            <v>M'</v>
          </cell>
          <cell r="M187">
            <v>1</v>
          </cell>
          <cell r="N187" t="str">
            <v/>
          </cell>
          <cell r="O187">
            <v>0</v>
          </cell>
          <cell r="P187">
            <v>0</v>
          </cell>
          <cell r="Q187">
            <v>0</v>
          </cell>
          <cell r="R187">
            <v>0</v>
          </cell>
        </row>
        <row r="188">
          <cell r="J188" t="str">
            <v>Rabung Lysaght Hi-Ten TCT 0,45 mm Colorbond - Clean Noble Green</v>
          </cell>
          <cell r="L188" t="str">
            <v>M'</v>
          </cell>
          <cell r="M188">
            <v>0</v>
          </cell>
          <cell r="N188">
            <v>0</v>
          </cell>
          <cell r="O188">
            <v>0</v>
          </cell>
          <cell r="P188" t="str">
            <v/>
          </cell>
        </row>
        <row r="189">
          <cell r="H189" t="str">
            <v>Pasang Clading</v>
          </cell>
          <cell r="L189" t="str">
            <v>M²</v>
          </cell>
          <cell r="M189">
            <v>1</v>
          </cell>
          <cell r="N189" t="str">
            <v/>
          </cell>
          <cell r="O189">
            <v>0</v>
          </cell>
          <cell r="P189">
            <v>0</v>
          </cell>
          <cell r="Q189">
            <v>0</v>
          </cell>
          <cell r="R189">
            <v>0</v>
          </cell>
        </row>
        <row r="190">
          <cell r="J190" t="str">
            <v>Dinding Trimdek Lysaght Hi-Ten TCT 0,45 mm Colorbond - Clean Noble Green</v>
          </cell>
          <cell r="L190" t="str">
            <v>M²</v>
          </cell>
          <cell r="M190">
            <v>0</v>
          </cell>
          <cell r="N190">
            <v>0</v>
          </cell>
          <cell r="O190">
            <v>0</v>
          </cell>
          <cell r="P190" t="str">
            <v/>
          </cell>
        </row>
        <row r="191">
          <cell r="H191" t="str">
            <v>Pasang Corner Flashing</v>
          </cell>
          <cell r="L191" t="str">
            <v>M²</v>
          </cell>
          <cell r="M191">
            <v>1</v>
          </cell>
          <cell r="N191" t="str">
            <v/>
          </cell>
          <cell r="O191">
            <v>0</v>
          </cell>
          <cell r="P191">
            <v>0</v>
          </cell>
          <cell r="Q191">
            <v>0</v>
          </cell>
          <cell r="R191">
            <v>0</v>
          </cell>
        </row>
        <row r="192">
          <cell r="J192" t="str">
            <v>Corner Flashing Lysaght Hi-Ten TCT 0,45 mm Colorbond - Clean Noble Green</v>
          </cell>
          <cell r="L192" t="str">
            <v>M²</v>
          </cell>
          <cell r="M192">
            <v>0</v>
          </cell>
          <cell r="N192">
            <v>0</v>
          </cell>
          <cell r="O192">
            <v>0</v>
          </cell>
          <cell r="P192" t="str">
            <v/>
          </cell>
        </row>
        <row r="193">
          <cell r="N193" t="str">
            <v/>
          </cell>
          <cell r="P193" t="str">
            <v/>
          </cell>
        </row>
        <row r="194">
          <cell r="N194" t="str">
            <v/>
          </cell>
          <cell r="P194" t="str">
            <v/>
          </cell>
        </row>
        <row r="195">
          <cell r="H195" t="str">
            <v>Kusen Type K1 (Gudang Kimia)</v>
          </cell>
          <cell r="L195" t="str">
            <v>Bh</v>
          </cell>
          <cell r="M195">
            <v>1</v>
          </cell>
          <cell r="N195" t="str">
            <v/>
          </cell>
          <cell r="O195">
            <v>0</v>
          </cell>
          <cell r="Q195">
            <v>0</v>
          </cell>
          <cell r="R195">
            <v>0</v>
          </cell>
        </row>
        <row r="196">
          <cell r="I196" t="str">
            <v>Pemasangan Kusen</v>
          </cell>
          <cell r="L196" t="str">
            <v>M²</v>
          </cell>
          <cell r="M196">
            <v>0</v>
          </cell>
          <cell r="N196" t="str">
            <v/>
          </cell>
          <cell r="P196">
            <v>0</v>
          </cell>
          <cell r="Q196">
            <v>0</v>
          </cell>
        </row>
        <row r="197">
          <cell r="I197" t="str">
            <v>Fabrikasi Kusen</v>
          </cell>
          <cell r="L197" t="str">
            <v>M</v>
          </cell>
          <cell r="M197">
            <v>0</v>
          </cell>
          <cell r="N197" t="str">
            <v/>
          </cell>
          <cell r="P197">
            <v>0</v>
          </cell>
          <cell r="Q197">
            <v>0</v>
          </cell>
        </row>
        <row r="198">
          <cell r="J198" t="str">
            <v>Kayu Kering Oven</v>
          </cell>
          <cell r="L198" t="str">
            <v>M³</v>
          </cell>
          <cell r="M198">
            <v>0</v>
          </cell>
          <cell r="N198">
            <v>0</v>
          </cell>
          <cell r="O198">
            <v>0</v>
          </cell>
          <cell r="P198" t="str">
            <v/>
          </cell>
        </row>
        <row r="199">
          <cell r="J199" t="str">
            <v>Paku 3"</v>
          </cell>
          <cell r="L199" t="str">
            <v>Kg</v>
          </cell>
          <cell r="M199">
            <v>0</v>
          </cell>
          <cell r="N199">
            <v>0</v>
          </cell>
          <cell r="O199">
            <v>0</v>
          </cell>
          <cell r="P199" t="str">
            <v/>
          </cell>
        </row>
        <row r="200">
          <cell r="I200" t="str">
            <v>Pasang Kawat Harmonika</v>
          </cell>
          <cell r="J200" t="str">
            <v>Kawat Harmonika 5 x 5 cm Galvanized 3 mm</v>
          </cell>
          <cell r="L200" t="str">
            <v>M²</v>
          </cell>
          <cell r="M200">
            <v>0</v>
          </cell>
          <cell r="N200">
            <v>0</v>
          </cell>
          <cell r="O200">
            <v>0</v>
          </cell>
          <cell r="P200">
            <v>0</v>
          </cell>
          <cell r="Q200">
            <v>0</v>
          </cell>
        </row>
        <row r="201">
          <cell r="I201" t="str">
            <v>Pembesian £ dia. 12 mm</v>
          </cell>
          <cell r="J201" t="str">
            <v>Besi Beton  Ø  10 mm</v>
          </cell>
          <cell r="L201" t="str">
            <v>Kg</v>
          </cell>
          <cell r="M201">
            <v>0</v>
          </cell>
          <cell r="N201">
            <v>0</v>
          </cell>
          <cell r="O201">
            <v>0</v>
          </cell>
          <cell r="P201">
            <v>0</v>
          </cell>
          <cell r="Q201">
            <v>0</v>
          </cell>
        </row>
        <row r="202">
          <cell r="H202" t="str">
            <v>Kusen Lubang AC (Workshop)</v>
          </cell>
          <cell r="L202" t="str">
            <v>Unit</v>
          </cell>
          <cell r="M202">
            <v>1</v>
          </cell>
          <cell r="N202" t="str">
            <v/>
          </cell>
          <cell r="O202">
            <v>0</v>
          </cell>
          <cell r="Q202">
            <v>0</v>
          </cell>
          <cell r="R202">
            <v>0</v>
          </cell>
        </row>
        <row r="203">
          <cell r="I203" t="str">
            <v>Pemasangan Kusen</v>
          </cell>
          <cell r="L203" t="str">
            <v>M²</v>
          </cell>
          <cell r="M203">
            <v>0</v>
          </cell>
          <cell r="P203">
            <v>0</v>
          </cell>
          <cell r="Q203">
            <v>0</v>
          </cell>
        </row>
        <row r="204">
          <cell r="I204" t="str">
            <v>Fabrikasi Kusen</v>
          </cell>
          <cell r="L204" t="str">
            <v>M</v>
          </cell>
          <cell r="M204">
            <v>0</v>
          </cell>
          <cell r="P204">
            <v>0</v>
          </cell>
          <cell r="Q204">
            <v>0</v>
          </cell>
        </row>
        <row r="205">
          <cell r="J205" t="str">
            <v>Kayu Kering Oven</v>
          </cell>
          <cell r="L205" t="str">
            <v>M³</v>
          </cell>
          <cell r="M205">
            <v>0</v>
          </cell>
          <cell r="N205">
            <v>0</v>
          </cell>
          <cell r="O205">
            <v>0</v>
          </cell>
        </row>
        <row r="206">
          <cell r="J206" t="str">
            <v>Paku 3"</v>
          </cell>
          <cell r="L206" t="str">
            <v>Kg</v>
          </cell>
          <cell r="M206">
            <v>0</v>
          </cell>
          <cell r="N206">
            <v>0</v>
          </cell>
          <cell r="O206">
            <v>0</v>
          </cell>
        </row>
        <row r="207">
          <cell r="H207" t="str">
            <v>Kusen Type KP1 (Gudang Kimia)</v>
          </cell>
          <cell r="L207" t="str">
            <v>Bh</v>
          </cell>
          <cell r="M207">
            <v>1</v>
          </cell>
          <cell r="N207" t="str">
            <v/>
          </cell>
          <cell r="O207">
            <v>0</v>
          </cell>
          <cell r="Q207">
            <v>0</v>
          </cell>
          <cell r="R207">
            <v>0</v>
          </cell>
        </row>
        <row r="208">
          <cell r="I208" t="str">
            <v>Pemasangan Kusen</v>
          </cell>
          <cell r="L208" t="str">
            <v>M²</v>
          </cell>
          <cell r="M208">
            <v>0</v>
          </cell>
          <cell r="N208" t="str">
            <v/>
          </cell>
          <cell r="P208">
            <v>0</v>
          </cell>
          <cell r="Q208">
            <v>0</v>
          </cell>
        </row>
        <row r="209">
          <cell r="I209" t="str">
            <v>Fabrikasi Kusen</v>
          </cell>
          <cell r="L209" t="str">
            <v>M</v>
          </cell>
          <cell r="M209">
            <v>0</v>
          </cell>
          <cell r="N209" t="str">
            <v/>
          </cell>
          <cell r="P209">
            <v>0</v>
          </cell>
          <cell r="Q209">
            <v>0</v>
          </cell>
        </row>
        <row r="210">
          <cell r="J210" t="str">
            <v>Kayu Kering Oven</v>
          </cell>
          <cell r="L210" t="str">
            <v>M³</v>
          </cell>
          <cell r="M210">
            <v>0</v>
          </cell>
          <cell r="N210">
            <v>0</v>
          </cell>
          <cell r="O210">
            <v>0</v>
          </cell>
          <cell r="P210" t="str">
            <v/>
          </cell>
        </row>
        <row r="211">
          <cell r="J211" t="str">
            <v>Paku 3"</v>
          </cell>
          <cell r="L211" t="str">
            <v>Kg</v>
          </cell>
          <cell r="M211">
            <v>0</v>
          </cell>
          <cell r="N211">
            <v>0</v>
          </cell>
          <cell r="O211">
            <v>0</v>
          </cell>
          <cell r="P211" t="str">
            <v/>
          </cell>
        </row>
        <row r="212">
          <cell r="I212" t="str">
            <v>Pasang Pintu</v>
          </cell>
          <cell r="L212" t="str">
            <v>Unit</v>
          </cell>
          <cell r="M212">
            <v>0</v>
          </cell>
          <cell r="N212" t="str">
            <v/>
          </cell>
          <cell r="P212">
            <v>0</v>
          </cell>
          <cell r="Q212">
            <v>0</v>
          </cell>
        </row>
        <row r="213">
          <cell r="I213" t="str">
            <v>Fabrikasi Pintu Triplek</v>
          </cell>
          <cell r="L213" t="str">
            <v>Bh</v>
          </cell>
          <cell r="M213">
            <v>0</v>
          </cell>
          <cell r="N213" t="str">
            <v/>
          </cell>
          <cell r="P213">
            <v>0</v>
          </cell>
          <cell r="Q213">
            <v>0</v>
          </cell>
        </row>
        <row r="214">
          <cell r="J214" t="str">
            <v>Kayu Kering Oven</v>
          </cell>
          <cell r="L214" t="str">
            <v>M³</v>
          </cell>
          <cell r="M214">
            <v>0</v>
          </cell>
          <cell r="N214">
            <v>0</v>
          </cell>
          <cell r="O214">
            <v>0</v>
          </cell>
          <cell r="P214" t="str">
            <v/>
          </cell>
        </row>
        <row r="215">
          <cell r="J215" t="str">
            <v>Triplek 4 mm</v>
          </cell>
          <cell r="L215" t="str">
            <v>M²</v>
          </cell>
          <cell r="M215">
            <v>0</v>
          </cell>
          <cell r="N215">
            <v>0</v>
          </cell>
          <cell r="O215">
            <v>0</v>
          </cell>
          <cell r="P215" t="str">
            <v/>
          </cell>
        </row>
        <row r="216">
          <cell r="I216" t="str">
            <v>Pembesian £ dia. 12 mm</v>
          </cell>
          <cell r="J216" t="str">
            <v>Besi Beton  Ø  10 mm</v>
          </cell>
          <cell r="L216" t="str">
            <v>Kg</v>
          </cell>
          <cell r="M216">
            <v>0</v>
          </cell>
          <cell r="N216">
            <v>0</v>
          </cell>
          <cell r="O216">
            <v>0</v>
          </cell>
          <cell r="P216">
            <v>0</v>
          </cell>
          <cell r="Q216">
            <v>0</v>
          </cell>
        </row>
        <row r="217">
          <cell r="H217" t="str">
            <v>Pintu (Toilet Block)</v>
          </cell>
          <cell r="L217" t="str">
            <v>Unit</v>
          </cell>
          <cell r="M217">
            <v>1</v>
          </cell>
          <cell r="N217" t="str">
            <v/>
          </cell>
          <cell r="O217">
            <v>0</v>
          </cell>
          <cell r="Q217">
            <v>0</v>
          </cell>
          <cell r="R217">
            <v>0</v>
          </cell>
        </row>
        <row r="218">
          <cell r="I218" t="str">
            <v>Pemasangan Kusen</v>
          </cell>
          <cell r="L218" t="str">
            <v>M²</v>
          </cell>
          <cell r="M218">
            <v>0</v>
          </cell>
          <cell r="N218" t="str">
            <v/>
          </cell>
          <cell r="P218">
            <v>0</v>
          </cell>
          <cell r="Q218">
            <v>0</v>
          </cell>
        </row>
        <row r="219">
          <cell r="I219" t="str">
            <v>Fabrikasi Kusen</v>
          </cell>
          <cell r="L219" t="str">
            <v>M</v>
          </cell>
          <cell r="M219">
            <v>0</v>
          </cell>
          <cell r="N219" t="str">
            <v/>
          </cell>
          <cell r="P219">
            <v>0</v>
          </cell>
          <cell r="Q219">
            <v>0</v>
          </cell>
        </row>
        <row r="220">
          <cell r="J220" t="str">
            <v>Kayu Kering Oven</v>
          </cell>
          <cell r="L220" t="str">
            <v>M³</v>
          </cell>
          <cell r="M220">
            <v>0</v>
          </cell>
          <cell r="N220">
            <v>0</v>
          </cell>
          <cell r="O220">
            <v>0</v>
          </cell>
          <cell r="P220" t="str">
            <v/>
          </cell>
        </row>
        <row r="221">
          <cell r="J221" t="str">
            <v>Paku 3"</v>
          </cell>
          <cell r="L221" t="str">
            <v>Kg</v>
          </cell>
          <cell r="M221">
            <v>0</v>
          </cell>
          <cell r="N221">
            <v>0</v>
          </cell>
          <cell r="O221">
            <v>0</v>
          </cell>
          <cell r="P221" t="str">
            <v/>
          </cell>
        </row>
        <row r="222">
          <cell r="I222" t="str">
            <v>Fabrikasi Pintu Triplek</v>
          </cell>
          <cell r="L222" t="str">
            <v>Bh</v>
          </cell>
          <cell r="M222">
            <v>0</v>
          </cell>
          <cell r="N222" t="str">
            <v/>
          </cell>
          <cell r="P222">
            <v>0</v>
          </cell>
          <cell r="Q222">
            <v>0</v>
          </cell>
        </row>
        <row r="223">
          <cell r="J223" t="str">
            <v>Kayu Kering Oven</v>
          </cell>
          <cell r="L223" t="str">
            <v>M³</v>
          </cell>
          <cell r="M223">
            <v>0</v>
          </cell>
          <cell r="N223">
            <v>0</v>
          </cell>
          <cell r="O223">
            <v>0</v>
          </cell>
          <cell r="P223" t="str">
            <v/>
          </cell>
        </row>
        <row r="224">
          <cell r="J224" t="str">
            <v>Triplek 4 mm</v>
          </cell>
          <cell r="L224" t="str">
            <v>M²</v>
          </cell>
          <cell r="M224">
            <v>0</v>
          </cell>
          <cell r="N224">
            <v>0</v>
          </cell>
          <cell r="O224">
            <v>0</v>
          </cell>
          <cell r="P224" t="str">
            <v/>
          </cell>
        </row>
        <row r="225">
          <cell r="J225" t="str">
            <v>Aluminium Plat 90 x 210 cm</v>
          </cell>
          <cell r="L225" t="str">
            <v>Lbr</v>
          </cell>
          <cell r="M225">
            <v>0</v>
          </cell>
          <cell r="N225">
            <v>0</v>
          </cell>
          <cell r="O225">
            <v>0</v>
          </cell>
          <cell r="P225" t="str">
            <v/>
          </cell>
        </row>
        <row r="226">
          <cell r="I226" t="str">
            <v>Pembesian £ dia. 12 mm</v>
          </cell>
          <cell r="J226" t="str">
            <v>Besi Beton  Ø  10 mm</v>
          </cell>
          <cell r="L226" t="str">
            <v>Kg</v>
          </cell>
          <cell r="M226">
            <v>0</v>
          </cell>
          <cell r="N226">
            <v>0</v>
          </cell>
          <cell r="O226">
            <v>0</v>
          </cell>
          <cell r="P226">
            <v>0</v>
          </cell>
          <cell r="Q226">
            <v>0</v>
          </cell>
        </row>
        <row r="227">
          <cell r="H227" t="str">
            <v>Pintu Type P1 (Workshop)</v>
          </cell>
          <cell r="L227" t="str">
            <v>Unit</v>
          </cell>
          <cell r="M227">
            <v>1</v>
          </cell>
          <cell r="N227" t="str">
            <v/>
          </cell>
          <cell r="O227">
            <v>0</v>
          </cell>
          <cell r="Q227">
            <v>0</v>
          </cell>
          <cell r="R227">
            <v>0</v>
          </cell>
        </row>
        <row r="228">
          <cell r="I228" t="str">
            <v>Pekerjaan Profil</v>
          </cell>
          <cell r="N228" t="str">
            <v/>
          </cell>
        </row>
        <row r="229">
          <cell r="I229" t="str">
            <v>Pekerjaan Baja Siku (Fabrikasi/Erection)</v>
          </cell>
          <cell r="J229" t="str">
            <v>L 60 x 60 x 6 mm</v>
          </cell>
          <cell r="L229" t="str">
            <v>Kg</v>
          </cell>
          <cell r="M229">
            <v>0</v>
          </cell>
          <cell r="N229">
            <v>0</v>
          </cell>
          <cell r="O229">
            <v>0</v>
          </cell>
          <cell r="P229">
            <v>0</v>
          </cell>
          <cell r="Q229">
            <v>0</v>
          </cell>
        </row>
        <row r="230">
          <cell r="I230" t="str">
            <v>Pekerjaan Baja Siku (Fabrikasi/Erection)</v>
          </cell>
          <cell r="J230" t="str">
            <v>L 50 x 50 x 5 mm</v>
          </cell>
          <cell r="L230" t="str">
            <v>Kg</v>
          </cell>
          <cell r="M230">
            <v>0</v>
          </cell>
          <cell r="N230">
            <v>0</v>
          </cell>
          <cell r="O230">
            <v>0</v>
          </cell>
          <cell r="P230">
            <v>0</v>
          </cell>
          <cell r="Q230">
            <v>0</v>
          </cell>
        </row>
        <row r="231">
          <cell r="I231" t="str">
            <v>Pengecatan Baja</v>
          </cell>
          <cell r="J231" t="str">
            <v>Pengecatan  Profil</v>
          </cell>
          <cell r="L231" t="str">
            <v>M²</v>
          </cell>
          <cell r="M231">
            <v>0</v>
          </cell>
          <cell r="N231">
            <v>0</v>
          </cell>
          <cell r="O231">
            <v>0</v>
          </cell>
          <cell r="P231">
            <v>0</v>
          </cell>
          <cell r="Q231">
            <v>0</v>
          </cell>
        </row>
        <row r="232">
          <cell r="I232" t="str">
            <v>Pekerjaan Plat</v>
          </cell>
          <cell r="N232" t="str">
            <v/>
          </cell>
        </row>
        <row r="233">
          <cell r="I233" t="str">
            <v>Pekerjaan Baja Plat &gt; 8 mm (Fabrikasi/Erection)</v>
          </cell>
          <cell r="J233" t="str">
            <v>Plat 10 mm</v>
          </cell>
          <cell r="L233" t="str">
            <v>Kg</v>
          </cell>
          <cell r="M233">
            <v>0</v>
          </cell>
          <cell r="N233">
            <v>0</v>
          </cell>
          <cell r="O233">
            <v>0</v>
          </cell>
          <cell r="P233">
            <v>0</v>
          </cell>
          <cell r="Q233">
            <v>0</v>
          </cell>
        </row>
        <row r="234">
          <cell r="I234" t="str">
            <v>Pekerjaan Baja Plat  £ 8 mm (Fabrikasi/Erection)</v>
          </cell>
          <cell r="J234" t="str">
            <v>Plat 8 mm</v>
          </cell>
          <cell r="L234" t="str">
            <v>Kg</v>
          </cell>
          <cell r="M234">
            <v>0</v>
          </cell>
          <cell r="N234">
            <v>0</v>
          </cell>
          <cell r="O234">
            <v>0</v>
          </cell>
          <cell r="P234">
            <v>0</v>
          </cell>
          <cell r="Q234">
            <v>0</v>
          </cell>
        </row>
        <row r="235">
          <cell r="I235" t="str">
            <v>Pekerjaan Baja Plat  £ 8 mm (Fabrikasi/Erection)</v>
          </cell>
          <cell r="J235" t="str">
            <v>Plat 2 mm</v>
          </cell>
          <cell r="L235" t="str">
            <v>Kg</v>
          </cell>
          <cell r="M235">
            <v>0</v>
          </cell>
          <cell r="N235">
            <v>0</v>
          </cell>
          <cell r="O235">
            <v>0</v>
          </cell>
          <cell r="P235">
            <v>0</v>
          </cell>
          <cell r="Q235">
            <v>0</v>
          </cell>
        </row>
        <row r="236">
          <cell r="I236" t="str">
            <v>Pekerjaan Baja Plat  £ 8 mm (Fabrikasi/Erection)</v>
          </cell>
          <cell r="J236" t="str">
            <v>Plat Strip 5 mm x 50 mm</v>
          </cell>
          <cell r="L236" t="str">
            <v>Kg</v>
          </cell>
          <cell r="M236">
            <v>0</v>
          </cell>
          <cell r="N236">
            <v>0</v>
          </cell>
          <cell r="O236">
            <v>0</v>
          </cell>
          <cell r="P236">
            <v>0</v>
          </cell>
          <cell r="Q236">
            <v>0</v>
          </cell>
        </row>
        <row r="237">
          <cell r="I237" t="str">
            <v>Pengecatan Baja</v>
          </cell>
          <cell r="J237" t="str">
            <v>Pengecatan  Plat</v>
          </cell>
          <cell r="L237" t="str">
            <v>M²</v>
          </cell>
          <cell r="M237">
            <v>0</v>
          </cell>
          <cell r="N237">
            <v>0</v>
          </cell>
          <cell r="O237">
            <v>0</v>
          </cell>
          <cell r="P237">
            <v>0</v>
          </cell>
          <cell r="Q237">
            <v>0</v>
          </cell>
        </row>
        <row r="238">
          <cell r="I238" t="str">
            <v>Pembesian £ dia. 12 mm</v>
          </cell>
          <cell r="J238" t="str">
            <v>Besi Beton  Ø  12 mm</v>
          </cell>
          <cell r="L238" t="str">
            <v>Kg</v>
          </cell>
          <cell r="M238">
            <v>0</v>
          </cell>
          <cell r="N238">
            <v>0</v>
          </cell>
          <cell r="O238">
            <v>0</v>
          </cell>
          <cell r="P238">
            <v>0</v>
          </cell>
          <cell r="Q238">
            <v>0</v>
          </cell>
        </row>
        <row r="239">
          <cell r="J239" t="str">
            <v>Bearing</v>
          </cell>
          <cell r="L239" t="str">
            <v>Bh</v>
          </cell>
          <cell r="M239">
            <v>0</v>
          </cell>
          <cell r="N239">
            <v>0</v>
          </cell>
          <cell r="O239">
            <v>0</v>
          </cell>
          <cell r="P239" t="str">
            <v/>
          </cell>
        </row>
        <row r="240">
          <cell r="J240" t="str">
            <v>Roda  Ø  100</v>
          </cell>
          <cell r="L240" t="str">
            <v>Bh</v>
          </cell>
          <cell r="M240">
            <v>0</v>
          </cell>
          <cell r="N240">
            <v>0</v>
          </cell>
          <cell r="O240">
            <v>0</v>
          </cell>
          <cell r="P240" t="str">
            <v/>
          </cell>
        </row>
        <row r="241">
          <cell r="H241" t="str">
            <v>Pintu Type P2 (Workshop)</v>
          </cell>
          <cell r="L241" t="str">
            <v>Unit</v>
          </cell>
          <cell r="M241">
            <v>1</v>
          </cell>
          <cell r="N241" t="str">
            <v/>
          </cell>
          <cell r="O241">
            <v>0</v>
          </cell>
          <cell r="Q241">
            <v>0</v>
          </cell>
          <cell r="R241">
            <v>0</v>
          </cell>
        </row>
        <row r="242">
          <cell r="I242" t="str">
            <v>Pekerjaan Profil</v>
          </cell>
          <cell r="N242" t="str">
            <v/>
          </cell>
        </row>
        <row r="243">
          <cell r="I243" t="str">
            <v>Pekerjaan Baja Siku (Fabrikasi/Erection)</v>
          </cell>
          <cell r="J243" t="str">
            <v>L 60 x 60 x 6 mm</v>
          </cell>
          <cell r="L243" t="str">
            <v>Kg</v>
          </cell>
          <cell r="M243">
            <v>0</v>
          </cell>
          <cell r="N243">
            <v>0</v>
          </cell>
          <cell r="O243">
            <v>0</v>
          </cell>
          <cell r="P243">
            <v>0</v>
          </cell>
          <cell r="Q243">
            <v>0</v>
          </cell>
        </row>
        <row r="244">
          <cell r="I244" t="str">
            <v>Pekerjaan Baja Siku (Fabrikasi/Erection)</v>
          </cell>
          <cell r="J244" t="str">
            <v>L 50 x 50 x 5 mm</v>
          </cell>
          <cell r="L244" t="str">
            <v>Kg</v>
          </cell>
          <cell r="M244">
            <v>0</v>
          </cell>
          <cell r="N244">
            <v>0</v>
          </cell>
          <cell r="O244">
            <v>0</v>
          </cell>
          <cell r="P244">
            <v>0</v>
          </cell>
          <cell r="Q244">
            <v>0</v>
          </cell>
        </row>
        <row r="245">
          <cell r="I245" t="str">
            <v>Pengecatan Baja</v>
          </cell>
          <cell r="J245" t="str">
            <v>Pengecatan  Profil</v>
          </cell>
          <cell r="L245" t="str">
            <v>M²</v>
          </cell>
          <cell r="M245">
            <v>0</v>
          </cell>
          <cell r="N245">
            <v>0</v>
          </cell>
          <cell r="O245">
            <v>0</v>
          </cell>
          <cell r="P245">
            <v>0</v>
          </cell>
          <cell r="Q245">
            <v>0</v>
          </cell>
        </row>
        <row r="246">
          <cell r="I246" t="str">
            <v>Pekerjaan Plat</v>
          </cell>
          <cell r="N246" t="str">
            <v/>
          </cell>
        </row>
        <row r="247">
          <cell r="I247" t="str">
            <v>Pekerjaan Baja Plat  £ 8 mm (Fabrikasi/Erection)</v>
          </cell>
          <cell r="J247" t="str">
            <v>Plat 2 mm</v>
          </cell>
          <cell r="L247" t="str">
            <v>Kg</v>
          </cell>
          <cell r="M247">
            <v>0</v>
          </cell>
          <cell r="N247">
            <v>0</v>
          </cell>
          <cell r="O247">
            <v>0</v>
          </cell>
          <cell r="P247">
            <v>0</v>
          </cell>
          <cell r="Q247">
            <v>0</v>
          </cell>
        </row>
        <row r="248">
          <cell r="I248" t="str">
            <v>Pengecatan Baja</v>
          </cell>
          <cell r="J248" t="str">
            <v>Pengecatan  Plat</v>
          </cell>
          <cell r="L248" t="str">
            <v>M²</v>
          </cell>
          <cell r="M248">
            <v>0</v>
          </cell>
          <cell r="N248">
            <v>0</v>
          </cell>
          <cell r="O248">
            <v>0</v>
          </cell>
          <cell r="P248">
            <v>0</v>
          </cell>
          <cell r="Q248">
            <v>0</v>
          </cell>
        </row>
        <row r="249">
          <cell r="I249" t="str">
            <v>Pembesian &gt; dia. 12 mm</v>
          </cell>
          <cell r="J249" t="str">
            <v>Besi Beton  Ø  19 mm</v>
          </cell>
          <cell r="L249" t="str">
            <v>Kg</v>
          </cell>
          <cell r="M249">
            <v>0</v>
          </cell>
          <cell r="N249">
            <v>0</v>
          </cell>
          <cell r="O249">
            <v>0</v>
          </cell>
          <cell r="P249">
            <v>0</v>
          </cell>
          <cell r="Q249">
            <v>0</v>
          </cell>
        </row>
        <row r="250">
          <cell r="I250" t="str">
            <v>Pembesian £ dia. 12 mm</v>
          </cell>
          <cell r="J250" t="str">
            <v>Besi Beton  Ø  10 mm</v>
          </cell>
          <cell r="L250" t="str">
            <v>Kg</v>
          </cell>
          <cell r="M250">
            <v>0</v>
          </cell>
          <cell r="N250">
            <v>0</v>
          </cell>
          <cell r="O250">
            <v>0</v>
          </cell>
          <cell r="P250">
            <v>0</v>
          </cell>
          <cell r="Q250">
            <v>0</v>
          </cell>
        </row>
        <row r="251">
          <cell r="H251" t="str">
            <v>Pintu Type P3 (Workshop)</v>
          </cell>
          <cell r="L251" t="str">
            <v>Unit</v>
          </cell>
          <cell r="M251">
            <v>1</v>
          </cell>
          <cell r="N251" t="str">
            <v/>
          </cell>
          <cell r="O251">
            <v>0</v>
          </cell>
          <cell r="Q251">
            <v>0</v>
          </cell>
          <cell r="R251">
            <v>0</v>
          </cell>
        </row>
        <row r="252">
          <cell r="I252" t="str">
            <v>Pemasangan Kusen</v>
          </cell>
          <cell r="L252" t="str">
            <v>M²</v>
          </cell>
          <cell r="M252">
            <v>0</v>
          </cell>
          <cell r="N252" t="str">
            <v/>
          </cell>
          <cell r="P252">
            <v>0</v>
          </cell>
          <cell r="Q252">
            <v>0</v>
          </cell>
        </row>
        <row r="253">
          <cell r="I253" t="str">
            <v>Fabrikasi Kusen</v>
          </cell>
          <cell r="L253" t="str">
            <v>M</v>
          </cell>
          <cell r="M253">
            <v>0</v>
          </cell>
          <cell r="N253" t="str">
            <v/>
          </cell>
          <cell r="P253">
            <v>0</v>
          </cell>
          <cell r="Q253">
            <v>0</v>
          </cell>
        </row>
        <row r="254">
          <cell r="J254" t="str">
            <v>Kayu Kering Oven</v>
          </cell>
          <cell r="L254" t="str">
            <v>M³</v>
          </cell>
          <cell r="M254">
            <v>0</v>
          </cell>
          <cell r="N254">
            <v>0</v>
          </cell>
          <cell r="O254">
            <v>0</v>
          </cell>
          <cell r="P254" t="str">
            <v/>
          </cell>
        </row>
        <row r="255">
          <cell r="J255" t="str">
            <v>Paku 3"</v>
          </cell>
          <cell r="L255" t="str">
            <v>Kg</v>
          </cell>
          <cell r="M255">
            <v>0</v>
          </cell>
          <cell r="N255">
            <v>0</v>
          </cell>
          <cell r="O255">
            <v>0</v>
          </cell>
          <cell r="P255" t="str">
            <v/>
          </cell>
        </row>
        <row r="256">
          <cell r="I256" t="str">
            <v>Pasang Pintu</v>
          </cell>
          <cell r="L256" t="str">
            <v>Unit</v>
          </cell>
          <cell r="M256">
            <v>0</v>
          </cell>
          <cell r="N256" t="str">
            <v/>
          </cell>
          <cell r="P256">
            <v>0</v>
          </cell>
          <cell r="Q256">
            <v>0</v>
          </cell>
        </row>
        <row r="257">
          <cell r="I257" t="str">
            <v>Fabrikasi Pintu Panel</v>
          </cell>
          <cell r="L257" t="str">
            <v>Bh</v>
          </cell>
          <cell r="M257">
            <v>0</v>
          </cell>
          <cell r="N257" t="str">
            <v/>
          </cell>
          <cell r="P257">
            <v>0</v>
          </cell>
          <cell r="Q257">
            <v>0</v>
          </cell>
        </row>
        <row r="258">
          <cell r="J258" t="str">
            <v>Kayu Kering Oven</v>
          </cell>
          <cell r="L258" t="str">
            <v>M³</v>
          </cell>
          <cell r="M258">
            <v>0</v>
          </cell>
          <cell r="N258">
            <v>0</v>
          </cell>
          <cell r="O258">
            <v>0</v>
          </cell>
          <cell r="P258" t="str">
            <v/>
          </cell>
        </row>
        <row r="259">
          <cell r="I259" t="str">
            <v>Pemasangan Kaca</v>
          </cell>
          <cell r="L259" t="str">
            <v>M²</v>
          </cell>
          <cell r="M259">
            <v>0</v>
          </cell>
          <cell r="N259" t="str">
            <v/>
          </cell>
          <cell r="P259">
            <v>0</v>
          </cell>
          <cell r="Q259">
            <v>0</v>
          </cell>
        </row>
        <row r="260">
          <cell r="J260" t="str">
            <v>Kaca Rayban 5 mm</v>
          </cell>
          <cell r="L260" t="str">
            <v>M²</v>
          </cell>
          <cell r="M260">
            <v>0</v>
          </cell>
          <cell r="N260">
            <v>0</v>
          </cell>
          <cell r="O260">
            <v>0</v>
          </cell>
          <cell r="P260" t="str">
            <v/>
          </cell>
        </row>
        <row r="261">
          <cell r="I261" t="str">
            <v>Pembesian £ dia. 12 mm</v>
          </cell>
          <cell r="J261" t="str">
            <v>Besi Beton  Ø  10 mm</v>
          </cell>
          <cell r="L261" t="str">
            <v>Kg</v>
          </cell>
          <cell r="M261">
            <v>0</v>
          </cell>
          <cell r="N261">
            <v>0</v>
          </cell>
          <cell r="O261">
            <v>0</v>
          </cell>
          <cell r="P261">
            <v>0</v>
          </cell>
          <cell r="Q261">
            <v>0</v>
          </cell>
        </row>
        <row r="262">
          <cell r="H262" t="str">
            <v>Pintu Type P4 (Workshop)</v>
          </cell>
          <cell r="L262" t="str">
            <v>Unit</v>
          </cell>
          <cell r="M262">
            <v>1</v>
          </cell>
          <cell r="N262" t="str">
            <v/>
          </cell>
          <cell r="O262">
            <v>0</v>
          </cell>
          <cell r="Q262">
            <v>0</v>
          </cell>
          <cell r="R262">
            <v>0</v>
          </cell>
        </row>
        <row r="263">
          <cell r="I263" t="str">
            <v>Pemasangan Kusen</v>
          </cell>
          <cell r="L263" t="str">
            <v>M²</v>
          </cell>
          <cell r="M263">
            <v>0</v>
          </cell>
          <cell r="P263">
            <v>0</v>
          </cell>
          <cell r="Q263">
            <v>0</v>
          </cell>
        </row>
        <row r="264">
          <cell r="I264" t="str">
            <v>Fabrikasi Kusen</v>
          </cell>
          <cell r="L264" t="str">
            <v>M</v>
          </cell>
          <cell r="M264">
            <v>0</v>
          </cell>
          <cell r="P264">
            <v>0</v>
          </cell>
          <cell r="Q264">
            <v>0</v>
          </cell>
        </row>
        <row r="265">
          <cell r="J265" t="str">
            <v>Kayu Kering Oven</v>
          </cell>
          <cell r="L265" t="str">
            <v>M³</v>
          </cell>
          <cell r="M265">
            <v>0</v>
          </cell>
          <cell r="N265">
            <v>0</v>
          </cell>
          <cell r="O265">
            <v>0</v>
          </cell>
        </row>
        <row r="266">
          <cell r="J266" t="str">
            <v>Paku 3"</v>
          </cell>
          <cell r="L266" t="str">
            <v>Kg</v>
          </cell>
          <cell r="M266">
            <v>0</v>
          </cell>
          <cell r="N266">
            <v>0</v>
          </cell>
          <cell r="O266">
            <v>0</v>
          </cell>
        </row>
        <row r="267">
          <cell r="I267" t="str">
            <v>Pasang Pintu</v>
          </cell>
          <cell r="L267" t="str">
            <v>Unit</v>
          </cell>
          <cell r="M267">
            <v>0</v>
          </cell>
          <cell r="P267">
            <v>0</v>
          </cell>
          <cell r="Q267">
            <v>0</v>
          </cell>
        </row>
        <row r="268">
          <cell r="I268" t="str">
            <v>Fabrikasi Pintu Panel</v>
          </cell>
          <cell r="L268" t="str">
            <v>Bh</v>
          </cell>
          <cell r="M268">
            <v>0</v>
          </cell>
          <cell r="P268">
            <v>0</v>
          </cell>
          <cell r="Q268">
            <v>0</v>
          </cell>
        </row>
        <row r="269">
          <cell r="J269" t="str">
            <v>Kayu Kering Oven</v>
          </cell>
          <cell r="L269" t="str">
            <v>M³</v>
          </cell>
          <cell r="M269">
            <v>0</v>
          </cell>
          <cell r="N269">
            <v>0</v>
          </cell>
          <cell r="O269">
            <v>0</v>
          </cell>
        </row>
        <row r="270">
          <cell r="I270" t="str">
            <v>Pembesian £ dia. 12 mm</v>
          </cell>
          <cell r="J270" t="str">
            <v>Besi Beton  Ø  10 mm</v>
          </cell>
          <cell r="L270" t="str">
            <v>Kg</v>
          </cell>
          <cell r="M270">
            <v>0</v>
          </cell>
          <cell r="N270">
            <v>0</v>
          </cell>
          <cell r="O270">
            <v>0</v>
          </cell>
          <cell r="P270">
            <v>0</v>
          </cell>
          <cell r="Q270">
            <v>0</v>
          </cell>
        </row>
        <row r="271">
          <cell r="H271" t="str">
            <v>Pintu Type P5 (Workshop)</v>
          </cell>
          <cell r="L271" t="str">
            <v>Unit</v>
          </cell>
          <cell r="M271">
            <v>1</v>
          </cell>
          <cell r="N271" t="str">
            <v/>
          </cell>
          <cell r="O271">
            <v>0</v>
          </cell>
          <cell r="Q271">
            <v>0</v>
          </cell>
          <cell r="R271">
            <v>0</v>
          </cell>
        </row>
        <row r="272">
          <cell r="I272" t="str">
            <v>Pekerjaan Profil</v>
          </cell>
        </row>
        <row r="273">
          <cell r="I273" t="str">
            <v>Pekerjaan Baja Siku (Fabrikasi/Erection)</v>
          </cell>
          <cell r="J273" t="str">
            <v>L 60 x 60 x 6 mm</v>
          </cell>
          <cell r="L273" t="str">
            <v>Kg</v>
          </cell>
          <cell r="M273">
            <v>0</v>
          </cell>
          <cell r="N273">
            <v>0</v>
          </cell>
          <cell r="O273">
            <v>0</v>
          </cell>
          <cell r="P273">
            <v>0</v>
          </cell>
          <cell r="Q273">
            <v>0</v>
          </cell>
        </row>
        <row r="274">
          <cell r="I274" t="str">
            <v>Pekerjaan Baja Siku (Fabrikasi/Erection)</v>
          </cell>
          <cell r="J274" t="str">
            <v>L 50 x 50 x 5 mm</v>
          </cell>
          <cell r="L274" t="str">
            <v>Kg</v>
          </cell>
          <cell r="M274">
            <v>0</v>
          </cell>
          <cell r="N274">
            <v>0</v>
          </cell>
          <cell r="O274">
            <v>0</v>
          </cell>
          <cell r="P274">
            <v>0</v>
          </cell>
          <cell r="Q274">
            <v>0</v>
          </cell>
        </row>
        <row r="275">
          <cell r="I275" t="str">
            <v>Pengecatan Baja</v>
          </cell>
          <cell r="J275" t="str">
            <v>Pengecatan  Profil</v>
          </cell>
          <cell r="L275" t="str">
            <v>M²</v>
          </cell>
          <cell r="M275">
            <v>0</v>
          </cell>
          <cell r="N275">
            <v>0</v>
          </cell>
          <cell r="O275">
            <v>0</v>
          </cell>
          <cell r="P275">
            <v>0</v>
          </cell>
          <cell r="Q275">
            <v>0</v>
          </cell>
        </row>
        <row r="276">
          <cell r="I276" t="str">
            <v>Pekerjaan Plat</v>
          </cell>
          <cell r="M276">
            <v>0</v>
          </cell>
        </row>
        <row r="277">
          <cell r="I277" t="str">
            <v>Pekerjaan Baja Plat &gt; 8 mm (Fabrikasi/Erection)</v>
          </cell>
          <cell r="J277" t="str">
            <v>Plat 10 mm</v>
          </cell>
          <cell r="L277" t="str">
            <v>Kg</v>
          </cell>
          <cell r="M277">
            <v>0</v>
          </cell>
          <cell r="N277">
            <v>0</v>
          </cell>
          <cell r="O277">
            <v>0</v>
          </cell>
          <cell r="P277">
            <v>0</v>
          </cell>
          <cell r="Q277">
            <v>0</v>
          </cell>
        </row>
        <row r="278">
          <cell r="I278" t="str">
            <v>Pekerjaan Baja Plat  £ 8 mm (Fabrikasi/Erection)</v>
          </cell>
          <cell r="J278" t="str">
            <v>Plat 8 mm</v>
          </cell>
          <cell r="L278" t="str">
            <v>Kg</v>
          </cell>
          <cell r="M278">
            <v>0</v>
          </cell>
          <cell r="N278">
            <v>0</v>
          </cell>
          <cell r="O278">
            <v>0</v>
          </cell>
          <cell r="P278">
            <v>0</v>
          </cell>
          <cell r="Q278">
            <v>0</v>
          </cell>
        </row>
        <row r="279">
          <cell r="I279" t="str">
            <v>Pekerjaan Baja Plat  £ 8 mm (Fabrikasi/Erection)</v>
          </cell>
          <cell r="J279" t="str">
            <v>Plat 2 mm</v>
          </cell>
          <cell r="L279" t="str">
            <v>Kg</v>
          </cell>
          <cell r="M279">
            <v>0</v>
          </cell>
          <cell r="N279">
            <v>0</v>
          </cell>
          <cell r="O279">
            <v>0</v>
          </cell>
          <cell r="P279">
            <v>0</v>
          </cell>
          <cell r="Q279">
            <v>0</v>
          </cell>
        </row>
        <row r="280">
          <cell r="I280" t="str">
            <v>Pekerjaan Baja Plat  £ 8 mm (Fabrikasi/Erection)</v>
          </cell>
          <cell r="J280" t="str">
            <v>Plat Strip 5 mm x 50 mm</v>
          </cell>
          <cell r="L280" t="str">
            <v>Kg</v>
          </cell>
          <cell r="M280">
            <v>0</v>
          </cell>
          <cell r="N280">
            <v>0</v>
          </cell>
          <cell r="O280">
            <v>0</v>
          </cell>
          <cell r="P280">
            <v>0</v>
          </cell>
          <cell r="Q280">
            <v>0</v>
          </cell>
        </row>
        <row r="281">
          <cell r="I281" t="str">
            <v>Pengecatan Baja</v>
          </cell>
          <cell r="J281" t="str">
            <v>Pengecatan  Plat</v>
          </cell>
          <cell r="L281" t="str">
            <v>M²</v>
          </cell>
          <cell r="M281">
            <v>0</v>
          </cell>
          <cell r="N281">
            <v>0</v>
          </cell>
          <cell r="O281">
            <v>0</v>
          </cell>
          <cell r="P281">
            <v>0</v>
          </cell>
          <cell r="Q281">
            <v>0</v>
          </cell>
        </row>
        <row r="282">
          <cell r="I282" t="str">
            <v>Pembesian £ dia. 12 mm</v>
          </cell>
          <cell r="J282" t="str">
            <v>Besi Beton  Ø  12 mm</v>
          </cell>
          <cell r="L282" t="str">
            <v>Kg</v>
          </cell>
          <cell r="M282">
            <v>0</v>
          </cell>
          <cell r="N282">
            <v>0</v>
          </cell>
          <cell r="O282">
            <v>0</v>
          </cell>
          <cell r="P282">
            <v>0</v>
          </cell>
          <cell r="Q282">
            <v>0</v>
          </cell>
        </row>
        <row r="283">
          <cell r="J283" t="str">
            <v>Bearing</v>
          </cell>
          <cell r="L283" t="str">
            <v>Bh</v>
          </cell>
          <cell r="M283">
            <v>0</v>
          </cell>
          <cell r="N283">
            <v>0</v>
          </cell>
          <cell r="O283">
            <v>0</v>
          </cell>
        </row>
        <row r="284">
          <cell r="J284" t="str">
            <v>Roda  Ø  100</v>
          </cell>
          <cell r="L284" t="str">
            <v>Bh</v>
          </cell>
          <cell r="M284">
            <v>0</v>
          </cell>
          <cell r="N284">
            <v>0</v>
          </cell>
          <cell r="O284">
            <v>0</v>
          </cell>
        </row>
        <row r="285">
          <cell r="H285" t="str">
            <v>Pintu Type P-1 (Reservoir P.H &amp; Raw Water P.H)</v>
          </cell>
          <cell r="L285" t="str">
            <v>Unit</v>
          </cell>
          <cell r="M285">
            <v>1</v>
          </cell>
          <cell r="N285" t="str">
            <v/>
          </cell>
          <cell r="O285">
            <v>0</v>
          </cell>
          <cell r="Q285">
            <v>0</v>
          </cell>
          <cell r="R285">
            <v>0</v>
          </cell>
        </row>
        <row r="286">
          <cell r="I286" t="str">
            <v>Pemasangan Kusen</v>
          </cell>
          <cell r="L286" t="str">
            <v>M²</v>
          </cell>
          <cell r="M286">
            <v>0</v>
          </cell>
          <cell r="N286" t="str">
            <v/>
          </cell>
          <cell r="P286">
            <v>0</v>
          </cell>
          <cell r="Q286">
            <v>0</v>
          </cell>
        </row>
        <row r="287">
          <cell r="I287" t="str">
            <v>Fabrikasi Kusen</v>
          </cell>
          <cell r="L287" t="str">
            <v>M</v>
          </cell>
          <cell r="M287">
            <v>0</v>
          </cell>
          <cell r="N287" t="str">
            <v/>
          </cell>
          <cell r="P287">
            <v>0</v>
          </cell>
          <cell r="Q287">
            <v>0</v>
          </cell>
        </row>
        <row r="288">
          <cell r="J288" t="str">
            <v>Kayu Kering Oven</v>
          </cell>
          <cell r="L288" t="str">
            <v>M³</v>
          </cell>
          <cell r="M288">
            <v>0</v>
          </cell>
          <cell r="N288">
            <v>0</v>
          </cell>
          <cell r="O288">
            <v>0</v>
          </cell>
        </row>
        <row r="289">
          <cell r="J289" t="str">
            <v>Paku 3"</v>
          </cell>
          <cell r="L289" t="str">
            <v>Kg</v>
          </cell>
          <cell r="M289">
            <v>0</v>
          </cell>
          <cell r="N289">
            <v>0</v>
          </cell>
          <cell r="O289">
            <v>0</v>
          </cell>
        </row>
        <row r="290">
          <cell r="I290" t="str">
            <v>Fabrikasi Pintu Triplek</v>
          </cell>
          <cell r="L290" t="str">
            <v>Bh</v>
          </cell>
          <cell r="M290">
            <v>0</v>
          </cell>
          <cell r="N290" t="str">
            <v/>
          </cell>
          <cell r="P290">
            <v>0</v>
          </cell>
          <cell r="Q290">
            <v>0</v>
          </cell>
        </row>
        <row r="291">
          <cell r="J291" t="str">
            <v>Kayu Kering Oven</v>
          </cell>
          <cell r="L291" t="str">
            <v>M³</v>
          </cell>
          <cell r="M291">
            <v>0</v>
          </cell>
          <cell r="N291">
            <v>0</v>
          </cell>
          <cell r="O291">
            <v>0</v>
          </cell>
        </row>
        <row r="292">
          <cell r="J292" t="str">
            <v>Triplek 4 mm</v>
          </cell>
          <cell r="L292" t="str">
            <v>M²</v>
          </cell>
          <cell r="M292">
            <v>0</v>
          </cell>
          <cell r="N292">
            <v>0</v>
          </cell>
          <cell r="O292">
            <v>0</v>
          </cell>
        </row>
        <row r="293">
          <cell r="I293" t="str">
            <v>Pembesian £ dia. 12 mm</v>
          </cell>
          <cell r="J293" t="str">
            <v>Besi Beton  Ø  10 mm</v>
          </cell>
          <cell r="L293" t="str">
            <v>Kg</v>
          </cell>
          <cell r="M293">
            <v>0</v>
          </cell>
          <cell r="N293">
            <v>0</v>
          </cell>
          <cell r="O293">
            <v>0</v>
          </cell>
          <cell r="P293">
            <v>0</v>
          </cell>
          <cell r="Q293">
            <v>0</v>
          </cell>
        </row>
        <row r="294">
          <cell r="H294" t="str">
            <v>Pintu Type P1 (Musholla)</v>
          </cell>
          <cell r="L294" t="str">
            <v>Unit</v>
          </cell>
          <cell r="M294">
            <v>1</v>
          </cell>
          <cell r="N294" t="str">
            <v/>
          </cell>
          <cell r="O294">
            <v>0</v>
          </cell>
          <cell r="Q294">
            <v>0</v>
          </cell>
          <cell r="R294">
            <v>0</v>
          </cell>
        </row>
        <row r="295">
          <cell r="I295" t="str">
            <v>Pemasangan Kusen</v>
          </cell>
          <cell r="L295" t="str">
            <v>M²</v>
          </cell>
          <cell r="M295">
            <v>0</v>
          </cell>
          <cell r="P295">
            <v>0</v>
          </cell>
          <cell r="Q295">
            <v>0</v>
          </cell>
        </row>
        <row r="296">
          <cell r="I296" t="str">
            <v>Fabrikasi Kusen</v>
          </cell>
          <cell r="L296" t="str">
            <v>M</v>
          </cell>
          <cell r="M296">
            <v>0</v>
          </cell>
          <cell r="P296">
            <v>0</v>
          </cell>
          <cell r="Q296">
            <v>0</v>
          </cell>
        </row>
        <row r="297">
          <cell r="J297" t="str">
            <v>Kayu Kering Oven</v>
          </cell>
          <cell r="L297" t="str">
            <v>M³</v>
          </cell>
          <cell r="M297">
            <v>0</v>
          </cell>
          <cell r="N297">
            <v>0</v>
          </cell>
          <cell r="O297">
            <v>0</v>
          </cell>
        </row>
        <row r="298">
          <cell r="J298" t="str">
            <v>Paku 3"</v>
          </cell>
          <cell r="L298" t="str">
            <v>Kg</v>
          </cell>
          <cell r="M298">
            <v>0</v>
          </cell>
          <cell r="N298">
            <v>0</v>
          </cell>
          <cell r="O298">
            <v>0</v>
          </cell>
        </row>
        <row r="299">
          <cell r="I299" t="str">
            <v>Pasang Pintu</v>
          </cell>
          <cell r="L299" t="str">
            <v>Unit</v>
          </cell>
          <cell r="M299">
            <v>0</v>
          </cell>
          <cell r="P299">
            <v>0</v>
          </cell>
          <cell r="Q299">
            <v>0</v>
          </cell>
        </row>
        <row r="300">
          <cell r="I300" t="str">
            <v>Fabrikasi Pintu Panel</v>
          </cell>
          <cell r="L300" t="str">
            <v>Bh</v>
          </cell>
          <cell r="M300">
            <v>0</v>
          </cell>
          <cell r="P300">
            <v>0</v>
          </cell>
          <cell r="Q300">
            <v>0</v>
          </cell>
        </row>
        <row r="301">
          <cell r="J301" t="str">
            <v>Kayu Kering Oven</v>
          </cell>
          <cell r="L301" t="str">
            <v>M³</v>
          </cell>
          <cell r="M301">
            <v>0</v>
          </cell>
          <cell r="N301">
            <v>0</v>
          </cell>
          <cell r="O301">
            <v>0</v>
          </cell>
        </row>
        <row r="302">
          <cell r="I302" t="str">
            <v>Pemasangan Kaca</v>
          </cell>
          <cell r="J302" t="str">
            <v>Kaca Bening 5 mm</v>
          </cell>
          <cell r="L302" t="str">
            <v>M²</v>
          </cell>
          <cell r="M302">
            <v>0</v>
          </cell>
          <cell r="N302">
            <v>0</v>
          </cell>
          <cell r="O302">
            <v>0</v>
          </cell>
          <cell r="P302">
            <v>0</v>
          </cell>
          <cell r="Q302">
            <v>0</v>
          </cell>
        </row>
        <row r="303">
          <cell r="I303" t="str">
            <v>Pembesian £ dia. 12 mm</v>
          </cell>
          <cell r="J303" t="str">
            <v>Besi Beton  Ø  10 mm</v>
          </cell>
          <cell r="L303" t="str">
            <v>Kg</v>
          </cell>
          <cell r="M303">
            <v>0</v>
          </cell>
          <cell r="N303">
            <v>0</v>
          </cell>
          <cell r="O303">
            <v>0</v>
          </cell>
          <cell r="P303">
            <v>0</v>
          </cell>
          <cell r="Q303">
            <v>0</v>
          </cell>
        </row>
        <row r="304">
          <cell r="H304" t="str">
            <v>Pintu Type PJ.1 (Process Assistant Office)</v>
          </cell>
          <cell r="L304" t="str">
            <v>Unit</v>
          </cell>
          <cell r="M304">
            <v>1</v>
          </cell>
          <cell r="N304" t="str">
            <v/>
          </cell>
          <cell r="O304">
            <v>0</v>
          </cell>
          <cell r="Q304">
            <v>0</v>
          </cell>
          <cell r="R304">
            <v>0</v>
          </cell>
        </row>
        <row r="305">
          <cell r="I305" t="str">
            <v>Pemasangan Kusen</v>
          </cell>
          <cell r="L305" t="str">
            <v>M²</v>
          </cell>
          <cell r="M305">
            <v>0</v>
          </cell>
          <cell r="P305">
            <v>0</v>
          </cell>
          <cell r="Q305">
            <v>0</v>
          </cell>
        </row>
        <row r="306">
          <cell r="I306" t="str">
            <v>Fabrikasi Kusen</v>
          </cell>
          <cell r="L306" t="str">
            <v>M</v>
          </cell>
          <cell r="M306">
            <v>0</v>
          </cell>
          <cell r="P306">
            <v>0</v>
          </cell>
          <cell r="Q306">
            <v>0</v>
          </cell>
        </row>
        <row r="307">
          <cell r="J307" t="str">
            <v>Kayu Kering Oven</v>
          </cell>
          <cell r="L307" t="str">
            <v>M³</v>
          </cell>
          <cell r="M307">
            <v>0</v>
          </cell>
          <cell r="N307">
            <v>0</v>
          </cell>
          <cell r="O307">
            <v>0</v>
          </cell>
        </row>
        <row r="308">
          <cell r="J308" t="str">
            <v>Paku 3"</v>
          </cell>
          <cell r="L308" t="str">
            <v>Kg</v>
          </cell>
          <cell r="M308">
            <v>0</v>
          </cell>
          <cell r="N308">
            <v>0</v>
          </cell>
          <cell r="O308">
            <v>0</v>
          </cell>
        </row>
        <row r="309">
          <cell r="I309" t="str">
            <v>Pasang Pintu</v>
          </cell>
          <cell r="L309" t="str">
            <v>Unit</v>
          </cell>
          <cell r="M309">
            <v>0</v>
          </cell>
          <cell r="P309">
            <v>0</v>
          </cell>
          <cell r="Q309">
            <v>0</v>
          </cell>
        </row>
        <row r="310">
          <cell r="I310" t="str">
            <v>Fabrikasi Pintu Triplek</v>
          </cell>
          <cell r="L310" t="str">
            <v>Bh</v>
          </cell>
          <cell r="M310">
            <v>0</v>
          </cell>
          <cell r="P310">
            <v>0</v>
          </cell>
          <cell r="Q310">
            <v>0</v>
          </cell>
        </row>
        <row r="311">
          <cell r="J311" t="str">
            <v>Kayu Kering Oven</v>
          </cell>
          <cell r="L311" t="str">
            <v>M³</v>
          </cell>
          <cell r="M311">
            <v>0</v>
          </cell>
          <cell r="N311">
            <v>0</v>
          </cell>
          <cell r="O311">
            <v>0</v>
          </cell>
        </row>
        <row r="312">
          <cell r="J312" t="str">
            <v>Triplek 4 mm</v>
          </cell>
          <cell r="L312" t="str">
            <v>M²</v>
          </cell>
          <cell r="M312">
            <v>0</v>
          </cell>
          <cell r="N312">
            <v>0</v>
          </cell>
          <cell r="O312">
            <v>0</v>
          </cell>
        </row>
        <row r="313">
          <cell r="I313" t="str">
            <v>Pemasangan Kaca</v>
          </cell>
          <cell r="J313" t="str">
            <v>Kaca Bening 5 mm</v>
          </cell>
          <cell r="L313" t="str">
            <v>M²</v>
          </cell>
          <cell r="M313">
            <v>0</v>
          </cell>
          <cell r="N313">
            <v>0</v>
          </cell>
          <cell r="O313">
            <v>0</v>
          </cell>
          <cell r="P313">
            <v>0</v>
          </cell>
          <cell r="Q313">
            <v>0</v>
          </cell>
        </row>
        <row r="314">
          <cell r="I314" t="str">
            <v>Pembesian £ dia. 12 mm</v>
          </cell>
          <cell r="J314" t="str">
            <v>Besi Beton  Ø  10 mm</v>
          </cell>
          <cell r="L314" t="str">
            <v>Kg</v>
          </cell>
          <cell r="M314">
            <v>0</v>
          </cell>
          <cell r="N314">
            <v>0</v>
          </cell>
          <cell r="O314">
            <v>0</v>
          </cell>
          <cell r="P314">
            <v>0</v>
          </cell>
          <cell r="Q314">
            <v>0</v>
          </cell>
        </row>
        <row r="315">
          <cell r="N315" t="str">
            <v/>
          </cell>
          <cell r="P315" t="str">
            <v/>
          </cell>
        </row>
        <row r="316">
          <cell r="H316" t="str">
            <v>Jendela Type J-1 (Pos Jaga)</v>
          </cell>
          <cell r="L316" t="str">
            <v>Unit</v>
          </cell>
          <cell r="M316">
            <v>1</v>
          </cell>
          <cell r="N316" t="str">
            <v/>
          </cell>
          <cell r="O316">
            <v>0</v>
          </cell>
          <cell r="Q316">
            <v>0</v>
          </cell>
          <cell r="R316">
            <v>0</v>
          </cell>
        </row>
        <row r="317">
          <cell r="I317" t="str">
            <v>Pemasangan Kusen</v>
          </cell>
          <cell r="L317" t="str">
            <v>M²</v>
          </cell>
          <cell r="M317">
            <v>0</v>
          </cell>
          <cell r="N317" t="str">
            <v/>
          </cell>
          <cell r="P317">
            <v>0</v>
          </cell>
          <cell r="Q317">
            <v>0</v>
          </cell>
        </row>
        <row r="318">
          <cell r="I318" t="str">
            <v>Fabrikasi Kusen</v>
          </cell>
          <cell r="L318" t="str">
            <v>M</v>
          </cell>
          <cell r="M318">
            <v>0</v>
          </cell>
          <cell r="N318" t="str">
            <v/>
          </cell>
          <cell r="P318">
            <v>0</v>
          </cell>
          <cell r="Q318">
            <v>0</v>
          </cell>
        </row>
        <row r="319">
          <cell r="J319" t="str">
            <v>Kayu Kering Oven</v>
          </cell>
          <cell r="L319" t="str">
            <v>M³</v>
          </cell>
          <cell r="M319">
            <v>0</v>
          </cell>
          <cell r="N319">
            <v>0</v>
          </cell>
          <cell r="O319">
            <v>0</v>
          </cell>
          <cell r="P319" t="str">
            <v/>
          </cell>
        </row>
        <row r="320">
          <cell r="J320" t="str">
            <v>Paku 3"</v>
          </cell>
          <cell r="L320" t="str">
            <v>Kg</v>
          </cell>
          <cell r="M320">
            <v>0</v>
          </cell>
          <cell r="N320">
            <v>0</v>
          </cell>
          <cell r="O320">
            <v>0</v>
          </cell>
          <cell r="P320" t="str">
            <v/>
          </cell>
        </row>
        <row r="321">
          <cell r="I321" t="str">
            <v>Pasang Jendela</v>
          </cell>
          <cell r="L321" t="str">
            <v>Unit</v>
          </cell>
          <cell r="M321">
            <v>0</v>
          </cell>
          <cell r="N321" t="str">
            <v/>
          </cell>
          <cell r="P321">
            <v>0</v>
          </cell>
          <cell r="Q321">
            <v>0</v>
          </cell>
        </row>
        <row r="322">
          <cell r="I322" t="str">
            <v>Fabrikasi Jendela Kaca</v>
          </cell>
          <cell r="L322" t="str">
            <v>Bh</v>
          </cell>
          <cell r="M322">
            <v>0</v>
          </cell>
          <cell r="N322" t="str">
            <v/>
          </cell>
          <cell r="P322">
            <v>0</v>
          </cell>
          <cell r="Q322">
            <v>0</v>
          </cell>
        </row>
        <row r="323">
          <cell r="J323" t="str">
            <v>Kayu Kering Oven</v>
          </cell>
          <cell r="L323" t="str">
            <v>M³</v>
          </cell>
          <cell r="M323">
            <v>0</v>
          </cell>
          <cell r="N323">
            <v>0</v>
          </cell>
          <cell r="O323">
            <v>0</v>
          </cell>
          <cell r="P323" t="str">
            <v/>
          </cell>
        </row>
        <row r="324">
          <cell r="I324" t="str">
            <v>Pemasangan Kaca</v>
          </cell>
          <cell r="J324" t="str">
            <v>Kaca Rayban 5 mm</v>
          </cell>
          <cell r="L324" t="str">
            <v>M²</v>
          </cell>
          <cell r="M324">
            <v>0</v>
          </cell>
          <cell r="N324">
            <v>0</v>
          </cell>
          <cell r="O324">
            <v>0</v>
          </cell>
          <cell r="P324">
            <v>0</v>
          </cell>
          <cell r="Q324">
            <v>0</v>
          </cell>
        </row>
        <row r="325">
          <cell r="I325" t="str">
            <v>Pembesian £ dia. 12 mm</v>
          </cell>
          <cell r="J325" t="str">
            <v>Besi Beton  Ø  10 mm</v>
          </cell>
          <cell r="L325" t="str">
            <v>Kg</v>
          </cell>
          <cell r="M325">
            <v>0</v>
          </cell>
          <cell r="N325">
            <v>0</v>
          </cell>
          <cell r="O325">
            <v>0</v>
          </cell>
          <cell r="P325">
            <v>0</v>
          </cell>
          <cell r="Q325">
            <v>0</v>
          </cell>
        </row>
        <row r="326">
          <cell r="H326" t="str">
            <v>Jendela Type J1 (Reservoir P.H &amp; Raw Water P.H)</v>
          </cell>
          <cell r="L326" t="str">
            <v>Unit</v>
          </cell>
          <cell r="M326">
            <v>1</v>
          </cell>
          <cell r="N326" t="str">
            <v/>
          </cell>
          <cell r="O326">
            <v>0</v>
          </cell>
          <cell r="Q326">
            <v>0</v>
          </cell>
          <cell r="R326">
            <v>0</v>
          </cell>
        </row>
        <row r="327">
          <cell r="I327" t="str">
            <v>Pemasangan Kusen</v>
          </cell>
          <cell r="L327" t="str">
            <v>M²</v>
          </cell>
          <cell r="M327">
            <v>0</v>
          </cell>
          <cell r="N327" t="str">
            <v/>
          </cell>
          <cell r="P327">
            <v>0</v>
          </cell>
          <cell r="Q327">
            <v>0</v>
          </cell>
        </row>
        <row r="328">
          <cell r="I328" t="str">
            <v>Fabrikasi Kusen</v>
          </cell>
          <cell r="L328" t="str">
            <v>M</v>
          </cell>
          <cell r="M328">
            <v>0</v>
          </cell>
          <cell r="N328" t="str">
            <v/>
          </cell>
          <cell r="P328">
            <v>0</v>
          </cell>
          <cell r="Q328">
            <v>0</v>
          </cell>
        </row>
        <row r="329">
          <cell r="J329" t="str">
            <v>Kayu Kering Oven</v>
          </cell>
          <cell r="L329" t="str">
            <v>M³</v>
          </cell>
          <cell r="M329">
            <v>0</v>
          </cell>
          <cell r="N329">
            <v>0</v>
          </cell>
          <cell r="O329">
            <v>0</v>
          </cell>
        </row>
        <row r="330">
          <cell r="J330" t="str">
            <v>Paku 3"</v>
          </cell>
          <cell r="L330" t="str">
            <v>Kg</v>
          </cell>
          <cell r="M330">
            <v>0</v>
          </cell>
          <cell r="N330">
            <v>0</v>
          </cell>
          <cell r="O330">
            <v>0</v>
          </cell>
        </row>
        <row r="331">
          <cell r="I331" t="str">
            <v>Pemasangan Kaca</v>
          </cell>
          <cell r="J331" t="str">
            <v>Kaca Bening 5 mm</v>
          </cell>
          <cell r="L331" t="str">
            <v>M²</v>
          </cell>
          <cell r="M331">
            <v>0</v>
          </cell>
          <cell r="N331">
            <v>0</v>
          </cell>
          <cell r="O331">
            <v>0</v>
          </cell>
          <cell r="P331">
            <v>0</v>
          </cell>
          <cell r="Q331">
            <v>0</v>
          </cell>
        </row>
        <row r="332">
          <cell r="J332" t="str">
            <v>Kayu Kering Oven</v>
          </cell>
          <cell r="L332" t="str">
            <v>M³</v>
          </cell>
          <cell r="M332">
            <v>0</v>
          </cell>
          <cell r="N332">
            <v>0</v>
          </cell>
          <cell r="O332">
            <v>0</v>
          </cell>
        </row>
        <row r="333">
          <cell r="I333" t="str">
            <v>Pembesian £ dia. 12 mm</v>
          </cell>
          <cell r="J333" t="str">
            <v>Besi Beton  Ø  10 mm</v>
          </cell>
          <cell r="L333" t="str">
            <v>Kg</v>
          </cell>
          <cell r="M333">
            <v>0</v>
          </cell>
          <cell r="N333">
            <v>0</v>
          </cell>
          <cell r="O333">
            <v>0</v>
          </cell>
          <cell r="P333">
            <v>0</v>
          </cell>
          <cell r="Q333">
            <v>0</v>
          </cell>
        </row>
        <row r="334">
          <cell r="H334" t="str">
            <v>Jendela J-1 (Pump House of WTP)</v>
          </cell>
          <cell r="L334" t="str">
            <v>Unit</v>
          </cell>
          <cell r="M334">
            <v>1</v>
          </cell>
          <cell r="N334" t="str">
            <v/>
          </cell>
          <cell r="O334">
            <v>0</v>
          </cell>
          <cell r="Q334">
            <v>0</v>
          </cell>
          <cell r="R334">
            <v>0</v>
          </cell>
        </row>
        <row r="335">
          <cell r="I335" t="str">
            <v>Pemasangan Kusen</v>
          </cell>
          <cell r="L335" t="str">
            <v>M²</v>
          </cell>
          <cell r="M335">
            <v>0</v>
          </cell>
          <cell r="P335">
            <v>0</v>
          </cell>
          <cell r="Q335">
            <v>0</v>
          </cell>
        </row>
        <row r="336">
          <cell r="I336" t="str">
            <v>Fabrikasi Kusen</v>
          </cell>
          <cell r="L336" t="str">
            <v>M</v>
          </cell>
          <cell r="M336">
            <v>0</v>
          </cell>
          <cell r="P336">
            <v>0</v>
          </cell>
          <cell r="Q336">
            <v>0</v>
          </cell>
        </row>
        <row r="337">
          <cell r="J337" t="str">
            <v>Kayu Kering Oven</v>
          </cell>
          <cell r="L337" t="str">
            <v>M³</v>
          </cell>
          <cell r="M337">
            <v>0</v>
          </cell>
          <cell r="N337">
            <v>0</v>
          </cell>
          <cell r="O337">
            <v>0</v>
          </cell>
        </row>
        <row r="338">
          <cell r="J338" t="str">
            <v>Paku 3"</v>
          </cell>
          <cell r="L338" t="str">
            <v>Kg</v>
          </cell>
          <cell r="M338">
            <v>0</v>
          </cell>
          <cell r="N338">
            <v>0</v>
          </cell>
          <cell r="O338">
            <v>0</v>
          </cell>
        </row>
        <row r="339">
          <cell r="I339" t="str">
            <v>Pasang Jendela</v>
          </cell>
          <cell r="L339" t="str">
            <v>Unit</v>
          </cell>
          <cell r="M339">
            <v>0</v>
          </cell>
          <cell r="P339">
            <v>0</v>
          </cell>
          <cell r="Q339">
            <v>0</v>
          </cell>
        </row>
        <row r="340">
          <cell r="I340" t="str">
            <v>Fabrikasi Jendela Kaca</v>
          </cell>
          <cell r="L340" t="str">
            <v>Bh</v>
          </cell>
          <cell r="M340">
            <v>0</v>
          </cell>
          <cell r="P340">
            <v>0</v>
          </cell>
          <cell r="Q340">
            <v>0</v>
          </cell>
        </row>
        <row r="341">
          <cell r="J341" t="str">
            <v>Kayu Kering Oven</v>
          </cell>
          <cell r="L341" t="str">
            <v>M³</v>
          </cell>
          <cell r="M341">
            <v>0</v>
          </cell>
          <cell r="N341">
            <v>0</v>
          </cell>
          <cell r="O341">
            <v>0</v>
          </cell>
        </row>
        <row r="342">
          <cell r="I342" t="str">
            <v>Pemasangan Kaca</v>
          </cell>
          <cell r="J342" t="str">
            <v>Kaca Bening 5 mm</v>
          </cell>
          <cell r="L342" t="str">
            <v>M²</v>
          </cell>
          <cell r="M342">
            <v>0</v>
          </cell>
          <cell r="N342">
            <v>0</v>
          </cell>
          <cell r="O342">
            <v>0</v>
          </cell>
          <cell r="P342">
            <v>0</v>
          </cell>
          <cell r="Q342">
            <v>0</v>
          </cell>
        </row>
        <row r="343">
          <cell r="I343" t="str">
            <v>Pembesian £ dia. 12 mm</v>
          </cell>
          <cell r="J343" t="str">
            <v>Besi Beton  Ø  10 mm</v>
          </cell>
          <cell r="L343" t="str">
            <v>Kg</v>
          </cell>
          <cell r="M343">
            <v>0</v>
          </cell>
          <cell r="N343">
            <v>0</v>
          </cell>
          <cell r="O343">
            <v>0</v>
          </cell>
          <cell r="P343">
            <v>0</v>
          </cell>
          <cell r="Q343">
            <v>0</v>
          </cell>
        </row>
        <row r="344">
          <cell r="H344" t="str">
            <v>Jendela Type J1 (Musholla)</v>
          </cell>
          <cell r="L344" t="str">
            <v>Unit</v>
          </cell>
          <cell r="M344">
            <v>1</v>
          </cell>
          <cell r="N344" t="str">
            <v/>
          </cell>
          <cell r="O344">
            <v>0</v>
          </cell>
          <cell r="Q344">
            <v>0</v>
          </cell>
          <cell r="R344">
            <v>0</v>
          </cell>
        </row>
        <row r="345">
          <cell r="I345" t="str">
            <v>Pemasangan Kusen</v>
          </cell>
          <cell r="L345" t="str">
            <v>M²</v>
          </cell>
          <cell r="M345">
            <v>0</v>
          </cell>
          <cell r="P345">
            <v>0</v>
          </cell>
          <cell r="Q345">
            <v>0</v>
          </cell>
        </row>
        <row r="346">
          <cell r="I346" t="str">
            <v>Fabrikasi Kusen</v>
          </cell>
          <cell r="L346" t="str">
            <v>M</v>
          </cell>
          <cell r="M346">
            <v>0</v>
          </cell>
          <cell r="P346">
            <v>0</v>
          </cell>
          <cell r="Q346">
            <v>0</v>
          </cell>
        </row>
        <row r="347">
          <cell r="J347" t="str">
            <v>Kayu Kering Oven</v>
          </cell>
          <cell r="L347" t="str">
            <v>M³</v>
          </cell>
          <cell r="M347">
            <v>0</v>
          </cell>
          <cell r="N347">
            <v>0</v>
          </cell>
          <cell r="O347">
            <v>0</v>
          </cell>
        </row>
        <row r="348">
          <cell r="J348" t="str">
            <v>Paku 3"</v>
          </cell>
          <cell r="L348" t="str">
            <v>Kg</v>
          </cell>
          <cell r="M348">
            <v>0</v>
          </cell>
          <cell r="N348">
            <v>0</v>
          </cell>
          <cell r="O348">
            <v>0</v>
          </cell>
        </row>
        <row r="349">
          <cell r="I349" t="str">
            <v>Fabrikasi Jendela Kaca</v>
          </cell>
          <cell r="L349" t="str">
            <v>Bh</v>
          </cell>
          <cell r="M349">
            <v>0</v>
          </cell>
          <cell r="P349">
            <v>0</v>
          </cell>
          <cell r="Q349">
            <v>0</v>
          </cell>
        </row>
        <row r="350">
          <cell r="I350" t="str">
            <v>Pemasangan Kaca</v>
          </cell>
          <cell r="J350" t="str">
            <v>Kaca Bening 5 mm</v>
          </cell>
          <cell r="L350" t="str">
            <v>M²</v>
          </cell>
          <cell r="M350">
            <v>0</v>
          </cell>
          <cell r="N350">
            <v>0</v>
          </cell>
          <cell r="O350">
            <v>0</v>
          </cell>
          <cell r="P350">
            <v>0</v>
          </cell>
          <cell r="Q350">
            <v>0</v>
          </cell>
        </row>
        <row r="351">
          <cell r="H351" t="str">
            <v>Jendela Type J2 (Musholla)</v>
          </cell>
          <cell r="L351" t="str">
            <v>Unit</v>
          </cell>
          <cell r="M351">
            <v>1</v>
          </cell>
          <cell r="N351" t="str">
            <v/>
          </cell>
          <cell r="O351">
            <v>0</v>
          </cell>
          <cell r="Q351">
            <v>0</v>
          </cell>
          <cell r="R351">
            <v>0</v>
          </cell>
        </row>
        <row r="352">
          <cell r="I352" t="str">
            <v>Pemasangan Kusen</v>
          </cell>
          <cell r="L352" t="str">
            <v>M²</v>
          </cell>
          <cell r="M352">
            <v>0</v>
          </cell>
          <cell r="P352">
            <v>0</v>
          </cell>
          <cell r="Q352">
            <v>0</v>
          </cell>
        </row>
        <row r="353">
          <cell r="I353" t="str">
            <v>Fabrikasi Kusen</v>
          </cell>
          <cell r="L353" t="str">
            <v>M</v>
          </cell>
          <cell r="M353">
            <v>0</v>
          </cell>
          <cell r="P353">
            <v>0</v>
          </cell>
          <cell r="Q353">
            <v>0</v>
          </cell>
        </row>
        <row r="354">
          <cell r="J354" t="str">
            <v>Kayu Kering Oven</v>
          </cell>
          <cell r="L354" t="str">
            <v>M³</v>
          </cell>
          <cell r="M354">
            <v>0</v>
          </cell>
          <cell r="N354">
            <v>0</v>
          </cell>
          <cell r="O354">
            <v>0</v>
          </cell>
        </row>
        <row r="355">
          <cell r="J355" t="str">
            <v>Paku 3"</v>
          </cell>
          <cell r="L355" t="str">
            <v>Kg</v>
          </cell>
          <cell r="M355">
            <v>0</v>
          </cell>
          <cell r="N355">
            <v>0</v>
          </cell>
          <cell r="O355">
            <v>0</v>
          </cell>
        </row>
        <row r="356">
          <cell r="I356" t="str">
            <v>Pasang Jendela</v>
          </cell>
          <cell r="L356" t="str">
            <v>Unit</v>
          </cell>
          <cell r="M356">
            <v>0</v>
          </cell>
          <cell r="P356">
            <v>0</v>
          </cell>
          <cell r="Q356">
            <v>0</v>
          </cell>
        </row>
        <row r="357">
          <cell r="I357" t="str">
            <v>Fabrikasi Jendela Kaca</v>
          </cell>
          <cell r="L357" t="str">
            <v>Bh</v>
          </cell>
          <cell r="M357">
            <v>0</v>
          </cell>
          <cell r="P357">
            <v>0</v>
          </cell>
          <cell r="Q357">
            <v>0</v>
          </cell>
        </row>
        <row r="358">
          <cell r="J358" t="str">
            <v>Kayu Kering Oven</v>
          </cell>
          <cell r="L358" t="str">
            <v>M³</v>
          </cell>
          <cell r="M358">
            <v>0</v>
          </cell>
          <cell r="N358">
            <v>0</v>
          </cell>
          <cell r="O358">
            <v>0</v>
          </cell>
        </row>
        <row r="359">
          <cell r="I359" t="str">
            <v>Pemasangan Kaca</v>
          </cell>
          <cell r="J359" t="str">
            <v>Kaca Bening 5 mm</v>
          </cell>
          <cell r="L359" t="str">
            <v>M²</v>
          </cell>
          <cell r="M359">
            <v>0</v>
          </cell>
          <cell r="N359">
            <v>0</v>
          </cell>
          <cell r="O359">
            <v>0</v>
          </cell>
          <cell r="P359">
            <v>0</v>
          </cell>
          <cell r="Q359">
            <v>0</v>
          </cell>
        </row>
        <row r="360">
          <cell r="I360" t="str">
            <v>Pembesian £ dia. 12 mm</v>
          </cell>
          <cell r="J360" t="str">
            <v>Besi Beton  Ø  10 mm</v>
          </cell>
          <cell r="L360" t="str">
            <v>Kg</v>
          </cell>
          <cell r="M360">
            <v>0</v>
          </cell>
          <cell r="N360">
            <v>0</v>
          </cell>
          <cell r="O360">
            <v>0</v>
          </cell>
          <cell r="P360">
            <v>0</v>
          </cell>
          <cell r="Q360">
            <v>0</v>
          </cell>
        </row>
        <row r="361">
          <cell r="H361" t="str">
            <v>Jendela Type J-1 (Workshop)</v>
          </cell>
          <cell r="L361" t="str">
            <v>Unit</v>
          </cell>
          <cell r="M361">
            <v>1</v>
          </cell>
          <cell r="N361" t="str">
            <v/>
          </cell>
          <cell r="O361">
            <v>0</v>
          </cell>
          <cell r="Q361">
            <v>0</v>
          </cell>
          <cell r="R361">
            <v>0</v>
          </cell>
        </row>
        <row r="362">
          <cell r="I362" t="str">
            <v>Pemasangan Kusen</v>
          </cell>
          <cell r="L362" t="str">
            <v>M²</v>
          </cell>
          <cell r="M362">
            <v>0</v>
          </cell>
          <cell r="P362">
            <v>0</v>
          </cell>
          <cell r="Q362">
            <v>0</v>
          </cell>
        </row>
        <row r="363">
          <cell r="I363" t="str">
            <v>Fabrikasi Kusen</v>
          </cell>
          <cell r="L363" t="str">
            <v>M</v>
          </cell>
          <cell r="M363">
            <v>0</v>
          </cell>
          <cell r="P363">
            <v>0</v>
          </cell>
          <cell r="Q363">
            <v>0</v>
          </cell>
        </row>
        <row r="364">
          <cell r="J364" t="str">
            <v>Kayu Kering Oven</v>
          </cell>
          <cell r="L364" t="str">
            <v>M³</v>
          </cell>
          <cell r="M364">
            <v>0</v>
          </cell>
          <cell r="N364">
            <v>0</v>
          </cell>
          <cell r="O364">
            <v>0</v>
          </cell>
        </row>
        <row r="365">
          <cell r="J365" t="str">
            <v>Paku 3"</v>
          </cell>
          <cell r="L365" t="str">
            <v>Kg</v>
          </cell>
          <cell r="M365">
            <v>0</v>
          </cell>
          <cell r="N365">
            <v>0</v>
          </cell>
          <cell r="O365">
            <v>0</v>
          </cell>
        </row>
        <row r="366">
          <cell r="I366" t="str">
            <v>Pasang Jendela</v>
          </cell>
          <cell r="L366" t="str">
            <v>Unit</v>
          </cell>
          <cell r="M366">
            <v>0</v>
          </cell>
          <cell r="P366">
            <v>0</v>
          </cell>
          <cell r="Q366">
            <v>0</v>
          </cell>
        </row>
        <row r="367">
          <cell r="I367" t="str">
            <v>Fabrikasi Jendela Kaca</v>
          </cell>
          <cell r="L367" t="str">
            <v>Bh</v>
          </cell>
          <cell r="M367">
            <v>0</v>
          </cell>
          <cell r="P367">
            <v>0</v>
          </cell>
          <cell r="Q367">
            <v>0</v>
          </cell>
        </row>
        <row r="368">
          <cell r="J368" t="str">
            <v>Kayu Kering Oven</v>
          </cell>
          <cell r="L368" t="str">
            <v>M³</v>
          </cell>
          <cell r="M368">
            <v>0</v>
          </cell>
          <cell r="N368">
            <v>0</v>
          </cell>
          <cell r="O368">
            <v>0</v>
          </cell>
        </row>
        <row r="369">
          <cell r="I369" t="str">
            <v>Pemasangan Kaca</v>
          </cell>
          <cell r="J369" t="str">
            <v>Kaca Rayban 5 mm</v>
          </cell>
          <cell r="L369" t="str">
            <v>M²</v>
          </cell>
          <cell r="M369">
            <v>0</v>
          </cell>
          <cell r="N369">
            <v>0</v>
          </cell>
          <cell r="O369">
            <v>0</v>
          </cell>
          <cell r="P369">
            <v>0</v>
          </cell>
          <cell r="Q369">
            <v>0</v>
          </cell>
        </row>
        <row r="370">
          <cell r="I370" t="str">
            <v>Pembesian £ dia. 12 mm</v>
          </cell>
          <cell r="J370" t="str">
            <v>Besi Beton  Ø  10 mm</v>
          </cell>
          <cell r="L370" t="str">
            <v>Kg</v>
          </cell>
          <cell r="M370">
            <v>0</v>
          </cell>
          <cell r="N370">
            <v>0</v>
          </cell>
          <cell r="O370">
            <v>0</v>
          </cell>
          <cell r="P370">
            <v>0</v>
          </cell>
          <cell r="Q370">
            <v>0</v>
          </cell>
        </row>
        <row r="371">
          <cell r="H371" t="str">
            <v>Jendela Type J-2 (Workshop)</v>
          </cell>
          <cell r="L371" t="str">
            <v>Unit</v>
          </cell>
          <cell r="M371">
            <v>1</v>
          </cell>
          <cell r="N371" t="str">
            <v/>
          </cell>
          <cell r="O371">
            <v>0</v>
          </cell>
          <cell r="Q371">
            <v>0</v>
          </cell>
          <cell r="R371">
            <v>0</v>
          </cell>
        </row>
        <row r="372">
          <cell r="I372" t="str">
            <v>Pemasangan Kusen</v>
          </cell>
          <cell r="L372" t="str">
            <v>M²</v>
          </cell>
          <cell r="M372">
            <v>0</v>
          </cell>
          <cell r="P372">
            <v>0</v>
          </cell>
          <cell r="Q372">
            <v>0</v>
          </cell>
        </row>
        <row r="373">
          <cell r="I373" t="str">
            <v>Fabrikasi Kusen</v>
          </cell>
          <cell r="L373" t="str">
            <v>M</v>
          </cell>
          <cell r="M373">
            <v>0</v>
          </cell>
          <cell r="P373">
            <v>0</v>
          </cell>
          <cell r="Q373">
            <v>0</v>
          </cell>
        </row>
        <row r="374">
          <cell r="J374" t="str">
            <v>Kayu Kering Oven</v>
          </cell>
          <cell r="L374" t="str">
            <v>M³</v>
          </cell>
          <cell r="M374">
            <v>0</v>
          </cell>
          <cell r="N374">
            <v>0</v>
          </cell>
          <cell r="O374">
            <v>0</v>
          </cell>
        </row>
        <row r="375">
          <cell r="J375" t="str">
            <v>Paku 3"</v>
          </cell>
          <cell r="L375" t="str">
            <v>Kg</v>
          </cell>
          <cell r="M375">
            <v>0</v>
          </cell>
          <cell r="N375">
            <v>0</v>
          </cell>
          <cell r="O375">
            <v>0</v>
          </cell>
        </row>
        <row r="376">
          <cell r="I376" t="str">
            <v>Fabrikasi Jendela Kaca</v>
          </cell>
          <cell r="L376" t="str">
            <v>Bh</v>
          </cell>
          <cell r="M376">
            <v>0</v>
          </cell>
          <cell r="P376">
            <v>0</v>
          </cell>
          <cell r="Q376">
            <v>0</v>
          </cell>
        </row>
        <row r="377">
          <cell r="I377" t="str">
            <v>Pemasangan Kaca</v>
          </cell>
          <cell r="J377" t="str">
            <v>Kaca Rayban 5 mm</v>
          </cell>
          <cell r="L377" t="str">
            <v>M²</v>
          </cell>
          <cell r="M377">
            <v>0</v>
          </cell>
          <cell r="N377">
            <v>0</v>
          </cell>
          <cell r="O377">
            <v>0</v>
          </cell>
          <cell r="P377">
            <v>0</v>
          </cell>
          <cell r="Q377">
            <v>0</v>
          </cell>
        </row>
        <row r="378">
          <cell r="I378" t="str">
            <v>Pembesian £ dia. 12 mm</v>
          </cell>
          <cell r="J378" t="str">
            <v>Besi Beton  Ø  10 mm</v>
          </cell>
          <cell r="L378" t="str">
            <v>Kg</v>
          </cell>
          <cell r="M378">
            <v>0</v>
          </cell>
          <cell r="N378">
            <v>0</v>
          </cell>
          <cell r="O378">
            <v>0</v>
          </cell>
          <cell r="P378">
            <v>0</v>
          </cell>
          <cell r="Q378">
            <v>0</v>
          </cell>
        </row>
        <row r="379">
          <cell r="H379" t="str">
            <v>Jendela Type J-3 (Workshop)</v>
          </cell>
          <cell r="L379" t="str">
            <v>Unit</v>
          </cell>
          <cell r="M379">
            <v>1</v>
          </cell>
          <cell r="N379" t="str">
            <v/>
          </cell>
          <cell r="O379">
            <v>0</v>
          </cell>
          <cell r="Q379">
            <v>0</v>
          </cell>
          <cell r="R379">
            <v>0</v>
          </cell>
        </row>
        <row r="380">
          <cell r="I380" t="str">
            <v>Pemasangan Kusen</v>
          </cell>
          <cell r="L380" t="str">
            <v>M²</v>
          </cell>
          <cell r="M380">
            <v>0</v>
          </cell>
          <cell r="P380">
            <v>0</v>
          </cell>
          <cell r="Q380">
            <v>0</v>
          </cell>
        </row>
        <row r="381">
          <cell r="I381" t="str">
            <v>Fabrikasi Kusen</v>
          </cell>
          <cell r="L381" t="str">
            <v>M</v>
          </cell>
          <cell r="M381">
            <v>0</v>
          </cell>
          <cell r="P381">
            <v>0</v>
          </cell>
          <cell r="Q381">
            <v>0</v>
          </cell>
        </row>
        <row r="382">
          <cell r="J382" t="str">
            <v>Kayu Kering Oven</v>
          </cell>
          <cell r="L382" t="str">
            <v>M³</v>
          </cell>
          <cell r="M382">
            <v>0</v>
          </cell>
          <cell r="N382">
            <v>0</v>
          </cell>
          <cell r="O382">
            <v>0</v>
          </cell>
        </row>
        <row r="383">
          <cell r="J383" t="str">
            <v>Paku 3"</v>
          </cell>
          <cell r="L383" t="str">
            <v>Kg</v>
          </cell>
          <cell r="M383">
            <v>0</v>
          </cell>
          <cell r="N383">
            <v>0</v>
          </cell>
          <cell r="O383">
            <v>0</v>
          </cell>
        </row>
        <row r="384">
          <cell r="I384" t="str">
            <v>Pasang Jendela</v>
          </cell>
          <cell r="L384" t="str">
            <v>Unit</v>
          </cell>
          <cell r="M384">
            <v>0</v>
          </cell>
          <cell r="P384">
            <v>0</v>
          </cell>
          <cell r="Q384">
            <v>0</v>
          </cell>
        </row>
        <row r="385">
          <cell r="I385" t="str">
            <v>Fabrikasi Jendela</v>
          </cell>
          <cell r="L385" t="str">
            <v>Bh</v>
          </cell>
          <cell r="M385">
            <v>0</v>
          </cell>
          <cell r="P385">
            <v>0</v>
          </cell>
          <cell r="Q385">
            <v>0</v>
          </cell>
        </row>
        <row r="386">
          <cell r="J386" t="str">
            <v>Kayu Kering Oven</v>
          </cell>
          <cell r="L386" t="str">
            <v>M³</v>
          </cell>
          <cell r="M386">
            <v>0</v>
          </cell>
          <cell r="N386">
            <v>0</v>
          </cell>
          <cell r="O386">
            <v>0</v>
          </cell>
        </row>
        <row r="387">
          <cell r="I387" t="str">
            <v>Pasang Kawat Harmonika</v>
          </cell>
          <cell r="J387" t="str">
            <v>Kawat Harmonika 1"</v>
          </cell>
          <cell r="L387" t="str">
            <v>M²</v>
          </cell>
          <cell r="M387">
            <v>0</v>
          </cell>
          <cell r="N387">
            <v>0</v>
          </cell>
          <cell r="O387">
            <v>0</v>
          </cell>
          <cell r="P387">
            <v>0</v>
          </cell>
          <cell r="Q387">
            <v>0</v>
          </cell>
        </row>
        <row r="388">
          <cell r="I388" t="str">
            <v>Pembesian £ dia. 12 mm</v>
          </cell>
          <cell r="J388" t="str">
            <v>Besi Beton  Ø  10 mm</v>
          </cell>
          <cell r="L388" t="str">
            <v>Kg</v>
          </cell>
          <cell r="M388">
            <v>0</v>
          </cell>
          <cell r="N388">
            <v>0</v>
          </cell>
          <cell r="O388">
            <v>0</v>
          </cell>
          <cell r="P388">
            <v>0</v>
          </cell>
          <cell r="Q388">
            <v>0</v>
          </cell>
        </row>
        <row r="389">
          <cell r="H389" t="str">
            <v>Jendela Type J.1 (Process Assistant Office)</v>
          </cell>
          <cell r="L389" t="str">
            <v>Unit</v>
          </cell>
          <cell r="M389">
            <v>1</v>
          </cell>
          <cell r="O389">
            <v>0</v>
          </cell>
          <cell r="Q389">
            <v>0</v>
          </cell>
          <cell r="R389">
            <v>0</v>
          </cell>
        </row>
        <row r="390">
          <cell r="I390" t="str">
            <v>Pemasangan Kusen</v>
          </cell>
          <cell r="L390" t="str">
            <v>M²</v>
          </cell>
          <cell r="M390">
            <v>0</v>
          </cell>
          <cell r="P390">
            <v>0</v>
          </cell>
          <cell r="Q390">
            <v>0</v>
          </cell>
        </row>
        <row r="391">
          <cell r="I391" t="str">
            <v>Fabrikasi Kusen</v>
          </cell>
          <cell r="L391" t="str">
            <v>M</v>
          </cell>
          <cell r="M391">
            <v>0</v>
          </cell>
          <cell r="P391">
            <v>0</v>
          </cell>
          <cell r="Q391">
            <v>0</v>
          </cell>
        </row>
        <row r="392">
          <cell r="J392" t="str">
            <v>Kayu Kering Oven</v>
          </cell>
          <cell r="L392" t="str">
            <v>M³</v>
          </cell>
          <cell r="M392">
            <v>0</v>
          </cell>
          <cell r="N392">
            <v>0</v>
          </cell>
          <cell r="O392">
            <v>0</v>
          </cell>
        </row>
        <row r="393">
          <cell r="J393" t="str">
            <v>Paku 3"</v>
          </cell>
          <cell r="L393" t="str">
            <v>Kg</v>
          </cell>
          <cell r="M393">
            <v>0</v>
          </cell>
          <cell r="N393">
            <v>0</v>
          </cell>
          <cell r="O393">
            <v>0</v>
          </cell>
        </row>
        <row r="394">
          <cell r="I394" t="str">
            <v>Pemasangan Kaca</v>
          </cell>
          <cell r="J394" t="str">
            <v>Kaca Bening 5 mm</v>
          </cell>
          <cell r="L394" t="str">
            <v>M²</v>
          </cell>
          <cell r="M394">
            <v>0</v>
          </cell>
          <cell r="N394">
            <v>0</v>
          </cell>
          <cell r="O394">
            <v>0</v>
          </cell>
          <cell r="P394">
            <v>0</v>
          </cell>
          <cell r="Q394">
            <v>0</v>
          </cell>
        </row>
        <row r="395">
          <cell r="I395" t="str">
            <v>Pembesian £ dia. 12 mm</v>
          </cell>
          <cell r="J395" t="str">
            <v>Besi Beton  Ø  10 mm</v>
          </cell>
          <cell r="L395" t="str">
            <v>Kg</v>
          </cell>
          <cell r="M395">
            <v>0</v>
          </cell>
          <cell r="N395">
            <v>0</v>
          </cell>
          <cell r="O395">
            <v>0</v>
          </cell>
          <cell r="P395">
            <v>0</v>
          </cell>
          <cell r="Q395">
            <v>0</v>
          </cell>
        </row>
        <row r="396">
          <cell r="H396" t="str">
            <v>Jendela Type J.2 (Process Assistant Office)</v>
          </cell>
          <cell r="L396" t="str">
            <v>Unit</v>
          </cell>
          <cell r="M396">
            <v>1</v>
          </cell>
          <cell r="O396">
            <v>0</v>
          </cell>
          <cell r="Q396">
            <v>0</v>
          </cell>
          <cell r="R396">
            <v>0</v>
          </cell>
        </row>
        <row r="397">
          <cell r="I397" t="str">
            <v>Pemasangan Kusen</v>
          </cell>
          <cell r="L397" t="str">
            <v>M²</v>
          </cell>
          <cell r="M397">
            <v>0</v>
          </cell>
          <cell r="P397">
            <v>0</v>
          </cell>
          <cell r="Q397">
            <v>0</v>
          </cell>
        </row>
        <row r="398">
          <cell r="I398" t="str">
            <v>Fabrikasi Kusen</v>
          </cell>
          <cell r="L398" t="str">
            <v>M</v>
          </cell>
          <cell r="M398">
            <v>0</v>
          </cell>
          <cell r="P398">
            <v>0</v>
          </cell>
          <cell r="Q398">
            <v>0</v>
          </cell>
        </row>
        <row r="399">
          <cell r="J399" t="str">
            <v>Kayu Kering Oven</v>
          </cell>
          <cell r="L399" t="str">
            <v>M³</v>
          </cell>
          <cell r="M399">
            <v>0</v>
          </cell>
          <cell r="N399">
            <v>0</v>
          </cell>
          <cell r="O399">
            <v>0</v>
          </cell>
        </row>
        <row r="400">
          <cell r="J400" t="str">
            <v>Paku 3"</v>
          </cell>
          <cell r="L400" t="str">
            <v>Kg</v>
          </cell>
          <cell r="M400">
            <v>0</v>
          </cell>
          <cell r="N400">
            <v>0</v>
          </cell>
          <cell r="O400">
            <v>0</v>
          </cell>
        </row>
        <row r="401">
          <cell r="I401" t="str">
            <v>Pemasangan Kaca</v>
          </cell>
          <cell r="J401" t="str">
            <v>Kaca Bening 5 mm</v>
          </cell>
          <cell r="L401" t="str">
            <v>M²</v>
          </cell>
          <cell r="M401">
            <v>0</v>
          </cell>
          <cell r="N401">
            <v>0</v>
          </cell>
          <cell r="O401">
            <v>0</v>
          </cell>
          <cell r="P401">
            <v>0</v>
          </cell>
          <cell r="Q401">
            <v>0</v>
          </cell>
        </row>
        <row r="402">
          <cell r="I402" t="str">
            <v>Pembesian £ dia. 12 mm</v>
          </cell>
          <cell r="J402" t="str">
            <v>Besi Beton  Ø  10 mm</v>
          </cell>
          <cell r="L402" t="str">
            <v>Kg</v>
          </cell>
          <cell r="M402">
            <v>0</v>
          </cell>
          <cell r="N402">
            <v>0</v>
          </cell>
          <cell r="O402">
            <v>0</v>
          </cell>
          <cell r="P402">
            <v>0</v>
          </cell>
          <cell r="Q402">
            <v>0</v>
          </cell>
        </row>
        <row r="403">
          <cell r="N403" t="str">
            <v/>
          </cell>
          <cell r="P403" t="str">
            <v/>
          </cell>
        </row>
        <row r="404">
          <cell r="H404" t="str">
            <v>Teralis Jendela</v>
          </cell>
          <cell r="L404" t="str">
            <v>Unit</v>
          </cell>
          <cell r="M404">
            <v>1</v>
          </cell>
          <cell r="N404" t="str">
            <v/>
          </cell>
          <cell r="O404">
            <v>0</v>
          </cell>
          <cell r="Q404">
            <v>0</v>
          </cell>
          <cell r="R404">
            <v>0</v>
          </cell>
        </row>
        <row r="405">
          <cell r="I405" t="str">
            <v>Pekerjaan Plat</v>
          </cell>
          <cell r="N405" t="str">
            <v/>
          </cell>
        </row>
        <row r="406">
          <cell r="I406" t="str">
            <v>Pekerjaan Baja Plat  £ 8 mm (Fabrikasi/Erection)</v>
          </cell>
          <cell r="J406" t="str">
            <v>Plat Strip 3 mm x 25 mm</v>
          </cell>
          <cell r="L406" t="str">
            <v>Kg</v>
          </cell>
          <cell r="M406">
            <v>0</v>
          </cell>
          <cell r="N406">
            <v>0</v>
          </cell>
          <cell r="O406">
            <v>0</v>
          </cell>
          <cell r="P406">
            <v>0</v>
          </cell>
          <cell r="Q406">
            <v>0</v>
          </cell>
        </row>
        <row r="407">
          <cell r="I407" t="str">
            <v>Pengecatan Baja</v>
          </cell>
          <cell r="J407" t="str">
            <v>Pengecatan  Plat</v>
          </cell>
          <cell r="L407" t="str">
            <v>M²</v>
          </cell>
          <cell r="M407">
            <v>0</v>
          </cell>
          <cell r="N407">
            <v>0</v>
          </cell>
          <cell r="O407">
            <v>0</v>
          </cell>
          <cell r="P407">
            <v>0</v>
          </cell>
          <cell r="Q407">
            <v>0</v>
          </cell>
        </row>
        <row r="408">
          <cell r="J408" t="str">
            <v>Paku Skrup 3/4"</v>
          </cell>
          <cell r="L408" t="str">
            <v>Bh</v>
          </cell>
          <cell r="M408">
            <v>0</v>
          </cell>
          <cell r="N408">
            <v>0</v>
          </cell>
          <cell r="O408">
            <v>0</v>
          </cell>
          <cell r="P408" t="str">
            <v/>
          </cell>
        </row>
        <row r="409">
          <cell r="I409" t="str">
            <v>Pembesian £ dia. 12 mm</v>
          </cell>
          <cell r="J409" t="str">
            <v>Besi Beton  Ø  8 mm</v>
          </cell>
          <cell r="L409" t="str">
            <v>Kg</v>
          </cell>
          <cell r="M409">
            <v>0</v>
          </cell>
          <cell r="N409">
            <v>0</v>
          </cell>
          <cell r="O409">
            <v>0</v>
          </cell>
          <cell r="P409">
            <v>0</v>
          </cell>
          <cell r="Q409">
            <v>0</v>
          </cell>
        </row>
        <row r="410">
          <cell r="H410" t="str">
            <v>Teralis Pintu (Reservoir P.H &amp; Raw Water P.H)</v>
          </cell>
          <cell r="L410" t="str">
            <v>Unit</v>
          </cell>
          <cell r="M410">
            <v>1</v>
          </cell>
          <cell r="N410" t="str">
            <v/>
          </cell>
          <cell r="O410">
            <v>0</v>
          </cell>
          <cell r="Q410">
            <v>0</v>
          </cell>
          <cell r="R410">
            <v>0</v>
          </cell>
        </row>
        <row r="411">
          <cell r="I411" t="str">
            <v>Pekerjaan Profil</v>
          </cell>
          <cell r="N411" t="str">
            <v/>
          </cell>
        </row>
        <row r="412">
          <cell r="I412" t="str">
            <v>Pekerjaan Baja Siku (Fabrikasi/Erection)</v>
          </cell>
          <cell r="J412" t="str">
            <v>L 40 x 40 x 4 mm</v>
          </cell>
          <cell r="L412" t="str">
            <v>Kg</v>
          </cell>
          <cell r="M412">
            <v>0</v>
          </cell>
          <cell r="N412">
            <v>0</v>
          </cell>
          <cell r="O412">
            <v>0</v>
          </cell>
          <cell r="P412">
            <v>0</v>
          </cell>
          <cell r="Q412">
            <v>0</v>
          </cell>
        </row>
        <row r="413">
          <cell r="I413" t="str">
            <v>Pengecatan Baja</v>
          </cell>
          <cell r="J413" t="str">
            <v>Pengecatan  Profil</v>
          </cell>
          <cell r="L413" t="str">
            <v>M²</v>
          </cell>
          <cell r="M413">
            <v>0</v>
          </cell>
          <cell r="N413">
            <v>0</v>
          </cell>
          <cell r="O413">
            <v>0</v>
          </cell>
          <cell r="P413">
            <v>0</v>
          </cell>
          <cell r="Q413">
            <v>0</v>
          </cell>
        </row>
        <row r="414">
          <cell r="I414" t="str">
            <v>Pekerjaan Plat</v>
          </cell>
          <cell r="N414" t="str">
            <v/>
          </cell>
        </row>
        <row r="415">
          <cell r="I415" t="str">
            <v>Pekerjaan Baja Plat  £ 8 mm (Fabrikasi/Erection)</v>
          </cell>
          <cell r="J415" t="str">
            <v>Plat Strip 4 mm x 40 mm</v>
          </cell>
          <cell r="L415" t="str">
            <v>Kg</v>
          </cell>
          <cell r="M415">
            <v>0</v>
          </cell>
          <cell r="N415">
            <v>0</v>
          </cell>
          <cell r="O415">
            <v>0</v>
          </cell>
          <cell r="P415">
            <v>0</v>
          </cell>
          <cell r="Q415">
            <v>0</v>
          </cell>
        </row>
        <row r="416">
          <cell r="I416" t="str">
            <v>Pengecatan Baja</v>
          </cell>
          <cell r="J416" t="str">
            <v>Pengecatan  Plat</v>
          </cell>
          <cell r="L416" t="str">
            <v>M²</v>
          </cell>
          <cell r="M416">
            <v>0</v>
          </cell>
          <cell r="N416">
            <v>0</v>
          </cell>
          <cell r="O416">
            <v>0</v>
          </cell>
          <cell r="P416">
            <v>0</v>
          </cell>
          <cell r="Q416">
            <v>0</v>
          </cell>
        </row>
        <row r="417">
          <cell r="J417" t="str">
            <v>Paku Skrup 1,5"</v>
          </cell>
          <cell r="L417" t="str">
            <v>Bh</v>
          </cell>
          <cell r="M417">
            <v>0</v>
          </cell>
          <cell r="N417">
            <v>0</v>
          </cell>
          <cell r="O417">
            <v>0</v>
          </cell>
        </row>
        <row r="418">
          <cell r="I418" t="str">
            <v>Pembesian &gt; dia. 12 mm</v>
          </cell>
          <cell r="J418" t="str">
            <v>Besi Beton  Ø  16 mm</v>
          </cell>
          <cell r="L418" t="str">
            <v>Kg</v>
          </cell>
          <cell r="M418">
            <v>0</v>
          </cell>
          <cell r="N418">
            <v>0</v>
          </cell>
          <cell r="O418">
            <v>0</v>
          </cell>
          <cell r="P418">
            <v>0</v>
          </cell>
          <cell r="Q418">
            <v>0</v>
          </cell>
        </row>
        <row r="419">
          <cell r="I419" t="str">
            <v>Pembesian £ dia. 12 mm</v>
          </cell>
          <cell r="J419" t="str">
            <v>Besi Beton  Ø  8 mm</v>
          </cell>
          <cell r="L419" t="str">
            <v>Kg</v>
          </cell>
          <cell r="M419">
            <v>0</v>
          </cell>
          <cell r="N419">
            <v>0</v>
          </cell>
          <cell r="O419">
            <v>0</v>
          </cell>
          <cell r="P419">
            <v>0</v>
          </cell>
          <cell r="Q419">
            <v>0</v>
          </cell>
        </row>
        <row r="420">
          <cell r="H420" t="str">
            <v>Teralis Jendela (Reservoir P.H &amp; Raw Water P.H)</v>
          </cell>
          <cell r="L420" t="str">
            <v>Unit</v>
          </cell>
          <cell r="M420">
            <v>1</v>
          </cell>
          <cell r="N420" t="str">
            <v/>
          </cell>
          <cell r="O420">
            <v>0</v>
          </cell>
          <cell r="Q420">
            <v>0</v>
          </cell>
          <cell r="R420">
            <v>0</v>
          </cell>
        </row>
        <row r="421">
          <cell r="I421" t="str">
            <v>Pekerjaan Plat</v>
          </cell>
          <cell r="N421" t="str">
            <v/>
          </cell>
        </row>
        <row r="422">
          <cell r="I422" t="str">
            <v>Pekerjaan Baja Plat  £ 8 mm (Fabrikasi/Erection)</v>
          </cell>
          <cell r="J422" t="str">
            <v>Plat Strip 3 mm x 25 mm</v>
          </cell>
          <cell r="L422" t="str">
            <v>Kg</v>
          </cell>
          <cell r="M422">
            <v>0</v>
          </cell>
          <cell r="N422">
            <v>0</v>
          </cell>
          <cell r="O422">
            <v>0</v>
          </cell>
          <cell r="P422">
            <v>0</v>
          </cell>
          <cell r="Q422">
            <v>0</v>
          </cell>
        </row>
        <row r="423">
          <cell r="I423" t="str">
            <v>Pengecatan Baja</v>
          </cell>
          <cell r="J423" t="str">
            <v>Pengecatan  Plat</v>
          </cell>
          <cell r="L423" t="str">
            <v>M²</v>
          </cell>
          <cell r="M423">
            <v>0</v>
          </cell>
          <cell r="N423">
            <v>0</v>
          </cell>
          <cell r="O423">
            <v>0</v>
          </cell>
          <cell r="P423">
            <v>0</v>
          </cell>
          <cell r="Q423">
            <v>0</v>
          </cell>
        </row>
        <row r="424">
          <cell r="J424" t="str">
            <v>Paku Skrup 1"</v>
          </cell>
          <cell r="L424" t="str">
            <v>Bh</v>
          </cell>
          <cell r="M424">
            <v>0</v>
          </cell>
          <cell r="N424">
            <v>0</v>
          </cell>
          <cell r="O424">
            <v>0</v>
          </cell>
        </row>
        <row r="425">
          <cell r="I425" t="str">
            <v>Pembesian £ dia. 12 mm</v>
          </cell>
          <cell r="J425" t="str">
            <v>Besi Beton  Ø  8 mm</v>
          </cell>
          <cell r="L425" t="str">
            <v>Kg</v>
          </cell>
          <cell r="M425">
            <v>0</v>
          </cell>
          <cell r="N425">
            <v>0</v>
          </cell>
          <cell r="O425">
            <v>0</v>
          </cell>
          <cell r="P425">
            <v>0</v>
          </cell>
          <cell r="Q425">
            <v>0</v>
          </cell>
        </row>
        <row r="426">
          <cell r="N426" t="str">
            <v/>
          </cell>
          <cell r="P426" t="str">
            <v/>
          </cell>
        </row>
        <row r="427">
          <cell r="H427" t="str">
            <v>Bovenlight (Toilet Block)</v>
          </cell>
          <cell r="L427" t="str">
            <v>Unit</v>
          </cell>
          <cell r="M427">
            <v>1</v>
          </cell>
          <cell r="N427" t="str">
            <v/>
          </cell>
          <cell r="O427">
            <v>0</v>
          </cell>
          <cell r="Q427">
            <v>0</v>
          </cell>
          <cell r="R427">
            <v>0</v>
          </cell>
        </row>
        <row r="428">
          <cell r="I428" t="str">
            <v>Pemasangan Kusen</v>
          </cell>
          <cell r="L428" t="str">
            <v>M²</v>
          </cell>
          <cell r="M428">
            <v>0</v>
          </cell>
          <cell r="N428" t="str">
            <v/>
          </cell>
          <cell r="P428">
            <v>0</v>
          </cell>
          <cell r="Q428">
            <v>0</v>
          </cell>
        </row>
        <row r="429">
          <cell r="I429" t="str">
            <v>Fabrikasi Kusen</v>
          </cell>
          <cell r="L429" t="str">
            <v>M</v>
          </cell>
          <cell r="M429">
            <v>0</v>
          </cell>
          <cell r="N429" t="str">
            <v/>
          </cell>
          <cell r="P429">
            <v>0</v>
          </cell>
          <cell r="Q429">
            <v>0</v>
          </cell>
        </row>
        <row r="430">
          <cell r="J430" t="str">
            <v>Kayu Kering Oven</v>
          </cell>
          <cell r="L430" t="str">
            <v>M³</v>
          </cell>
          <cell r="M430">
            <v>0</v>
          </cell>
          <cell r="N430">
            <v>0</v>
          </cell>
          <cell r="O430">
            <v>0</v>
          </cell>
          <cell r="P430" t="str">
            <v/>
          </cell>
        </row>
        <row r="431">
          <cell r="J431" t="str">
            <v>Paku 3"</v>
          </cell>
          <cell r="L431" t="str">
            <v>Kg</v>
          </cell>
          <cell r="M431">
            <v>0</v>
          </cell>
          <cell r="N431">
            <v>0</v>
          </cell>
          <cell r="O431">
            <v>0</v>
          </cell>
          <cell r="P431" t="str">
            <v/>
          </cell>
        </row>
        <row r="432">
          <cell r="I432" t="str">
            <v>Pemasangan Kaca</v>
          </cell>
          <cell r="J432" t="str">
            <v>Kaca Ice/Buram 5 mm</v>
          </cell>
          <cell r="L432" t="str">
            <v>M²</v>
          </cell>
          <cell r="M432">
            <v>0</v>
          </cell>
          <cell r="N432">
            <v>0</v>
          </cell>
          <cell r="O432">
            <v>0</v>
          </cell>
          <cell r="P432">
            <v>0</v>
          </cell>
          <cell r="Q432">
            <v>0</v>
          </cell>
        </row>
        <row r="433">
          <cell r="H433" t="str">
            <v>Bovenlight Type BV (Pos Jaga)</v>
          </cell>
          <cell r="L433" t="str">
            <v>Unit</v>
          </cell>
          <cell r="M433">
            <v>1</v>
          </cell>
          <cell r="N433" t="str">
            <v/>
          </cell>
          <cell r="O433">
            <v>0</v>
          </cell>
          <cell r="Q433">
            <v>0</v>
          </cell>
          <cell r="R433">
            <v>0</v>
          </cell>
        </row>
        <row r="434">
          <cell r="I434" t="str">
            <v>Pemasangan Kusen</v>
          </cell>
          <cell r="L434" t="str">
            <v>M²</v>
          </cell>
          <cell r="M434">
            <v>0</v>
          </cell>
          <cell r="N434" t="str">
            <v/>
          </cell>
          <cell r="P434">
            <v>0</v>
          </cell>
          <cell r="Q434">
            <v>0</v>
          </cell>
        </row>
        <row r="435">
          <cell r="I435" t="str">
            <v>Fabrikasi Kusen</v>
          </cell>
          <cell r="L435" t="str">
            <v>M</v>
          </cell>
          <cell r="M435">
            <v>0</v>
          </cell>
          <cell r="N435" t="str">
            <v/>
          </cell>
          <cell r="P435">
            <v>0</v>
          </cell>
          <cell r="Q435">
            <v>0</v>
          </cell>
        </row>
        <row r="436">
          <cell r="J436" t="str">
            <v>Kayu Kering Oven</v>
          </cell>
          <cell r="L436" t="str">
            <v>M³</v>
          </cell>
          <cell r="M436">
            <v>0</v>
          </cell>
          <cell r="N436">
            <v>0</v>
          </cell>
          <cell r="O436">
            <v>0</v>
          </cell>
          <cell r="P436" t="str">
            <v/>
          </cell>
        </row>
        <row r="437">
          <cell r="J437" t="str">
            <v>Paku 3"</v>
          </cell>
          <cell r="L437" t="str">
            <v>Kg</v>
          </cell>
          <cell r="M437">
            <v>0</v>
          </cell>
          <cell r="N437">
            <v>0</v>
          </cell>
          <cell r="O437">
            <v>0</v>
          </cell>
          <cell r="P437" t="str">
            <v/>
          </cell>
        </row>
        <row r="438">
          <cell r="I438" t="str">
            <v>Pemasangan Kaca</v>
          </cell>
          <cell r="J438" t="str">
            <v>Kaca Ice/Buram 5 mm</v>
          </cell>
          <cell r="L438" t="str">
            <v>M²</v>
          </cell>
          <cell r="M438">
            <v>0</v>
          </cell>
          <cell r="N438">
            <v>0</v>
          </cell>
          <cell r="O438">
            <v>0</v>
          </cell>
          <cell r="P438">
            <v>0</v>
          </cell>
          <cell r="Q438">
            <v>0</v>
          </cell>
        </row>
        <row r="439">
          <cell r="H439" t="str">
            <v>Bovenlight Type 1 (Pump House of WTP)</v>
          </cell>
          <cell r="L439" t="str">
            <v>Unit</v>
          </cell>
          <cell r="M439">
            <v>1</v>
          </cell>
          <cell r="N439" t="str">
            <v/>
          </cell>
          <cell r="O439">
            <v>0</v>
          </cell>
          <cell r="Q439">
            <v>0</v>
          </cell>
          <cell r="R439">
            <v>0</v>
          </cell>
        </row>
        <row r="440">
          <cell r="I440" t="str">
            <v>Pemasangan Kusen</v>
          </cell>
          <cell r="L440" t="str">
            <v>M²</v>
          </cell>
          <cell r="M440">
            <v>0</v>
          </cell>
          <cell r="P440">
            <v>0</v>
          </cell>
          <cell r="Q440">
            <v>0</v>
          </cell>
        </row>
        <row r="441">
          <cell r="I441" t="str">
            <v>Fabrikasi Kusen</v>
          </cell>
          <cell r="L441" t="str">
            <v>M</v>
          </cell>
          <cell r="M441">
            <v>0</v>
          </cell>
          <cell r="P441">
            <v>0</v>
          </cell>
          <cell r="Q441">
            <v>0</v>
          </cell>
        </row>
        <row r="442">
          <cell r="J442" t="str">
            <v>Kayu Kering Oven</v>
          </cell>
          <cell r="L442" t="str">
            <v>M³</v>
          </cell>
          <cell r="M442">
            <v>0</v>
          </cell>
          <cell r="N442">
            <v>0</v>
          </cell>
          <cell r="O442">
            <v>0</v>
          </cell>
        </row>
        <row r="443">
          <cell r="J443" t="str">
            <v>Paku 3"</v>
          </cell>
          <cell r="L443" t="str">
            <v>Kg</v>
          </cell>
          <cell r="M443">
            <v>0</v>
          </cell>
          <cell r="N443">
            <v>0</v>
          </cell>
          <cell r="O443">
            <v>0</v>
          </cell>
        </row>
        <row r="444">
          <cell r="I444" t="str">
            <v>Pemasangan Kaca</v>
          </cell>
          <cell r="J444" t="str">
            <v>Kaca Bening 5 mm</v>
          </cell>
          <cell r="L444" t="str">
            <v>M²</v>
          </cell>
          <cell r="M444">
            <v>0</v>
          </cell>
          <cell r="N444">
            <v>0</v>
          </cell>
          <cell r="O444">
            <v>0</v>
          </cell>
          <cell r="P444">
            <v>0</v>
          </cell>
          <cell r="Q444">
            <v>0</v>
          </cell>
        </row>
        <row r="445">
          <cell r="H445" t="str">
            <v>Bovenlight Type 2 (Pump House of WTP)</v>
          </cell>
          <cell r="L445" t="str">
            <v>Unit</v>
          </cell>
          <cell r="M445">
            <v>1</v>
          </cell>
          <cell r="N445" t="str">
            <v/>
          </cell>
          <cell r="O445">
            <v>0</v>
          </cell>
          <cell r="Q445">
            <v>0</v>
          </cell>
          <cell r="R445">
            <v>0</v>
          </cell>
        </row>
        <row r="446">
          <cell r="I446" t="str">
            <v>Pemasangan Kusen</v>
          </cell>
          <cell r="L446" t="str">
            <v>M²</v>
          </cell>
          <cell r="M446">
            <v>0</v>
          </cell>
          <cell r="P446">
            <v>0</v>
          </cell>
          <cell r="Q446">
            <v>0</v>
          </cell>
        </row>
        <row r="447">
          <cell r="I447" t="str">
            <v>Fabrikasi Kusen</v>
          </cell>
          <cell r="L447" t="str">
            <v>M</v>
          </cell>
          <cell r="M447">
            <v>0</v>
          </cell>
          <cell r="P447">
            <v>0</v>
          </cell>
          <cell r="Q447">
            <v>0</v>
          </cell>
        </row>
        <row r="448">
          <cell r="J448" t="str">
            <v>Kayu Kering Oven</v>
          </cell>
          <cell r="L448" t="str">
            <v>M³</v>
          </cell>
          <cell r="M448">
            <v>0</v>
          </cell>
          <cell r="N448">
            <v>0</v>
          </cell>
          <cell r="O448">
            <v>0</v>
          </cell>
        </row>
        <row r="449">
          <cell r="J449" t="str">
            <v>Paku 3"</v>
          </cell>
          <cell r="L449" t="str">
            <v>Kg</v>
          </cell>
          <cell r="M449">
            <v>0</v>
          </cell>
          <cell r="N449">
            <v>0</v>
          </cell>
          <cell r="O449">
            <v>0</v>
          </cell>
        </row>
        <row r="450">
          <cell r="I450" t="str">
            <v>Pemasangan Kaca</v>
          </cell>
          <cell r="J450" t="str">
            <v>Kaca Bening 5 mm</v>
          </cell>
          <cell r="L450" t="str">
            <v>M²</v>
          </cell>
          <cell r="M450">
            <v>0</v>
          </cell>
          <cell r="N450">
            <v>0</v>
          </cell>
          <cell r="O450">
            <v>0</v>
          </cell>
          <cell r="P450">
            <v>0</v>
          </cell>
          <cell r="Q450">
            <v>0</v>
          </cell>
        </row>
        <row r="451">
          <cell r="H451" t="str">
            <v>Pemasangan Acesories Pintu</v>
          </cell>
          <cell r="L451" t="str">
            <v>M'</v>
          </cell>
          <cell r="M451">
            <v>1</v>
          </cell>
          <cell r="P451">
            <v>0</v>
          </cell>
          <cell r="Q451">
            <v>0</v>
          </cell>
          <cell r="R451">
            <v>0</v>
          </cell>
        </row>
        <row r="452">
          <cell r="H452" t="str">
            <v>Pemasangan Acesories Jendela</v>
          </cell>
          <cell r="L452" t="str">
            <v>M'</v>
          </cell>
          <cell r="M452">
            <v>1</v>
          </cell>
          <cell r="P452">
            <v>0</v>
          </cell>
          <cell r="Q452">
            <v>0</v>
          </cell>
          <cell r="R452">
            <v>0</v>
          </cell>
        </row>
        <row r="453">
          <cell r="N453" t="str">
            <v/>
          </cell>
          <cell r="P453" t="str">
            <v/>
          </cell>
        </row>
        <row r="454">
          <cell r="L454" t="str">
            <v/>
          </cell>
          <cell r="N454" t="str">
            <v/>
          </cell>
          <cell r="P454" t="str">
            <v/>
          </cell>
        </row>
        <row r="455">
          <cell r="H455" t="str">
            <v>Pasang  Plafond</v>
          </cell>
          <cell r="L455" t="str">
            <v>M²</v>
          </cell>
          <cell r="M455">
            <v>1</v>
          </cell>
          <cell r="N455" t="str">
            <v/>
          </cell>
          <cell r="O455">
            <v>0</v>
          </cell>
          <cell r="P455">
            <v>0</v>
          </cell>
          <cell r="Q455">
            <v>0</v>
          </cell>
          <cell r="R455">
            <v>0</v>
          </cell>
        </row>
        <row r="456">
          <cell r="J456" t="str">
            <v>Kayu Balok 5/7 - 4 m</v>
          </cell>
          <cell r="L456" t="str">
            <v>Btg</v>
          </cell>
          <cell r="M456">
            <v>0</v>
          </cell>
          <cell r="N456">
            <v>0</v>
          </cell>
          <cell r="O456">
            <v>0</v>
          </cell>
          <cell r="P456" t="str">
            <v/>
          </cell>
        </row>
        <row r="457">
          <cell r="J457" t="str">
            <v>Kayu Balok 5/5 - 4 m</v>
          </cell>
          <cell r="L457" t="str">
            <v>Btg</v>
          </cell>
          <cell r="M457">
            <v>0</v>
          </cell>
          <cell r="N457">
            <v>0</v>
          </cell>
          <cell r="O457">
            <v>0</v>
          </cell>
          <cell r="P457" t="str">
            <v/>
          </cell>
        </row>
        <row r="458">
          <cell r="J458" t="str">
            <v>Paku 3"</v>
          </cell>
          <cell r="L458" t="str">
            <v>Kg</v>
          </cell>
          <cell r="M458">
            <v>0</v>
          </cell>
          <cell r="N458">
            <v>0</v>
          </cell>
          <cell r="O458">
            <v>0</v>
          </cell>
          <cell r="P458" t="str">
            <v/>
          </cell>
        </row>
        <row r="459">
          <cell r="J459" t="str">
            <v>Paku 2,5"</v>
          </cell>
          <cell r="L459" t="str">
            <v>Kg</v>
          </cell>
          <cell r="M459">
            <v>0</v>
          </cell>
          <cell r="N459">
            <v>0</v>
          </cell>
          <cell r="O459">
            <v>0</v>
          </cell>
          <cell r="P459" t="str">
            <v/>
          </cell>
        </row>
        <row r="460">
          <cell r="J460" t="str">
            <v>Triplek 4 mm</v>
          </cell>
          <cell r="L460" t="str">
            <v>M²</v>
          </cell>
          <cell r="M460">
            <v>0</v>
          </cell>
          <cell r="N460">
            <v>0</v>
          </cell>
          <cell r="O460">
            <v>0</v>
          </cell>
          <cell r="P460" t="str">
            <v/>
          </cell>
        </row>
        <row r="461">
          <cell r="J461" t="str">
            <v>Paku Triplek</v>
          </cell>
          <cell r="L461" t="str">
            <v>Kg</v>
          </cell>
          <cell r="M461">
            <v>0</v>
          </cell>
          <cell r="N461">
            <v>0</v>
          </cell>
          <cell r="O461">
            <v>0</v>
          </cell>
          <cell r="P461" t="str">
            <v/>
          </cell>
        </row>
        <row r="462">
          <cell r="H462" t="str">
            <v>Pasang Skirting Plafond</v>
          </cell>
          <cell r="L462" t="str">
            <v>M'</v>
          </cell>
          <cell r="M462">
            <v>1</v>
          </cell>
          <cell r="N462" t="str">
            <v/>
          </cell>
          <cell r="O462">
            <v>0</v>
          </cell>
          <cell r="P462">
            <v>0</v>
          </cell>
          <cell r="Q462">
            <v>0</v>
          </cell>
          <cell r="R462">
            <v>0</v>
          </cell>
        </row>
        <row r="463">
          <cell r="J463" t="str">
            <v>List Profil 50 mm</v>
          </cell>
          <cell r="L463" t="str">
            <v>M'</v>
          </cell>
          <cell r="M463">
            <v>0</v>
          </cell>
          <cell r="N463">
            <v>0</v>
          </cell>
          <cell r="O463">
            <v>0</v>
          </cell>
          <cell r="P463" t="str">
            <v/>
          </cell>
        </row>
        <row r="464">
          <cell r="J464" t="str">
            <v>Paku 2"</v>
          </cell>
          <cell r="L464" t="str">
            <v>Kg</v>
          </cell>
          <cell r="M464">
            <v>0</v>
          </cell>
          <cell r="N464">
            <v>0</v>
          </cell>
          <cell r="O464">
            <v>0</v>
          </cell>
          <cell r="P464" t="str">
            <v/>
          </cell>
        </row>
        <row r="465">
          <cell r="H465" t="str">
            <v>Pasang List Plafond</v>
          </cell>
          <cell r="L465" t="str">
            <v>M'</v>
          </cell>
          <cell r="M465">
            <v>1</v>
          </cell>
          <cell r="N465" t="str">
            <v/>
          </cell>
          <cell r="O465">
            <v>0</v>
          </cell>
          <cell r="P465">
            <v>0</v>
          </cell>
          <cell r="Q465">
            <v>0</v>
          </cell>
          <cell r="R465">
            <v>0</v>
          </cell>
        </row>
        <row r="466">
          <cell r="J466" t="str">
            <v>Triplek 4 mm</v>
          </cell>
          <cell r="L466" t="str">
            <v>M²</v>
          </cell>
          <cell r="M466">
            <v>0</v>
          </cell>
          <cell r="N466">
            <v>0</v>
          </cell>
          <cell r="O466">
            <v>0</v>
          </cell>
          <cell r="P466" t="str">
            <v/>
          </cell>
        </row>
        <row r="467">
          <cell r="J467" t="str">
            <v>Paku Triplek</v>
          </cell>
          <cell r="L467" t="str">
            <v>Kg</v>
          </cell>
          <cell r="M467">
            <v>0</v>
          </cell>
          <cell r="N467">
            <v>0</v>
          </cell>
          <cell r="O467">
            <v>0</v>
          </cell>
          <cell r="P467" t="str">
            <v/>
          </cell>
        </row>
        <row r="468">
          <cell r="N468" t="str">
            <v/>
          </cell>
          <cell r="P468" t="str">
            <v/>
          </cell>
        </row>
        <row r="469">
          <cell r="N469" t="str">
            <v/>
          </cell>
          <cell r="P469" t="str">
            <v/>
          </cell>
        </row>
        <row r="470">
          <cell r="H470" t="str">
            <v>Cor Rabat Beton</v>
          </cell>
          <cell r="L470" t="str">
            <v>M³</v>
          </cell>
          <cell r="M470">
            <v>1</v>
          </cell>
          <cell r="N470" t="str">
            <v/>
          </cell>
          <cell r="O470">
            <v>0</v>
          </cell>
          <cell r="P470">
            <v>0</v>
          </cell>
          <cell r="Q470">
            <v>0</v>
          </cell>
          <cell r="R470">
            <v>0</v>
          </cell>
        </row>
        <row r="471">
          <cell r="J471" t="str">
            <v>Semen PC Type 1 @ 50 Kg</v>
          </cell>
          <cell r="L471" t="str">
            <v>Zak</v>
          </cell>
          <cell r="M471">
            <v>0</v>
          </cell>
          <cell r="N471">
            <v>0</v>
          </cell>
          <cell r="O471">
            <v>0</v>
          </cell>
          <cell r="P471" t="str">
            <v/>
          </cell>
        </row>
        <row r="472">
          <cell r="J472" t="str">
            <v>Pasir Beton/Cor</v>
          </cell>
          <cell r="L472" t="str">
            <v>M³</v>
          </cell>
          <cell r="M472">
            <v>0</v>
          </cell>
          <cell r="N472">
            <v>0</v>
          </cell>
          <cell r="O472">
            <v>0</v>
          </cell>
          <cell r="P472" t="str">
            <v/>
          </cell>
        </row>
        <row r="473">
          <cell r="J473" t="str">
            <v>Kerikil/koral</v>
          </cell>
          <cell r="L473" t="str">
            <v>M³</v>
          </cell>
          <cell r="M473">
            <v>0</v>
          </cell>
          <cell r="N473">
            <v>0</v>
          </cell>
          <cell r="O473">
            <v>0</v>
          </cell>
          <cell r="P473" t="str">
            <v/>
          </cell>
        </row>
        <row r="474">
          <cell r="H474" t="str">
            <v>Urugan Tanah &amp; Pemadatan</v>
          </cell>
          <cell r="L474" t="str">
            <v>M³</v>
          </cell>
          <cell r="M474">
            <v>1</v>
          </cell>
          <cell r="N474" t="str">
            <v/>
          </cell>
          <cell r="P474">
            <v>0</v>
          </cell>
          <cell r="Q474">
            <v>0</v>
          </cell>
          <cell r="R474">
            <v>0</v>
          </cell>
        </row>
        <row r="475">
          <cell r="H475" t="str">
            <v>Urug Pasir</v>
          </cell>
          <cell r="L475" t="str">
            <v>M³</v>
          </cell>
          <cell r="M475">
            <v>1</v>
          </cell>
          <cell r="N475" t="str">
            <v/>
          </cell>
          <cell r="O475">
            <v>0</v>
          </cell>
          <cell r="P475">
            <v>0</v>
          </cell>
          <cell r="Q475">
            <v>0</v>
          </cell>
          <cell r="R475">
            <v>0</v>
          </cell>
        </row>
        <row r="476">
          <cell r="J476" t="str">
            <v>Pasir Urug</v>
          </cell>
          <cell r="L476" t="str">
            <v>M³</v>
          </cell>
          <cell r="M476">
            <v>0</v>
          </cell>
          <cell r="N476">
            <v>0</v>
          </cell>
          <cell r="O476">
            <v>0</v>
          </cell>
          <cell r="P476" t="str">
            <v/>
          </cell>
        </row>
        <row r="477">
          <cell r="H477" t="str">
            <v>Pemasangan Keramik Lantai 33 x 33 cm</v>
          </cell>
          <cell r="K477" t="str">
            <v/>
          </cell>
          <cell r="L477" t="str">
            <v>M²</v>
          </cell>
          <cell r="M477">
            <v>1</v>
          </cell>
          <cell r="N477" t="str">
            <v/>
          </cell>
          <cell r="O477">
            <v>0</v>
          </cell>
          <cell r="P477">
            <v>0</v>
          </cell>
          <cell r="Q477">
            <v>0</v>
          </cell>
          <cell r="R477">
            <v>0</v>
          </cell>
        </row>
        <row r="478">
          <cell r="J478" t="str">
            <v>Keramik Heavy Duty 33 x 33 cm Romangres</v>
          </cell>
          <cell r="L478" t="str">
            <v>Dus</v>
          </cell>
          <cell r="M478">
            <v>0</v>
          </cell>
          <cell r="N478">
            <v>0</v>
          </cell>
          <cell r="O478">
            <v>0</v>
          </cell>
          <cell r="P478" t="str">
            <v/>
          </cell>
        </row>
        <row r="479">
          <cell r="J479" t="str">
            <v>Semen PC Type 1 @ 50 Kg</v>
          </cell>
          <cell r="L479" t="str">
            <v>Zak</v>
          </cell>
          <cell r="M479">
            <v>0</v>
          </cell>
          <cell r="N479">
            <v>0</v>
          </cell>
          <cell r="O479">
            <v>0</v>
          </cell>
          <cell r="P479" t="str">
            <v/>
          </cell>
        </row>
        <row r="480">
          <cell r="J480" t="str">
            <v>Semen Putih</v>
          </cell>
          <cell r="L480" t="str">
            <v>Zak</v>
          </cell>
          <cell r="M480">
            <v>0</v>
          </cell>
          <cell r="N480">
            <v>0</v>
          </cell>
          <cell r="O480">
            <v>0</v>
          </cell>
          <cell r="P480" t="str">
            <v/>
          </cell>
        </row>
        <row r="481">
          <cell r="J481" t="str">
            <v>Pasir Pasang</v>
          </cell>
          <cell r="L481" t="str">
            <v>M³</v>
          </cell>
          <cell r="M481">
            <v>0</v>
          </cell>
          <cell r="N481">
            <v>0</v>
          </cell>
          <cell r="O481">
            <v>0</v>
          </cell>
          <cell r="P481" t="str">
            <v/>
          </cell>
        </row>
        <row r="482">
          <cell r="J482" t="str">
            <v>Benang Nylon</v>
          </cell>
          <cell r="L482" t="str">
            <v>Rol</v>
          </cell>
          <cell r="M482">
            <v>0</v>
          </cell>
          <cell r="N482">
            <v>0</v>
          </cell>
          <cell r="O482">
            <v>0</v>
          </cell>
          <cell r="P482" t="str">
            <v/>
          </cell>
        </row>
        <row r="483">
          <cell r="H483" t="str">
            <v>Pemasangan Keramik Lantai 30 x 30 cm (Putih Motif Semi Gloss)</v>
          </cell>
          <cell r="L483" t="str">
            <v>M²</v>
          </cell>
          <cell r="M483">
            <v>1</v>
          </cell>
          <cell r="N483" t="str">
            <v/>
          </cell>
          <cell r="O483">
            <v>0</v>
          </cell>
          <cell r="Q483">
            <v>0</v>
          </cell>
          <cell r="R483">
            <v>0</v>
          </cell>
        </row>
        <row r="484">
          <cell r="I484" t="str">
            <v>Pemasangan Keramik Lantai 30 x 30 cm</v>
          </cell>
          <cell r="L484" t="str">
            <v>M²</v>
          </cell>
          <cell r="M484">
            <v>0</v>
          </cell>
          <cell r="P484">
            <v>0</v>
          </cell>
          <cell r="Q484">
            <v>0</v>
          </cell>
        </row>
        <row r="485">
          <cell r="J485" t="str">
            <v>Keramik 30 x 30 cm Merk Roman</v>
          </cell>
          <cell r="L485" t="str">
            <v>Dus</v>
          </cell>
          <cell r="M485">
            <v>0</v>
          </cell>
          <cell r="N485">
            <v>0</v>
          </cell>
          <cell r="O485">
            <v>0</v>
          </cell>
          <cell r="P485" t="str">
            <v/>
          </cell>
        </row>
        <row r="486">
          <cell r="J486" t="str">
            <v>Semen PC Type 1 @ 50 Kg</v>
          </cell>
          <cell r="L486" t="str">
            <v>Zak</v>
          </cell>
          <cell r="M486">
            <v>0</v>
          </cell>
          <cell r="N486">
            <v>0</v>
          </cell>
          <cell r="O486">
            <v>0</v>
          </cell>
          <cell r="P486" t="str">
            <v/>
          </cell>
        </row>
        <row r="487">
          <cell r="J487" t="str">
            <v>Semen Putih</v>
          </cell>
          <cell r="L487" t="str">
            <v>Zak</v>
          </cell>
          <cell r="M487">
            <v>0</v>
          </cell>
          <cell r="N487">
            <v>0</v>
          </cell>
          <cell r="O487">
            <v>0</v>
          </cell>
          <cell r="P487" t="str">
            <v/>
          </cell>
        </row>
        <row r="488">
          <cell r="J488" t="str">
            <v>Pasir Pasang</v>
          </cell>
          <cell r="L488" t="str">
            <v>M³</v>
          </cell>
          <cell r="M488">
            <v>0</v>
          </cell>
          <cell r="N488">
            <v>0</v>
          </cell>
          <cell r="O488">
            <v>0</v>
          </cell>
          <cell r="P488" t="str">
            <v/>
          </cell>
        </row>
        <row r="489">
          <cell r="J489" t="str">
            <v>Benang Nylon</v>
          </cell>
          <cell r="L489" t="str">
            <v>Rol</v>
          </cell>
          <cell r="M489">
            <v>0</v>
          </cell>
          <cell r="N489">
            <v>0</v>
          </cell>
          <cell r="O489">
            <v>0</v>
          </cell>
          <cell r="P489" t="str">
            <v/>
          </cell>
        </row>
        <row r="490">
          <cell r="H490" t="str">
            <v>Pemasangan Keramik Lantai 30 x 30 cm (Putih Doff)</v>
          </cell>
          <cell r="L490" t="str">
            <v>M²</v>
          </cell>
          <cell r="M490">
            <v>1</v>
          </cell>
          <cell r="N490" t="str">
            <v/>
          </cell>
          <cell r="O490">
            <v>0</v>
          </cell>
          <cell r="Q490">
            <v>0</v>
          </cell>
          <cell r="R490">
            <v>0</v>
          </cell>
        </row>
        <row r="491">
          <cell r="I491" t="str">
            <v>Pemasangan Keramik Lantai 30 x 30 cm</v>
          </cell>
          <cell r="L491" t="str">
            <v>M²</v>
          </cell>
          <cell r="M491">
            <v>0</v>
          </cell>
          <cell r="P491">
            <v>0</v>
          </cell>
          <cell r="Q491">
            <v>0</v>
          </cell>
        </row>
        <row r="492">
          <cell r="J492" t="str">
            <v>Keramik 30 x 30 cm Merk Roman</v>
          </cell>
          <cell r="L492" t="str">
            <v>Dus</v>
          </cell>
          <cell r="M492">
            <v>0</v>
          </cell>
          <cell r="N492">
            <v>0</v>
          </cell>
          <cell r="O492">
            <v>0</v>
          </cell>
          <cell r="P492" t="str">
            <v/>
          </cell>
        </row>
        <row r="493">
          <cell r="J493" t="str">
            <v>Semen PC Type 1 @ 50 Kg</v>
          </cell>
          <cell r="L493" t="str">
            <v>Zak</v>
          </cell>
          <cell r="M493">
            <v>0</v>
          </cell>
          <cell r="N493">
            <v>0</v>
          </cell>
          <cell r="O493">
            <v>0</v>
          </cell>
          <cell r="P493" t="str">
            <v/>
          </cell>
        </row>
        <row r="494">
          <cell r="J494" t="str">
            <v>Semen Putih</v>
          </cell>
          <cell r="L494" t="str">
            <v>Zak</v>
          </cell>
          <cell r="M494">
            <v>0</v>
          </cell>
          <cell r="N494">
            <v>0</v>
          </cell>
          <cell r="O494">
            <v>0</v>
          </cell>
          <cell r="P494" t="str">
            <v/>
          </cell>
        </row>
        <row r="495">
          <cell r="J495" t="str">
            <v>Pasir Pasang</v>
          </cell>
          <cell r="L495" t="str">
            <v>M³</v>
          </cell>
          <cell r="M495">
            <v>0</v>
          </cell>
          <cell r="N495">
            <v>0</v>
          </cell>
          <cell r="O495">
            <v>0</v>
          </cell>
          <cell r="P495" t="str">
            <v/>
          </cell>
        </row>
        <row r="496">
          <cell r="J496" t="str">
            <v>Benang Nylon</v>
          </cell>
          <cell r="L496" t="str">
            <v>Rol</v>
          </cell>
          <cell r="M496">
            <v>0</v>
          </cell>
          <cell r="N496">
            <v>0</v>
          </cell>
          <cell r="O496">
            <v>0</v>
          </cell>
          <cell r="P496" t="str">
            <v/>
          </cell>
        </row>
        <row r="497">
          <cell r="H497" t="str">
            <v>Pemasangan Keramik Lantai 30 x 30 cm</v>
          </cell>
          <cell r="L497" t="str">
            <v>M²</v>
          </cell>
          <cell r="M497">
            <v>1</v>
          </cell>
          <cell r="N497" t="str">
            <v/>
          </cell>
          <cell r="O497">
            <v>0</v>
          </cell>
          <cell r="Q497">
            <v>0</v>
          </cell>
          <cell r="R497">
            <v>0</v>
          </cell>
        </row>
        <row r="498">
          <cell r="I498" t="str">
            <v>Pemasangan Keramik Lantai 30 x 30 cm</v>
          </cell>
          <cell r="L498" t="str">
            <v>M²</v>
          </cell>
          <cell r="M498">
            <v>0</v>
          </cell>
          <cell r="P498">
            <v>0</v>
          </cell>
          <cell r="Q498">
            <v>0</v>
          </cell>
        </row>
        <row r="499">
          <cell r="J499" t="str">
            <v>Keramik 30 x 30 cm Merk Roman</v>
          </cell>
          <cell r="L499" t="str">
            <v>Dus</v>
          </cell>
          <cell r="M499">
            <v>0</v>
          </cell>
          <cell r="N499">
            <v>0</v>
          </cell>
          <cell r="O499">
            <v>0</v>
          </cell>
          <cell r="P499" t="str">
            <v/>
          </cell>
        </row>
        <row r="500">
          <cell r="J500" t="str">
            <v>Semen PC Type 1 @ 50 Kg</v>
          </cell>
          <cell r="L500" t="str">
            <v>Zak</v>
          </cell>
          <cell r="M500">
            <v>0</v>
          </cell>
          <cell r="N500">
            <v>0</v>
          </cell>
          <cell r="O500">
            <v>0</v>
          </cell>
          <cell r="P500" t="str">
            <v/>
          </cell>
        </row>
        <row r="501">
          <cell r="J501" t="str">
            <v>Semen Putih</v>
          </cell>
          <cell r="L501" t="str">
            <v>Zak</v>
          </cell>
          <cell r="M501">
            <v>0</v>
          </cell>
          <cell r="N501">
            <v>0</v>
          </cell>
          <cell r="O501">
            <v>0</v>
          </cell>
          <cell r="P501" t="str">
            <v/>
          </cell>
        </row>
        <row r="502">
          <cell r="J502" t="str">
            <v>Pasir Pasang</v>
          </cell>
          <cell r="L502" t="str">
            <v>M³</v>
          </cell>
          <cell r="M502">
            <v>0</v>
          </cell>
          <cell r="N502">
            <v>0</v>
          </cell>
          <cell r="O502">
            <v>0</v>
          </cell>
          <cell r="P502" t="str">
            <v/>
          </cell>
        </row>
        <row r="503">
          <cell r="J503" t="str">
            <v>Benang Nylon</v>
          </cell>
          <cell r="L503" t="str">
            <v>Rol</v>
          </cell>
          <cell r="M503">
            <v>0</v>
          </cell>
          <cell r="N503">
            <v>0</v>
          </cell>
          <cell r="O503">
            <v>0</v>
          </cell>
          <cell r="P503" t="str">
            <v/>
          </cell>
        </row>
        <row r="504">
          <cell r="H504" t="str">
            <v>Pemasangan Keramik Dinding 20 x 20 cm</v>
          </cell>
          <cell r="L504" t="str">
            <v>M²</v>
          </cell>
          <cell r="M504">
            <v>1</v>
          </cell>
          <cell r="N504" t="str">
            <v/>
          </cell>
          <cell r="O504">
            <v>0</v>
          </cell>
          <cell r="Q504">
            <v>0</v>
          </cell>
          <cell r="R504">
            <v>0</v>
          </cell>
        </row>
        <row r="505">
          <cell r="I505" t="str">
            <v>Pemasangan Keramik Dinding 20 x 20 cm</v>
          </cell>
          <cell r="L505" t="str">
            <v>M²</v>
          </cell>
          <cell r="M505">
            <v>0</v>
          </cell>
          <cell r="P505">
            <v>0</v>
          </cell>
          <cell r="Q505">
            <v>0</v>
          </cell>
        </row>
        <row r="506">
          <cell r="J506" t="str">
            <v>Keramik 20 x 20 cm Merk Roman</v>
          </cell>
          <cell r="L506" t="str">
            <v>Dus</v>
          </cell>
          <cell r="M506">
            <v>0</v>
          </cell>
          <cell r="N506">
            <v>0</v>
          </cell>
          <cell r="O506">
            <v>0</v>
          </cell>
          <cell r="P506" t="str">
            <v/>
          </cell>
        </row>
        <row r="507">
          <cell r="J507" t="str">
            <v>Semen PC Type 1 @ 50 Kg</v>
          </cell>
          <cell r="L507" t="str">
            <v>Zak</v>
          </cell>
          <cell r="M507">
            <v>0</v>
          </cell>
          <cell r="N507">
            <v>0</v>
          </cell>
          <cell r="O507">
            <v>0</v>
          </cell>
          <cell r="P507" t="str">
            <v/>
          </cell>
        </row>
        <row r="508">
          <cell r="J508" t="str">
            <v>Semen Putih</v>
          </cell>
          <cell r="L508" t="str">
            <v>Zak</v>
          </cell>
          <cell r="M508">
            <v>0</v>
          </cell>
          <cell r="N508">
            <v>0</v>
          </cell>
          <cell r="O508">
            <v>0</v>
          </cell>
          <cell r="P508" t="str">
            <v/>
          </cell>
        </row>
        <row r="509">
          <cell r="J509" t="str">
            <v>Pasir Pasang</v>
          </cell>
          <cell r="L509" t="str">
            <v>M³</v>
          </cell>
          <cell r="M509">
            <v>0</v>
          </cell>
          <cell r="N509">
            <v>0</v>
          </cell>
          <cell r="O509">
            <v>0</v>
          </cell>
          <cell r="P509" t="str">
            <v/>
          </cell>
        </row>
        <row r="510">
          <cell r="J510" t="str">
            <v>Benang Nylon</v>
          </cell>
          <cell r="L510" t="str">
            <v>Rol</v>
          </cell>
          <cell r="M510">
            <v>0</v>
          </cell>
          <cell r="N510">
            <v>0</v>
          </cell>
          <cell r="O510">
            <v>0</v>
          </cell>
          <cell r="P510" t="str">
            <v/>
          </cell>
        </row>
        <row r="511">
          <cell r="H511" t="str">
            <v>Pemasangan Keramik Dinding 20 x 20 cm (Biru Motif Gloss)</v>
          </cell>
          <cell r="L511" t="str">
            <v>M²</v>
          </cell>
          <cell r="M511">
            <v>1</v>
          </cell>
          <cell r="N511" t="str">
            <v/>
          </cell>
          <cell r="O511">
            <v>0</v>
          </cell>
          <cell r="Q511">
            <v>0</v>
          </cell>
          <cell r="R511">
            <v>0</v>
          </cell>
        </row>
        <row r="512">
          <cell r="I512" t="str">
            <v>Pemasangan Keramik Dinding 20 x 20 cm</v>
          </cell>
          <cell r="L512" t="str">
            <v>M²</v>
          </cell>
          <cell r="M512">
            <v>0</v>
          </cell>
          <cell r="P512">
            <v>0</v>
          </cell>
          <cell r="Q512">
            <v>0</v>
          </cell>
        </row>
        <row r="513">
          <cell r="J513" t="str">
            <v>Keramik 20 x 20 cm Merk Roman</v>
          </cell>
          <cell r="L513" t="str">
            <v>Dus</v>
          </cell>
          <cell r="M513">
            <v>0</v>
          </cell>
          <cell r="N513">
            <v>0</v>
          </cell>
          <cell r="O513">
            <v>0</v>
          </cell>
          <cell r="P513" t="str">
            <v/>
          </cell>
        </row>
        <row r="514">
          <cell r="J514" t="str">
            <v>Semen PC Type 1 @ 50 Kg</v>
          </cell>
          <cell r="L514" t="str">
            <v>Zak</v>
          </cell>
          <cell r="M514">
            <v>0</v>
          </cell>
          <cell r="N514">
            <v>0</v>
          </cell>
          <cell r="O514">
            <v>0</v>
          </cell>
          <cell r="P514" t="str">
            <v/>
          </cell>
        </row>
        <row r="515">
          <cell r="J515" t="str">
            <v>Semen Putih</v>
          </cell>
          <cell r="L515" t="str">
            <v>Zak</v>
          </cell>
          <cell r="M515">
            <v>0</v>
          </cell>
          <cell r="N515">
            <v>0</v>
          </cell>
          <cell r="O515">
            <v>0</v>
          </cell>
          <cell r="P515" t="str">
            <v/>
          </cell>
        </row>
        <row r="516">
          <cell r="J516" t="str">
            <v>Pasir Pasang</v>
          </cell>
          <cell r="L516" t="str">
            <v>M³</v>
          </cell>
          <cell r="M516">
            <v>0</v>
          </cell>
          <cell r="N516">
            <v>0</v>
          </cell>
          <cell r="O516">
            <v>0</v>
          </cell>
          <cell r="P516" t="str">
            <v/>
          </cell>
        </row>
        <row r="517">
          <cell r="J517" t="str">
            <v>Benang Nylon</v>
          </cell>
          <cell r="L517" t="str">
            <v>Rol</v>
          </cell>
          <cell r="M517">
            <v>0</v>
          </cell>
          <cell r="N517">
            <v>0</v>
          </cell>
          <cell r="O517">
            <v>0</v>
          </cell>
          <cell r="P517" t="str">
            <v/>
          </cell>
        </row>
        <row r="518">
          <cell r="H518" t="str">
            <v>Pemasangan Keramik Lantai 20 x 20 cm</v>
          </cell>
          <cell r="L518" t="str">
            <v>M²</v>
          </cell>
          <cell r="M518">
            <v>1</v>
          </cell>
          <cell r="N518" t="str">
            <v/>
          </cell>
          <cell r="O518">
            <v>0</v>
          </cell>
          <cell r="Q518">
            <v>0</v>
          </cell>
          <cell r="R518">
            <v>0</v>
          </cell>
        </row>
        <row r="519">
          <cell r="I519" t="str">
            <v>Pemasangan Keramik Lantai 20 x 20 cm</v>
          </cell>
          <cell r="L519" t="str">
            <v>M²</v>
          </cell>
          <cell r="M519">
            <v>0</v>
          </cell>
          <cell r="P519">
            <v>0</v>
          </cell>
          <cell r="Q519">
            <v>0</v>
          </cell>
        </row>
        <row r="520">
          <cell r="J520" t="str">
            <v>Keramik 20 x 20 cm Merk Roman</v>
          </cell>
          <cell r="L520" t="str">
            <v>Dus</v>
          </cell>
          <cell r="M520">
            <v>0</v>
          </cell>
          <cell r="N520">
            <v>0</v>
          </cell>
          <cell r="O520">
            <v>0</v>
          </cell>
          <cell r="P520" t="str">
            <v/>
          </cell>
        </row>
        <row r="521">
          <cell r="J521" t="str">
            <v>Semen PC Type 1 @ 50 Kg</v>
          </cell>
          <cell r="L521" t="str">
            <v>Zak</v>
          </cell>
          <cell r="M521">
            <v>0</v>
          </cell>
          <cell r="N521">
            <v>0</v>
          </cell>
          <cell r="O521">
            <v>0</v>
          </cell>
          <cell r="P521" t="str">
            <v/>
          </cell>
        </row>
        <row r="522">
          <cell r="J522" t="str">
            <v>Semen Putih</v>
          </cell>
          <cell r="L522" t="str">
            <v>Zak</v>
          </cell>
          <cell r="M522">
            <v>0</v>
          </cell>
          <cell r="N522">
            <v>0</v>
          </cell>
          <cell r="O522">
            <v>0</v>
          </cell>
          <cell r="P522" t="str">
            <v/>
          </cell>
        </row>
        <row r="523">
          <cell r="J523" t="str">
            <v>Pasir Pasang</v>
          </cell>
          <cell r="L523" t="str">
            <v>M³</v>
          </cell>
          <cell r="M523">
            <v>0</v>
          </cell>
          <cell r="N523">
            <v>0</v>
          </cell>
          <cell r="O523">
            <v>0</v>
          </cell>
          <cell r="P523" t="str">
            <v/>
          </cell>
        </row>
        <row r="524">
          <cell r="J524" t="str">
            <v>Benang Nylon</v>
          </cell>
          <cell r="L524" t="str">
            <v>Rol</v>
          </cell>
          <cell r="M524">
            <v>0</v>
          </cell>
          <cell r="N524">
            <v>0</v>
          </cell>
          <cell r="O524">
            <v>0</v>
          </cell>
          <cell r="P524" t="str">
            <v/>
          </cell>
        </row>
        <row r="525">
          <cell r="H525" t="str">
            <v>Pemasangan Keramik Lantai 20 x 20 cm (Biru Motif Doff)</v>
          </cell>
          <cell r="L525" t="str">
            <v>M²</v>
          </cell>
          <cell r="M525">
            <v>1</v>
          </cell>
          <cell r="N525" t="str">
            <v/>
          </cell>
          <cell r="O525">
            <v>0</v>
          </cell>
          <cell r="Q525">
            <v>0</v>
          </cell>
          <cell r="R525">
            <v>0</v>
          </cell>
        </row>
        <row r="526">
          <cell r="I526" t="str">
            <v>Pemasangan Keramik Lantai 20 x 20 cm</v>
          </cell>
          <cell r="L526" t="str">
            <v>M²</v>
          </cell>
          <cell r="M526">
            <v>0</v>
          </cell>
          <cell r="P526">
            <v>0</v>
          </cell>
          <cell r="Q526">
            <v>0</v>
          </cell>
        </row>
        <row r="527">
          <cell r="J527" t="str">
            <v>Keramik 20 x 20 cm Merk Roman</v>
          </cell>
          <cell r="L527" t="str">
            <v>Dus</v>
          </cell>
          <cell r="M527">
            <v>0</v>
          </cell>
          <cell r="N527">
            <v>0</v>
          </cell>
          <cell r="O527">
            <v>0</v>
          </cell>
          <cell r="P527" t="str">
            <v/>
          </cell>
        </row>
        <row r="528">
          <cell r="J528" t="str">
            <v>Semen PC Type 1 @ 50 Kg</v>
          </cell>
          <cell r="L528" t="str">
            <v>Zak</v>
          </cell>
          <cell r="M528">
            <v>0</v>
          </cell>
          <cell r="N528">
            <v>0</v>
          </cell>
          <cell r="O528">
            <v>0</v>
          </cell>
          <cell r="P528" t="str">
            <v/>
          </cell>
        </row>
        <row r="529">
          <cell r="J529" t="str">
            <v>Semen Putih</v>
          </cell>
          <cell r="L529" t="str">
            <v>Zak</v>
          </cell>
          <cell r="M529">
            <v>0</v>
          </cell>
          <cell r="N529">
            <v>0</v>
          </cell>
          <cell r="O529">
            <v>0</v>
          </cell>
          <cell r="P529" t="str">
            <v/>
          </cell>
        </row>
        <row r="530">
          <cell r="J530" t="str">
            <v>Pasir Pasang</v>
          </cell>
          <cell r="L530" t="str">
            <v>M³</v>
          </cell>
          <cell r="M530">
            <v>0</v>
          </cell>
          <cell r="N530">
            <v>0</v>
          </cell>
          <cell r="O530">
            <v>0</v>
          </cell>
          <cell r="P530" t="str">
            <v/>
          </cell>
        </row>
        <row r="531">
          <cell r="J531" t="str">
            <v>Benang Nylon</v>
          </cell>
          <cell r="L531" t="str">
            <v>Rol</v>
          </cell>
          <cell r="M531">
            <v>0</v>
          </cell>
          <cell r="N531">
            <v>0</v>
          </cell>
          <cell r="O531">
            <v>0</v>
          </cell>
          <cell r="P531" t="str">
            <v/>
          </cell>
        </row>
        <row r="532">
          <cell r="H532" t="str">
            <v>Pemasangan Keramik Dapur 20 x 20 cm (Biru Motif Gloss)</v>
          </cell>
          <cell r="L532" t="str">
            <v>M²</v>
          </cell>
          <cell r="M532">
            <v>1</v>
          </cell>
          <cell r="N532" t="str">
            <v/>
          </cell>
          <cell r="O532">
            <v>0</v>
          </cell>
          <cell r="Q532">
            <v>0</v>
          </cell>
          <cell r="R532">
            <v>0</v>
          </cell>
        </row>
        <row r="533">
          <cell r="I533" t="str">
            <v>Pemasangan Keramik Dinding 20 x 20 cm</v>
          </cell>
          <cell r="L533" t="str">
            <v>M²</v>
          </cell>
          <cell r="M533">
            <v>0</v>
          </cell>
          <cell r="P533">
            <v>0</v>
          </cell>
          <cell r="Q533">
            <v>0</v>
          </cell>
        </row>
        <row r="534">
          <cell r="J534" t="str">
            <v>Keramik 20 x 20 cm Merk Roman</v>
          </cell>
          <cell r="L534" t="str">
            <v>Dus</v>
          </cell>
          <cell r="M534">
            <v>0</v>
          </cell>
          <cell r="N534">
            <v>0</v>
          </cell>
          <cell r="O534">
            <v>0</v>
          </cell>
          <cell r="P534" t="str">
            <v/>
          </cell>
        </row>
        <row r="535">
          <cell r="J535" t="str">
            <v>Semen PC Type 1 @ 50 Kg</v>
          </cell>
          <cell r="L535" t="str">
            <v>Zak</v>
          </cell>
          <cell r="M535">
            <v>0</v>
          </cell>
          <cell r="N535">
            <v>0</v>
          </cell>
          <cell r="O535">
            <v>0</v>
          </cell>
          <cell r="P535" t="str">
            <v/>
          </cell>
        </row>
        <row r="536">
          <cell r="J536" t="str">
            <v>Semen Putih</v>
          </cell>
          <cell r="L536" t="str">
            <v>Zak</v>
          </cell>
          <cell r="M536">
            <v>0</v>
          </cell>
          <cell r="N536">
            <v>0</v>
          </cell>
          <cell r="O536">
            <v>0</v>
          </cell>
          <cell r="P536" t="str">
            <v/>
          </cell>
        </row>
        <row r="537">
          <cell r="J537" t="str">
            <v>Pasir Pasang</v>
          </cell>
          <cell r="L537" t="str">
            <v>M³</v>
          </cell>
          <cell r="M537">
            <v>0</v>
          </cell>
          <cell r="N537">
            <v>0</v>
          </cell>
          <cell r="O537">
            <v>0</v>
          </cell>
          <cell r="P537" t="str">
            <v/>
          </cell>
        </row>
        <row r="538">
          <cell r="J538" t="str">
            <v>Benang Nylon</v>
          </cell>
          <cell r="L538" t="str">
            <v>Rol</v>
          </cell>
          <cell r="M538">
            <v>0</v>
          </cell>
          <cell r="N538">
            <v>0</v>
          </cell>
          <cell r="O538">
            <v>0</v>
          </cell>
          <cell r="P538" t="str">
            <v/>
          </cell>
        </row>
        <row r="539">
          <cell r="N539" t="str">
            <v/>
          </cell>
          <cell r="P539" t="str">
            <v/>
          </cell>
        </row>
        <row r="540">
          <cell r="N540" t="str">
            <v/>
          </cell>
          <cell r="P540" t="str">
            <v/>
          </cell>
        </row>
        <row r="541">
          <cell r="H541" t="str">
            <v>Pengecatan Dinding</v>
          </cell>
          <cell r="L541" t="str">
            <v>M²</v>
          </cell>
          <cell r="M541">
            <v>1</v>
          </cell>
          <cell r="N541" t="str">
            <v/>
          </cell>
          <cell r="O541">
            <v>0</v>
          </cell>
          <cell r="P541">
            <v>0</v>
          </cell>
          <cell r="Q541">
            <v>0</v>
          </cell>
          <cell r="R541">
            <v>0</v>
          </cell>
        </row>
        <row r="542">
          <cell r="J542" t="str">
            <v>Cat Tembok Putih Merk Vinilex</v>
          </cell>
          <cell r="L542" t="str">
            <v>Kg</v>
          </cell>
          <cell r="M542">
            <v>0</v>
          </cell>
          <cell r="N542">
            <v>0</v>
          </cell>
          <cell r="O542">
            <v>0</v>
          </cell>
          <cell r="P542" t="str">
            <v/>
          </cell>
        </row>
        <row r="543">
          <cell r="H543" t="str">
            <v>Pengecatan Plafond</v>
          </cell>
          <cell r="L543" t="str">
            <v>M²</v>
          </cell>
          <cell r="M543">
            <v>1</v>
          </cell>
          <cell r="N543" t="str">
            <v/>
          </cell>
          <cell r="O543">
            <v>0</v>
          </cell>
          <cell r="P543">
            <v>0</v>
          </cell>
          <cell r="Q543">
            <v>0</v>
          </cell>
          <cell r="R543">
            <v>0</v>
          </cell>
        </row>
        <row r="544">
          <cell r="J544" t="str">
            <v>Cat Tembok Putih Merk Vinilex</v>
          </cell>
          <cell r="L544" t="str">
            <v>Kg</v>
          </cell>
          <cell r="M544">
            <v>0</v>
          </cell>
          <cell r="N544">
            <v>0</v>
          </cell>
          <cell r="O544">
            <v>0</v>
          </cell>
          <cell r="P544" t="str">
            <v/>
          </cell>
        </row>
        <row r="545">
          <cell r="H545" t="str">
            <v>Coalter Kuda-Kuda</v>
          </cell>
          <cell r="L545" t="str">
            <v>M²</v>
          </cell>
          <cell r="M545">
            <v>1</v>
          </cell>
          <cell r="N545" t="str">
            <v/>
          </cell>
          <cell r="O545">
            <v>0</v>
          </cell>
          <cell r="P545">
            <v>0</v>
          </cell>
          <cell r="Q545">
            <v>0</v>
          </cell>
          <cell r="R545">
            <v>0</v>
          </cell>
        </row>
        <row r="546">
          <cell r="J546" t="str">
            <v>Coalter/Residu</v>
          </cell>
          <cell r="L546" t="str">
            <v>Kg</v>
          </cell>
          <cell r="M546">
            <v>0</v>
          </cell>
          <cell r="N546">
            <v>0</v>
          </cell>
          <cell r="O546">
            <v>0</v>
          </cell>
          <cell r="P546" t="str">
            <v/>
          </cell>
        </row>
        <row r="547">
          <cell r="J547" t="str">
            <v>Solar</v>
          </cell>
          <cell r="L547" t="str">
            <v>Ltr</v>
          </cell>
          <cell r="M547">
            <v>0</v>
          </cell>
          <cell r="N547">
            <v>0</v>
          </cell>
          <cell r="O547">
            <v>0</v>
          </cell>
          <cell r="P547" t="str">
            <v/>
          </cell>
        </row>
        <row r="548">
          <cell r="H548" t="str">
            <v>Pengecatan Kusen</v>
          </cell>
          <cell r="L548" t="str">
            <v>M²</v>
          </cell>
          <cell r="M548">
            <v>1</v>
          </cell>
          <cell r="N548" t="str">
            <v/>
          </cell>
          <cell r="O548">
            <v>0</v>
          </cell>
          <cell r="P548">
            <v>0</v>
          </cell>
          <cell r="Q548">
            <v>0</v>
          </cell>
          <cell r="R548">
            <v>0</v>
          </cell>
        </row>
        <row r="549">
          <cell r="J549" t="str">
            <v>Dempul Kayu Merk Kembang</v>
          </cell>
          <cell r="L549" t="str">
            <v>Kg</v>
          </cell>
          <cell r="M549">
            <v>0</v>
          </cell>
          <cell r="N549">
            <v>0</v>
          </cell>
          <cell r="O549">
            <v>0</v>
          </cell>
          <cell r="P549" t="str">
            <v/>
          </cell>
        </row>
        <row r="550">
          <cell r="J550" t="str">
            <v>Cat Meni Kayu Merk kembang</v>
          </cell>
          <cell r="L550" t="str">
            <v>Kg</v>
          </cell>
          <cell r="M550">
            <v>0</v>
          </cell>
          <cell r="N550">
            <v>0</v>
          </cell>
          <cell r="O550">
            <v>0</v>
          </cell>
          <cell r="P550" t="str">
            <v/>
          </cell>
        </row>
        <row r="551">
          <cell r="J551" t="str">
            <v xml:space="preserve">Cat Minyak Coklat Tua Merk Platone/Glotex No 406 </v>
          </cell>
          <cell r="L551" t="str">
            <v>Kg</v>
          </cell>
          <cell r="M551">
            <v>0</v>
          </cell>
          <cell r="N551">
            <v>0</v>
          </cell>
          <cell r="O551">
            <v>0</v>
          </cell>
          <cell r="P551" t="str">
            <v/>
          </cell>
        </row>
        <row r="552">
          <cell r="J552" t="str">
            <v>Thinner B Special</v>
          </cell>
          <cell r="L552" t="str">
            <v>Ltr</v>
          </cell>
          <cell r="M552">
            <v>0</v>
          </cell>
          <cell r="N552">
            <v>0</v>
          </cell>
          <cell r="O552">
            <v>0</v>
          </cell>
          <cell r="P552" t="str">
            <v/>
          </cell>
        </row>
        <row r="553">
          <cell r="H553" t="str">
            <v>Pengecatan Pintu &amp; Jendela</v>
          </cell>
          <cell r="L553" t="str">
            <v>M²</v>
          </cell>
          <cell r="M553">
            <v>1</v>
          </cell>
          <cell r="N553" t="str">
            <v/>
          </cell>
          <cell r="O553">
            <v>0</v>
          </cell>
          <cell r="P553">
            <v>0</v>
          </cell>
          <cell r="Q553">
            <v>0</v>
          </cell>
          <cell r="R553">
            <v>0</v>
          </cell>
        </row>
        <row r="554">
          <cell r="J554" t="str">
            <v>Dempul Kayu Merk Kembang</v>
          </cell>
          <cell r="L554" t="str">
            <v>Kg</v>
          </cell>
          <cell r="M554">
            <v>0</v>
          </cell>
          <cell r="N554">
            <v>0</v>
          </cell>
          <cell r="O554">
            <v>0</v>
          </cell>
          <cell r="P554" t="str">
            <v/>
          </cell>
        </row>
        <row r="555">
          <cell r="J555" t="str">
            <v>Cat Meni Kayu Merk kembang</v>
          </cell>
          <cell r="L555" t="str">
            <v>Kg</v>
          </cell>
          <cell r="M555">
            <v>0</v>
          </cell>
          <cell r="N555">
            <v>0</v>
          </cell>
          <cell r="O555">
            <v>0</v>
          </cell>
          <cell r="P555" t="str">
            <v/>
          </cell>
        </row>
        <row r="556">
          <cell r="J556" t="str">
            <v xml:space="preserve">Cat Minyak Coklat Tua Merk Platone/Glotex No 406 </v>
          </cell>
          <cell r="L556" t="str">
            <v>Kg</v>
          </cell>
          <cell r="M556">
            <v>0</v>
          </cell>
          <cell r="N556">
            <v>0</v>
          </cell>
          <cell r="O556">
            <v>0</v>
          </cell>
          <cell r="P556" t="str">
            <v/>
          </cell>
        </row>
        <row r="557">
          <cell r="J557" t="str">
            <v>Thinner B Special</v>
          </cell>
          <cell r="L557" t="str">
            <v>Ltr</v>
          </cell>
          <cell r="M557">
            <v>0</v>
          </cell>
          <cell r="N557">
            <v>0</v>
          </cell>
          <cell r="O557">
            <v>0</v>
          </cell>
          <cell r="P557" t="str">
            <v/>
          </cell>
        </row>
        <row r="558">
          <cell r="H558" t="str">
            <v>Pengecatan Listplank</v>
          </cell>
          <cell r="L558" t="str">
            <v>M²</v>
          </cell>
          <cell r="M558">
            <v>1</v>
          </cell>
          <cell r="N558" t="str">
            <v/>
          </cell>
          <cell r="O558">
            <v>0</v>
          </cell>
          <cell r="P558">
            <v>0</v>
          </cell>
          <cell r="Q558">
            <v>0</v>
          </cell>
          <cell r="R558">
            <v>0</v>
          </cell>
        </row>
        <row r="559">
          <cell r="J559" t="str">
            <v>Dempul Kayu Merk Kembang</v>
          </cell>
          <cell r="L559" t="str">
            <v>Kg</v>
          </cell>
          <cell r="M559">
            <v>0</v>
          </cell>
          <cell r="N559">
            <v>0</v>
          </cell>
          <cell r="O559">
            <v>0</v>
          </cell>
          <cell r="P559" t="str">
            <v/>
          </cell>
        </row>
        <row r="560">
          <cell r="J560" t="str">
            <v>Cat Meni Kayu Merk kembang</v>
          </cell>
          <cell r="L560" t="str">
            <v>Kg</v>
          </cell>
          <cell r="M560">
            <v>0</v>
          </cell>
          <cell r="N560">
            <v>0</v>
          </cell>
          <cell r="O560">
            <v>0</v>
          </cell>
          <cell r="P560" t="str">
            <v/>
          </cell>
        </row>
        <row r="561">
          <cell r="J561" t="str">
            <v xml:space="preserve">Cat Minyak Coklat Tua Merk Platone/Glotex No 406 </v>
          </cell>
          <cell r="L561" t="str">
            <v>Kg</v>
          </cell>
          <cell r="M561">
            <v>0</v>
          </cell>
          <cell r="N561">
            <v>0</v>
          </cell>
          <cell r="O561">
            <v>0</v>
          </cell>
          <cell r="P561" t="str">
            <v/>
          </cell>
        </row>
        <row r="562">
          <cell r="J562" t="str">
            <v>Thinner B Special</v>
          </cell>
          <cell r="L562" t="str">
            <v>Ltr</v>
          </cell>
          <cell r="M562">
            <v>0</v>
          </cell>
          <cell r="N562">
            <v>0</v>
          </cell>
          <cell r="O562">
            <v>0</v>
          </cell>
          <cell r="P562" t="str">
            <v/>
          </cell>
        </row>
        <row r="563">
          <cell r="H563" t="str">
            <v>Pengecatan Baja</v>
          </cell>
          <cell r="L563" t="str">
            <v>M²</v>
          </cell>
          <cell r="M563">
            <v>1</v>
          </cell>
          <cell r="O563">
            <v>0</v>
          </cell>
          <cell r="P563">
            <v>0</v>
          </cell>
          <cell r="Q563">
            <v>0</v>
          </cell>
          <cell r="R563">
            <v>0</v>
          </cell>
        </row>
        <row r="564">
          <cell r="J564" t="str">
            <v>Cat Baja Merk Nippon Paint</v>
          </cell>
          <cell r="L564" t="str">
            <v>Kg</v>
          </cell>
          <cell r="M564">
            <v>0</v>
          </cell>
          <cell r="N564">
            <v>0</v>
          </cell>
          <cell r="O564">
            <v>0</v>
          </cell>
        </row>
        <row r="565">
          <cell r="J565" t="str">
            <v>Cat Meni Besi</v>
          </cell>
          <cell r="L565" t="str">
            <v>Kg</v>
          </cell>
          <cell r="M565">
            <v>0</v>
          </cell>
          <cell r="N565">
            <v>0</v>
          </cell>
          <cell r="O565">
            <v>0</v>
          </cell>
        </row>
        <row r="566">
          <cell r="J566" t="str">
            <v>Thinner B Special</v>
          </cell>
          <cell r="L566" t="str">
            <v>Ltr</v>
          </cell>
          <cell r="M566">
            <v>0</v>
          </cell>
          <cell r="N566">
            <v>0</v>
          </cell>
          <cell r="O566">
            <v>0</v>
          </cell>
        </row>
        <row r="567">
          <cell r="H567" t="str">
            <v>Pembersihan</v>
          </cell>
          <cell r="L567" t="str">
            <v>M²</v>
          </cell>
          <cell r="M567">
            <v>1</v>
          </cell>
          <cell r="N567" t="str">
            <v/>
          </cell>
          <cell r="P567">
            <v>0</v>
          </cell>
          <cell r="Q567">
            <v>0</v>
          </cell>
          <cell r="R567">
            <v>0</v>
          </cell>
        </row>
        <row r="568">
          <cell r="N568" t="str">
            <v/>
          </cell>
          <cell r="P568" t="str">
            <v/>
          </cell>
        </row>
        <row r="569">
          <cell r="N569" t="str">
            <v/>
          </cell>
          <cell r="P569" t="str">
            <v/>
          </cell>
        </row>
        <row r="570">
          <cell r="H570" t="str">
            <v>Pasang Sanitair Fixture</v>
          </cell>
          <cell r="L570" t="str">
            <v>Bh</v>
          </cell>
          <cell r="M570">
            <v>1</v>
          </cell>
          <cell r="N570" t="str">
            <v/>
          </cell>
          <cell r="O570">
            <v>0</v>
          </cell>
          <cell r="P570">
            <v>0</v>
          </cell>
          <cell r="Q570">
            <v>0</v>
          </cell>
          <cell r="R570">
            <v>0</v>
          </cell>
        </row>
        <row r="571">
          <cell r="H571" t="str">
            <v>Pasang Closet Jongkok</v>
          </cell>
          <cell r="L571" t="str">
            <v>Bh</v>
          </cell>
          <cell r="M571">
            <v>1</v>
          </cell>
          <cell r="N571" t="str">
            <v/>
          </cell>
          <cell r="O571">
            <v>0</v>
          </cell>
          <cell r="P571">
            <v>0</v>
          </cell>
          <cell r="Q571">
            <v>0</v>
          </cell>
          <cell r="R571">
            <v>0</v>
          </cell>
        </row>
        <row r="572">
          <cell r="J572" t="str">
            <v>Closet Jongkok Merk TOTO + Acessories komplit</v>
          </cell>
          <cell r="L572" t="str">
            <v>Bh</v>
          </cell>
          <cell r="M572">
            <v>0</v>
          </cell>
          <cell r="N572">
            <v>0</v>
          </cell>
          <cell r="O572">
            <v>0</v>
          </cell>
        </row>
        <row r="573">
          <cell r="H573" t="str">
            <v>Pasang Kitchen Zink 1 Lubang</v>
          </cell>
          <cell r="L573" t="str">
            <v>Bh</v>
          </cell>
          <cell r="M573">
            <v>1</v>
          </cell>
          <cell r="N573" t="str">
            <v/>
          </cell>
          <cell r="O573">
            <v>0</v>
          </cell>
          <cell r="P573">
            <v>0</v>
          </cell>
          <cell r="Q573">
            <v>0</v>
          </cell>
          <cell r="R573">
            <v>0</v>
          </cell>
        </row>
        <row r="574">
          <cell r="J574" t="str">
            <v>Kitchen Zink Stainless Steel 1 Lubang Merk Meiwa</v>
          </cell>
          <cell r="L574" t="str">
            <v>Bh</v>
          </cell>
          <cell r="M574">
            <v>0</v>
          </cell>
          <cell r="N574">
            <v>0</v>
          </cell>
          <cell r="O574">
            <v>0</v>
          </cell>
          <cell r="P574" t="str">
            <v/>
          </cell>
        </row>
        <row r="575">
          <cell r="J575" t="str">
            <v>Kran Air Kitchen Zink Merk TOTO Type T 30 AR 13 V7 (N)</v>
          </cell>
          <cell r="L575" t="str">
            <v>Bh</v>
          </cell>
          <cell r="M575">
            <v>0</v>
          </cell>
          <cell r="N575">
            <v>0</v>
          </cell>
          <cell r="O575">
            <v>0</v>
          </cell>
          <cell r="P575" t="str">
            <v/>
          </cell>
        </row>
        <row r="576">
          <cell r="H576" t="str">
            <v>Pasang Kitchen Zink 2 Lubang</v>
          </cell>
          <cell r="L576" t="str">
            <v>Bh</v>
          </cell>
          <cell r="M576">
            <v>1</v>
          </cell>
          <cell r="N576" t="str">
            <v/>
          </cell>
          <cell r="O576">
            <v>0</v>
          </cell>
          <cell r="P576">
            <v>0</v>
          </cell>
          <cell r="Q576">
            <v>0</v>
          </cell>
          <cell r="R576">
            <v>0</v>
          </cell>
        </row>
        <row r="577">
          <cell r="J577" t="str">
            <v>Kitchen Zink Stainless Steel 2 Lubang Merk Meiwa</v>
          </cell>
          <cell r="L577" t="str">
            <v>Bh</v>
          </cell>
          <cell r="M577">
            <v>0</v>
          </cell>
          <cell r="N577">
            <v>0</v>
          </cell>
          <cell r="O577">
            <v>0</v>
          </cell>
          <cell r="P577" t="str">
            <v/>
          </cell>
        </row>
        <row r="578">
          <cell r="J578" t="str">
            <v>Kran Air Kitchen Zink Merk TOTO Type T 30 AR 13 V7 (N)</v>
          </cell>
          <cell r="L578" t="str">
            <v>Bh</v>
          </cell>
          <cell r="M578">
            <v>0</v>
          </cell>
          <cell r="N578">
            <v>0</v>
          </cell>
          <cell r="O578">
            <v>0</v>
          </cell>
          <cell r="P578" t="str">
            <v/>
          </cell>
        </row>
        <row r="579">
          <cell r="H579" t="str">
            <v xml:space="preserve">Instalasi Air Bersih </v>
          </cell>
          <cell r="L579" t="str">
            <v>M'</v>
          </cell>
          <cell r="M579">
            <v>1</v>
          </cell>
          <cell r="N579" t="str">
            <v/>
          </cell>
          <cell r="O579">
            <v>0</v>
          </cell>
          <cell r="P579">
            <v>0</v>
          </cell>
          <cell r="Q579">
            <v>0</v>
          </cell>
          <cell r="R579">
            <v>0</v>
          </cell>
        </row>
        <row r="580">
          <cell r="J580" t="str">
            <v>Pipa PVC Merk Sinar Lucky 3/4" AW - 4 m</v>
          </cell>
          <cell r="L580" t="str">
            <v>Btg</v>
          </cell>
          <cell r="M580">
            <v>0</v>
          </cell>
          <cell r="N580">
            <v>0</v>
          </cell>
          <cell r="O580">
            <v>0</v>
          </cell>
          <cell r="P580" t="str">
            <v/>
          </cell>
        </row>
        <row r="581">
          <cell r="J581" t="str">
            <v>Pipa PVC Merk Sinar Lucky 1/2"  AW - 4 m</v>
          </cell>
          <cell r="L581" t="str">
            <v>Btg</v>
          </cell>
          <cell r="M581">
            <v>0</v>
          </cell>
          <cell r="N581">
            <v>0</v>
          </cell>
          <cell r="O581">
            <v>0</v>
          </cell>
          <cell r="P581" t="str">
            <v/>
          </cell>
        </row>
        <row r="582">
          <cell r="H582" t="str">
            <v xml:space="preserve">Instalasi Air Kotor </v>
          </cell>
          <cell r="L582" t="str">
            <v>M'</v>
          </cell>
          <cell r="M582">
            <v>1</v>
          </cell>
          <cell r="N582" t="str">
            <v/>
          </cell>
          <cell r="O582">
            <v>0</v>
          </cell>
          <cell r="P582">
            <v>0</v>
          </cell>
          <cell r="Q582">
            <v>0</v>
          </cell>
          <cell r="R582">
            <v>0</v>
          </cell>
        </row>
        <row r="583">
          <cell r="J583" t="str">
            <v>Pipa PVC Merk Sinar Lucky 4" D - 4 m</v>
          </cell>
          <cell r="L583" t="str">
            <v>Btg</v>
          </cell>
          <cell r="M583">
            <v>0</v>
          </cell>
          <cell r="N583">
            <v>0</v>
          </cell>
          <cell r="O583">
            <v>0</v>
          </cell>
          <cell r="P583" t="str">
            <v/>
          </cell>
        </row>
        <row r="584">
          <cell r="J584" t="str">
            <v xml:space="preserve">Pipa PVC Merk Sinar Lucky 3" D - 4 m </v>
          </cell>
          <cell r="L584" t="str">
            <v>Btg</v>
          </cell>
          <cell r="M584">
            <v>0</v>
          </cell>
          <cell r="N584">
            <v>0</v>
          </cell>
          <cell r="O584">
            <v>0</v>
          </cell>
          <cell r="P584" t="str">
            <v/>
          </cell>
        </row>
        <row r="585">
          <cell r="H585" t="str">
            <v>Septictank (lkp dg. Rmbsn,bk ktrl, p. hawa)</v>
          </cell>
          <cell r="L585" t="str">
            <v>Unit</v>
          </cell>
          <cell r="M585">
            <v>1</v>
          </cell>
          <cell r="N585" t="str">
            <v/>
          </cell>
          <cell r="O585">
            <v>0</v>
          </cell>
          <cell r="P585">
            <v>0</v>
          </cell>
          <cell r="Q585">
            <v>0</v>
          </cell>
          <cell r="R585">
            <v>0</v>
          </cell>
        </row>
        <row r="586">
          <cell r="I586" t="str">
            <v>Pelat dasar t = 8 cm</v>
          </cell>
          <cell r="L586" t="str">
            <v>M³</v>
          </cell>
          <cell r="M586">
            <v>0</v>
          </cell>
          <cell r="N586" t="str">
            <v/>
          </cell>
        </row>
        <row r="587">
          <cell r="J587" t="str">
            <v>Semen PC Type 1 @ 50 Kg</v>
          </cell>
          <cell r="L587" t="str">
            <v>Zak</v>
          </cell>
          <cell r="M587">
            <v>0</v>
          </cell>
          <cell r="N587">
            <v>0</v>
          </cell>
          <cell r="O587">
            <v>0</v>
          </cell>
        </row>
        <row r="588">
          <cell r="J588" t="str">
            <v>Pasir Beton/Cor</v>
          </cell>
          <cell r="L588" t="str">
            <v>M³</v>
          </cell>
          <cell r="M588">
            <v>0</v>
          </cell>
          <cell r="N588">
            <v>0</v>
          </cell>
          <cell r="O588">
            <v>0</v>
          </cell>
        </row>
        <row r="589">
          <cell r="J589" t="str">
            <v>Kerikil/koral</v>
          </cell>
          <cell r="L589" t="str">
            <v>M³</v>
          </cell>
          <cell r="M589">
            <v>0</v>
          </cell>
          <cell r="N589">
            <v>0</v>
          </cell>
          <cell r="O589">
            <v>0</v>
          </cell>
        </row>
        <row r="590">
          <cell r="I590" t="str">
            <v>Pasangan Bata</v>
          </cell>
          <cell r="L590" t="str">
            <v>M²</v>
          </cell>
          <cell r="M590">
            <v>0</v>
          </cell>
          <cell r="N590" t="str">
            <v/>
          </cell>
        </row>
        <row r="591">
          <cell r="J591" t="str">
            <v>Bata 5 x 10 x 20 cm</v>
          </cell>
          <cell r="L591" t="str">
            <v>Bh</v>
          </cell>
          <cell r="M591">
            <v>0</v>
          </cell>
          <cell r="N591">
            <v>0</v>
          </cell>
          <cell r="O591">
            <v>0</v>
          </cell>
        </row>
        <row r="592">
          <cell r="J592" t="str">
            <v>Semen PC Type 1 @ 50 Kg</v>
          </cell>
          <cell r="L592" t="str">
            <v>Zak</v>
          </cell>
          <cell r="M592">
            <v>0</v>
          </cell>
          <cell r="N592">
            <v>0</v>
          </cell>
          <cell r="O592">
            <v>0</v>
          </cell>
        </row>
        <row r="593">
          <cell r="J593" t="str">
            <v>Pasir Pasang</v>
          </cell>
          <cell r="L593" t="str">
            <v>M³</v>
          </cell>
          <cell r="M593">
            <v>0</v>
          </cell>
          <cell r="N593">
            <v>0</v>
          </cell>
          <cell r="O593">
            <v>0</v>
          </cell>
        </row>
        <row r="594">
          <cell r="I594" t="str">
            <v>Plesteran 1:2 + Acian</v>
          </cell>
          <cell r="L594" t="str">
            <v>M²</v>
          </cell>
          <cell r="M594">
            <v>0</v>
          </cell>
          <cell r="N594" t="str">
            <v/>
          </cell>
        </row>
        <row r="595">
          <cell r="J595" t="str">
            <v>Semen PC Type 1 @ 50 Kg</v>
          </cell>
          <cell r="L595" t="str">
            <v>Zak</v>
          </cell>
          <cell r="M595">
            <v>0</v>
          </cell>
          <cell r="N595">
            <v>0</v>
          </cell>
          <cell r="O595">
            <v>0</v>
          </cell>
        </row>
        <row r="596">
          <cell r="J596" t="str">
            <v>Pasir Pasang</v>
          </cell>
          <cell r="L596" t="str">
            <v>M³</v>
          </cell>
          <cell r="M596">
            <v>0</v>
          </cell>
          <cell r="N596">
            <v>0</v>
          </cell>
          <cell r="O596">
            <v>0</v>
          </cell>
        </row>
        <row r="597">
          <cell r="I597" t="str">
            <v>Rembesan</v>
          </cell>
          <cell r="L597" t="str">
            <v>Unit</v>
          </cell>
          <cell r="M597">
            <v>0</v>
          </cell>
          <cell r="N597" t="str">
            <v/>
          </cell>
        </row>
        <row r="598">
          <cell r="J598" t="str">
            <v>Pipa PVC Merk Sinar Lucky 4" D - 4 m</v>
          </cell>
          <cell r="L598" t="str">
            <v>Btg</v>
          </cell>
          <cell r="M598">
            <v>0</v>
          </cell>
          <cell r="N598">
            <v>0</v>
          </cell>
          <cell r="O598">
            <v>0</v>
          </cell>
        </row>
        <row r="599">
          <cell r="J599" t="str">
            <v>Pasir Urug</v>
          </cell>
          <cell r="L599" t="str">
            <v>M³</v>
          </cell>
          <cell r="M599">
            <v>0</v>
          </cell>
          <cell r="N599">
            <v>0</v>
          </cell>
          <cell r="O599">
            <v>0</v>
          </cell>
        </row>
        <row r="600">
          <cell r="J600" t="str">
            <v>Kerikil/koral</v>
          </cell>
          <cell r="L600" t="str">
            <v>M³</v>
          </cell>
          <cell r="M600">
            <v>0</v>
          </cell>
          <cell r="N600">
            <v>0</v>
          </cell>
          <cell r="O600">
            <v>0</v>
          </cell>
        </row>
        <row r="601">
          <cell r="J601" t="str">
            <v>Ijuk</v>
          </cell>
          <cell r="L601" t="str">
            <v>Kg</v>
          </cell>
          <cell r="M601">
            <v>0</v>
          </cell>
          <cell r="N601">
            <v>0</v>
          </cell>
          <cell r="O601">
            <v>0</v>
          </cell>
        </row>
        <row r="602">
          <cell r="I602" t="str">
            <v>Pelat penutup atas t = 8 cm</v>
          </cell>
          <cell r="N602" t="str">
            <v/>
          </cell>
        </row>
        <row r="603">
          <cell r="I603" t="str">
            <v>Bekisting</v>
          </cell>
          <cell r="L603" t="str">
            <v>M²</v>
          </cell>
          <cell r="M603">
            <v>0</v>
          </cell>
          <cell r="N603" t="str">
            <v/>
          </cell>
        </row>
        <row r="604">
          <cell r="J604" t="str">
            <v>Kayu Papan 2/20 - 4 m</v>
          </cell>
          <cell r="L604" t="str">
            <v>Btg</v>
          </cell>
          <cell r="M604">
            <v>0</v>
          </cell>
          <cell r="N604">
            <v>0</v>
          </cell>
          <cell r="O604">
            <v>0</v>
          </cell>
        </row>
        <row r="605">
          <cell r="J605" t="str">
            <v>Kayu Balok 4/6 - 4 m</v>
          </cell>
          <cell r="L605" t="str">
            <v>Btg</v>
          </cell>
          <cell r="M605">
            <v>0</v>
          </cell>
          <cell r="N605">
            <v>0</v>
          </cell>
          <cell r="O605">
            <v>0</v>
          </cell>
        </row>
        <row r="606">
          <cell r="J606" t="str">
            <v>Paku 2,5"</v>
          </cell>
          <cell r="L606" t="str">
            <v>Kg</v>
          </cell>
          <cell r="M606">
            <v>0</v>
          </cell>
          <cell r="N606">
            <v>0</v>
          </cell>
          <cell r="O606">
            <v>0</v>
          </cell>
        </row>
        <row r="607">
          <cell r="I607" t="str">
            <v>Pembesian &lt; dia. 12 mm</v>
          </cell>
          <cell r="L607" t="str">
            <v>Kg</v>
          </cell>
          <cell r="M607">
            <v>0</v>
          </cell>
          <cell r="N607" t="str">
            <v/>
          </cell>
        </row>
        <row r="608">
          <cell r="J608" t="str">
            <v>Besi Beton  Ø  8 mm</v>
          </cell>
          <cell r="L608" t="str">
            <v>Kg</v>
          </cell>
          <cell r="M608">
            <v>0</v>
          </cell>
          <cell r="N608">
            <v>0</v>
          </cell>
          <cell r="O608">
            <v>0</v>
          </cell>
        </row>
        <row r="609">
          <cell r="J609" t="str">
            <v>Kawat Beton/Bendrat</v>
          </cell>
          <cell r="L609" t="str">
            <v>Kg</v>
          </cell>
          <cell r="M609">
            <v>0</v>
          </cell>
          <cell r="N609">
            <v>0</v>
          </cell>
          <cell r="O609">
            <v>0</v>
          </cell>
        </row>
        <row r="610">
          <cell r="I610" t="str">
            <v>Pengecoran</v>
          </cell>
          <cell r="L610" t="str">
            <v>M³</v>
          </cell>
          <cell r="M610">
            <v>0</v>
          </cell>
          <cell r="N610" t="str">
            <v/>
          </cell>
        </row>
        <row r="611">
          <cell r="J611" t="str">
            <v>Semen PC Type 1 @ 50 Kg</v>
          </cell>
          <cell r="L611" t="str">
            <v>Zak</v>
          </cell>
          <cell r="M611">
            <v>0</v>
          </cell>
          <cell r="N611">
            <v>0</v>
          </cell>
          <cell r="O611">
            <v>0</v>
          </cell>
        </row>
        <row r="612">
          <cell r="J612" t="str">
            <v>Pasir Beton/Cor</v>
          </cell>
          <cell r="L612" t="str">
            <v>M³</v>
          </cell>
          <cell r="M612">
            <v>0</v>
          </cell>
          <cell r="N612">
            <v>0</v>
          </cell>
          <cell r="O612">
            <v>0</v>
          </cell>
        </row>
        <row r="613">
          <cell r="J613" t="str">
            <v>Split</v>
          </cell>
          <cell r="L613" t="str">
            <v>M³</v>
          </cell>
          <cell r="M613">
            <v>0</v>
          </cell>
          <cell r="N613">
            <v>0</v>
          </cell>
          <cell r="O613">
            <v>0</v>
          </cell>
        </row>
        <row r="614">
          <cell r="I614" t="str">
            <v>Pipa hawa</v>
          </cell>
          <cell r="N614" t="str">
            <v/>
          </cell>
        </row>
        <row r="615">
          <cell r="J615" t="str">
            <v>Pipa Galvanized  Ø  1,5" - 6 m</v>
          </cell>
          <cell r="L615" t="str">
            <v>Btg</v>
          </cell>
          <cell r="M615">
            <v>0</v>
          </cell>
          <cell r="N615">
            <v>0</v>
          </cell>
          <cell r="O615">
            <v>0</v>
          </cell>
        </row>
        <row r="616">
          <cell r="J616" t="str">
            <v>Tee 1,5"x1,5"</v>
          </cell>
          <cell r="L616" t="str">
            <v>Bh</v>
          </cell>
          <cell r="M616">
            <v>0</v>
          </cell>
          <cell r="N616">
            <v>0</v>
          </cell>
          <cell r="O616">
            <v>0</v>
          </cell>
        </row>
        <row r="617">
          <cell r="I617" t="str">
            <v>Bak Kontrol Septicktank</v>
          </cell>
          <cell r="L617" t="str">
            <v>Unit</v>
          </cell>
          <cell r="M617">
            <v>0</v>
          </cell>
          <cell r="N617" t="str">
            <v/>
          </cell>
        </row>
        <row r="618">
          <cell r="I618" t="str">
            <v>Pelat dasar t = 8 cm</v>
          </cell>
          <cell r="L618" t="str">
            <v>M³</v>
          </cell>
          <cell r="M618">
            <v>0</v>
          </cell>
          <cell r="N618" t="str">
            <v/>
          </cell>
        </row>
        <row r="619">
          <cell r="J619" t="str">
            <v>Semen PC Type 1 @ 50 Kg</v>
          </cell>
          <cell r="L619" t="str">
            <v>Zak</v>
          </cell>
          <cell r="M619">
            <v>0</v>
          </cell>
          <cell r="N619">
            <v>0</v>
          </cell>
          <cell r="O619">
            <v>0</v>
          </cell>
        </row>
        <row r="620">
          <cell r="J620" t="str">
            <v>Pasir Beton/Cor</v>
          </cell>
          <cell r="L620" t="str">
            <v>M³</v>
          </cell>
          <cell r="M620">
            <v>0</v>
          </cell>
          <cell r="N620">
            <v>0</v>
          </cell>
          <cell r="O620">
            <v>0</v>
          </cell>
        </row>
        <row r="621">
          <cell r="J621" t="str">
            <v>Kerikil/koral</v>
          </cell>
          <cell r="L621" t="str">
            <v>M³</v>
          </cell>
          <cell r="M621">
            <v>0</v>
          </cell>
          <cell r="N621">
            <v>0</v>
          </cell>
          <cell r="O621">
            <v>0</v>
          </cell>
        </row>
        <row r="622">
          <cell r="I622" t="str">
            <v>Pasangan Bata</v>
          </cell>
          <cell r="L622" t="str">
            <v>M²</v>
          </cell>
          <cell r="M622">
            <v>0</v>
          </cell>
          <cell r="N622" t="str">
            <v/>
          </cell>
        </row>
        <row r="623">
          <cell r="J623" t="str">
            <v>Bata 5 x 10 x 20 cm</v>
          </cell>
          <cell r="L623" t="str">
            <v>Bh</v>
          </cell>
          <cell r="M623">
            <v>0</v>
          </cell>
          <cell r="N623">
            <v>0</v>
          </cell>
          <cell r="O623">
            <v>0</v>
          </cell>
        </row>
        <row r="624">
          <cell r="J624" t="str">
            <v>Semen PC Type 1 @ 50 Kg</v>
          </cell>
          <cell r="L624" t="str">
            <v>Zak</v>
          </cell>
          <cell r="M624">
            <v>0</v>
          </cell>
          <cell r="N624">
            <v>0</v>
          </cell>
          <cell r="O624">
            <v>0</v>
          </cell>
        </row>
        <row r="625">
          <cell r="J625" t="str">
            <v>Pasir Pasang</v>
          </cell>
          <cell r="L625" t="str">
            <v>M³</v>
          </cell>
          <cell r="M625">
            <v>0</v>
          </cell>
          <cell r="N625">
            <v>0</v>
          </cell>
          <cell r="O625">
            <v>0</v>
          </cell>
        </row>
        <row r="626">
          <cell r="I626" t="str">
            <v>Plesteran 1:2 + Acian</v>
          </cell>
          <cell r="L626" t="str">
            <v>M²</v>
          </cell>
          <cell r="M626">
            <v>0</v>
          </cell>
          <cell r="N626" t="str">
            <v/>
          </cell>
        </row>
        <row r="627">
          <cell r="J627" t="str">
            <v>Semen PC Type 1 @ 50 Kg</v>
          </cell>
          <cell r="L627" t="str">
            <v>Zak</v>
          </cell>
          <cell r="M627">
            <v>0</v>
          </cell>
          <cell r="N627">
            <v>0</v>
          </cell>
          <cell r="O627">
            <v>0</v>
          </cell>
        </row>
        <row r="628">
          <cell r="J628" t="str">
            <v>Pasir Pasang</v>
          </cell>
          <cell r="L628" t="str">
            <v>M³</v>
          </cell>
          <cell r="M628">
            <v>0</v>
          </cell>
          <cell r="N628">
            <v>0</v>
          </cell>
          <cell r="O628">
            <v>0</v>
          </cell>
        </row>
        <row r="629">
          <cell r="I629" t="str">
            <v>Pelat penutup atas t = 8 cm</v>
          </cell>
          <cell r="L629" t="str">
            <v>M2</v>
          </cell>
          <cell r="M629">
            <v>0</v>
          </cell>
          <cell r="N629" t="str">
            <v/>
          </cell>
        </row>
        <row r="630">
          <cell r="I630" t="str">
            <v>Pembesian &lt; dia. 12 mm</v>
          </cell>
          <cell r="L630" t="str">
            <v>Kg</v>
          </cell>
          <cell r="M630">
            <v>0</v>
          </cell>
          <cell r="N630" t="str">
            <v/>
          </cell>
        </row>
        <row r="631">
          <cell r="J631" t="str">
            <v>Besi Beton  Ø  8 mm</v>
          </cell>
          <cell r="L631" t="str">
            <v>Kg</v>
          </cell>
          <cell r="M631">
            <v>0</v>
          </cell>
          <cell r="N631">
            <v>0</v>
          </cell>
          <cell r="O631">
            <v>0</v>
          </cell>
        </row>
        <row r="632">
          <cell r="J632" t="str">
            <v>Kawat Beton/Bendrat</v>
          </cell>
          <cell r="L632" t="str">
            <v>Kg</v>
          </cell>
          <cell r="M632">
            <v>0</v>
          </cell>
          <cell r="N632">
            <v>0</v>
          </cell>
          <cell r="O632">
            <v>0</v>
          </cell>
        </row>
        <row r="633">
          <cell r="I633" t="str">
            <v>Pengecoran</v>
          </cell>
          <cell r="L633" t="str">
            <v>M³</v>
          </cell>
          <cell r="M633">
            <v>0</v>
          </cell>
          <cell r="N633" t="str">
            <v/>
          </cell>
        </row>
        <row r="634">
          <cell r="J634" t="str">
            <v>Semen PC Type 1 @ 50 Kg</v>
          </cell>
          <cell r="L634" t="str">
            <v>Zak</v>
          </cell>
          <cell r="M634">
            <v>0</v>
          </cell>
          <cell r="N634">
            <v>0</v>
          </cell>
          <cell r="O634">
            <v>0</v>
          </cell>
        </row>
        <row r="635">
          <cell r="J635" t="str">
            <v>Pasir Beton/Cor</v>
          </cell>
          <cell r="L635" t="str">
            <v>M³</v>
          </cell>
          <cell r="M635">
            <v>0</v>
          </cell>
          <cell r="N635">
            <v>0</v>
          </cell>
          <cell r="O635">
            <v>0</v>
          </cell>
        </row>
        <row r="636">
          <cell r="J636" t="str">
            <v>Split</v>
          </cell>
          <cell r="L636" t="str">
            <v>M³</v>
          </cell>
          <cell r="M636">
            <v>0</v>
          </cell>
          <cell r="N636">
            <v>0</v>
          </cell>
          <cell r="O636">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Rutin"/>
      <sheetName val="Kuantitas"/>
      <sheetName val="Analisa HSP"/>
    </sheetNames>
    <sheetDataSet>
      <sheetData sheetId="0"/>
      <sheetData sheetId="1"/>
      <sheetData sheetId="2">
        <row r="51">
          <cell r="U51">
            <v>215951.69860790818</v>
          </cell>
        </row>
        <row r="231">
          <cell r="U231">
            <v>828842.85604096309</v>
          </cell>
        </row>
        <row r="410">
          <cell r="U410">
            <v>680267.07095541514</v>
          </cell>
        </row>
        <row r="589">
          <cell r="U589">
            <v>772258.51297543594</v>
          </cell>
        </row>
        <row r="768">
          <cell r="U768">
            <v>5462.5109621212123</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Aresitrktur"/>
      <sheetName val="RAB"/>
      <sheetName val="Analisa"/>
      <sheetName val="daftar harga"/>
      <sheetName val="Sheet2"/>
      <sheetName val="Person"/>
      <sheetName val="Alat"/>
      <sheetName val="Sheet3"/>
      <sheetName val="me"/>
      <sheetName val="BTL tahap 1"/>
      <sheetName val="BTL total"/>
      <sheetName val="rum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5">
          <cell r="F15">
            <v>0</v>
          </cell>
          <cell r="G15" t="str">
            <v/>
          </cell>
        </row>
        <row r="16">
          <cell r="F16">
            <v>1</v>
          </cell>
          <cell r="G16" t="str">
            <v xml:space="preserve">satu </v>
          </cell>
        </row>
        <row r="17">
          <cell r="F17">
            <v>2</v>
          </cell>
          <cell r="G17" t="str">
            <v xml:space="preserve">dua </v>
          </cell>
        </row>
        <row r="18">
          <cell r="F18">
            <v>3</v>
          </cell>
          <cell r="G18" t="str">
            <v xml:space="preserve">tiga </v>
          </cell>
        </row>
        <row r="19">
          <cell r="F19">
            <v>4</v>
          </cell>
          <cell r="G19" t="str">
            <v xml:space="preserve">empat </v>
          </cell>
        </row>
        <row r="20">
          <cell r="F20">
            <v>5</v>
          </cell>
          <cell r="G20" t="str">
            <v xml:space="preserve">lima </v>
          </cell>
        </row>
        <row r="21">
          <cell r="F21">
            <v>6</v>
          </cell>
          <cell r="G21" t="str">
            <v xml:space="preserve">enam </v>
          </cell>
        </row>
        <row r="22">
          <cell r="F22">
            <v>7</v>
          </cell>
          <cell r="G22" t="str">
            <v xml:space="preserve">tujuh </v>
          </cell>
        </row>
        <row r="23">
          <cell r="F23">
            <v>8</v>
          </cell>
          <cell r="G23" t="str">
            <v xml:space="preserve">delapan </v>
          </cell>
        </row>
        <row r="24">
          <cell r="F24">
            <v>9</v>
          </cell>
          <cell r="G24" t="str">
            <v xml:space="preserve">sembilan </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heetName val="Biaya ala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G-2"/>
      <sheetName val="CAT_HRG"/>
      <sheetName val="BAG-1"/>
      <sheetName val="BAG-3"/>
      <sheetName val="BAG-4"/>
      <sheetName val="BAG-5"/>
      <sheetName val="BAG-6"/>
      <sheetName val="BAG-7"/>
      <sheetName val="BAG-8"/>
      <sheetName val="BAG-9"/>
      <sheetName val="BAG-10"/>
      <sheetName val="BAG-11"/>
      <sheetName val="BAG-12"/>
      <sheetName val="BAG-13"/>
      <sheetName val="TOTAL"/>
      <sheetName val="GRAND TOTAL"/>
      <sheetName val="BAG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LABOR"/>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te"/>
      <sheetName val="Resume Risk"/>
      <sheetName val="Risk"/>
      <sheetName val="Time Schedule"/>
      <sheetName val="Contract #5"/>
      <sheetName val="BL"/>
      <sheetName val="RAB"/>
      <sheetName val="Major"/>
      <sheetName val="Vol. Pipa"/>
      <sheetName val="Micro"/>
      <sheetName val="Volume"/>
      <sheetName val="terbilang"/>
      <sheetName val="Alat"/>
      <sheetName val="Schedule alat"/>
    </sheetNames>
    <sheetDataSet>
      <sheetData sheetId="0" refreshError="1"/>
      <sheetData sheetId="1" refreshError="1"/>
      <sheetData sheetId="2" refreshError="1"/>
      <sheetData sheetId="3" refreshError="1"/>
      <sheetData sheetId="4" refreshError="1"/>
      <sheetData sheetId="5"/>
      <sheetData sheetId="6" refreshError="1">
        <row r="2">
          <cell r="B2" t="str">
            <v>BIAYA LANGSUNG KONSTRUKSI</v>
          </cell>
        </row>
        <row r="3">
          <cell r="B3" t="str">
            <v>MINISTRY OF ELECTRICITY AND WATER AL-MUDIRIYAH AR-RIYADH</v>
          </cell>
        </row>
        <row r="4">
          <cell r="B4" t="str">
            <v>SECHEDULE OF B.O.Q AND RATE CONTRACT # 5</v>
          </cell>
        </row>
        <row r="5">
          <cell r="B5" t="str">
            <v>SCHEDULE # 2 WATER SUPPLY FOR THE AREA - AL-YASMIN</v>
          </cell>
        </row>
        <row r="6">
          <cell r="N6">
            <v>0</v>
          </cell>
          <cell r="S6">
            <v>0</v>
          </cell>
          <cell r="T6">
            <v>0</v>
          </cell>
        </row>
        <row r="7">
          <cell r="M7" t="str">
            <v>Harga</v>
          </cell>
          <cell r="N7" t="str">
            <v>Jumlah</v>
          </cell>
          <cell r="O7" t="str">
            <v>Jumlah Harga Sumber Daya (Rp)</v>
          </cell>
        </row>
        <row r="8">
          <cell r="B8" t="str">
            <v>No</v>
          </cell>
          <cell r="D8" t="str">
            <v>Uraian</v>
          </cell>
          <cell r="I8" t="str">
            <v>Satuan</v>
          </cell>
          <cell r="J8" t="str">
            <v>Kuantitas</v>
          </cell>
          <cell r="K8" t="str">
            <v>Prod / Koeff</v>
          </cell>
          <cell r="M8" t="str">
            <v>Satuan</v>
          </cell>
          <cell r="N8" t="str">
            <v>Harga</v>
          </cell>
          <cell r="O8" t="str">
            <v>Material</v>
          </cell>
          <cell r="P8" t="str">
            <v>Upah</v>
          </cell>
          <cell r="Q8" t="str">
            <v>Alat</v>
          </cell>
          <cell r="R8" t="str">
            <v>Sub Kon</v>
          </cell>
          <cell r="S8" t="str">
            <v>Harus Nol</v>
          </cell>
        </row>
        <row r="9">
          <cell r="M9" t="str">
            <v>(Rp)</v>
          </cell>
          <cell r="N9" t="str">
            <v>(Rp)</v>
          </cell>
        </row>
        <row r="11">
          <cell r="D11" t="str">
            <v>PREPARATION WORKS</v>
          </cell>
          <cell r="I11" t="str">
            <v>sum</v>
          </cell>
          <cell r="J11">
            <v>1</v>
          </cell>
          <cell r="M11">
            <v>6359675985.2265711</v>
          </cell>
          <cell r="N11">
            <v>6359675985.2265711</v>
          </cell>
          <cell r="O11">
            <v>247723922.8755765</v>
          </cell>
          <cell r="P11">
            <v>836401784.72195196</v>
          </cell>
          <cell r="Q11">
            <v>428801477.62904269</v>
          </cell>
          <cell r="R11">
            <v>4846748800</v>
          </cell>
          <cell r="S11">
            <v>0</v>
          </cell>
          <cell r="T11">
            <v>0</v>
          </cell>
        </row>
        <row r="12">
          <cell r="B12" t="str">
            <v>A.</v>
          </cell>
          <cell r="D12" t="str">
            <v>Mobilization &amp; Demobilization</v>
          </cell>
          <cell r="M12">
            <v>906000000</v>
          </cell>
          <cell r="T12">
            <v>0</v>
          </cell>
        </row>
        <row r="13">
          <cell r="B13" t="str">
            <v>E20024</v>
          </cell>
          <cell r="E13" t="str">
            <v>Mob/Demob CAT180</v>
          </cell>
          <cell r="H13">
            <v>2</v>
          </cell>
          <cell r="I13" t="str">
            <v>trip</v>
          </cell>
          <cell r="J13">
            <v>4</v>
          </cell>
          <cell r="K13">
            <v>2</v>
          </cell>
          <cell r="L13" t="str">
            <v>kali</v>
          </cell>
          <cell r="M13">
            <v>20000000</v>
          </cell>
          <cell r="N13">
            <v>80000000</v>
          </cell>
          <cell r="O13">
            <v>0</v>
          </cell>
          <cell r="P13">
            <v>0</v>
          </cell>
          <cell r="Q13">
            <v>0</v>
          </cell>
          <cell r="R13">
            <v>80000000</v>
          </cell>
          <cell r="T13">
            <v>0</v>
          </cell>
        </row>
        <row r="14">
          <cell r="B14" t="str">
            <v>E20019</v>
          </cell>
          <cell r="E14" t="str">
            <v>Mob/Demob Dump truck 6 ton</v>
          </cell>
          <cell r="H14">
            <v>2</v>
          </cell>
          <cell r="I14" t="str">
            <v>trip</v>
          </cell>
          <cell r="J14">
            <v>2</v>
          </cell>
          <cell r="K14">
            <v>1</v>
          </cell>
          <cell r="L14" t="str">
            <v>kali</v>
          </cell>
          <cell r="M14">
            <v>3000000</v>
          </cell>
          <cell r="N14">
            <v>6000000</v>
          </cell>
          <cell r="O14">
            <v>0</v>
          </cell>
          <cell r="P14">
            <v>0</v>
          </cell>
          <cell r="Q14">
            <v>0</v>
          </cell>
          <cell r="R14">
            <v>6000000</v>
          </cell>
          <cell r="T14">
            <v>0</v>
          </cell>
        </row>
        <row r="15">
          <cell r="B15" t="str">
            <v>E20023</v>
          </cell>
          <cell r="E15" t="str">
            <v>Mob/Demob baby roller</v>
          </cell>
          <cell r="H15">
            <v>2</v>
          </cell>
          <cell r="I15" t="str">
            <v>trip</v>
          </cell>
          <cell r="J15">
            <v>2</v>
          </cell>
          <cell r="K15">
            <v>1</v>
          </cell>
          <cell r="L15" t="str">
            <v>kali</v>
          </cell>
          <cell r="M15">
            <v>5000000</v>
          </cell>
          <cell r="N15">
            <v>10000000</v>
          </cell>
          <cell r="O15">
            <v>0</v>
          </cell>
          <cell r="P15">
            <v>0</v>
          </cell>
          <cell r="Q15">
            <v>0</v>
          </cell>
          <cell r="R15">
            <v>10000000</v>
          </cell>
          <cell r="T15">
            <v>0</v>
          </cell>
        </row>
        <row r="16">
          <cell r="B16" t="str">
            <v>E20009</v>
          </cell>
          <cell r="E16" t="str">
            <v>Mob/Demob generator set</v>
          </cell>
          <cell r="H16">
            <v>2</v>
          </cell>
          <cell r="I16" t="str">
            <v>trip</v>
          </cell>
          <cell r="J16">
            <v>2</v>
          </cell>
          <cell r="K16">
            <v>1</v>
          </cell>
          <cell r="L16" t="str">
            <v>kali</v>
          </cell>
          <cell r="M16">
            <v>5000000</v>
          </cell>
          <cell r="N16">
            <v>10000000</v>
          </cell>
          <cell r="O16">
            <v>0</v>
          </cell>
          <cell r="P16">
            <v>0</v>
          </cell>
          <cell r="Q16">
            <v>0</v>
          </cell>
          <cell r="R16">
            <v>10000000</v>
          </cell>
          <cell r="T16">
            <v>0</v>
          </cell>
        </row>
        <row r="17">
          <cell r="B17" t="str">
            <v>E20002</v>
          </cell>
          <cell r="E17" t="str">
            <v>Mob/Demob Air compressor, 4000-6500 liter/menit</v>
          </cell>
          <cell r="H17">
            <v>3</v>
          </cell>
          <cell r="I17" t="str">
            <v>trip</v>
          </cell>
          <cell r="J17">
            <v>3</v>
          </cell>
          <cell r="K17">
            <v>1</v>
          </cell>
          <cell r="L17" t="str">
            <v>kali</v>
          </cell>
          <cell r="M17">
            <v>10000000</v>
          </cell>
          <cell r="N17">
            <v>30000000</v>
          </cell>
          <cell r="O17">
            <v>0</v>
          </cell>
          <cell r="P17">
            <v>0</v>
          </cell>
          <cell r="Q17">
            <v>0</v>
          </cell>
          <cell r="R17">
            <v>30000000</v>
          </cell>
          <cell r="T17">
            <v>0</v>
          </cell>
        </row>
        <row r="18">
          <cell r="B18" t="str">
            <v>E20011</v>
          </cell>
          <cell r="E18" t="str">
            <v>Mob/Demob aspal sprayer</v>
          </cell>
          <cell r="H18">
            <v>0</v>
          </cell>
          <cell r="I18" t="str">
            <v>trip</v>
          </cell>
          <cell r="J18">
            <v>0</v>
          </cell>
          <cell r="K18">
            <v>1</v>
          </cell>
          <cell r="L18" t="str">
            <v>kali</v>
          </cell>
          <cell r="M18">
            <v>5000000</v>
          </cell>
          <cell r="N18">
            <v>0</v>
          </cell>
          <cell r="O18">
            <v>0</v>
          </cell>
          <cell r="P18">
            <v>0</v>
          </cell>
          <cell r="Q18">
            <v>0</v>
          </cell>
          <cell r="R18">
            <v>0</v>
          </cell>
          <cell r="T18">
            <v>0</v>
          </cell>
        </row>
        <row r="19">
          <cell r="B19" t="str">
            <v>E20012</v>
          </cell>
          <cell r="E19" t="str">
            <v>Mob/Demob aspal finisher</v>
          </cell>
          <cell r="H19">
            <v>0</v>
          </cell>
          <cell r="I19" t="str">
            <v>trip</v>
          </cell>
          <cell r="J19">
            <v>0</v>
          </cell>
          <cell r="K19">
            <v>1</v>
          </cell>
          <cell r="L19" t="str">
            <v>kali</v>
          </cell>
          <cell r="M19">
            <v>30000000</v>
          </cell>
          <cell r="N19">
            <v>0</v>
          </cell>
          <cell r="O19">
            <v>0</v>
          </cell>
          <cell r="P19">
            <v>0</v>
          </cell>
          <cell r="Q19">
            <v>0</v>
          </cell>
          <cell r="R19">
            <v>0</v>
          </cell>
          <cell r="T19">
            <v>0</v>
          </cell>
        </row>
        <row r="20">
          <cell r="B20" t="str">
            <v>E20013</v>
          </cell>
          <cell r="E20" t="str">
            <v>Mob/Demob bar bender/cutter</v>
          </cell>
          <cell r="H20">
            <v>4</v>
          </cell>
          <cell r="I20" t="str">
            <v>trip</v>
          </cell>
          <cell r="J20">
            <v>4</v>
          </cell>
          <cell r="K20">
            <v>1</v>
          </cell>
          <cell r="L20" t="str">
            <v>kali</v>
          </cell>
          <cell r="M20">
            <v>5000000</v>
          </cell>
          <cell r="N20">
            <v>20000000</v>
          </cell>
          <cell r="O20">
            <v>0</v>
          </cell>
          <cell r="P20">
            <v>0</v>
          </cell>
          <cell r="Q20">
            <v>0</v>
          </cell>
          <cell r="R20">
            <v>20000000</v>
          </cell>
          <cell r="T20">
            <v>0</v>
          </cell>
        </row>
        <row r="21">
          <cell r="B21" t="str">
            <v>E20007</v>
          </cell>
          <cell r="E21" t="str">
            <v>Mob/Demob Dump truck 20 ton</v>
          </cell>
          <cell r="H21">
            <v>16</v>
          </cell>
          <cell r="I21" t="str">
            <v>trip</v>
          </cell>
          <cell r="J21">
            <v>16</v>
          </cell>
          <cell r="K21">
            <v>1</v>
          </cell>
          <cell r="L21" t="str">
            <v>kali</v>
          </cell>
          <cell r="M21">
            <v>5000000</v>
          </cell>
          <cell r="N21">
            <v>80000000</v>
          </cell>
          <cell r="O21">
            <v>0</v>
          </cell>
          <cell r="P21">
            <v>0</v>
          </cell>
          <cell r="Q21">
            <v>0</v>
          </cell>
          <cell r="R21">
            <v>80000000</v>
          </cell>
          <cell r="T21">
            <v>0</v>
          </cell>
        </row>
        <row r="22">
          <cell r="B22" t="str">
            <v>E20008</v>
          </cell>
          <cell r="E22" t="str">
            <v>Mob/Demob Excavator CAT320</v>
          </cell>
          <cell r="F22" t="str">
            <v>+ long arm + giant breaker</v>
          </cell>
          <cell r="H22">
            <v>22</v>
          </cell>
          <cell r="I22" t="str">
            <v>trip</v>
          </cell>
          <cell r="J22">
            <v>22</v>
          </cell>
          <cell r="K22">
            <v>1</v>
          </cell>
          <cell r="L22" t="str">
            <v>kali</v>
          </cell>
          <cell r="M22">
            <v>30000000</v>
          </cell>
          <cell r="N22">
            <v>660000000</v>
          </cell>
          <cell r="O22">
            <v>0</v>
          </cell>
          <cell r="P22">
            <v>0</v>
          </cell>
          <cell r="Q22">
            <v>0</v>
          </cell>
          <cell r="R22">
            <v>660000000</v>
          </cell>
          <cell r="T22">
            <v>0</v>
          </cell>
        </row>
        <row r="23">
          <cell r="B23" t="str">
            <v>E20020</v>
          </cell>
          <cell r="E23" t="str">
            <v>Mob/Demob pneumatic tire roller</v>
          </cell>
          <cell r="H23">
            <v>0</v>
          </cell>
          <cell r="I23" t="str">
            <v>trip</v>
          </cell>
          <cell r="J23">
            <v>0</v>
          </cell>
          <cell r="K23">
            <v>1</v>
          </cell>
          <cell r="L23" t="str">
            <v>kali</v>
          </cell>
          <cell r="M23">
            <v>30000000</v>
          </cell>
          <cell r="N23">
            <v>0</v>
          </cell>
          <cell r="O23">
            <v>0</v>
          </cell>
          <cell r="P23">
            <v>0</v>
          </cell>
          <cell r="Q23">
            <v>0</v>
          </cell>
          <cell r="R23">
            <v>0</v>
          </cell>
          <cell r="T23">
            <v>0</v>
          </cell>
        </row>
        <row r="24">
          <cell r="B24" t="str">
            <v>E20014</v>
          </cell>
          <cell r="E24" t="str">
            <v>Mob/Demob Tandem roller, 6-9 ton</v>
          </cell>
          <cell r="H24">
            <v>0</v>
          </cell>
          <cell r="I24" t="str">
            <v>trip</v>
          </cell>
          <cell r="J24">
            <v>0</v>
          </cell>
          <cell r="K24">
            <v>1</v>
          </cell>
          <cell r="L24" t="str">
            <v>kali</v>
          </cell>
          <cell r="M24">
            <v>30000000</v>
          </cell>
          <cell r="N24">
            <v>0</v>
          </cell>
          <cell r="O24">
            <v>0</v>
          </cell>
          <cell r="P24">
            <v>0</v>
          </cell>
          <cell r="Q24">
            <v>0</v>
          </cell>
          <cell r="R24">
            <v>0</v>
          </cell>
          <cell r="T24">
            <v>0</v>
          </cell>
        </row>
        <row r="25">
          <cell r="B25" t="str">
            <v>E20006</v>
          </cell>
          <cell r="E25" t="str">
            <v>Mob/Demob Crane 35 ton</v>
          </cell>
          <cell r="H25">
            <v>0</v>
          </cell>
          <cell r="I25" t="str">
            <v>trip</v>
          </cell>
          <cell r="J25">
            <v>0</v>
          </cell>
          <cell r="K25">
            <v>1</v>
          </cell>
          <cell r="L25" t="str">
            <v>kali</v>
          </cell>
          <cell r="M25">
            <v>50000000</v>
          </cell>
          <cell r="N25">
            <v>0</v>
          </cell>
          <cell r="O25">
            <v>0</v>
          </cell>
          <cell r="P25">
            <v>0</v>
          </cell>
          <cell r="Q25">
            <v>0</v>
          </cell>
          <cell r="R25">
            <v>0</v>
          </cell>
          <cell r="T25">
            <v>0</v>
          </cell>
        </row>
        <row r="26">
          <cell r="B26" t="str">
            <v>E20016</v>
          </cell>
          <cell r="E26" t="str">
            <v>Mob/Demob Water tank truck, 3000-5000 liter</v>
          </cell>
          <cell r="H26">
            <v>1</v>
          </cell>
          <cell r="I26" t="str">
            <v>trip</v>
          </cell>
          <cell r="J26">
            <v>1</v>
          </cell>
          <cell r="K26">
            <v>1</v>
          </cell>
          <cell r="L26" t="str">
            <v>kali</v>
          </cell>
          <cell r="M26">
            <v>10000000</v>
          </cell>
          <cell r="N26">
            <v>10000000</v>
          </cell>
          <cell r="O26">
            <v>0</v>
          </cell>
          <cell r="P26">
            <v>0</v>
          </cell>
          <cell r="Q26">
            <v>0</v>
          </cell>
          <cell r="R26">
            <v>10000000</v>
          </cell>
          <cell r="T26">
            <v>0</v>
          </cell>
        </row>
        <row r="27">
          <cell r="B27" t="str">
            <v>E20017</v>
          </cell>
          <cell r="E27" t="str">
            <v>Mob/Demob Wheel loader 2-3 m3</v>
          </cell>
          <cell r="H27">
            <v>0</v>
          </cell>
          <cell r="I27" t="str">
            <v>trip</v>
          </cell>
          <cell r="J27">
            <v>0</v>
          </cell>
          <cell r="K27">
            <v>1</v>
          </cell>
          <cell r="L27" t="str">
            <v>kali</v>
          </cell>
          <cell r="M27">
            <v>30000000</v>
          </cell>
          <cell r="N27">
            <v>0</v>
          </cell>
          <cell r="O27">
            <v>0</v>
          </cell>
          <cell r="P27">
            <v>0</v>
          </cell>
          <cell r="Q27">
            <v>0</v>
          </cell>
          <cell r="R27">
            <v>0</v>
          </cell>
          <cell r="T27">
            <v>0</v>
          </cell>
        </row>
        <row r="29">
          <cell r="B29" t="str">
            <v>B.</v>
          </cell>
          <cell r="D29" t="str">
            <v>Site Facilities For Contractor</v>
          </cell>
          <cell r="M29">
            <v>262000000</v>
          </cell>
          <cell r="T29">
            <v>0</v>
          </cell>
        </row>
        <row r="30">
          <cell r="B30" t="str">
            <v>E20037</v>
          </cell>
          <cell r="E30" t="str">
            <v>Base camp</v>
          </cell>
          <cell r="I30" t="str">
            <v>m2</v>
          </cell>
          <cell r="J30">
            <v>200</v>
          </cell>
          <cell r="M30">
            <v>500000</v>
          </cell>
          <cell r="N30">
            <v>100000000</v>
          </cell>
          <cell r="O30">
            <v>0</v>
          </cell>
          <cell r="P30">
            <v>0</v>
          </cell>
          <cell r="Q30">
            <v>0</v>
          </cell>
          <cell r="R30">
            <v>100000000</v>
          </cell>
          <cell r="T30">
            <v>0</v>
          </cell>
        </row>
        <row r="31">
          <cell r="B31" t="str">
            <v>E20071</v>
          </cell>
          <cell r="E31" t="str">
            <v>Workshop</v>
          </cell>
          <cell r="I31" t="str">
            <v>m2</v>
          </cell>
          <cell r="J31">
            <v>200</v>
          </cell>
          <cell r="M31">
            <v>400000</v>
          </cell>
          <cell r="N31">
            <v>80000000</v>
          </cell>
          <cell r="O31">
            <v>0</v>
          </cell>
          <cell r="P31">
            <v>0</v>
          </cell>
          <cell r="Q31">
            <v>0</v>
          </cell>
          <cell r="R31">
            <v>80000000</v>
          </cell>
          <cell r="T31">
            <v>0</v>
          </cell>
        </row>
        <row r="32">
          <cell r="B32" t="str">
            <v>E20063</v>
          </cell>
          <cell r="E32" t="str">
            <v>Papan nama proyek</v>
          </cell>
          <cell r="I32" t="str">
            <v>ls</v>
          </cell>
          <cell r="J32">
            <v>10</v>
          </cell>
          <cell r="M32">
            <v>1500000</v>
          </cell>
          <cell r="N32">
            <v>15000000</v>
          </cell>
          <cell r="O32">
            <v>0</v>
          </cell>
          <cell r="P32">
            <v>0</v>
          </cell>
          <cell r="Q32">
            <v>0</v>
          </cell>
          <cell r="R32">
            <v>15000000</v>
          </cell>
          <cell r="T32">
            <v>0</v>
          </cell>
        </row>
        <row r="33">
          <cell r="B33" t="str">
            <v>B20080</v>
          </cell>
          <cell r="E33" t="str">
            <v>Perlengkapan 5R</v>
          </cell>
          <cell r="I33" t="str">
            <v>ls</v>
          </cell>
          <cell r="J33">
            <v>1</v>
          </cell>
          <cell r="M33">
            <v>30000000</v>
          </cell>
          <cell r="N33">
            <v>30000000</v>
          </cell>
          <cell r="O33">
            <v>30000000</v>
          </cell>
          <cell r="P33">
            <v>0</v>
          </cell>
          <cell r="Q33">
            <v>0</v>
          </cell>
          <cell r="R33">
            <v>0</v>
          </cell>
          <cell r="T33">
            <v>0</v>
          </cell>
        </row>
        <row r="34">
          <cell r="B34" t="str">
            <v>B20039</v>
          </cell>
          <cell r="E34" t="str">
            <v xml:space="preserve">Helm Proyek </v>
          </cell>
          <cell r="I34" t="str">
            <v>unit</v>
          </cell>
          <cell r="J34">
            <v>300</v>
          </cell>
          <cell r="M34">
            <v>15000</v>
          </cell>
          <cell r="N34">
            <v>4500000</v>
          </cell>
          <cell r="O34">
            <v>4500000</v>
          </cell>
          <cell r="P34">
            <v>0</v>
          </cell>
          <cell r="Q34">
            <v>0</v>
          </cell>
          <cell r="R34">
            <v>0</v>
          </cell>
          <cell r="T34">
            <v>0</v>
          </cell>
        </row>
        <row r="35">
          <cell r="B35" t="str">
            <v>B20100</v>
          </cell>
          <cell r="E35" t="str">
            <v>Rambu-rambu K3</v>
          </cell>
          <cell r="I35" t="str">
            <v>Unit</v>
          </cell>
          <cell r="J35">
            <v>100</v>
          </cell>
          <cell r="M35">
            <v>150000</v>
          </cell>
          <cell r="N35">
            <v>15000000</v>
          </cell>
          <cell r="O35">
            <v>15000000</v>
          </cell>
          <cell r="P35">
            <v>0</v>
          </cell>
          <cell r="Q35">
            <v>0</v>
          </cell>
          <cell r="R35">
            <v>0</v>
          </cell>
          <cell r="T35">
            <v>0</v>
          </cell>
        </row>
        <row r="36">
          <cell r="B36" t="str">
            <v>B20121</v>
          </cell>
          <cell r="E36" t="str">
            <v>Spanduk K3</v>
          </cell>
          <cell r="I36" t="str">
            <v>Unit</v>
          </cell>
          <cell r="J36">
            <v>10</v>
          </cell>
          <cell r="M36">
            <v>250000</v>
          </cell>
          <cell r="N36">
            <v>2500000</v>
          </cell>
          <cell r="O36">
            <v>2500000</v>
          </cell>
          <cell r="P36">
            <v>0</v>
          </cell>
          <cell r="Q36">
            <v>0</v>
          </cell>
          <cell r="R36">
            <v>0</v>
          </cell>
          <cell r="T36">
            <v>0</v>
          </cell>
        </row>
        <row r="37">
          <cell r="B37" t="str">
            <v>B20116</v>
          </cell>
          <cell r="E37" t="str">
            <v>Sepatu Safety</v>
          </cell>
          <cell r="I37" t="str">
            <v>unit</v>
          </cell>
          <cell r="J37">
            <v>100</v>
          </cell>
          <cell r="M37">
            <v>150000</v>
          </cell>
          <cell r="N37">
            <v>15000000</v>
          </cell>
          <cell r="O37">
            <v>15000000</v>
          </cell>
          <cell r="P37">
            <v>0</v>
          </cell>
          <cell r="Q37">
            <v>0</v>
          </cell>
          <cell r="R37">
            <v>0</v>
          </cell>
          <cell r="T37">
            <v>0</v>
          </cell>
        </row>
        <row r="38">
          <cell r="T38">
            <v>0</v>
          </cell>
        </row>
        <row r="39">
          <cell r="B39" t="str">
            <v>C.</v>
          </cell>
          <cell r="D39" t="str">
            <v>Site Lighting</v>
          </cell>
          <cell r="M39">
            <v>371512704</v>
          </cell>
          <cell r="T39">
            <v>0</v>
          </cell>
        </row>
        <row r="40">
          <cell r="B40" t="str">
            <v>B20047</v>
          </cell>
          <cell r="E40" t="str">
            <v>Kabel untuk Penerangan</v>
          </cell>
          <cell r="I40" t="str">
            <v>ls</v>
          </cell>
          <cell r="J40">
            <v>1</v>
          </cell>
          <cell r="M40">
            <v>10000000</v>
          </cell>
          <cell r="N40">
            <v>10000000</v>
          </cell>
          <cell r="O40">
            <v>10000000</v>
          </cell>
          <cell r="P40">
            <v>0</v>
          </cell>
          <cell r="Q40">
            <v>0</v>
          </cell>
          <cell r="R40">
            <v>0</v>
          </cell>
          <cell r="T40">
            <v>0</v>
          </cell>
        </row>
        <row r="41">
          <cell r="B41" t="str">
            <v>D20028</v>
          </cell>
          <cell r="E41" t="str">
            <v>Genset 25 Kva</v>
          </cell>
          <cell r="I41" t="str">
            <v>unit</v>
          </cell>
          <cell r="J41">
            <v>2</v>
          </cell>
          <cell r="M41">
            <v>75000000</v>
          </cell>
          <cell r="N41">
            <v>150000000</v>
          </cell>
          <cell r="O41">
            <v>0</v>
          </cell>
          <cell r="P41">
            <v>0</v>
          </cell>
          <cell r="Q41">
            <v>150000000</v>
          </cell>
          <cell r="R41">
            <v>0</v>
          </cell>
          <cell r="T41">
            <v>0</v>
          </cell>
        </row>
        <row r="42">
          <cell r="B42" t="str">
            <v>B20052</v>
          </cell>
          <cell r="E42" t="str">
            <v>Lampu halogen 1000 Watt</v>
          </cell>
          <cell r="I42" t="str">
            <v>unit</v>
          </cell>
          <cell r="J42">
            <v>10</v>
          </cell>
          <cell r="M42">
            <v>500000</v>
          </cell>
          <cell r="N42">
            <v>5000000</v>
          </cell>
          <cell r="O42">
            <v>5000000</v>
          </cell>
          <cell r="P42">
            <v>0</v>
          </cell>
          <cell r="Q42">
            <v>0</v>
          </cell>
          <cell r="R42">
            <v>0</v>
          </cell>
          <cell r="T42">
            <v>0</v>
          </cell>
        </row>
        <row r="43">
          <cell r="B43" t="str">
            <v>D20050</v>
          </cell>
          <cell r="E43" t="str">
            <v>BBM solar</v>
          </cell>
          <cell r="F43">
            <v>10</v>
          </cell>
          <cell r="G43">
            <v>5</v>
          </cell>
          <cell r="H43">
            <v>30</v>
          </cell>
          <cell r="I43" t="str">
            <v>ltr</v>
          </cell>
          <cell r="J43">
            <v>45000</v>
          </cell>
          <cell r="M43">
            <v>989.1712</v>
          </cell>
          <cell r="N43">
            <v>44512704</v>
          </cell>
          <cell r="O43">
            <v>0</v>
          </cell>
          <cell r="P43">
            <v>0</v>
          </cell>
          <cell r="Q43">
            <v>44512704</v>
          </cell>
          <cell r="R43">
            <v>0</v>
          </cell>
          <cell r="T43">
            <v>0</v>
          </cell>
        </row>
        <row r="44">
          <cell r="B44" t="str">
            <v>C20049</v>
          </cell>
          <cell r="E44" t="str">
            <v>Tukang listrik</v>
          </cell>
          <cell r="G44">
            <v>8</v>
          </cell>
          <cell r="H44">
            <v>30</v>
          </cell>
          <cell r="I44" t="str">
            <v>jam</v>
          </cell>
          <cell r="J44">
            <v>7200</v>
          </cell>
          <cell r="M44">
            <v>22500</v>
          </cell>
          <cell r="N44">
            <v>162000000</v>
          </cell>
          <cell r="O44">
            <v>0</v>
          </cell>
          <cell r="P44">
            <v>162000000</v>
          </cell>
          <cell r="Q44">
            <v>0</v>
          </cell>
          <cell r="R44">
            <v>0</v>
          </cell>
          <cell r="T44">
            <v>0</v>
          </cell>
        </row>
        <row r="45">
          <cell r="T45">
            <v>0</v>
          </cell>
        </row>
        <row r="46">
          <cell r="B46" t="str">
            <v>D.</v>
          </cell>
          <cell r="D46" t="str">
            <v>Site Survey</v>
          </cell>
          <cell r="M46">
            <v>1017971838.8</v>
          </cell>
          <cell r="T46">
            <v>0</v>
          </cell>
        </row>
        <row r="47">
          <cell r="B47" t="str">
            <v>C20010</v>
          </cell>
          <cell r="E47" t="str">
            <v>Surveyor</v>
          </cell>
          <cell r="G47">
            <v>1</v>
          </cell>
          <cell r="H47">
            <v>30</v>
          </cell>
          <cell r="I47" t="str">
            <v>bln</v>
          </cell>
          <cell r="J47">
            <v>30</v>
          </cell>
          <cell r="M47">
            <v>5000000</v>
          </cell>
          <cell r="N47">
            <v>150000000</v>
          </cell>
          <cell r="O47">
            <v>0</v>
          </cell>
          <cell r="P47">
            <v>150000000</v>
          </cell>
          <cell r="Q47">
            <v>0</v>
          </cell>
          <cell r="R47">
            <v>0</v>
          </cell>
          <cell r="T47">
            <v>0</v>
          </cell>
        </row>
        <row r="48">
          <cell r="B48" t="str">
            <v>C20006</v>
          </cell>
          <cell r="E48" t="str">
            <v>Pembantu survey</v>
          </cell>
          <cell r="G48">
            <v>4</v>
          </cell>
          <cell r="H48">
            <v>30</v>
          </cell>
          <cell r="I48" t="str">
            <v>bln</v>
          </cell>
          <cell r="J48">
            <v>120</v>
          </cell>
          <cell r="M48">
            <v>4000000</v>
          </cell>
          <cell r="N48">
            <v>480000000</v>
          </cell>
          <cell r="O48">
            <v>0</v>
          </cell>
          <cell r="P48">
            <v>480000000</v>
          </cell>
          <cell r="Q48">
            <v>0</v>
          </cell>
          <cell r="R48">
            <v>0</v>
          </cell>
          <cell r="T48">
            <v>0</v>
          </cell>
        </row>
        <row r="49">
          <cell r="B49" t="str">
            <v>A20008</v>
          </cell>
          <cell r="E49" t="str">
            <v>Kayu bekisting</v>
          </cell>
          <cell r="I49" t="str">
            <v>m3</v>
          </cell>
          <cell r="J49">
            <v>3</v>
          </cell>
          <cell r="M49">
            <v>2193529.6</v>
          </cell>
          <cell r="N49">
            <v>6580588.8000000007</v>
          </cell>
          <cell r="O49">
            <v>6580588.8000000007</v>
          </cell>
          <cell r="P49">
            <v>0</v>
          </cell>
          <cell r="Q49">
            <v>0</v>
          </cell>
          <cell r="R49">
            <v>0</v>
          </cell>
          <cell r="T49">
            <v>0</v>
          </cell>
        </row>
        <row r="50">
          <cell r="B50" t="str">
            <v>B20068</v>
          </cell>
          <cell r="E50" t="str">
            <v>Paku payung</v>
          </cell>
          <cell r="I50" t="str">
            <v>kg</v>
          </cell>
          <cell r="J50">
            <v>3</v>
          </cell>
          <cell r="M50">
            <v>13750</v>
          </cell>
          <cell r="N50">
            <v>41250</v>
          </cell>
          <cell r="O50">
            <v>41250</v>
          </cell>
          <cell r="P50">
            <v>0</v>
          </cell>
          <cell r="Q50">
            <v>0</v>
          </cell>
          <cell r="R50">
            <v>0</v>
          </cell>
          <cell r="T50">
            <v>0</v>
          </cell>
        </row>
        <row r="51">
          <cell r="B51" t="str">
            <v>B20071</v>
          </cell>
          <cell r="E51" t="str">
            <v>Pilox</v>
          </cell>
          <cell r="I51" t="str">
            <v>bh</v>
          </cell>
          <cell r="J51">
            <v>10</v>
          </cell>
          <cell r="M51">
            <v>35000</v>
          </cell>
          <cell r="N51">
            <v>350000</v>
          </cell>
          <cell r="O51">
            <v>350000</v>
          </cell>
          <cell r="P51">
            <v>0</v>
          </cell>
          <cell r="Q51">
            <v>0</v>
          </cell>
          <cell r="R51">
            <v>0</v>
          </cell>
          <cell r="T51">
            <v>0</v>
          </cell>
        </row>
        <row r="52">
          <cell r="B52" t="str">
            <v>D20045</v>
          </cell>
          <cell r="E52" t="str">
            <v>Sewa total station</v>
          </cell>
          <cell r="I52" t="str">
            <v>bln</v>
          </cell>
          <cell r="J52">
            <v>30</v>
          </cell>
          <cell r="M52">
            <v>7500000</v>
          </cell>
          <cell r="N52">
            <v>225000000</v>
          </cell>
          <cell r="O52">
            <v>0</v>
          </cell>
          <cell r="P52">
            <v>0</v>
          </cell>
          <cell r="Q52">
            <v>225000000</v>
          </cell>
          <cell r="R52">
            <v>0</v>
          </cell>
          <cell r="T52">
            <v>0</v>
          </cell>
        </row>
        <row r="53">
          <cell r="B53" t="str">
            <v>D20048</v>
          </cell>
          <cell r="E53" t="str">
            <v>Sewa rambu ukur</v>
          </cell>
          <cell r="I53" t="str">
            <v>bln</v>
          </cell>
          <cell r="J53">
            <v>30</v>
          </cell>
          <cell r="M53">
            <v>200000</v>
          </cell>
          <cell r="N53">
            <v>6000000</v>
          </cell>
          <cell r="O53">
            <v>0</v>
          </cell>
          <cell r="P53">
            <v>0</v>
          </cell>
          <cell r="Q53">
            <v>6000000</v>
          </cell>
          <cell r="R53">
            <v>0</v>
          </cell>
          <cell r="T53">
            <v>0</v>
          </cell>
        </row>
        <row r="54">
          <cell r="B54" t="str">
            <v>E20165</v>
          </cell>
          <cell r="E54" t="str">
            <v>Penggandaan dokumen</v>
          </cell>
          <cell r="I54" t="str">
            <v>set</v>
          </cell>
          <cell r="J54">
            <v>10</v>
          </cell>
          <cell r="M54">
            <v>15000000</v>
          </cell>
          <cell r="N54">
            <v>150000000</v>
          </cell>
          <cell r="O54">
            <v>0</v>
          </cell>
          <cell r="P54">
            <v>0</v>
          </cell>
          <cell r="Q54">
            <v>0</v>
          </cell>
          <cell r="R54">
            <v>150000000</v>
          </cell>
          <cell r="T54">
            <v>0</v>
          </cell>
        </row>
        <row r="55">
          <cell r="T55">
            <v>0</v>
          </cell>
        </row>
        <row r="56">
          <cell r="B56" t="str">
            <v>E.</v>
          </cell>
          <cell r="D56" t="str">
            <v>Biaya Perijinan</v>
          </cell>
          <cell r="M56">
            <v>1500000000</v>
          </cell>
          <cell r="T56">
            <v>0</v>
          </cell>
        </row>
        <row r="57">
          <cell r="B57" t="str">
            <v>E20309</v>
          </cell>
          <cell r="E57" t="str">
            <v>Perijinan</v>
          </cell>
          <cell r="I57" t="str">
            <v>bln</v>
          </cell>
          <cell r="J57">
            <v>30</v>
          </cell>
          <cell r="M57">
            <v>50000000</v>
          </cell>
          <cell r="N57">
            <v>1500000000</v>
          </cell>
          <cell r="O57">
            <v>0</v>
          </cell>
          <cell r="P57">
            <v>0</v>
          </cell>
          <cell r="Q57">
            <v>0</v>
          </cell>
          <cell r="R57">
            <v>1500000000</v>
          </cell>
          <cell r="T57">
            <v>0</v>
          </cell>
        </row>
        <row r="58">
          <cell r="T58">
            <v>0</v>
          </cell>
        </row>
        <row r="59">
          <cell r="B59" t="str">
            <v>F.</v>
          </cell>
          <cell r="D59" t="str">
            <v>Moveable Concrete Barrier</v>
          </cell>
          <cell r="I59" t="str">
            <v>nos</v>
          </cell>
          <cell r="J59">
            <v>287</v>
          </cell>
          <cell r="K59">
            <v>1</v>
          </cell>
          <cell r="L59" t="str">
            <v>m/nos</v>
          </cell>
          <cell r="M59">
            <v>719312.34294972511</v>
          </cell>
          <cell r="T59">
            <v>0</v>
          </cell>
        </row>
        <row r="60">
          <cell r="D60" t="str">
            <v>Concrete class C</v>
          </cell>
          <cell r="I60" t="str">
            <v>m3</v>
          </cell>
          <cell r="J60">
            <v>112.64543359999999</v>
          </cell>
          <cell r="K60">
            <v>0.39249279999999998</v>
          </cell>
          <cell r="L60" t="str">
            <v>m3/nos</v>
          </cell>
          <cell r="M60">
            <v>780355.8617086343</v>
          </cell>
          <cell r="T60">
            <v>0</v>
          </cell>
        </row>
        <row r="61">
          <cell r="D61" t="str">
            <v>Material</v>
          </cell>
          <cell r="M61">
            <v>667619.37600000016</v>
          </cell>
          <cell r="T61">
            <v>0</v>
          </cell>
        </row>
        <row r="62">
          <cell r="B62" t="str">
            <v>B20194</v>
          </cell>
          <cell r="E62" t="str">
            <v>Concrete Class C</v>
          </cell>
          <cell r="I62" t="str">
            <v>m3</v>
          </cell>
          <cell r="J62">
            <v>114.89834227199999</v>
          </cell>
          <cell r="K62">
            <v>1.02</v>
          </cell>
          <cell r="M62">
            <v>654528.80000000005</v>
          </cell>
          <cell r="N62">
            <v>75204274.08928144</v>
          </cell>
          <cell r="O62">
            <v>75204274.08928144</v>
          </cell>
          <cell r="P62">
            <v>0</v>
          </cell>
          <cell r="Q62">
            <v>0</v>
          </cell>
          <cell r="R62">
            <v>0</v>
          </cell>
          <cell r="T62">
            <v>0</v>
          </cell>
        </row>
        <row r="63">
          <cell r="D63" t="str">
            <v>Labour</v>
          </cell>
          <cell r="M63">
            <v>102000</v>
          </cell>
          <cell r="T63">
            <v>0</v>
          </cell>
        </row>
        <row r="64">
          <cell r="B64" t="str">
            <v>C20007</v>
          </cell>
          <cell r="E64" t="str">
            <v>Placing beton (dinding)</v>
          </cell>
          <cell r="I64" t="str">
            <v>m3</v>
          </cell>
          <cell r="J64">
            <v>114.89834227199999</v>
          </cell>
          <cell r="M64">
            <v>100000</v>
          </cell>
          <cell r="N64">
            <v>11489834.2272</v>
          </cell>
          <cell r="O64">
            <v>0</v>
          </cell>
          <cell r="P64">
            <v>11489834.2272</v>
          </cell>
          <cell r="Q64">
            <v>0</v>
          </cell>
          <cell r="R64">
            <v>0</v>
          </cell>
          <cell r="T64">
            <v>0</v>
          </cell>
        </row>
        <row r="65">
          <cell r="D65" t="str">
            <v>Equipment Operasional</v>
          </cell>
          <cell r="H65" t="str">
            <v>BBM</v>
          </cell>
          <cell r="M65">
            <v>10736.485708634222</v>
          </cell>
          <cell r="T65">
            <v>0</v>
          </cell>
        </row>
        <row r="66">
          <cell r="B66" t="str">
            <v>D20029</v>
          </cell>
          <cell r="E66" t="str">
            <v>Gerobak dorong</v>
          </cell>
          <cell r="I66" t="str">
            <v>unit</v>
          </cell>
          <cell r="J66">
            <v>2.2529086719999998</v>
          </cell>
          <cell r="K66">
            <v>0.02</v>
          </cell>
          <cell r="M66">
            <v>100000</v>
          </cell>
          <cell r="N66">
            <v>225290.86719999998</v>
          </cell>
          <cell r="O66">
            <v>0</v>
          </cell>
          <cell r="P66">
            <v>0</v>
          </cell>
          <cell r="Q66">
            <v>225290.86719999998</v>
          </cell>
          <cell r="R66">
            <v>0</v>
          </cell>
          <cell r="T66">
            <v>0</v>
          </cell>
        </row>
        <row r="67">
          <cell r="B67" t="str">
            <v>D20019</v>
          </cell>
          <cell r="E67" t="str">
            <v>Concrete Vibrator</v>
          </cell>
          <cell r="I67" t="str">
            <v>jam</v>
          </cell>
          <cell r="J67">
            <v>49.763042955823288</v>
          </cell>
          <cell r="K67">
            <v>0.44176706827309237</v>
          </cell>
          <cell r="L67">
            <v>2.2636363636363637</v>
          </cell>
          <cell r="M67">
            <v>8458.0449222720126</v>
          </cell>
          <cell r="N67">
            <v>420898.05278930522</v>
          </cell>
          <cell r="O67">
            <v>0</v>
          </cell>
          <cell r="P67">
            <v>0</v>
          </cell>
          <cell r="Q67">
            <v>420898.05278930522</v>
          </cell>
          <cell r="R67">
            <v>0</v>
          </cell>
          <cell r="T67">
            <v>0</v>
          </cell>
        </row>
        <row r="68">
          <cell r="B68" t="str">
            <v>D20006</v>
          </cell>
          <cell r="E68" t="str">
            <v>Alat bantu Cor</v>
          </cell>
          <cell r="I68" t="str">
            <v>m3</v>
          </cell>
          <cell r="J68">
            <v>563.22716799999989</v>
          </cell>
          <cell r="K68">
            <v>5</v>
          </cell>
          <cell r="M68">
            <v>1000</v>
          </cell>
          <cell r="N68">
            <v>563227.16799999995</v>
          </cell>
          <cell r="O68">
            <v>0</v>
          </cell>
          <cell r="P68">
            <v>0</v>
          </cell>
          <cell r="Q68">
            <v>563227.16799999995</v>
          </cell>
          <cell r="R68">
            <v>0</v>
          </cell>
          <cell r="T68">
            <v>0</v>
          </cell>
        </row>
        <row r="69">
          <cell r="T69">
            <v>0</v>
          </cell>
        </row>
        <row r="70">
          <cell r="B70" t="str">
            <v>1.1.2</v>
          </cell>
          <cell r="D70" t="str">
            <v>Reinforcement</v>
          </cell>
          <cell r="I70" t="str">
            <v>kg</v>
          </cell>
          <cell r="J70">
            <v>3604.6538751999997</v>
          </cell>
          <cell r="K70">
            <v>32</v>
          </cell>
          <cell r="L70" t="str">
            <v>kg/m3</v>
          </cell>
          <cell r="M70">
            <v>12012.333333333336</v>
          </cell>
          <cell r="T70">
            <v>0</v>
          </cell>
        </row>
        <row r="71">
          <cell r="D71" t="str">
            <v>Material</v>
          </cell>
          <cell r="M71">
            <v>10569</v>
          </cell>
          <cell r="T71">
            <v>0</v>
          </cell>
        </row>
        <row r="72">
          <cell r="B72" t="str">
            <v>B20011</v>
          </cell>
          <cell r="E72" t="str">
            <v>Besi beton</v>
          </cell>
          <cell r="I72" t="str">
            <v>kg</v>
          </cell>
          <cell r="J72">
            <v>3784.8865689599997</v>
          </cell>
          <cell r="K72">
            <v>1.05</v>
          </cell>
          <cell r="M72">
            <v>9800</v>
          </cell>
          <cell r="N72">
            <v>37091888.375808001</v>
          </cell>
          <cell r="O72">
            <v>37091888.375808001</v>
          </cell>
          <cell r="P72">
            <v>0</v>
          </cell>
          <cell r="Q72">
            <v>0</v>
          </cell>
          <cell r="R72">
            <v>0</v>
          </cell>
          <cell r="T72">
            <v>0</v>
          </cell>
        </row>
        <row r="73">
          <cell r="B73" t="str">
            <v>B20050</v>
          </cell>
          <cell r="E73" t="str">
            <v>Kawat Bendrad</v>
          </cell>
          <cell r="I73" t="str">
            <v>Kg</v>
          </cell>
          <cell r="J73">
            <v>72.093077503999993</v>
          </cell>
          <cell r="K73">
            <v>0.02</v>
          </cell>
          <cell r="M73">
            <v>13950</v>
          </cell>
          <cell r="N73">
            <v>1005698.4311807998</v>
          </cell>
          <cell r="O73">
            <v>1005698.4311807998</v>
          </cell>
          <cell r="P73">
            <v>0</v>
          </cell>
          <cell r="Q73">
            <v>0</v>
          </cell>
          <cell r="R73">
            <v>0</v>
          </cell>
          <cell r="T73">
            <v>0</v>
          </cell>
        </row>
        <row r="74">
          <cell r="D74" t="str">
            <v>Labour</v>
          </cell>
          <cell r="M74">
            <v>1260</v>
          </cell>
          <cell r="T74">
            <v>0</v>
          </cell>
        </row>
        <row r="75">
          <cell r="B75" t="str">
            <v>C20014</v>
          </cell>
          <cell r="E75" t="str">
            <v>Upah fabrikasi dan install besi beton</v>
          </cell>
          <cell r="I75" t="str">
            <v>kg</v>
          </cell>
          <cell r="J75">
            <v>3784.8865689599997</v>
          </cell>
          <cell r="M75">
            <v>1200</v>
          </cell>
          <cell r="N75">
            <v>4541863.8827519994</v>
          </cell>
          <cell r="O75">
            <v>0</v>
          </cell>
          <cell r="P75">
            <v>4541863.8827519994</v>
          </cell>
          <cell r="Q75">
            <v>0</v>
          </cell>
          <cell r="R75">
            <v>0</v>
          </cell>
          <cell r="T75">
            <v>0</v>
          </cell>
        </row>
        <row r="76">
          <cell r="D76" t="str">
            <v>Equipment Operasional</v>
          </cell>
          <cell r="M76">
            <v>183.33333333333334</v>
          </cell>
          <cell r="T76">
            <v>0</v>
          </cell>
        </row>
        <row r="77">
          <cell r="B77" t="str">
            <v>D20013</v>
          </cell>
          <cell r="E77" t="str">
            <v>Bar bender</v>
          </cell>
          <cell r="G77">
            <v>300</v>
          </cell>
          <cell r="I77" t="str">
            <v>jam</v>
          </cell>
          <cell r="J77">
            <v>12.015512917333332</v>
          </cell>
          <cell r="K77">
            <v>3.3333333333333335E-3</v>
          </cell>
          <cell r="M77">
            <v>20000</v>
          </cell>
          <cell r="N77">
            <v>240310.25834666664</v>
          </cell>
          <cell r="O77">
            <v>0</v>
          </cell>
          <cell r="P77">
            <v>0</v>
          </cell>
          <cell r="Q77">
            <v>240310.25834666664</v>
          </cell>
          <cell r="R77">
            <v>0</v>
          </cell>
          <cell r="T77">
            <v>0</v>
          </cell>
        </row>
        <row r="78">
          <cell r="B78" t="str">
            <v>D20014</v>
          </cell>
          <cell r="E78" t="str">
            <v>Bar cutter</v>
          </cell>
          <cell r="G78">
            <v>300</v>
          </cell>
          <cell r="I78" t="str">
            <v>jam</v>
          </cell>
          <cell r="J78">
            <v>12.015512917333332</v>
          </cell>
          <cell r="K78">
            <v>3.3333333333333335E-3</v>
          </cell>
          <cell r="M78">
            <v>20000</v>
          </cell>
          <cell r="N78">
            <v>240310.25834666664</v>
          </cell>
          <cell r="O78">
            <v>0</v>
          </cell>
          <cell r="P78">
            <v>0</v>
          </cell>
          <cell r="Q78">
            <v>240310.25834666664</v>
          </cell>
          <cell r="R78">
            <v>0</v>
          </cell>
          <cell r="T78">
            <v>0</v>
          </cell>
        </row>
        <row r="79">
          <cell r="B79" t="str">
            <v>D20005</v>
          </cell>
          <cell r="E79" t="str">
            <v>Alat bantu pekerjaan besi</v>
          </cell>
          <cell r="I79" t="str">
            <v>kg</v>
          </cell>
          <cell r="J79">
            <v>3604.6538751999997</v>
          </cell>
          <cell r="K79">
            <v>1</v>
          </cell>
          <cell r="M79">
            <v>50</v>
          </cell>
          <cell r="N79">
            <v>180232.69375999999</v>
          </cell>
          <cell r="O79">
            <v>0</v>
          </cell>
          <cell r="P79">
            <v>0</v>
          </cell>
          <cell r="Q79">
            <v>180232.69375999999</v>
          </cell>
          <cell r="R79">
            <v>0</v>
          </cell>
          <cell r="T79">
            <v>0</v>
          </cell>
        </row>
        <row r="80">
          <cell r="T80">
            <v>0</v>
          </cell>
        </row>
        <row r="81">
          <cell r="B81" t="str">
            <v>1.1.3</v>
          </cell>
          <cell r="D81" t="str">
            <v>Formwork</v>
          </cell>
          <cell r="I81" t="str">
            <v>m2</v>
          </cell>
          <cell r="J81">
            <v>709.2521653</v>
          </cell>
          <cell r="K81">
            <v>2.4712619</v>
          </cell>
          <cell r="L81" t="str">
            <v>m2/nos</v>
          </cell>
          <cell r="M81">
            <v>106081.89555555554</v>
          </cell>
          <cell r="T81">
            <v>0</v>
          </cell>
        </row>
        <row r="82">
          <cell r="D82" t="str">
            <v>Material</v>
          </cell>
          <cell r="M82">
            <v>64081.895555555559</v>
          </cell>
          <cell r="T82">
            <v>0</v>
          </cell>
        </row>
        <row r="83">
          <cell r="B83" t="str">
            <v>A20008</v>
          </cell>
          <cell r="E83" t="str">
            <v>Kayu bekisting</v>
          </cell>
          <cell r="G83">
            <v>3</v>
          </cell>
          <cell r="H83" t="str">
            <v>X pakai</v>
          </cell>
          <cell r="I83" t="str">
            <v>m3</v>
          </cell>
          <cell r="J83">
            <v>8.1884147556336817</v>
          </cell>
          <cell r="K83">
            <v>1.154513888888889E-2</v>
          </cell>
          <cell r="M83">
            <v>2193529.6</v>
          </cell>
          <cell r="N83">
            <v>17961530.143559247</v>
          </cell>
          <cell r="O83">
            <v>17961530.143559247</v>
          </cell>
          <cell r="P83">
            <v>0</v>
          </cell>
          <cell r="Q83">
            <v>0</v>
          </cell>
          <cell r="R83">
            <v>0</v>
          </cell>
          <cell r="T83">
            <v>0</v>
          </cell>
        </row>
        <row r="84">
          <cell r="B84" t="str">
            <v>B20065</v>
          </cell>
          <cell r="E84" t="str">
            <v>Plywood 12mm x 4' x 8'</v>
          </cell>
          <cell r="G84">
            <v>3</v>
          </cell>
          <cell r="H84" t="str">
            <v>X pakai</v>
          </cell>
          <cell r="I84" t="str">
            <v>lbr</v>
          </cell>
          <cell r="J84">
            <v>82.0893709837963</v>
          </cell>
          <cell r="K84">
            <v>0.11574074074074074</v>
          </cell>
          <cell r="M84">
            <v>225000</v>
          </cell>
          <cell r="N84">
            <v>18470108.471354168</v>
          </cell>
          <cell r="O84">
            <v>18470108.471354168</v>
          </cell>
          <cell r="P84">
            <v>0</v>
          </cell>
          <cell r="Q84">
            <v>0</v>
          </cell>
          <cell r="R84">
            <v>0</v>
          </cell>
          <cell r="T84">
            <v>0</v>
          </cell>
        </row>
        <row r="85">
          <cell r="B85" t="str">
            <v>B20067</v>
          </cell>
          <cell r="E85" t="str">
            <v>Paku</v>
          </cell>
          <cell r="G85">
            <v>1</v>
          </cell>
          <cell r="H85" t="str">
            <v>X pakai</v>
          </cell>
          <cell r="I85" t="str">
            <v>kg</v>
          </cell>
          <cell r="J85">
            <v>280.74564876458334</v>
          </cell>
          <cell r="K85">
            <v>0.39583333333333331</v>
          </cell>
          <cell r="M85">
            <v>10650</v>
          </cell>
          <cell r="N85">
            <v>2989941.1593428124</v>
          </cell>
          <cell r="O85">
            <v>2989941.1593428124</v>
          </cell>
          <cell r="P85">
            <v>0</v>
          </cell>
          <cell r="Q85">
            <v>0</v>
          </cell>
          <cell r="R85">
            <v>0</v>
          </cell>
          <cell r="T85">
            <v>0</v>
          </cell>
        </row>
        <row r="86">
          <cell r="B86" t="str">
            <v>B20091</v>
          </cell>
          <cell r="E86" t="str">
            <v>Material lain (adjustable support, pipa dll)</v>
          </cell>
          <cell r="G86">
            <v>80</v>
          </cell>
          <cell r="H86" t="str">
            <v>X pakai</v>
          </cell>
          <cell r="I86" t="str">
            <v>ls</v>
          </cell>
          <cell r="J86">
            <v>8.86565206625</v>
          </cell>
          <cell r="K86">
            <v>1.2500000000000001E-2</v>
          </cell>
          <cell r="M86">
            <v>600000</v>
          </cell>
          <cell r="N86">
            <v>5319391.2397499997</v>
          </cell>
          <cell r="O86">
            <v>5319391.2397499997</v>
          </cell>
          <cell r="P86">
            <v>0</v>
          </cell>
          <cell r="Q86">
            <v>0</v>
          </cell>
          <cell r="R86">
            <v>0</v>
          </cell>
          <cell r="T86">
            <v>0</v>
          </cell>
        </row>
        <row r="87">
          <cell r="B87" t="str">
            <v>B20066</v>
          </cell>
          <cell r="E87" t="str">
            <v>Oli formwork</v>
          </cell>
          <cell r="I87" t="str">
            <v>liter</v>
          </cell>
          <cell r="J87">
            <v>141.85043306</v>
          </cell>
          <cell r="K87">
            <v>0.2</v>
          </cell>
          <cell r="M87">
            <v>5000</v>
          </cell>
          <cell r="N87">
            <v>709252.16529999999</v>
          </cell>
          <cell r="O87">
            <v>709252.16529999999</v>
          </cell>
          <cell r="P87">
            <v>0</v>
          </cell>
          <cell r="Q87">
            <v>0</v>
          </cell>
          <cell r="R87">
            <v>0</v>
          </cell>
          <cell r="T87">
            <v>0</v>
          </cell>
        </row>
        <row r="88">
          <cell r="D88" t="str">
            <v>Labour</v>
          </cell>
          <cell r="M88">
            <v>40000</v>
          </cell>
          <cell r="T88">
            <v>0</v>
          </cell>
        </row>
        <row r="89">
          <cell r="B89" t="str">
            <v>C20013</v>
          </cell>
          <cell r="E89" t="str">
            <v>Upah fabrikasi bekisting</v>
          </cell>
          <cell r="I89" t="str">
            <v>m2</v>
          </cell>
          <cell r="J89">
            <v>236.41738843333334</v>
          </cell>
          <cell r="M89">
            <v>30000</v>
          </cell>
          <cell r="N89">
            <v>7092521.6529999999</v>
          </cell>
          <cell r="O89">
            <v>0</v>
          </cell>
          <cell r="P89">
            <v>7092521.6529999999</v>
          </cell>
          <cell r="Q89">
            <v>0</v>
          </cell>
          <cell r="R89">
            <v>0</v>
          </cell>
          <cell r="T89">
            <v>0</v>
          </cell>
        </row>
        <row r="90">
          <cell r="B90" t="str">
            <v>C20017</v>
          </cell>
          <cell r="E90" t="str">
            <v>Upah install bekisting</v>
          </cell>
          <cell r="I90" t="str">
            <v>m2</v>
          </cell>
          <cell r="J90">
            <v>709.2521653</v>
          </cell>
          <cell r="M90">
            <v>30000</v>
          </cell>
          <cell r="N90">
            <v>21277564.958999999</v>
          </cell>
          <cell r="O90">
            <v>0</v>
          </cell>
          <cell r="P90">
            <v>21277564.958999999</v>
          </cell>
          <cell r="Q90">
            <v>0</v>
          </cell>
          <cell r="R90">
            <v>0</v>
          </cell>
          <cell r="T90">
            <v>0</v>
          </cell>
        </row>
        <row r="91">
          <cell r="D91" t="str">
            <v>Equipment Operasional</v>
          </cell>
          <cell r="M91">
            <v>2000</v>
          </cell>
          <cell r="T91">
            <v>0</v>
          </cell>
        </row>
        <row r="92">
          <cell r="B92" t="str">
            <v>D20007</v>
          </cell>
          <cell r="E92" t="str">
            <v>Alat bantu formwork</v>
          </cell>
          <cell r="I92" t="str">
            <v>m2</v>
          </cell>
          <cell r="J92">
            <v>709.2521653</v>
          </cell>
          <cell r="M92">
            <v>2000</v>
          </cell>
          <cell r="N92">
            <v>1418504.3306</v>
          </cell>
          <cell r="O92">
            <v>0</v>
          </cell>
          <cell r="P92">
            <v>0</v>
          </cell>
          <cell r="Q92">
            <v>1418504.3306</v>
          </cell>
          <cell r="R92">
            <v>0</v>
          </cell>
          <cell r="T92">
            <v>0</v>
          </cell>
        </row>
        <row r="93">
          <cell r="T93">
            <v>0</v>
          </cell>
        </row>
        <row r="94">
          <cell r="B94" t="str">
            <v>G.</v>
          </cell>
          <cell r="D94" t="str">
            <v>Labour Transport</v>
          </cell>
          <cell r="I94" t="str">
            <v>Ls</v>
          </cell>
          <cell r="J94">
            <v>1</v>
          </cell>
          <cell r="M94">
            <v>2095748800</v>
          </cell>
          <cell r="T94">
            <v>0</v>
          </cell>
        </row>
        <row r="95">
          <cell r="B95" t="str">
            <v>E20373</v>
          </cell>
          <cell r="E95" t="str">
            <v>Tiket Jakarta - Riyadh (PP)</v>
          </cell>
          <cell r="G95">
            <v>100</v>
          </cell>
          <cell r="I95" t="str">
            <v>person</v>
          </cell>
          <cell r="J95">
            <v>200</v>
          </cell>
          <cell r="K95">
            <v>2</v>
          </cell>
          <cell r="M95">
            <v>7903744</v>
          </cell>
          <cell r="N95">
            <v>1580748800</v>
          </cell>
          <cell r="O95">
            <v>0</v>
          </cell>
          <cell r="P95">
            <v>0</v>
          </cell>
          <cell r="Q95">
            <v>0</v>
          </cell>
          <cell r="R95">
            <v>1580748800</v>
          </cell>
          <cell r="T95">
            <v>0</v>
          </cell>
        </row>
        <row r="96">
          <cell r="B96" t="str">
            <v>E20374</v>
          </cell>
          <cell r="E96" t="str">
            <v>Fiskal</v>
          </cell>
          <cell r="G96">
            <v>100</v>
          </cell>
          <cell r="I96" t="str">
            <v>person</v>
          </cell>
          <cell r="J96">
            <v>200</v>
          </cell>
          <cell r="K96">
            <v>2</v>
          </cell>
          <cell r="M96">
            <v>1100000</v>
          </cell>
          <cell r="N96">
            <v>220000000</v>
          </cell>
          <cell r="O96">
            <v>0</v>
          </cell>
          <cell r="P96">
            <v>0</v>
          </cell>
          <cell r="Q96">
            <v>0</v>
          </cell>
          <cell r="R96">
            <v>220000000</v>
          </cell>
          <cell r="T96">
            <v>0</v>
          </cell>
        </row>
        <row r="97">
          <cell r="B97" t="str">
            <v>E20375</v>
          </cell>
          <cell r="E97" t="str">
            <v>VISA</v>
          </cell>
          <cell r="G97">
            <v>100</v>
          </cell>
          <cell r="I97" t="str">
            <v>person</v>
          </cell>
          <cell r="J97">
            <v>200</v>
          </cell>
          <cell r="K97">
            <v>2</v>
          </cell>
          <cell r="M97">
            <v>1000000</v>
          </cell>
          <cell r="N97">
            <v>200000000</v>
          </cell>
          <cell r="O97">
            <v>0</v>
          </cell>
          <cell r="P97">
            <v>0</v>
          </cell>
          <cell r="Q97">
            <v>0</v>
          </cell>
          <cell r="R97">
            <v>200000000</v>
          </cell>
          <cell r="T97">
            <v>0</v>
          </cell>
        </row>
        <row r="98">
          <cell r="B98" t="str">
            <v>E20376</v>
          </cell>
          <cell r="E98" t="str">
            <v>Passport</v>
          </cell>
          <cell r="G98">
            <v>100</v>
          </cell>
          <cell r="I98" t="str">
            <v>person</v>
          </cell>
          <cell r="J98">
            <v>100</v>
          </cell>
          <cell r="K98">
            <v>1</v>
          </cell>
          <cell r="M98">
            <v>550000</v>
          </cell>
          <cell r="N98">
            <v>55000000</v>
          </cell>
          <cell r="O98">
            <v>0</v>
          </cell>
          <cell r="P98">
            <v>0</v>
          </cell>
          <cell r="Q98">
            <v>0</v>
          </cell>
          <cell r="R98">
            <v>55000000</v>
          </cell>
          <cell r="T98">
            <v>0</v>
          </cell>
        </row>
        <row r="99">
          <cell r="B99" t="str">
            <v>E20377</v>
          </cell>
          <cell r="E99" t="str">
            <v>Transportasi di Indonesia</v>
          </cell>
          <cell r="G99">
            <v>100</v>
          </cell>
          <cell r="I99" t="str">
            <v>person</v>
          </cell>
          <cell r="J99">
            <v>200</v>
          </cell>
          <cell r="K99">
            <v>2</v>
          </cell>
          <cell r="M99">
            <v>200000</v>
          </cell>
          <cell r="N99">
            <v>40000000</v>
          </cell>
          <cell r="O99">
            <v>0</v>
          </cell>
          <cell r="P99">
            <v>0</v>
          </cell>
          <cell r="Q99">
            <v>0</v>
          </cell>
          <cell r="R99">
            <v>40000000</v>
          </cell>
          <cell r="T99">
            <v>0</v>
          </cell>
        </row>
        <row r="100">
          <cell r="T100">
            <v>0</v>
          </cell>
        </row>
        <row r="101">
          <cell r="D101" t="str">
            <v>Others Work (Not Listed at BoQ)</v>
          </cell>
          <cell r="I101" t="str">
            <v>Ls</v>
          </cell>
          <cell r="J101">
            <v>1</v>
          </cell>
          <cell r="M101">
            <v>20100807239.841919</v>
          </cell>
          <cell r="N101">
            <v>20100807239.841919</v>
          </cell>
          <cell r="O101">
            <v>17029747477.409365</v>
          </cell>
          <cell r="P101">
            <v>2550747019.9683566</v>
          </cell>
          <cell r="Q101">
            <v>447683542.46419418</v>
          </cell>
          <cell r="R101">
            <v>72629200</v>
          </cell>
          <cell r="S101">
            <v>0</v>
          </cell>
          <cell r="T101">
            <v>0</v>
          </cell>
        </row>
        <row r="102">
          <cell r="B102" t="str">
            <v>A.</v>
          </cell>
          <cell r="D102" t="str">
            <v>Trust Block</v>
          </cell>
          <cell r="I102" t="str">
            <v>ls</v>
          </cell>
          <cell r="J102">
            <v>1</v>
          </cell>
          <cell r="M102">
            <v>17767594635.143608</v>
          </cell>
        </row>
        <row r="103">
          <cell r="B103" t="str">
            <v>A.1</v>
          </cell>
          <cell r="D103" t="str">
            <v>Trust Block for dia. 300mm</v>
          </cell>
          <cell r="I103" t="str">
            <v>ls</v>
          </cell>
          <cell r="J103">
            <v>1</v>
          </cell>
          <cell r="M103">
            <v>453501166.0723871</v>
          </cell>
        </row>
        <row r="104">
          <cell r="B104" t="str">
            <v>TH300</v>
          </cell>
          <cell r="D104" t="str">
            <v>Trust Block (Horizontal)</v>
          </cell>
          <cell r="I104" t="str">
            <v>Nos</v>
          </cell>
          <cell r="J104">
            <v>55</v>
          </cell>
          <cell r="M104">
            <v>5261645.3178875297</v>
          </cell>
          <cell r="T104">
            <v>0</v>
          </cell>
        </row>
        <row r="105">
          <cell r="B105" t="str">
            <v>1.1.1</v>
          </cell>
          <cell r="D105" t="str">
            <v>Concrete class C</v>
          </cell>
          <cell r="I105" t="str">
            <v>m3</v>
          </cell>
          <cell r="J105">
            <v>116.05</v>
          </cell>
          <cell r="K105">
            <v>2.11</v>
          </cell>
          <cell r="L105" t="str">
            <v>m3/nos</v>
          </cell>
          <cell r="M105">
            <v>780355.8617086343</v>
          </cell>
          <cell r="T105">
            <v>0</v>
          </cell>
        </row>
        <row r="106">
          <cell r="D106" t="str">
            <v>Material</v>
          </cell>
          <cell r="M106">
            <v>667619.37600000005</v>
          </cell>
          <cell r="T106">
            <v>0</v>
          </cell>
        </row>
        <row r="107">
          <cell r="B107" t="str">
            <v>B20194</v>
          </cell>
          <cell r="E107" t="str">
            <v>Concrete Class C</v>
          </cell>
          <cell r="I107" t="str">
            <v>m3</v>
          </cell>
          <cell r="J107">
            <v>118.371</v>
          </cell>
          <cell r="K107">
            <v>1.02</v>
          </cell>
          <cell r="M107">
            <v>654528.80000000005</v>
          </cell>
          <cell r="N107">
            <v>77477228.584800005</v>
          </cell>
          <cell r="O107">
            <v>77477228.584800005</v>
          </cell>
          <cell r="P107">
            <v>0</v>
          </cell>
          <cell r="Q107">
            <v>0</v>
          </cell>
          <cell r="R107">
            <v>0</v>
          </cell>
          <cell r="T107">
            <v>0</v>
          </cell>
        </row>
        <row r="108">
          <cell r="D108" t="str">
            <v>Labour</v>
          </cell>
          <cell r="M108">
            <v>102000</v>
          </cell>
          <cell r="T108">
            <v>0</v>
          </cell>
        </row>
        <row r="109">
          <cell r="B109" t="str">
            <v>C20007</v>
          </cell>
          <cell r="E109" t="str">
            <v>Placing beton (dinding)</v>
          </cell>
          <cell r="I109" t="str">
            <v>m3</v>
          </cell>
          <cell r="J109">
            <v>118.371</v>
          </cell>
          <cell r="M109">
            <v>100000</v>
          </cell>
          <cell r="N109">
            <v>11837100</v>
          </cell>
          <cell r="O109">
            <v>0</v>
          </cell>
          <cell r="P109">
            <v>11837100</v>
          </cell>
          <cell r="Q109">
            <v>0</v>
          </cell>
          <cell r="R109">
            <v>0</v>
          </cell>
          <cell r="T109">
            <v>0</v>
          </cell>
        </row>
        <row r="110">
          <cell r="D110" t="str">
            <v>Equipment Operasional</v>
          </cell>
          <cell r="H110" t="str">
            <v>BBM</v>
          </cell>
          <cell r="M110">
            <v>10736.485708634224</v>
          </cell>
          <cell r="T110">
            <v>0</v>
          </cell>
        </row>
        <row r="111">
          <cell r="B111" t="str">
            <v>D20029</v>
          </cell>
          <cell r="E111" t="str">
            <v>Gerobak dorong</v>
          </cell>
          <cell r="I111" t="str">
            <v>unit</v>
          </cell>
          <cell r="J111">
            <v>2.3210000000000002</v>
          </cell>
          <cell r="K111">
            <v>0.02</v>
          </cell>
          <cell r="M111">
            <v>100000</v>
          </cell>
          <cell r="N111">
            <v>232100.00000000003</v>
          </cell>
          <cell r="O111">
            <v>0</v>
          </cell>
          <cell r="P111">
            <v>0</v>
          </cell>
          <cell r="Q111">
            <v>232100.00000000003</v>
          </cell>
          <cell r="R111">
            <v>0</v>
          </cell>
          <cell r="T111">
            <v>0</v>
          </cell>
        </row>
        <row r="112">
          <cell r="B112" t="str">
            <v>D20019</v>
          </cell>
          <cell r="E112" t="str">
            <v>Concrete Vibrator</v>
          </cell>
          <cell r="I112" t="str">
            <v>jam</v>
          </cell>
          <cell r="J112">
            <v>51.26706827309237</v>
          </cell>
          <cell r="K112">
            <v>0.44176706827309237</v>
          </cell>
          <cell r="L112">
            <v>2.2636363636363637</v>
          </cell>
          <cell r="M112">
            <v>8458.0449222720126</v>
          </cell>
          <cell r="N112">
            <v>433619.16648700152</v>
          </cell>
          <cell r="O112">
            <v>0</v>
          </cell>
          <cell r="P112">
            <v>0</v>
          </cell>
          <cell r="Q112">
            <v>433619.16648700152</v>
          </cell>
          <cell r="R112">
            <v>0</v>
          </cell>
          <cell r="T112">
            <v>0</v>
          </cell>
        </row>
        <row r="113">
          <cell r="B113" t="str">
            <v>D20006</v>
          </cell>
          <cell r="E113" t="str">
            <v>Alat bantu Cor</v>
          </cell>
          <cell r="I113" t="str">
            <v>m3</v>
          </cell>
          <cell r="J113">
            <v>580.25</v>
          </cell>
          <cell r="K113">
            <v>5</v>
          </cell>
          <cell r="M113">
            <v>1000</v>
          </cell>
          <cell r="N113">
            <v>580250</v>
          </cell>
          <cell r="O113">
            <v>0</v>
          </cell>
          <cell r="P113">
            <v>0</v>
          </cell>
          <cell r="Q113">
            <v>580250</v>
          </cell>
          <cell r="R113">
            <v>0</v>
          </cell>
          <cell r="T113">
            <v>0</v>
          </cell>
        </row>
        <row r="114">
          <cell r="T114">
            <v>0</v>
          </cell>
        </row>
        <row r="115">
          <cell r="B115" t="str">
            <v>1.1.2</v>
          </cell>
          <cell r="D115" t="str">
            <v>Reinforcement</v>
          </cell>
          <cell r="I115" t="str">
            <v>kg</v>
          </cell>
          <cell r="J115">
            <v>11231.165000000001</v>
          </cell>
          <cell r="K115">
            <v>204.203</v>
          </cell>
          <cell r="L115" t="str">
            <v>kg/nos</v>
          </cell>
          <cell r="M115">
            <v>12012.333333333334</v>
          </cell>
          <cell r="T115">
            <v>0</v>
          </cell>
        </row>
        <row r="116">
          <cell r="D116" t="str">
            <v>Material</v>
          </cell>
          <cell r="M116">
            <v>10569</v>
          </cell>
          <cell r="T116">
            <v>0</v>
          </cell>
        </row>
        <row r="117">
          <cell r="B117" t="str">
            <v>B20011</v>
          </cell>
          <cell r="E117" t="str">
            <v>Besi beton</v>
          </cell>
          <cell r="I117" t="str">
            <v>kg</v>
          </cell>
          <cell r="J117">
            <v>11792.723250000001</v>
          </cell>
          <cell r="K117">
            <v>1.05</v>
          </cell>
          <cell r="M117">
            <v>9800</v>
          </cell>
          <cell r="N117">
            <v>115568687.85000001</v>
          </cell>
          <cell r="O117">
            <v>115568687.85000001</v>
          </cell>
          <cell r="P117">
            <v>0</v>
          </cell>
          <cell r="Q117">
            <v>0</v>
          </cell>
          <cell r="R117">
            <v>0</v>
          </cell>
          <cell r="T117">
            <v>0</v>
          </cell>
        </row>
        <row r="118">
          <cell r="B118" t="str">
            <v>B20050</v>
          </cell>
          <cell r="E118" t="str">
            <v>Kawat Bendrad</v>
          </cell>
          <cell r="I118" t="str">
            <v>Kg</v>
          </cell>
          <cell r="J118">
            <v>224.62330000000003</v>
          </cell>
          <cell r="K118">
            <v>0.02</v>
          </cell>
          <cell r="M118">
            <v>13950</v>
          </cell>
          <cell r="N118">
            <v>3133495.0350000006</v>
          </cell>
          <cell r="O118">
            <v>3133495.0350000006</v>
          </cell>
          <cell r="P118">
            <v>0</v>
          </cell>
          <cell r="Q118">
            <v>0</v>
          </cell>
          <cell r="R118">
            <v>0</v>
          </cell>
          <cell r="T118">
            <v>0</v>
          </cell>
        </row>
        <row r="119">
          <cell r="D119" t="str">
            <v>Labour</v>
          </cell>
          <cell r="M119">
            <v>1260</v>
          </cell>
          <cell r="T119">
            <v>0</v>
          </cell>
        </row>
        <row r="120">
          <cell r="B120" t="str">
            <v>C20014</v>
          </cell>
          <cell r="E120" t="str">
            <v>Upah fabrikasi dan install besi beton</v>
          </cell>
          <cell r="I120" t="str">
            <v>kg</v>
          </cell>
          <cell r="J120">
            <v>11792.723250000001</v>
          </cell>
          <cell r="M120">
            <v>1200</v>
          </cell>
          <cell r="N120">
            <v>14151267.9</v>
          </cell>
          <cell r="O120">
            <v>0</v>
          </cell>
          <cell r="P120">
            <v>14151267.9</v>
          </cell>
          <cell r="Q120">
            <v>0</v>
          </cell>
          <cell r="R120">
            <v>0</v>
          </cell>
          <cell r="T120">
            <v>0</v>
          </cell>
        </row>
        <row r="121">
          <cell r="D121" t="str">
            <v>Equipment Operasional</v>
          </cell>
          <cell r="M121">
            <v>183.33333333333331</v>
          </cell>
          <cell r="T121">
            <v>0</v>
          </cell>
        </row>
        <row r="122">
          <cell r="B122" t="str">
            <v>D20013</v>
          </cell>
          <cell r="E122" t="str">
            <v>Bar bender</v>
          </cell>
          <cell r="G122">
            <v>300</v>
          </cell>
          <cell r="I122" t="str">
            <v>jam</v>
          </cell>
          <cell r="J122">
            <v>37.437216666666671</v>
          </cell>
          <cell r="K122">
            <v>3.3333333333333335E-3</v>
          </cell>
          <cell r="M122">
            <v>20000</v>
          </cell>
          <cell r="N122">
            <v>748744.33333333337</v>
          </cell>
          <cell r="O122">
            <v>0</v>
          </cell>
          <cell r="P122">
            <v>0</v>
          </cell>
          <cell r="Q122">
            <v>748744.33333333337</v>
          </cell>
          <cell r="R122">
            <v>0</v>
          </cell>
          <cell r="T122">
            <v>0</v>
          </cell>
        </row>
        <row r="123">
          <cell r="B123" t="str">
            <v>D20014</v>
          </cell>
          <cell r="E123" t="str">
            <v>Bar cutter</v>
          </cell>
          <cell r="G123">
            <v>300</v>
          </cell>
          <cell r="I123" t="str">
            <v>jam</v>
          </cell>
          <cell r="J123">
            <v>37.437216666666671</v>
          </cell>
          <cell r="K123">
            <v>3.3333333333333335E-3</v>
          </cell>
          <cell r="M123">
            <v>20000</v>
          </cell>
          <cell r="N123">
            <v>748744.33333333337</v>
          </cell>
          <cell r="O123">
            <v>0</v>
          </cell>
          <cell r="P123">
            <v>0</v>
          </cell>
          <cell r="Q123">
            <v>748744.33333333337</v>
          </cell>
          <cell r="R123">
            <v>0</v>
          </cell>
          <cell r="T123">
            <v>0</v>
          </cell>
        </row>
        <row r="124">
          <cell r="B124" t="str">
            <v>D20005</v>
          </cell>
          <cell r="E124" t="str">
            <v>Alat bantu pekerjaan besi</v>
          </cell>
          <cell r="I124" t="str">
            <v>kg</v>
          </cell>
          <cell r="J124">
            <v>11231.165000000001</v>
          </cell>
          <cell r="K124">
            <v>1</v>
          </cell>
          <cell r="M124">
            <v>50</v>
          </cell>
          <cell r="N124">
            <v>561558.25</v>
          </cell>
          <cell r="O124">
            <v>0</v>
          </cell>
          <cell r="P124">
            <v>0</v>
          </cell>
          <cell r="Q124">
            <v>561558.25</v>
          </cell>
          <cell r="R124">
            <v>0</v>
          </cell>
          <cell r="T124">
            <v>0</v>
          </cell>
        </row>
        <row r="125">
          <cell r="T125">
            <v>0</v>
          </cell>
        </row>
        <row r="126">
          <cell r="B126" t="str">
            <v>1.1.3</v>
          </cell>
          <cell r="D126" t="str">
            <v>Formwork</v>
          </cell>
          <cell r="I126" t="str">
            <v>m2</v>
          </cell>
          <cell r="J126">
            <v>529.09999999999991</v>
          </cell>
          <cell r="K126">
            <v>9.6199999999999992</v>
          </cell>
          <cell r="L126" t="str">
            <v>m2/nos</v>
          </cell>
          <cell r="M126">
            <v>106081.89555555557</v>
          </cell>
          <cell r="T126">
            <v>0</v>
          </cell>
        </row>
        <row r="127">
          <cell r="D127" t="str">
            <v>Material</v>
          </cell>
          <cell r="M127">
            <v>64081.895555555566</v>
          </cell>
          <cell r="T127">
            <v>0</v>
          </cell>
        </row>
        <row r="128">
          <cell r="B128" t="str">
            <v>A20008</v>
          </cell>
          <cell r="E128" t="str">
            <v>Kayu bekisting</v>
          </cell>
          <cell r="G128">
            <v>3</v>
          </cell>
          <cell r="H128" t="str">
            <v>X pakai</v>
          </cell>
          <cell r="I128" t="str">
            <v>m3</v>
          </cell>
          <cell r="J128">
            <v>6.1085329861111104</v>
          </cell>
          <cell r="K128">
            <v>1.154513888888889E-2</v>
          </cell>
          <cell r="M128">
            <v>2193529.6</v>
          </cell>
          <cell r="N128">
            <v>13399247.917611111</v>
          </cell>
          <cell r="O128">
            <v>13399247.917611111</v>
          </cell>
          <cell r="P128">
            <v>0</v>
          </cell>
          <cell r="Q128">
            <v>0</v>
          </cell>
          <cell r="R128">
            <v>0</v>
          </cell>
          <cell r="T128">
            <v>0</v>
          </cell>
        </row>
        <row r="129">
          <cell r="B129" t="str">
            <v>B20065</v>
          </cell>
          <cell r="E129" t="str">
            <v>Plywood 12mm x 4' x 8'</v>
          </cell>
          <cell r="G129">
            <v>3</v>
          </cell>
          <cell r="H129" t="str">
            <v>X pakai</v>
          </cell>
          <cell r="I129" t="str">
            <v>lbr</v>
          </cell>
          <cell r="J129">
            <v>61.238425925925917</v>
          </cell>
          <cell r="K129">
            <v>0.11574074074074074</v>
          </cell>
          <cell r="M129">
            <v>225000</v>
          </cell>
          <cell r="N129">
            <v>13778645.833333332</v>
          </cell>
          <cell r="O129">
            <v>13778645.833333332</v>
          </cell>
          <cell r="P129">
            <v>0</v>
          </cell>
          <cell r="Q129">
            <v>0</v>
          </cell>
          <cell r="R129">
            <v>0</v>
          </cell>
          <cell r="T129">
            <v>0</v>
          </cell>
        </row>
        <row r="130">
          <cell r="B130" t="str">
            <v>B20067</v>
          </cell>
          <cell r="E130" t="str">
            <v>Paku</v>
          </cell>
          <cell r="G130">
            <v>1</v>
          </cell>
          <cell r="H130" t="str">
            <v>X pakai</v>
          </cell>
          <cell r="I130" t="str">
            <v>kg</v>
          </cell>
          <cell r="J130">
            <v>209.43541666666661</v>
          </cell>
          <cell r="K130">
            <v>0.39583333333333331</v>
          </cell>
          <cell r="M130">
            <v>10650</v>
          </cell>
          <cell r="N130">
            <v>2230487.1874999995</v>
          </cell>
          <cell r="O130">
            <v>2230487.1874999995</v>
          </cell>
          <cell r="P130">
            <v>0</v>
          </cell>
          <cell r="Q130">
            <v>0</v>
          </cell>
          <cell r="R130">
            <v>0</v>
          </cell>
          <cell r="T130">
            <v>0</v>
          </cell>
        </row>
        <row r="131">
          <cell r="B131" t="str">
            <v>B20091</v>
          </cell>
          <cell r="E131" t="str">
            <v>Material lain (adjustable support, pipa dll)</v>
          </cell>
          <cell r="G131">
            <v>80</v>
          </cell>
          <cell r="H131" t="str">
            <v>X pakai</v>
          </cell>
          <cell r="I131" t="str">
            <v>ls</v>
          </cell>
          <cell r="J131">
            <v>6.6137499999999996</v>
          </cell>
          <cell r="K131">
            <v>1.2500000000000001E-2</v>
          </cell>
          <cell r="M131">
            <v>600000</v>
          </cell>
          <cell r="N131">
            <v>3968249.9999999995</v>
          </cell>
          <cell r="O131">
            <v>3968249.9999999995</v>
          </cell>
          <cell r="P131">
            <v>0</v>
          </cell>
          <cell r="Q131">
            <v>0</v>
          </cell>
          <cell r="R131">
            <v>0</v>
          </cell>
          <cell r="T131">
            <v>0</v>
          </cell>
        </row>
        <row r="132">
          <cell r="B132" t="str">
            <v>B20066</v>
          </cell>
          <cell r="E132" t="str">
            <v>Oli formwork</v>
          </cell>
          <cell r="I132" t="str">
            <v>liter</v>
          </cell>
          <cell r="J132">
            <v>105.82</v>
          </cell>
          <cell r="K132">
            <v>0.2</v>
          </cell>
          <cell r="M132">
            <v>5000</v>
          </cell>
          <cell r="N132">
            <v>529100</v>
          </cell>
          <cell r="O132">
            <v>529100</v>
          </cell>
          <cell r="P132">
            <v>0</v>
          </cell>
          <cell r="Q132">
            <v>0</v>
          </cell>
          <cell r="R132">
            <v>0</v>
          </cell>
          <cell r="T132">
            <v>0</v>
          </cell>
        </row>
        <row r="133">
          <cell r="D133" t="str">
            <v>Labour</v>
          </cell>
          <cell r="M133">
            <v>40000</v>
          </cell>
          <cell r="T133">
            <v>0</v>
          </cell>
        </row>
        <row r="134">
          <cell r="B134" t="str">
            <v>C20013</v>
          </cell>
          <cell r="E134" t="str">
            <v>Upah fabrikasi bekisting</v>
          </cell>
          <cell r="I134" t="str">
            <v>m2</v>
          </cell>
          <cell r="J134">
            <v>176.36666666666665</v>
          </cell>
          <cell r="M134">
            <v>30000</v>
          </cell>
          <cell r="N134">
            <v>5290999.9999999991</v>
          </cell>
          <cell r="O134">
            <v>0</v>
          </cell>
          <cell r="P134">
            <v>5290999.9999999991</v>
          </cell>
          <cell r="Q134">
            <v>0</v>
          </cell>
          <cell r="R134">
            <v>0</v>
          </cell>
          <cell r="T134">
            <v>0</v>
          </cell>
        </row>
        <row r="135">
          <cell r="B135" t="str">
            <v>C20017</v>
          </cell>
          <cell r="E135" t="str">
            <v>Upah install bekisting</v>
          </cell>
          <cell r="I135" t="str">
            <v>m2</v>
          </cell>
          <cell r="J135">
            <v>529.09999999999991</v>
          </cell>
          <cell r="M135">
            <v>30000</v>
          </cell>
          <cell r="N135">
            <v>15872999.999999998</v>
          </cell>
          <cell r="O135">
            <v>0</v>
          </cell>
          <cell r="P135">
            <v>15872999.999999998</v>
          </cell>
          <cell r="Q135">
            <v>0</v>
          </cell>
          <cell r="R135">
            <v>0</v>
          </cell>
          <cell r="T135">
            <v>0</v>
          </cell>
        </row>
        <row r="136">
          <cell r="D136" t="str">
            <v>Equipment Operasional</v>
          </cell>
          <cell r="M136">
            <v>2000</v>
          </cell>
          <cell r="T136">
            <v>0</v>
          </cell>
        </row>
        <row r="137">
          <cell r="B137" t="str">
            <v>D20007</v>
          </cell>
          <cell r="E137" t="str">
            <v>Alat bantu formwork</v>
          </cell>
          <cell r="I137" t="str">
            <v>m2</v>
          </cell>
          <cell r="J137">
            <v>529.09999999999991</v>
          </cell>
          <cell r="M137">
            <v>2000</v>
          </cell>
          <cell r="N137">
            <v>1058199.9999999998</v>
          </cell>
          <cell r="O137">
            <v>0</v>
          </cell>
          <cell r="P137">
            <v>0</v>
          </cell>
          <cell r="Q137">
            <v>1058199.9999999998</v>
          </cell>
          <cell r="R137">
            <v>0</v>
          </cell>
          <cell r="T137">
            <v>0</v>
          </cell>
        </row>
        <row r="138">
          <cell r="T138">
            <v>0</v>
          </cell>
        </row>
        <row r="139">
          <cell r="B139" t="str">
            <v>1.1.7</v>
          </cell>
          <cell r="D139" t="str">
            <v>Blinding Concrete Class B</v>
          </cell>
          <cell r="F139">
            <v>0.1</v>
          </cell>
          <cell r="I139" t="str">
            <v>m3</v>
          </cell>
          <cell r="J139">
            <v>11.219999999999999</v>
          </cell>
          <cell r="K139">
            <v>0.20399999999999999</v>
          </cell>
          <cell r="L139" t="str">
            <v>m3/nos</v>
          </cell>
          <cell r="M139">
            <v>694275.05280000006</v>
          </cell>
          <cell r="T139">
            <v>0</v>
          </cell>
        </row>
        <row r="140">
          <cell r="D140" t="str">
            <v>Material</v>
          </cell>
          <cell r="M140">
            <v>609675.05280000006</v>
          </cell>
          <cell r="T140">
            <v>0</v>
          </cell>
        </row>
        <row r="141">
          <cell r="B141" t="str">
            <v>B20193</v>
          </cell>
          <cell r="E141" t="str">
            <v>Concrete Class B</v>
          </cell>
          <cell r="I141" t="str">
            <v>m3</v>
          </cell>
          <cell r="J141">
            <v>11.4444</v>
          </cell>
          <cell r="K141">
            <v>1.02</v>
          </cell>
          <cell r="M141">
            <v>597720.64</v>
          </cell>
          <cell r="N141">
            <v>6840554.0924160006</v>
          </cell>
          <cell r="O141">
            <v>6840554.0924160006</v>
          </cell>
          <cell r="P141">
            <v>0</v>
          </cell>
          <cell r="Q141">
            <v>0</v>
          </cell>
          <cell r="R141">
            <v>0</v>
          </cell>
          <cell r="T141">
            <v>0</v>
          </cell>
        </row>
        <row r="142">
          <cell r="D142" t="str">
            <v>Labour</v>
          </cell>
          <cell r="M142">
            <v>81600.000000000015</v>
          </cell>
          <cell r="T142">
            <v>0</v>
          </cell>
        </row>
        <row r="143">
          <cell r="B143" t="str">
            <v>C20008</v>
          </cell>
          <cell r="E143" t="str">
            <v>Placing beton (slab)</v>
          </cell>
          <cell r="I143" t="str">
            <v>m3</v>
          </cell>
          <cell r="J143">
            <v>11.4444</v>
          </cell>
          <cell r="M143">
            <v>80000</v>
          </cell>
          <cell r="N143">
            <v>915552</v>
          </cell>
          <cell r="O143">
            <v>0</v>
          </cell>
          <cell r="P143">
            <v>915552</v>
          </cell>
          <cell r="Q143">
            <v>0</v>
          </cell>
          <cell r="R143">
            <v>0</v>
          </cell>
          <cell r="T143">
            <v>0</v>
          </cell>
        </row>
        <row r="144">
          <cell r="D144" t="str">
            <v>Equipment Operasional</v>
          </cell>
          <cell r="H144" t="str">
            <v>BBM</v>
          </cell>
          <cell r="M144">
            <v>3000.0000000000005</v>
          </cell>
          <cell r="T144">
            <v>0</v>
          </cell>
        </row>
        <row r="145">
          <cell r="B145" t="str">
            <v>D20029</v>
          </cell>
          <cell r="E145" t="str">
            <v>Gerobak dorong</v>
          </cell>
          <cell r="I145" t="str">
            <v>unit</v>
          </cell>
          <cell r="J145">
            <v>0.22439999999999999</v>
          </cell>
          <cell r="K145">
            <v>0.02</v>
          </cell>
          <cell r="M145">
            <v>100000</v>
          </cell>
          <cell r="N145">
            <v>22440</v>
          </cell>
          <cell r="O145">
            <v>0</v>
          </cell>
          <cell r="P145">
            <v>0</v>
          </cell>
          <cell r="Q145">
            <v>22440</v>
          </cell>
          <cell r="R145">
            <v>0</v>
          </cell>
          <cell r="T145">
            <v>0</v>
          </cell>
        </row>
        <row r="146">
          <cell r="B146" t="str">
            <v>D20006</v>
          </cell>
          <cell r="E146" t="str">
            <v>Alat bantu Cor</v>
          </cell>
          <cell r="I146" t="str">
            <v>m3</v>
          </cell>
          <cell r="J146">
            <v>11.219999999999999</v>
          </cell>
          <cell r="K146">
            <v>1</v>
          </cell>
          <cell r="M146">
            <v>1000</v>
          </cell>
          <cell r="N146">
            <v>11219.999999999998</v>
          </cell>
          <cell r="O146">
            <v>0</v>
          </cell>
          <cell r="P146">
            <v>0</v>
          </cell>
          <cell r="Q146">
            <v>11219.999999999998</v>
          </cell>
          <cell r="R146">
            <v>0</v>
          </cell>
          <cell r="T146">
            <v>0</v>
          </cell>
        </row>
        <row r="147">
          <cell r="T147">
            <v>0</v>
          </cell>
        </row>
        <row r="148">
          <cell r="B148" t="str">
            <v>TV300</v>
          </cell>
          <cell r="D148" t="str">
            <v>Trust Block (Vertikal)</v>
          </cell>
          <cell r="I148" t="str">
            <v>Nos</v>
          </cell>
          <cell r="J148">
            <v>24</v>
          </cell>
          <cell r="M148">
            <v>6637299.2425980093</v>
          </cell>
          <cell r="T148">
            <v>0</v>
          </cell>
        </row>
        <row r="149">
          <cell r="B149" t="str">
            <v>1.1.4</v>
          </cell>
          <cell r="D149" t="str">
            <v>Concrete class C</v>
          </cell>
          <cell r="I149" t="str">
            <v>m3</v>
          </cell>
          <cell r="J149">
            <v>110.376</v>
          </cell>
          <cell r="K149">
            <v>4.5990000000000002</v>
          </cell>
          <cell r="L149" t="str">
            <v>m3/nos</v>
          </cell>
          <cell r="M149">
            <v>780355.8617086343</v>
          </cell>
          <cell r="T149">
            <v>0</v>
          </cell>
        </row>
        <row r="150">
          <cell r="D150" t="str">
            <v>Material</v>
          </cell>
          <cell r="M150">
            <v>667619.37600000005</v>
          </cell>
          <cell r="T150">
            <v>0</v>
          </cell>
        </row>
        <row r="151">
          <cell r="B151" t="str">
            <v>B20194</v>
          </cell>
          <cell r="E151" t="str">
            <v>Concrete Class C</v>
          </cell>
          <cell r="I151" t="str">
            <v>m3</v>
          </cell>
          <cell r="J151">
            <v>112.58352000000001</v>
          </cell>
          <cell r="K151">
            <v>1.02</v>
          </cell>
          <cell r="M151">
            <v>654528.80000000005</v>
          </cell>
          <cell r="N151">
            <v>73689156.245376006</v>
          </cell>
          <cell r="O151">
            <v>73689156.245376006</v>
          </cell>
          <cell r="P151">
            <v>0</v>
          </cell>
          <cell r="Q151">
            <v>0</v>
          </cell>
          <cell r="R151">
            <v>0</v>
          </cell>
          <cell r="T151">
            <v>0</v>
          </cell>
        </row>
        <row r="152">
          <cell r="D152" t="str">
            <v>Labour</v>
          </cell>
          <cell r="M152">
            <v>102000</v>
          </cell>
          <cell r="T152">
            <v>0</v>
          </cell>
        </row>
        <row r="153">
          <cell r="B153" t="str">
            <v>C20007</v>
          </cell>
          <cell r="E153" t="str">
            <v>Placing beton (dinding)</v>
          </cell>
          <cell r="I153" t="str">
            <v>m3</v>
          </cell>
          <cell r="J153">
            <v>112.58352000000001</v>
          </cell>
          <cell r="M153">
            <v>100000</v>
          </cell>
          <cell r="N153">
            <v>11258352</v>
          </cell>
          <cell r="O153">
            <v>0</v>
          </cell>
          <cell r="P153">
            <v>11258352</v>
          </cell>
          <cell r="Q153">
            <v>0</v>
          </cell>
          <cell r="R153">
            <v>0</v>
          </cell>
          <cell r="T153">
            <v>0</v>
          </cell>
        </row>
        <row r="154">
          <cell r="D154" t="str">
            <v>Equipment Operasional</v>
          </cell>
          <cell r="H154" t="str">
            <v>BBM</v>
          </cell>
          <cell r="M154">
            <v>10736.485708634224</v>
          </cell>
          <cell r="T154">
            <v>0</v>
          </cell>
        </row>
        <row r="155">
          <cell r="B155" t="str">
            <v>D20029</v>
          </cell>
          <cell r="E155" t="str">
            <v>Gerobak dorong</v>
          </cell>
          <cell r="I155" t="str">
            <v>unit</v>
          </cell>
          <cell r="J155">
            <v>2.2075200000000001</v>
          </cell>
          <cell r="K155">
            <v>0.02</v>
          </cell>
          <cell r="M155">
            <v>100000</v>
          </cell>
          <cell r="N155">
            <v>220752.00000000003</v>
          </cell>
          <cell r="O155">
            <v>0</v>
          </cell>
          <cell r="P155">
            <v>0</v>
          </cell>
          <cell r="Q155">
            <v>220752.00000000003</v>
          </cell>
          <cell r="R155">
            <v>0</v>
          </cell>
          <cell r="T155">
            <v>0</v>
          </cell>
        </row>
        <row r="156">
          <cell r="B156" t="str">
            <v>D20019</v>
          </cell>
          <cell r="E156" t="str">
            <v>Concrete Vibrator</v>
          </cell>
          <cell r="I156" t="str">
            <v>jam</v>
          </cell>
          <cell r="J156">
            <v>48.760481927710842</v>
          </cell>
          <cell r="K156">
            <v>0.44176706827309237</v>
          </cell>
          <cell r="L156">
            <v>2.2636363636363637</v>
          </cell>
          <cell r="M156">
            <v>8458.0449222720126</v>
          </cell>
          <cell r="N156">
            <v>412418.34657621093</v>
          </cell>
          <cell r="O156">
            <v>0</v>
          </cell>
          <cell r="P156">
            <v>0</v>
          </cell>
          <cell r="Q156">
            <v>412418.34657621093</v>
          </cell>
          <cell r="R156">
            <v>0</v>
          </cell>
          <cell r="T156">
            <v>0</v>
          </cell>
        </row>
        <row r="157">
          <cell r="B157" t="str">
            <v>D20006</v>
          </cell>
          <cell r="E157" t="str">
            <v>Alat bantu Cor</v>
          </cell>
          <cell r="I157" t="str">
            <v>m3</v>
          </cell>
          <cell r="J157">
            <v>551.88</v>
          </cell>
          <cell r="K157">
            <v>5</v>
          </cell>
          <cell r="M157">
            <v>1000</v>
          </cell>
          <cell r="N157">
            <v>551880</v>
          </cell>
          <cell r="O157">
            <v>0</v>
          </cell>
          <cell r="P157">
            <v>0</v>
          </cell>
          <cell r="Q157">
            <v>551880</v>
          </cell>
          <cell r="R157">
            <v>0</v>
          </cell>
          <cell r="T157">
            <v>0</v>
          </cell>
        </row>
        <row r="158">
          <cell r="T158">
            <v>0</v>
          </cell>
        </row>
        <row r="159">
          <cell r="B159" t="str">
            <v>1.1.5</v>
          </cell>
          <cell r="D159" t="str">
            <v>Reinforcement</v>
          </cell>
          <cell r="I159" t="str">
            <v>kg</v>
          </cell>
          <cell r="J159">
            <v>3178.4880000000003</v>
          </cell>
          <cell r="K159">
            <v>132.43700000000001</v>
          </cell>
          <cell r="L159" t="str">
            <v>kg/nos</v>
          </cell>
          <cell r="M159">
            <v>12012.333333333336</v>
          </cell>
          <cell r="T159">
            <v>0</v>
          </cell>
        </row>
        <row r="160">
          <cell r="D160" t="str">
            <v>Material</v>
          </cell>
          <cell r="M160">
            <v>10569</v>
          </cell>
          <cell r="T160">
            <v>0</v>
          </cell>
        </row>
        <row r="161">
          <cell r="B161" t="str">
            <v>B20011</v>
          </cell>
          <cell r="E161" t="str">
            <v>Besi beton</v>
          </cell>
          <cell r="I161" t="str">
            <v>kg</v>
          </cell>
          <cell r="J161">
            <v>3337.4124000000006</v>
          </cell>
          <cell r="K161">
            <v>1.05</v>
          </cell>
          <cell r="M161">
            <v>9800</v>
          </cell>
          <cell r="N161">
            <v>32706641.520000007</v>
          </cell>
          <cell r="O161">
            <v>32706641.520000007</v>
          </cell>
          <cell r="P161">
            <v>0</v>
          </cell>
          <cell r="Q161">
            <v>0</v>
          </cell>
          <cell r="R161">
            <v>0</v>
          </cell>
          <cell r="T161">
            <v>0</v>
          </cell>
        </row>
        <row r="162">
          <cell r="B162" t="str">
            <v>B20050</v>
          </cell>
          <cell r="E162" t="str">
            <v>Kawat Bendrad</v>
          </cell>
          <cell r="I162" t="str">
            <v>Kg</v>
          </cell>
          <cell r="J162">
            <v>63.569760000000009</v>
          </cell>
          <cell r="K162">
            <v>0.02</v>
          </cell>
          <cell r="M162">
            <v>13950</v>
          </cell>
          <cell r="N162">
            <v>886798.15200000012</v>
          </cell>
          <cell r="O162">
            <v>886798.15200000012</v>
          </cell>
          <cell r="P162">
            <v>0</v>
          </cell>
          <cell r="Q162">
            <v>0</v>
          </cell>
          <cell r="R162">
            <v>0</v>
          </cell>
          <cell r="T162">
            <v>0</v>
          </cell>
        </row>
        <row r="163">
          <cell r="D163" t="str">
            <v>Labour</v>
          </cell>
          <cell r="M163">
            <v>1260.0000000000002</v>
          </cell>
          <cell r="T163">
            <v>0</v>
          </cell>
        </row>
        <row r="164">
          <cell r="B164" t="str">
            <v>C20014</v>
          </cell>
          <cell r="E164" t="str">
            <v>Upah fabrikasi dan install besi beton</v>
          </cell>
          <cell r="I164" t="str">
            <v>kg</v>
          </cell>
          <cell r="J164">
            <v>3337.4124000000006</v>
          </cell>
          <cell r="M164">
            <v>1200</v>
          </cell>
          <cell r="N164">
            <v>4004894.8800000008</v>
          </cell>
          <cell r="O164">
            <v>0</v>
          </cell>
          <cell r="P164">
            <v>4004894.8800000008</v>
          </cell>
          <cell r="Q164">
            <v>0</v>
          </cell>
          <cell r="R164">
            <v>0</v>
          </cell>
          <cell r="T164">
            <v>0</v>
          </cell>
        </row>
        <row r="165">
          <cell r="D165" t="str">
            <v>Equipment Operasional</v>
          </cell>
          <cell r="M165">
            <v>183.33333333333334</v>
          </cell>
          <cell r="T165">
            <v>0</v>
          </cell>
        </row>
        <row r="166">
          <cell r="B166" t="str">
            <v>D20013</v>
          </cell>
          <cell r="E166" t="str">
            <v>Bar bender</v>
          </cell>
          <cell r="G166">
            <v>300</v>
          </cell>
          <cell r="I166" t="str">
            <v>jam</v>
          </cell>
          <cell r="J166">
            <v>10.594960000000002</v>
          </cell>
          <cell r="K166">
            <v>3.3333333333333335E-3</v>
          </cell>
          <cell r="M166">
            <v>20000</v>
          </cell>
          <cell r="N166">
            <v>211899.20000000004</v>
          </cell>
          <cell r="O166">
            <v>0</v>
          </cell>
          <cell r="P166">
            <v>0</v>
          </cell>
          <cell r="Q166">
            <v>211899.20000000004</v>
          </cell>
          <cell r="R166">
            <v>0</v>
          </cell>
          <cell r="T166">
            <v>0</v>
          </cell>
        </row>
        <row r="167">
          <cell r="B167" t="str">
            <v>D20014</v>
          </cell>
          <cell r="E167" t="str">
            <v>Bar cutter</v>
          </cell>
          <cell r="G167">
            <v>300</v>
          </cell>
          <cell r="I167" t="str">
            <v>jam</v>
          </cell>
          <cell r="J167">
            <v>10.594960000000002</v>
          </cell>
          <cell r="K167">
            <v>3.3333333333333335E-3</v>
          </cell>
          <cell r="M167">
            <v>20000</v>
          </cell>
          <cell r="N167">
            <v>211899.20000000004</v>
          </cell>
          <cell r="O167">
            <v>0</v>
          </cell>
          <cell r="P167">
            <v>0</v>
          </cell>
          <cell r="Q167">
            <v>211899.20000000004</v>
          </cell>
          <cell r="R167">
            <v>0</v>
          </cell>
          <cell r="T167">
            <v>0</v>
          </cell>
        </row>
        <row r="168">
          <cell r="B168" t="str">
            <v>D20005</v>
          </cell>
          <cell r="E168" t="str">
            <v>Alat bantu pekerjaan besi</v>
          </cell>
          <cell r="I168" t="str">
            <v>kg</v>
          </cell>
          <cell r="J168">
            <v>3178.4880000000003</v>
          </cell>
          <cell r="K168">
            <v>1</v>
          </cell>
          <cell r="M168">
            <v>50</v>
          </cell>
          <cell r="N168">
            <v>158924.40000000002</v>
          </cell>
          <cell r="O168">
            <v>0</v>
          </cell>
          <cell r="P168">
            <v>0</v>
          </cell>
          <cell r="Q168">
            <v>158924.40000000002</v>
          </cell>
          <cell r="R168">
            <v>0</v>
          </cell>
          <cell r="T168">
            <v>0</v>
          </cell>
        </row>
        <row r="169">
          <cell r="T169">
            <v>0</v>
          </cell>
        </row>
        <row r="170">
          <cell r="B170" t="str">
            <v>1.1.6</v>
          </cell>
          <cell r="D170" t="str">
            <v>Formwork</v>
          </cell>
          <cell r="I170" t="str">
            <v>m2</v>
          </cell>
          <cell r="J170">
            <v>329.76</v>
          </cell>
          <cell r="K170">
            <v>13.74</v>
          </cell>
          <cell r="L170" t="str">
            <v>m2/nos</v>
          </cell>
          <cell r="M170">
            <v>106081.89555555556</v>
          </cell>
          <cell r="T170">
            <v>0</v>
          </cell>
        </row>
        <row r="171">
          <cell r="D171" t="str">
            <v>Material</v>
          </cell>
          <cell r="M171">
            <v>64081.895555555566</v>
          </cell>
          <cell r="T171">
            <v>0</v>
          </cell>
        </row>
        <row r="172">
          <cell r="B172" t="str">
            <v>A20008</v>
          </cell>
          <cell r="E172" t="str">
            <v>Kayu bekisting</v>
          </cell>
          <cell r="G172">
            <v>3</v>
          </cell>
          <cell r="H172" t="str">
            <v>X pakai</v>
          </cell>
          <cell r="I172" t="str">
            <v>m3</v>
          </cell>
          <cell r="J172">
            <v>3.8071250000000001</v>
          </cell>
          <cell r="K172">
            <v>1.154513888888889E-2</v>
          </cell>
          <cell r="M172">
            <v>2193529.6</v>
          </cell>
          <cell r="N172">
            <v>8351041.3784000007</v>
          </cell>
          <cell r="O172">
            <v>8351041.3784000007</v>
          </cell>
          <cell r="P172">
            <v>0</v>
          </cell>
          <cell r="Q172">
            <v>0</v>
          </cell>
          <cell r="R172">
            <v>0</v>
          </cell>
          <cell r="T172">
            <v>0</v>
          </cell>
        </row>
        <row r="173">
          <cell r="B173" t="str">
            <v>B20065</v>
          </cell>
          <cell r="E173" t="str">
            <v>Plywood 12mm x 4' x 8'</v>
          </cell>
          <cell r="G173">
            <v>3</v>
          </cell>
          <cell r="H173" t="str">
            <v>X pakai</v>
          </cell>
          <cell r="I173" t="str">
            <v>lbr</v>
          </cell>
          <cell r="J173">
            <v>38.166666666666664</v>
          </cell>
          <cell r="K173">
            <v>0.11574074074074074</v>
          </cell>
          <cell r="M173">
            <v>225000</v>
          </cell>
          <cell r="N173">
            <v>8587500</v>
          </cell>
          <cell r="O173">
            <v>8587500</v>
          </cell>
          <cell r="P173">
            <v>0</v>
          </cell>
          <cell r="Q173">
            <v>0</v>
          </cell>
          <cell r="R173">
            <v>0</v>
          </cell>
          <cell r="T173">
            <v>0</v>
          </cell>
        </row>
        <row r="174">
          <cell r="B174" t="str">
            <v>B20067</v>
          </cell>
          <cell r="E174" t="str">
            <v>Paku</v>
          </cell>
          <cell r="G174">
            <v>1</v>
          </cell>
          <cell r="H174" t="str">
            <v>X pakai</v>
          </cell>
          <cell r="I174" t="str">
            <v>kg</v>
          </cell>
          <cell r="J174">
            <v>130.53</v>
          </cell>
          <cell r="K174">
            <v>0.39583333333333331</v>
          </cell>
          <cell r="M174">
            <v>10650</v>
          </cell>
          <cell r="N174">
            <v>1390144.5</v>
          </cell>
          <cell r="O174">
            <v>1390144.5</v>
          </cell>
          <cell r="P174">
            <v>0</v>
          </cell>
          <cell r="Q174">
            <v>0</v>
          </cell>
          <cell r="R174">
            <v>0</v>
          </cell>
          <cell r="T174">
            <v>0</v>
          </cell>
        </row>
        <row r="175">
          <cell r="B175" t="str">
            <v>B20091</v>
          </cell>
          <cell r="E175" t="str">
            <v>Material lain (adjustable support, pipa dll)</v>
          </cell>
          <cell r="G175">
            <v>80</v>
          </cell>
          <cell r="H175" t="str">
            <v>X pakai</v>
          </cell>
          <cell r="I175" t="str">
            <v>ls</v>
          </cell>
          <cell r="J175">
            <v>4.1219999999999999</v>
          </cell>
          <cell r="K175">
            <v>1.2500000000000001E-2</v>
          </cell>
          <cell r="M175">
            <v>600000</v>
          </cell>
          <cell r="N175">
            <v>2473200</v>
          </cell>
          <cell r="O175">
            <v>2473200</v>
          </cell>
          <cell r="P175">
            <v>0</v>
          </cell>
          <cell r="Q175">
            <v>0</v>
          </cell>
          <cell r="R175">
            <v>0</v>
          </cell>
          <cell r="T175">
            <v>0</v>
          </cell>
        </row>
        <row r="176">
          <cell r="B176" t="str">
            <v>B20066</v>
          </cell>
          <cell r="E176" t="str">
            <v>Oli formwork</v>
          </cell>
          <cell r="I176" t="str">
            <v>liter</v>
          </cell>
          <cell r="J176">
            <v>65.951999999999998</v>
          </cell>
          <cell r="K176">
            <v>0.2</v>
          </cell>
          <cell r="M176">
            <v>5000</v>
          </cell>
          <cell r="N176">
            <v>329760</v>
          </cell>
          <cell r="O176">
            <v>329760</v>
          </cell>
          <cell r="P176">
            <v>0</v>
          </cell>
          <cell r="Q176">
            <v>0</v>
          </cell>
          <cell r="R176">
            <v>0</v>
          </cell>
          <cell r="T176">
            <v>0</v>
          </cell>
        </row>
        <row r="177">
          <cell r="D177" t="str">
            <v>Labour</v>
          </cell>
          <cell r="M177">
            <v>40000</v>
          </cell>
          <cell r="T177">
            <v>0</v>
          </cell>
        </row>
        <row r="178">
          <cell r="B178" t="str">
            <v>C20013</v>
          </cell>
          <cell r="E178" t="str">
            <v>Upah fabrikasi bekisting</v>
          </cell>
          <cell r="I178" t="str">
            <v>m2</v>
          </cell>
          <cell r="J178">
            <v>109.92</v>
          </cell>
          <cell r="M178">
            <v>30000</v>
          </cell>
          <cell r="N178">
            <v>3297600</v>
          </cell>
          <cell r="O178">
            <v>0</v>
          </cell>
          <cell r="P178">
            <v>3297600</v>
          </cell>
          <cell r="Q178">
            <v>0</v>
          </cell>
          <cell r="R178">
            <v>0</v>
          </cell>
          <cell r="T178">
            <v>0</v>
          </cell>
        </row>
        <row r="179">
          <cell r="B179" t="str">
            <v>C20017</v>
          </cell>
          <cell r="E179" t="str">
            <v>Upah install bekisting</v>
          </cell>
          <cell r="I179" t="str">
            <v>m2</v>
          </cell>
          <cell r="J179">
            <v>329.76</v>
          </cell>
          <cell r="M179">
            <v>30000</v>
          </cell>
          <cell r="N179">
            <v>9892800</v>
          </cell>
          <cell r="O179">
            <v>0</v>
          </cell>
          <cell r="P179">
            <v>9892800</v>
          </cell>
          <cell r="Q179">
            <v>0</v>
          </cell>
          <cell r="R179">
            <v>0</v>
          </cell>
          <cell r="T179">
            <v>0</v>
          </cell>
        </row>
        <row r="180">
          <cell r="D180" t="str">
            <v>Equipment Operasional</v>
          </cell>
          <cell r="M180">
            <v>2000</v>
          </cell>
          <cell r="T180">
            <v>0</v>
          </cell>
        </row>
        <row r="181">
          <cell r="B181" t="str">
            <v>D20007</v>
          </cell>
          <cell r="E181" t="str">
            <v>Alat bantu formwork</v>
          </cell>
          <cell r="I181" t="str">
            <v>m2</v>
          </cell>
          <cell r="J181">
            <v>329.76</v>
          </cell>
          <cell r="M181">
            <v>2000</v>
          </cell>
          <cell r="N181">
            <v>659520</v>
          </cell>
          <cell r="O181">
            <v>0</v>
          </cell>
          <cell r="P181">
            <v>0</v>
          </cell>
          <cell r="Q181">
            <v>659520</v>
          </cell>
          <cell r="R181">
            <v>0</v>
          </cell>
          <cell r="T181">
            <v>0</v>
          </cell>
        </row>
        <row r="182">
          <cell r="T182">
            <v>0</v>
          </cell>
        </row>
        <row r="183">
          <cell r="B183" t="str">
            <v>1.1.8</v>
          </cell>
          <cell r="D183" t="str">
            <v>Blinding Concrete Class B</v>
          </cell>
          <cell r="F183">
            <v>0.1</v>
          </cell>
          <cell r="I183" t="str">
            <v>m3</v>
          </cell>
          <cell r="J183">
            <v>6.9359999999999999</v>
          </cell>
          <cell r="K183">
            <v>0.28899999999999998</v>
          </cell>
          <cell r="L183" t="str">
            <v>m3/nos</v>
          </cell>
          <cell r="M183">
            <v>694275.05279999995</v>
          </cell>
          <cell r="T183">
            <v>0</v>
          </cell>
        </row>
        <row r="184">
          <cell r="D184" t="str">
            <v>Material</v>
          </cell>
          <cell r="M184">
            <v>609675.05280000006</v>
          </cell>
          <cell r="T184">
            <v>0</v>
          </cell>
        </row>
        <row r="185">
          <cell r="B185" t="str">
            <v>B20193</v>
          </cell>
          <cell r="E185" t="str">
            <v>Concrete Class B</v>
          </cell>
          <cell r="I185" t="str">
            <v>m3</v>
          </cell>
          <cell r="J185">
            <v>7.0747200000000001</v>
          </cell>
          <cell r="K185">
            <v>1.02</v>
          </cell>
          <cell r="M185">
            <v>597720.64</v>
          </cell>
          <cell r="N185">
            <v>4228706.1662208</v>
          </cell>
          <cell r="O185">
            <v>4228706.1662208</v>
          </cell>
          <cell r="P185">
            <v>0</v>
          </cell>
          <cell r="Q185">
            <v>0</v>
          </cell>
          <cell r="R185">
            <v>0</v>
          </cell>
          <cell r="T185">
            <v>0</v>
          </cell>
        </row>
        <row r="186">
          <cell r="D186" t="str">
            <v>Labour</v>
          </cell>
          <cell r="M186">
            <v>81600</v>
          </cell>
          <cell r="T186">
            <v>0</v>
          </cell>
        </row>
        <row r="187">
          <cell r="B187" t="str">
            <v>C20008</v>
          </cell>
          <cell r="E187" t="str">
            <v>Placing beton (slab)</v>
          </cell>
          <cell r="I187" t="str">
            <v>m3</v>
          </cell>
          <cell r="J187">
            <v>7.0747200000000001</v>
          </cell>
          <cell r="M187">
            <v>80000</v>
          </cell>
          <cell r="N187">
            <v>565977.59999999998</v>
          </cell>
          <cell r="O187">
            <v>0</v>
          </cell>
          <cell r="P187">
            <v>565977.59999999998</v>
          </cell>
          <cell r="Q187">
            <v>0</v>
          </cell>
          <cell r="R187">
            <v>0</v>
          </cell>
          <cell r="T187">
            <v>0</v>
          </cell>
        </row>
        <row r="188">
          <cell r="D188" t="str">
            <v>Equipment Operasional</v>
          </cell>
          <cell r="H188" t="str">
            <v>BBM</v>
          </cell>
          <cell r="M188">
            <v>3514359906.6064482</v>
          </cell>
          <cell r="T188">
            <v>0</v>
          </cell>
        </row>
        <row r="189">
          <cell r="B189" t="str">
            <v>D20029</v>
          </cell>
          <cell r="E189" t="str">
            <v>Gerobak dorong</v>
          </cell>
          <cell r="I189" t="str">
            <v>unit</v>
          </cell>
          <cell r="J189">
            <v>0.13872000000000001</v>
          </cell>
          <cell r="K189">
            <v>0.02</v>
          </cell>
          <cell r="M189">
            <v>100000</v>
          </cell>
          <cell r="N189">
            <v>13872.000000000002</v>
          </cell>
          <cell r="O189">
            <v>0</v>
          </cell>
          <cell r="P189">
            <v>0</v>
          </cell>
          <cell r="Q189">
            <v>13872.000000000002</v>
          </cell>
          <cell r="R189">
            <v>0</v>
          </cell>
          <cell r="T189">
            <v>0</v>
          </cell>
        </row>
        <row r="190">
          <cell r="B190" t="str">
            <v>D20006</v>
          </cell>
          <cell r="E190" t="str">
            <v>Alat bantu Cor</v>
          </cell>
          <cell r="I190" t="str">
            <v>m3</v>
          </cell>
          <cell r="J190">
            <v>6.9359999999999999</v>
          </cell>
          <cell r="K190">
            <v>1</v>
          </cell>
          <cell r="M190">
            <v>1000</v>
          </cell>
          <cell r="N190">
            <v>6936</v>
          </cell>
          <cell r="O190">
            <v>0</v>
          </cell>
          <cell r="P190">
            <v>0</v>
          </cell>
          <cell r="Q190">
            <v>6936</v>
          </cell>
          <cell r="R190">
            <v>0</v>
          </cell>
          <cell r="T190">
            <v>0</v>
          </cell>
        </row>
        <row r="192">
          <cell r="B192" t="str">
            <v>A.2</v>
          </cell>
          <cell r="D192" t="str">
            <v>Trust Block for dia. 800mm</v>
          </cell>
          <cell r="I192" t="str">
            <v>Ls</v>
          </cell>
          <cell r="J192">
            <v>1</v>
          </cell>
          <cell r="M192">
            <v>275342779.0091666</v>
          </cell>
        </row>
        <row r="193">
          <cell r="B193" t="str">
            <v>TH800</v>
          </cell>
          <cell r="D193" t="str">
            <v>Trust Block (Horizontal)</v>
          </cell>
          <cell r="I193" t="str">
            <v>Nos</v>
          </cell>
          <cell r="J193">
            <v>3</v>
          </cell>
          <cell r="M193">
            <v>67558258.117165491</v>
          </cell>
          <cell r="T193">
            <v>0</v>
          </cell>
        </row>
        <row r="194">
          <cell r="B194" t="str">
            <v>1.2.1</v>
          </cell>
          <cell r="D194" t="str">
            <v>Concrete class C</v>
          </cell>
          <cell r="I194" t="str">
            <v>m3</v>
          </cell>
          <cell r="J194">
            <v>60.471000000000004</v>
          </cell>
          <cell r="K194">
            <v>20.157</v>
          </cell>
          <cell r="L194" t="str">
            <v>m3/nos</v>
          </cell>
          <cell r="M194">
            <v>780355.8617086343</v>
          </cell>
          <cell r="T194">
            <v>0</v>
          </cell>
        </row>
        <row r="195">
          <cell r="D195" t="str">
            <v>Material</v>
          </cell>
          <cell r="M195">
            <v>667619.37600000005</v>
          </cell>
          <cell r="T195">
            <v>0</v>
          </cell>
        </row>
        <row r="196">
          <cell r="B196" t="str">
            <v>B20194</v>
          </cell>
          <cell r="E196" t="str">
            <v>Concrete Class C</v>
          </cell>
          <cell r="I196" t="str">
            <v>m3</v>
          </cell>
          <cell r="J196">
            <v>61.680420000000005</v>
          </cell>
          <cell r="K196">
            <v>1.02</v>
          </cell>
          <cell r="M196">
            <v>654528.80000000005</v>
          </cell>
          <cell r="N196">
            <v>40371611.286096007</v>
          </cell>
          <cell r="O196">
            <v>40371611.286096007</v>
          </cell>
          <cell r="P196">
            <v>0</v>
          </cell>
          <cell r="Q196">
            <v>0</v>
          </cell>
          <cell r="R196">
            <v>0</v>
          </cell>
          <cell r="T196">
            <v>0</v>
          </cell>
        </row>
        <row r="197">
          <cell r="D197" t="str">
            <v>Labour</v>
          </cell>
          <cell r="M197">
            <v>102000.00000000001</v>
          </cell>
          <cell r="T197">
            <v>0</v>
          </cell>
        </row>
        <row r="198">
          <cell r="B198" t="str">
            <v>C20007</v>
          </cell>
          <cell r="E198" t="str">
            <v>Placing beton (dinding)</v>
          </cell>
          <cell r="I198" t="str">
            <v>m3</v>
          </cell>
          <cell r="J198">
            <v>61.680420000000005</v>
          </cell>
          <cell r="M198">
            <v>100000</v>
          </cell>
          <cell r="N198">
            <v>6168042.0000000009</v>
          </cell>
          <cell r="O198">
            <v>0</v>
          </cell>
          <cell r="P198">
            <v>6168042.0000000009</v>
          </cell>
          <cell r="Q198">
            <v>0</v>
          </cell>
          <cell r="R198">
            <v>0</v>
          </cell>
          <cell r="T198">
            <v>0</v>
          </cell>
        </row>
        <row r="199">
          <cell r="D199" t="str">
            <v>Equipment Operasional</v>
          </cell>
          <cell r="H199" t="str">
            <v>BBM</v>
          </cell>
          <cell r="M199">
            <v>10736.485708634222</v>
          </cell>
          <cell r="T199">
            <v>0</v>
          </cell>
        </row>
        <row r="200">
          <cell r="B200" t="str">
            <v>D20029</v>
          </cell>
          <cell r="E200" t="str">
            <v>Gerobak dorong</v>
          </cell>
          <cell r="I200" t="str">
            <v>unit</v>
          </cell>
          <cell r="J200">
            <v>1.2094200000000002</v>
          </cell>
          <cell r="K200">
            <v>0.02</v>
          </cell>
          <cell r="M200">
            <v>100000</v>
          </cell>
          <cell r="N200">
            <v>120942.00000000001</v>
          </cell>
          <cell r="O200">
            <v>0</v>
          </cell>
          <cell r="P200">
            <v>0</v>
          </cell>
          <cell r="Q200">
            <v>120942.00000000001</v>
          </cell>
          <cell r="R200">
            <v>0</v>
          </cell>
          <cell r="T200">
            <v>0</v>
          </cell>
        </row>
        <row r="201">
          <cell r="B201" t="str">
            <v>D20019</v>
          </cell>
          <cell r="E201" t="str">
            <v>Concrete Vibrator</v>
          </cell>
          <cell r="I201" t="str">
            <v>jam</v>
          </cell>
          <cell r="J201">
            <v>26.71409638554217</v>
          </cell>
          <cell r="K201">
            <v>0.44176706827309237</v>
          </cell>
          <cell r="L201">
            <v>2.2636363636363637</v>
          </cell>
          <cell r="M201">
            <v>8458.0449222720126</v>
          </cell>
          <cell r="N201">
            <v>225949.02728682008</v>
          </cell>
          <cell r="O201">
            <v>0</v>
          </cell>
          <cell r="P201">
            <v>0</v>
          </cell>
          <cell r="Q201">
            <v>225949.02728682008</v>
          </cell>
          <cell r="R201">
            <v>0</v>
          </cell>
          <cell r="T201">
            <v>0</v>
          </cell>
        </row>
        <row r="202">
          <cell r="B202" t="str">
            <v>D20006</v>
          </cell>
          <cell r="E202" t="str">
            <v>Alat bantu Cor</v>
          </cell>
          <cell r="I202" t="str">
            <v>m3</v>
          </cell>
          <cell r="J202">
            <v>302.35500000000002</v>
          </cell>
          <cell r="K202">
            <v>5</v>
          </cell>
          <cell r="M202">
            <v>1000</v>
          </cell>
          <cell r="N202">
            <v>302355</v>
          </cell>
          <cell r="O202">
            <v>0</v>
          </cell>
          <cell r="P202">
            <v>0</v>
          </cell>
          <cell r="Q202">
            <v>302355</v>
          </cell>
          <cell r="R202">
            <v>0</v>
          </cell>
          <cell r="T202">
            <v>0</v>
          </cell>
        </row>
        <row r="203">
          <cell r="T203">
            <v>0</v>
          </cell>
        </row>
        <row r="204">
          <cell r="B204" t="str">
            <v>1.2.2</v>
          </cell>
          <cell r="D204" t="str">
            <v>Reinforcement</v>
          </cell>
          <cell r="I204" t="str">
            <v>kg</v>
          </cell>
          <cell r="J204">
            <v>11944.392</v>
          </cell>
          <cell r="K204">
            <v>3981.4639999999999</v>
          </cell>
          <cell r="L204" t="str">
            <v>kg/nos</v>
          </cell>
          <cell r="M204">
            <v>12012.333333333334</v>
          </cell>
          <cell r="T204">
            <v>0</v>
          </cell>
        </row>
        <row r="205">
          <cell r="D205" t="str">
            <v>Material</v>
          </cell>
          <cell r="M205">
            <v>10569</v>
          </cell>
          <cell r="T205">
            <v>0</v>
          </cell>
        </row>
        <row r="206">
          <cell r="B206" t="str">
            <v>B20011</v>
          </cell>
          <cell r="E206" t="str">
            <v>Besi beton</v>
          </cell>
          <cell r="I206" t="str">
            <v>kg</v>
          </cell>
          <cell r="J206">
            <v>12541.6116</v>
          </cell>
          <cell r="K206">
            <v>1.05</v>
          </cell>
          <cell r="M206">
            <v>9800</v>
          </cell>
          <cell r="N206">
            <v>122907793.68000001</v>
          </cell>
          <cell r="O206">
            <v>122907793.68000001</v>
          </cell>
          <cell r="P206">
            <v>0</v>
          </cell>
          <cell r="Q206">
            <v>0</v>
          </cell>
          <cell r="R206">
            <v>0</v>
          </cell>
          <cell r="T206">
            <v>0</v>
          </cell>
        </row>
        <row r="207">
          <cell r="B207" t="str">
            <v>B20050</v>
          </cell>
          <cell r="E207" t="str">
            <v>Kawat Bendrad</v>
          </cell>
          <cell r="I207" t="str">
            <v>Kg</v>
          </cell>
          <cell r="J207">
            <v>238.88784000000001</v>
          </cell>
          <cell r="K207">
            <v>0.02</v>
          </cell>
          <cell r="M207">
            <v>13950</v>
          </cell>
          <cell r="N207">
            <v>3332485.3680000002</v>
          </cell>
          <cell r="O207">
            <v>3332485.3680000002</v>
          </cell>
          <cell r="P207">
            <v>0</v>
          </cell>
          <cell r="Q207">
            <v>0</v>
          </cell>
          <cell r="R207">
            <v>0</v>
          </cell>
          <cell r="T207">
            <v>0</v>
          </cell>
        </row>
        <row r="208">
          <cell r="D208" t="str">
            <v>Labour</v>
          </cell>
          <cell r="M208">
            <v>1260</v>
          </cell>
          <cell r="T208">
            <v>0</v>
          </cell>
        </row>
        <row r="209">
          <cell r="B209" t="str">
            <v>C20014</v>
          </cell>
          <cell r="E209" t="str">
            <v>Upah fabrikasi dan install besi beton</v>
          </cell>
          <cell r="I209" t="str">
            <v>kg</v>
          </cell>
          <cell r="J209">
            <v>12541.6116</v>
          </cell>
          <cell r="M209">
            <v>1200</v>
          </cell>
          <cell r="N209">
            <v>15049933.92</v>
          </cell>
          <cell r="O209">
            <v>0</v>
          </cell>
          <cell r="P209">
            <v>15049933.92</v>
          </cell>
          <cell r="Q209">
            <v>0</v>
          </cell>
          <cell r="R209">
            <v>0</v>
          </cell>
          <cell r="T209">
            <v>0</v>
          </cell>
        </row>
        <row r="210">
          <cell r="D210" t="str">
            <v>Equipment Operasional</v>
          </cell>
          <cell r="M210">
            <v>183.33333333333334</v>
          </cell>
          <cell r="T210">
            <v>0</v>
          </cell>
        </row>
        <row r="211">
          <cell r="B211" t="str">
            <v>D20013</v>
          </cell>
          <cell r="E211" t="str">
            <v>Bar bender</v>
          </cell>
          <cell r="G211">
            <v>300</v>
          </cell>
          <cell r="I211" t="str">
            <v>jam</v>
          </cell>
          <cell r="J211">
            <v>39.814640000000004</v>
          </cell>
          <cell r="K211">
            <v>3.3333333333333335E-3</v>
          </cell>
          <cell r="M211">
            <v>20000</v>
          </cell>
          <cell r="N211">
            <v>796292.8</v>
          </cell>
          <cell r="O211">
            <v>0</v>
          </cell>
          <cell r="P211">
            <v>0</v>
          </cell>
          <cell r="Q211">
            <v>796292.8</v>
          </cell>
          <cell r="R211">
            <v>0</v>
          </cell>
          <cell r="T211">
            <v>0</v>
          </cell>
        </row>
        <row r="212">
          <cell r="B212" t="str">
            <v>D20014</v>
          </cell>
          <cell r="E212" t="str">
            <v>Bar cutter</v>
          </cell>
          <cell r="G212">
            <v>300</v>
          </cell>
          <cell r="I212" t="str">
            <v>jam</v>
          </cell>
          <cell r="J212">
            <v>39.814640000000004</v>
          </cell>
          <cell r="K212">
            <v>3.3333333333333335E-3</v>
          </cell>
          <cell r="M212">
            <v>20000</v>
          </cell>
          <cell r="N212">
            <v>796292.8</v>
          </cell>
          <cell r="O212">
            <v>0</v>
          </cell>
          <cell r="P212">
            <v>0</v>
          </cell>
          <cell r="Q212">
            <v>796292.8</v>
          </cell>
          <cell r="R212">
            <v>0</v>
          </cell>
          <cell r="T212">
            <v>0</v>
          </cell>
        </row>
        <row r="213">
          <cell r="B213" t="str">
            <v>D20005</v>
          </cell>
          <cell r="E213" t="str">
            <v>Alat bantu pekerjaan besi</v>
          </cell>
          <cell r="I213" t="str">
            <v>kg</v>
          </cell>
          <cell r="J213">
            <v>11944.392</v>
          </cell>
          <cell r="K213">
            <v>1</v>
          </cell>
          <cell r="M213">
            <v>50</v>
          </cell>
          <cell r="N213">
            <v>597219.6</v>
          </cell>
          <cell r="O213">
            <v>0</v>
          </cell>
          <cell r="P213">
            <v>0</v>
          </cell>
          <cell r="Q213">
            <v>597219.6</v>
          </cell>
          <cell r="R213">
            <v>0</v>
          </cell>
          <cell r="T213">
            <v>0</v>
          </cell>
        </row>
        <row r="214">
          <cell r="T214">
            <v>0</v>
          </cell>
        </row>
        <row r="215">
          <cell r="B215" t="str">
            <v>1.2.3</v>
          </cell>
          <cell r="D215" t="str">
            <v>Formwork</v>
          </cell>
          <cell r="I215" t="str">
            <v>m2</v>
          </cell>
          <cell r="J215">
            <v>109.17</v>
          </cell>
          <cell r="K215">
            <v>36.39</v>
          </cell>
          <cell r="L215" t="str">
            <v>m2/nos</v>
          </cell>
          <cell r="M215">
            <v>106081.89555555554</v>
          </cell>
          <cell r="T215">
            <v>0</v>
          </cell>
        </row>
        <row r="216">
          <cell r="D216" t="str">
            <v>Material</v>
          </cell>
          <cell r="M216">
            <v>64081.895555555559</v>
          </cell>
          <cell r="T216">
            <v>0</v>
          </cell>
        </row>
        <row r="217">
          <cell r="B217" t="str">
            <v>A20008</v>
          </cell>
          <cell r="E217" t="str">
            <v>Kayu bekisting</v>
          </cell>
          <cell r="G217">
            <v>3</v>
          </cell>
          <cell r="H217" t="str">
            <v>X pakai</v>
          </cell>
          <cell r="I217" t="str">
            <v>m3</v>
          </cell>
          <cell r="J217">
            <v>1.2603828125000001</v>
          </cell>
          <cell r="K217">
            <v>1.154513888888889E-2</v>
          </cell>
          <cell r="M217">
            <v>2193529.6</v>
          </cell>
          <cell r="N217">
            <v>2764687.00655</v>
          </cell>
          <cell r="O217">
            <v>2764687.00655</v>
          </cell>
          <cell r="P217">
            <v>0</v>
          </cell>
          <cell r="Q217">
            <v>0</v>
          </cell>
          <cell r="R217">
            <v>0</v>
          </cell>
          <cell r="T217">
            <v>0</v>
          </cell>
        </row>
        <row r="218">
          <cell r="B218" t="str">
            <v>B20065</v>
          </cell>
          <cell r="E218" t="str">
            <v>Plywood 12mm x 4' x 8'</v>
          </cell>
          <cell r="G218">
            <v>3</v>
          </cell>
          <cell r="H218" t="str">
            <v>X pakai</v>
          </cell>
          <cell r="I218" t="str">
            <v>lbr</v>
          </cell>
          <cell r="J218">
            <v>12.635416666666666</v>
          </cell>
          <cell r="K218">
            <v>0.11574074074074074</v>
          </cell>
          <cell r="M218">
            <v>225000</v>
          </cell>
          <cell r="N218">
            <v>2842968.75</v>
          </cell>
          <cell r="O218">
            <v>2842968.75</v>
          </cell>
          <cell r="P218">
            <v>0</v>
          </cell>
          <cell r="Q218">
            <v>0</v>
          </cell>
          <cell r="R218">
            <v>0</v>
          </cell>
          <cell r="T218">
            <v>0</v>
          </cell>
        </row>
        <row r="219">
          <cell r="B219" t="str">
            <v>B20067</v>
          </cell>
          <cell r="E219" t="str">
            <v>Paku</v>
          </cell>
          <cell r="G219">
            <v>1</v>
          </cell>
          <cell r="H219" t="str">
            <v>X pakai</v>
          </cell>
          <cell r="I219" t="str">
            <v>kg</v>
          </cell>
          <cell r="J219">
            <v>43.213124999999998</v>
          </cell>
          <cell r="K219">
            <v>0.39583333333333331</v>
          </cell>
          <cell r="M219">
            <v>10650</v>
          </cell>
          <cell r="N219">
            <v>460219.78125</v>
          </cell>
          <cell r="O219">
            <v>460219.78125</v>
          </cell>
          <cell r="P219">
            <v>0</v>
          </cell>
          <cell r="Q219">
            <v>0</v>
          </cell>
          <cell r="R219">
            <v>0</v>
          </cell>
          <cell r="T219">
            <v>0</v>
          </cell>
        </row>
        <row r="220">
          <cell r="B220" t="str">
            <v>B20091</v>
          </cell>
          <cell r="E220" t="str">
            <v>Material lain (adjustable support, pipa dll)</v>
          </cell>
          <cell r="G220">
            <v>80</v>
          </cell>
          <cell r="H220" t="str">
            <v>X pakai</v>
          </cell>
          <cell r="I220" t="str">
            <v>ls</v>
          </cell>
          <cell r="J220">
            <v>1.3646250000000002</v>
          </cell>
          <cell r="K220">
            <v>1.2500000000000001E-2</v>
          </cell>
          <cell r="M220">
            <v>600000</v>
          </cell>
          <cell r="N220">
            <v>818775.00000000012</v>
          </cell>
          <cell r="O220">
            <v>818775.00000000012</v>
          </cell>
          <cell r="P220">
            <v>0</v>
          </cell>
          <cell r="Q220">
            <v>0</v>
          </cell>
          <cell r="R220">
            <v>0</v>
          </cell>
          <cell r="T220">
            <v>0</v>
          </cell>
        </row>
        <row r="221">
          <cell r="B221" t="str">
            <v>B20066</v>
          </cell>
          <cell r="E221" t="str">
            <v>Oli formwork</v>
          </cell>
          <cell r="I221" t="str">
            <v>liter</v>
          </cell>
          <cell r="J221">
            <v>21.834000000000003</v>
          </cell>
          <cell r="K221">
            <v>0.2</v>
          </cell>
          <cell r="M221">
            <v>5000</v>
          </cell>
          <cell r="N221">
            <v>109170.00000000001</v>
          </cell>
          <cell r="O221">
            <v>109170.00000000001</v>
          </cell>
          <cell r="P221">
            <v>0</v>
          </cell>
          <cell r="Q221">
            <v>0</v>
          </cell>
          <cell r="R221">
            <v>0</v>
          </cell>
          <cell r="T221">
            <v>0</v>
          </cell>
        </row>
        <row r="222">
          <cell r="D222" t="str">
            <v>Labour</v>
          </cell>
          <cell r="M222">
            <v>40000</v>
          </cell>
          <cell r="T222">
            <v>0</v>
          </cell>
        </row>
        <row r="223">
          <cell r="B223" t="str">
            <v>C20013</v>
          </cell>
          <cell r="E223" t="str">
            <v>Upah fabrikasi bekisting</v>
          </cell>
          <cell r="I223" t="str">
            <v>m2</v>
          </cell>
          <cell r="J223">
            <v>36.39</v>
          </cell>
          <cell r="M223">
            <v>30000</v>
          </cell>
          <cell r="N223">
            <v>1091700</v>
          </cell>
          <cell r="O223">
            <v>0</v>
          </cell>
          <cell r="P223">
            <v>1091700</v>
          </cell>
          <cell r="Q223">
            <v>0</v>
          </cell>
          <cell r="R223">
            <v>0</v>
          </cell>
          <cell r="T223">
            <v>0</v>
          </cell>
        </row>
        <row r="224">
          <cell r="B224" t="str">
            <v>C20017</v>
          </cell>
          <cell r="E224" t="str">
            <v>Upah install bekisting</v>
          </cell>
          <cell r="I224" t="str">
            <v>m2</v>
          </cell>
          <cell r="J224">
            <v>109.17</v>
          </cell>
          <cell r="M224">
            <v>30000</v>
          </cell>
          <cell r="N224">
            <v>3275100</v>
          </cell>
          <cell r="O224">
            <v>0</v>
          </cell>
          <cell r="P224">
            <v>3275100</v>
          </cell>
          <cell r="Q224">
            <v>0</v>
          </cell>
          <cell r="R224">
            <v>0</v>
          </cell>
          <cell r="T224">
            <v>0</v>
          </cell>
        </row>
        <row r="225">
          <cell r="D225" t="str">
            <v>Equipment Operasional</v>
          </cell>
          <cell r="M225">
            <v>2000</v>
          </cell>
          <cell r="T225">
            <v>0</v>
          </cell>
        </row>
        <row r="226">
          <cell r="B226" t="str">
            <v>D20007</v>
          </cell>
          <cell r="E226" t="str">
            <v>Alat bantu formwork</v>
          </cell>
          <cell r="I226" t="str">
            <v>m2</v>
          </cell>
          <cell r="J226">
            <v>109.17</v>
          </cell>
          <cell r="M226">
            <v>2000</v>
          </cell>
          <cell r="N226">
            <v>218340</v>
          </cell>
          <cell r="O226">
            <v>0</v>
          </cell>
          <cell r="P226">
            <v>0</v>
          </cell>
          <cell r="Q226">
            <v>218340</v>
          </cell>
          <cell r="R226">
            <v>0</v>
          </cell>
          <cell r="T226">
            <v>0</v>
          </cell>
        </row>
        <row r="227">
          <cell r="T227">
            <v>0</v>
          </cell>
        </row>
        <row r="228">
          <cell r="B228" t="str">
            <v>1.2.7</v>
          </cell>
          <cell r="D228" t="str">
            <v>Blinding Concrete Class B</v>
          </cell>
          <cell r="F228">
            <v>0.1</v>
          </cell>
          <cell r="I228" t="str">
            <v>m3</v>
          </cell>
          <cell r="J228">
            <v>0.61199999999999999</v>
          </cell>
          <cell r="K228">
            <v>0.20399999999999999</v>
          </cell>
          <cell r="L228" t="str">
            <v>m3/nos</v>
          </cell>
          <cell r="M228">
            <v>694275.05280000006</v>
          </cell>
          <cell r="T228">
            <v>0</v>
          </cell>
        </row>
        <row r="229">
          <cell r="D229" t="str">
            <v>Material</v>
          </cell>
          <cell r="M229">
            <v>609675.05280000006</v>
          </cell>
          <cell r="T229">
            <v>0</v>
          </cell>
        </row>
        <row r="230">
          <cell r="B230" t="str">
            <v>B20193</v>
          </cell>
          <cell r="E230" t="str">
            <v>Concrete Class B</v>
          </cell>
          <cell r="I230" t="str">
            <v>m3</v>
          </cell>
          <cell r="J230">
            <v>0.62424000000000002</v>
          </cell>
          <cell r="K230">
            <v>1.02</v>
          </cell>
          <cell r="M230">
            <v>597720.64</v>
          </cell>
          <cell r="N230">
            <v>373121.13231360004</v>
          </cell>
          <cell r="O230">
            <v>373121.13231360004</v>
          </cell>
          <cell r="P230">
            <v>0</v>
          </cell>
          <cell r="Q230">
            <v>0</v>
          </cell>
          <cell r="R230">
            <v>0</v>
          </cell>
          <cell r="T230">
            <v>0</v>
          </cell>
        </row>
        <row r="231">
          <cell r="D231" t="str">
            <v>Labour</v>
          </cell>
          <cell r="M231">
            <v>81600.000000000015</v>
          </cell>
          <cell r="T231">
            <v>0</v>
          </cell>
        </row>
        <row r="232">
          <cell r="B232" t="str">
            <v>C20008</v>
          </cell>
          <cell r="E232" t="str">
            <v>Placing beton (slab)</v>
          </cell>
          <cell r="I232" t="str">
            <v>m3</v>
          </cell>
          <cell r="J232">
            <v>0.62424000000000002</v>
          </cell>
          <cell r="M232">
            <v>80000</v>
          </cell>
          <cell r="N232">
            <v>49939.200000000004</v>
          </cell>
          <cell r="O232">
            <v>0</v>
          </cell>
          <cell r="P232">
            <v>49939.200000000004</v>
          </cell>
          <cell r="Q232">
            <v>0</v>
          </cell>
          <cell r="R232">
            <v>0</v>
          </cell>
          <cell r="T232">
            <v>0</v>
          </cell>
        </row>
        <row r="233">
          <cell r="D233" t="str">
            <v>Equipment Operasional</v>
          </cell>
          <cell r="H233" t="str">
            <v>BBM</v>
          </cell>
          <cell r="M233">
            <v>3000</v>
          </cell>
          <cell r="T233">
            <v>0</v>
          </cell>
        </row>
        <row r="234">
          <cell r="B234" t="str">
            <v>D20029</v>
          </cell>
          <cell r="E234" t="str">
            <v>Gerobak dorong</v>
          </cell>
          <cell r="I234" t="str">
            <v>unit</v>
          </cell>
          <cell r="J234">
            <v>1.2240000000000001E-2</v>
          </cell>
          <cell r="K234">
            <v>0.02</v>
          </cell>
          <cell r="M234">
            <v>100000</v>
          </cell>
          <cell r="N234">
            <v>1224</v>
          </cell>
          <cell r="O234">
            <v>0</v>
          </cell>
          <cell r="P234">
            <v>0</v>
          </cell>
          <cell r="Q234">
            <v>1224</v>
          </cell>
          <cell r="R234">
            <v>0</v>
          </cell>
          <cell r="T234">
            <v>0</v>
          </cell>
        </row>
        <row r="235">
          <cell r="B235" t="str">
            <v>D20006</v>
          </cell>
          <cell r="E235" t="str">
            <v>Alat bantu Cor</v>
          </cell>
          <cell r="I235" t="str">
            <v>m3</v>
          </cell>
          <cell r="J235">
            <v>0.61199999999999999</v>
          </cell>
          <cell r="K235">
            <v>1</v>
          </cell>
          <cell r="M235">
            <v>1000</v>
          </cell>
          <cell r="N235">
            <v>612</v>
          </cell>
          <cell r="O235">
            <v>0</v>
          </cell>
          <cell r="P235">
            <v>0</v>
          </cell>
          <cell r="Q235">
            <v>612</v>
          </cell>
          <cell r="R235">
            <v>0</v>
          </cell>
          <cell r="T235">
            <v>0</v>
          </cell>
        </row>
        <row r="236">
          <cell r="T236">
            <v>0</v>
          </cell>
        </row>
        <row r="237">
          <cell r="B237" t="str">
            <v>TV800</v>
          </cell>
          <cell r="D237" t="str">
            <v>Trust Block (Vertikal)</v>
          </cell>
          <cell r="I237" t="str">
            <v>Nos</v>
          </cell>
          <cell r="J237">
            <v>2</v>
          </cell>
          <cell r="M237">
            <v>12385905198.261175</v>
          </cell>
          <cell r="T237">
            <v>0</v>
          </cell>
        </row>
        <row r="238">
          <cell r="B238" t="str">
            <v>1.2.4</v>
          </cell>
          <cell r="D238" t="str">
            <v>Concrete class C</v>
          </cell>
          <cell r="I238" t="str">
            <v>m3</v>
          </cell>
          <cell r="J238">
            <v>62.47</v>
          </cell>
          <cell r="K238">
            <v>31.234999999999999</v>
          </cell>
          <cell r="L238" t="str">
            <v>m3/nos</v>
          </cell>
          <cell r="M238">
            <v>780355.86170863418</v>
          </cell>
          <cell r="T238">
            <v>0</v>
          </cell>
        </row>
        <row r="239">
          <cell r="D239" t="str">
            <v>Material</v>
          </cell>
          <cell r="M239">
            <v>667619.37600000005</v>
          </cell>
          <cell r="T239">
            <v>0</v>
          </cell>
        </row>
        <row r="240">
          <cell r="B240" t="str">
            <v>B20194</v>
          </cell>
          <cell r="E240" t="str">
            <v>Concrete Class C</v>
          </cell>
          <cell r="I240" t="str">
            <v>m3</v>
          </cell>
          <cell r="J240">
            <v>63.7194</v>
          </cell>
          <cell r="K240">
            <v>1.02</v>
          </cell>
          <cell r="M240">
            <v>654528.80000000005</v>
          </cell>
          <cell r="N240">
            <v>41706182.418719999</v>
          </cell>
          <cell r="O240">
            <v>41706182.418719999</v>
          </cell>
          <cell r="P240">
            <v>0</v>
          </cell>
          <cell r="Q240">
            <v>0</v>
          </cell>
          <cell r="R240">
            <v>0</v>
          </cell>
          <cell r="T240">
            <v>0</v>
          </cell>
        </row>
        <row r="241">
          <cell r="D241" t="str">
            <v>Labour</v>
          </cell>
          <cell r="M241">
            <v>102000</v>
          </cell>
          <cell r="T241">
            <v>0</v>
          </cell>
        </row>
        <row r="242">
          <cell r="B242" t="str">
            <v>C20007</v>
          </cell>
          <cell r="E242" t="str">
            <v>Placing beton (dinding)</v>
          </cell>
          <cell r="I242" t="str">
            <v>m3</v>
          </cell>
          <cell r="J242">
            <v>63.7194</v>
          </cell>
          <cell r="M242">
            <v>100000</v>
          </cell>
          <cell r="N242">
            <v>6371940</v>
          </cell>
          <cell r="O242">
            <v>0</v>
          </cell>
          <cell r="P242">
            <v>6371940</v>
          </cell>
          <cell r="Q242">
            <v>0</v>
          </cell>
          <cell r="R242">
            <v>0</v>
          </cell>
          <cell r="T242">
            <v>0</v>
          </cell>
        </row>
        <row r="243">
          <cell r="D243" t="str">
            <v>Equipment Operasional</v>
          </cell>
          <cell r="H243" t="str">
            <v>BBM</v>
          </cell>
          <cell r="M243">
            <v>10736.485708634224</v>
          </cell>
          <cell r="T243">
            <v>0</v>
          </cell>
        </row>
        <row r="244">
          <cell r="B244" t="str">
            <v>D20029</v>
          </cell>
          <cell r="E244" t="str">
            <v>Gerobak dorong</v>
          </cell>
          <cell r="I244" t="str">
            <v>unit</v>
          </cell>
          <cell r="J244">
            <v>1.2494000000000001</v>
          </cell>
          <cell r="K244">
            <v>0.02</v>
          </cell>
          <cell r="M244">
            <v>100000</v>
          </cell>
          <cell r="N244">
            <v>124940</v>
          </cell>
          <cell r="O244">
            <v>0</v>
          </cell>
          <cell r="P244">
            <v>0</v>
          </cell>
          <cell r="Q244">
            <v>124940</v>
          </cell>
          <cell r="R244">
            <v>0</v>
          </cell>
          <cell r="T244">
            <v>0</v>
          </cell>
        </row>
        <row r="245">
          <cell r="B245" t="str">
            <v>D20019</v>
          </cell>
          <cell r="E245" t="str">
            <v>Concrete Vibrator</v>
          </cell>
          <cell r="I245" t="str">
            <v>jam</v>
          </cell>
          <cell r="J245">
            <v>27.597188755020081</v>
          </cell>
          <cell r="K245">
            <v>0.44176706827309237</v>
          </cell>
          <cell r="L245">
            <v>2.2636363636363637</v>
          </cell>
          <cell r="M245">
            <v>8458.0449222720126</v>
          </cell>
          <cell r="N245">
            <v>233418.26221837988</v>
          </cell>
          <cell r="O245">
            <v>0</v>
          </cell>
          <cell r="P245">
            <v>0</v>
          </cell>
          <cell r="Q245">
            <v>233418.26221837988</v>
          </cell>
          <cell r="R245">
            <v>0</v>
          </cell>
          <cell r="T245">
            <v>0</v>
          </cell>
        </row>
        <row r="246">
          <cell r="B246" t="str">
            <v>D20006</v>
          </cell>
          <cell r="E246" t="str">
            <v>Alat bantu Cor</v>
          </cell>
          <cell r="I246" t="str">
            <v>m3</v>
          </cell>
          <cell r="J246">
            <v>312.35000000000002</v>
          </cell>
          <cell r="K246">
            <v>5</v>
          </cell>
          <cell r="M246">
            <v>1000</v>
          </cell>
          <cell r="N246">
            <v>312350</v>
          </cell>
          <cell r="O246">
            <v>0</v>
          </cell>
          <cell r="P246">
            <v>0</v>
          </cell>
          <cell r="Q246">
            <v>312350</v>
          </cell>
          <cell r="R246">
            <v>0</v>
          </cell>
          <cell r="T246">
            <v>0</v>
          </cell>
        </row>
        <row r="247">
          <cell r="T247">
            <v>0</v>
          </cell>
        </row>
        <row r="248">
          <cell r="B248" t="str">
            <v>1.2.5</v>
          </cell>
          <cell r="D248" t="str">
            <v>Reinforcement</v>
          </cell>
          <cell r="I248" t="str">
            <v>kg</v>
          </cell>
          <cell r="J248">
            <v>1035.568</v>
          </cell>
          <cell r="K248">
            <v>517.78399999999999</v>
          </cell>
          <cell r="L248" t="str">
            <v>kg/nos</v>
          </cell>
          <cell r="M248">
            <v>12012.333333333334</v>
          </cell>
          <cell r="T248">
            <v>0</v>
          </cell>
        </row>
        <row r="249">
          <cell r="D249" t="str">
            <v>Material</v>
          </cell>
          <cell r="M249">
            <v>10569</v>
          </cell>
          <cell r="T249">
            <v>0</v>
          </cell>
        </row>
        <row r="250">
          <cell r="B250" t="str">
            <v>B20011</v>
          </cell>
          <cell r="E250" t="str">
            <v>Besi beton</v>
          </cell>
          <cell r="I250" t="str">
            <v>kg</v>
          </cell>
          <cell r="J250">
            <v>1087.3464000000001</v>
          </cell>
          <cell r="K250">
            <v>1.05</v>
          </cell>
          <cell r="M250">
            <v>9800</v>
          </cell>
          <cell r="N250">
            <v>10655994.720000001</v>
          </cell>
          <cell r="O250">
            <v>10655994.720000001</v>
          </cell>
          <cell r="P250">
            <v>0</v>
          </cell>
          <cell r="Q250">
            <v>0</v>
          </cell>
          <cell r="R250">
            <v>0</v>
          </cell>
          <cell r="T250">
            <v>0</v>
          </cell>
        </row>
        <row r="251">
          <cell r="B251" t="str">
            <v>B20050</v>
          </cell>
          <cell r="E251" t="str">
            <v>Kawat Bendrad</v>
          </cell>
          <cell r="I251" t="str">
            <v>Kg</v>
          </cell>
          <cell r="J251">
            <v>20.711359999999999</v>
          </cell>
          <cell r="K251">
            <v>0.02</v>
          </cell>
          <cell r="M251">
            <v>13950</v>
          </cell>
          <cell r="N251">
            <v>288923.47200000001</v>
          </cell>
          <cell r="O251">
            <v>288923.47200000001</v>
          </cell>
          <cell r="P251">
            <v>0</v>
          </cell>
          <cell r="Q251">
            <v>0</v>
          </cell>
          <cell r="R251">
            <v>0</v>
          </cell>
          <cell r="T251">
            <v>0</v>
          </cell>
        </row>
        <row r="252">
          <cell r="D252" t="str">
            <v>Labour</v>
          </cell>
          <cell r="M252">
            <v>1260.0000000000002</v>
          </cell>
          <cell r="T252">
            <v>0</v>
          </cell>
        </row>
        <row r="253">
          <cell r="B253" t="str">
            <v>C20014</v>
          </cell>
          <cell r="E253" t="str">
            <v>Upah fabrikasi dan install besi beton</v>
          </cell>
          <cell r="I253" t="str">
            <v>kg</v>
          </cell>
          <cell r="J253">
            <v>1087.3464000000001</v>
          </cell>
          <cell r="M253">
            <v>1200</v>
          </cell>
          <cell r="N253">
            <v>1304815.6800000002</v>
          </cell>
          <cell r="O253">
            <v>0</v>
          </cell>
          <cell r="P253">
            <v>1304815.6800000002</v>
          </cell>
          <cell r="Q253">
            <v>0</v>
          </cell>
          <cell r="R253">
            <v>0</v>
          </cell>
          <cell r="T253">
            <v>0</v>
          </cell>
        </row>
        <row r="254">
          <cell r="D254" t="str">
            <v>Equipment Operasional</v>
          </cell>
          <cell r="M254">
            <v>183.33333333333334</v>
          </cell>
          <cell r="T254">
            <v>0</v>
          </cell>
        </row>
        <row r="255">
          <cell r="B255" t="str">
            <v>D20013</v>
          </cell>
          <cell r="E255" t="str">
            <v>Bar bender</v>
          </cell>
          <cell r="G255">
            <v>300</v>
          </cell>
          <cell r="I255" t="str">
            <v>jam</v>
          </cell>
          <cell r="J255">
            <v>3.4518933333333335</v>
          </cell>
          <cell r="K255">
            <v>3.3333333333333335E-3</v>
          </cell>
          <cell r="M255">
            <v>20000</v>
          </cell>
          <cell r="N255">
            <v>69037.866666666669</v>
          </cell>
          <cell r="O255">
            <v>0</v>
          </cell>
          <cell r="P255">
            <v>0</v>
          </cell>
          <cell r="Q255">
            <v>69037.866666666669</v>
          </cell>
          <cell r="R255">
            <v>0</v>
          </cell>
          <cell r="T255">
            <v>0</v>
          </cell>
        </row>
        <row r="256">
          <cell r="B256" t="str">
            <v>D20014</v>
          </cell>
          <cell r="E256" t="str">
            <v>Bar cutter</v>
          </cell>
          <cell r="G256">
            <v>300</v>
          </cell>
          <cell r="I256" t="str">
            <v>jam</v>
          </cell>
          <cell r="J256">
            <v>3.4518933333333335</v>
          </cell>
          <cell r="K256">
            <v>3.3333333333333335E-3</v>
          </cell>
          <cell r="M256">
            <v>20000</v>
          </cell>
          <cell r="N256">
            <v>69037.866666666669</v>
          </cell>
          <cell r="O256">
            <v>0</v>
          </cell>
          <cell r="P256">
            <v>0</v>
          </cell>
          <cell r="Q256">
            <v>69037.866666666669</v>
          </cell>
          <cell r="R256">
            <v>0</v>
          </cell>
          <cell r="T256">
            <v>0</v>
          </cell>
        </row>
        <row r="257">
          <cell r="B257" t="str">
            <v>D20005</v>
          </cell>
          <cell r="E257" t="str">
            <v>Alat bantu pekerjaan besi</v>
          </cell>
          <cell r="I257" t="str">
            <v>kg</v>
          </cell>
          <cell r="J257">
            <v>1035.568</v>
          </cell>
          <cell r="K257">
            <v>1</v>
          </cell>
          <cell r="M257">
            <v>50</v>
          </cell>
          <cell r="N257">
            <v>51778.400000000001</v>
          </cell>
          <cell r="O257">
            <v>0</v>
          </cell>
          <cell r="P257">
            <v>0</v>
          </cell>
          <cell r="Q257">
            <v>51778.400000000001</v>
          </cell>
          <cell r="R257">
            <v>0</v>
          </cell>
          <cell r="T257">
            <v>0</v>
          </cell>
        </row>
        <row r="258">
          <cell r="T258">
            <v>0</v>
          </cell>
        </row>
        <row r="259">
          <cell r="B259" t="str">
            <v>1.2.6</v>
          </cell>
          <cell r="D259" t="str">
            <v>Formwork</v>
          </cell>
          <cell r="I259" t="str">
            <v>m2</v>
          </cell>
          <cell r="J259">
            <v>93.96</v>
          </cell>
          <cell r="K259">
            <v>46.98</v>
          </cell>
          <cell r="L259" t="str">
            <v>m2/nos</v>
          </cell>
          <cell r="M259">
            <v>106081.89555555557</v>
          </cell>
          <cell r="T259">
            <v>0</v>
          </cell>
        </row>
        <row r="260">
          <cell r="D260" t="str">
            <v>Material</v>
          </cell>
          <cell r="M260">
            <v>64081.895555555566</v>
          </cell>
          <cell r="T260">
            <v>0</v>
          </cell>
        </row>
        <row r="261">
          <cell r="B261" t="str">
            <v>A20008</v>
          </cell>
          <cell r="E261" t="str">
            <v>Kayu bekisting</v>
          </cell>
          <cell r="G261">
            <v>3</v>
          </cell>
          <cell r="H261" t="str">
            <v>X pakai</v>
          </cell>
          <cell r="I261" t="str">
            <v>m3</v>
          </cell>
          <cell r="J261">
            <v>1.08478125</v>
          </cell>
          <cell r="K261">
            <v>1.154513888888889E-2</v>
          </cell>
          <cell r="M261">
            <v>2193529.6</v>
          </cell>
          <cell r="N261">
            <v>2379499.7814000002</v>
          </cell>
          <cell r="O261">
            <v>2379499.7814000002</v>
          </cell>
          <cell r="P261">
            <v>0</v>
          </cell>
          <cell r="Q261">
            <v>0</v>
          </cell>
          <cell r="R261">
            <v>0</v>
          </cell>
          <cell r="T261">
            <v>0</v>
          </cell>
        </row>
        <row r="262">
          <cell r="B262" t="str">
            <v>B20065</v>
          </cell>
          <cell r="E262" t="str">
            <v>Plywood 12mm x 4' x 8'</v>
          </cell>
          <cell r="G262">
            <v>3</v>
          </cell>
          <cell r="H262" t="str">
            <v>X pakai</v>
          </cell>
          <cell r="I262" t="str">
            <v>lbr</v>
          </cell>
          <cell r="J262">
            <v>10.875</v>
          </cell>
          <cell r="K262">
            <v>0.11574074074074074</v>
          </cell>
          <cell r="M262">
            <v>225000</v>
          </cell>
          <cell r="N262">
            <v>2446875</v>
          </cell>
          <cell r="O262">
            <v>2446875</v>
          </cell>
          <cell r="P262">
            <v>0</v>
          </cell>
          <cell r="Q262">
            <v>0</v>
          </cell>
          <cell r="R262">
            <v>0</v>
          </cell>
          <cell r="T262">
            <v>0</v>
          </cell>
        </row>
        <row r="263">
          <cell r="B263" t="str">
            <v>B20067</v>
          </cell>
          <cell r="E263" t="str">
            <v>Paku</v>
          </cell>
          <cell r="G263">
            <v>1</v>
          </cell>
          <cell r="H263" t="str">
            <v>X pakai</v>
          </cell>
          <cell r="I263" t="str">
            <v>kg</v>
          </cell>
          <cell r="J263">
            <v>37.192499999999995</v>
          </cell>
          <cell r="K263">
            <v>0.39583333333333331</v>
          </cell>
          <cell r="M263">
            <v>10650</v>
          </cell>
          <cell r="N263">
            <v>396100.12499999994</v>
          </cell>
          <cell r="O263">
            <v>396100.12499999994</v>
          </cell>
          <cell r="P263">
            <v>0</v>
          </cell>
          <cell r="Q263">
            <v>0</v>
          </cell>
          <cell r="R263">
            <v>0</v>
          </cell>
          <cell r="T263">
            <v>0</v>
          </cell>
        </row>
        <row r="264">
          <cell r="B264" t="str">
            <v>B20091</v>
          </cell>
          <cell r="E264" t="str">
            <v>Material lain (adjustable support, pipa dll)</v>
          </cell>
          <cell r="G264">
            <v>80</v>
          </cell>
          <cell r="H264" t="str">
            <v>X pakai</v>
          </cell>
          <cell r="I264" t="str">
            <v>ls</v>
          </cell>
          <cell r="J264">
            <v>1.1744999999999999</v>
          </cell>
          <cell r="K264">
            <v>1.2500000000000001E-2</v>
          </cell>
          <cell r="M264">
            <v>600000</v>
          </cell>
          <cell r="N264">
            <v>704699.99999999988</v>
          </cell>
          <cell r="O264">
            <v>704699.99999999988</v>
          </cell>
          <cell r="P264">
            <v>0</v>
          </cell>
          <cell r="Q264">
            <v>0</v>
          </cell>
          <cell r="R264">
            <v>0</v>
          </cell>
          <cell r="T264">
            <v>0</v>
          </cell>
        </row>
        <row r="265">
          <cell r="B265" t="str">
            <v>B20066</v>
          </cell>
          <cell r="E265" t="str">
            <v>Oli formwork</v>
          </cell>
          <cell r="I265" t="str">
            <v>liter</v>
          </cell>
          <cell r="J265">
            <v>18.791999999999998</v>
          </cell>
          <cell r="K265">
            <v>0.2</v>
          </cell>
          <cell r="M265">
            <v>5000</v>
          </cell>
          <cell r="N265">
            <v>93959.999999999985</v>
          </cell>
          <cell r="O265">
            <v>93959.999999999985</v>
          </cell>
          <cell r="P265">
            <v>0</v>
          </cell>
          <cell r="Q265">
            <v>0</v>
          </cell>
          <cell r="R265">
            <v>0</v>
          </cell>
          <cell r="T265">
            <v>0</v>
          </cell>
        </row>
        <row r="266">
          <cell r="D266" t="str">
            <v>Labour</v>
          </cell>
          <cell r="M266">
            <v>40000</v>
          </cell>
          <cell r="T266">
            <v>0</v>
          </cell>
        </row>
        <row r="267">
          <cell r="B267" t="str">
            <v>C20013</v>
          </cell>
          <cell r="E267" t="str">
            <v>Upah fabrikasi bekisting</v>
          </cell>
          <cell r="I267" t="str">
            <v>m2</v>
          </cell>
          <cell r="J267">
            <v>31.319999999999997</v>
          </cell>
          <cell r="M267">
            <v>30000</v>
          </cell>
          <cell r="N267">
            <v>939599.99999999988</v>
          </cell>
          <cell r="O267">
            <v>0</v>
          </cell>
          <cell r="P267">
            <v>939599.99999999988</v>
          </cell>
          <cell r="Q267">
            <v>0</v>
          </cell>
          <cell r="R267">
            <v>0</v>
          </cell>
          <cell r="T267">
            <v>0</v>
          </cell>
        </row>
        <row r="268">
          <cell r="B268" t="str">
            <v>C20017</v>
          </cell>
          <cell r="E268" t="str">
            <v>Upah install bekisting</v>
          </cell>
          <cell r="I268" t="str">
            <v>m2</v>
          </cell>
          <cell r="J268">
            <v>93.96</v>
          </cell>
          <cell r="M268">
            <v>30000</v>
          </cell>
          <cell r="N268">
            <v>2818800</v>
          </cell>
          <cell r="O268">
            <v>0</v>
          </cell>
          <cell r="P268">
            <v>2818800</v>
          </cell>
          <cell r="Q268">
            <v>0</v>
          </cell>
          <cell r="R268">
            <v>0</v>
          </cell>
          <cell r="T268">
            <v>0</v>
          </cell>
        </row>
        <row r="269">
          <cell r="D269" t="str">
            <v>Equipment Operasional</v>
          </cell>
          <cell r="M269">
            <v>2000.0000000000002</v>
          </cell>
          <cell r="T269">
            <v>0</v>
          </cell>
        </row>
        <row r="270">
          <cell r="B270" t="str">
            <v>D20007</v>
          </cell>
          <cell r="E270" t="str">
            <v>Alat bantu formwork</v>
          </cell>
          <cell r="I270" t="str">
            <v>m2</v>
          </cell>
          <cell r="J270">
            <v>93.96</v>
          </cell>
          <cell r="M270">
            <v>2000</v>
          </cell>
          <cell r="N270">
            <v>187920</v>
          </cell>
          <cell r="O270">
            <v>0</v>
          </cell>
          <cell r="P270">
            <v>0</v>
          </cell>
          <cell r="Q270">
            <v>187920</v>
          </cell>
          <cell r="R270">
            <v>0</v>
          </cell>
          <cell r="T270">
            <v>0</v>
          </cell>
        </row>
        <row r="271">
          <cell r="T271">
            <v>0</v>
          </cell>
        </row>
        <row r="272">
          <cell r="B272" t="str">
            <v>1.2.8</v>
          </cell>
          <cell r="D272" t="str">
            <v>Blinding Concrete Class B</v>
          </cell>
          <cell r="F272">
            <v>0.1</v>
          </cell>
          <cell r="I272" t="str">
            <v>m3</v>
          </cell>
          <cell r="J272">
            <v>2.1779999999999999</v>
          </cell>
          <cell r="K272">
            <v>1.089</v>
          </cell>
          <cell r="L272" t="str">
            <v>m3/nos</v>
          </cell>
          <cell r="M272">
            <v>694275.05279999995</v>
          </cell>
          <cell r="T272">
            <v>0</v>
          </cell>
        </row>
        <row r="273">
          <cell r="D273" t="str">
            <v>Material</v>
          </cell>
          <cell r="M273">
            <v>609675.05279999995</v>
          </cell>
          <cell r="T273">
            <v>0</v>
          </cell>
        </row>
        <row r="274">
          <cell r="B274" t="str">
            <v>B20193</v>
          </cell>
          <cell r="E274" t="str">
            <v>Concrete Class B</v>
          </cell>
          <cell r="I274" t="str">
            <v>m3</v>
          </cell>
          <cell r="J274">
            <v>2.2215599999999998</v>
          </cell>
          <cell r="K274">
            <v>1.02</v>
          </cell>
          <cell r="M274">
            <v>597720.64</v>
          </cell>
          <cell r="N274">
            <v>1327872.2649983999</v>
          </cell>
          <cell r="O274">
            <v>1327872.2649983999</v>
          </cell>
          <cell r="P274">
            <v>0</v>
          </cell>
          <cell r="Q274">
            <v>0</v>
          </cell>
          <cell r="R274">
            <v>0</v>
          </cell>
          <cell r="T274">
            <v>0</v>
          </cell>
        </row>
        <row r="275">
          <cell r="D275" t="str">
            <v>Labour</v>
          </cell>
          <cell r="M275">
            <v>81600</v>
          </cell>
          <cell r="T275">
            <v>0</v>
          </cell>
        </row>
        <row r="276">
          <cell r="B276" t="str">
            <v>C20008</v>
          </cell>
          <cell r="E276" t="str">
            <v>Placing beton (slab)</v>
          </cell>
          <cell r="I276" t="str">
            <v>m3</v>
          </cell>
          <cell r="J276">
            <v>2.2215599999999998</v>
          </cell>
          <cell r="M276">
            <v>80000</v>
          </cell>
          <cell r="N276">
            <v>177724.79999999999</v>
          </cell>
          <cell r="O276">
            <v>0</v>
          </cell>
          <cell r="P276">
            <v>177724.79999999999</v>
          </cell>
          <cell r="Q276">
            <v>0</v>
          </cell>
          <cell r="R276">
            <v>0</v>
          </cell>
          <cell r="T276">
            <v>0</v>
          </cell>
        </row>
        <row r="277">
          <cell r="D277" t="str">
            <v>Equipment Operasional</v>
          </cell>
          <cell r="H277" t="str">
            <v>BBM</v>
          </cell>
          <cell r="M277">
            <v>11340288763.023268</v>
          </cell>
          <cell r="T277">
            <v>0</v>
          </cell>
        </row>
        <row r="278">
          <cell r="B278" t="str">
            <v>D20029</v>
          </cell>
          <cell r="E278" t="str">
            <v>Gerobak dorong</v>
          </cell>
          <cell r="I278" t="str">
            <v>unit</v>
          </cell>
          <cell r="J278">
            <v>4.3560000000000001E-2</v>
          </cell>
          <cell r="K278">
            <v>0.02</v>
          </cell>
          <cell r="M278">
            <v>100000</v>
          </cell>
          <cell r="N278">
            <v>4356</v>
          </cell>
          <cell r="O278">
            <v>0</v>
          </cell>
          <cell r="P278">
            <v>0</v>
          </cell>
          <cell r="Q278">
            <v>4356</v>
          </cell>
          <cell r="R278">
            <v>0</v>
          </cell>
          <cell r="T278">
            <v>0</v>
          </cell>
        </row>
        <row r="279">
          <cell r="B279" t="str">
            <v>D20006</v>
          </cell>
          <cell r="E279" t="str">
            <v>Alat bantu Cor</v>
          </cell>
          <cell r="I279" t="str">
            <v>m3</v>
          </cell>
          <cell r="J279">
            <v>2.1779999999999999</v>
          </cell>
          <cell r="K279">
            <v>1</v>
          </cell>
          <cell r="M279">
            <v>1000</v>
          </cell>
          <cell r="N279">
            <v>2178</v>
          </cell>
          <cell r="O279">
            <v>0</v>
          </cell>
          <cell r="P279">
            <v>0</v>
          </cell>
          <cell r="Q279">
            <v>2178</v>
          </cell>
          <cell r="R279">
            <v>0</v>
          </cell>
          <cell r="T279">
            <v>0</v>
          </cell>
        </row>
        <row r="281">
          <cell r="B281" t="str">
            <v>A.3</v>
          </cell>
          <cell r="D281" t="str">
            <v>Trust Block for dia. 1200mm</v>
          </cell>
          <cell r="I281" t="str">
            <v>Ls</v>
          </cell>
          <cell r="J281">
            <v>1</v>
          </cell>
          <cell r="M281">
            <v>937894266.61076438</v>
          </cell>
        </row>
        <row r="282">
          <cell r="B282" t="str">
            <v>TH1200</v>
          </cell>
          <cell r="D282" t="str">
            <v>Trust Block (Horizontal)</v>
          </cell>
          <cell r="I282" t="str">
            <v>Nos</v>
          </cell>
          <cell r="J282">
            <v>3</v>
          </cell>
          <cell r="M282">
            <v>202427628.95413002</v>
          </cell>
          <cell r="T282">
            <v>0</v>
          </cell>
        </row>
        <row r="283">
          <cell r="B283" t="str">
            <v>1.3.1</v>
          </cell>
          <cell r="D283" t="str">
            <v>Concrete class C</v>
          </cell>
          <cell r="I283" t="str">
            <v>m3</v>
          </cell>
          <cell r="J283">
            <v>144.321</v>
          </cell>
          <cell r="K283">
            <v>48.106999999999999</v>
          </cell>
          <cell r="L283" t="str">
            <v>m3/nos</v>
          </cell>
          <cell r="M283">
            <v>780355.86170863442</v>
          </cell>
          <cell r="T283">
            <v>0</v>
          </cell>
        </row>
        <row r="284">
          <cell r="D284" t="str">
            <v>Material</v>
          </cell>
          <cell r="M284">
            <v>667619.37600000016</v>
          </cell>
          <cell r="T284">
            <v>0</v>
          </cell>
        </row>
        <row r="285">
          <cell r="B285" t="str">
            <v>B20194</v>
          </cell>
          <cell r="E285" t="str">
            <v>Concrete Class C</v>
          </cell>
          <cell r="I285" t="str">
            <v>m3</v>
          </cell>
          <cell r="J285">
            <v>147.20742000000001</v>
          </cell>
          <cell r="K285">
            <v>1.02</v>
          </cell>
          <cell r="M285">
            <v>654528.80000000005</v>
          </cell>
          <cell r="N285">
            <v>96351495.963696018</v>
          </cell>
          <cell r="O285">
            <v>96351495.963696018</v>
          </cell>
          <cell r="P285">
            <v>0</v>
          </cell>
          <cell r="Q285">
            <v>0</v>
          </cell>
          <cell r="R285">
            <v>0</v>
          </cell>
          <cell r="T285">
            <v>0</v>
          </cell>
        </row>
        <row r="286">
          <cell r="D286" t="str">
            <v>Labour</v>
          </cell>
          <cell r="M286">
            <v>102000.00000000001</v>
          </cell>
          <cell r="T286">
            <v>0</v>
          </cell>
        </row>
        <row r="287">
          <cell r="B287" t="str">
            <v>C20007</v>
          </cell>
          <cell r="E287" t="str">
            <v>Placing beton (dinding)</v>
          </cell>
          <cell r="I287" t="str">
            <v>m3</v>
          </cell>
          <cell r="J287">
            <v>147.20742000000001</v>
          </cell>
          <cell r="M287">
            <v>100000</v>
          </cell>
          <cell r="N287">
            <v>14720742.000000002</v>
          </cell>
          <cell r="O287">
            <v>0</v>
          </cell>
          <cell r="P287">
            <v>14720742.000000002</v>
          </cell>
          <cell r="Q287">
            <v>0</v>
          </cell>
          <cell r="R287">
            <v>0</v>
          </cell>
          <cell r="T287">
            <v>0</v>
          </cell>
        </row>
        <row r="288">
          <cell r="D288" t="str">
            <v>Equipment Operasional</v>
          </cell>
          <cell r="H288" t="str">
            <v>BBM</v>
          </cell>
          <cell r="M288">
            <v>10736.485708634224</v>
          </cell>
          <cell r="T288">
            <v>0</v>
          </cell>
        </row>
        <row r="289">
          <cell r="B289" t="str">
            <v>D20029</v>
          </cell>
          <cell r="E289" t="str">
            <v>Gerobak dorong</v>
          </cell>
          <cell r="I289" t="str">
            <v>unit</v>
          </cell>
          <cell r="J289">
            <v>2.8864200000000002</v>
          </cell>
          <cell r="K289">
            <v>0.02</v>
          </cell>
          <cell r="M289">
            <v>100000</v>
          </cell>
          <cell r="N289">
            <v>288642</v>
          </cell>
          <cell r="O289">
            <v>0</v>
          </cell>
          <cell r="P289">
            <v>0</v>
          </cell>
          <cell r="Q289">
            <v>288642</v>
          </cell>
          <cell r="R289">
            <v>0</v>
          </cell>
          <cell r="T289">
            <v>0</v>
          </cell>
        </row>
        <row r="290">
          <cell r="B290" t="str">
            <v>D20019</v>
          </cell>
          <cell r="E290" t="str">
            <v>Concrete Vibrator</v>
          </cell>
          <cell r="I290" t="str">
            <v>jam</v>
          </cell>
          <cell r="J290">
            <v>63.756265060240963</v>
          </cell>
          <cell r="K290">
            <v>0.44176706827309237</v>
          </cell>
          <cell r="L290">
            <v>2.2636363636363637</v>
          </cell>
          <cell r="M290">
            <v>8458.0449222720126</v>
          </cell>
          <cell r="N290">
            <v>539253.3539557996</v>
          </cell>
          <cell r="O290">
            <v>0</v>
          </cell>
          <cell r="P290">
            <v>0</v>
          </cell>
          <cell r="Q290">
            <v>539253.3539557996</v>
          </cell>
          <cell r="R290">
            <v>0</v>
          </cell>
          <cell r="T290">
            <v>0</v>
          </cell>
        </row>
        <row r="291">
          <cell r="B291" t="str">
            <v>D20006</v>
          </cell>
          <cell r="E291" t="str">
            <v>Alat bantu Cor</v>
          </cell>
          <cell r="I291" t="str">
            <v>m3</v>
          </cell>
          <cell r="J291">
            <v>721.60500000000002</v>
          </cell>
          <cell r="K291">
            <v>5</v>
          </cell>
          <cell r="M291">
            <v>1000</v>
          </cell>
          <cell r="N291">
            <v>721605</v>
          </cell>
          <cell r="O291">
            <v>0</v>
          </cell>
          <cell r="P291">
            <v>0</v>
          </cell>
          <cell r="Q291">
            <v>721605</v>
          </cell>
          <cell r="R291">
            <v>0</v>
          </cell>
          <cell r="T291">
            <v>0</v>
          </cell>
        </row>
        <row r="292">
          <cell r="T292">
            <v>0</v>
          </cell>
        </row>
        <row r="293">
          <cell r="B293" t="str">
            <v>1.3.2</v>
          </cell>
          <cell r="D293" t="str">
            <v>Reinforcement</v>
          </cell>
          <cell r="I293" t="str">
            <v>kg</v>
          </cell>
          <cell r="J293">
            <v>39195.873</v>
          </cell>
          <cell r="K293">
            <v>13065.290999999999</v>
          </cell>
          <cell r="L293" t="str">
            <v>kg/nos</v>
          </cell>
          <cell r="M293">
            <v>12012.333333333332</v>
          </cell>
          <cell r="T293">
            <v>0</v>
          </cell>
        </row>
        <row r="294">
          <cell r="D294" t="str">
            <v>Material</v>
          </cell>
          <cell r="M294">
            <v>10569</v>
          </cell>
          <cell r="T294">
            <v>0</v>
          </cell>
        </row>
        <row r="295">
          <cell r="B295" t="str">
            <v>B20011</v>
          </cell>
          <cell r="E295" t="str">
            <v>Besi beton</v>
          </cell>
          <cell r="I295" t="str">
            <v>kg</v>
          </cell>
          <cell r="J295">
            <v>41155.666649999999</v>
          </cell>
          <cell r="K295">
            <v>1.05</v>
          </cell>
          <cell r="M295">
            <v>9800</v>
          </cell>
          <cell r="N295">
            <v>403325533.17000002</v>
          </cell>
          <cell r="O295">
            <v>403325533.17000002</v>
          </cell>
          <cell r="P295">
            <v>0</v>
          </cell>
          <cell r="Q295">
            <v>0</v>
          </cell>
          <cell r="R295">
            <v>0</v>
          </cell>
          <cell r="T295">
            <v>0</v>
          </cell>
        </row>
        <row r="296">
          <cell r="B296" t="str">
            <v>B20050</v>
          </cell>
          <cell r="E296" t="str">
            <v>Kawat Bendrad</v>
          </cell>
          <cell r="I296" t="str">
            <v>Kg</v>
          </cell>
          <cell r="J296">
            <v>783.91746000000001</v>
          </cell>
          <cell r="K296">
            <v>0.02</v>
          </cell>
          <cell r="M296">
            <v>13950</v>
          </cell>
          <cell r="N296">
            <v>10935648.567</v>
          </cell>
          <cell r="O296">
            <v>10935648.567</v>
          </cell>
          <cell r="P296">
            <v>0</v>
          </cell>
          <cell r="Q296">
            <v>0</v>
          </cell>
          <cell r="R296">
            <v>0</v>
          </cell>
          <cell r="T296">
            <v>0</v>
          </cell>
        </row>
        <row r="297">
          <cell r="D297" t="str">
            <v>Labour</v>
          </cell>
          <cell r="M297">
            <v>1260</v>
          </cell>
          <cell r="T297">
            <v>0</v>
          </cell>
        </row>
        <row r="298">
          <cell r="B298" t="str">
            <v>C20014</v>
          </cell>
          <cell r="E298" t="str">
            <v>Upah fabrikasi dan install besi beton</v>
          </cell>
          <cell r="I298" t="str">
            <v>kg</v>
          </cell>
          <cell r="J298">
            <v>41155.666649999999</v>
          </cell>
          <cell r="M298">
            <v>1200</v>
          </cell>
          <cell r="N298">
            <v>49386799.979999997</v>
          </cell>
          <cell r="O298">
            <v>0</v>
          </cell>
          <cell r="P298">
            <v>49386799.979999997</v>
          </cell>
          <cell r="Q298">
            <v>0</v>
          </cell>
          <cell r="R298">
            <v>0</v>
          </cell>
          <cell r="T298">
            <v>0</v>
          </cell>
        </row>
        <row r="299">
          <cell r="D299" t="str">
            <v>Equipment Operasional</v>
          </cell>
          <cell r="M299">
            <v>183.33333333333334</v>
          </cell>
          <cell r="T299">
            <v>0</v>
          </cell>
        </row>
        <row r="300">
          <cell r="B300" t="str">
            <v>D20013</v>
          </cell>
          <cell r="E300" t="str">
            <v>Bar bender</v>
          </cell>
          <cell r="G300">
            <v>300</v>
          </cell>
          <cell r="I300" t="str">
            <v>jam</v>
          </cell>
          <cell r="J300">
            <v>130.65291000000002</v>
          </cell>
          <cell r="K300">
            <v>3.3333333333333335E-3</v>
          </cell>
          <cell r="M300">
            <v>20000</v>
          </cell>
          <cell r="N300">
            <v>2613058.2000000002</v>
          </cell>
          <cell r="O300">
            <v>0</v>
          </cell>
          <cell r="P300">
            <v>0</v>
          </cell>
          <cell r="Q300">
            <v>2613058.2000000002</v>
          </cell>
          <cell r="R300">
            <v>0</v>
          </cell>
          <cell r="T300">
            <v>0</v>
          </cell>
        </row>
        <row r="301">
          <cell r="B301" t="str">
            <v>D20014</v>
          </cell>
          <cell r="E301" t="str">
            <v>Bar cutter</v>
          </cell>
          <cell r="G301">
            <v>300</v>
          </cell>
          <cell r="I301" t="str">
            <v>jam</v>
          </cell>
          <cell r="J301">
            <v>130.65291000000002</v>
          </cell>
          <cell r="K301">
            <v>3.3333333333333335E-3</v>
          </cell>
          <cell r="M301">
            <v>20000</v>
          </cell>
          <cell r="N301">
            <v>2613058.2000000002</v>
          </cell>
          <cell r="O301">
            <v>0</v>
          </cell>
          <cell r="P301">
            <v>0</v>
          </cell>
          <cell r="Q301">
            <v>2613058.2000000002</v>
          </cell>
          <cell r="R301">
            <v>0</v>
          </cell>
          <cell r="T301">
            <v>0</v>
          </cell>
        </row>
        <row r="302">
          <cell r="B302" t="str">
            <v>D20005</v>
          </cell>
          <cell r="E302" t="str">
            <v>Alat bantu pekerjaan besi</v>
          </cell>
          <cell r="I302" t="str">
            <v>kg</v>
          </cell>
          <cell r="J302">
            <v>39195.873</v>
          </cell>
          <cell r="K302">
            <v>1</v>
          </cell>
          <cell r="M302">
            <v>50</v>
          </cell>
          <cell r="N302">
            <v>1959793.65</v>
          </cell>
          <cell r="O302">
            <v>0</v>
          </cell>
          <cell r="P302">
            <v>0</v>
          </cell>
          <cell r="Q302">
            <v>1959793.65</v>
          </cell>
          <cell r="R302">
            <v>0</v>
          </cell>
          <cell r="T302">
            <v>0</v>
          </cell>
        </row>
        <row r="303">
          <cell r="T303">
            <v>0</v>
          </cell>
        </row>
        <row r="304">
          <cell r="B304" t="str">
            <v>1.3.3</v>
          </cell>
          <cell r="D304" t="str">
            <v>Formwork</v>
          </cell>
          <cell r="I304" t="str">
            <v>m2</v>
          </cell>
          <cell r="J304">
            <v>183.93</v>
          </cell>
          <cell r="K304">
            <v>61.31</v>
          </cell>
          <cell r="L304" t="str">
            <v>m2/nos</v>
          </cell>
          <cell r="M304">
            <v>106081.89555555556</v>
          </cell>
          <cell r="T304">
            <v>0</v>
          </cell>
        </row>
        <row r="305">
          <cell r="D305" t="str">
            <v>Material</v>
          </cell>
          <cell r="M305">
            <v>64081.895555555551</v>
          </cell>
          <cell r="T305">
            <v>0</v>
          </cell>
        </row>
        <row r="306">
          <cell r="B306" t="str">
            <v>A20008</v>
          </cell>
          <cell r="E306" t="str">
            <v>Kayu bekisting</v>
          </cell>
          <cell r="G306">
            <v>3</v>
          </cell>
          <cell r="H306" t="str">
            <v>X pakai</v>
          </cell>
          <cell r="I306" t="str">
            <v>m3</v>
          </cell>
          <cell r="J306">
            <v>2.1234973958333336</v>
          </cell>
          <cell r="K306">
            <v>1.154513888888889E-2</v>
          </cell>
          <cell r="M306">
            <v>2193529.6</v>
          </cell>
          <cell r="N306">
            <v>4657954.3932833346</v>
          </cell>
          <cell r="O306">
            <v>4657954.3932833346</v>
          </cell>
          <cell r="P306">
            <v>0</v>
          </cell>
          <cell r="Q306">
            <v>0</v>
          </cell>
          <cell r="R306">
            <v>0</v>
          </cell>
          <cell r="T306">
            <v>0</v>
          </cell>
        </row>
        <row r="307">
          <cell r="B307" t="str">
            <v>B20065</v>
          </cell>
          <cell r="E307" t="str">
            <v>Plywood 12mm x 4' x 8'</v>
          </cell>
          <cell r="G307">
            <v>3</v>
          </cell>
          <cell r="H307" t="str">
            <v>X pakai</v>
          </cell>
          <cell r="I307" t="str">
            <v>lbr</v>
          </cell>
          <cell r="J307">
            <v>21.288194444444446</v>
          </cell>
          <cell r="K307">
            <v>0.11574074074074074</v>
          </cell>
          <cell r="M307">
            <v>225000</v>
          </cell>
          <cell r="N307">
            <v>4789843.75</v>
          </cell>
          <cell r="O307">
            <v>4789843.75</v>
          </cell>
          <cell r="P307">
            <v>0</v>
          </cell>
          <cell r="Q307">
            <v>0</v>
          </cell>
          <cell r="R307">
            <v>0</v>
          </cell>
          <cell r="T307">
            <v>0</v>
          </cell>
        </row>
        <row r="308">
          <cell r="B308" t="str">
            <v>B20067</v>
          </cell>
          <cell r="E308" t="str">
            <v>Paku</v>
          </cell>
          <cell r="G308">
            <v>1</v>
          </cell>
          <cell r="H308" t="str">
            <v>X pakai</v>
          </cell>
          <cell r="I308" t="str">
            <v>kg</v>
          </cell>
          <cell r="J308">
            <v>72.805625000000006</v>
          </cell>
          <cell r="K308">
            <v>0.39583333333333331</v>
          </cell>
          <cell r="M308">
            <v>10650</v>
          </cell>
          <cell r="N308">
            <v>775379.90625000012</v>
          </cell>
          <cell r="O308">
            <v>775379.90625000012</v>
          </cell>
          <cell r="P308">
            <v>0</v>
          </cell>
          <cell r="Q308">
            <v>0</v>
          </cell>
          <cell r="R308">
            <v>0</v>
          </cell>
          <cell r="T308">
            <v>0</v>
          </cell>
        </row>
        <row r="309">
          <cell r="B309" t="str">
            <v>B20091</v>
          </cell>
          <cell r="E309" t="str">
            <v>Material lain (adjustable support, pipa dll)</v>
          </cell>
          <cell r="G309">
            <v>80</v>
          </cell>
          <cell r="H309" t="str">
            <v>X pakai</v>
          </cell>
          <cell r="I309" t="str">
            <v>ls</v>
          </cell>
          <cell r="J309">
            <v>2.2991250000000001</v>
          </cell>
          <cell r="K309">
            <v>1.2500000000000001E-2</v>
          </cell>
          <cell r="M309">
            <v>600000</v>
          </cell>
          <cell r="N309">
            <v>1379475</v>
          </cell>
          <cell r="O309">
            <v>1379475</v>
          </cell>
          <cell r="P309">
            <v>0</v>
          </cell>
          <cell r="Q309">
            <v>0</v>
          </cell>
          <cell r="R309">
            <v>0</v>
          </cell>
          <cell r="T309">
            <v>0</v>
          </cell>
        </row>
        <row r="310">
          <cell r="B310" t="str">
            <v>B20066</v>
          </cell>
          <cell r="E310" t="str">
            <v>Oli formwork</v>
          </cell>
          <cell r="I310" t="str">
            <v>liter</v>
          </cell>
          <cell r="J310">
            <v>36.786000000000001</v>
          </cell>
          <cell r="K310">
            <v>0.2</v>
          </cell>
          <cell r="M310">
            <v>5000</v>
          </cell>
          <cell r="N310">
            <v>183930</v>
          </cell>
          <cell r="O310">
            <v>183930</v>
          </cell>
          <cell r="P310">
            <v>0</v>
          </cell>
          <cell r="Q310">
            <v>0</v>
          </cell>
          <cell r="R310">
            <v>0</v>
          </cell>
          <cell r="T310">
            <v>0</v>
          </cell>
        </row>
        <row r="311">
          <cell r="D311" t="str">
            <v>Labour</v>
          </cell>
          <cell r="M311">
            <v>40000</v>
          </cell>
          <cell r="T311">
            <v>0</v>
          </cell>
        </row>
        <row r="312">
          <cell r="B312" t="str">
            <v>C20013</v>
          </cell>
          <cell r="E312" t="str">
            <v>Upah fabrikasi bekisting</v>
          </cell>
          <cell r="I312" t="str">
            <v>m2</v>
          </cell>
          <cell r="J312">
            <v>61.31</v>
          </cell>
          <cell r="M312">
            <v>30000</v>
          </cell>
          <cell r="N312">
            <v>1839300</v>
          </cell>
          <cell r="O312">
            <v>0</v>
          </cell>
          <cell r="P312">
            <v>1839300</v>
          </cell>
          <cell r="Q312">
            <v>0</v>
          </cell>
          <cell r="R312">
            <v>0</v>
          </cell>
          <cell r="T312">
            <v>0</v>
          </cell>
        </row>
        <row r="313">
          <cell r="B313" t="str">
            <v>C20017</v>
          </cell>
          <cell r="E313" t="str">
            <v>Upah install bekisting</v>
          </cell>
          <cell r="I313" t="str">
            <v>m2</v>
          </cell>
          <cell r="J313">
            <v>183.93</v>
          </cell>
          <cell r="M313">
            <v>30000</v>
          </cell>
          <cell r="N313">
            <v>5517900</v>
          </cell>
          <cell r="O313">
            <v>0</v>
          </cell>
          <cell r="P313">
            <v>5517900</v>
          </cell>
          <cell r="Q313">
            <v>0</v>
          </cell>
          <cell r="R313">
            <v>0</v>
          </cell>
          <cell r="T313">
            <v>0</v>
          </cell>
        </row>
        <row r="314">
          <cell r="D314" t="str">
            <v>Equipment Operasional</v>
          </cell>
          <cell r="M314">
            <v>2000</v>
          </cell>
          <cell r="T314">
            <v>0</v>
          </cell>
        </row>
        <row r="315">
          <cell r="B315" t="str">
            <v>D20007</v>
          </cell>
          <cell r="E315" t="str">
            <v>Alat bantu formwork</v>
          </cell>
          <cell r="I315" t="str">
            <v>m2</v>
          </cell>
          <cell r="J315">
            <v>183.93</v>
          </cell>
          <cell r="M315">
            <v>2000</v>
          </cell>
          <cell r="N315">
            <v>367860</v>
          </cell>
          <cell r="O315">
            <v>0</v>
          </cell>
          <cell r="P315">
            <v>0</v>
          </cell>
          <cell r="Q315">
            <v>367860</v>
          </cell>
          <cell r="R315">
            <v>0</v>
          </cell>
          <cell r="T315">
            <v>0</v>
          </cell>
        </row>
        <row r="316">
          <cell r="T316">
            <v>0</v>
          </cell>
        </row>
        <row r="317">
          <cell r="B317" t="str">
            <v>1.3.7</v>
          </cell>
          <cell r="D317" t="str">
            <v>Blinding Concrete Class B</v>
          </cell>
          <cell r="F317">
            <v>0.1</v>
          </cell>
          <cell r="I317" t="str">
            <v>m3</v>
          </cell>
          <cell r="J317">
            <v>6.2160000000000002</v>
          </cell>
          <cell r="K317">
            <v>2.0720000000000001</v>
          </cell>
          <cell r="L317" t="str">
            <v>m3/nos</v>
          </cell>
          <cell r="M317">
            <v>694275.05279999995</v>
          </cell>
          <cell r="T317">
            <v>0</v>
          </cell>
        </row>
        <row r="318">
          <cell r="D318" t="str">
            <v>Material</v>
          </cell>
          <cell r="M318">
            <v>609675.05280000006</v>
          </cell>
          <cell r="T318">
            <v>0</v>
          </cell>
        </row>
        <row r="319">
          <cell r="B319" t="str">
            <v>B20193</v>
          </cell>
          <cell r="E319" t="str">
            <v>Concrete Class B</v>
          </cell>
          <cell r="I319" t="str">
            <v>m3</v>
          </cell>
          <cell r="J319">
            <v>6.3403200000000002</v>
          </cell>
          <cell r="K319">
            <v>1.02</v>
          </cell>
          <cell r="M319">
            <v>597720.64</v>
          </cell>
          <cell r="N319">
            <v>3789740.1282048002</v>
          </cell>
          <cell r="O319">
            <v>3789740.1282048002</v>
          </cell>
          <cell r="P319">
            <v>0</v>
          </cell>
          <cell r="Q319">
            <v>0</v>
          </cell>
          <cell r="R319">
            <v>0</v>
          </cell>
          <cell r="T319">
            <v>0</v>
          </cell>
        </row>
        <row r="320">
          <cell r="D320" t="str">
            <v>Labour</v>
          </cell>
          <cell r="M320">
            <v>81600</v>
          </cell>
          <cell r="T320">
            <v>0</v>
          </cell>
        </row>
        <row r="321">
          <cell r="B321" t="str">
            <v>C20008</v>
          </cell>
          <cell r="E321" t="str">
            <v>Placing beton (slab)</v>
          </cell>
          <cell r="I321" t="str">
            <v>m3</v>
          </cell>
          <cell r="J321">
            <v>6.3403200000000002</v>
          </cell>
          <cell r="M321">
            <v>80000</v>
          </cell>
          <cell r="N321">
            <v>507225.60000000003</v>
          </cell>
          <cell r="O321">
            <v>0</v>
          </cell>
          <cell r="P321">
            <v>507225.60000000003</v>
          </cell>
          <cell r="Q321">
            <v>0</v>
          </cell>
          <cell r="R321">
            <v>0</v>
          </cell>
          <cell r="T321">
            <v>0</v>
          </cell>
        </row>
        <row r="322">
          <cell r="D322" t="str">
            <v>Equipment Operasional</v>
          </cell>
          <cell r="H322" t="str">
            <v>BBM</v>
          </cell>
          <cell r="M322">
            <v>3000</v>
          </cell>
          <cell r="T322">
            <v>0</v>
          </cell>
        </row>
        <row r="323">
          <cell r="B323" t="str">
            <v>D20029</v>
          </cell>
          <cell r="E323" t="str">
            <v>Gerobak dorong</v>
          </cell>
          <cell r="I323" t="str">
            <v>unit</v>
          </cell>
          <cell r="J323">
            <v>0.12432</v>
          </cell>
          <cell r="K323">
            <v>0.02</v>
          </cell>
          <cell r="M323">
            <v>100000</v>
          </cell>
          <cell r="N323">
            <v>12432</v>
          </cell>
          <cell r="O323">
            <v>0</v>
          </cell>
          <cell r="P323">
            <v>0</v>
          </cell>
          <cell r="Q323">
            <v>12432</v>
          </cell>
          <cell r="R323">
            <v>0</v>
          </cell>
          <cell r="T323">
            <v>0</v>
          </cell>
        </row>
        <row r="324">
          <cell r="B324" t="str">
            <v>D20006</v>
          </cell>
          <cell r="E324" t="str">
            <v>Alat bantu Cor</v>
          </cell>
          <cell r="I324" t="str">
            <v>m3</v>
          </cell>
          <cell r="J324">
            <v>6.2160000000000002</v>
          </cell>
          <cell r="K324">
            <v>1</v>
          </cell>
          <cell r="M324">
            <v>1000</v>
          </cell>
          <cell r="N324">
            <v>6216</v>
          </cell>
          <cell r="O324">
            <v>0</v>
          </cell>
          <cell r="P324">
            <v>0</v>
          </cell>
          <cell r="Q324">
            <v>6216</v>
          </cell>
          <cell r="R324">
            <v>0</v>
          </cell>
          <cell r="T324">
            <v>0</v>
          </cell>
        </row>
        <row r="325">
          <cell r="T325">
            <v>0</v>
          </cell>
        </row>
        <row r="326">
          <cell r="B326" t="str">
            <v>TV1200</v>
          </cell>
          <cell r="D326" t="str">
            <v>Trust Block (Vertikal)</v>
          </cell>
          <cell r="I326" t="str">
            <v>Nos</v>
          </cell>
          <cell r="J326">
            <v>4</v>
          </cell>
          <cell r="M326">
            <v>11778248125.042568</v>
          </cell>
          <cell r="T326">
            <v>0</v>
          </cell>
        </row>
        <row r="327">
          <cell r="B327" t="str">
            <v>1.3.4</v>
          </cell>
          <cell r="D327" t="str">
            <v>Concrete class C</v>
          </cell>
          <cell r="I327" t="str">
            <v>m3</v>
          </cell>
          <cell r="J327">
            <v>276.14400000000001</v>
          </cell>
          <cell r="K327">
            <v>69.036000000000001</v>
          </cell>
          <cell r="L327" t="str">
            <v>m3/nos</v>
          </cell>
          <cell r="M327">
            <v>780355.86170863418</v>
          </cell>
          <cell r="T327">
            <v>0</v>
          </cell>
        </row>
        <row r="328">
          <cell r="D328" t="str">
            <v>Material</v>
          </cell>
          <cell r="M328">
            <v>667619.37599999993</v>
          </cell>
          <cell r="T328">
            <v>0</v>
          </cell>
        </row>
        <row r="329">
          <cell r="B329" t="str">
            <v>B20194</v>
          </cell>
          <cell r="E329" t="str">
            <v>Concrete Class C</v>
          </cell>
          <cell r="I329" t="str">
            <v>m3</v>
          </cell>
          <cell r="J329">
            <v>281.66687999999999</v>
          </cell>
          <cell r="K329">
            <v>1.02</v>
          </cell>
          <cell r="M329">
            <v>654528.80000000005</v>
          </cell>
          <cell r="N329">
            <v>184359084.966144</v>
          </cell>
          <cell r="O329">
            <v>184359084.966144</v>
          </cell>
          <cell r="P329">
            <v>0</v>
          </cell>
          <cell r="Q329">
            <v>0</v>
          </cell>
          <cell r="R329">
            <v>0</v>
          </cell>
          <cell r="T329">
            <v>0</v>
          </cell>
        </row>
        <row r="330">
          <cell r="D330" t="str">
            <v>Labour</v>
          </cell>
          <cell r="M330">
            <v>102000</v>
          </cell>
          <cell r="T330">
            <v>0</v>
          </cell>
        </row>
        <row r="331">
          <cell r="B331" t="str">
            <v>C20007</v>
          </cell>
          <cell r="E331" t="str">
            <v>Placing beton (dinding)</v>
          </cell>
          <cell r="I331" t="str">
            <v>m3</v>
          </cell>
          <cell r="J331">
            <v>281.66687999999999</v>
          </cell>
          <cell r="M331">
            <v>100000</v>
          </cell>
          <cell r="N331">
            <v>28166688</v>
          </cell>
          <cell r="O331">
            <v>0</v>
          </cell>
          <cell r="P331">
            <v>28166688</v>
          </cell>
          <cell r="Q331">
            <v>0</v>
          </cell>
          <cell r="R331">
            <v>0</v>
          </cell>
          <cell r="T331">
            <v>0</v>
          </cell>
        </row>
        <row r="332">
          <cell r="D332" t="str">
            <v>Equipment Operasional</v>
          </cell>
          <cell r="H332" t="str">
            <v>BBM</v>
          </cell>
          <cell r="M332">
            <v>10736.485708634222</v>
          </cell>
          <cell r="T332">
            <v>0</v>
          </cell>
        </row>
        <row r="333">
          <cell r="B333" t="str">
            <v>D20029</v>
          </cell>
          <cell r="E333" t="str">
            <v>Gerobak dorong</v>
          </cell>
          <cell r="I333" t="str">
            <v>unit</v>
          </cell>
          <cell r="J333">
            <v>5.5228799999999998</v>
          </cell>
          <cell r="K333">
            <v>0.02</v>
          </cell>
          <cell r="M333">
            <v>100000</v>
          </cell>
          <cell r="N333">
            <v>552288</v>
          </cell>
          <cell r="O333">
            <v>0</v>
          </cell>
          <cell r="P333">
            <v>0</v>
          </cell>
          <cell r="Q333">
            <v>552288</v>
          </cell>
          <cell r="R333">
            <v>0</v>
          </cell>
          <cell r="T333">
            <v>0</v>
          </cell>
        </row>
        <row r="334">
          <cell r="B334" t="str">
            <v>D20019</v>
          </cell>
          <cell r="E334" t="str">
            <v>Concrete Vibrator</v>
          </cell>
          <cell r="I334" t="str">
            <v>jam</v>
          </cell>
          <cell r="J334">
            <v>121.99132530120482</v>
          </cell>
          <cell r="K334">
            <v>0.44176706827309237</v>
          </cell>
          <cell r="L334">
            <v>2.2636363636363637</v>
          </cell>
          <cell r="M334">
            <v>8458.0449222720126</v>
          </cell>
          <cell r="N334">
            <v>1031808.1095250888</v>
          </cell>
          <cell r="O334">
            <v>0</v>
          </cell>
          <cell r="P334">
            <v>0</v>
          </cell>
          <cell r="Q334">
            <v>1031808.1095250888</v>
          </cell>
          <cell r="R334">
            <v>0</v>
          </cell>
          <cell r="T334">
            <v>0</v>
          </cell>
        </row>
        <row r="335">
          <cell r="B335" t="str">
            <v>D20006</v>
          </cell>
          <cell r="E335" t="str">
            <v>Alat bantu Cor</v>
          </cell>
          <cell r="I335" t="str">
            <v>m3</v>
          </cell>
          <cell r="J335">
            <v>1380.72</v>
          </cell>
          <cell r="K335">
            <v>5</v>
          </cell>
          <cell r="M335">
            <v>1000</v>
          </cell>
          <cell r="N335">
            <v>1380720</v>
          </cell>
          <cell r="O335">
            <v>0</v>
          </cell>
          <cell r="P335">
            <v>0</v>
          </cell>
          <cell r="Q335">
            <v>1380720</v>
          </cell>
          <cell r="R335">
            <v>0</v>
          </cell>
          <cell r="T335">
            <v>0</v>
          </cell>
        </row>
        <row r="336">
          <cell r="T336">
            <v>0</v>
          </cell>
        </row>
        <row r="337">
          <cell r="B337" t="str">
            <v>1.3.5</v>
          </cell>
          <cell r="D337" t="str">
            <v>Reinforcement</v>
          </cell>
          <cell r="I337" t="str">
            <v>kg</v>
          </cell>
          <cell r="J337">
            <v>6364.424</v>
          </cell>
          <cell r="K337">
            <v>1591.106</v>
          </cell>
          <cell r="L337" t="str">
            <v>kg/nos</v>
          </cell>
          <cell r="M337">
            <v>12012.333333333334</v>
          </cell>
          <cell r="T337">
            <v>0</v>
          </cell>
        </row>
        <row r="338">
          <cell r="D338" t="str">
            <v>Material</v>
          </cell>
          <cell r="M338">
            <v>10569</v>
          </cell>
          <cell r="T338">
            <v>0</v>
          </cell>
        </row>
        <row r="339">
          <cell r="B339" t="str">
            <v>B20011</v>
          </cell>
          <cell r="E339" t="str">
            <v>Besi beton</v>
          </cell>
          <cell r="I339" t="str">
            <v>kg</v>
          </cell>
          <cell r="J339">
            <v>6682.6451999999999</v>
          </cell>
          <cell r="K339">
            <v>1.05</v>
          </cell>
          <cell r="M339">
            <v>9800</v>
          </cell>
          <cell r="N339">
            <v>65489922.960000001</v>
          </cell>
          <cell r="O339">
            <v>65489922.960000001</v>
          </cell>
          <cell r="P339">
            <v>0</v>
          </cell>
          <cell r="Q339">
            <v>0</v>
          </cell>
          <cell r="R339">
            <v>0</v>
          </cell>
          <cell r="T339">
            <v>0</v>
          </cell>
        </row>
        <row r="340">
          <cell r="B340" t="str">
            <v>B20050</v>
          </cell>
          <cell r="E340" t="str">
            <v>Kawat Bendrad</v>
          </cell>
          <cell r="I340" t="str">
            <v>Kg</v>
          </cell>
          <cell r="J340">
            <v>127.28848000000001</v>
          </cell>
          <cell r="K340">
            <v>0.02</v>
          </cell>
          <cell r="M340">
            <v>13950</v>
          </cell>
          <cell r="N340">
            <v>1775674.2960000001</v>
          </cell>
          <cell r="O340">
            <v>1775674.2960000001</v>
          </cell>
          <cell r="P340">
            <v>0</v>
          </cell>
          <cell r="Q340">
            <v>0</v>
          </cell>
          <cell r="R340">
            <v>0</v>
          </cell>
          <cell r="T340">
            <v>0</v>
          </cell>
        </row>
        <row r="341">
          <cell r="D341" t="str">
            <v>Labour</v>
          </cell>
          <cell r="M341">
            <v>1260</v>
          </cell>
          <cell r="T341">
            <v>0</v>
          </cell>
        </row>
        <row r="342">
          <cell r="B342" t="str">
            <v>C20014</v>
          </cell>
          <cell r="E342" t="str">
            <v>Upah fabrikasi dan install besi beton</v>
          </cell>
          <cell r="I342" t="str">
            <v>kg</v>
          </cell>
          <cell r="J342">
            <v>6682.6451999999999</v>
          </cell>
          <cell r="M342">
            <v>1200</v>
          </cell>
          <cell r="N342">
            <v>8019174.2400000002</v>
          </cell>
          <cell r="O342">
            <v>0</v>
          </cell>
          <cell r="P342">
            <v>8019174.2400000002</v>
          </cell>
          <cell r="Q342">
            <v>0</v>
          </cell>
          <cell r="R342">
            <v>0</v>
          </cell>
          <cell r="T342">
            <v>0</v>
          </cell>
        </row>
        <row r="343">
          <cell r="D343" t="str">
            <v>Equipment Operasional</v>
          </cell>
          <cell r="M343">
            <v>183.33333333333334</v>
          </cell>
          <cell r="T343">
            <v>0</v>
          </cell>
        </row>
        <row r="344">
          <cell r="B344" t="str">
            <v>D20013</v>
          </cell>
          <cell r="E344" t="str">
            <v>Bar bender</v>
          </cell>
          <cell r="G344">
            <v>300</v>
          </cell>
          <cell r="I344" t="str">
            <v>jam</v>
          </cell>
          <cell r="J344">
            <v>21.214746666666667</v>
          </cell>
          <cell r="K344">
            <v>3.3333333333333335E-3</v>
          </cell>
          <cell r="M344">
            <v>20000</v>
          </cell>
          <cell r="N344">
            <v>424294.93333333335</v>
          </cell>
          <cell r="O344">
            <v>0</v>
          </cell>
          <cell r="P344">
            <v>0</v>
          </cell>
          <cell r="Q344">
            <v>424294.93333333335</v>
          </cell>
          <cell r="R344">
            <v>0</v>
          </cell>
          <cell r="T344">
            <v>0</v>
          </cell>
        </row>
        <row r="345">
          <cell r="B345" t="str">
            <v>D20014</v>
          </cell>
          <cell r="E345" t="str">
            <v>Bar cutter</v>
          </cell>
          <cell r="G345">
            <v>300</v>
          </cell>
          <cell r="I345" t="str">
            <v>jam</v>
          </cell>
          <cell r="J345">
            <v>21.214746666666667</v>
          </cell>
          <cell r="K345">
            <v>3.3333333333333335E-3</v>
          </cell>
          <cell r="M345">
            <v>20000</v>
          </cell>
          <cell r="N345">
            <v>424294.93333333335</v>
          </cell>
          <cell r="O345">
            <v>0</v>
          </cell>
          <cell r="P345">
            <v>0</v>
          </cell>
          <cell r="Q345">
            <v>424294.93333333335</v>
          </cell>
          <cell r="R345">
            <v>0</v>
          </cell>
          <cell r="T345">
            <v>0</v>
          </cell>
        </row>
        <row r="346">
          <cell r="B346" t="str">
            <v>D20005</v>
          </cell>
          <cell r="E346" t="str">
            <v>Alat bantu pekerjaan besi</v>
          </cell>
          <cell r="I346" t="str">
            <v>kg</v>
          </cell>
          <cell r="J346">
            <v>6364.424</v>
          </cell>
          <cell r="K346">
            <v>1</v>
          </cell>
          <cell r="M346">
            <v>50</v>
          </cell>
          <cell r="N346">
            <v>318221.2</v>
          </cell>
          <cell r="O346">
            <v>0</v>
          </cell>
          <cell r="P346">
            <v>0</v>
          </cell>
          <cell r="Q346">
            <v>318221.2</v>
          </cell>
          <cell r="R346">
            <v>0</v>
          </cell>
          <cell r="T346">
            <v>0</v>
          </cell>
        </row>
        <row r="347">
          <cell r="T347">
            <v>0</v>
          </cell>
        </row>
        <row r="348">
          <cell r="B348" t="str">
            <v>1.3.6</v>
          </cell>
          <cell r="D348" t="str">
            <v>Formwork</v>
          </cell>
          <cell r="I348" t="str">
            <v>m2</v>
          </cell>
          <cell r="J348">
            <v>313.83999999999997</v>
          </cell>
          <cell r="K348">
            <v>78.459999999999994</v>
          </cell>
          <cell r="L348" t="str">
            <v>m2/nos</v>
          </cell>
          <cell r="M348">
            <v>106081.89555555556</v>
          </cell>
          <cell r="T348">
            <v>0</v>
          </cell>
        </row>
        <row r="349">
          <cell r="D349" t="str">
            <v>Material</v>
          </cell>
          <cell r="M349">
            <v>64081.895555555551</v>
          </cell>
          <cell r="T349">
            <v>0</v>
          </cell>
        </row>
        <row r="350">
          <cell r="B350" t="str">
            <v>A20008</v>
          </cell>
          <cell r="E350" t="str">
            <v>Kayu bekisting</v>
          </cell>
          <cell r="G350">
            <v>3</v>
          </cell>
          <cell r="H350" t="str">
            <v>X pakai</v>
          </cell>
          <cell r="I350" t="str">
            <v>m3</v>
          </cell>
          <cell r="J350">
            <v>3.6233263888888887</v>
          </cell>
          <cell r="K350">
            <v>1.154513888888889E-2</v>
          </cell>
          <cell r="M350">
            <v>2193529.6</v>
          </cell>
          <cell r="N350">
            <v>7947873.6844888888</v>
          </cell>
          <cell r="O350">
            <v>7947873.6844888888</v>
          </cell>
          <cell r="P350">
            <v>0</v>
          </cell>
          <cell r="Q350">
            <v>0</v>
          </cell>
          <cell r="R350">
            <v>0</v>
          </cell>
          <cell r="T350">
            <v>0</v>
          </cell>
        </row>
        <row r="351">
          <cell r="B351" t="str">
            <v>B20065</v>
          </cell>
          <cell r="E351" t="str">
            <v>Plywood 12mm x 4' x 8'</v>
          </cell>
          <cell r="G351">
            <v>3</v>
          </cell>
          <cell r="H351" t="str">
            <v>X pakai</v>
          </cell>
          <cell r="I351" t="str">
            <v>lbr</v>
          </cell>
          <cell r="J351">
            <v>36.324074074074069</v>
          </cell>
          <cell r="K351">
            <v>0.11574074074074074</v>
          </cell>
          <cell r="M351">
            <v>225000</v>
          </cell>
          <cell r="N351">
            <v>8172916.6666666651</v>
          </cell>
          <cell r="O351">
            <v>8172916.6666666651</v>
          </cell>
          <cell r="P351">
            <v>0</v>
          </cell>
          <cell r="Q351">
            <v>0</v>
          </cell>
          <cell r="R351">
            <v>0</v>
          </cell>
          <cell r="T351">
            <v>0</v>
          </cell>
        </row>
        <row r="352">
          <cell r="B352" t="str">
            <v>B20067</v>
          </cell>
          <cell r="E352" t="str">
            <v>Paku</v>
          </cell>
          <cell r="G352">
            <v>1</v>
          </cell>
          <cell r="H352" t="str">
            <v>X pakai</v>
          </cell>
          <cell r="I352" t="str">
            <v>kg</v>
          </cell>
          <cell r="J352">
            <v>124.22833333333332</v>
          </cell>
          <cell r="K352">
            <v>0.39583333333333331</v>
          </cell>
          <cell r="M352">
            <v>10650</v>
          </cell>
          <cell r="N352">
            <v>1323031.75</v>
          </cell>
          <cell r="O352">
            <v>1323031.75</v>
          </cell>
          <cell r="P352">
            <v>0</v>
          </cell>
          <cell r="Q352">
            <v>0</v>
          </cell>
          <cell r="R352">
            <v>0</v>
          </cell>
          <cell r="T352">
            <v>0</v>
          </cell>
        </row>
        <row r="353">
          <cell r="B353" t="str">
            <v>B20091</v>
          </cell>
          <cell r="E353" t="str">
            <v>Material lain (adjustable support, pipa dll)</v>
          </cell>
          <cell r="G353">
            <v>80</v>
          </cell>
          <cell r="H353" t="str">
            <v>X pakai</v>
          </cell>
          <cell r="I353" t="str">
            <v>ls</v>
          </cell>
          <cell r="J353">
            <v>3.923</v>
          </cell>
          <cell r="K353">
            <v>1.2500000000000001E-2</v>
          </cell>
          <cell r="M353">
            <v>600000</v>
          </cell>
          <cell r="N353">
            <v>2353800</v>
          </cell>
          <cell r="O353">
            <v>2353800</v>
          </cell>
          <cell r="P353">
            <v>0</v>
          </cell>
          <cell r="Q353">
            <v>0</v>
          </cell>
          <cell r="R353">
            <v>0</v>
          </cell>
          <cell r="T353">
            <v>0</v>
          </cell>
        </row>
        <row r="354">
          <cell r="B354" t="str">
            <v>B20066</v>
          </cell>
          <cell r="E354" t="str">
            <v>Oli formwork</v>
          </cell>
          <cell r="I354" t="str">
            <v>liter</v>
          </cell>
          <cell r="J354">
            <v>62.768000000000001</v>
          </cell>
          <cell r="K354">
            <v>0.2</v>
          </cell>
          <cell r="M354">
            <v>5000</v>
          </cell>
          <cell r="N354">
            <v>313840</v>
          </cell>
          <cell r="O354">
            <v>313840</v>
          </cell>
          <cell r="P354">
            <v>0</v>
          </cell>
          <cell r="Q354">
            <v>0</v>
          </cell>
          <cell r="R354">
            <v>0</v>
          </cell>
          <cell r="T354">
            <v>0</v>
          </cell>
        </row>
        <row r="355">
          <cell r="D355" t="str">
            <v>Labour</v>
          </cell>
          <cell r="M355">
            <v>40000</v>
          </cell>
          <cell r="T355">
            <v>0</v>
          </cell>
        </row>
        <row r="356">
          <cell r="B356" t="str">
            <v>C20013</v>
          </cell>
          <cell r="E356" t="str">
            <v>Upah fabrikasi bekisting</v>
          </cell>
          <cell r="I356" t="str">
            <v>m2</v>
          </cell>
          <cell r="J356">
            <v>104.61333333333333</v>
          </cell>
          <cell r="M356">
            <v>30000</v>
          </cell>
          <cell r="N356">
            <v>3138400</v>
          </cell>
          <cell r="O356">
            <v>0</v>
          </cell>
          <cell r="P356">
            <v>3138400</v>
          </cell>
          <cell r="Q356">
            <v>0</v>
          </cell>
          <cell r="R356">
            <v>0</v>
          </cell>
          <cell r="T356">
            <v>0</v>
          </cell>
        </row>
        <row r="357">
          <cell r="B357" t="str">
            <v>C20017</v>
          </cell>
          <cell r="E357" t="str">
            <v>Upah install bekisting</v>
          </cell>
          <cell r="I357" t="str">
            <v>m2</v>
          </cell>
          <cell r="J357">
            <v>313.83999999999997</v>
          </cell>
          <cell r="M357">
            <v>30000</v>
          </cell>
          <cell r="N357">
            <v>9415200</v>
          </cell>
          <cell r="O357">
            <v>0</v>
          </cell>
          <cell r="P357">
            <v>9415200</v>
          </cell>
          <cell r="Q357">
            <v>0</v>
          </cell>
          <cell r="R357">
            <v>0</v>
          </cell>
          <cell r="T357">
            <v>0</v>
          </cell>
        </row>
        <row r="358">
          <cell r="D358" t="str">
            <v>Equipment Operasional</v>
          </cell>
          <cell r="M358">
            <v>2000.0000000000002</v>
          </cell>
          <cell r="T358">
            <v>0</v>
          </cell>
        </row>
        <row r="359">
          <cell r="B359" t="str">
            <v>D20007</v>
          </cell>
          <cell r="E359" t="str">
            <v>Alat bantu formwork</v>
          </cell>
          <cell r="I359" t="str">
            <v>m2</v>
          </cell>
          <cell r="J359">
            <v>313.83999999999997</v>
          </cell>
          <cell r="M359">
            <v>2000</v>
          </cell>
          <cell r="N359">
            <v>627680</v>
          </cell>
          <cell r="O359">
            <v>0</v>
          </cell>
          <cell r="P359">
            <v>0</v>
          </cell>
          <cell r="Q359">
            <v>627680</v>
          </cell>
          <cell r="R359">
            <v>0</v>
          </cell>
          <cell r="T359">
            <v>0</v>
          </cell>
        </row>
        <row r="360">
          <cell r="T360">
            <v>0</v>
          </cell>
        </row>
        <row r="361">
          <cell r="B361" t="str">
            <v>1.3.8</v>
          </cell>
          <cell r="D361" t="str">
            <v>Blinding Concrete Class B</v>
          </cell>
          <cell r="F361">
            <v>0.1</v>
          </cell>
          <cell r="I361" t="str">
            <v>m3</v>
          </cell>
          <cell r="J361">
            <v>7.7439999999999998</v>
          </cell>
          <cell r="K361">
            <v>1.9359999999999999</v>
          </cell>
          <cell r="L361" t="str">
            <v>m3/nos</v>
          </cell>
          <cell r="M361">
            <v>694275.05280000006</v>
          </cell>
          <cell r="T361">
            <v>0</v>
          </cell>
        </row>
        <row r="362">
          <cell r="D362" t="str">
            <v>Material</v>
          </cell>
          <cell r="M362">
            <v>609675.05280000006</v>
          </cell>
          <cell r="T362">
            <v>0</v>
          </cell>
        </row>
        <row r="363">
          <cell r="B363" t="str">
            <v>B20193</v>
          </cell>
          <cell r="E363" t="str">
            <v>Concrete Class B</v>
          </cell>
          <cell r="I363" t="str">
            <v>m3</v>
          </cell>
          <cell r="J363">
            <v>7.8988800000000001</v>
          </cell>
          <cell r="K363">
            <v>1.02</v>
          </cell>
          <cell r="M363">
            <v>597720.64</v>
          </cell>
          <cell r="N363">
            <v>4721323.6088832002</v>
          </cell>
          <cell r="O363">
            <v>4721323.6088832002</v>
          </cell>
          <cell r="P363">
            <v>0</v>
          </cell>
          <cell r="Q363">
            <v>0</v>
          </cell>
          <cell r="R363">
            <v>0</v>
          </cell>
          <cell r="T363">
            <v>0</v>
          </cell>
        </row>
        <row r="364">
          <cell r="D364" t="str">
            <v>Labour</v>
          </cell>
          <cell r="M364">
            <v>81600</v>
          </cell>
          <cell r="T364">
            <v>0</v>
          </cell>
        </row>
        <row r="365">
          <cell r="B365" t="str">
            <v>C20008</v>
          </cell>
          <cell r="E365" t="str">
            <v>Placing beton (slab)</v>
          </cell>
          <cell r="I365" t="str">
            <v>m3</v>
          </cell>
          <cell r="J365">
            <v>7.8988800000000001</v>
          </cell>
          <cell r="M365">
            <v>80000</v>
          </cell>
          <cell r="N365">
            <v>631910.40000000002</v>
          </cell>
          <cell r="O365">
            <v>0</v>
          </cell>
          <cell r="P365">
            <v>631910.40000000002</v>
          </cell>
          <cell r="Q365">
            <v>0</v>
          </cell>
          <cell r="R365">
            <v>0</v>
          </cell>
          <cell r="T365">
            <v>0</v>
          </cell>
        </row>
        <row r="366">
          <cell r="D366" t="str">
            <v>Equipment Operasional</v>
          </cell>
          <cell r="H366" t="str">
            <v>BBM</v>
          </cell>
          <cell r="M366">
            <v>6041116264.5172911</v>
          </cell>
          <cell r="T366">
            <v>0</v>
          </cell>
        </row>
        <row r="367">
          <cell r="B367" t="str">
            <v>D20029</v>
          </cell>
          <cell r="E367" t="str">
            <v>Gerobak dorong</v>
          </cell>
          <cell r="I367" t="str">
            <v>unit</v>
          </cell>
          <cell r="J367">
            <v>0.15487999999999999</v>
          </cell>
          <cell r="K367">
            <v>0.02</v>
          </cell>
          <cell r="M367">
            <v>100000</v>
          </cell>
          <cell r="N367">
            <v>15487.999999999998</v>
          </cell>
          <cell r="O367">
            <v>0</v>
          </cell>
          <cell r="P367">
            <v>0</v>
          </cell>
          <cell r="Q367">
            <v>15487.999999999998</v>
          </cell>
          <cell r="R367">
            <v>0</v>
          </cell>
          <cell r="T367">
            <v>0</v>
          </cell>
        </row>
        <row r="368">
          <cell r="B368" t="str">
            <v>D20006</v>
          </cell>
          <cell r="E368" t="str">
            <v>Alat bantu Cor</v>
          </cell>
          <cell r="I368" t="str">
            <v>m3</v>
          </cell>
          <cell r="J368">
            <v>7.7439999999999998</v>
          </cell>
          <cell r="K368">
            <v>1</v>
          </cell>
          <cell r="M368">
            <v>1000</v>
          </cell>
          <cell r="N368">
            <v>7744</v>
          </cell>
          <cell r="O368">
            <v>0</v>
          </cell>
          <cell r="P368">
            <v>0</v>
          </cell>
          <cell r="Q368">
            <v>7744</v>
          </cell>
          <cell r="R368">
            <v>0</v>
          </cell>
          <cell r="T368">
            <v>0</v>
          </cell>
        </row>
        <row r="370">
          <cell r="B370" t="str">
            <v>A.4</v>
          </cell>
          <cell r="D370" t="str">
            <v>Trust Block for dia. 2000mm</v>
          </cell>
          <cell r="I370" t="str">
            <v>Ls</v>
          </cell>
          <cell r="J370">
            <v>1</v>
          </cell>
          <cell r="M370">
            <v>16100856423.451286</v>
          </cell>
        </row>
        <row r="371">
          <cell r="B371" t="str">
            <v>TH2000</v>
          </cell>
          <cell r="D371" t="str">
            <v>Trust Block (Horizontal)</v>
          </cell>
          <cell r="I371" t="str">
            <v>Nos</v>
          </cell>
          <cell r="J371">
            <v>13</v>
          </cell>
          <cell r="M371">
            <v>845463633.18265164</v>
          </cell>
          <cell r="T371">
            <v>0</v>
          </cell>
        </row>
        <row r="372">
          <cell r="B372" t="str">
            <v>1.4.1</v>
          </cell>
          <cell r="D372" t="str">
            <v>Concrete class C</v>
          </cell>
          <cell r="I372" t="str">
            <v>m3</v>
          </cell>
          <cell r="J372">
            <v>1836.3799999999999</v>
          </cell>
          <cell r="K372">
            <v>141.26</v>
          </cell>
          <cell r="L372" t="str">
            <v>m3/nos</v>
          </cell>
          <cell r="M372">
            <v>780355.8617086343</v>
          </cell>
          <cell r="T372">
            <v>0</v>
          </cell>
        </row>
        <row r="373">
          <cell r="D373" t="str">
            <v>Material</v>
          </cell>
          <cell r="M373">
            <v>667619.37600000005</v>
          </cell>
          <cell r="T373">
            <v>0</v>
          </cell>
        </row>
        <row r="374">
          <cell r="B374" t="str">
            <v>B20194</v>
          </cell>
          <cell r="E374" t="str">
            <v>Concrete Class C</v>
          </cell>
          <cell r="I374" t="str">
            <v>m3</v>
          </cell>
          <cell r="J374">
            <v>1873.1075999999998</v>
          </cell>
          <cell r="K374">
            <v>1.02</v>
          </cell>
          <cell r="M374">
            <v>654528.80000000005</v>
          </cell>
          <cell r="N374">
            <v>1226002869.69888</v>
          </cell>
          <cell r="O374">
            <v>1226002869.69888</v>
          </cell>
          <cell r="P374">
            <v>0</v>
          </cell>
          <cell r="Q374">
            <v>0</v>
          </cell>
          <cell r="R374">
            <v>0</v>
          </cell>
          <cell r="T374">
            <v>0</v>
          </cell>
        </row>
        <row r="375">
          <cell r="D375" t="str">
            <v>Labour</v>
          </cell>
          <cell r="M375">
            <v>101999.99999999999</v>
          </cell>
          <cell r="T375">
            <v>0</v>
          </cell>
        </row>
        <row r="376">
          <cell r="B376" t="str">
            <v>C20007</v>
          </cell>
          <cell r="E376" t="str">
            <v>Placing beton (dinding)</v>
          </cell>
          <cell r="I376" t="str">
            <v>m3</v>
          </cell>
          <cell r="J376">
            <v>1873.1075999999998</v>
          </cell>
          <cell r="M376">
            <v>100000</v>
          </cell>
          <cell r="N376">
            <v>187310759.99999997</v>
          </cell>
          <cell r="O376">
            <v>0</v>
          </cell>
          <cell r="P376">
            <v>187310759.99999997</v>
          </cell>
          <cell r="Q376">
            <v>0</v>
          </cell>
          <cell r="R376">
            <v>0</v>
          </cell>
          <cell r="T376">
            <v>0</v>
          </cell>
        </row>
        <row r="377">
          <cell r="D377" t="str">
            <v>Equipment Operasional</v>
          </cell>
          <cell r="H377" t="str">
            <v>BBM</v>
          </cell>
          <cell r="M377">
            <v>10736.485708634224</v>
          </cell>
          <cell r="T377">
            <v>0</v>
          </cell>
        </row>
        <row r="378">
          <cell r="B378" t="str">
            <v>D20029</v>
          </cell>
          <cell r="E378" t="str">
            <v>Gerobak dorong</v>
          </cell>
          <cell r="I378" t="str">
            <v>unit</v>
          </cell>
          <cell r="J378">
            <v>36.727599999999995</v>
          </cell>
          <cell r="K378">
            <v>0.02</v>
          </cell>
          <cell r="M378">
            <v>100000</v>
          </cell>
          <cell r="N378">
            <v>3672759.9999999995</v>
          </cell>
          <cell r="O378">
            <v>0</v>
          </cell>
          <cell r="P378">
            <v>0</v>
          </cell>
          <cell r="Q378">
            <v>3672759.9999999995</v>
          </cell>
          <cell r="R378">
            <v>0</v>
          </cell>
          <cell r="T378">
            <v>0</v>
          </cell>
        </row>
        <row r="379">
          <cell r="B379" t="str">
            <v>D20019</v>
          </cell>
          <cell r="E379" t="str">
            <v>Concrete Vibrator</v>
          </cell>
          <cell r="I379" t="str">
            <v>jam</v>
          </cell>
          <cell r="J379">
            <v>811.25220883534132</v>
          </cell>
          <cell r="K379">
            <v>0.44176706827309237</v>
          </cell>
          <cell r="L379">
            <v>2.2636363636363637</v>
          </cell>
          <cell r="M379">
            <v>8458.0449222720126</v>
          </cell>
          <cell r="N379">
            <v>6861607.6256217128</v>
          </cell>
          <cell r="O379">
            <v>0</v>
          </cell>
          <cell r="P379">
            <v>0</v>
          </cell>
          <cell r="Q379">
            <v>6861607.6256217128</v>
          </cell>
          <cell r="R379">
            <v>0</v>
          </cell>
          <cell r="T379">
            <v>0</v>
          </cell>
        </row>
        <row r="380">
          <cell r="B380" t="str">
            <v>D20006</v>
          </cell>
          <cell r="E380" t="str">
            <v>Alat bantu Cor</v>
          </cell>
          <cell r="I380" t="str">
            <v>m3</v>
          </cell>
          <cell r="J380">
            <v>9181.9</v>
          </cell>
          <cell r="K380">
            <v>5</v>
          </cell>
          <cell r="M380">
            <v>1000</v>
          </cell>
          <cell r="N380">
            <v>9181900</v>
          </cell>
          <cell r="O380">
            <v>0</v>
          </cell>
          <cell r="P380">
            <v>0</v>
          </cell>
          <cell r="Q380">
            <v>9181900</v>
          </cell>
          <cell r="R380">
            <v>0</v>
          </cell>
          <cell r="T380">
            <v>0</v>
          </cell>
        </row>
        <row r="381">
          <cell r="T381">
            <v>0</v>
          </cell>
        </row>
        <row r="382">
          <cell r="B382" t="str">
            <v>1.4.2</v>
          </cell>
          <cell r="D382" t="str">
            <v>Reinforcement</v>
          </cell>
          <cell r="I382" t="str">
            <v>kg</v>
          </cell>
          <cell r="J382">
            <v>779285.06499999994</v>
          </cell>
          <cell r="K382">
            <v>59945.004999999997</v>
          </cell>
          <cell r="L382" t="str">
            <v>kg/nos</v>
          </cell>
          <cell r="M382">
            <v>12012.333333333332</v>
          </cell>
          <cell r="T382">
            <v>0</v>
          </cell>
        </row>
        <row r="383">
          <cell r="D383" t="str">
            <v>Material</v>
          </cell>
          <cell r="M383">
            <v>10569.000000000002</v>
          </cell>
          <cell r="T383">
            <v>0</v>
          </cell>
        </row>
        <row r="384">
          <cell r="B384" t="str">
            <v>B20011</v>
          </cell>
          <cell r="E384" t="str">
            <v>Besi beton</v>
          </cell>
          <cell r="I384" t="str">
            <v>kg</v>
          </cell>
          <cell r="J384">
            <v>818249.31825000001</v>
          </cell>
          <cell r="K384">
            <v>1.05</v>
          </cell>
          <cell r="M384">
            <v>9800</v>
          </cell>
          <cell r="N384">
            <v>8018843318.8500004</v>
          </cell>
          <cell r="O384">
            <v>8018843318.8500004</v>
          </cell>
          <cell r="P384">
            <v>0</v>
          </cell>
          <cell r="Q384">
            <v>0</v>
          </cell>
          <cell r="R384">
            <v>0</v>
          </cell>
          <cell r="T384">
            <v>0</v>
          </cell>
        </row>
        <row r="385">
          <cell r="B385" t="str">
            <v>B20050</v>
          </cell>
          <cell r="E385" t="str">
            <v>Kawat Bendrad</v>
          </cell>
          <cell r="I385" t="str">
            <v>Kg</v>
          </cell>
          <cell r="J385">
            <v>15585.701299999999</v>
          </cell>
          <cell r="K385">
            <v>0.02</v>
          </cell>
          <cell r="M385">
            <v>13950</v>
          </cell>
          <cell r="N385">
            <v>217420533.13499999</v>
          </cell>
          <cell r="O385">
            <v>217420533.13499999</v>
          </cell>
          <cell r="P385">
            <v>0</v>
          </cell>
          <cell r="Q385">
            <v>0</v>
          </cell>
          <cell r="R385">
            <v>0</v>
          </cell>
          <cell r="T385">
            <v>0</v>
          </cell>
        </row>
        <row r="386">
          <cell r="D386" t="str">
            <v>Labour</v>
          </cell>
          <cell r="M386">
            <v>1260</v>
          </cell>
          <cell r="T386">
            <v>0</v>
          </cell>
        </row>
        <row r="387">
          <cell r="B387" t="str">
            <v>C20014</v>
          </cell>
          <cell r="E387" t="str">
            <v>Upah fabrikasi dan install besi beton</v>
          </cell>
          <cell r="I387" t="str">
            <v>kg</v>
          </cell>
          <cell r="J387">
            <v>818249.31825000001</v>
          </cell>
          <cell r="M387">
            <v>1200</v>
          </cell>
          <cell r="N387">
            <v>981899181.89999998</v>
          </cell>
          <cell r="O387">
            <v>0</v>
          </cell>
          <cell r="P387">
            <v>981899181.89999998</v>
          </cell>
          <cell r="Q387">
            <v>0</v>
          </cell>
          <cell r="R387">
            <v>0</v>
          </cell>
          <cell r="T387">
            <v>0</v>
          </cell>
        </row>
        <row r="388">
          <cell r="D388" t="str">
            <v>Equipment Operasional</v>
          </cell>
          <cell r="M388">
            <v>183.33333333333331</v>
          </cell>
          <cell r="T388">
            <v>0</v>
          </cell>
        </row>
        <row r="389">
          <cell r="B389" t="str">
            <v>D20013</v>
          </cell>
          <cell r="E389" t="str">
            <v>Bar bender</v>
          </cell>
          <cell r="G389">
            <v>300</v>
          </cell>
          <cell r="I389" t="str">
            <v>jam</v>
          </cell>
          <cell r="J389">
            <v>2597.6168833333331</v>
          </cell>
          <cell r="K389">
            <v>3.3333333333333335E-3</v>
          </cell>
          <cell r="M389">
            <v>20000</v>
          </cell>
          <cell r="N389">
            <v>51952337.666666664</v>
          </cell>
          <cell r="O389">
            <v>0</v>
          </cell>
          <cell r="P389">
            <v>0</v>
          </cell>
          <cell r="Q389">
            <v>51952337.666666664</v>
          </cell>
          <cell r="R389">
            <v>0</v>
          </cell>
          <cell r="T389">
            <v>0</v>
          </cell>
        </row>
        <row r="390">
          <cell r="B390" t="str">
            <v>D20014</v>
          </cell>
          <cell r="E390" t="str">
            <v>Bar cutter</v>
          </cell>
          <cell r="G390">
            <v>300</v>
          </cell>
          <cell r="I390" t="str">
            <v>jam</v>
          </cell>
          <cell r="J390">
            <v>2597.6168833333331</v>
          </cell>
          <cell r="K390">
            <v>3.3333333333333335E-3</v>
          </cell>
          <cell r="M390">
            <v>20000</v>
          </cell>
          <cell r="N390">
            <v>51952337.666666664</v>
          </cell>
          <cell r="O390">
            <v>0</v>
          </cell>
          <cell r="P390">
            <v>0</v>
          </cell>
          <cell r="Q390">
            <v>51952337.666666664</v>
          </cell>
          <cell r="R390">
            <v>0</v>
          </cell>
          <cell r="T390">
            <v>0</v>
          </cell>
        </row>
        <row r="391">
          <cell r="B391" t="str">
            <v>D20005</v>
          </cell>
          <cell r="E391" t="str">
            <v>Alat bantu pekerjaan besi</v>
          </cell>
          <cell r="I391" t="str">
            <v>kg</v>
          </cell>
          <cell r="J391">
            <v>779285.06499999994</v>
          </cell>
          <cell r="K391">
            <v>1</v>
          </cell>
          <cell r="M391">
            <v>50</v>
          </cell>
          <cell r="N391">
            <v>38964253.25</v>
          </cell>
          <cell r="O391">
            <v>0</v>
          </cell>
          <cell r="P391">
            <v>0</v>
          </cell>
          <cell r="Q391">
            <v>38964253.25</v>
          </cell>
          <cell r="R391">
            <v>0</v>
          </cell>
          <cell r="T391">
            <v>0</v>
          </cell>
        </row>
        <row r="392">
          <cell r="T392">
            <v>0</v>
          </cell>
        </row>
        <row r="393">
          <cell r="B393" t="str">
            <v>1.4.3</v>
          </cell>
          <cell r="D393" t="str">
            <v>Formwork</v>
          </cell>
          <cell r="I393" t="str">
            <v>m2</v>
          </cell>
          <cell r="J393">
            <v>1511.64</v>
          </cell>
          <cell r="K393">
            <v>116.28</v>
          </cell>
          <cell r="L393" t="str">
            <v>m2/nos</v>
          </cell>
          <cell r="M393">
            <v>106081.89555555556</v>
          </cell>
          <cell r="T393">
            <v>0</v>
          </cell>
        </row>
        <row r="394">
          <cell r="D394" t="str">
            <v>Material</v>
          </cell>
          <cell r="M394">
            <v>64081.895555555559</v>
          </cell>
          <cell r="T394">
            <v>0</v>
          </cell>
        </row>
        <row r="395">
          <cell r="B395" t="str">
            <v>A20008</v>
          </cell>
          <cell r="E395" t="str">
            <v>Kayu bekisting</v>
          </cell>
          <cell r="G395">
            <v>3</v>
          </cell>
          <cell r="H395" t="str">
            <v>X pakai</v>
          </cell>
          <cell r="I395" t="str">
            <v>m3</v>
          </cell>
          <cell r="J395">
            <v>17.452093750000003</v>
          </cell>
          <cell r="K395">
            <v>1.154513888888889E-2</v>
          </cell>
          <cell r="M395">
            <v>2193529.6</v>
          </cell>
          <cell r="N395">
            <v>38281684.222600006</v>
          </cell>
          <cell r="O395">
            <v>38281684.222600006</v>
          </cell>
          <cell r="P395">
            <v>0</v>
          </cell>
          <cell r="Q395">
            <v>0</v>
          </cell>
          <cell r="R395">
            <v>0</v>
          </cell>
          <cell r="T395">
            <v>0</v>
          </cell>
        </row>
        <row r="396">
          <cell r="B396" t="str">
            <v>B20065</v>
          </cell>
          <cell r="E396" t="str">
            <v>Plywood 12mm x 4' x 8'</v>
          </cell>
          <cell r="G396">
            <v>3</v>
          </cell>
          <cell r="H396" t="str">
            <v>X pakai</v>
          </cell>
          <cell r="I396" t="str">
            <v>lbr</v>
          </cell>
          <cell r="J396">
            <v>174.95833333333334</v>
          </cell>
          <cell r="K396">
            <v>0.11574074074074074</v>
          </cell>
          <cell r="M396">
            <v>225000</v>
          </cell>
          <cell r="N396">
            <v>39365625</v>
          </cell>
          <cell r="O396">
            <v>39365625</v>
          </cell>
          <cell r="P396">
            <v>0</v>
          </cell>
          <cell r="Q396">
            <v>0</v>
          </cell>
          <cell r="R396">
            <v>0</v>
          </cell>
          <cell r="T396">
            <v>0</v>
          </cell>
        </row>
        <row r="397">
          <cell r="B397" t="str">
            <v>B20067</v>
          </cell>
          <cell r="E397" t="str">
            <v>Paku</v>
          </cell>
          <cell r="G397">
            <v>1</v>
          </cell>
          <cell r="H397" t="str">
            <v>X pakai</v>
          </cell>
          <cell r="I397" t="str">
            <v>kg</v>
          </cell>
          <cell r="J397">
            <v>598.35749999999996</v>
          </cell>
          <cell r="K397">
            <v>0.39583333333333331</v>
          </cell>
          <cell r="M397">
            <v>10650</v>
          </cell>
          <cell r="N397">
            <v>6372507.375</v>
          </cell>
          <cell r="O397">
            <v>6372507.375</v>
          </cell>
          <cell r="P397">
            <v>0</v>
          </cell>
          <cell r="Q397">
            <v>0</v>
          </cell>
          <cell r="R397">
            <v>0</v>
          </cell>
          <cell r="T397">
            <v>0</v>
          </cell>
        </row>
        <row r="398">
          <cell r="B398" t="str">
            <v>B20091</v>
          </cell>
          <cell r="E398" t="str">
            <v>Material lain (adjustable support, pipa dll)</v>
          </cell>
          <cell r="G398">
            <v>80</v>
          </cell>
          <cell r="H398" t="str">
            <v>X pakai</v>
          </cell>
          <cell r="I398" t="str">
            <v>ls</v>
          </cell>
          <cell r="J398">
            <v>18.895500000000002</v>
          </cell>
          <cell r="K398">
            <v>1.2500000000000001E-2</v>
          </cell>
          <cell r="M398">
            <v>600000</v>
          </cell>
          <cell r="N398">
            <v>11337300.000000002</v>
          </cell>
          <cell r="O398">
            <v>11337300.000000002</v>
          </cell>
          <cell r="P398">
            <v>0</v>
          </cell>
          <cell r="Q398">
            <v>0</v>
          </cell>
          <cell r="R398">
            <v>0</v>
          </cell>
          <cell r="T398">
            <v>0</v>
          </cell>
        </row>
        <row r="399">
          <cell r="B399" t="str">
            <v>B20066</v>
          </cell>
          <cell r="E399" t="str">
            <v>Oli formwork</v>
          </cell>
          <cell r="I399" t="str">
            <v>liter</v>
          </cell>
          <cell r="J399">
            <v>302.32800000000003</v>
          </cell>
          <cell r="K399">
            <v>0.2</v>
          </cell>
          <cell r="M399">
            <v>5000</v>
          </cell>
          <cell r="N399">
            <v>1511640.0000000002</v>
          </cell>
          <cell r="O399">
            <v>1511640.0000000002</v>
          </cell>
          <cell r="P399">
            <v>0</v>
          </cell>
          <cell r="Q399">
            <v>0</v>
          </cell>
          <cell r="R399">
            <v>0</v>
          </cell>
          <cell r="T399">
            <v>0</v>
          </cell>
        </row>
        <row r="400">
          <cell r="D400" t="str">
            <v>Labour</v>
          </cell>
          <cell r="M400">
            <v>40000</v>
          </cell>
          <cell r="T400">
            <v>0</v>
          </cell>
        </row>
        <row r="401">
          <cell r="B401" t="str">
            <v>C20013</v>
          </cell>
          <cell r="E401" t="str">
            <v>Upah fabrikasi bekisting</v>
          </cell>
          <cell r="I401" t="str">
            <v>m2</v>
          </cell>
          <cell r="J401">
            <v>503.88000000000005</v>
          </cell>
          <cell r="M401">
            <v>30000</v>
          </cell>
          <cell r="N401">
            <v>15116400.000000002</v>
          </cell>
          <cell r="O401">
            <v>0</v>
          </cell>
          <cell r="P401">
            <v>15116400.000000002</v>
          </cell>
          <cell r="Q401">
            <v>0</v>
          </cell>
          <cell r="R401">
            <v>0</v>
          </cell>
          <cell r="T401">
            <v>0</v>
          </cell>
        </row>
        <row r="402">
          <cell r="B402" t="str">
            <v>C20017</v>
          </cell>
          <cell r="E402" t="str">
            <v>Upah install bekisting</v>
          </cell>
          <cell r="I402" t="str">
            <v>m2</v>
          </cell>
          <cell r="J402">
            <v>1511.64</v>
          </cell>
          <cell r="M402">
            <v>30000</v>
          </cell>
          <cell r="N402">
            <v>45349200</v>
          </cell>
          <cell r="O402">
            <v>0</v>
          </cell>
          <cell r="P402">
            <v>45349200</v>
          </cell>
          <cell r="Q402">
            <v>0</v>
          </cell>
          <cell r="R402">
            <v>0</v>
          </cell>
          <cell r="T402">
            <v>0</v>
          </cell>
        </row>
        <row r="403">
          <cell r="D403" t="str">
            <v>Equipment Operasional</v>
          </cell>
          <cell r="M403">
            <v>1999.9999999999998</v>
          </cell>
          <cell r="T403">
            <v>0</v>
          </cell>
        </row>
        <row r="404">
          <cell r="B404" t="str">
            <v>D20007</v>
          </cell>
          <cell r="E404" t="str">
            <v>Alat bantu formwork</v>
          </cell>
          <cell r="I404" t="str">
            <v>m2</v>
          </cell>
          <cell r="J404">
            <v>1511.64</v>
          </cell>
          <cell r="M404">
            <v>2000</v>
          </cell>
          <cell r="N404">
            <v>3023280</v>
          </cell>
          <cell r="O404">
            <v>0</v>
          </cell>
          <cell r="P404">
            <v>0</v>
          </cell>
          <cell r="Q404">
            <v>3023280</v>
          </cell>
          <cell r="R404">
            <v>0</v>
          </cell>
          <cell r="T404">
            <v>0</v>
          </cell>
        </row>
        <row r="405">
          <cell r="T405">
            <v>0</v>
          </cell>
        </row>
        <row r="406">
          <cell r="B406" t="str">
            <v>1.4.7</v>
          </cell>
          <cell r="D406" t="str">
            <v>Blinding Concrete Class B</v>
          </cell>
          <cell r="F406">
            <v>0.1</v>
          </cell>
          <cell r="I406" t="str">
            <v>m3</v>
          </cell>
          <cell r="J406">
            <v>52.728000000000002</v>
          </cell>
          <cell r="K406">
            <v>4.056</v>
          </cell>
          <cell r="L406" t="str">
            <v>m3/nos</v>
          </cell>
          <cell r="M406">
            <v>694275.05280000006</v>
          </cell>
          <cell r="T406">
            <v>0</v>
          </cell>
        </row>
        <row r="407">
          <cell r="D407" t="str">
            <v>Material</v>
          </cell>
          <cell r="M407">
            <v>609675.05280000006</v>
          </cell>
          <cell r="T407">
            <v>0</v>
          </cell>
        </row>
        <row r="408">
          <cell r="B408" t="str">
            <v>B20193</v>
          </cell>
          <cell r="E408" t="str">
            <v>Concrete Class B</v>
          </cell>
          <cell r="I408" t="str">
            <v>m3</v>
          </cell>
          <cell r="J408">
            <v>53.782560000000004</v>
          </cell>
          <cell r="K408">
            <v>1.02</v>
          </cell>
          <cell r="M408">
            <v>597720.64</v>
          </cell>
          <cell r="N408">
            <v>32146946.184038404</v>
          </cell>
          <cell r="O408">
            <v>32146946.184038404</v>
          </cell>
          <cell r="P408">
            <v>0</v>
          </cell>
          <cell r="Q408">
            <v>0</v>
          </cell>
          <cell r="R408">
            <v>0</v>
          </cell>
          <cell r="T408">
            <v>0</v>
          </cell>
        </row>
        <row r="409">
          <cell r="D409" t="str">
            <v>Labour</v>
          </cell>
          <cell r="M409">
            <v>81600.000000000015</v>
          </cell>
          <cell r="T409">
            <v>0</v>
          </cell>
        </row>
        <row r="410">
          <cell r="B410" t="str">
            <v>C20008</v>
          </cell>
          <cell r="E410" t="str">
            <v>Placing beton (slab)</v>
          </cell>
          <cell r="I410" t="str">
            <v>m3</v>
          </cell>
          <cell r="J410">
            <v>53.782560000000004</v>
          </cell>
          <cell r="M410">
            <v>80000</v>
          </cell>
          <cell r="N410">
            <v>4302604.8000000007</v>
          </cell>
          <cell r="O410">
            <v>0</v>
          </cell>
          <cell r="P410">
            <v>4302604.8000000007</v>
          </cell>
          <cell r="Q410">
            <v>0</v>
          </cell>
          <cell r="R410">
            <v>0</v>
          </cell>
          <cell r="T410">
            <v>0</v>
          </cell>
        </row>
        <row r="411">
          <cell r="D411" t="str">
            <v>Equipment Operasional</v>
          </cell>
          <cell r="H411" t="str">
            <v>BBM</v>
          </cell>
          <cell r="M411">
            <v>3000</v>
          </cell>
          <cell r="T411">
            <v>0</v>
          </cell>
        </row>
        <row r="412">
          <cell r="B412" t="str">
            <v>D20029</v>
          </cell>
          <cell r="E412" t="str">
            <v>Gerobak dorong</v>
          </cell>
          <cell r="I412" t="str">
            <v>unit</v>
          </cell>
          <cell r="J412">
            <v>1.0545599999999999</v>
          </cell>
          <cell r="K412">
            <v>0.02</v>
          </cell>
          <cell r="M412">
            <v>100000</v>
          </cell>
          <cell r="N412">
            <v>105456</v>
          </cell>
          <cell r="O412">
            <v>0</v>
          </cell>
          <cell r="P412">
            <v>0</v>
          </cell>
          <cell r="Q412">
            <v>105456</v>
          </cell>
          <cell r="R412">
            <v>0</v>
          </cell>
          <cell r="T412">
            <v>0</v>
          </cell>
        </row>
        <row r="413">
          <cell r="B413" t="str">
            <v>D20006</v>
          </cell>
          <cell r="E413" t="str">
            <v>Alat bantu Cor</v>
          </cell>
          <cell r="I413" t="str">
            <v>m3</v>
          </cell>
          <cell r="J413">
            <v>52.728000000000002</v>
          </cell>
          <cell r="K413">
            <v>1</v>
          </cell>
          <cell r="M413">
            <v>1000</v>
          </cell>
          <cell r="N413">
            <v>52728</v>
          </cell>
          <cell r="O413">
            <v>0</v>
          </cell>
          <cell r="P413">
            <v>0</v>
          </cell>
          <cell r="Q413">
            <v>52728</v>
          </cell>
          <cell r="R413">
            <v>0</v>
          </cell>
          <cell r="T413">
            <v>0</v>
          </cell>
        </row>
        <row r="414">
          <cell r="T414">
            <v>0</v>
          </cell>
        </row>
        <row r="415">
          <cell r="B415" t="str">
            <v>TV2000</v>
          </cell>
          <cell r="D415" t="str">
            <v>Trust Block (Vertikal)</v>
          </cell>
          <cell r="I415" t="str">
            <v>Nos</v>
          </cell>
          <cell r="J415">
            <v>25</v>
          </cell>
          <cell r="M415">
            <v>3012307732.0425377</v>
          </cell>
          <cell r="T415">
            <v>0</v>
          </cell>
        </row>
        <row r="416">
          <cell r="B416" t="str">
            <v>1.4.4</v>
          </cell>
          <cell r="D416" t="str">
            <v>Concrete class C</v>
          </cell>
          <cell r="I416" t="str">
            <v>m3</v>
          </cell>
          <cell r="J416">
            <v>4755.8500000000004</v>
          </cell>
          <cell r="K416">
            <v>190.23400000000001</v>
          </cell>
          <cell r="L416" t="str">
            <v>m3/nos</v>
          </cell>
          <cell r="M416">
            <v>780355.8617086343</v>
          </cell>
          <cell r="T416">
            <v>0</v>
          </cell>
        </row>
        <row r="417">
          <cell r="D417" t="str">
            <v>Material</v>
          </cell>
          <cell r="M417">
            <v>667619.37600000016</v>
          </cell>
          <cell r="T417">
            <v>0</v>
          </cell>
        </row>
        <row r="418">
          <cell r="B418" t="str">
            <v>B20194</v>
          </cell>
          <cell r="E418" t="str">
            <v>Concrete Class C</v>
          </cell>
          <cell r="I418" t="str">
            <v>m3</v>
          </cell>
          <cell r="J418">
            <v>4850.9670000000006</v>
          </cell>
          <cell r="K418">
            <v>1.02</v>
          </cell>
          <cell r="M418">
            <v>654528.80000000005</v>
          </cell>
          <cell r="N418">
            <v>3175097609.3496008</v>
          </cell>
          <cell r="O418">
            <v>3175097609.3496008</v>
          </cell>
          <cell r="P418">
            <v>0</v>
          </cell>
          <cell r="Q418">
            <v>0</v>
          </cell>
          <cell r="R418">
            <v>0</v>
          </cell>
          <cell r="T418">
            <v>0</v>
          </cell>
        </row>
        <row r="419">
          <cell r="D419" t="str">
            <v>Labour</v>
          </cell>
          <cell r="M419">
            <v>102000</v>
          </cell>
          <cell r="T419">
            <v>0</v>
          </cell>
        </row>
        <row r="420">
          <cell r="B420" t="str">
            <v>C20007</v>
          </cell>
          <cell r="E420" t="str">
            <v>Placing beton (dinding)</v>
          </cell>
          <cell r="I420" t="str">
            <v>m3</v>
          </cell>
          <cell r="J420">
            <v>4850.9670000000006</v>
          </cell>
          <cell r="M420">
            <v>100000</v>
          </cell>
          <cell r="N420">
            <v>485096700.00000006</v>
          </cell>
          <cell r="O420">
            <v>0</v>
          </cell>
          <cell r="P420">
            <v>485096700.00000006</v>
          </cell>
          <cell r="Q420">
            <v>0</v>
          </cell>
          <cell r="R420">
            <v>0</v>
          </cell>
          <cell r="T420">
            <v>0</v>
          </cell>
        </row>
        <row r="421">
          <cell r="D421" t="str">
            <v>Equipment Operasional</v>
          </cell>
          <cell r="H421" t="str">
            <v>BBM</v>
          </cell>
          <cell r="M421">
            <v>10736.485708634222</v>
          </cell>
          <cell r="T421">
            <v>0</v>
          </cell>
        </row>
        <row r="422">
          <cell r="B422" t="str">
            <v>D20029</v>
          </cell>
          <cell r="E422" t="str">
            <v>Gerobak dorong</v>
          </cell>
          <cell r="I422" t="str">
            <v>unit</v>
          </cell>
          <cell r="J422">
            <v>95.117000000000004</v>
          </cell>
          <cell r="K422">
            <v>0.02</v>
          </cell>
          <cell r="M422">
            <v>100000</v>
          </cell>
          <cell r="N422">
            <v>9511700</v>
          </cell>
          <cell r="O422">
            <v>0</v>
          </cell>
          <cell r="P422">
            <v>0</v>
          </cell>
          <cell r="Q422">
            <v>9511700</v>
          </cell>
          <cell r="R422">
            <v>0</v>
          </cell>
          <cell r="T422">
            <v>0</v>
          </cell>
        </row>
        <row r="423">
          <cell r="B423" t="str">
            <v>D20019</v>
          </cell>
          <cell r="E423" t="str">
            <v>Concrete Vibrator</v>
          </cell>
          <cell r="I423" t="str">
            <v>jam</v>
          </cell>
          <cell r="J423">
            <v>2100.9779116465866</v>
          </cell>
          <cell r="K423">
            <v>0.44176706827309237</v>
          </cell>
          <cell r="L423">
            <v>2.2636363636363637</v>
          </cell>
          <cell r="M423">
            <v>8458.0449222720126</v>
          </cell>
          <cell r="N423">
            <v>17770165.557408068</v>
          </cell>
          <cell r="O423">
            <v>0</v>
          </cell>
          <cell r="P423">
            <v>0</v>
          </cell>
          <cell r="Q423">
            <v>17770165.557408068</v>
          </cell>
          <cell r="R423">
            <v>0</v>
          </cell>
          <cell r="T423">
            <v>0</v>
          </cell>
        </row>
        <row r="424">
          <cell r="B424" t="str">
            <v>D20006</v>
          </cell>
          <cell r="E424" t="str">
            <v>Alat bantu Cor</v>
          </cell>
          <cell r="I424" t="str">
            <v>m3</v>
          </cell>
          <cell r="J424">
            <v>23779.25</v>
          </cell>
          <cell r="K424">
            <v>5</v>
          </cell>
          <cell r="M424">
            <v>1000</v>
          </cell>
          <cell r="N424">
            <v>23779250</v>
          </cell>
          <cell r="O424">
            <v>0</v>
          </cell>
          <cell r="P424">
            <v>0</v>
          </cell>
          <cell r="Q424">
            <v>23779250</v>
          </cell>
          <cell r="R424">
            <v>0</v>
          </cell>
          <cell r="T424">
            <v>0</v>
          </cell>
        </row>
        <row r="425">
          <cell r="T425">
            <v>0</v>
          </cell>
        </row>
        <row r="426">
          <cell r="B426" t="str">
            <v>1.4.5</v>
          </cell>
          <cell r="D426" t="str">
            <v>Reinforcement</v>
          </cell>
          <cell r="I426" t="str">
            <v>kg</v>
          </cell>
          <cell r="J426">
            <v>76784.625</v>
          </cell>
          <cell r="K426">
            <v>3071.3850000000002</v>
          </cell>
          <cell r="L426" t="str">
            <v>kg/nos</v>
          </cell>
          <cell r="M426">
            <v>12012.333333333334</v>
          </cell>
          <cell r="T426">
            <v>0</v>
          </cell>
        </row>
        <row r="427">
          <cell r="D427" t="str">
            <v>Material</v>
          </cell>
          <cell r="M427">
            <v>10569</v>
          </cell>
          <cell r="T427">
            <v>0</v>
          </cell>
        </row>
        <row r="428">
          <cell r="B428" t="str">
            <v>B20011</v>
          </cell>
          <cell r="E428" t="str">
            <v>Besi beton</v>
          </cell>
          <cell r="I428" t="str">
            <v>kg</v>
          </cell>
          <cell r="J428">
            <v>80623.856249999997</v>
          </cell>
          <cell r="K428">
            <v>1.05</v>
          </cell>
          <cell r="M428">
            <v>9800</v>
          </cell>
          <cell r="N428">
            <v>790113791.25</v>
          </cell>
          <cell r="O428">
            <v>790113791.25</v>
          </cell>
          <cell r="P428">
            <v>0</v>
          </cell>
          <cell r="Q428">
            <v>0</v>
          </cell>
          <cell r="R428">
            <v>0</v>
          </cell>
          <cell r="T428">
            <v>0</v>
          </cell>
        </row>
        <row r="429">
          <cell r="B429" t="str">
            <v>B20050</v>
          </cell>
          <cell r="E429" t="str">
            <v>Kawat Bendrad</v>
          </cell>
          <cell r="I429" t="str">
            <v>Kg</v>
          </cell>
          <cell r="J429">
            <v>1535.6925000000001</v>
          </cell>
          <cell r="K429">
            <v>0.02</v>
          </cell>
          <cell r="M429">
            <v>13950</v>
          </cell>
          <cell r="N429">
            <v>21422910.375</v>
          </cell>
          <cell r="O429">
            <v>21422910.375</v>
          </cell>
          <cell r="P429">
            <v>0</v>
          </cell>
          <cell r="Q429">
            <v>0</v>
          </cell>
          <cell r="R429">
            <v>0</v>
          </cell>
          <cell r="T429">
            <v>0</v>
          </cell>
        </row>
        <row r="430">
          <cell r="D430" t="str">
            <v>Labour</v>
          </cell>
          <cell r="M430">
            <v>1260</v>
          </cell>
          <cell r="T430">
            <v>0</v>
          </cell>
        </row>
        <row r="431">
          <cell r="B431" t="str">
            <v>C20014</v>
          </cell>
          <cell r="E431" t="str">
            <v>Upah fabrikasi dan install besi beton</v>
          </cell>
          <cell r="I431" t="str">
            <v>kg</v>
          </cell>
          <cell r="J431">
            <v>80623.856249999997</v>
          </cell>
          <cell r="M431">
            <v>1200</v>
          </cell>
          <cell r="N431">
            <v>96748627.5</v>
          </cell>
          <cell r="O431">
            <v>0</v>
          </cell>
          <cell r="P431">
            <v>96748627.5</v>
          </cell>
          <cell r="Q431">
            <v>0</v>
          </cell>
          <cell r="R431">
            <v>0</v>
          </cell>
          <cell r="T431">
            <v>0</v>
          </cell>
        </row>
        <row r="432">
          <cell r="D432" t="str">
            <v>Equipment Operasional</v>
          </cell>
          <cell r="M432">
            <v>183.33333333333334</v>
          </cell>
          <cell r="T432">
            <v>0</v>
          </cell>
        </row>
        <row r="433">
          <cell r="B433" t="str">
            <v>D20013</v>
          </cell>
          <cell r="E433" t="str">
            <v>Bar bender</v>
          </cell>
          <cell r="G433">
            <v>300</v>
          </cell>
          <cell r="I433" t="str">
            <v>jam</v>
          </cell>
          <cell r="J433">
            <v>255.94875000000002</v>
          </cell>
          <cell r="K433">
            <v>3.3333333333333335E-3</v>
          </cell>
          <cell r="M433">
            <v>20000</v>
          </cell>
          <cell r="N433">
            <v>5118975</v>
          </cell>
          <cell r="O433">
            <v>0</v>
          </cell>
          <cell r="P433">
            <v>0</v>
          </cell>
          <cell r="Q433">
            <v>5118975</v>
          </cell>
          <cell r="R433">
            <v>0</v>
          </cell>
          <cell r="T433">
            <v>0</v>
          </cell>
        </row>
        <row r="434">
          <cell r="B434" t="str">
            <v>D20014</v>
          </cell>
          <cell r="E434" t="str">
            <v>Bar cutter</v>
          </cell>
          <cell r="G434">
            <v>300</v>
          </cell>
          <cell r="I434" t="str">
            <v>jam</v>
          </cell>
          <cell r="J434">
            <v>255.94875000000002</v>
          </cell>
          <cell r="K434">
            <v>3.3333333333333335E-3</v>
          </cell>
          <cell r="M434">
            <v>20000</v>
          </cell>
          <cell r="N434">
            <v>5118975</v>
          </cell>
          <cell r="O434">
            <v>0</v>
          </cell>
          <cell r="P434">
            <v>0</v>
          </cell>
          <cell r="Q434">
            <v>5118975</v>
          </cell>
          <cell r="R434">
            <v>0</v>
          </cell>
          <cell r="T434">
            <v>0</v>
          </cell>
        </row>
        <row r="435">
          <cell r="B435" t="str">
            <v>D20005</v>
          </cell>
          <cell r="E435" t="str">
            <v>Alat bantu pekerjaan besi</v>
          </cell>
          <cell r="I435" t="str">
            <v>kg</v>
          </cell>
          <cell r="J435">
            <v>76784.625</v>
          </cell>
          <cell r="K435">
            <v>1</v>
          </cell>
          <cell r="M435">
            <v>50</v>
          </cell>
          <cell r="N435">
            <v>3839231.25</v>
          </cell>
          <cell r="O435">
            <v>0</v>
          </cell>
          <cell r="P435">
            <v>0</v>
          </cell>
          <cell r="Q435">
            <v>3839231.25</v>
          </cell>
          <cell r="R435">
            <v>0</v>
          </cell>
          <cell r="T435">
            <v>0</v>
          </cell>
        </row>
        <row r="436">
          <cell r="T436">
            <v>0</v>
          </cell>
        </row>
        <row r="437">
          <cell r="B437" t="str">
            <v>1.4.6</v>
          </cell>
          <cell r="D437" t="str">
            <v>Formwork</v>
          </cell>
          <cell r="I437" t="str">
            <v>m2</v>
          </cell>
          <cell r="J437">
            <v>3850</v>
          </cell>
          <cell r="K437">
            <v>154</v>
          </cell>
          <cell r="L437" t="str">
            <v>m2/nos</v>
          </cell>
          <cell r="M437">
            <v>106081.89555555556</v>
          </cell>
          <cell r="T437">
            <v>0</v>
          </cell>
        </row>
        <row r="438">
          <cell r="D438" t="str">
            <v>Material</v>
          </cell>
          <cell r="M438">
            <v>64081.895555555559</v>
          </cell>
          <cell r="T438">
            <v>0</v>
          </cell>
        </row>
        <row r="439">
          <cell r="B439" t="str">
            <v>A20008</v>
          </cell>
          <cell r="E439" t="str">
            <v>Kayu bekisting</v>
          </cell>
          <cell r="G439">
            <v>3</v>
          </cell>
          <cell r="H439" t="str">
            <v>X pakai</v>
          </cell>
          <cell r="I439" t="str">
            <v>m3</v>
          </cell>
          <cell r="J439">
            <v>44.448784722222221</v>
          </cell>
          <cell r="K439">
            <v>1.154513888888889E-2</v>
          </cell>
          <cell r="M439">
            <v>2193529.6</v>
          </cell>
          <cell r="N439">
            <v>97499724.972222224</v>
          </cell>
          <cell r="O439">
            <v>97499724.972222224</v>
          </cell>
          <cell r="P439">
            <v>0</v>
          </cell>
          <cell r="Q439">
            <v>0</v>
          </cell>
          <cell r="R439">
            <v>0</v>
          </cell>
          <cell r="T439">
            <v>0</v>
          </cell>
        </row>
        <row r="440">
          <cell r="B440" t="str">
            <v>B20065</v>
          </cell>
          <cell r="E440" t="str">
            <v>Plywood 12mm x 4' x 8'</v>
          </cell>
          <cell r="G440">
            <v>3</v>
          </cell>
          <cell r="H440" t="str">
            <v>X pakai</v>
          </cell>
          <cell r="I440" t="str">
            <v>lbr</v>
          </cell>
          <cell r="J440">
            <v>445.60185185185185</v>
          </cell>
          <cell r="K440">
            <v>0.11574074074074074</v>
          </cell>
          <cell r="M440">
            <v>225000</v>
          </cell>
          <cell r="N440">
            <v>100260416.66666667</v>
          </cell>
          <cell r="O440">
            <v>100260416.66666667</v>
          </cell>
          <cell r="P440">
            <v>0</v>
          </cell>
          <cell r="Q440">
            <v>0</v>
          </cell>
          <cell r="R440">
            <v>0</v>
          </cell>
          <cell r="T440">
            <v>0</v>
          </cell>
        </row>
        <row r="441">
          <cell r="B441" t="str">
            <v>B20067</v>
          </cell>
          <cell r="E441" t="str">
            <v>Paku</v>
          </cell>
          <cell r="G441">
            <v>1</v>
          </cell>
          <cell r="H441" t="str">
            <v>X pakai</v>
          </cell>
          <cell r="I441" t="str">
            <v>kg</v>
          </cell>
          <cell r="J441">
            <v>1523.9583333333333</v>
          </cell>
          <cell r="K441">
            <v>0.39583333333333331</v>
          </cell>
          <cell r="M441">
            <v>10650</v>
          </cell>
          <cell r="N441">
            <v>16230156.25</v>
          </cell>
          <cell r="O441">
            <v>16230156.25</v>
          </cell>
          <cell r="P441">
            <v>0</v>
          </cell>
          <cell r="Q441">
            <v>0</v>
          </cell>
          <cell r="R441">
            <v>0</v>
          </cell>
          <cell r="T441">
            <v>0</v>
          </cell>
        </row>
        <row r="442">
          <cell r="B442" t="str">
            <v>B20091</v>
          </cell>
          <cell r="E442" t="str">
            <v>Material lain (adjustable support, pipa dll)</v>
          </cell>
          <cell r="G442">
            <v>80</v>
          </cell>
          <cell r="H442" t="str">
            <v>X pakai</v>
          </cell>
          <cell r="I442" t="str">
            <v>ls</v>
          </cell>
          <cell r="J442">
            <v>48.125</v>
          </cell>
          <cell r="K442">
            <v>1.2500000000000001E-2</v>
          </cell>
          <cell r="M442">
            <v>600000</v>
          </cell>
          <cell r="N442">
            <v>28875000</v>
          </cell>
          <cell r="O442">
            <v>28875000</v>
          </cell>
          <cell r="P442">
            <v>0</v>
          </cell>
          <cell r="Q442">
            <v>0</v>
          </cell>
          <cell r="R442">
            <v>0</v>
          </cell>
          <cell r="T442">
            <v>0</v>
          </cell>
        </row>
        <row r="443">
          <cell r="B443" t="str">
            <v>B20066</v>
          </cell>
          <cell r="E443" t="str">
            <v>Oli formwork</v>
          </cell>
          <cell r="I443" t="str">
            <v>liter</v>
          </cell>
          <cell r="J443">
            <v>770</v>
          </cell>
          <cell r="K443">
            <v>0.2</v>
          </cell>
          <cell r="M443">
            <v>5000</v>
          </cell>
          <cell r="N443">
            <v>3850000</v>
          </cell>
          <cell r="O443">
            <v>3850000</v>
          </cell>
          <cell r="P443">
            <v>0</v>
          </cell>
          <cell r="Q443">
            <v>0</v>
          </cell>
          <cell r="R443">
            <v>0</v>
          </cell>
          <cell r="T443">
            <v>0</v>
          </cell>
        </row>
        <row r="444">
          <cell r="D444" t="str">
            <v>Labour</v>
          </cell>
          <cell r="M444">
            <v>40000</v>
          </cell>
          <cell r="T444">
            <v>0</v>
          </cell>
        </row>
        <row r="445">
          <cell r="B445" t="str">
            <v>C20013</v>
          </cell>
          <cell r="E445" t="str">
            <v>Upah fabrikasi bekisting</v>
          </cell>
          <cell r="I445" t="str">
            <v>m2</v>
          </cell>
          <cell r="J445">
            <v>1283.3333333333333</v>
          </cell>
          <cell r="M445">
            <v>30000</v>
          </cell>
          <cell r="N445">
            <v>38500000</v>
          </cell>
          <cell r="O445">
            <v>0</v>
          </cell>
          <cell r="P445">
            <v>38500000</v>
          </cell>
          <cell r="Q445">
            <v>0</v>
          </cell>
          <cell r="R445">
            <v>0</v>
          </cell>
          <cell r="T445">
            <v>0</v>
          </cell>
        </row>
        <row r="446">
          <cell r="B446" t="str">
            <v>C20017</v>
          </cell>
          <cell r="E446" t="str">
            <v>Upah install bekisting</v>
          </cell>
          <cell r="I446" t="str">
            <v>m2</v>
          </cell>
          <cell r="J446">
            <v>3850</v>
          </cell>
          <cell r="M446">
            <v>30000</v>
          </cell>
          <cell r="N446">
            <v>115500000</v>
          </cell>
          <cell r="O446">
            <v>0</v>
          </cell>
          <cell r="P446">
            <v>115500000</v>
          </cell>
          <cell r="Q446">
            <v>0</v>
          </cell>
          <cell r="R446">
            <v>0</v>
          </cell>
          <cell r="T446">
            <v>0</v>
          </cell>
        </row>
        <row r="447">
          <cell r="D447" t="str">
            <v>Equipment Operasional</v>
          </cell>
          <cell r="M447">
            <v>2000</v>
          </cell>
          <cell r="T447">
            <v>0</v>
          </cell>
        </row>
        <row r="448">
          <cell r="B448" t="str">
            <v>D20007</v>
          </cell>
          <cell r="E448" t="str">
            <v>Alat bantu formwork</v>
          </cell>
          <cell r="I448" t="str">
            <v>m2</v>
          </cell>
          <cell r="J448">
            <v>3850</v>
          </cell>
          <cell r="M448">
            <v>2000</v>
          </cell>
          <cell r="N448">
            <v>7700000</v>
          </cell>
          <cell r="O448">
            <v>0</v>
          </cell>
          <cell r="P448">
            <v>0</v>
          </cell>
          <cell r="Q448">
            <v>7700000</v>
          </cell>
          <cell r="R448">
            <v>0</v>
          </cell>
          <cell r="T448">
            <v>0</v>
          </cell>
        </row>
        <row r="449">
          <cell r="T449">
            <v>0</v>
          </cell>
        </row>
        <row r="450">
          <cell r="B450" t="str">
            <v>1.4.8</v>
          </cell>
          <cell r="D450" t="str">
            <v>Blinding Concrete Class B</v>
          </cell>
          <cell r="F450">
            <v>0.1</v>
          </cell>
          <cell r="I450" t="str">
            <v>m3</v>
          </cell>
          <cell r="J450">
            <v>97.65</v>
          </cell>
          <cell r="K450">
            <v>3.9060000000000001</v>
          </cell>
          <cell r="L450" t="str">
            <v>m3/nos</v>
          </cell>
          <cell r="M450">
            <v>694275.05280000006</v>
          </cell>
          <cell r="T450">
            <v>0</v>
          </cell>
        </row>
        <row r="451">
          <cell r="D451" t="str">
            <v>Material</v>
          </cell>
          <cell r="M451">
            <v>609675.05280000006</v>
          </cell>
          <cell r="T451">
            <v>0</v>
          </cell>
        </row>
        <row r="452">
          <cell r="B452" t="str">
            <v>B20193</v>
          </cell>
          <cell r="E452" t="str">
            <v>Concrete Class B</v>
          </cell>
          <cell r="I452" t="str">
            <v>m3</v>
          </cell>
          <cell r="J452">
            <v>99.603000000000009</v>
          </cell>
          <cell r="K452">
            <v>1.02</v>
          </cell>
          <cell r="M452">
            <v>597720.64</v>
          </cell>
          <cell r="N452">
            <v>59534768.905920006</v>
          </cell>
          <cell r="O452">
            <v>59534768.905920006</v>
          </cell>
          <cell r="P452">
            <v>0</v>
          </cell>
          <cell r="Q452">
            <v>0</v>
          </cell>
          <cell r="R452">
            <v>0</v>
          </cell>
          <cell r="T452">
            <v>0</v>
          </cell>
        </row>
        <row r="453">
          <cell r="D453" t="str">
            <v>Labour</v>
          </cell>
          <cell r="M453">
            <v>81600</v>
          </cell>
          <cell r="T453">
            <v>0</v>
          </cell>
        </row>
        <row r="454">
          <cell r="B454" t="str">
            <v>C20008</v>
          </cell>
          <cell r="E454" t="str">
            <v>Placing beton (slab)</v>
          </cell>
          <cell r="I454" t="str">
            <v>m3</v>
          </cell>
          <cell r="J454">
            <v>99.603000000000009</v>
          </cell>
          <cell r="M454">
            <v>80000</v>
          </cell>
          <cell r="N454">
            <v>7968240.0000000009</v>
          </cell>
          <cell r="O454">
            <v>0</v>
          </cell>
          <cell r="P454">
            <v>7968240.0000000009</v>
          </cell>
          <cell r="Q454">
            <v>0</v>
          </cell>
          <cell r="R454">
            <v>0</v>
          </cell>
          <cell r="T454">
            <v>0</v>
          </cell>
        </row>
        <row r="455">
          <cell r="D455" t="str">
            <v>Equipment Operasional</v>
          </cell>
          <cell r="H455" t="str">
            <v>BBM</v>
          </cell>
          <cell r="M455">
            <v>718875136.29274583</v>
          </cell>
          <cell r="T455">
            <v>0</v>
          </cell>
        </row>
        <row r="456">
          <cell r="B456" t="str">
            <v>D20029</v>
          </cell>
          <cell r="E456" t="str">
            <v>Gerobak dorong</v>
          </cell>
          <cell r="I456" t="str">
            <v>unit</v>
          </cell>
          <cell r="J456">
            <v>1.9530000000000001</v>
          </cell>
          <cell r="K456">
            <v>0.02</v>
          </cell>
          <cell r="M456">
            <v>100000</v>
          </cell>
          <cell r="N456">
            <v>195300</v>
          </cell>
          <cell r="O456">
            <v>0</v>
          </cell>
          <cell r="P456">
            <v>0</v>
          </cell>
          <cell r="Q456">
            <v>195300</v>
          </cell>
          <cell r="R456">
            <v>0</v>
          </cell>
          <cell r="T456">
            <v>0</v>
          </cell>
        </row>
        <row r="457">
          <cell r="B457" t="str">
            <v>D20006</v>
          </cell>
          <cell r="E457" t="str">
            <v>Alat bantu Cor</v>
          </cell>
          <cell r="I457" t="str">
            <v>m3</v>
          </cell>
          <cell r="J457">
            <v>97.65</v>
          </cell>
          <cell r="K457">
            <v>1</v>
          </cell>
          <cell r="M457">
            <v>1000</v>
          </cell>
          <cell r="N457">
            <v>97650</v>
          </cell>
          <cell r="O457">
            <v>0</v>
          </cell>
          <cell r="P457">
            <v>0</v>
          </cell>
          <cell r="Q457">
            <v>97650</v>
          </cell>
          <cell r="R457">
            <v>0</v>
          </cell>
          <cell r="T457">
            <v>0</v>
          </cell>
        </row>
        <row r="459">
          <cell r="B459" t="str">
            <v>B.</v>
          </cell>
          <cell r="D459" t="str">
            <v>Pipe Test</v>
          </cell>
          <cell r="I459" t="str">
            <v>ls</v>
          </cell>
          <cell r="J459">
            <v>1</v>
          </cell>
          <cell r="M459">
            <v>0</v>
          </cell>
        </row>
        <row r="460">
          <cell r="B460" t="str">
            <v>B.1</v>
          </cell>
          <cell r="D460" t="str">
            <v>Dia. 300mm</v>
          </cell>
          <cell r="I460" t="str">
            <v>m</v>
          </cell>
          <cell r="J460">
            <v>6550</v>
          </cell>
          <cell r="M460">
            <v>0</v>
          </cell>
        </row>
        <row r="461">
          <cell r="B461" t="str">
            <v>E20334</v>
          </cell>
          <cell r="E461" t="str">
            <v>Hidrographic test pipa dia. 300mm</v>
          </cell>
          <cell r="I461" t="str">
            <v>titik</v>
          </cell>
          <cell r="J461">
            <v>0</v>
          </cell>
          <cell r="M461">
            <v>0</v>
          </cell>
          <cell r="N461">
            <v>0</v>
          </cell>
          <cell r="O461">
            <v>0</v>
          </cell>
          <cell r="P461">
            <v>0</v>
          </cell>
          <cell r="Q461">
            <v>0</v>
          </cell>
          <cell r="R461">
            <v>0</v>
          </cell>
          <cell r="T461">
            <v>0</v>
          </cell>
        </row>
        <row r="462">
          <cell r="B462" t="str">
            <v>E20338</v>
          </cell>
          <cell r="E462" t="str">
            <v>Hidrostatic test</v>
          </cell>
          <cell r="I462" t="str">
            <v>nr</v>
          </cell>
          <cell r="J462">
            <v>2</v>
          </cell>
          <cell r="M462">
            <v>0</v>
          </cell>
          <cell r="N462">
            <v>0</v>
          </cell>
          <cell r="O462">
            <v>0</v>
          </cell>
          <cell r="P462">
            <v>0</v>
          </cell>
          <cell r="Q462">
            <v>0</v>
          </cell>
          <cell r="R462">
            <v>0</v>
          </cell>
          <cell r="T462">
            <v>0</v>
          </cell>
        </row>
        <row r="463">
          <cell r="T463">
            <v>0</v>
          </cell>
        </row>
        <row r="464">
          <cell r="B464" t="str">
            <v>B.2</v>
          </cell>
          <cell r="D464" t="str">
            <v>Dia. 800mm</v>
          </cell>
          <cell r="I464" t="str">
            <v>m</v>
          </cell>
          <cell r="J464">
            <v>310</v>
          </cell>
          <cell r="M464">
            <v>0</v>
          </cell>
        </row>
        <row r="465">
          <cell r="B465" t="str">
            <v>E20335</v>
          </cell>
          <cell r="E465" t="str">
            <v>Hidrographic test pipa dia. 800mm</v>
          </cell>
          <cell r="I465" t="str">
            <v>titik</v>
          </cell>
          <cell r="J465">
            <v>0</v>
          </cell>
          <cell r="M465">
            <v>0</v>
          </cell>
          <cell r="N465">
            <v>0</v>
          </cell>
          <cell r="O465">
            <v>0</v>
          </cell>
          <cell r="P465">
            <v>0</v>
          </cell>
          <cell r="Q465">
            <v>0</v>
          </cell>
          <cell r="R465">
            <v>0</v>
          </cell>
          <cell r="T465">
            <v>0</v>
          </cell>
        </row>
        <row r="466">
          <cell r="B466" t="str">
            <v>E20338</v>
          </cell>
          <cell r="E466" t="str">
            <v>Hidrostatic test</v>
          </cell>
          <cell r="I466" t="str">
            <v>nr</v>
          </cell>
          <cell r="J466">
            <v>1</v>
          </cell>
          <cell r="M466">
            <v>0</v>
          </cell>
          <cell r="N466">
            <v>0</v>
          </cell>
          <cell r="O466">
            <v>0</v>
          </cell>
          <cell r="P466">
            <v>0</v>
          </cell>
          <cell r="Q466">
            <v>0</v>
          </cell>
          <cell r="R466">
            <v>0</v>
          </cell>
          <cell r="T466">
            <v>0</v>
          </cell>
        </row>
        <row r="467">
          <cell r="T467">
            <v>0</v>
          </cell>
        </row>
        <row r="468">
          <cell r="B468" t="str">
            <v>B.3</v>
          </cell>
          <cell r="D468" t="str">
            <v>Dia. 1200mm</v>
          </cell>
          <cell r="I468" t="str">
            <v>m</v>
          </cell>
          <cell r="J468">
            <v>11000</v>
          </cell>
          <cell r="M468">
            <v>0</v>
          </cell>
        </row>
        <row r="469">
          <cell r="B469" t="str">
            <v>E20336</v>
          </cell>
          <cell r="E469" t="str">
            <v>Hidrographic test pipa dia. 1200mm</v>
          </cell>
          <cell r="I469" t="str">
            <v>titik</v>
          </cell>
          <cell r="J469">
            <v>0</v>
          </cell>
          <cell r="M469">
            <v>0</v>
          </cell>
          <cell r="N469">
            <v>0</v>
          </cell>
          <cell r="O469">
            <v>0</v>
          </cell>
          <cell r="P469">
            <v>0</v>
          </cell>
          <cell r="Q469">
            <v>0</v>
          </cell>
          <cell r="R469">
            <v>0</v>
          </cell>
          <cell r="T469">
            <v>0</v>
          </cell>
        </row>
        <row r="470">
          <cell r="B470" t="str">
            <v>E20338</v>
          </cell>
          <cell r="E470" t="str">
            <v>Hidrostatic test</v>
          </cell>
          <cell r="I470" t="str">
            <v>nr</v>
          </cell>
          <cell r="J470">
            <v>3</v>
          </cell>
          <cell r="M470">
            <v>0</v>
          </cell>
          <cell r="N470">
            <v>0</v>
          </cell>
          <cell r="O470">
            <v>0</v>
          </cell>
          <cell r="P470">
            <v>0</v>
          </cell>
          <cell r="Q470">
            <v>0</v>
          </cell>
          <cell r="R470">
            <v>0</v>
          </cell>
          <cell r="T470">
            <v>0</v>
          </cell>
        </row>
        <row r="471">
          <cell r="T471">
            <v>0</v>
          </cell>
        </row>
        <row r="472">
          <cell r="B472" t="str">
            <v>B.4</v>
          </cell>
          <cell r="D472" t="str">
            <v>Dia. 2000mm</v>
          </cell>
          <cell r="I472" t="str">
            <v>m</v>
          </cell>
          <cell r="J472">
            <v>8500</v>
          </cell>
          <cell r="M472">
            <v>0</v>
          </cell>
        </row>
        <row r="473">
          <cell r="B473" t="str">
            <v>E20337</v>
          </cell>
          <cell r="E473" t="str">
            <v>Hidrographic test pipa dia. 2000mm</v>
          </cell>
          <cell r="I473" t="str">
            <v>titik</v>
          </cell>
          <cell r="J473">
            <v>479</v>
          </cell>
          <cell r="M473">
            <v>0</v>
          </cell>
          <cell r="N473">
            <v>0</v>
          </cell>
          <cell r="O473">
            <v>0</v>
          </cell>
          <cell r="P473">
            <v>0</v>
          </cell>
          <cell r="Q473">
            <v>0</v>
          </cell>
          <cell r="R473">
            <v>0</v>
          </cell>
          <cell r="T473">
            <v>0</v>
          </cell>
        </row>
        <row r="474">
          <cell r="B474" t="str">
            <v>E20338</v>
          </cell>
          <cell r="E474" t="str">
            <v>Hidrostatic test</v>
          </cell>
          <cell r="I474" t="str">
            <v>nr</v>
          </cell>
          <cell r="J474">
            <v>2</v>
          </cell>
          <cell r="M474">
            <v>0</v>
          </cell>
          <cell r="N474">
            <v>0</v>
          </cell>
          <cell r="O474">
            <v>0</v>
          </cell>
          <cell r="P474">
            <v>0</v>
          </cell>
          <cell r="Q474">
            <v>0</v>
          </cell>
          <cell r="R474">
            <v>0</v>
          </cell>
          <cell r="T474">
            <v>0</v>
          </cell>
        </row>
        <row r="475">
          <cell r="T475">
            <v>0</v>
          </cell>
        </row>
        <row r="476">
          <cell r="B476" t="str">
            <v>C.</v>
          </cell>
          <cell r="D476" t="str">
            <v>Chamber for Pipe Connection</v>
          </cell>
          <cell r="I476" t="str">
            <v>ls</v>
          </cell>
          <cell r="J476">
            <v>1</v>
          </cell>
          <cell r="M476">
            <v>2333212604.6983094</v>
          </cell>
        </row>
        <row r="477">
          <cell r="B477" t="str">
            <v>C.1</v>
          </cell>
          <cell r="D477" t="str">
            <v>Dia. 400mm (Type E)</v>
          </cell>
          <cell r="I477" t="str">
            <v>Nos</v>
          </cell>
          <cell r="J477">
            <v>2</v>
          </cell>
          <cell r="M477">
            <v>159807691.48025814</v>
          </cell>
        </row>
        <row r="478">
          <cell r="B478" t="str">
            <v>5.1.1</v>
          </cell>
          <cell r="D478" t="str">
            <v>Excavation</v>
          </cell>
          <cell r="F478" t="str">
            <v>buang sejauh 8 km</v>
          </cell>
          <cell r="I478" t="str">
            <v>m3</v>
          </cell>
          <cell r="J478">
            <v>266.61599999999999</v>
          </cell>
          <cell r="K478">
            <v>133.30799999999999</v>
          </cell>
          <cell r="L478" t="str">
            <v>m3/nos</v>
          </cell>
          <cell r="M478">
            <v>83278.272710006859</v>
          </cell>
          <cell r="T478">
            <v>0</v>
          </cell>
        </row>
        <row r="479">
          <cell r="B479" t="str">
            <v>5.1.1.1</v>
          </cell>
          <cell r="D479" t="str">
            <v>Soft Soil (Excavation)</v>
          </cell>
          <cell r="F479" t="str">
            <v>Estimate =</v>
          </cell>
          <cell r="G479">
            <v>0.25</v>
          </cell>
          <cell r="I479" t="str">
            <v>m3</v>
          </cell>
          <cell r="J479">
            <v>66.653999999999996</v>
          </cell>
          <cell r="M479">
            <v>42763.506795090689</v>
          </cell>
          <cell r="T479">
            <v>0</v>
          </cell>
        </row>
        <row r="480">
          <cell r="D480" t="str">
            <v>Labour</v>
          </cell>
          <cell r="M480">
            <v>2615.4616868469261</v>
          </cell>
          <cell r="T480">
            <v>0</v>
          </cell>
        </row>
        <row r="481">
          <cell r="B481" t="str">
            <v>C20001</v>
          </cell>
          <cell r="E481" t="str">
            <v>Tenaga</v>
          </cell>
          <cell r="G481">
            <v>3</v>
          </cell>
          <cell r="I481" t="str">
            <v>jam</v>
          </cell>
          <cell r="J481">
            <v>9.9617704728625718</v>
          </cell>
          <cell r="K481">
            <v>0.14945495353411006</v>
          </cell>
          <cell r="L481">
            <v>20.072937892388495</v>
          </cell>
          <cell r="M481">
            <v>17500</v>
          </cell>
          <cell r="N481">
            <v>174330.983275095</v>
          </cell>
          <cell r="O481">
            <v>0</v>
          </cell>
          <cell r="P481">
            <v>174330.983275095</v>
          </cell>
          <cell r="Q481">
            <v>0</v>
          </cell>
          <cell r="R481">
            <v>0</v>
          </cell>
          <cell r="T481">
            <v>0</v>
          </cell>
        </row>
        <row r="482">
          <cell r="B482" t="str">
            <v>C20003</v>
          </cell>
          <cell r="E482" t="str">
            <v>Mandor</v>
          </cell>
          <cell r="G482">
            <v>0</v>
          </cell>
          <cell r="I482" t="str">
            <v>jam</v>
          </cell>
          <cell r="J482">
            <v>0</v>
          </cell>
          <cell r="K482">
            <v>0</v>
          </cell>
          <cell r="L482">
            <v>20.072937892388495</v>
          </cell>
          <cell r="M482">
            <v>27500</v>
          </cell>
          <cell r="N482">
            <v>0</v>
          </cell>
          <cell r="O482">
            <v>0</v>
          </cell>
          <cell r="P482">
            <v>0</v>
          </cell>
          <cell r="Q482">
            <v>0</v>
          </cell>
          <cell r="R482">
            <v>0</v>
          </cell>
          <cell r="T482">
            <v>0</v>
          </cell>
        </row>
        <row r="483">
          <cell r="D483" t="str">
            <v>Equipment Operasional</v>
          </cell>
          <cell r="H483" t="str">
            <v>BBM</v>
          </cell>
          <cell r="M483">
            <v>40148.045108243758</v>
          </cell>
          <cell r="T483">
            <v>0</v>
          </cell>
        </row>
        <row r="484">
          <cell r="B484" t="str">
            <v>D20025</v>
          </cell>
          <cell r="E484" t="str">
            <v>Excavator CAT320</v>
          </cell>
          <cell r="F484">
            <v>0.6</v>
          </cell>
          <cell r="G484">
            <v>18</v>
          </cell>
          <cell r="H484">
            <v>35.862373702305263</v>
          </cell>
          <cell r="I484" t="str">
            <v>jam</v>
          </cell>
          <cell r="J484">
            <v>1.9923540945725144</v>
          </cell>
          <cell r="K484">
            <v>4.9818317844703357E-2</v>
          </cell>
          <cell r="L484">
            <v>20.072937892388495</v>
          </cell>
          <cell r="M484">
            <v>241268.4</v>
          </cell>
          <cell r="N484">
            <v>480692.08463095926</v>
          </cell>
          <cell r="O484">
            <v>0</v>
          </cell>
          <cell r="P484">
            <v>0</v>
          </cell>
          <cell r="Q484">
            <v>480692.08463095926</v>
          </cell>
          <cell r="R484">
            <v>0</v>
          </cell>
          <cell r="T484">
            <v>0</v>
          </cell>
        </row>
        <row r="485">
          <cell r="B485" t="str">
            <v>D20105</v>
          </cell>
          <cell r="E485" t="str">
            <v>Excavator long arm</v>
          </cell>
          <cell r="F485">
            <v>0.4</v>
          </cell>
          <cell r="G485">
            <v>18</v>
          </cell>
          <cell r="H485">
            <v>26.564721260966863</v>
          </cell>
          <cell r="I485" t="str">
            <v>jam</v>
          </cell>
          <cell r="J485">
            <v>1.4758178478314923</v>
          </cell>
          <cell r="K485">
            <v>5.5353686494114838E-2</v>
          </cell>
          <cell r="L485">
            <v>18.065644103149648</v>
          </cell>
          <cell r="M485">
            <v>241268.4</v>
          </cell>
          <cell r="N485">
            <v>356068.21083774761</v>
          </cell>
          <cell r="O485">
            <v>0</v>
          </cell>
          <cell r="P485">
            <v>0</v>
          </cell>
          <cell r="Q485">
            <v>356068.21083774761</v>
          </cell>
          <cell r="R485">
            <v>0</v>
          </cell>
          <cell r="T485">
            <v>0</v>
          </cell>
        </row>
        <row r="486">
          <cell r="B486" t="str">
            <v>D20024</v>
          </cell>
          <cell r="E486" t="str">
            <v>Dump Truck 20 Ton</v>
          </cell>
          <cell r="F486">
            <v>8</v>
          </cell>
          <cell r="G486">
            <v>10</v>
          </cell>
          <cell r="H486">
            <v>86.89706666666666</v>
          </cell>
          <cell r="I486" t="str">
            <v>jam</v>
          </cell>
          <cell r="J486">
            <v>8.689706666666666</v>
          </cell>
          <cell r="K486">
            <v>0.13037037037037036</v>
          </cell>
          <cell r="L486">
            <v>7.6704545454545467</v>
          </cell>
          <cell r="M486">
            <v>192744.92307692309</v>
          </cell>
          <cell r="N486">
            <v>1674896.8430276923</v>
          </cell>
          <cell r="O486">
            <v>0</v>
          </cell>
          <cell r="P486">
            <v>0</v>
          </cell>
          <cell r="Q486">
            <v>1674896.8430276923</v>
          </cell>
          <cell r="R486">
            <v>0</v>
          </cell>
          <cell r="T486">
            <v>0</v>
          </cell>
        </row>
        <row r="487">
          <cell r="B487" t="str">
            <v>D20004</v>
          </cell>
          <cell r="E487" t="str">
            <v>Alat bantu (Pek. Tanah)-m3</v>
          </cell>
          <cell r="I487" t="str">
            <v>m3</v>
          </cell>
          <cell r="J487">
            <v>66.653999999999996</v>
          </cell>
          <cell r="K487">
            <v>1</v>
          </cell>
          <cell r="M487">
            <v>250</v>
          </cell>
          <cell r="N487">
            <v>16663.5</v>
          </cell>
          <cell r="O487">
            <v>0</v>
          </cell>
          <cell r="P487">
            <v>0</v>
          </cell>
          <cell r="Q487">
            <v>16663.5</v>
          </cell>
          <cell r="R487">
            <v>0</v>
          </cell>
          <cell r="T487">
            <v>0</v>
          </cell>
        </row>
        <row r="488">
          <cell r="B488" t="str">
            <v>D20050</v>
          </cell>
          <cell r="E488" t="str">
            <v>BBM solar</v>
          </cell>
          <cell r="H488">
            <v>149.32416162993877</v>
          </cell>
          <cell r="I488" t="str">
            <v>ltr</v>
          </cell>
          <cell r="J488">
            <v>149.32416162993877</v>
          </cell>
          <cell r="M488">
            <v>989.1712</v>
          </cell>
          <cell r="N488">
            <v>147707.1601484805</v>
          </cell>
          <cell r="O488">
            <v>0</v>
          </cell>
          <cell r="P488">
            <v>0</v>
          </cell>
          <cell r="Q488">
            <v>147707.1601484805</v>
          </cell>
          <cell r="R488">
            <v>0</v>
          </cell>
          <cell r="T488">
            <v>0</v>
          </cell>
        </row>
        <row r="489">
          <cell r="T489">
            <v>0</v>
          </cell>
        </row>
        <row r="490">
          <cell r="B490" t="str">
            <v>5.1.1.2</v>
          </cell>
          <cell r="D490" t="str">
            <v>Soft Rock (Excavation)</v>
          </cell>
          <cell r="F490" t="str">
            <v>Estimate =</v>
          </cell>
          <cell r="G490">
            <v>0.4</v>
          </cell>
          <cell r="I490" t="str">
            <v>m3</v>
          </cell>
          <cell r="J490">
            <v>106.6464</v>
          </cell>
          <cell r="L490">
            <v>0.75</v>
          </cell>
          <cell r="M490">
            <v>76752.998164926234</v>
          </cell>
          <cell r="T490">
            <v>0</v>
          </cell>
        </row>
        <row r="491">
          <cell r="D491" t="str">
            <v>Labour</v>
          </cell>
          <cell r="M491">
            <v>3487.2822491292345</v>
          </cell>
          <cell r="T491">
            <v>0</v>
          </cell>
        </row>
        <row r="492">
          <cell r="B492" t="str">
            <v>C20001</v>
          </cell>
          <cell r="E492" t="str">
            <v>Tenaga</v>
          </cell>
          <cell r="G492">
            <v>3</v>
          </cell>
          <cell r="I492" t="str">
            <v>jam</v>
          </cell>
          <cell r="J492">
            <v>21.251777008773487</v>
          </cell>
          <cell r="K492">
            <v>0.19927327137881343</v>
          </cell>
          <cell r="L492">
            <v>15.054703419291371</v>
          </cell>
          <cell r="M492">
            <v>17500</v>
          </cell>
          <cell r="N492">
            <v>371906.09765353601</v>
          </cell>
          <cell r="O492">
            <v>0</v>
          </cell>
          <cell r="P492">
            <v>371906.09765353601</v>
          </cell>
          <cell r="Q492">
            <v>0</v>
          </cell>
          <cell r="R492">
            <v>0</v>
          </cell>
          <cell r="T492">
            <v>0</v>
          </cell>
        </row>
        <row r="493">
          <cell r="B493" t="str">
            <v>C20003</v>
          </cell>
          <cell r="E493" t="str">
            <v>Mandor</v>
          </cell>
          <cell r="G493">
            <v>0</v>
          </cell>
          <cell r="I493" t="str">
            <v>jam</v>
          </cell>
          <cell r="J493">
            <v>0</v>
          </cell>
          <cell r="K493">
            <v>0</v>
          </cell>
          <cell r="L493">
            <v>15.054703419291371</v>
          </cell>
          <cell r="M493">
            <v>27500</v>
          </cell>
          <cell r="N493">
            <v>0</v>
          </cell>
          <cell r="O493">
            <v>0</v>
          </cell>
          <cell r="P493">
            <v>0</v>
          </cell>
          <cell r="Q493">
            <v>0</v>
          </cell>
          <cell r="R493">
            <v>0</v>
          </cell>
          <cell r="T493">
            <v>0</v>
          </cell>
        </row>
        <row r="494">
          <cell r="D494" t="str">
            <v>Equipment Operasional</v>
          </cell>
          <cell r="H494" t="str">
            <v>BBM</v>
          </cell>
          <cell r="M494">
            <v>73265.715915797002</v>
          </cell>
          <cell r="T494">
            <v>0</v>
          </cell>
        </row>
        <row r="495">
          <cell r="B495" t="str">
            <v>D20025</v>
          </cell>
          <cell r="E495" t="str">
            <v>Excavator CAT320</v>
          </cell>
          <cell r="F495">
            <v>0.6</v>
          </cell>
          <cell r="G495">
            <v>18</v>
          </cell>
          <cell r="H495">
            <v>76.506397231584558</v>
          </cell>
          <cell r="I495" t="str">
            <v>jam</v>
          </cell>
          <cell r="J495">
            <v>4.2503554017546978</v>
          </cell>
          <cell r="K495">
            <v>6.6424423792937809E-2</v>
          </cell>
          <cell r="L495">
            <v>15.054703419291371</v>
          </cell>
          <cell r="M495">
            <v>241268.4</v>
          </cell>
          <cell r="N495">
            <v>1025476.4472127131</v>
          </cell>
          <cell r="O495">
            <v>0</v>
          </cell>
          <cell r="P495">
            <v>0</v>
          </cell>
          <cell r="Q495">
            <v>1025476.4472127131</v>
          </cell>
          <cell r="R495">
            <v>0</v>
          </cell>
          <cell r="T495">
            <v>0</v>
          </cell>
        </row>
        <row r="496">
          <cell r="B496" t="str">
            <v>D20105</v>
          </cell>
          <cell r="E496" t="str">
            <v>Excavator long arm</v>
          </cell>
          <cell r="F496">
            <v>0.4</v>
          </cell>
          <cell r="G496">
            <v>18</v>
          </cell>
          <cell r="H496">
            <v>56.671405356729302</v>
          </cell>
          <cell r="I496" t="str">
            <v>jam</v>
          </cell>
          <cell r="J496">
            <v>3.1484114087071835</v>
          </cell>
          <cell r="K496">
            <v>7.3804915325486456E-2</v>
          </cell>
          <cell r="L496">
            <v>13.549233077362235</v>
          </cell>
          <cell r="M496">
            <v>241268.4</v>
          </cell>
          <cell r="N496">
            <v>759612.18312052824</v>
          </cell>
          <cell r="O496">
            <v>0</v>
          </cell>
          <cell r="P496">
            <v>0</v>
          </cell>
          <cell r="Q496">
            <v>759612.18312052824</v>
          </cell>
          <cell r="R496">
            <v>0</v>
          </cell>
          <cell r="T496">
            <v>0</v>
          </cell>
        </row>
        <row r="497">
          <cell r="B497" t="str">
            <v>D20024</v>
          </cell>
          <cell r="E497" t="str">
            <v>Dump Truck 20 Ton</v>
          </cell>
          <cell r="F497">
            <v>8</v>
          </cell>
          <cell r="G497">
            <v>10</v>
          </cell>
          <cell r="H497">
            <v>139.03530666666666</v>
          </cell>
          <cell r="I497" t="str">
            <v>jam</v>
          </cell>
          <cell r="J497">
            <v>13.903530666666665</v>
          </cell>
          <cell r="K497">
            <v>0.13037037037037036</v>
          </cell>
          <cell r="L497">
            <v>7.6704545454545467</v>
          </cell>
          <cell r="M497">
            <v>192744.92307692309</v>
          </cell>
          <cell r="N497">
            <v>2679834.9488443076</v>
          </cell>
          <cell r="O497">
            <v>0</v>
          </cell>
          <cell r="P497">
            <v>0</v>
          </cell>
          <cell r="Q497">
            <v>2679834.9488443076</v>
          </cell>
          <cell r="R497">
            <v>0</v>
          </cell>
          <cell r="T497">
            <v>0</v>
          </cell>
        </row>
        <row r="498">
          <cell r="B498" t="str">
            <v>D20049</v>
          </cell>
          <cell r="E498" t="str">
            <v>Giant breaker</v>
          </cell>
          <cell r="G498">
            <v>18</v>
          </cell>
          <cell r="H498">
            <v>191.96352000000002</v>
          </cell>
          <cell r="I498" t="str">
            <v>jam</v>
          </cell>
          <cell r="J498">
            <v>10.66464</v>
          </cell>
          <cell r="K498">
            <v>0.1</v>
          </cell>
          <cell r="L498">
            <v>10</v>
          </cell>
          <cell r="M498">
            <v>268437.52</v>
          </cell>
          <cell r="N498">
            <v>2862789.5132928002</v>
          </cell>
          <cell r="O498">
            <v>0</v>
          </cell>
          <cell r="P498">
            <v>0</v>
          </cell>
          <cell r="Q498">
            <v>2862789.5132928002</v>
          </cell>
          <cell r="R498">
            <v>0</v>
          </cell>
          <cell r="T498">
            <v>0</v>
          </cell>
        </row>
        <row r="499">
          <cell r="B499" t="str">
            <v>D20004</v>
          </cell>
          <cell r="E499" t="str">
            <v>Alat bantu (Pek. Tanah)-m3</v>
          </cell>
          <cell r="I499" t="str">
            <v>m3</v>
          </cell>
          <cell r="J499">
            <v>106.6464</v>
          </cell>
          <cell r="K499">
            <v>1</v>
          </cell>
          <cell r="M499">
            <v>250</v>
          </cell>
          <cell r="N499">
            <v>26661.599999999999</v>
          </cell>
          <cell r="O499">
            <v>0</v>
          </cell>
          <cell r="P499">
            <v>0</v>
          </cell>
          <cell r="Q499">
            <v>26661.599999999999</v>
          </cell>
          <cell r="R499">
            <v>0</v>
          </cell>
          <cell r="T499">
            <v>0</v>
          </cell>
        </row>
        <row r="500">
          <cell r="B500" t="str">
            <v>D20050</v>
          </cell>
          <cell r="E500" t="str">
            <v>BBM solar</v>
          </cell>
          <cell r="H500">
            <v>464.17662925498053</v>
          </cell>
          <cell r="I500" t="str">
            <v>ltr</v>
          </cell>
          <cell r="J500">
            <v>464.17662925498053</v>
          </cell>
          <cell r="M500">
            <v>989.1712</v>
          </cell>
          <cell r="N500">
            <v>459150.15337210416</v>
          </cell>
          <cell r="O500">
            <v>0</v>
          </cell>
          <cell r="P500">
            <v>0</v>
          </cell>
          <cell r="Q500">
            <v>459150.15337210416</v>
          </cell>
          <cell r="R500">
            <v>0</v>
          </cell>
          <cell r="T500">
            <v>0</v>
          </cell>
        </row>
        <row r="501">
          <cell r="T501">
            <v>0</v>
          </cell>
        </row>
        <row r="502">
          <cell r="B502" t="str">
            <v>5.1.1.3</v>
          </cell>
          <cell r="D502" t="str">
            <v>Rock Excavation</v>
          </cell>
          <cell r="F502" t="str">
            <v>Estimate =</v>
          </cell>
          <cell r="G502">
            <v>0.35</v>
          </cell>
          <cell r="I502" t="str">
            <v>m3</v>
          </cell>
          <cell r="J502">
            <v>93.315599999999989</v>
          </cell>
          <cell r="L502">
            <v>0.25</v>
          </cell>
          <cell r="M502">
            <v>119674.84784361062</v>
          </cell>
          <cell r="T502">
            <v>0</v>
          </cell>
        </row>
        <row r="503">
          <cell r="D503" t="str">
            <v>Labour</v>
          </cell>
          <cell r="M503">
            <v>10461.846747387704</v>
          </cell>
          <cell r="T503">
            <v>0</v>
          </cell>
        </row>
        <row r="504">
          <cell r="B504" t="str">
            <v>C20001</v>
          </cell>
          <cell r="E504" t="str">
            <v>Tenaga</v>
          </cell>
          <cell r="G504">
            <v>3</v>
          </cell>
          <cell r="I504" t="str">
            <v>jam</v>
          </cell>
          <cell r="J504">
            <v>55.785914648030399</v>
          </cell>
          <cell r="K504">
            <v>0.59781981413644025</v>
          </cell>
          <cell r="L504">
            <v>5.0182344730971238</v>
          </cell>
          <cell r="M504">
            <v>17500</v>
          </cell>
          <cell r="N504">
            <v>976253.50634053198</v>
          </cell>
          <cell r="O504">
            <v>0</v>
          </cell>
          <cell r="P504">
            <v>976253.50634053198</v>
          </cell>
          <cell r="Q504">
            <v>0</v>
          </cell>
          <cell r="R504">
            <v>0</v>
          </cell>
          <cell r="T504">
            <v>0</v>
          </cell>
        </row>
        <row r="505">
          <cell r="B505" t="str">
            <v>C20003</v>
          </cell>
          <cell r="E505" t="str">
            <v>Mandor</v>
          </cell>
          <cell r="G505">
            <v>0</v>
          </cell>
          <cell r="I505" t="str">
            <v>jam</v>
          </cell>
          <cell r="J505">
            <v>0</v>
          </cell>
          <cell r="K505">
            <v>0</v>
          </cell>
          <cell r="L505">
            <v>5.0182344730971238</v>
          </cell>
          <cell r="M505">
            <v>27500</v>
          </cell>
          <cell r="N505">
            <v>0</v>
          </cell>
          <cell r="O505">
            <v>0</v>
          </cell>
          <cell r="P505">
            <v>0</v>
          </cell>
          <cell r="Q505">
            <v>0</v>
          </cell>
          <cell r="R505">
            <v>0</v>
          </cell>
          <cell r="T505">
            <v>0</v>
          </cell>
        </row>
        <row r="506">
          <cell r="D506" t="str">
            <v>Equipment Operasional</v>
          </cell>
          <cell r="H506" t="str">
            <v>BBM</v>
          </cell>
          <cell r="M506">
            <v>109213.0010962229</v>
          </cell>
          <cell r="T506">
            <v>0</v>
          </cell>
        </row>
        <row r="507">
          <cell r="B507" t="str">
            <v>D20025</v>
          </cell>
          <cell r="E507" t="str">
            <v>Excavator CAT320</v>
          </cell>
          <cell r="F507">
            <v>0.6</v>
          </cell>
          <cell r="G507">
            <v>18</v>
          </cell>
          <cell r="H507">
            <v>200.82929273290944</v>
          </cell>
          <cell r="I507" t="str">
            <v>jam</v>
          </cell>
          <cell r="J507">
            <v>11.15718292960608</v>
          </cell>
          <cell r="K507">
            <v>0.19927327137881343</v>
          </cell>
          <cell r="L507">
            <v>5.0182344730971238</v>
          </cell>
          <cell r="M507">
            <v>241268.4</v>
          </cell>
          <cell r="N507">
            <v>2691875.6739333714</v>
          </cell>
          <cell r="O507">
            <v>0</v>
          </cell>
          <cell r="P507">
            <v>0</v>
          </cell>
          <cell r="Q507">
            <v>2691875.6739333714</v>
          </cell>
          <cell r="R507">
            <v>0</v>
          </cell>
          <cell r="T507">
            <v>0</v>
          </cell>
        </row>
        <row r="508">
          <cell r="B508" t="str">
            <v>D20105</v>
          </cell>
          <cell r="E508" t="str">
            <v>Excavator long arm</v>
          </cell>
          <cell r="F508">
            <v>0.4</v>
          </cell>
          <cell r="G508">
            <v>18</v>
          </cell>
          <cell r="H508">
            <v>148.7624390614144</v>
          </cell>
          <cell r="I508" t="str">
            <v>jam</v>
          </cell>
          <cell r="J508">
            <v>8.2645799478563546</v>
          </cell>
          <cell r="K508">
            <v>0.22141474597645935</v>
          </cell>
          <cell r="L508">
            <v>4.5164110257874119</v>
          </cell>
          <cell r="M508">
            <v>241268.4</v>
          </cell>
          <cell r="N508">
            <v>1993981.9806913862</v>
          </cell>
          <cell r="O508">
            <v>0</v>
          </cell>
          <cell r="P508">
            <v>0</v>
          </cell>
          <cell r="Q508">
            <v>1993981.9806913862</v>
          </cell>
          <cell r="R508">
            <v>0</v>
          </cell>
          <cell r="T508">
            <v>0</v>
          </cell>
        </row>
        <row r="509">
          <cell r="B509" t="str">
            <v>D20024</v>
          </cell>
          <cell r="E509" t="str">
            <v>Dump Truck 20 Ton</v>
          </cell>
          <cell r="F509">
            <v>8</v>
          </cell>
          <cell r="G509">
            <v>10</v>
          </cell>
          <cell r="H509">
            <v>121.65589333333331</v>
          </cell>
          <cell r="I509" t="str">
            <v>jam</v>
          </cell>
          <cell r="J509">
            <v>12.165589333333331</v>
          </cell>
          <cell r="K509">
            <v>0.13037037037037036</v>
          </cell>
          <cell r="L509">
            <v>7.6704545454545467</v>
          </cell>
          <cell r="M509">
            <v>192744.92307692309</v>
          </cell>
          <cell r="N509">
            <v>2344855.5802387688</v>
          </cell>
          <cell r="O509">
            <v>0</v>
          </cell>
          <cell r="P509">
            <v>0</v>
          </cell>
          <cell r="Q509">
            <v>2344855.5802387688</v>
          </cell>
          <cell r="R509">
            <v>0</v>
          </cell>
          <cell r="T509">
            <v>0</v>
          </cell>
        </row>
        <row r="510">
          <cell r="B510" t="str">
            <v>D20049</v>
          </cell>
          <cell r="E510" t="str">
            <v>Giant breaker</v>
          </cell>
          <cell r="G510">
            <v>18</v>
          </cell>
          <cell r="H510">
            <v>167.96807999999999</v>
          </cell>
          <cell r="I510" t="str">
            <v>jam</v>
          </cell>
          <cell r="J510">
            <v>9.3315599999999996</v>
          </cell>
          <cell r="K510">
            <v>0.1</v>
          </cell>
          <cell r="L510">
            <v>10</v>
          </cell>
          <cell r="M510">
            <v>268437.52</v>
          </cell>
          <cell r="N510">
            <v>2504940.8241312001</v>
          </cell>
          <cell r="O510">
            <v>0</v>
          </cell>
          <cell r="P510">
            <v>0</v>
          </cell>
          <cell r="Q510">
            <v>2504940.8241312001</v>
          </cell>
          <cell r="R510">
            <v>0</v>
          </cell>
          <cell r="T510">
            <v>0</v>
          </cell>
        </row>
        <row r="511">
          <cell r="B511" t="str">
            <v>D20004</v>
          </cell>
          <cell r="E511" t="str">
            <v>Alat bantu (Pek. Tanah)-m3</v>
          </cell>
          <cell r="I511" t="str">
            <v>m3</v>
          </cell>
          <cell r="J511">
            <v>93.315599999999989</v>
          </cell>
          <cell r="K511">
            <v>1</v>
          </cell>
          <cell r="M511">
            <v>250</v>
          </cell>
          <cell r="N511">
            <v>23328.899999999998</v>
          </cell>
          <cell r="O511">
            <v>0</v>
          </cell>
          <cell r="P511">
            <v>0</v>
          </cell>
          <cell r="Q511">
            <v>23328.899999999998</v>
          </cell>
          <cell r="R511">
            <v>0</v>
          </cell>
          <cell r="T511">
            <v>0</v>
          </cell>
        </row>
        <row r="512">
          <cell r="B512" t="str">
            <v>D20050</v>
          </cell>
          <cell r="E512" t="str">
            <v>BBM solar</v>
          </cell>
          <cell r="H512">
            <v>639.2157051276572</v>
          </cell>
          <cell r="I512" t="str">
            <v>ltr</v>
          </cell>
          <cell r="J512">
            <v>639.2157051276572</v>
          </cell>
          <cell r="M512">
            <v>989.1712</v>
          </cell>
          <cell r="N512">
            <v>632293.76609997079</v>
          </cell>
          <cell r="O512">
            <v>0</v>
          </cell>
          <cell r="P512">
            <v>0</v>
          </cell>
          <cell r="Q512">
            <v>632293.76609997079</v>
          </cell>
          <cell r="R512">
            <v>0</v>
          </cell>
          <cell r="T512">
            <v>0</v>
          </cell>
        </row>
        <row r="513">
          <cell r="T513">
            <v>0</v>
          </cell>
        </row>
        <row r="514">
          <cell r="B514" t="str">
            <v>5.1.2</v>
          </cell>
          <cell r="D514" t="str">
            <v>Chamber Soil Back Filling</v>
          </cell>
          <cell r="I514" t="str">
            <v>m3</v>
          </cell>
          <cell r="J514">
            <v>57.352000000000004</v>
          </cell>
          <cell r="K514">
            <v>28.676000000000002</v>
          </cell>
          <cell r="L514" t="str">
            <v>m3/nos</v>
          </cell>
          <cell r="M514">
            <v>48435.163685089239</v>
          </cell>
          <cell r="T514">
            <v>0</v>
          </cell>
        </row>
        <row r="515">
          <cell r="D515" t="str">
            <v>Material</v>
          </cell>
          <cell r="M515">
            <v>8174.281950847163</v>
          </cell>
          <cell r="T515">
            <v>0</v>
          </cell>
        </row>
        <row r="516">
          <cell r="B516" t="str">
            <v>A20020</v>
          </cell>
          <cell r="E516" t="str">
            <v>Tanah pilihan</v>
          </cell>
          <cell r="F516">
            <v>0.2</v>
          </cell>
          <cell r="I516" t="str">
            <v>m3</v>
          </cell>
          <cell r="J516">
            <v>13.764480000000001</v>
          </cell>
          <cell r="K516">
            <v>1.2</v>
          </cell>
          <cell r="M516">
            <v>34059.508128529844</v>
          </cell>
          <cell r="N516">
            <v>468811.41844498651</v>
          </cell>
          <cell r="O516">
            <v>468811.41844498651</v>
          </cell>
          <cell r="P516">
            <v>0</v>
          </cell>
          <cell r="Q516">
            <v>0</v>
          </cell>
          <cell r="R516">
            <v>0</v>
          </cell>
          <cell r="T516">
            <v>0</v>
          </cell>
        </row>
        <row r="517">
          <cell r="D517" t="str">
            <v>Labour</v>
          </cell>
          <cell r="M517">
            <v>3489.7119341563775</v>
          </cell>
          <cell r="T517">
            <v>0</v>
          </cell>
        </row>
        <row r="518">
          <cell r="B518" t="str">
            <v>C20001</v>
          </cell>
          <cell r="E518" t="str">
            <v>Tenaga</v>
          </cell>
          <cell r="G518">
            <v>6</v>
          </cell>
          <cell r="I518" t="str">
            <v>jam</v>
          </cell>
          <cell r="J518">
            <v>9.0630320987654294</v>
          </cell>
          <cell r="K518">
            <v>0.15802469135802463</v>
          </cell>
          <cell r="L518">
            <v>37.968750000000014</v>
          </cell>
          <cell r="M518">
            <v>17500</v>
          </cell>
          <cell r="N518">
            <v>158603.06172839503</v>
          </cell>
          <cell r="O518">
            <v>0</v>
          </cell>
          <cell r="P518">
            <v>158603.06172839503</v>
          </cell>
          <cell r="Q518">
            <v>0</v>
          </cell>
          <cell r="R518">
            <v>0</v>
          </cell>
          <cell r="T518">
            <v>0</v>
          </cell>
        </row>
        <row r="519">
          <cell r="B519" t="str">
            <v>C20003</v>
          </cell>
          <cell r="E519" t="str">
            <v>Mandor</v>
          </cell>
          <cell r="G519">
            <v>1</v>
          </cell>
          <cell r="I519" t="str">
            <v>jam</v>
          </cell>
          <cell r="J519">
            <v>1.5105053497942382</v>
          </cell>
          <cell r="K519">
            <v>2.6337448559670771E-2</v>
          </cell>
          <cell r="L519">
            <v>37.968750000000014</v>
          </cell>
          <cell r="M519">
            <v>27500</v>
          </cell>
          <cell r="N519">
            <v>41538.897119341549</v>
          </cell>
          <cell r="O519">
            <v>0</v>
          </cell>
          <cell r="P519">
            <v>41538.897119341549</v>
          </cell>
          <cell r="Q519">
            <v>0</v>
          </cell>
          <cell r="R519">
            <v>0</v>
          </cell>
          <cell r="T519">
            <v>0</v>
          </cell>
        </row>
        <row r="520">
          <cell r="D520" t="str">
            <v>Equipment Operasional</v>
          </cell>
          <cell r="H520" t="str">
            <v>BBM</v>
          </cell>
          <cell r="M520">
            <v>36771.169800085714</v>
          </cell>
          <cell r="T520">
            <v>0</v>
          </cell>
        </row>
        <row r="521">
          <cell r="B521" t="str">
            <v>D20025</v>
          </cell>
          <cell r="E521" t="str">
            <v>Excavator CAT320</v>
          </cell>
          <cell r="F521" t="str">
            <v>Timbun</v>
          </cell>
          <cell r="G521">
            <v>18</v>
          </cell>
          <cell r="H521">
            <v>27.189096296296288</v>
          </cell>
          <cell r="I521" t="str">
            <v>jam</v>
          </cell>
          <cell r="J521">
            <v>1.5105053497942382</v>
          </cell>
          <cell r="K521">
            <v>2.6337448559670771E-2</v>
          </cell>
          <cell r="L521">
            <v>37.968750000000014</v>
          </cell>
          <cell r="M521">
            <v>241268.4</v>
          </cell>
          <cell r="N521">
            <v>364437.20893629617</v>
          </cell>
          <cell r="O521">
            <v>0</v>
          </cell>
          <cell r="P521">
            <v>0</v>
          </cell>
          <cell r="Q521">
            <v>364437.20893629617</v>
          </cell>
          <cell r="R521">
            <v>0</v>
          </cell>
          <cell r="T521">
            <v>0</v>
          </cell>
        </row>
        <row r="522">
          <cell r="B522" t="str">
            <v>D20040</v>
          </cell>
          <cell r="E522" t="str">
            <v>Water Tank Truck, 3000-5000 liter</v>
          </cell>
          <cell r="G522">
            <v>5</v>
          </cell>
          <cell r="H522">
            <v>1.9117333333333337</v>
          </cell>
          <cell r="I522" t="str">
            <v>jam</v>
          </cell>
          <cell r="J522">
            <v>0.38234666666666672</v>
          </cell>
          <cell r="K522">
            <v>6.6666666666666671E-3</v>
          </cell>
          <cell r="L522">
            <v>150</v>
          </cell>
          <cell r="M522">
            <v>84561.566504230243</v>
          </cell>
          <cell r="N522">
            <v>32331.83308100409</v>
          </cell>
          <cell r="O522">
            <v>0</v>
          </cell>
          <cell r="P522">
            <v>0</v>
          </cell>
          <cell r="Q522">
            <v>32331.83308100409</v>
          </cell>
          <cell r="R522">
            <v>0</v>
          </cell>
          <cell r="T522">
            <v>0</v>
          </cell>
        </row>
        <row r="523">
          <cell r="B523" t="str">
            <v>A20021</v>
          </cell>
          <cell r="E523" t="str">
            <v>Air</v>
          </cell>
          <cell r="I523" t="str">
            <v>m3</v>
          </cell>
          <cell r="J523">
            <v>5.7352000000000007</v>
          </cell>
          <cell r="K523">
            <v>0.1</v>
          </cell>
          <cell r="M523">
            <v>2469.92</v>
          </cell>
          <cell r="N523">
            <v>14165.485184000003</v>
          </cell>
          <cell r="O523">
            <v>14165.485184000003</v>
          </cell>
          <cell r="P523">
            <v>0</v>
          </cell>
          <cell r="Q523">
            <v>0</v>
          </cell>
          <cell r="R523">
            <v>0</v>
          </cell>
          <cell r="T523">
            <v>0</v>
          </cell>
        </row>
        <row r="524">
          <cell r="B524" t="str">
            <v>D20036</v>
          </cell>
          <cell r="E524" t="str">
            <v>Stamper</v>
          </cell>
          <cell r="I524" t="str">
            <v>jam</v>
          </cell>
          <cell r="J524">
            <v>7.646933333333334</v>
          </cell>
          <cell r="K524">
            <v>0.13333333333333333</v>
          </cell>
          <cell r="L524">
            <v>7.5</v>
          </cell>
          <cell r="M524">
            <v>27509.943875635217</v>
          </cell>
          <cell r="N524">
            <v>210366.70682072415</v>
          </cell>
          <cell r="O524">
            <v>0</v>
          </cell>
          <cell r="P524">
            <v>0</v>
          </cell>
          <cell r="Q524">
            <v>210366.70682072415</v>
          </cell>
          <cell r="R524">
            <v>0</v>
          </cell>
          <cell r="T524">
            <v>0</v>
          </cell>
        </row>
        <row r="525">
          <cell r="B525" t="str">
            <v>D20042</v>
          </cell>
          <cell r="E525" t="str">
            <v>Wheel loader</v>
          </cell>
          <cell r="F525">
            <v>0.8</v>
          </cell>
          <cell r="G525">
            <v>16</v>
          </cell>
          <cell r="H525">
            <v>19.654768406961175</v>
          </cell>
          <cell r="I525" t="str">
            <v>jam</v>
          </cell>
          <cell r="J525">
            <v>1.2284230254350734</v>
          </cell>
          <cell r="K525">
            <v>2.6773761713520743E-2</v>
          </cell>
          <cell r="L525">
            <v>37.350000000000009</v>
          </cell>
          <cell r="M525">
            <v>173345.6</v>
          </cell>
          <cell r="N525">
            <v>212941.72639785806</v>
          </cell>
          <cell r="O525">
            <v>0</v>
          </cell>
          <cell r="P525">
            <v>0</v>
          </cell>
          <cell r="Q525">
            <v>212941.72639785806</v>
          </cell>
          <cell r="R525">
            <v>0</v>
          </cell>
          <cell r="T525">
            <v>0</v>
          </cell>
        </row>
        <row r="526">
          <cell r="B526" t="str">
            <v>D20024</v>
          </cell>
          <cell r="E526" t="str">
            <v>Dump Truck 20 Ton</v>
          </cell>
          <cell r="F526">
            <v>8</v>
          </cell>
          <cell r="G526">
            <v>10</v>
          </cell>
          <cell r="H526">
            <v>59.816011851851847</v>
          </cell>
          <cell r="I526" t="str">
            <v>jam</v>
          </cell>
          <cell r="J526">
            <v>5.9816011851851849</v>
          </cell>
          <cell r="K526">
            <v>0.13037037037037036</v>
          </cell>
          <cell r="L526">
            <v>7.6704545454545467</v>
          </cell>
          <cell r="M526">
            <v>192744.92307692309</v>
          </cell>
          <cell r="N526">
            <v>1152923.2603153505</v>
          </cell>
          <cell r="O526">
            <v>0</v>
          </cell>
          <cell r="P526">
            <v>0</v>
          </cell>
          <cell r="Q526">
            <v>1152923.2603153505</v>
          </cell>
          <cell r="R526">
            <v>0</v>
          </cell>
          <cell r="T526">
            <v>0</v>
          </cell>
        </row>
        <row r="527">
          <cell r="B527" t="str">
            <v>D20004</v>
          </cell>
          <cell r="E527" t="str">
            <v>Alat bantu (Pek. Tanah)-m3</v>
          </cell>
          <cell r="I527" t="str">
            <v>m3</v>
          </cell>
          <cell r="J527">
            <v>57.352000000000004</v>
          </cell>
          <cell r="K527">
            <v>1</v>
          </cell>
          <cell r="M527">
            <v>250</v>
          </cell>
          <cell r="N527">
            <v>14338.000000000002</v>
          </cell>
          <cell r="O527">
            <v>0</v>
          </cell>
          <cell r="P527">
            <v>0</v>
          </cell>
          <cell r="Q527">
            <v>14338.000000000002</v>
          </cell>
          <cell r="R527">
            <v>0</v>
          </cell>
          <cell r="T527">
            <v>0</v>
          </cell>
        </row>
        <row r="528">
          <cell r="B528" t="str">
            <v>D20050</v>
          </cell>
          <cell r="E528" t="str">
            <v>BBM solar</v>
          </cell>
          <cell r="H528">
            <v>108.57160988844265</v>
          </cell>
          <cell r="I528" t="str">
            <v>ltr</v>
          </cell>
          <cell r="J528">
            <v>108.57160988844265</v>
          </cell>
          <cell r="M528">
            <v>989.1712</v>
          </cell>
          <cell r="N528">
            <v>107395.90963928269</v>
          </cell>
          <cell r="O528">
            <v>0</v>
          </cell>
          <cell r="P528">
            <v>0</v>
          </cell>
          <cell r="Q528">
            <v>107395.90963928269</v>
          </cell>
          <cell r="R528">
            <v>0</v>
          </cell>
          <cell r="T528">
            <v>0</v>
          </cell>
        </row>
        <row r="529">
          <cell r="T529">
            <v>0</v>
          </cell>
        </row>
        <row r="530">
          <cell r="B530" t="str">
            <v>5.1.3</v>
          </cell>
          <cell r="D530" t="str">
            <v>Blinding Concrete Class B</v>
          </cell>
          <cell r="F530">
            <v>0.1</v>
          </cell>
          <cell r="I530" t="str">
            <v>m3</v>
          </cell>
          <cell r="J530">
            <v>9.44</v>
          </cell>
          <cell r="K530">
            <v>4.72</v>
          </cell>
          <cell r="L530" t="str">
            <v>m3/nos</v>
          </cell>
          <cell r="M530">
            <v>694275.05280000006</v>
          </cell>
          <cell r="T530">
            <v>0</v>
          </cell>
        </row>
        <row r="531">
          <cell r="D531" t="str">
            <v>Material</v>
          </cell>
          <cell r="M531">
            <v>609675.05280000006</v>
          </cell>
          <cell r="T531">
            <v>0</v>
          </cell>
        </row>
        <row r="532">
          <cell r="B532" t="str">
            <v>B20193</v>
          </cell>
          <cell r="E532" t="str">
            <v>Concrete Class B</v>
          </cell>
          <cell r="I532" t="str">
            <v>m3</v>
          </cell>
          <cell r="J532">
            <v>9.6288</v>
          </cell>
          <cell r="K532">
            <v>1.02</v>
          </cell>
          <cell r="M532">
            <v>597720.64</v>
          </cell>
          <cell r="N532">
            <v>5755332.4984320002</v>
          </cell>
          <cell r="O532">
            <v>5755332.4984320002</v>
          </cell>
          <cell r="P532">
            <v>0</v>
          </cell>
          <cell r="Q532">
            <v>0</v>
          </cell>
          <cell r="R532">
            <v>0</v>
          </cell>
          <cell r="T532">
            <v>0</v>
          </cell>
        </row>
        <row r="533">
          <cell r="D533" t="str">
            <v>Labour</v>
          </cell>
          <cell r="M533">
            <v>81600</v>
          </cell>
          <cell r="T533">
            <v>0</v>
          </cell>
        </row>
        <row r="534">
          <cell r="B534" t="str">
            <v>C20008</v>
          </cell>
          <cell r="E534" t="str">
            <v>Placing beton (slab)</v>
          </cell>
          <cell r="I534" t="str">
            <v>m3</v>
          </cell>
          <cell r="J534">
            <v>9.6288</v>
          </cell>
          <cell r="M534">
            <v>80000</v>
          </cell>
          <cell r="N534">
            <v>770304</v>
          </cell>
          <cell r="O534">
            <v>0</v>
          </cell>
          <cell r="P534">
            <v>770304</v>
          </cell>
          <cell r="Q534">
            <v>0</v>
          </cell>
          <cell r="R534">
            <v>0</v>
          </cell>
          <cell r="T534">
            <v>0</v>
          </cell>
        </row>
        <row r="535">
          <cell r="D535" t="str">
            <v>Equipment Operasional</v>
          </cell>
          <cell r="H535" t="str">
            <v>BBM</v>
          </cell>
          <cell r="M535">
            <v>3000</v>
          </cell>
          <cell r="T535">
            <v>0</v>
          </cell>
        </row>
        <row r="536">
          <cell r="B536" t="str">
            <v>D20029</v>
          </cell>
          <cell r="E536" t="str">
            <v>Gerobak dorong</v>
          </cell>
          <cell r="I536" t="str">
            <v>unit</v>
          </cell>
          <cell r="J536">
            <v>0.1888</v>
          </cell>
          <cell r="K536">
            <v>0.02</v>
          </cell>
          <cell r="M536">
            <v>100000</v>
          </cell>
          <cell r="N536">
            <v>18880</v>
          </cell>
          <cell r="O536">
            <v>0</v>
          </cell>
          <cell r="P536">
            <v>0</v>
          </cell>
          <cell r="Q536">
            <v>18880</v>
          </cell>
          <cell r="R536">
            <v>0</v>
          </cell>
          <cell r="T536">
            <v>0</v>
          </cell>
        </row>
        <row r="537">
          <cell r="B537" t="str">
            <v>D20006</v>
          </cell>
          <cell r="E537" t="str">
            <v>Alat bantu Cor</v>
          </cell>
          <cell r="I537" t="str">
            <v>m3</v>
          </cell>
          <cell r="J537">
            <v>9.44</v>
          </cell>
          <cell r="K537">
            <v>1</v>
          </cell>
          <cell r="M537">
            <v>1000</v>
          </cell>
          <cell r="N537">
            <v>9440</v>
          </cell>
          <cell r="O537">
            <v>0</v>
          </cell>
          <cell r="P537">
            <v>0</v>
          </cell>
          <cell r="Q537">
            <v>9440</v>
          </cell>
          <cell r="R537">
            <v>0</v>
          </cell>
          <cell r="T537">
            <v>0</v>
          </cell>
        </row>
        <row r="538">
          <cell r="T538">
            <v>0</v>
          </cell>
        </row>
        <row r="539">
          <cell r="B539" t="str">
            <v>5.1.4</v>
          </cell>
          <cell r="D539" t="str">
            <v>Concrete Work</v>
          </cell>
          <cell r="I539" t="str">
            <v>nos</v>
          </cell>
          <cell r="J539">
            <v>2</v>
          </cell>
          <cell r="M539">
            <v>113768067.62390292</v>
          </cell>
          <cell r="T539">
            <v>0</v>
          </cell>
        </row>
        <row r="540">
          <cell r="D540" t="str">
            <v>Concrete block</v>
          </cell>
          <cell r="T540">
            <v>0</v>
          </cell>
        </row>
        <row r="541">
          <cell r="B541" t="str">
            <v>5.1.4.a</v>
          </cell>
          <cell r="E541" t="str">
            <v>Con-C</v>
          </cell>
          <cell r="I541" t="str">
            <v>m3</v>
          </cell>
          <cell r="J541">
            <v>1.74</v>
          </cell>
          <cell r="K541">
            <v>0.87</v>
          </cell>
          <cell r="L541" t="str">
            <v>m3/nos</v>
          </cell>
          <cell r="T541">
            <v>0</v>
          </cell>
        </row>
        <row r="542">
          <cell r="B542" t="str">
            <v>5.1.4.b</v>
          </cell>
          <cell r="E542" t="str">
            <v>Re-Bar</v>
          </cell>
          <cell r="I542" t="str">
            <v>kg</v>
          </cell>
          <cell r="J542">
            <v>193.34800000000001</v>
          </cell>
          <cell r="K542">
            <v>96.674000000000007</v>
          </cell>
          <cell r="L542" t="str">
            <v>kg/nos</v>
          </cell>
          <cell r="T542">
            <v>0</v>
          </cell>
        </row>
        <row r="543">
          <cell r="B543" t="str">
            <v>5.1.4.c</v>
          </cell>
          <cell r="E543" t="str">
            <v>Form-Work</v>
          </cell>
          <cell r="I543" t="str">
            <v>m2</v>
          </cell>
          <cell r="J543">
            <v>16.600000000000001</v>
          </cell>
          <cell r="K543">
            <v>8.3000000000000007</v>
          </cell>
          <cell r="L543" t="str">
            <v>m2/nos</v>
          </cell>
          <cell r="T543">
            <v>0</v>
          </cell>
        </row>
        <row r="544">
          <cell r="D544" t="str">
            <v>Opening for acces and maintenance</v>
          </cell>
          <cell r="T544">
            <v>0</v>
          </cell>
        </row>
        <row r="545">
          <cell r="B545" t="str">
            <v>5.1.4.d</v>
          </cell>
          <cell r="E545" t="str">
            <v>Con-C</v>
          </cell>
          <cell r="I545" t="str">
            <v>m3</v>
          </cell>
          <cell r="J545">
            <v>0.22</v>
          </cell>
          <cell r="K545">
            <v>0.11</v>
          </cell>
          <cell r="L545" t="str">
            <v>m3/nos</v>
          </cell>
          <cell r="T545">
            <v>0</v>
          </cell>
        </row>
        <row r="546">
          <cell r="B546" t="str">
            <v>5.1.4.e</v>
          </cell>
          <cell r="E546" t="str">
            <v>Re-Bar</v>
          </cell>
          <cell r="I546" t="str">
            <v>kg</v>
          </cell>
          <cell r="J546">
            <v>25.835999999999999</v>
          </cell>
          <cell r="K546">
            <v>12.917999999999999</v>
          </cell>
          <cell r="L546" t="str">
            <v>kg/nos</v>
          </cell>
          <cell r="T546">
            <v>0</v>
          </cell>
        </row>
        <row r="547">
          <cell r="B547" t="str">
            <v>5.1.4.f</v>
          </cell>
          <cell r="E547" t="str">
            <v>Form-Work</v>
          </cell>
          <cell r="I547" t="str">
            <v>m2</v>
          </cell>
          <cell r="J547">
            <v>0.88</v>
          </cell>
          <cell r="K547">
            <v>0.44</v>
          </cell>
          <cell r="L547" t="str">
            <v>m2/nos</v>
          </cell>
          <cell r="T547">
            <v>0</v>
          </cell>
        </row>
        <row r="548">
          <cell r="D548" t="str">
            <v>Concrete ring for cover installation</v>
          </cell>
          <cell r="T548">
            <v>0</v>
          </cell>
        </row>
        <row r="549">
          <cell r="B549" t="str">
            <v>5.1.4.g</v>
          </cell>
          <cell r="E549" t="str">
            <v>Con-C</v>
          </cell>
          <cell r="I549" t="str">
            <v>m3</v>
          </cell>
          <cell r="J549">
            <v>0.86</v>
          </cell>
          <cell r="K549">
            <v>0.43</v>
          </cell>
          <cell r="L549" t="str">
            <v>m3/nos</v>
          </cell>
          <cell r="T549">
            <v>0</v>
          </cell>
        </row>
        <row r="550">
          <cell r="B550" t="str">
            <v>5.1.4.h</v>
          </cell>
          <cell r="E550" t="str">
            <v>Re-Bar</v>
          </cell>
          <cell r="I550" t="str">
            <v>kg</v>
          </cell>
          <cell r="J550">
            <v>168.524</v>
          </cell>
          <cell r="K550">
            <v>84.262</v>
          </cell>
          <cell r="L550" t="str">
            <v>kg/nos</v>
          </cell>
          <cell r="T550">
            <v>0</v>
          </cell>
        </row>
        <row r="551">
          <cell r="B551" t="str">
            <v>5.1.4.i</v>
          </cell>
          <cell r="E551" t="str">
            <v>Form-Work</v>
          </cell>
          <cell r="I551" t="str">
            <v>m2</v>
          </cell>
          <cell r="J551">
            <v>7.92</v>
          </cell>
          <cell r="K551">
            <v>3.96</v>
          </cell>
          <cell r="L551" t="str">
            <v>m2/nos</v>
          </cell>
          <cell r="T551">
            <v>0</v>
          </cell>
        </row>
        <row r="552">
          <cell r="D552" t="str">
            <v>Chamber</v>
          </cell>
          <cell r="T552">
            <v>0</v>
          </cell>
        </row>
        <row r="553">
          <cell r="B553" t="str">
            <v>5.1.4.j</v>
          </cell>
          <cell r="E553" t="str">
            <v>Con-C</v>
          </cell>
          <cell r="I553" t="str">
            <v>m3</v>
          </cell>
          <cell r="J553">
            <v>70.8</v>
          </cell>
          <cell r="K553">
            <v>35.4</v>
          </cell>
          <cell r="L553" t="str">
            <v>m3/nos</v>
          </cell>
          <cell r="T553">
            <v>0</v>
          </cell>
        </row>
        <row r="554">
          <cell r="B554" t="str">
            <v>5.1.4.k</v>
          </cell>
          <cell r="E554" t="str">
            <v>Re-Bar</v>
          </cell>
          <cell r="I554" t="str">
            <v>kg</v>
          </cell>
          <cell r="J554">
            <v>9062.9259999999995</v>
          </cell>
          <cell r="K554">
            <v>4531.4629999999997</v>
          </cell>
          <cell r="L554" t="str">
            <v>kg/nos</v>
          </cell>
          <cell r="T554">
            <v>0</v>
          </cell>
        </row>
        <row r="555">
          <cell r="B555" t="str">
            <v>5.1.4.l</v>
          </cell>
          <cell r="E555" t="str">
            <v>Form-Work</v>
          </cell>
          <cell r="I555" t="str">
            <v>m2</v>
          </cell>
          <cell r="J555">
            <v>244.22</v>
          </cell>
          <cell r="K555">
            <v>122.11</v>
          </cell>
          <cell r="L555" t="str">
            <v>m2/nos</v>
          </cell>
          <cell r="T555">
            <v>0</v>
          </cell>
        </row>
        <row r="556">
          <cell r="D556" t="str">
            <v>Pre-cast</v>
          </cell>
          <cell r="T556">
            <v>0</v>
          </cell>
        </row>
        <row r="557">
          <cell r="B557" t="str">
            <v>5.1.4.m</v>
          </cell>
          <cell r="E557" t="str">
            <v>Con-C</v>
          </cell>
          <cell r="I557" t="str">
            <v>m3</v>
          </cell>
          <cell r="J557">
            <v>5.68</v>
          </cell>
          <cell r="K557">
            <v>2.84</v>
          </cell>
          <cell r="L557" t="str">
            <v>m3/nos</v>
          </cell>
          <cell r="T557">
            <v>0</v>
          </cell>
        </row>
        <row r="558">
          <cell r="B558" t="str">
            <v>5.1.4.n</v>
          </cell>
          <cell r="E558" t="str">
            <v>Re-Bar</v>
          </cell>
          <cell r="I558" t="str">
            <v>kg</v>
          </cell>
          <cell r="J558">
            <v>624.87800000000004</v>
          </cell>
          <cell r="K558">
            <v>312.43900000000002</v>
          </cell>
          <cell r="L558" t="str">
            <v>kg/nos</v>
          </cell>
          <cell r="T558">
            <v>0</v>
          </cell>
        </row>
        <row r="559">
          <cell r="B559" t="str">
            <v>5.1.4.o</v>
          </cell>
          <cell r="E559" t="str">
            <v>Form-Work</v>
          </cell>
          <cell r="I559" t="str">
            <v>m2</v>
          </cell>
          <cell r="J559">
            <v>36.94</v>
          </cell>
          <cell r="K559">
            <v>18.47</v>
          </cell>
          <cell r="L559" t="str">
            <v>m2/nos</v>
          </cell>
          <cell r="T559">
            <v>0</v>
          </cell>
        </row>
        <row r="560">
          <cell r="T560">
            <v>0</v>
          </cell>
        </row>
        <row r="561">
          <cell r="D561" t="str">
            <v>Concrete class C</v>
          </cell>
          <cell r="I561" t="str">
            <v>m3</v>
          </cell>
          <cell r="J561">
            <v>79.299999999999983</v>
          </cell>
          <cell r="M561">
            <v>780355.8617086343</v>
          </cell>
          <cell r="T561">
            <v>0</v>
          </cell>
        </row>
        <row r="562">
          <cell r="D562" t="str">
            <v>Material</v>
          </cell>
          <cell r="M562">
            <v>30426561.216551721</v>
          </cell>
          <cell r="T562">
            <v>0</v>
          </cell>
        </row>
        <row r="563">
          <cell r="B563" t="str">
            <v>B20194</v>
          </cell>
          <cell r="E563" t="str">
            <v>Concrete Class C</v>
          </cell>
          <cell r="I563" t="str">
            <v>m3</v>
          </cell>
          <cell r="J563">
            <v>80.885999999999981</v>
          </cell>
          <cell r="K563">
            <v>1.02</v>
          </cell>
          <cell r="M563">
            <v>654528.80000000005</v>
          </cell>
          <cell r="N563">
            <v>52942216.516799994</v>
          </cell>
          <cell r="O563">
            <v>52942216.516799994</v>
          </cell>
          <cell r="P563">
            <v>0</v>
          </cell>
          <cell r="Q563">
            <v>0</v>
          </cell>
          <cell r="R563">
            <v>0</v>
          </cell>
          <cell r="T563">
            <v>0</v>
          </cell>
        </row>
        <row r="564">
          <cell r="D564" t="str">
            <v>Labour</v>
          </cell>
          <cell r="M564">
            <v>4648620.6896551717</v>
          </cell>
          <cell r="T564">
            <v>0</v>
          </cell>
        </row>
        <row r="565">
          <cell r="B565" t="str">
            <v>C20007</v>
          </cell>
          <cell r="E565" t="str">
            <v>Placing beton (dinding)</v>
          </cell>
          <cell r="I565" t="str">
            <v>m3</v>
          </cell>
          <cell r="J565">
            <v>80.885999999999981</v>
          </cell>
          <cell r="M565">
            <v>100000</v>
          </cell>
          <cell r="N565">
            <v>8088599.9999999981</v>
          </cell>
          <cell r="O565">
            <v>0</v>
          </cell>
          <cell r="P565">
            <v>8088599.9999999981</v>
          </cell>
          <cell r="Q565">
            <v>0</v>
          </cell>
          <cell r="R565">
            <v>0</v>
          </cell>
          <cell r="T565">
            <v>0</v>
          </cell>
        </row>
        <row r="566">
          <cell r="D566" t="str">
            <v>Equipment Operasional</v>
          </cell>
          <cell r="H566" t="str">
            <v>BBM</v>
          </cell>
          <cell r="M566">
            <v>489312.25097396184</v>
          </cell>
          <cell r="T566">
            <v>0</v>
          </cell>
        </row>
        <row r="567">
          <cell r="B567" t="str">
            <v>D20029</v>
          </cell>
          <cell r="E567" t="str">
            <v>Gerobak dorong</v>
          </cell>
          <cell r="I567" t="str">
            <v>unit</v>
          </cell>
          <cell r="J567">
            <v>1.5859999999999996</v>
          </cell>
          <cell r="K567">
            <v>0.02</v>
          </cell>
          <cell r="M567">
            <v>100000</v>
          </cell>
          <cell r="N567">
            <v>158599.99999999997</v>
          </cell>
          <cell r="O567">
            <v>0</v>
          </cell>
          <cell r="P567">
            <v>0</v>
          </cell>
          <cell r="Q567">
            <v>158599.99999999997</v>
          </cell>
          <cell r="R567">
            <v>0</v>
          </cell>
          <cell r="T567">
            <v>0</v>
          </cell>
        </row>
        <row r="568">
          <cell r="B568" t="str">
            <v>D20019</v>
          </cell>
          <cell r="E568" t="str">
            <v>Concrete Vibrator</v>
          </cell>
          <cell r="I568" t="str">
            <v>jam</v>
          </cell>
          <cell r="J568">
            <v>35.032128514056218</v>
          </cell>
          <cell r="K568">
            <v>0.44176706827309237</v>
          </cell>
          <cell r="L568">
            <v>2.2636363636363637</v>
          </cell>
          <cell r="M568">
            <v>8458.0449222720126</v>
          </cell>
          <cell r="N568">
            <v>296303.31669469376</v>
          </cell>
          <cell r="O568">
            <v>0</v>
          </cell>
          <cell r="P568">
            <v>0</v>
          </cell>
          <cell r="Q568">
            <v>296303.31669469376</v>
          </cell>
          <cell r="R568">
            <v>0</v>
          </cell>
          <cell r="T568">
            <v>0</v>
          </cell>
        </row>
        <row r="569">
          <cell r="B569" t="str">
            <v>D20006</v>
          </cell>
          <cell r="E569" t="str">
            <v>Alat bantu Cor</v>
          </cell>
          <cell r="I569" t="str">
            <v>m3</v>
          </cell>
          <cell r="J569">
            <v>396.49999999999989</v>
          </cell>
          <cell r="K569">
            <v>5</v>
          </cell>
          <cell r="M569">
            <v>1000</v>
          </cell>
          <cell r="N569">
            <v>396499.99999999988</v>
          </cell>
          <cell r="O569">
            <v>0</v>
          </cell>
          <cell r="P569">
            <v>0</v>
          </cell>
          <cell r="Q569">
            <v>396499.99999999988</v>
          </cell>
          <cell r="R569">
            <v>0</v>
          </cell>
          <cell r="T569">
            <v>0</v>
          </cell>
        </row>
        <row r="570">
          <cell r="T570">
            <v>0</v>
          </cell>
        </row>
        <row r="571">
          <cell r="B571" t="str">
            <v>5.1.4.p</v>
          </cell>
          <cell r="D571" t="str">
            <v>Reinforcement</v>
          </cell>
          <cell r="I571" t="str">
            <v>kg</v>
          </cell>
          <cell r="J571">
            <v>11083.063200000002</v>
          </cell>
          <cell r="K571">
            <v>1.1000000000000001</v>
          </cell>
          <cell r="M571">
            <v>12012.333333333332</v>
          </cell>
          <cell r="T571">
            <v>0</v>
          </cell>
        </row>
        <row r="572">
          <cell r="D572" t="str">
            <v>Material</v>
          </cell>
          <cell r="M572">
            <v>605834.53131555545</v>
          </cell>
          <cell r="T572">
            <v>0</v>
          </cell>
        </row>
        <row r="573">
          <cell r="B573" t="str">
            <v>B20011</v>
          </cell>
          <cell r="E573" t="str">
            <v>Besi beton</v>
          </cell>
          <cell r="I573" t="str">
            <v>kg</v>
          </cell>
          <cell r="J573">
            <v>11637.216360000002</v>
          </cell>
          <cell r="K573">
            <v>1.05</v>
          </cell>
          <cell r="M573">
            <v>9800</v>
          </cell>
          <cell r="N573">
            <v>114044720.32800002</v>
          </cell>
          <cell r="O573">
            <v>114044720.32800002</v>
          </cell>
          <cell r="P573">
            <v>0</v>
          </cell>
          <cell r="Q573">
            <v>0</v>
          </cell>
          <cell r="R573">
            <v>0</v>
          </cell>
          <cell r="T573">
            <v>0</v>
          </cell>
        </row>
        <row r="574">
          <cell r="B574" t="str">
            <v>B20050</v>
          </cell>
          <cell r="E574" t="str">
            <v>Kawat Bendrad</v>
          </cell>
          <cell r="I574" t="str">
            <v>Kg</v>
          </cell>
          <cell r="J574">
            <v>221.66126400000005</v>
          </cell>
          <cell r="K574">
            <v>0.02</v>
          </cell>
          <cell r="M574">
            <v>13950</v>
          </cell>
          <cell r="N574">
            <v>3092174.6328000007</v>
          </cell>
          <cell r="O574">
            <v>3092174.6328000007</v>
          </cell>
          <cell r="P574">
            <v>0</v>
          </cell>
          <cell r="Q574">
            <v>0</v>
          </cell>
          <cell r="R574">
            <v>0</v>
          </cell>
          <cell r="T574">
            <v>0</v>
          </cell>
        </row>
        <row r="575">
          <cell r="D575" t="str">
            <v>Labour</v>
          </cell>
          <cell r="M575">
            <v>72225.518919254406</v>
          </cell>
          <cell r="T575">
            <v>0</v>
          </cell>
        </row>
        <row r="576">
          <cell r="B576" t="str">
            <v>C20014</v>
          </cell>
          <cell r="E576" t="str">
            <v>Upah fabrikasi dan install besi beton</v>
          </cell>
          <cell r="I576" t="str">
            <v>kg</v>
          </cell>
          <cell r="J576">
            <v>11637.216360000002</v>
          </cell>
          <cell r="M576">
            <v>1200</v>
          </cell>
          <cell r="N576">
            <v>13964659.632000003</v>
          </cell>
          <cell r="O576">
            <v>0</v>
          </cell>
          <cell r="P576">
            <v>13964659.632000003</v>
          </cell>
          <cell r="Q576">
            <v>0</v>
          </cell>
          <cell r="R576">
            <v>0</v>
          </cell>
          <cell r="T576">
            <v>0</v>
          </cell>
        </row>
        <row r="577">
          <cell r="D577" t="str">
            <v>Equipment Operasional</v>
          </cell>
          <cell r="M577">
            <v>10509.004075552892</v>
          </cell>
          <cell r="T577">
            <v>0</v>
          </cell>
        </row>
        <row r="578">
          <cell r="B578" t="str">
            <v>D20013</v>
          </cell>
          <cell r="E578" t="str">
            <v>Bar bender</v>
          </cell>
          <cell r="G578">
            <v>300</v>
          </cell>
          <cell r="I578" t="str">
            <v>jam</v>
          </cell>
          <cell r="J578">
            <v>36.94354400000001</v>
          </cell>
          <cell r="K578">
            <v>3.3333333333333335E-3</v>
          </cell>
          <cell r="M578">
            <v>20000</v>
          </cell>
          <cell r="N578">
            <v>738870.88000000024</v>
          </cell>
          <cell r="O578">
            <v>0</v>
          </cell>
          <cell r="P578">
            <v>0</v>
          </cell>
          <cell r="Q578">
            <v>738870.88000000024</v>
          </cell>
          <cell r="R578">
            <v>0</v>
          </cell>
          <cell r="T578">
            <v>0</v>
          </cell>
        </row>
        <row r="579">
          <cell r="B579" t="str">
            <v>D20014</v>
          </cell>
          <cell r="E579" t="str">
            <v>Bar cutter</v>
          </cell>
          <cell r="G579">
            <v>300</v>
          </cell>
          <cell r="I579" t="str">
            <v>jam</v>
          </cell>
          <cell r="J579">
            <v>36.94354400000001</v>
          </cell>
          <cell r="K579">
            <v>3.3333333333333335E-3</v>
          </cell>
          <cell r="M579">
            <v>20000</v>
          </cell>
          <cell r="N579">
            <v>738870.88000000024</v>
          </cell>
          <cell r="O579">
            <v>0</v>
          </cell>
          <cell r="P579">
            <v>0</v>
          </cell>
          <cell r="Q579">
            <v>738870.88000000024</v>
          </cell>
          <cell r="R579">
            <v>0</v>
          </cell>
          <cell r="T579">
            <v>0</v>
          </cell>
        </row>
        <row r="580">
          <cell r="B580" t="str">
            <v>D20005</v>
          </cell>
          <cell r="E580" t="str">
            <v>Alat bantu pekerjaan besi</v>
          </cell>
          <cell r="I580" t="str">
            <v>kg</v>
          </cell>
          <cell r="J580">
            <v>11083.063200000002</v>
          </cell>
          <cell r="K580">
            <v>1</v>
          </cell>
          <cell r="M580">
            <v>50</v>
          </cell>
          <cell r="N580">
            <v>554153.16000000015</v>
          </cell>
          <cell r="O580">
            <v>0</v>
          </cell>
          <cell r="P580">
            <v>0</v>
          </cell>
          <cell r="Q580">
            <v>554153.16000000015</v>
          </cell>
          <cell r="R580">
            <v>0</v>
          </cell>
          <cell r="T580">
            <v>0</v>
          </cell>
        </row>
        <row r="581">
          <cell r="T581">
            <v>0</v>
          </cell>
        </row>
        <row r="582">
          <cell r="D582" t="str">
            <v>Formwork</v>
          </cell>
          <cell r="I582" t="str">
            <v>m2</v>
          </cell>
          <cell r="J582">
            <v>306.56</v>
          </cell>
          <cell r="M582">
            <v>106081.89555555556</v>
          </cell>
          <cell r="T582">
            <v>0</v>
          </cell>
        </row>
        <row r="583">
          <cell r="D583" t="str">
            <v>Material</v>
          </cell>
          <cell r="M583">
            <v>1183430.4759946452</v>
          </cell>
          <cell r="T583">
            <v>0</v>
          </cell>
        </row>
        <row r="584">
          <cell r="B584" t="str">
            <v>A20008</v>
          </cell>
          <cell r="E584" t="str">
            <v>Kayu bekisting</v>
          </cell>
          <cell r="G584">
            <v>3</v>
          </cell>
          <cell r="H584" t="str">
            <v>X pakai</v>
          </cell>
          <cell r="I584" t="str">
            <v>m3</v>
          </cell>
          <cell r="J584">
            <v>3.539277777777778</v>
          </cell>
          <cell r="K584">
            <v>1.154513888888889E-2</v>
          </cell>
          <cell r="M584">
            <v>2193529.6</v>
          </cell>
          <cell r="N584">
            <v>7763510.5681777783</v>
          </cell>
          <cell r="O584">
            <v>7763510.5681777783</v>
          </cell>
          <cell r="P584">
            <v>0</v>
          </cell>
          <cell r="Q584">
            <v>0</v>
          </cell>
          <cell r="R584">
            <v>0</v>
          </cell>
          <cell r="T584">
            <v>0</v>
          </cell>
        </row>
        <row r="585">
          <cell r="B585" t="str">
            <v>B20065</v>
          </cell>
          <cell r="E585" t="str">
            <v>Plywood 12mm x 4' x 8'</v>
          </cell>
          <cell r="G585">
            <v>3</v>
          </cell>
          <cell r="H585" t="str">
            <v>X pakai</v>
          </cell>
          <cell r="I585" t="str">
            <v>lbr</v>
          </cell>
          <cell r="J585">
            <v>35.481481481481481</v>
          </cell>
          <cell r="K585">
            <v>0.11574074074074074</v>
          </cell>
          <cell r="M585">
            <v>225000</v>
          </cell>
          <cell r="N585">
            <v>7983333.333333333</v>
          </cell>
          <cell r="O585">
            <v>7983333.333333333</v>
          </cell>
          <cell r="P585">
            <v>0</v>
          </cell>
          <cell r="Q585">
            <v>0</v>
          </cell>
          <cell r="R585">
            <v>0</v>
          </cell>
          <cell r="T585">
            <v>0</v>
          </cell>
        </row>
        <row r="586">
          <cell r="B586" t="str">
            <v>B20067</v>
          </cell>
          <cell r="E586" t="str">
            <v>Paku</v>
          </cell>
          <cell r="G586">
            <v>1</v>
          </cell>
          <cell r="H586" t="str">
            <v>X pakai</v>
          </cell>
          <cell r="I586" t="str">
            <v>kg</v>
          </cell>
          <cell r="J586">
            <v>121.34666666666666</v>
          </cell>
          <cell r="K586">
            <v>0.39583333333333331</v>
          </cell>
          <cell r="M586">
            <v>10650</v>
          </cell>
          <cell r="N586">
            <v>1292342</v>
          </cell>
          <cell r="O586">
            <v>1292342</v>
          </cell>
          <cell r="P586">
            <v>0</v>
          </cell>
          <cell r="Q586">
            <v>0</v>
          </cell>
          <cell r="R586">
            <v>0</v>
          </cell>
          <cell r="T586">
            <v>0</v>
          </cell>
        </row>
        <row r="587">
          <cell r="B587" t="str">
            <v>B20091</v>
          </cell>
          <cell r="E587" t="str">
            <v>Material lain (adjustable support, pipa dll)</v>
          </cell>
          <cell r="G587">
            <v>80</v>
          </cell>
          <cell r="H587" t="str">
            <v>X pakai</v>
          </cell>
          <cell r="I587" t="str">
            <v>ls</v>
          </cell>
          <cell r="J587">
            <v>3.8320000000000003</v>
          </cell>
          <cell r="K587">
            <v>1.2500000000000001E-2</v>
          </cell>
          <cell r="M587">
            <v>600000</v>
          </cell>
          <cell r="N587">
            <v>2299200</v>
          </cell>
          <cell r="O587">
            <v>2299200</v>
          </cell>
          <cell r="P587">
            <v>0</v>
          </cell>
          <cell r="Q587">
            <v>0</v>
          </cell>
          <cell r="R587">
            <v>0</v>
          </cell>
          <cell r="T587">
            <v>0</v>
          </cell>
        </row>
        <row r="588">
          <cell r="B588" t="str">
            <v>B20066</v>
          </cell>
          <cell r="E588" t="str">
            <v>Oli formwork</v>
          </cell>
          <cell r="I588" t="str">
            <v>liter</v>
          </cell>
          <cell r="J588">
            <v>61.312000000000005</v>
          </cell>
          <cell r="K588">
            <v>0.2</v>
          </cell>
          <cell r="M588">
            <v>5000</v>
          </cell>
          <cell r="N588">
            <v>306560</v>
          </cell>
          <cell r="O588">
            <v>306560</v>
          </cell>
          <cell r="P588">
            <v>0</v>
          </cell>
          <cell r="Q588">
            <v>0</v>
          </cell>
          <cell r="R588">
            <v>0</v>
          </cell>
          <cell r="T588">
            <v>0</v>
          </cell>
        </row>
        <row r="589">
          <cell r="D589" t="str">
            <v>Labour</v>
          </cell>
          <cell r="M589">
            <v>738698.79518072284</v>
          </cell>
          <cell r="T589">
            <v>0</v>
          </cell>
        </row>
        <row r="590">
          <cell r="B590" t="str">
            <v>C20013</v>
          </cell>
          <cell r="E590" t="str">
            <v>Upah fabrikasi bekisting</v>
          </cell>
          <cell r="I590" t="str">
            <v>m2</v>
          </cell>
          <cell r="J590">
            <v>102.18666666666667</v>
          </cell>
          <cell r="M590">
            <v>30000</v>
          </cell>
          <cell r="N590">
            <v>3065600</v>
          </cell>
          <cell r="O590">
            <v>0</v>
          </cell>
          <cell r="P590">
            <v>3065600</v>
          </cell>
          <cell r="Q590">
            <v>0</v>
          </cell>
          <cell r="R590">
            <v>0</v>
          </cell>
          <cell r="T590">
            <v>0</v>
          </cell>
        </row>
        <row r="591">
          <cell r="B591" t="str">
            <v>C20017</v>
          </cell>
          <cell r="E591" t="str">
            <v>Upah install bekisting</v>
          </cell>
          <cell r="I591" t="str">
            <v>m2</v>
          </cell>
          <cell r="J591">
            <v>306.56</v>
          </cell>
          <cell r="M591">
            <v>30000</v>
          </cell>
          <cell r="N591">
            <v>9196800</v>
          </cell>
          <cell r="O591">
            <v>0</v>
          </cell>
          <cell r="P591">
            <v>9196800</v>
          </cell>
          <cell r="Q591">
            <v>0</v>
          </cell>
          <cell r="R591">
            <v>0</v>
          </cell>
          <cell r="T591">
            <v>0</v>
          </cell>
        </row>
        <row r="592">
          <cell r="D592" t="str">
            <v>Equipment Operasional</v>
          </cell>
          <cell r="M592">
            <v>36934.93975903614</v>
          </cell>
          <cell r="T592">
            <v>0</v>
          </cell>
        </row>
        <row r="593">
          <cell r="B593" t="str">
            <v>D20007</v>
          </cell>
          <cell r="E593" t="str">
            <v>Alat bantu formwork</v>
          </cell>
          <cell r="I593" t="str">
            <v>m2</v>
          </cell>
          <cell r="J593">
            <v>306.56</v>
          </cell>
          <cell r="M593">
            <v>2000</v>
          </cell>
          <cell r="N593">
            <v>613120</v>
          </cell>
          <cell r="O593">
            <v>0</v>
          </cell>
          <cell r="P593">
            <v>0</v>
          </cell>
          <cell r="Q593">
            <v>613120</v>
          </cell>
          <cell r="R593">
            <v>0</v>
          </cell>
          <cell r="T593">
            <v>0</v>
          </cell>
        </row>
        <row r="594">
          <cell r="T594">
            <v>0</v>
          </cell>
        </row>
        <row r="595">
          <cell r="B595" t="str">
            <v>5.1.5</v>
          </cell>
          <cell r="D595" t="str">
            <v>Galvanized Steel Ladder</v>
          </cell>
          <cell r="I595" t="str">
            <v>nos</v>
          </cell>
          <cell r="J595">
            <v>2</v>
          </cell>
          <cell r="K595">
            <v>50.15</v>
          </cell>
          <cell r="L595" t="str">
            <v>kg/nos</v>
          </cell>
          <cell r="M595">
            <v>1005758.25</v>
          </cell>
          <cell r="T595">
            <v>0</v>
          </cell>
        </row>
        <row r="596">
          <cell r="D596" t="str">
            <v>Material</v>
          </cell>
          <cell r="I596" t="str">
            <v>kg</v>
          </cell>
          <cell r="J596">
            <v>100.3</v>
          </cell>
          <cell r="M596">
            <v>14805</v>
          </cell>
          <cell r="T596">
            <v>0</v>
          </cell>
        </row>
        <row r="597">
          <cell r="B597" t="str">
            <v>B20008</v>
          </cell>
          <cell r="E597" t="str">
            <v>Baja galvanis</v>
          </cell>
          <cell r="I597" t="str">
            <v>kg</v>
          </cell>
          <cell r="J597">
            <v>105.315</v>
          </cell>
          <cell r="K597">
            <v>1.05</v>
          </cell>
          <cell r="M597">
            <v>14100</v>
          </cell>
          <cell r="N597">
            <v>1484941.5</v>
          </cell>
          <cell r="O597">
            <v>1484941.5</v>
          </cell>
          <cell r="P597">
            <v>0</v>
          </cell>
          <cell r="Q597">
            <v>0</v>
          </cell>
          <cell r="R597">
            <v>0</v>
          </cell>
          <cell r="T597">
            <v>0</v>
          </cell>
        </row>
        <row r="598">
          <cell r="D598" t="str">
            <v>Labour</v>
          </cell>
          <cell r="M598">
            <v>5250</v>
          </cell>
          <cell r="T598">
            <v>0</v>
          </cell>
        </row>
        <row r="599">
          <cell r="B599" t="str">
            <v>C20023</v>
          </cell>
          <cell r="E599" t="str">
            <v>Upah pabrikasi dan instalasi baja</v>
          </cell>
          <cell r="I599" t="str">
            <v>kg</v>
          </cell>
          <cell r="J599">
            <v>105.315</v>
          </cell>
          <cell r="M599">
            <v>5000</v>
          </cell>
          <cell r="N599">
            <v>526575</v>
          </cell>
          <cell r="O599">
            <v>0</v>
          </cell>
          <cell r="P599">
            <v>526575</v>
          </cell>
          <cell r="Q599">
            <v>0</v>
          </cell>
          <cell r="R599">
            <v>0</v>
          </cell>
          <cell r="T599">
            <v>0</v>
          </cell>
        </row>
        <row r="600">
          <cell r="T600">
            <v>0</v>
          </cell>
        </row>
        <row r="601">
          <cell r="B601" t="str">
            <v>5.1.6</v>
          </cell>
          <cell r="D601" t="str">
            <v>Non-Toxic Epoxy Coat</v>
          </cell>
          <cell r="I601" t="str">
            <v>m2</v>
          </cell>
          <cell r="J601">
            <v>152.108</v>
          </cell>
          <cell r="K601">
            <v>76.054000000000002</v>
          </cell>
          <cell r="L601" t="str">
            <v>m2/nos</v>
          </cell>
          <cell r="M601">
            <v>81479.72</v>
          </cell>
          <cell r="T601">
            <v>0</v>
          </cell>
        </row>
        <row r="602">
          <cell r="B602" t="str">
            <v>B20023</v>
          </cell>
          <cell r="E602" t="str">
            <v>Epoxy primer</v>
          </cell>
          <cell r="I602" t="str">
            <v>kg</v>
          </cell>
          <cell r="J602">
            <v>76.054000000000002</v>
          </cell>
          <cell r="K602">
            <v>0.5</v>
          </cell>
          <cell r="M602">
            <v>77519.199999999997</v>
          </cell>
          <cell r="N602">
            <v>5895645.2368000001</v>
          </cell>
          <cell r="O602">
            <v>5895645.2368000001</v>
          </cell>
          <cell r="P602">
            <v>0</v>
          </cell>
          <cell r="Q602">
            <v>0</v>
          </cell>
          <cell r="R602">
            <v>0</v>
          </cell>
          <cell r="T602">
            <v>0</v>
          </cell>
        </row>
        <row r="603">
          <cell r="B603" t="str">
            <v>B20130</v>
          </cell>
          <cell r="E603" t="str">
            <v>Epoxy finish 41</v>
          </cell>
          <cell r="I603" t="str">
            <v>kg</v>
          </cell>
          <cell r="J603">
            <v>15.210800000000001</v>
          </cell>
          <cell r="K603">
            <v>0.1</v>
          </cell>
          <cell r="M603">
            <v>102313.2</v>
          </cell>
          <cell r="N603">
            <v>1556265.62256</v>
          </cell>
          <cell r="O603">
            <v>1556265.62256</v>
          </cell>
          <cell r="P603">
            <v>0</v>
          </cell>
          <cell r="Q603">
            <v>0</v>
          </cell>
          <cell r="R603">
            <v>0</v>
          </cell>
          <cell r="T603">
            <v>0</v>
          </cell>
        </row>
        <row r="604">
          <cell r="B604" t="str">
            <v>B20131</v>
          </cell>
          <cell r="E604" t="str">
            <v>Thinner epoxy 41</v>
          </cell>
          <cell r="I604" t="str">
            <v>ltr</v>
          </cell>
          <cell r="J604">
            <v>30.421600000000002</v>
          </cell>
          <cell r="K604">
            <v>0.2</v>
          </cell>
          <cell r="M604">
            <v>37444</v>
          </cell>
          <cell r="N604">
            <v>1139106.3904000001</v>
          </cell>
          <cell r="O604">
            <v>1139106.3904000001</v>
          </cell>
          <cell r="P604">
            <v>0</v>
          </cell>
          <cell r="Q604">
            <v>0</v>
          </cell>
          <cell r="R604">
            <v>0</v>
          </cell>
          <cell r="T604">
            <v>0</v>
          </cell>
        </row>
        <row r="605">
          <cell r="B605" t="str">
            <v>E20070</v>
          </cell>
          <cell r="E605" t="str">
            <v>Upah cat epoxy</v>
          </cell>
          <cell r="I605" t="str">
            <v>m2</v>
          </cell>
          <cell r="J605">
            <v>152.108</v>
          </cell>
          <cell r="K605">
            <v>1</v>
          </cell>
          <cell r="M605">
            <v>25000</v>
          </cell>
          <cell r="N605">
            <v>3802700</v>
          </cell>
          <cell r="O605">
            <v>0</v>
          </cell>
          <cell r="P605">
            <v>0</v>
          </cell>
          <cell r="Q605">
            <v>0</v>
          </cell>
          <cell r="R605">
            <v>3802700</v>
          </cell>
          <cell r="T605">
            <v>0</v>
          </cell>
        </row>
        <row r="606">
          <cell r="T606">
            <v>0</v>
          </cell>
        </row>
        <row r="607">
          <cell r="B607" t="str">
            <v>5.1.7</v>
          </cell>
          <cell r="D607" t="str">
            <v>Waterproofing Membarane With Propylene Board</v>
          </cell>
          <cell r="I607" t="str">
            <v>m2</v>
          </cell>
          <cell r="J607">
            <v>146.53199999999998</v>
          </cell>
          <cell r="K607">
            <v>73.265999999999991</v>
          </cell>
          <cell r="L607" t="str">
            <v>m2/nos</v>
          </cell>
          <cell r="M607">
            <v>50000</v>
          </cell>
          <cell r="T607">
            <v>0</v>
          </cell>
        </row>
        <row r="608">
          <cell r="B608" t="str">
            <v>E20357</v>
          </cell>
          <cell r="E608" t="str">
            <v>Waterproofing Membarane With Propylene Board</v>
          </cell>
          <cell r="I608" t="str">
            <v>m2</v>
          </cell>
          <cell r="J608">
            <v>146.53199999999998</v>
          </cell>
          <cell r="M608">
            <v>50000</v>
          </cell>
          <cell r="N608">
            <v>7326599.9999999991</v>
          </cell>
          <cell r="O608">
            <v>0</v>
          </cell>
          <cell r="P608">
            <v>0</v>
          </cell>
          <cell r="Q608">
            <v>0</v>
          </cell>
          <cell r="R608">
            <v>7326599.9999999991</v>
          </cell>
          <cell r="T608">
            <v>0</v>
          </cell>
        </row>
        <row r="609">
          <cell r="T609">
            <v>0</v>
          </cell>
        </row>
        <row r="610">
          <cell r="B610" t="str">
            <v>5.1.8</v>
          </cell>
          <cell r="D610" t="str">
            <v>Asphalt Pavement</v>
          </cell>
          <cell r="I610" t="str">
            <v>m2</v>
          </cell>
          <cell r="J610">
            <v>0</v>
          </cell>
          <cell r="K610">
            <v>0</v>
          </cell>
          <cell r="L610" t="str">
            <v>m2/nos</v>
          </cell>
          <cell r="M610" t="e">
            <v>#DIV/0!</v>
          </cell>
          <cell r="T610">
            <v>0</v>
          </cell>
        </row>
        <row r="611">
          <cell r="D611" t="str">
            <v>AC-WC</v>
          </cell>
          <cell r="F611">
            <v>5</v>
          </cell>
          <cell r="I611" t="str">
            <v>m2</v>
          </cell>
          <cell r="J611">
            <v>0</v>
          </cell>
          <cell r="M611" t="e">
            <v>#DIV/0!</v>
          </cell>
          <cell r="T611">
            <v>0</v>
          </cell>
        </row>
        <row r="612">
          <cell r="D612" t="str">
            <v>Material</v>
          </cell>
          <cell r="M612" t="e">
            <v>#DIV/0!</v>
          </cell>
          <cell r="T612">
            <v>0</v>
          </cell>
        </row>
        <row r="613">
          <cell r="B613" t="str">
            <v>A20002</v>
          </cell>
          <cell r="E613" t="str">
            <v>Agregat kasar</v>
          </cell>
          <cell r="I613" t="str">
            <v>m3</v>
          </cell>
          <cell r="J613">
            <v>0</v>
          </cell>
          <cell r="K613">
            <v>2.5987500000000004E-2</v>
          </cell>
          <cell r="M613">
            <v>100585.90399999999</v>
          </cell>
          <cell r="N613">
            <v>0</v>
          </cell>
          <cell r="O613">
            <v>0</v>
          </cell>
          <cell r="P613">
            <v>0</v>
          </cell>
          <cell r="Q613">
            <v>0</v>
          </cell>
          <cell r="R613">
            <v>0</v>
          </cell>
          <cell r="T613">
            <v>0</v>
          </cell>
        </row>
        <row r="614">
          <cell r="B614" t="str">
            <v>A20001</v>
          </cell>
          <cell r="E614" t="str">
            <v>Agregat halus</v>
          </cell>
          <cell r="I614" t="str">
            <v>m3</v>
          </cell>
          <cell r="J614">
            <v>0</v>
          </cell>
          <cell r="K614">
            <v>3.7812499999999999E-2</v>
          </cell>
          <cell r="M614">
            <v>113923.47200000001</v>
          </cell>
          <cell r="N614">
            <v>0</v>
          </cell>
          <cell r="O614">
            <v>0</v>
          </cell>
          <cell r="P614">
            <v>0</v>
          </cell>
          <cell r="Q614">
            <v>0</v>
          </cell>
          <cell r="R614">
            <v>0</v>
          </cell>
          <cell r="T614">
            <v>0</v>
          </cell>
        </row>
        <row r="615">
          <cell r="B615" t="str">
            <v>A20007</v>
          </cell>
          <cell r="E615" t="str">
            <v>Filler</v>
          </cell>
          <cell r="I615" t="str">
            <v>kg</v>
          </cell>
          <cell r="J615">
            <v>0</v>
          </cell>
          <cell r="K615">
            <v>1.2375</v>
          </cell>
          <cell r="M615">
            <v>1054</v>
          </cell>
          <cell r="N615">
            <v>0</v>
          </cell>
          <cell r="O615">
            <v>0</v>
          </cell>
          <cell r="P615">
            <v>0</v>
          </cell>
          <cell r="Q615">
            <v>0</v>
          </cell>
          <cell r="R615">
            <v>0</v>
          </cell>
          <cell r="T615">
            <v>0</v>
          </cell>
        </row>
        <row r="616">
          <cell r="B616" t="str">
            <v>B20007</v>
          </cell>
          <cell r="E616" t="str">
            <v>Aspal</v>
          </cell>
          <cell r="I616" t="str">
            <v>kg</v>
          </cell>
          <cell r="J616">
            <v>0</v>
          </cell>
          <cell r="K616">
            <v>7.3237500000000013</v>
          </cell>
          <cell r="M616">
            <v>6900</v>
          </cell>
          <cell r="N616">
            <v>0</v>
          </cell>
          <cell r="O616">
            <v>0</v>
          </cell>
          <cell r="P616">
            <v>0</v>
          </cell>
          <cell r="Q616">
            <v>0</v>
          </cell>
          <cell r="R616">
            <v>0</v>
          </cell>
          <cell r="T616">
            <v>0</v>
          </cell>
        </row>
        <row r="617">
          <cell r="D617" t="str">
            <v>Labour</v>
          </cell>
          <cell r="M617" t="e">
            <v>#DIV/0!</v>
          </cell>
          <cell r="T617">
            <v>0</v>
          </cell>
        </row>
        <row r="618">
          <cell r="B618" t="str">
            <v>C20001</v>
          </cell>
          <cell r="E618" t="str">
            <v>Tenaga</v>
          </cell>
          <cell r="G618">
            <v>6</v>
          </cell>
          <cell r="I618" t="str">
            <v>jam</v>
          </cell>
          <cell r="J618">
            <v>0</v>
          </cell>
          <cell r="K618">
            <v>1.6265060240963858E-2</v>
          </cell>
          <cell r="L618">
            <v>368.88888888888886</v>
          </cell>
          <cell r="M618">
            <v>17500</v>
          </cell>
          <cell r="N618">
            <v>0</v>
          </cell>
          <cell r="O618">
            <v>0</v>
          </cell>
          <cell r="P618">
            <v>0</v>
          </cell>
          <cell r="Q618">
            <v>0</v>
          </cell>
          <cell r="R618">
            <v>0</v>
          </cell>
          <cell r="T618">
            <v>0</v>
          </cell>
        </row>
        <row r="619">
          <cell r="B619" t="str">
            <v>C20003</v>
          </cell>
          <cell r="E619" t="str">
            <v>Mandor</v>
          </cell>
          <cell r="G619">
            <v>1</v>
          </cell>
          <cell r="I619" t="str">
            <v>jam</v>
          </cell>
          <cell r="J619">
            <v>0</v>
          </cell>
          <cell r="K619">
            <v>1.8975903614457835E-3</v>
          </cell>
          <cell r="L619">
            <v>526.98412698412687</v>
          </cell>
          <cell r="M619">
            <v>27500</v>
          </cell>
          <cell r="N619">
            <v>0</v>
          </cell>
          <cell r="O619">
            <v>0</v>
          </cell>
          <cell r="P619">
            <v>0</v>
          </cell>
          <cell r="Q619">
            <v>0</v>
          </cell>
          <cell r="R619">
            <v>0</v>
          </cell>
          <cell r="T619">
            <v>0</v>
          </cell>
        </row>
        <row r="620">
          <cell r="D620" t="str">
            <v>Equipment Operasional</v>
          </cell>
          <cell r="H620" t="str">
            <v>BBM</v>
          </cell>
          <cell r="M620" t="e">
            <v>#DIV/0!</v>
          </cell>
          <cell r="T620">
            <v>0</v>
          </cell>
        </row>
        <row r="621">
          <cell r="B621" t="str">
            <v>D20042</v>
          </cell>
          <cell r="E621" t="str">
            <v>Wheel loader</v>
          </cell>
          <cell r="G621">
            <v>16</v>
          </cell>
          <cell r="H621">
            <v>0</v>
          </cell>
          <cell r="I621" t="str">
            <v>jam</v>
          </cell>
          <cell r="J621">
            <v>0</v>
          </cell>
          <cell r="K621">
            <v>1.8592890078833852E-3</v>
          </cell>
          <cell r="L621">
            <v>537.84</v>
          </cell>
          <cell r="M621">
            <v>173345.6</v>
          </cell>
          <cell r="N621">
            <v>0</v>
          </cell>
          <cell r="O621">
            <v>0</v>
          </cell>
          <cell r="P621">
            <v>0</v>
          </cell>
          <cell r="Q621">
            <v>0</v>
          </cell>
          <cell r="R621">
            <v>0</v>
          </cell>
          <cell r="T621">
            <v>0</v>
          </cell>
        </row>
        <row r="622">
          <cell r="B622" t="str">
            <v>D20011</v>
          </cell>
          <cell r="E622" t="str">
            <v>AMP</v>
          </cell>
          <cell r="G622">
            <v>35</v>
          </cell>
          <cell r="H622">
            <v>0</v>
          </cell>
          <cell r="I622" t="str">
            <v>jam</v>
          </cell>
          <cell r="J622">
            <v>0</v>
          </cell>
          <cell r="K622">
            <v>2.7108433734939763E-3</v>
          </cell>
          <cell r="L622">
            <v>368.88888888888886</v>
          </cell>
          <cell r="M622">
            <v>635267.251017045</v>
          </cell>
          <cell r="N622">
            <v>0</v>
          </cell>
          <cell r="O622">
            <v>0</v>
          </cell>
          <cell r="P622">
            <v>0</v>
          </cell>
          <cell r="Q622">
            <v>0</v>
          </cell>
          <cell r="R622">
            <v>0</v>
          </cell>
          <cell r="T622">
            <v>0</v>
          </cell>
        </row>
        <row r="623">
          <cell r="B623" t="str">
            <v>D20027</v>
          </cell>
          <cell r="E623" t="str">
            <v>Genset</v>
          </cell>
          <cell r="G623">
            <v>10</v>
          </cell>
          <cell r="H623">
            <v>0</v>
          </cell>
          <cell r="I623" t="str">
            <v>jam</v>
          </cell>
          <cell r="J623">
            <v>0</v>
          </cell>
          <cell r="K623">
            <v>2.7108433734939763E-3</v>
          </cell>
          <cell r="L623">
            <v>368.88888888888886</v>
          </cell>
          <cell r="M623">
            <v>19041.044336153493</v>
          </cell>
          <cell r="N623">
            <v>0</v>
          </cell>
          <cell r="O623">
            <v>0</v>
          </cell>
          <cell r="P623">
            <v>0</v>
          </cell>
          <cell r="Q623">
            <v>0</v>
          </cell>
          <cell r="R623">
            <v>0</v>
          </cell>
          <cell r="T623">
            <v>0</v>
          </cell>
        </row>
        <row r="624">
          <cell r="B624" t="str">
            <v>D20024</v>
          </cell>
          <cell r="E624" t="str">
            <v>Dump Truck 20 Ton</v>
          </cell>
          <cell r="G624">
            <v>10</v>
          </cell>
          <cell r="H624">
            <v>0</v>
          </cell>
          <cell r="I624" t="str">
            <v>jam</v>
          </cell>
          <cell r="J624">
            <v>0</v>
          </cell>
          <cell r="K624">
            <v>1.210843373493976E-2</v>
          </cell>
          <cell r="L624">
            <v>82.587064676616905</v>
          </cell>
          <cell r="M624">
            <v>192744.92307692309</v>
          </cell>
          <cell r="N624">
            <v>0</v>
          </cell>
          <cell r="O624">
            <v>0</v>
          </cell>
          <cell r="P624">
            <v>0</v>
          </cell>
          <cell r="Q624">
            <v>0</v>
          </cell>
          <cell r="R624">
            <v>0</v>
          </cell>
          <cell r="T624">
            <v>0</v>
          </cell>
        </row>
        <row r="625">
          <cell r="B625" t="str">
            <v>D20012</v>
          </cell>
          <cell r="E625" t="str">
            <v>Asphalt finisher</v>
          </cell>
          <cell r="G625">
            <v>12</v>
          </cell>
          <cell r="H625">
            <v>0</v>
          </cell>
          <cell r="I625" t="str">
            <v>jam</v>
          </cell>
          <cell r="J625">
            <v>0</v>
          </cell>
          <cell r="K625">
            <v>3.3885542168674704E-3</v>
          </cell>
          <cell r="L625">
            <v>295.11111111111109</v>
          </cell>
          <cell r="M625">
            <v>116435.14869362471</v>
          </cell>
          <cell r="N625">
            <v>0</v>
          </cell>
          <cell r="O625">
            <v>0</v>
          </cell>
          <cell r="P625">
            <v>0</v>
          </cell>
          <cell r="Q625">
            <v>0</v>
          </cell>
          <cell r="R625">
            <v>0</v>
          </cell>
          <cell r="T625">
            <v>0</v>
          </cell>
        </row>
        <row r="626">
          <cell r="B626" t="str">
            <v>D20037</v>
          </cell>
          <cell r="E626" t="str">
            <v>Tandem roller 6 ton</v>
          </cell>
          <cell r="G626">
            <v>16</v>
          </cell>
          <cell r="H626">
            <v>0</v>
          </cell>
          <cell r="I626" t="str">
            <v>jam</v>
          </cell>
          <cell r="J626">
            <v>0</v>
          </cell>
          <cell r="K626">
            <v>3.2128514056224901E-3</v>
          </cell>
          <cell r="L626">
            <v>311.25</v>
          </cell>
          <cell r="M626">
            <v>121405.58489999251</v>
          </cell>
          <cell r="N626">
            <v>0</v>
          </cell>
          <cell r="O626">
            <v>0</v>
          </cell>
          <cell r="P626">
            <v>0</v>
          </cell>
          <cell r="Q626">
            <v>0</v>
          </cell>
          <cell r="R626">
            <v>0</v>
          </cell>
          <cell r="T626">
            <v>0</v>
          </cell>
        </row>
        <row r="627">
          <cell r="B627" t="str">
            <v>D20034</v>
          </cell>
          <cell r="E627" t="str">
            <v>Pneumatic tire roller 6 ton</v>
          </cell>
          <cell r="G627">
            <v>12</v>
          </cell>
          <cell r="H627">
            <v>0</v>
          </cell>
          <cell r="I627" t="str">
            <v>jam</v>
          </cell>
          <cell r="J627">
            <v>0</v>
          </cell>
          <cell r="K627">
            <v>2.2948938611589216E-3</v>
          </cell>
          <cell r="L627">
            <v>435.74999999999994</v>
          </cell>
          <cell r="M627">
            <v>129395.094333325</v>
          </cell>
          <cell r="N627">
            <v>0</v>
          </cell>
          <cell r="O627">
            <v>0</v>
          </cell>
          <cell r="P627">
            <v>0</v>
          </cell>
          <cell r="Q627">
            <v>0</v>
          </cell>
          <cell r="R627">
            <v>0</v>
          </cell>
          <cell r="T627">
            <v>0</v>
          </cell>
        </row>
        <row r="628">
          <cell r="B628" t="str">
            <v>D20052</v>
          </cell>
          <cell r="E628" t="str">
            <v>Alat bantu pek. aspal</v>
          </cell>
          <cell r="I628" t="str">
            <v>m3</v>
          </cell>
          <cell r="J628">
            <v>0</v>
          </cell>
          <cell r="K628">
            <v>1</v>
          </cell>
          <cell r="M628">
            <v>100</v>
          </cell>
          <cell r="N628">
            <v>0</v>
          </cell>
          <cell r="O628">
            <v>0</v>
          </cell>
          <cell r="P628">
            <v>0</v>
          </cell>
          <cell r="Q628">
            <v>0</v>
          </cell>
          <cell r="R628">
            <v>0</v>
          </cell>
          <cell r="T628">
            <v>0</v>
          </cell>
        </row>
        <row r="629">
          <cell r="B629" t="str">
            <v>D20050</v>
          </cell>
          <cell r="E629" t="str">
            <v>BBM solar</v>
          </cell>
          <cell r="H629">
            <v>0</v>
          </cell>
          <cell r="I629" t="str">
            <v>ltr</v>
          </cell>
          <cell r="J629">
            <v>0</v>
          </cell>
          <cell r="M629">
            <v>989.1712</v>
          </cell>
          <cell r="N629">
            <v>0</v>
          </cell>
          <cell r="O629">
            <v>0</v>
          </cell>
          <cell r="P629">
            <v>0</v>
          </cell>
          <cell r="Q629">
            <v>0</v>
          </cell>
          <cell r="R629">
            <v>0</v>
          </cell>
          <cell r="T629">
            <v>0</v>
          </cell>
        </row>
        <row r="630">
          <cell r="T630">
            <v>0</v>
          </cell>
        </row>
        <row r="631">
          <cell r="B631" t="str">
            <v>5.1.9</v>
          </cell>
          <cell r="D631" t="str">
            <v>Cast Iron Frame &amp; Perforated Cover</v>
          </cell>
          <cell r="I631" t="str">
            <v>nos</v>
          </cell>
          <cell r="J631">
            <v>2</v>
          </cell>
          <cell r="K631">
            <v>1130.3999999999999</v>
          </cell>
          <cell r="L631" t="str">
            <v>kg/nos</v>
          </cell>
          <cell r="M631">
            <v>19406141.999999996</v>
          </cell>
          <cell r="T631">
            <v>0</v>
          </cell>
        </row>
        <row r="632">
          <cell r="D632" t="str">
            <v>Material</v>
          </cell>
          <cell r="I632" t="str">
            <v>kg</v>
          </cell>
          <cell r="J632">
            <v>2260.7999999999997</v>
          </cell>
          <cell r="M632">
            <v>11917.5</v>
          </cell>
          <cell r="T632">
            <v>0</v>
          </cell>
        </row>
        <row r="633">
          <cell r="B633" t="str">
            <v>B20010</v>
          </cell>
          <cell r="E633" t="str">
            <v>Baja Struktur</v>
          </cell>
          <cell r="I633" t="str">
            <v>kg</v>
          </cell>
          <cell r="J633">
            <v>2373.8399999999997</v>
          </cell>
          <cell r="K633">
            <v>1.05</v>
          </cell>
          <cell r="M633">
            <v>11350</v>
          </cell>
          <cell r="N633">
            <v>26943083.999999996</v>
          </cell>
          <cell r="O633">
            <v>26943083.999999996</v>
          </cell>
          <cell r="P633">
            <v>0</v>
          </cell>
          <cell r="Q633">
            <v>0</v>
          </cell>
          <cell r="R633">
            <v>0</v>
          </cell>
          <cell r="T633">
            <v>0</v>
          </cell>
        </row>
        <row r="634">
          <cell r="D634" t="str">
            <v>Labour</v>
          </cell>
          <cell r="M634">
            <v>5250</v>
          </cell>
          <cell r="T634">
            <v>0</v>
          </cell>
        </row>
        <row r="635">
          <cell r="B635" t="str">
            <v>C20023</v>
          </cell>
          <cell r="E635" t="str">
            <v>Upah pabrikasi dan instalasi baja</v>
          </cell>
          <cell r="I635" t="str">
            <v>kg</v>
          </cell>
          <cell r="J635">
            <v>2373.8399999999997</v>
          </cell>
          <cell r="M635">
            <v>5000</v>
          </cell>
          <cell r="N635">
            <v>11869199.999999998</v>
          </cell>
          <cell r="O635">
            <v>0</v>
          </cell>
          <cell r="P635">
            <v>11869199.999999998</v>
          </cell>
          <cell r="Q635">
            <v>0</v>
          </cell>
          <cell r="R635">
            <v>0</v>
          </cell>
          <cell r="T635">
            <v>0</v>
          </cell>
        </row>
        <row r="636">
          <cell r="T636">
            <v>0</v>
          </cell>
        </row>
        <row r="637">
          <cell r="B637" t="str">
            <v>C.2</v>
          </cell>
          <cell r="D637" t="str">
            <v>Dia. 600mm (Type E)</v>
          </cell>
          <cell r="I637" t="str">
            <v>Nos</v>
          </cell>
          <cell r="J637">
            <v>6</v>
          </cell>
          <cell r="M637">
            <v>183348927.33693719</v>
          </cell>
        </row>
        <row r="638">
          <cell r="B638" t="str">
            <v>5.2.1</v>
          </cell>
          <cell r="D638" t="str">
            <v>Excavation</v>
          </cell>
          <cell r="F638" t="str">
            <v>buang sejauh 8 km</v>
          </cell>
          <cell r="I638" t="str">
            <v>m3</v>
          </cell>
          <cell r="J638">
            <v>940.03199999999993</v>
          </cell>
          <cell r="K638">
            <v>156.672</v>
          </cell>
          <cell r="L638" t="str">
            <v>m3/nos</v>
          </cell>
          <cell r="M638">
            <v>83278.272710006873</v>
          </cell>
          <cell r="T638">
            <v>0</v>
          </cell>
        </row>
        <row r="639">
          <cell r="B639" t="str">
            <v>5.2.1.1</v>
          </cell>
          <cell r="D639" t="str">
            <v>Soft Soil (Excavation)</v>
          </cell>
          <cell r="F639" t="str">
            <v>Estimate =</v>
          </cell>
          <cell r="G639">
            <v>0.25</v>
          </cell>
          <cell r="I639" t="str">
            <v>m3</v>
          </cell>
          <cell r="J639">
            <v>235.00799999999998</v>
          </cell>
          <cell r="M639">
            <v>42763.506795090681</v>
          </cell>
          <cell r="T639">
            <v>0</v>
          </cell>
        </row>
        <row r="640">
          <cell r="D640" t="str">
            <v>Labour</v>
          </cell>
          <cell r="M640">
            <v>2615.4616868469261</v>
          </cell>
          <cell r="T640">
            <v>0</v>
          </cell>
        </row>
        <row r="641">
          <cell r="B641" t="str">
            <v>C20001</v>
          </cell>
          <cell r="E641" t="str">
            <v>Tenaga</v>
          </cell>
          <cell r="G641">
            <v>3</v>
          </cell>
          <cell r="I641" t="str">
            <v>jam</v>
          </cell>
          <cell r="J641">
            <v>35.123109720144136</v>
          </cell>
          <cell r="K641">
            <v>0.14945495353411006</v>
          </cell>
          <cell r="L641">
            <v>20.072937892388495</v>
          </cell>
          <cell r="M641">
            <v>17500</v>
          </cell>
          <cell r="N641">
            <v>614654.42010252236</v>
          </cell>
          <cell r="O641">
            <v>0</v>
          </cell>
          <cell r="P641">
            <v>614654.42010252236</v>
          </cell>
          <cell r="Q641">
            <v>0</v>
          </cell>
          <cell r="R641">
            <v>0</v>
          </cell>
          <cell r="T641">
            <v>0</v>
          </cell>
        </row>
        <row r="642">
          <cell r="B642" t="str">
            <v>C20003</v>
          </cell>
          <cell r="E642" t="str">
            <v>Mandor</v>
          </cell>
          <cell r="G642">
            <v>0</v>
          </cell>
          <cell r="I642" t="str">
            <v>jam</v>
          </cell>
          <cell r="J642">
            <v>0</v>
          </cell>
          <cell r="K642">
            <v>0</v>
          </cell>
          <cell r="L642">
            <v>20.072937892388495</v>
          </cell>
          <cell r="M642">
            <v>27500</v>
          </cell>
          <cell r="N642">
            <v>0</v>
          </cell>
          <cell r="O642">
            <v>0</v>
          </cell>
          <cell r="P642">
            <v>0</v>
          </cell>
          <cell r="Q642">
            <v>0</v>
          </cell>
          <cell r="R642">
            <v>0</v>
          </cell>
          <cell r="T642">
            <v>0</v>
          </cell>
        </row>
        <row r="643">
          <cell r="D643" t="str">
            <v>Equipment Operasional</v>
          </cell>
          <cell r="H643" t="str">
            <v>BBM</v>
          </cell>
          <cell r="M643">
            <v>40148.045108243758</v>
          </cell>
          <cell r="T643">
            <v>0</v>
          </cell>
        </row>
        <row r="644">
          <cell r="B644" t="str">
            <v>D20025</v>
          </cell>
          <cell r="E644" t="str">
            <v>Excavator CAT320</v>
          </cell>
          <cell r="F644">
            <v>0.6</v>
          </cell>
          <cell r="G644">
            <v>18</v>
          </cell>
          <cell r="H644">
            <v>126.4431949925189</v>
          </cell>
          <cell r="I644" t="str">
            <v>jam</v>
          </cell>
          <cell r="J644">
            <v>7.0246219440288273</v>
          </cell>
          <cell r="K644">
            <v>4.9818317844703357E-2</v>
          </cell>
          <cell r="L644">
            <v>20.072937892388495</v>
          </cell>
          <cell r="M644">
            <v>241268.4</v>
          </cell>
          <cell r="N644">
            <v>1694819.2970407247</v>
          </cell>
          <cell r="O644">
            <v>0</v>
          </cell>
          <cell r="P644">
            <v>0</v>
          </cell>
          <cell r="Q644">
            <v>1694819.2970407247</v>
          </cell>
          <cell r="R644">
            <v>0</v>
          </cell>
          <cell r="T644">
            <v>0</v>
          </cell>
        </row>
        <row r="645">
          <cell r="B645" t="str">
            <v>D20105</v>
          </cell>
          <cell r="E645" t="str">
            <v>Excavator long arm</v>
          </cell>
          <cell r="F645">
            <v>0.4</v>
          </cell>
          <cell r="G645">
            <v>18</v>
          </cell>
          <cell r="H645">
            <v>93.661625920384381</v>
          </cell>
          <cell r="I645" t="str">
            <v>jam</v>
          </cell>
          <cell r="J645">
            <v>5.2034236622435763</v>
          </cell>
          <cell r="K645">
            <v>5.5353686494114838E-2</v>
          </cell>
          <cell r="L645">
            <v>18.065644103149648</v>
          </cell>
          <cell r="M645">
            <v>241268.4</v>
          </cell>
          <cell r="N645">
            <v>1255421.701511648</v>
          </cell>
          <cell r="O645">
            <v>0</v>
          </cell>
          <cell r="P645">
            <v>0</v>
          </cell>
          <cell r="Q645">
            <v>1255421.701511648</v>
          </cell>
          <cell r="R645">
            <v>0</v>
          </cell>
          <cell r="T645">
            <v>0</v>
          </cell>
        </row>
        <row r="646">
          <cell r="B646" t="str">
            <v>D20024</v>
          </cell>
          <cell r="E646" t="str">
            <v>Dump Truck 20 Ton</v>
          </cell>
          <cell r="F646">
            <v>8</v>
          </cell>
          <cell r="G646">
            <v>10</v>
          </cell>
          <cell r="H646">
            <v>306.38079999999997</v>
          </cell>
          <cell r="I646" t="str">
            <v>jam</v>
          </cell>
          <cell r="J646">
            <v>30.638079999999995</v>
          </cell>
          <cell r="K646">
            <v>0.13037037037037036</v>
          </cell>
          <cell r="L646">
            <v>7.6704545454545467</v>
          </cell>
          <cell r="M646">
            <v>192744.92307692309</v>
          </cell>
          <cell r="N646">
            <v>5905334.3728246149</v>
          </cell>
          <cell r="O646">
            <v>0</v>
          </cell>
          <cell r="P646">
            <v>0</v>
          </cell>
          <cell r="Q646">
            <v>5905334.3728246149</v>
          </cell>
          <cell r="R646">
            <v>0</v>
          </cell>
          <cell r="T646">
            <v>0</v>
          </cell>
        </row>
        <row r="647">
          <cell r="B647" t="str">
            <v>D20004</v>
          </cell>
          <cell r="E647" t="str">
            <v>Alat bantu (Pek. Tanah)-m3</v>
          </cell>
          <cell r="I647" t="str">
            <v>m3</v>
          </cell>
          <cell r="J647">
            <v>235.00799999999998</v>
          </cell>
          <cell r="K647">
            <v>1</v>
          </cell>
          <cell r="M647">
            <v>250</v>
          </cell>
          <cell r="N647">
            <v>58751.999999999993</v>
          </cell>
          <cell r="O647">
            <v>0</v>
          </cell>
          <cell r="P647">
            <v>0</v>
          </cell>
          <cell r="Q647">
            <v>58751.999999999993</v>
          </cell>
          <cell r="R647">
            <v>0</v>
          </cell>
          <cell r="T647">
            <v>0</v>
          </cell>
        </row>
        <row r="648">
          <cell r="B648" t="str">
            <v>D20050</v>
          </cell>
          <cell r="E648" t="str">
            <v>BBM solar</v>
          </cell>
          <cell r="H648">
            <v>526.48562091290319</v>
          </cell>
          <cell r="I648" t="str">
            <v>ltr</v>
          </cell>
          <cell r="J648">
            <v>526.48562091290319</v>
          </cell>
          <cell r="M648">
            <v>989.1712</v>
          </cell>
          <cell r="N648">
            <v>520784.41342116153</v>
          </cell>
          <cell r="O648">
            <v>0</v>
          </cell>
          <cell r="P648">
            <v>0</v>
          </cell>
          <cell r="Q648">
            <v>520784.41342116153</v>
          </cell>
          <cell r="R648">
            <v>0</v>
          </cell>
          <cell r="T648">
            <v>0</v>
          </cell>
        </row>
        <row r="649">
          <cell r="T649">
            <v>0</v>
          </cell>
        </row>
        <row r="650">
          <cell r="B650" t="str">
            <v>5.2.1.2</v>
          </cell>
          <cell r="D650" t="str">
            <v>Soft Rock (Excavation)</v>
          </cell>
          <cell r="F650" t="str">
            <v>Estimate =</v>
          </cell>
          <cell r="G650">
            <v>0.4</v>
          </cell>
          <cell r="I650" t="str">
            <v>m3</v>
          </cell>
          <cell r="J650">
            <v>376.01279999999997</v>
          </cell>
          <cell r="L650">
            <v>0.75</v>
          </cell>
          <cell r="M650">
            <v>76752.998164926234</v>
          </cell>
          <cell r="T650">
            <v>0</v>
          </cell>
        </row>
        <row r="651">
          <cell r="D651" t="str">
            <v>Labour</v>
          </cell>
          <cell r="M651">
            <v>3487.2822491292354</v>
          </cell>
          <cell r="T651">
            <v>0</v>
          </cell>
        </row>
        <row r="652">
          <cell r="B652" t="str">
            <v>C20001</v>
          </cell>
          <cell r="E652" t="str">
            <v>Tenaga</v>
          </cell>
          <cell r="G652">
            <v>3</v>
          </cell>
          <cell r="I652" t="str">
            <v>jam</v>
          </cell>
          <cell r="J652">
            <v>74.929300736307496</v>
          </cell>
          <cell r="K652">
            <v>0.19927327137881343</v>
          </cell>
          <cell r="L652">
            <v>15.054703419291371</v>
          </cell>
          <cell r="M652">
            <v>17500</v>
          </cell>
          <cell r="N652">
            <v>1311262.7628853812</v>
          </cell>
          <cell r="O652">
            <v>0</v>
          </cell>
          <cell r="P652">
            <v>1311262.7628853812</v>
          </cell>
          <cell r="Q652">
            <v>0</v>
          </cell>
          <cell r="R652">
            <v>0</v>
          </cell>
          <cell r="T652">
            <v>0</v>
          </cell>
        </row>
        <row r="653">
          <cell r="B653" t="str">
            <v>C20003</v>
          </cell>
          <cell r="E653" t="str">
            <v>Mandor</v>
          </cell>
          <cell r="G653">
            <v>0</v>
          </cell>
          <cell r="I653" t="str">
            <v>jam</v>
          </cell>
          <cell r="J653">
            <v>0</v>
          </cell>
          <cell r="K653">
            <v>0</v>
          </cell>
          <cell r="L653">
            <v>15.054703419291371</v>
          </cell>
          <cell r="M653">
            <v>27500</v>
          </cell>
          <cell r="N653">
            <v>0</v>
          </cell>
          <cell r="O653">
            <v>0</v>
          </cell>
          <cell r="P653">
            <v>0</v>
          </cell>
          <cell r="Q653">
            <v>0</v>
          </cell>
          <cell r="R653">
            <v>0</v>
          </cell>
          <cell r="T653">
            <v>0</v>
          </cell>
        </row>
        <row r="654">
          <cell r="D654" t="str">
            <v>Equipment Operasional</v>
          </cell>
          <cell r="H654" t="str">
            <v>BBM</v>
          </cell>
          <cell r="M654">
            <v>73265.715915797002</v>
          </cell>
          <cell r="T654">
            <v>0</v>
          </cell>
        </row>
        <row r="655">
          <cell r="B655" t="str">
            <v>D20025</v>
          </cell>
          <cell r="E655" t="str">
            <v>Excavator CAT320</v>
          </cell>
          <cell r="F655">
            <v>0.6</v>
          </cell>
          <cell r="G655">
            <v>18</v>
          </cell>
          <cell r="H655">
            <v>269.74548265070695</v>
          </cell>
          <cell r="I655" t="str">
            <v>jam</v>
          </cell>
          <cell r="J655">
            <v>14.985860147261498</v>
          </cell>
          <cell r="K655">
            <v>6.6424423792937809E-2</v>
          </cell>
          <cell r="L655">
            <v>15.054703419291371</v>
          </cell>
          <cell r="M655">
            <v>241268.4</v>
          </cell>
          <cell r="N655">
            <v>3615614.5003535459</v>
          </cell>
          <cell r="O655">
            <v>0</v>
          </cell>
          <cell r="P655">
            <v>0</v>
          </cell>
          <cell r="Q655">
            <v>3615614.5003535459</v>
          </cell>
          <cell r="R655">
            <v>0</v>
          </cell>
          <cell r="T655">
            <v>0</v>
          </cell>
        </row>
        <row r="656">
          <cell r="B656" t="str">
            <v>D20105</v>
          </cell>
          <cell r="E656" t="str">
            <v>Excavator long arm</v>
          </cell>
          <cell r="F656">
            <v>0.4</v>
          </cell>
          <cell r="G656">
            <v>18</v>
          </cell>
          <cell r="H656">
            <v>199.81146863015331</v>
          </cell>
          <cell r="I656" t="str">
            <v>jam</v>
          </cell>
          <cell r="J656">
            <v>11.100637146119629</v>
          </cell>
          <cell r="K656">
            <v>7.3804915325486456E-2</v>
          </cell>
          <cell r="L656">
            <v>13.549233077362235</v>
          </cell>
          <cell r="M656">
            <v>241268.4</v>
          </cell>
          <cell r="N656">
            <v>2678232.9632248492</v>
          </cell>
          <cell r="O656">
            <v>0</v>
          </cell>
          <cell r="P656">
            <v>0</v>
          </cell>
          <cell r="Q656">
            <v>2678232.9632248492</v>
          </cell>
          <cell r="R656">
            <v>0</v>
          </cell>
          <cell r="T656">
            <v>0</v>
          </cell>
        </row>
        <row r="657">
          <cell r="B657" t="str">
            <v>D20024</v>
          </cell>
          <cell r="E657" t="str">
            <v>Dump Truck 20 Ton</v>
          </cell>
          <cell r="F657">
            <v>8</v>
          </cell>
          <cell r="G657">
            <v>10</v>
          </cell>
          <cell r="H657">
            <v>490.20927999999992</v>
          </cell>
          <cell r="I657" t="str">
            <v>jam</v>
          </cell>
          <cell r="J657">
            <v>49.020927999999991</v>
          </cell>
          <cell r="K657">
            <v>0.13037037037037036</v>
          </cell>
          <cell r="L657">
            <v>7.6704545454545467</v>
          </cell>
          <cell r="M657">
            <v>192744.92307692309</v>
          </cell>
          <cell r="N657">
            <v>9448534.996519383</v>
          </cell>
          <cell r="O657">
            <v>0</v>
          </cell>
          <cell r="P657">
            <v>0</v>
          </cell>
          <cell r="Q657">
            <v>9448534.996519383</v>
          </cell>
          <cell r="R657">
            <v>0</v>
          </cell>
          <cell r="T657">
            <v>0</v>
          </cell>
        </row>
        <row r="658">
          <cell r="B658" t="str">
            <v>D20049</v>
          </cell>
          <cell r="E658" t="str">
            <v>Giant breaker</v>
          </cell>
          <cell r="G658">
            <v>18</v>
          </cell>
          <cell r="H658">
            <v>676.82303999999988</v>
          </cell>
          <cell r="I658" t="str">
            <v>jam</v>
          </cell>
          <cell r="J658">
            <v>37.601279999999996</v>
          </cell>
          <cell r="K658">
            <v>0.1</v>
          </cell>
          <cell r="L658">
            <v>10</v>
          </cell>
          <cell r="M658">
            <v>268437.52</v>
          </cell>
          <cell r="N658">
            <v>10093594.3520256</v>
          </cell>
          <cell r="O658">
            <v>0</v>
          </cell>
          <cell r="P658">
            <v>0</v>
          </cell>
          <cell r="Q658">
            <v>10093594.3520256</v>
          </cell>
          <cell r="R658">
            <v>0</v>
          </cell>
          <cell r="T658">
            <v>0</v>
          </cell>
        </row>
        <row r="659">
          <cell r="B659" t="str">
            <v>D20004</v>
          </cell>
          <cell r="E659" t="str">
            <v>Alat bantu (Pek. Tanah)-m3</v>
          </cell>
          <cell r="I659" t="str">
            <v>m3</v>
          </cell>
          <cell r="J659">
            <v>376.01279999999997</v>
          </cell>
          <cell r="K659">
            <v>1</v>
          </cell>
          <cell r="M659">
            <v>250</v>
          </cell>
          <cell r="N659">
            <v>94003.199999999997</v>
          </cell>
          <cell r="O659">
            <v>0</v>
          </cell>
          <cell r="P659">
            <v>0</v>
          </cell>
          <cell r="Q659">
            <v>94003.199999999997</v>
          </cell>
          <cell r="R659">
            <v>0</v>
          </cell>
          <cell r="T659">
            <v>0</v>
          </cell>
        </row>
        <row r="660">
          <cell r="B660" t="str">
            <v>D20050</v>
          </cell>
          <cell r="E660" t="str">
            <v>BBM solar</v>
          </cell>
          <cell r="H660">
            <v>1636.58927128086</v>
          </cell>
          <cell r="I660" t="str">
            <v>ltr</v>
          </cell>
          <cell r="J660">
            <v>1636.58927128086</v>
          </cell>
          <cell r="M660">
            <v>989.1712</v>
          </cell>
          <cell r="N660">
            <v>1618866.9733800138</v>
          </cell>
          <cell r="O660">
            <v>0</v>
          </cell>
          <cell r="P660">
            <v>0</v>
          </cell>
          <cell r="Q660">
            <v>1618866.9733800138</v>
          </cell>
          <cell r="R660">
            <v>0</v>
          </cell>
          <cell r="T660">
            <v>0</v>
          </cell>
        </row>
        <row r="661">
          <cell r="T661">
            <v>0</v>
          </cell>
        </row>
        <row r="662">
          <cell r="B662" t="str">
            <v>5.2.1.3</v>
          </cell>
          <cell r="D662" t="str">
            <v>Rock Excavation</v>
          </cell>
          <cell r="F662" t="str">
            <v>Estimate =</v>
          </cell>
          <cell r="G662">
            <v>0.35</v>
          </cell>
          <cell r="I662" t="str">
            <v>m3</v>
          </cell>
          <cell r="J662">
            <v>329.01119999999997</v>
          </cell>
          <cell r="L662">
            <v>0.25</v>
          </cell>
          <cell r="M662">
            <v>119674.84784361061</v>
          </cell>
          <cell r="T662">
            <v>0</v>
          </cell>
        </row>
        <row r="663">
          <cell r="D663" t="str">
            <v>Labour</v>
          </cell>
          <cell r="M663">
            <v>10461.846747387704</v>
          </cell>
          <cell r="T663">
            <v>0</v>
          </cell>
        </row>
        <row r="664">
          <cell r="B664" t="str">
            <v>C20001</v>
          </cell>
          <cell r="E664" t="str">
            <v>Tenaga</v>
          </cell>
          <cell r="G664">
            <v>3</v>
          </cell>
          <cell r="I664" t="str">
            <v>jam</v>
          </cell>
          <cell r="J664">
            <v>196.68941443280715</v>
          </cell>
          <cell r="K664">
            <v>0.59781981413644025</v>
          </cell>
          <cell r="L664">
            <v>5.0182344730971238</v>
          </cell>
          <cell r="M664">
            <v>17500</v>
          </cell>
          <cell r="N664">
            <v>3442064.7525741253</v>
          </cell>
          <cell r="O664">
            <v>0</v>
          </cell>
          <cell r="P664">
            <v>3442064.7525741253</v>
          </cell>
          <cell r="Q664">
            <v>0</v>
          </cell>
          <cell r="R664">
            <v>0</v>
          </cell>
          <cell r="T664">
            <v>0</v>
          </cell>
        </row>
        <row r="665">
          <cell r="B665" t="str">
            <v>C20003</v>
          </cell>
          <cell r="E665" t="str">
            <v>Mandor</v>
          </cell>
          <cell r="G665">
            <v>0</v>
          </cell>
          <cell r="I665" t="str">
            <v>jam</v>
          </cell>
          <cell r="J665">
            <v>0</v>
          </cell>
          <cell r="K665">
            <v>0</v>
          </cell>
          <cell r="L665">
            <v>5.0182344730971238</v>
          </cell>
          <cell r="M665">
            <v>27500</v>
          </cell>
          <cell r="N665">
            <v>0</v>
          </cell>
          <cell r="O665">
            <v>0</v>
          </cell>
          <cell r="P665">
            <v>0</v>
          </cell>
          <cell r="Q665">
            <v>0</v>
          </cell>
          <cell r="R665">
            <v>0</v>
          </cell>
          <cell r="T665">
            <v>0</v>
          </cell>
        </row>
        <row r="666">
          <cell r="D666" t="str">
            <v>Equipment Operasional</v>
          </cell>
          <cell r="H666" t="str">
            <v>BBM</v>
          </cell>
          <cell r="M666">
            <v>109213.0010962229</v>
          </cell>
          <cell r="T666">
            <v>0</v>
          </cell>
        </row>
        <row r="667">
          <cell r="B667" t="str">
            <v>D20025</v>
          </cell>
          <cell r="E667" t="str">
            <v>Excavator CAT320</v>
          </cell>
          <cell r="F667">
            <v>0.6</v>
          </cell>
          <cell r="G667">
            <v>18</v>
          </cell>
          <cell r="H667">
            <v>708.08189195810587</v>
          </cell>
          <cell r="I667" t="str">
            <v>jam</v>
          </cell>
          <cell r="J667">
            <v>39.337882886561438</v>
          </cell>
          <cell r="K667">
            <v>0.19927327137881343</v>
          </cell>
          <cell r="L667">
            <v>5.0182344730971238</v>
          </cell>
          <cell r="M667">
            <v>241268.4</v>
          </cell>
          <cell r="N667">
            <v>9490988.0634280592</v>
          </cell>
          <cell r="O667">
            <v>0</v>
          </cell>
          <cell r="P667">
            <v>0</v>
          </cell>
          <cell r="Q667">
            <v>9490988.0634280592</v>
          </cell>
          <cell r="R667">
            <v>0</v>
          </cell>
          <cell r="T667">
            <v>0</v>
          </cell>
        </row>
        <row r="668">
          <cell r="B668" t="str">
            <v>D20105</v>
          </cell>
          <cell r="E668" t="str">
            <v>Excavator long arm</v>
          </cell>
          <cell r="F668">
            <v>0.4</v>
          </cell>
          <cell r="G668">
            <v>18</v>
          </cell>
          <cell r="H668">
            <v>524.50510515415249</v>
          </cell>
          <cell r="I668" t="str">
            <v>jam</v>
          </cell>
          <cell r="J668">
            <v>29.139172508564027</v>
          </cell>
          <cell r="K668">
            <v>0.22141474597645935</v>
          </cell>
          <cell r="L668">
            <v>4.5164110257874119</v>
          </cell>
          <cell r="M668">
            <v>241268.4</v>
          </cell>
          <cell r="N668">
            <v>7030361.5284652291</v>
          </cell>
          <cell r="O668">
            <v>0</v>
          </cell>
          <cell r="P668">
            <v>0</v>
          </cell>
          <cell r="Q668">
            <v>7030361.5284652291</v>
          </cell>
          <cell r="R668">
            <v>0</v>
          </cell>
          <cell r="T668">
            <v>0</v>
          </cell>
        </row>
        <row r="669">
          <cell r="B669" t="str">
            <v>D20024</v>
          </cell>
          <cell r="E669" t="str">
            <v>Dump Truck 20 Ton</v>
          </cell>
          <cell r="F669">
            <v>8</v>
          </cell>
          <cell r="G669">
            <v>10</v>
          </cell>
          <cell r="H669">
            <v>428.93311999999992</v>
          </cell>
          <cell r="I669" t="str">
            <v>jam</v>
          </cell>
          <cell r="J669">
            <v>42.893311999999995</v>
          </cell>
          <cell r="K669">
            <v>0.13037037037037036</v>
          </cell>
          <cell r="L669">
            <v>7.6704545454545467</v>
          </cell>
          <cell r="M669">
            <v>192744.92307692309</v>
          </cell>
          <cell r="N669">
            <v>8267468.1219544616</v>
          </cell>
          <cell r="O669">
            <v>0</v>
          </cell>
          <cell r="P669">
            <v>0</v>
          </cell>
          <cell r="Q669">
            <v>8267468.1219544616</v>
          </cell>
          <cell r="R669">
            <v>0</v>
          </cell>
          <cell r="T669">
            <v>0</v>
          </cell>
        </row>
        <row r="670">
          <cell r="B670" t="str">
            <v>D20049</v>
          </cell>
          <cell r="E670" t="str">
            <v>Giant breaker</v>
          </cell>
          <cell r="G670">
            <v>18</v>
          </cell>
          <cell r="H670">
            <v>592.22015999999996</v>
          </cell>
          <cell r="I670" t="str">
            <v>jam</v>
          </cell>
          <cell r="J670">
            <v>32.901119999999999</v>
          </cell>
          <cell r="K670">
            <v>0.1</v>
          </cell>
          <cell r="L670">
            <v>10</v>
          </cell>
          <cell r="M670">
            <v>268437.52</v>
          </cell>
          <cell r="N670">
            <v>8831895.0580224004</v>
          </cell>
          <cell r="O670">
            <v>0</v>
          </cell>
          <cell r="P670">
            <v>0</v>
          </cell>
          <cell r="Q670">
            <v>8831895.0580224004</v>
          </cell>
          <cell r="R670">
            <v>0</v>
          </cell>
          <cell r="T670">
            <v>0</v>
          </cell>
        </row>
        <row r="671">
          <cell r="B671" t="str">
            <v>D20004</v>
          </cell>
          <cell r="E671" t="str">
            <v>Alat bantu (Pek. Tanah)-m3</v>
          </cell>
          <cell r="I671" t="str">
            <v>m3</v>
          </cell>
          <cell r="J671">
            <v>329.01119999999997</v>
          </cell>
          <cell r="K671">
            <v>1</v>
          </cell>
          <cell r="M671">
            <v>250</v>
          </cell>
          <cell r="N671">
            <v>82252.799999999988</v>
          </cell>
          <cell r="O671">
            <v>0</v>
          </cell>
          <cell r="P671">
            <v>0</v>
          </cell>
          <cell r="Q671">
            <v>82252.799999999988</v>
          </cell>
          <cell r="R671">
            <v>0</v>
          </cell>
          <cell r="T671">
            <v>0</v>
          </cell>
        </row>
        <row r="672">
          <cell r="B672" t="str">
            <v>D20050</v>
          </cell>
          <cell r="E672" t="str">
            <v>BBM solar</v>
          </cell>
          <cell r="H672">
            <v>2253.7402771122584</v>
          </cell>
          <cell r="I672" t="str">
            <v>ltr</v>
          </cell>
          <cell r="J672">
            <v>2253.7402771122584</v>
          </cell>
          <cell r="M672">
            <v>989.1712</v>
          </cell>
          <cell r="N672">
            <v>2229334.9743994651</v>
          </cell>
          <cell r="O672">
            <v>0</v>
          </cell>
          <cell r="P672">
            <v>0</v>
          </cell>
          <cell r="Q672">
            <v>2229334.9743994651</v>
          </cell>
          <cell r="R672">
            <v>0</v>
          </cell>
          <cell r="T672">
            <v>0</v>
          </cell>
        </row>
        <row r="673">
          <cell r="T673">
            <v>0</v>
          </cell>
        </row>
        <row r="674">
          <cell r="B674" t="str">
            <v>5.2.2</v>
          </cell>
          <cell r="D674" t="str">
            <v>Chamber Soil Back Filling</v>
          </cell>
          <cell r="I674" t="str">
            <v>m3</v>
          </cell>
          <cell r="J674">
            <v>192.34800000000004</v>
          </cell>
          <cell r="K674">
            <v>32.058000000000007</v>
          </cell>
          <cell r="L674" t="str">
            <v>m3/nos</v>
          </cell>
          <cell r="M674">
            <v>48435.163685089254</v>
          </cell>
          <cell r="T674">
            <v>0</v>
          </cell>
        </row>
        <row r="675">
          <cell r="D675" t="str">
            <v>Material</v>
          </cell>
          <cell r="M675">
            <v>8174.2819508471621</v>
          </cell>
          <cell r="T675">
            <v>0</v>
          </cell>
        </row>
        <row r="676">
          <cell r="B676" t="str">
            <v>A20020</v>
          </cell>
          <cell r="E676" t="str">
            <v>Tanah pilihan</v>
          </cell>
          <cell r="F676">
            <v>0.2</v>
          </cell>
          <cell r="I676" t="str">
            <v>m3</v>
          </cell>
          <cell r="J676">
            <v>46.163520000000005</v>
          </cell>
          <cell r="K676">
            <v>1.2</v>
          </cell>
          <cell r="M676">
            <v>34059.508128529844</v>
          </cell>
          <cell r="N676">
            <v>1572306.7846815502</v>
          </cell>
          <cell r="O676">
            <v>1572306.7846815502</v>
          </cell>
          <cell r="P676">
            <v>0</v>
          </cell>
          <cell r="Q676">
            <v>0</v>
          </cell>
          <cell r="R676">
            <v>0</v>
          </cell>
          <cell r="T676">
            <v>0</v>
          </cell>
        </row>
        <row r="677">
          <cell r="D677" t="str">
            <v>Labour</v>
          </cell>
          <cell r="M677">
            <v>3489.7119341563771</v>
          </cell>
          <cell r="T677">
            <v>0</v>
          </cell>
        </row>
        <row r="678">
          <cell r="B678" t="str">
            <v>C20001</v>
          </cell>
          <cell r="E678" t="str">
            <v>Tenaga</v>
          </cell>
          <cell r="G678">
            <v>6</v>
          </cell>
          <cell r="I678" t="str">
            <v>jam</v>
          </cell>
          <cell r="J678">
            <v>30.395733333333329</v>
          </cell>
          <cell r="K678">
            <v>0.15802469135802463</v>
          </cell>
          <cell r="L678">
            <v>37.968750000000014</v>
          </cell>
          <cell r="M678">
            <v>17500</v>
          </cell>
          <cell r="N678">
            <v>531925.33333333326</v>
          </cell>
          <cell r="O678">
            <v>0</v>
          </cell>
          <cell r="P678">
            <v>531925.33333333326</v>
          </cell>
          <cell r="Q678">
            <v>0</v>
          </cell>
          <cell r="R678">
            <v>0</v>
          </cell>
          <cell r="T678">
            <v>0</v>
          </cell>
        </row>
        <row r="679">
          <cell r="B679" t="str">
            <v>C20003</v>
          </cell>
          <cell r="E679" t="str">
            <v>Mandor</v>
          </cell>
          <cell r="G679">
            <v>1</v>
          </cell>
          <cell r="I679" t="str">
            <v>jam</v>
          </cell>
          <cell r="J679">
            <v>5.0659555555555542</v>
          </cell>
          <cell r="K679">
            <v>2.6337448559670771E-2</v>
          </cell>
          <cell r="L679">
            <v>37.968750000000014</v>
          </cell>
          <cell r="M679">
            <v>27500</v>
          </cell>
          <cell r="N679">
            <v>139313.77777777775</v>
          </cell>
          <cell r="O679">
            <v>0</v>
          </cell>
          <cell r="P679">
            <v>139313.77777777775</v>
          </cell>
          <cell r="Q679">
            <v>0</v>
          </cell>
          <cell r="R679">
            <v>0</v>
          </cell>
          <cell r="T679">
            <v>0</v>
          </cell>
        </row>
        <row r="680">
          <cell r="D680" t="str">
            <v>Equipment Operasional</v>
          </cell>
          <cell r="H680" t="str">
            <v>BBM</v>
          </cell>
          <cell r="M680">
            <v>36771.169800085714</v>
          </cell>
          <cell r="T680">
            <v>0</v>
          </cell>
        </row>
        <row r="681">
          <cell r="B681" t="str">
            <v>D20025</v>
          </cell>
          <cell r="E681" t="str">
            <v>Excavator CAT320</v>
          </cell>
          <cell r="F681" t="str">
            <v>Timbun</v>
          </cell>
          <cell r="G681">
            <v>18</v>
          </cell>
          <cell r="H681">
            <v>91.187199999999976</v>
          </cell>
          <cell r="I681" t="str">
            <v>jam</v>
          </cell>
          <cell r="J681">
            <v>5.0659555555555542</v>
          </cell>
          <cell r="K681">
            <v>2.6337448559670771E-2</v>
          </cell>
          <cell r="L681">
            <v>37.968750000000014</v>
          </cell>
          <cell r="M681">
            <v>241268.4</v>
          </cell>
          <cell r="N681">
            <v>1222254.9913599996</v>
          </cell>
          <cell r="O681">
            <v>0</v>
          </cell>
          <cell r="P681">
            <v>0</v>
          </cell>
          <cell r="Q681">
            <v>1222254.9913599996</v>
          </cell>
          <cell r="R681">
            <v>0</v>
          </cell>
          <cell r="T681">
            <v>0</v>
          </cell>
        </row>
        <row r="682">
          <cell r="B682" t="str">
            <v>D20040</v>
          </cell>
          <cell r="E682" t="str">
            <v>Water Tank Truck, 3000-5000 liter</v>
          </cell>
          <cell r="G682">
            <v>5</v>
          </cell>
          <cell r="H682">
            <v>6.4116000000000017</v>
          </cell>
          <cell r="I682" t="str">
            <v>jam</v>
          </cell>
          <cell r="J682">
            <v>1.2823200000000003</v>
          </cell>
          <cell r="K682">
            <v>6.6666666666666671E-3</v>
          </cell>
          <cell r="L682">
            <v>150</v>
          </cell>
          <cell r="M682">
            <v>84561.566504230243</v>
          </cell>
          <cell r="N682">
            <v>108434.98795970455</v>
          </cell>
          <cell r="O682">
            <v>0</v>
          </cell>
          <cell r="P682">
            <v>0</v>
          </cell>
          <cell r="Q682">
            <v>108434.98795970455</v>
          </cell>
          <cell r="R682">
            <v>0</v>
          </cell>
          <cell r="T682">
            <v>0</v>
          </cell>
        </row>
        <row r="683">
          <cell r="B683" t="str">
            <v>A20021</v>
          </cell>
          <cell r="E683" t="str">
            <v>Air</v>
          </cell>
          <cell r="I683" t="str">
            <v>m3</v>
          </cell>
          <cell r="J683">
            <v>19.234800000000007</v>
          </cell>
          <cell r="K683">
            <v>0.1</v>
          </cell>
          <cell r="M683">
            <v>2469.92</v>
          </cell>
          <cell r="N683">
            <v>47508.417216000016</v>
          </cell>
          <cell r="O683">
            <v>47508.417216000016</v>
          </cell>
          <cell r="P683">
            <v>0</v>
          </cell>
          <cell r="Q683">
            <v>0</v>
          </cell>
          <cell r="R683">
            <v>0</v>
          </cell>
          <cell r="T683">
            <v>0</v>
          </cell>
        </row>
        <row r="684">
          <cell r="B684" t="str">
            <v>D20036</v>
          </cell>
          <cell r="E684" t="str">
            <v>Stamper</v>
          </cell>
          <cell r="I684" t="str">
            <v>jam</v>
          </cell>
          <cell r="J684">
            <v>25.646400000000007</v>
          </cell>
          <cell r="K684">
            <v>0.13333333333333333</v>
          </cell>
          <cell r="L684">
            <v>7.5</v>
          </cell>
          <cell r="M684">
            <v>27509.943875635217</v>
          </cell>
          <cell r="N684">
            <v>705531.02461209125</v>
          </cell>
          <cell r="O684">
            <v>0</v>
          </cell>
          <cell r="P684">
            <v>0</v>
          </cell>
          <cell r="Q684">
            <v>705531.02461209125</v>
          </cell>
          <cell r="R684">
            <v>0</v>
          </cell>
          <cell r="T684">
            <v>0</v>
          </cell>
        </row>
        <row r="685">
          <cell r="B685" t="str">
            <v>D20042</v>
          </cell>
          <cell r="E685" t="str">
            <v>Wheel loader</v>
          </cell>
          <cell r="F685">
            <v>0.8</v>
          </cell>
          <cell r="G685">
            <v>16</v>
          </cell>
          <cell r="H685">
            <v>65.918457831325298</v>
          </cell>
          <cell r="I685" t="str">
            <v>jam</v>
          </cell>
          <cell r="J685">
            <v>4.1199036144578312</v>
          </cell>
          <cell r="K685">
            <v>2.6773761713520743E-2</v>
          </cell>
          <cell r="L685">
            <v>37.350000000000009</v>
          </cell>
          <cell r="M685">
            <v>173345.6</v>
          </cell>
          <cell r="N685">
            <v>714167.16399036138</v>
          </cell>
          <cell r="O685">
            <v>0</v>
          </cell>
          <cell r="P685">
            <v>0</v>
          </cell>
          <cell r="Q685">
            <v>714167.16399036138</v>
          </cell>
          <cell r="R685">
            <v>0</v>
          </cell>
          <cell r="T685">
            <v>0</v>
          </cell>
        </row>
        <row r="686">
          <cell r="B686" t="str">
            <v>D20024</v>
          </cell>
          <cell r="E686" t="str">
            <v>Dump Truck 20 Ton</v>
          </cell>
          <cell r="F686">
            <v>8</v>
          </cell>
          <cell r="G686">
            <v>10</v>
          </cell>
          <cell r="H686">
            <v>200.61184000000003</v>
          </cell>
          <cell r="I686" t="str">
            <v>jam</v>
          </cell>
          <cell r="J686">
            <v>20.061184000000004</v>
          </cell>
          <cell r="K686">
            <v>0.13037037037037036</v>
          </cell>
          <cell r="L686">
            <v>7.6704545454545467</v>
          </cell>
          <cell r="M686">
            <v>192744.92307692309</v>
          </cell>
          <cell r="N686">
            <v>3866691.3669120013</v>
          </cell>
          <cell r="O686">
            <v>0</v>
          </cell>
          <cell r="P686">
            <v>0</v>
          </cell>
          <cell r="Q686">
            <v>3866691.3669120013</v>
          </cell>
          <cell r="R686">
            <v>0</v>
          </cell>
          <cell r="T686">
            <v>0</v>
          </cell>
        </row>
        <row r="687">
          <cell r="B687" t="str">
            <v>D20004</v>
          </cell>
          <cell r="E687" t="str">
            <v>Alat bantu (Pek. Tanah)-m3</v>
          </cell>
          <cell r="I687" t="str">
            <v>m3</v>
          </cell>
          <cell r="J687">
            <v>192.34800000000004</v>
          </cell>
          <cell r="K687">
            <v>1</v>
          </cell>
          <cell r="M687">
            <v>250</v>
          </cell>
          <cell r="N687">
            <v>48087.000000000007</v>
          </cell>
          <cell r="O687">
            <v>0</v>
          </cell>
          <cell r="P687">
            <v>0</v>
          </cell>
          <cell r="Q687">
            <v>48087.000000000007</v>
          </cell>
          <cell r="R687">
            <v>0</v>
          </cell>
          <cell r="T687">
            <v>0</v>
          </cell>
        </row>
        <row r="688">
          <cell r="B688" t="str">
            <v>D20050</v>
          </cell>
          <cell r="E688" t="str">
            <v>BBM solar</v>
          </cell>
          <cell r="H688">
            <v>364.12909783132534</v>
          </cell>
          <cell r="I688" t="str">
            <v>ltr</v>
          </cell>
          <cell r="J688">
            <v>364.12909783132534</v>
          </cell>
          <cell r="M688">
            <v>989.1712</v>
          </cell>
          <cell r="N688">
            <v>360186.01665672951</v>
          </cell>
          <cell r="O688">
            <v>0</v>
          </cell>
          <cell r="P688">
            <v>0</v>
          </cell>
          <cell r="Q688">
            <v>360186.01665672951</v>
          </cell>
          <cell r="R688">
            <v>0</v>
          </cell>
          <cell r="T688">
            <v>0</v>
          </cell>
        </row>
        <row r="689">
          <cell r="T689">
            <v>0</v>
          </cell>
        </row>
        <row r="690">
          <cell r="B690" t="str">
            <v>5.2.3</v>
          </cell>
          <cell r="D690" t="str">
            <v>Blinding Concrete Class B</v>
          </cell>
          <cell r="F690">
            <v>0.1</v>
          </cell>
          <cell r="I690" t="str">
            <v>m3</v>
          </cell>
          <cell r="J690">
            <v>31.02</v>
          </cell>
          <cell r="K690">
            <v>5.17</v>
          </cell>
          <cell r="L690" t="str">
            <v>m3/nos</v>
          </cell>
          <cell r="M690">
            <v>694275.05279999995</v>
          </cell>
          <cell r="T690">
            <v>0</v>
          </cell>
        </row>
        <row r="691">
          <cell r="D691" t="str">
            <v>Material</v>
          </cell>
          <cell r="M691">
            <v>609675.05279999995</v>
          </cell>
          <cell r="T691">
            <v>0</v>
          </cell>
        </row>
        <row r="692">
          <cell r="B692" t="str">
            <v>B20193</v>
          </cell>
          <cell r="E692" t="str">
            <v>Concrete Class B</v>
          </cell>
          <cell r="I692" t="str">
            <v>m3</v>
          </cell>
          <cell r="J692">
            <v>31.6404</v>
          </cell>
          <cell r="K692">
            <v>1.02</v>
          </cell>
          <cell r="M692">
            <v>597720.64</v>
          </cell>
          <cell r="N692">
            <v>18912120.137855999</v>
          </cell>
          <cell r="O692">
            <v>18912120.137855999</v>
          </cell>
          <cell r="P692">
            <v>0</v>
          </cell>
          <cell r="Q692">
            <v>0</v>
          </cell>
          <cell r="R692">
            <v>0</v>
          </cell>
          <cell r="T692">
            <v>0</v>
          </cell>
        </row>
        <row r="693">
          <cell r="D693" t="str">
            <v>Labour</v>
          </cell>
          <cell r="M693">
            <v>81600</v>
          </cell>
          <cell r="T693">
            <v>0</v>
          </cell>
        </row>
        <row r="694">
          <cell r="B694" t="str">
            <v>C20008</v>
          </cell>
          <cell r="E694" t="str">
            <v>Placing beton (slab)</v>
          </cell>
          <cell r="I694" t="str">
            <v>m3</v>
          </cell>
          <cell r="J694">
            <v>31.6404</v>
          </cell>
          <cell r="M694">
            <v>80000</v>
          </cell>
          <cell r="N694">
            <v>2531232</v>
          </cell>
          <cell r="O694">
            <v>0</v>
          </cell>
          <cell r="P694">
            <v>2531232</v>
          </cell>
          <cell r="Q694">
            <v>0</v>
          </cell>
          <cell r="R694">
            <v>0</v>
          </cell>
          <cell r="T694">
            <v>0</v>
          </cell>
        </row>
        <row r="695">
          <cell r="D695" t="str">
            <v>Equipment Operasional</v>
          </cell>
          <cell r="H695" t="str">
            <v>BBM</v>
          </cell>
          <cell r="M695">
            <v>3000</v>
          </cell>
          <cell r="T695">
            <v>0</v>
          </cell>
        </row>
        <row r="696">
          <cell r="B696" t="str">
            <v>D20029</v>
          </cell>
          <cell r="E696" t="str">
            <v>Gerobak dorong</v>
          </cell>
          <cell r="I696" t="str">
            <v>unit</v>
          </cell>
          <cell r="J696">
            <v>0.62039999999999995</v>
          </cell>
          <cell r="K696">
            <v>0.02</v>
          </cell>
          <cell r="M696">
            <v>100000</v>
          </cell>
          <cell r="N696">
            <v>62039.999999999993</v>
          </cell>
          <cell r="O696">
            <v>0</v>
          </cell>
          <cell r="P696">
            <v>0</v>
          </cell>
          <cell r="Q696">
            <v>62039.999999999993</v>
          </cell>
          <cell r="R696">
            <v>0</v>
          </cell>
          <cell r="T696">
            <v>0</v>
          </cell>
        </row>
        <row r="697">
          <cell r="B697" t="str">
            <v>D20006</v>
          </cell>
          <cell r="E697" t="str">
            <v>Alat bantu Cor</v>
          </cell>
          <cell r="I697" t="str">
            <v>m3</v>
          </cell>
          <cell r="J697">
            <v>31.02</v>
          </cell>
          <cell r="K697">
            <v>1</v>
          </cell>
          <cell r="M697">
            <v>1000</v>
          </cell>
          <cell r="N697">
            <v>31020</v>
          </cell>
          <cell r="O697">
            <v>0</v>
          </cell>
          <cell r="P697">
            <v>0</v>
          </cell>
          <cell r="Q697">
            <v>31020</v>
          </cell>
          <cell r="R697">
            <v>0</v>
          </cell>
          <cell r="T697">
            <v>0</v>
          </cell>
        </row>
        <row r="698">
          <cell r="T698">
            <v>0</v>
          </cell>
        </row>
        <row r="699">
          <cell r="B699" t="str">
            <v>5.2.4</v>
          </cell>
          <cell r="D699" t="str">
            <v>Concrete Work</v>
          </cell>
          <cell r="I699" t="str">
            <v>nos</v>
          </cell>
          <cell r="J699">
            <v>6</v>
          </cell>
          <cell r="M699">
            <v>133005491.22908239</v>
          </cell>
          <cell r="T699">
            <v>0</v>
          </cell>
        </row>
        <row r="700">
          <cell r="D700" t="str">
            <v>Concrete block</v>
          </cell>
          <cell r="T700">
            <v>0</v>
          </cell>
        </row>
        <row r="701">
          <cell r="B701" t="str">
            <v>5.2.4.a</v>
          </cell>
          <cell r="E701" t="str">
            <v>Con-C</v>
          </cell>
          <cell r="I701" t="str">
            <v>m3</v>
          </cell>
          <cell r="J701">
            <v>7.32</v>
          </cell>
          <cell r="K701">
            <v>1.22</v>
          </cell>
          <cell r="L701" t="str">
            <v>m3/nos</v>
          </cell>
          <cell r="T701">
            <v>0</v>
          </cell>
        </row>
        <row r="702">
          <cell r="B702" t="str">
            <v>5.2.4.b</v>
          </cell>
          <cell r="E702" t="str">
            <v>Re-Bar</v>
          </cell>
          <cell r="I702" t="str">
            <v>kg</v>
          </cell>
          <cell r="J702">
            <v>810.33600000000001</v>
          </cell>
          <cell r="K702">
            <v>135.05600000000001</v>
          </cell>
          <cell r="L702" t="str">
            <v>kg/nos</v>
          </cell>
          <cell r="T702">
            <v>0</v>
          </cell>
        </row>
        <row r="703">
          <cell r="B703" t="str">
            <v>5.2.4.c</v>
          </cell>
          <cell r="E703" t="str">
            <v>Form-Work</v>
          </cell>
          <cell r="I703" t="str">
            <v>m2</v>
          </cell>
          <cell r="J703">
            <v>67.62</v>
          </cell>
          <cell r="K703">
            <v>11.27</v>
          </cell>
          <cell r="L703" t="str">
            <v>m2/nos</v>
          </cell>
          <cell r="T703">
            <v>0</v>
          </cell>
        </row>
        <row r="704">
          <cell r="D704" t="str">
            <v>Opening for acces and maintenance</v>
          </cell>
          <cell r="T704">
            <v>0</v>
          </cell>
        </row>
        <row r="705">
          <cell r="B705" t="str">
            <v>5.2.4.d</v>
          </cell>
          <cell r="E705" t="str">
            <v>Con-C</v>
          </cell>
          <cell r="I705" t="str">
            <v>m3</v>
          </cell>
          <cell r="J705">
            <v>0.96</v>
          </cell>
          <cell r="K705">
            <v>0.16</v>
          </cell>
          <cell r="L705" t="str">
            <v>m3/nos</v>
          </cell>
          <cell r="T705">
            <v>0</v>
          </cell>
        </row>
        <row r="706">
          <cell r="B706" t="str">
            <v>5.2.4.e</v>
          </cell>
          <cell r="E706" t="str">
            <v>Re-Bar</v>
          </cell>
          <cell r="I706" t="str">
            <v>kg</v>
          </cell>
          <cell r="J706">
            <v>110.724</v>
          </cell>
          <cell r="K706">
            <v>18.454000000000001</v>
          </cell>
          <cell r="L706" t="str">
            <v>kg/nos</v>
          </cell>
          <cell r="T706">
            <v>0</v>
          </cell>
        </row>
        <row r="707">
          <cell r="B707" t="str">
            <v>5.2.4.f</v>
          </cell>
          <cell r="E707" t="str">
            <v>Form-Work</v>
          </cell>
          <cell r="I707" t="str">
            <v>m2</v>
          </cell>
          <cell r="J707">
            <v>3.3600000000000003</v>
          </cell>
          <cell r="K707">
            <v>0.56000000000000005</v>
          </cell>
          <cell r="L707" t="str">
            <v>m2/nos</v>
          </cell>
          <cell r="T707">
            <v>0</v>
          </cell>
        </row>
        <row r="708">
          <cell r="D708" t="str">
            <v>Concrete ring for cover installation</v>
          </cell>
          <cell r="T708">
            <v>0</v>
          </cell>
        </row>
        <row r="709">
          <cell r="B709" t="str">
            <v>5.2.4.g</v>
          </cell>
          <cell r="E709" t="str">
            <v>Con-C</v>
          </cell>
          <cell r="I709" t="str">
            <v>m3</v>
          </cell>
          <cell r="J709">
            <v>3.24</v>
          </cell>
          <cell r="K709">
            <v>0.54</v>
          </cell>
          <cell r="L709" t="str">
            <v>m3/nos</v>
          </cell>
          <cell r="T709">
            <v>0</v>
          </cell>
        </row>
        <row r="710">
          <cell r="B710" t="str">
            <v>5.2.4.h</v>
          </cell>
          <cell r="E710" t="str">
            <v>Re-Bar</v>
          </cell>
          <cell r="I710" t="str">
            <v>kg</v>
          </cell>
          <cell r="J710">
            <v>631.36799999999994</v>
          </cell>
          <cell r="K710">
            <v>105.22799999999999</v>
          </cell>
          <cell r="L710" t="str">
            <v>kg/nos</v>
          </cell>
          <cell r="T710">
            <v>0</v>
          </cell>
        </row>
        <row r="711">
          <cell r="B711" t="str">
            <v>5.2.4.i</v>
          </cell>
          <cell r="E711" t="str">
            <v>Form-Work</v>
          </cell>
          <cell r="I711" t="str">
            <v>m2</v>
          </cell>
          <cell r="J711">
            <v>30.240000000000002</v>
          </cell>
          <cell r="K711">
            <v>5.04</v>
          </cell>
          <cell r="L711" t="str">
            <v>m2/nos</v>
          </cell>
          <cell r="T711">
            <v>0</v>
          </cell>
        </row>
        <row r="712">
          <cell r="D712" t="str">
            <v>Chamber</v>
          </cell>
          <cell r="T712">
            <v>0</v>
          </cell>
        </row>
        <row r="713">
          <cell r="B713" t="str">
            <v>5.2.4.j</v>
          </cell>
          <cell r="E713" t="str">
            <v>Con-C</v>
          </cell>
          <cell r="I713" t="str">
            <v>m3</v>
          </cell>
          <cell r="J713">
            <v>243.54000000000002</v>
          </cell>
          <cell r="K713">
            <v>40.590000000000003</v>
          </cell>
          <cell r="L713" t="str">
            <v>m3/nos</v>
          </cell>
          <cell r="T713">
            <v>0</v>
          </cell>
        </row>
        <row r="714">
          <cell r="B714" t="str">
            <v>5.2.4.k</v>
          </cell>
          <cell r="E714" t="str">
            <v>Re-Bar</v>
          </cell>
          <cell r="I714" t="str">
            <v>kg</v>
          </cell>
          <cell r="J714">
            <v>31194.93</v>
          </cell>
          <cell r="K714">
            <v>5199.1549999999997</v>
          </cell>
          <cell r="L714" t="str">
            <v>kg/nos</v>
          </cell>
          <cell r="T714">
            <v>0</v>
          </cell>
        </row>
        <row r="715">
          <cell r="B715" t="str">
            <v>5.2.4.l</v>
          </cell>
          <cell r="E715" t="str">
            <v>Form-Work</v>
          </cell>
          <cell r="I715" t="str">
            <v>m2</v>
          </cell>
          <cell r="J715">
            <v>838.08</v>
          </cell>
          <cell r="K715">
            <v>139.68</v>
          </cell>
          <cell r="L715" t="str">
            <v>m2/nos</v>
          </cell>
          <cell r="T715">
            <v>0</v>
          </cell>
        </row>
        <row r="716">
          <cell r="D716" t="str">
            <v>Pre-cast</v>
          </cell>
          <cell r="T716">
            <v>0</v>
          </cell>
        </row>
        <row r="717">
          <cell r="B717" t="str">
            <v>5.2.4.m</v>
          </cell>
          <cell r="E717" t="str">
            <v>Con-C</v>
          </cell>
          <cell r="I717" t="str">
            <v>m3</v>
          </cell>
          <cell r="J717">
            <v>22.799999999999997</v>
          </cell>
          <cell r="K717">
            <v>3.8</v>
          </cell>
          <cell r="L717" t="str">
            <v>m3/nos</v>
          </cell>
          <cell r="T717">
            <v>0</v>
          </cell>
        </row>
        <row r="718">
          <cell r="B718" t="str">
            <v>5.2.4.n</v>
          </cell>
          <cell r="E718" t="str">
            <v>Re-Bar</v>
          </cell>
          <cell r="I718" t="str">
            <v>kg</v>
          </cell>
          <cell r="J718">
            <v>2512.0739999999996</v>
          </cell>
          <cell r="K718">
            <v>418.67899999999997</v>
          </cell>
          <cell r="L718" t="str">
            <v>kg/nos</v>
          </cell>
          <cell r="T718">
            <v>0</v>
          </cell>
        </row>
        <row r="719">
          <cell r="B719" t="str">
            <v>5.2.4.o</v>
          </cell>
          <cell r="E719" t="str">
            <v>Form-Work</v>
          </cell>
          <cell r="I719" t="str">
            <v>m2</v>
          </cell>
          <cell r="J719">
            <v>147.60000000000002</v>
          </cell>
          <cell r="K719">
            <v>24.6</v>
          </cell>
          <cell r="L719" t="str">
            <v>m2/nos</v>
          </cell>
          <cell r="T719">
            <v>0</v>
          </cell>
        </row>
        <row r="720">
          <cell r="T720">
            <v>0</v>
          </cell>
        </row>
        <row r="721">
          <cell r="D721" t="str">
            <v>Concrete class C</v>
          </cell>
          <cell r="I721" t="str">
            <v>m3</v>
          </cell>
          <cell r="J721">
            <v>277.86</v>
          </cell>
          <cell r="M721">
            <v>780355.8617086343</v>
          </cell>
          <cell r="T721">
            <v>0</v>
          </cell>
        </row>
        <row r="722">
          <cell r="D722" t="str">
            <v>Material</v>
          </cell>
          <cell r="M722">
            <v>25342174.838163938</v>
          </cell>
          <cell r="T722">
            <v>0</v>
          </cell>
        </row>
        <row r="723">
          <cell r="B723" t="str">
            <v>B20194</v>
          </cell>
          <cell r="E723" t="str">
            <v>Concrete Class C</v>
          </cell>
          <cell r="I723" t="str">
            <v>m3</v>
          </cell>
          <cell r="J723">
            <v>283.41720000000004</v>
          </cell>
          <cell r="K723">
            <v>1.02</v>
          </cell>
          <cell r="M723">
            <v>654528.80000000005</v>
          </cell>
          <cell r="N723">
            <v>185504719.81536004</v>
          </cell>
          <cell r="O723">
            <v>185504719.81536004</v>
          </cell>
          <cell r="P723">
            <v>0</v>
          </cell>
          <cell r="Q723">
            <v>0</v>
          </cell>
          <cell r="R723">
            <v>0</v>
          </cell>
          <cell r="T723">
            <v>0</v>
          </cell>
        </row>
        <row r="724">
          <cell r="D724" t="str">
            <v>Labour</v>
          </cell>
          <cell r="M724">
            <v>3871819.6721311477</v>
          </cell>
          <cell r="T724">
            <v>0</v>
          </cell>
        </row>
        <row r="725">
          <cell r="B725" t="str">
            <v>C20007</v>
          </cell>
          <cell r="E725" t="str">
            <v>Placing beton (dinding)</v>
          </cell>
          <cell r="I725" t="str">
            <v>m3</v>
          </cell>
          <cell r="J725">
            <v>283.41720000000004</v>
          </cell>
          <cell r="M725">
            <v>100000</v>
          </cell>
          <cell r="N725">
            <v>28341720.000000004</v>
          </cell>
          <cell r="O725">
            <v>0</v>
          </cell>
          <cell r="P725">
            <v>28341720.000000004</v>
          </cell>
          <cell r="Q725">
            <v>0</v>
          </cell>
          <cell r="R725">
            <v>0</v>
          </cell>
          <cell r="T725">
            <v>0</v>
          </cell>
        </row>
        <row r="726">
          <cell r="D726" t="str">
            <v>Equipment Operasional</v>
          </cell>
          <cell r="H726" t="str">
            <v>BBM</v>
          </cell>
          <cell r="M726">
            <v>407546.43702200887</v>
          </cell>
          <cell r="T726">
            <v>0</v>
          </cell>
        </row>
        <row r="727">
          <cell r="B727" t="str">
            <v>D20029</v>
          </cell>
          <cell r="E727" t="str">
            <v>Gerobak dorong</v>
          </cell>
          <cell r="I727" t="str">
            <v>unit</v>
          </cell>
          <cell r="J727">
            <v>5.5572000000000008</v>
          </cell>
          <cell r="K727">
            <v>0.02</v>
          </cell>
          <cell r="M727">
            <v>100000</v>
          </cell>
          <cell r="N727">
            <v>555720.00000000012</v>
          </cell>
          <cell r="O727">
            <v>0</v>
          </cell>
          <cell r="P727">
            <v>0</v>
          </cell>
          <cell r="Q727">
            <v>555720.00000000012</v>
          </cell>
          <cell r="R727">
            <v>0</v>
          </cell>
          <cell r="T727">
            <v>0</v>
          </cell>
        </row>
        <row r="728">
          <cell r="B728" t="str">
            <v>D20019</v>
          </cell>
          <cell r="E728" t="str">
            <v>Concrete Vibrator</v>
          </cell>
          <cell r="I728" t="str">
            <v>jam</v>
          </cell>
          <cell r="J728">
            <v>122.74939759036145</v>
          </cell>
          <cell r="K728">
            <v>0.44176706827309237</v>
          </cell>
          <cell r="L728">
            <v>2.2636363636363637</v>
          </cell>
          <cell r="M728">
            <v>8458.0449222720126</v>
          </cell>
          <cell r="N728">
            <v>1038219.9190011051</v>
          </cell>
          <cell r="O728">
            <v>0</v>
          </cell>
          <cell r="P728">
            <v>0</v>
          </cell>
          <cell r="Q728">
            <v>1038219.9190011051</v>
          </cell>
          <cell r="R728">
            <v>0</v>
          </cell>
          <cell r="T728">
            <v>0</v>
          </cell>
        </row>
        <row r="729">
          <cell r="B729" t="str">
            <v>D20006</v>
          </cell>
          <cell r="E729" t="str">
            <v>Alat bantu Cor</v>
          </cell>
          <cell r="I729" t="str">
            <v>m3</v>
          </cell>
          <cell r="J729">
            <v>1389.3000000000002</v>
          </cell>
          <cell r="K729">
            <v>5</v>
          </cell>
          <cell r="M729">
            <v>1000</v>
          </cell>
          <cell r="N729">
            <v>1389300.0000000002</v>
          </cell>
          <cell r="O729">
            <v>0</v>
          </cell>
          <cell r="P729">
            <v>0</v>
          </cell>
          <cell r="Q729">
            <v>1389300.0000000002</v>
          </cell>
          <cell r="R729">
            <v>0</v>
          </cell>
          <cell r="T729">
            <v>0</v>
          </cell>
        </row>
        <row r="730">
          <cell r="T730">
            <v>0</v>
          </cell>
        </row>
        <row r="731">
          <cell r="B731" t="str">
            <v>5.2.4.p</v>
          </cell>
          <cell r="D731" t="str">
            <v>Reinforcement</v>
          </cell>
          <cell r="I731" t="str">
            <v>kg</v>
          </cell>
          <cell r="J731">
            <v>38785.375200000002</v>
          </cell>
          <cell r="K731">
            <v>1.1000000000000001</v>
          </cell>
          <cell r="M731">
            <v>12012.333333333334</v>
          </cell>
          <cell r="T731">
            <v>0</v>
          </cell>
        </row>
        <row r="732">
          <cell r="D732" t="str">
            <v>Material</v>
          </cell>
          <cell r="M732">
            <v>505867.48026596382</v>
          </cell>
          <cell r="T732">
            <v>0</v>
          </cell>
        </row>
        <row r="733">
          <cell r="B733" t="str">
            <v>B20011</v>
          </cell>
          <cell r="E733" t="str">
            <v>Besi beton</v>
          </cell>
          <cell r="I733" t="str">
            <v>kg</v>
          </cell>
          <cell r="J733">
            <v>40724.643960000001</v>
          </cell>
          <cell r="K733">
            <v>1.05</v>
          </cell>
          <cell r="M733">
            <v>9800</v>
          </cell>
          <cell r="N733">
            <v>399101510.80800003</v>
          </cell>
          <cell r="O733">
            <v>399101510.80800003</v>
          </cell>
          <cell r="P733">
            <v>0</v>
          </cell>
          <cell r="Q733">
            <v>0</v>
          </cell>
          <cell r="R733">
            <v>0</v>
          </cell>
          <cell r="T733">
            <v>0</v>
          </cell>
        </row>
        <row r="734">
          <cell r="B734" t="str">
            <v>B20050</v>
          </cell>
          <cell r="E734" t="str">
            <v>Kawat Bendrad</v>
          </cell>
          <cell r="I734" t="str">
            <v>Kg</v>
          </cell>
          <cell r="J734">
            <v>775.70750400000009</v>
          </cell>
          <cell r="K734">
            <v>0.02</v>
          </cell>
          <cell r="M734">
            <v>13950</v>
          </cell>
          <cell r="N734">
            <v>10821119.680800002</v>
          </cell>
          <cell r="O734">
            <v>10821119.680800002</v>
          </cell>
          <cell r="P734">
            <v>0</v>
          </cell>
          <cell r="Q734">
            <v>0</v>
          </cell>
          <cell r="R734">
            <v>0</v>
          </cell>
          <cell r="T734">
            <v>0</v>
          </cell>
        </row>
        <row r="735">
          <cell r="D735" t="str">
            <v>Labour</v>
          </cell>
          <cell r="M735">
            <v>60307.78930221538</v>
          </cell>
          <cell r="T735">
            <v>0</v>
          </cell>
        </row>
        <row r="736">
          <cell r="B736" t="str">
            <v>C20014</v>
          </cell>
          <cell r="E736" t="str">
            <v>Upah fabrikasi dan install besi beton</v>
          </cell>
          <cell r="I736" t="str">
            <v>kg</v>
          </cell>
          <cell r="J736">
            <v>40724.643960000001</v>
          </cell>
          <cell r="M736">
            <v>1200</v>
          </cell>
          <cell r="N736">
            <v>48869572.752000004</v>
          </cell>
          <cell r="O736">
            <v>0</v>
          </cell>
          <cell r="P736">
            <v>48869572.752000004</v>
          </cell>
          <cell r="Q736">
            <v>0</v>
          </cell>
          <cell r="R736">
            <v>0</v>
          </cell>
          <cell r="T736">
            <v>0</v>
          </cell>
        </row>
        <row r="737">
          <cell r="D737" t="str">
            <v>Equipment Operasional</v>
          </cell>
          <cell r="M737">
            <v>8774.9428878884828</v>
          </cell>
          <cell r="T737">
            <v>0</v>
          </cell>
        </row>
        <row r="738">
          <cell r="B738" t="str">
            <v>D20013</v>
          </cell>
          <cell r="E738" t="str">
            <v>Bar bender</v>
          </cell>
          <cell r="G738">
            <v>300</v>
          </cell>
          <cell r="I738" t="str">
            <v>jam</v>
          </cell>
          <cell r="J738">
            <v>129.28458400000002</v>
          </cell>
          <cell r="K738">
            <v>3.3333333333333335E-3</v>
          </cell>
          <cell r="M738">
            <v>20000</v>
          </cell>
          <cell r="N738">
            <v>2585691.6800000006</v>
          </cell>
          <cell r="O738">
            <v>0</v>
          </cell>
          <cell r="P738">
            <v>0</v>
          </cell>
          <cell r="Q738">
            <v>2585691.6800000006</v>
          </cell>
          <cell r="R738">
            <v>0</v>
          </cell>
          <cell r="T738">
            <v>0</v>
          </cell>
        </row>
        <row r="739">
          <cell r="B739" t="str">
            <v>D20014</v>
          </cell>
          <cell r="E739" t="str">
            <v>Bar cutter</v>
          </cell>
          <cell r="G739">
            <v>300</v>
          </cell>
          <cell r="I739" t="str">
            <v>jam</v>
          </cell>
          <cell r="J739">
            <v>129.28458400000002</v>
          </cell>
          <cell r="K739">
            <v>3.3333333333333335E-3</v>
          </cell>
          <cell r="M739">
            <v>20000</v>
          </cell>
          <cell r="N739">
            <v>2585691.6800000006</v>
          </cell>
          <cell r="O739">
            <v>0</v>
          </cell>
          <cell r="P739">
            <v>0</v>
          </cell>
          <cell r="Q739">
            <v>2585691.6800000006</v>
          </cell>
          <cell r="R739">
            <v>0</v>
          </cell>
          <cell r="T739">
            <v>0</v>
          </cell>
        </row>
        <row r="740">
          <cell r="B740" t="str">
            <v>D20005</v>
          </cell>
          <cell r="E740" t="str">
            <v>Alat bantu pekerjaan besi</v>
          </cell>
          <cell r="I740" t="str">
            <v>kg</v>
          </cell>
          <cell r="J740">
            <v>38785.375200000002</v>
          </cell>
          <cell r="K740">
            <v>1</v>
          </cell>
          <cell r="M740">
            <v>50</v>
          </cell>
          <cell r="N740">
            <v>1939268.76</v>
          </cell>
          <cell r="O740">
            <v>0</v>
          </cell>
          <cell r="P740">
            <v>0</v>
          </cell>
          <cell r="Q740">
            <v>1939268.76</v>
          </cell>
          <cell r="R740">
            <v>0</v>
          </cell>
          <cell r="T740">
            <v>0</v>
          </cell>
        </row>
        <row r="741">
          <cell r="T741">
            <v>0</v>
          </cell>
        </row>
        <row r="742">
          <cell r="D742" t="str">
            <v>Formwork</v>
          </cell>
          <cell r="I742" t="str">
            <v>m2</v>
          </cell>
          <cell r="J742">
            <v>1086.9000000000001</v>
          </cell>
          <cell r="M742">
            <v>106081.89555555554</v>
          </cell>
          <cell r="T742">
            <v>0</v>
          </cell>
        </row>
        <row r="743">
          <cell r="D743" t="str">
            <v>Material</v>
          </cell>
          <cell r="M743">
            <v>1030029.7586414276</v>
          </cell>
          <cell r="T743">
            <v>0</v>
          </cell>
        </row>
        <row r="744">
          <cell r="B744" t="str">
            <v>A20008</v>
          </cell>
          <cell r="E744" t="str">
            <v>Kayu bekisting</v>
          </cell>
          <cell r="G744">
            <v>3</v>
          </cell>
          <cell r="H744" t="str">
            <v>X pakai</v>
          </cell>
          <cell r="I744" t="str">
            <v>m3</v>
          </cell>
          <cell r="J744">
            <v>12.548411458333335</v>
          </cell>
          <cell r="K744">
            <v>1.154513888888889E-2</v>
          </cell>
          <cell r="M744">
            <v>2193529.6</v>
          </cell>
          <cell r="N744">
            <v>27525311.966833338</v>
          </cell>
          <cell r="O744">
            <v>27525311.966833338</v>
          </cell>
          <cell r="P744">
            <v>0</v>
          </cell>
          <cell r="Q744">
            <v>0</v>
          </cell>
          <cell r="R744">
            <v>0</v>
          </cell>
          <cell r="T744">
            <v>0</v>
          </cell>
        </row>
        <row r="745">
          <cell r="B745" t="str">
            <v>B20065</v>
          </cell>
          <cell r="E745" t="str">
            <v>Plywood 12mm x 4' x 8'</v>
          </cell>
          <cell r="G745">
            <v>3</v>
          </cell>
          <cell r="H745" t="str">
            <v>X pakai</v>
          </cell>
          <cell r="I745" t="str">
            <v>lbr</v>
          </cell>
          <cell r="J745">
            <v>125.79861111111113</v>
          </cell>
          <cell r="K745">
            <v>0.11574074074074074</v>
          </cell>
          <cell r="M745">
            <v>225000</v>
          </cell>
          <cell r="N745">
            <v>28304687.500000004</v>
          </cell>
          <cell r="O745">
            <v>28304687.500000004</v>
          </cell>
          <cell r="P745">
            <v>0</v>
          </cell>
          <cell r="Q745">
            <v>0</v>
          </cell>
          <cell r="R745">
            <v>0</v>
          </cell>
          <cell r="T745">
            <v>0</v>
          </cell>
        </row>
        <row r="746">
          <cell r="B746" t="str">
            <v>B20067</v>
          </cell>
          <cell r="E746" t="str">
            <v>Paku</v>
          </cell>
          <cell r="G746">
            <v>1</v>
          </cell>
          <cell r="H746" t="str">
            <v>X pakai</v>
          </cell>
          <cell r="I746" t="str">
            <v>kg</v>
          </cell>
          <cell r="J746">
            <v>430.23124999999999</v>
          </cell>
          <cell r="K746">
            <v>0.39583333333333331</v>
          </cell>
          <cell r="M746">
            <v>10650</v>
          </cell>
          <cell r="N746">
            <v>4581962.8125</v>
          </cell>
          <cell r="O746">
            <v>4581962.8125</v>
          </cell>
          <cell r="P746">
            <v>0</v>
          </cell>
          <cell r="Q746">
            <v>0</v>
          </cell>
          <cell r="R746">
            <v>0</v>
          </cell>
          <cell r="T746">
            <v>0</v>
          </cell>
        </row>
        <row r="747">
          <cell r="B747" t="str">
            <v>B20091</v>
          </cell>
          <cell r="E747" t="str">
            <v>Material lain (adjustable support, pipa dll)</v>
          </cell>
          <cell r="G747">
            <v>80</v>
          </cell>
          <cell r="H747" t="str">
            <v>X pakai</v>
          </cell>
          <cell r="I747" t="str">
            <v>ls</v>
          </cell>
          <cell r="J747">
            <v>13.586250000000001</v>
          </cell>
          <cell r="K747">
            <v>1.2500000000000001E-2</v>
          </cell>
          <cell r="M747">
            <v>600000</v>
          </cell>
          <cell r="N747">
            <v>8151750.0000000009</v>
          </cell>
          <cell r="O747">
            <v>8151750.0000000009</v>
          </cell>
          <cell r="P747">
            <v>0</v>
          </cell>
          <cell r="Q747">
            <v>0</v>
          </cell>
          <cell r="R747">
            <v>0</v>
          </cell>
          <cell r="T747">
            <v>0</v>
          </cell>
        </row>
        <row r="748">
          <cell r="B748" t="str">
            <v>B20066</v>
          </cell>
          <cell r="E748" t="str">
            <v>Oli formwork</v>
          </cell>
          <cell r="I748" t="str">
            <v>liter</v>
          </cell>
          <cell r="J748">
            <v>217.38000000000002</v>
          </cell>
          <cell r="K748">
            <v>0.2</v>
          </cell>
          <cell r="M748">
            <v>5000</v>
          </cell>
          <cell r="N748">
            <v>1086900.0000000002</v>
          </cell>
          <cell r="O748">
            <v>1086900.0000000002</v>
          </cell>
          <cell r="P748">
            <v>0</v>
          </cell>
          <cell r="Q748">
            <v>0</v>
          </cell>
          <cell r="R748">
            <v>0</v>
          </cell>
          <cell r="T748">
            <v>0</v>
          </cell>
        </row>
        <row r="749">
          <cell r="D749" t="str">
            <v>Labour</v>
          </cell>
          <cell r="M749">
            <v>642945.87400177459</v>
          </cell>
          <cell r="T749">
            <v>0</v>
          </cell>
        </row>
        <row r="750">
          <cell r="B750" t="str">
            <v>C20013</v>
          </cell>
          <cell r="E750" t="str">
            <v>Upah fabrikasi bekisting</v>
          </cell>
          <cell r="I750" t="str">
            <v>m2</v>
          </cell>
          <cell r="J750">
            <v>362.3</v>
          </cell>
          <cell r="M750">
            <v>30000</v>
          </cell>
          <cell r="N750">
            <v>10869000</v>
          </cell>
          <cell r="O750">
            <v>0</v>
          </cell>
          <cell r="P750">
            <v>10869000</v>
          </cell>
          <cell r="Q750">
            <v>0</v>
          </cell>
          <cell r="R750">
            <v>0</v>
          </cell>
          <cell r="T750">
            <v>0</v>
          </cell>
        </row>
        <row r="751">
          <cell r="B751" t="str">
            <v>C20017</v>
          </cell>
          <cell r="E751" t="str">
            <v>Upah install bekisting</v>
          </cell>
          <cell r="I751" t="str">
            <v>m2</v>
          </cell>
          <cell r="J751">
            <v>1086.9000000000001</v>
          </cell>
          <cell r="M751">
            <v>30000</v>
          </cell>
          <cell r="N751">
            <v>32607000.000000004</v>
          </cell>
          <cell r="O751">
            <v>0</v>
          </cell>
          <cell r="P751">
            <v>32607000.000000004</v>
          </cell>
          <cell r="Q751">
            <v>0</v>
          </cell>
          <cell r="R751">
            <v>0</v>
          </cell>
          <cell r="T751">
            <v>0</v>
          </cell>
        </row>
        <row r="752">
          <cell r="D752" t="str">
            <v>Equipment Operasional</v>
          </cell>
          <cell r="M752">
            <v>32147.293700088729</v>
          </cell>
          <cell r="T752">
            <v>0</v>
          </cell>
        </row>
        <row r="753">
          <cell r="B753" t="str">
            <v>D20007</v>
          </cell>
          <cell r="E753" t="str">
            <v>Alat bantu formwork</v>
          </cell>
          <cell r="I753" t="str">
            <v>m2</v>
          </cell>
          <cell r="J753">
            <v>1086.9000000000001</v>
          </cell>
          <cell r="M753">
            <v>2000</v>
          </cell>
          <cell r="N753">
            <v>2173800</v>
          </cell>
          <cell r="O753">
            <v>0</v>
          </cell>
          <cell r="P753">
            <v>0</v>
          </cell>
          <cell r="Q753">
            <v>2173800</v>
          </cell>
          <cell r="R753">
            <v>0</v>
          </cell>
          <cell r="T753">
            <v>0</v>
          </cell>
        </row>
        <row r="754">
          <cell r="T754">
            <v>0</v>
          </cell>
        </row>
        <row r="755">
          <cell r="B755" t="str">
            <v>5.2.5</v>
          </cell>
          <cell r="D755" t="str">
            <v>Galvanized Steel Ladder</v>
          </cell>
          <cell r="I755" t="str">
            <v>nos</v>
          </cell>
          <cell r="J755">
            <v>6</v>
          </cell>
          <cell r="K755">
            <v>51.69</v>
          </cell>
          <cell r="L755" t="str">
            <v>kg/nos</v>
          </cell>
          <cell r="M755">
            <v>1036642.9500000001</v>
          </cell>
          <cell r="T755">
            <v>0</v>
          </cell>
        </row>
        <row r="756">
          <cell r="D756" t="str">
            <v>Material</v>
          </cell>
          <cell r="I756" t="str">
            <v>kg</v>
          </cell>
          <cell r="J756">
            <v>310.14</v>
          </cell>
          <cell r="M756">
            <v>14805.000000000002</v>
          </cell>
          <cell r="T756">
            <v>0</v>
          </cell>
        </row>
        <row r="757">
          <cell r="B757" t="str">
            <v>B20008</v>
          </cell>
          <cell r="E757" t="str">
            <v>Baja galvanis</v>
          </cell>
          <cell r="I757" t="str">
            <v>kg</v>
          </cell>
          <cell r="J757">
            <v>325.64699999999999</v>
          </cell>
          <cell r="K757">
            <v>1.05</v>
          </cell>
          <cell r="M757">
            <v>14100</v>
          </cell>
          <cell r="N757">
            <v>4591622.7</v>
          </cell>
          <cell r="O757">
            <v>4591622.7</v>
          </cell>
          <cell r="P757">
            <v>0</v>
          </cell>
          <cell r="Q757">
            <v>0</v>
          </cell>
          <cell r="R757">
            <v>0</v>
          </cell>
          <cell r="T757">
            <v>0</v>
          </cell>
        </row>
        <row r="758">
          <cell r="D758" t="str">
            <v>Labour</v>
          </cell>
          <cell r="M758">
            <v>5250</v>
          </cell>
          <cell r="T758">
            <v>0</v>
          </cell>
        </row>
        <row r="759">
          <cell r="B759" t="str">
            <v>C20023</v>
          </cell>
          <cell r="E759" t="str">
            <v>Upah pabrikasi dan instalasi baja</v>
          </cell>
          <cell r="I759" t="str">
            <v>kg</v>
          </cell>
          <cell r="J759">
            <v>325.64699999999999</v>
          </cell>
          <cell r="M759">
            <v>5000</v>
          </cell>
          <cell r="N759">
            <v>1628235</v>
          </cell>
          <cell r="O759">
            <v>0</v>
          </cell>
          <cell r="P759">
            <v>1628235</v>
          </cell>
          <cell r="Q759">
            <v>0</v>
          </cell>
          <cell r="R759">
            <v>0</v>
          </cell>
          <cell r="T759">
            <v>0</v>
          </cell>
        </row>
        <row r="760">
          <cell r="T760">
            <v>0</v>
          </cell>
        </row>
        <row r="761">
          <cell r="B761" t="str">
            <v>5.2.6</v>
          </cell>
          <cell r="D761" t="str">
            <v>Non-Toxic Epoxy Coat</v>
          </cell>
          <cell r="I761" t="str">
            <v>m2</v>
          </cell>
          <cell r="J761">
            <v>553.81200000000013</v>
          </cell>
          <cell r="K761">
            <v>92.302000000000021</v>
          </cell>
          <cell r="L761" t="str">
            <v>m2/nos</v>
          </cell>
          <cell r="M761">
            <v>81479.72</v>
          </cell>
          <cell r="T761">
            <v>0</v>
          </cell>
        </row>
        <row r="762">
          <cell r="B762" t="str">
            <v>B20023</v>
          </cell>
          <cell r="E762" t="str">
            <v>Epoxy primer</v>
          </cell>
          <cell r="I762" t="str">
            <v>kg</v>
          </cell>
          <cell r="J762">
            <v>276.90600000000006</v>
          </cell>
          <cell r="K762">
            <v>0.5</v>
          </cell>
          <cell r="M762">
            <v>77519.199999999997</v>
          </cell>
          <cell r="N762">
            <v>21465531.595200006</v>
          </cell>
          <cell r="O762">
            <v>21465531.595200006</v>
          </cell>
          <cell r="P762">
            <v>0</v>
          </cell>
          <cell r="Q762">
            <v>0</v>
          </cell>
          <cell r="R762">
            <v>0</v>
          </cell>
          <cell r="T762">
            <v>0</v>
          </cell>
        </row>
        <row r="763">
          <cell r="B763" t="str">
            <v>B20130</v>
          </cell>
          <cell r="E763" t="str">
            <v>Epoxy finish 41</v>
          </cell>
          <cell r="I763" t="str">
            <v>kg</v>
          </cell>
          <cell r="J763">
            <v>55.381200000000014</v>
          </cell>
          <cell r="K763">
            <v>0.1</v>
          </cell>
          <cell r="M763">
            <v>102313.2</v>
          </cell>
          <cell r="N763">
            <v>5666227.791840001</v>
          </cell>
          <cell r="O763">
            <v>5666227.791840001</v>
          </cell>
          <cell r="P763">
            <v>0</v>
          </cell>
          <cell r="Q763">
            <v>0</v>
          </cell>
          <cell r="R763">
            <v>0</v>
          </cell>
          <cell r="T763">
            <v>0</v>
          </cell>
        </row>
        <row r="764">
          <cell r="B764" t="str">
            <v>B20131</v>
          </cell>
          <cell r="E764" t="str">
            <v>Thinner epoxy 41</v>
          </cell>
          <cell r="I764" t="str">
            <v>ltr</v>
          </cell>
          <cell r="J764">
            <v>110.76240000000003</v>
          </cell>
          <cell r="K764">
            <v>0.2</v>
          </cell>
          <cell r="M764">
            <v>37444</v>
          </cell>
          <cell r="N764">
            <v>4147387.305600001</v>
          </cell>
          <cell r="O764">
            <v>4147387.305600001</v>
          </cell>
          <cell r="P764">
            <v>0</v>
          </cell>
          <cell r="Q764">
            <v>0</v>
          </cell>
          <cell r="R764">
            <v>0</v>
          </cell>
          <cell r="T764">
            <v>0</v>
          </cell>
        </row>
        <row r="765">
          <cell r="B765" t="str">
            <v>E20070</v>
          </cell>
          <cell r="E765" t="str">
            <v>Upah cat epoxy</v>
          </cell>
          <cell r="I765" t="str">
            <v>m2</v>
          </cell>
          <cell r="J765">
            <v>553.81200000000013</v>
          </cell>
          <cell r="K765">
            <v>1</v>
          </cell>
          <cell r="M765">
            <v>25000</v>
          </cell>
          <cell r="N765">
            <v>13845300.000000004</v>
          </cell>
          <cell r="O765">
            <v>0</v>
          </cell>
          <cell r="P765">
            <v>0</v>
          </cell>
          <cell r="Q765">
            <v>0</v>
          </cell>
          <cell r="R765">
            <v>13845300.000000004</v>
          </cell>
          <cell r="T765">
            <v>0</v>
          </cell>
        </row>
        <row r="766">
          <cell r="T766">
            <v>0</v>
          </cell>
        </row>
        <row r="767">
          <cell r="B767" t="str">
            <v>5.2.7</v>
          </cell>
          <cell r="D767" t="str">
            <v>Waterproofing Membarane With Propylene Board</v>
          </cell>
          <cell r="I767" t="str">
            <v>m2</v>
          </cell>
          <cell r="J767">
            <v>502.84800000000007</v>
          </cell>
          <cell r="K767">
            <v>83.808000000000007</v>
          </cell>
          <cell r="L767" t="str">
            <v>m2/nos</v>
          </cell>
          <cell r="M767">
            <v>50000</v>
          </cell>
          <cell r="T767">
            <v>0</v>
          </cell>
        </row>
        <row r="768">
          <cell r="B768" t="str">
            <v>E20357</v>
          </cell>
          <cell r="E768" t="str">
            <v>Waterproofing Membarane With Propylene Board</v>
          </cell>
          <cell r="I768" t="str">
            <v>m2</v>
          </cell>
          <cell r="J768">
            <v>502.84800000000007</v>
          </cell>
          <cell r="M768">
            <v>50000</v>
          </cell>
          <cell r="N768">
            <v>25142400.000000004</v>
          </cell>
          <cell r="O768">
            <v>0</v>
          </cell>
          <cell r="P768">
            <v>0</v>
          </cell>
          <cell r="Q768">
            <v>0</v>
          </cell>
          <cell r="R768">
            <v>25142400.000000004</v>
          </cell>
          <cell r="T768">
            <v>0</v>
          </cell>
        </row>
        <row r="769">
          <cell r="T769">
            <v>0</v>
          </cell>
        </row>
        <row r="770">
          <cell r="B770" t="str">
            <v>5.2.8</v>
          </cell>
          <cell r="D770" t="str">
            <v>Asphalt Pavement</v>
          </cell>
          <cell r="I770" t="str">
            <v>m2</v>
          </cell>
          <cell r="J770">
            <v>0</v>
          </cell>
          <cell r="K770">
            <v>0</v>
          </cell>
          <cell r="L770" t="str">
            <v>m2/nos</v>
          </cell>
          <cell r="M770" t="e">
            <v>#DIV/0!</v>
          </cell>
          <cell r="T770">
            <v>0</v>
          </cell>
        </row>
        <row r="771">
          <cell r="D771" t="str">
            <v>AC-WC</v>
          </cell>
          <cell r="F771">
            <v>5</v>
          </cell>
          <cell r="I771" t="str">
            <v>m2</v>
          </cell>
          <cell r="J771">
            <v>0</v>
          </cell>
          <cell r="M771" t="e">
            <v>#DIV/0!</v>
          </cell>
          <cell r="T771">
            <v>0</v>
          </cell>
        </row>
        <row r="772">
          <cell r="D772" t="str">
            <v>Material</v>
          </cell>
          <cell r="M772" t="e">
            <v>#DIV/0!</v>
          </cell>
          <cell r="T772">
            <v>0</v>
          </cell>
        </row>
        <row r="773">
          <cell r="B773" t="str">
            <v>A20002</v>
          </cell>
          <cell r="E773" t="str">
            <v>Agregat kasar</v>
          </cell>
          <cell r="I773" t="str">
            <v>m3</v>
          </cell>
          <cell r="J773">
            <v>0</v>
          </cell>
          <cell r="K773">
            <v>2.5987500000000004E-2</v>
          </cell>
          <cell r="M773">
            <v>100585.90399999999</v>
          </cell>
          <cell r="N773">
            <v>0</v>
          </cell>
          <cell r="O773">
            <v>0</v>
          </cell>
          <cell r="P773">
            <v>0</v>
          </cell>
          <cell r="Q773">
            <v>0</v>
          </cell>
          <cell r="R773">
            <v>0</v>
          </cell>
          <cell r="T773">
            <v>0</v>
          </cell>
        </row>
        <row r="774">
          <cell r="B774" t="str">
            <v>A20001</v>
          </cell>
          <cell r="E774" t="str">
            <v>Agregat halus</v>
          </cell>
          <cell r="I774" t="str">
            <v>m3</v>
          </cell>
          <cell r="J774">
            <v>0</v>
          </cell>
          <cell r="K774">
            <v>3.7812499999999999E-2</v>
          </cell>
          <cell r="M774">
            <v>113923.47200000001</v>
          </cell>
          <cell r="N774">
            <v>0</v>
          </cell>
          <cell r="O774">
            <v>0</v>
          </cell>
          <cell r="P774">
            <v>0</v>
          </cell>
          <cell r="Q774">
            <v>0</v>
          </cell>
          <cell r="R774">
            <v>0</v>
          </cell>
          <cell r="T774">
            <v>0</v>
          </cell>
        </row>
        <row r="775">
          <cell r="B775" t="str">
            <v>A20007</v>
          </cell>
          <cell r="E775" t="str">
            <v>Filler</v>
          </cell>
          <cell r="I775" t="str">
            <v>kg</v>
          </cell>
          <cell r="J775">
            <v>0</v>
          </cell>
          <cell r="K775">
            <v>1.2375</v>
          </cell>
          <cell r="M775">
            <v>1054</v>
          </cell>
          <cell r="N775">
            <v>0</v>
          </cell>
          <cell r="O775">
            <v>0</v>
          </cell>
          <cell r="P775">
            <v>0</v>
          </cell>
          <cell r="Q775">
            <v>0</v>
          </cell>
          <cell r="R775">
            <v>0</v>
          </cell>
          <cell r="T775">
            <v>0</v>
          </cell>
        </row>
        <row r="776">
          <cell r="B776" t="str">
            <v>B20007</v>
          </cell>
          <cell r="E776" t="str">
            <v>Aspal</v>
          </cell>
          <cell r="I776" t="str">
            <v>kg</v>
          </cell>
          <cell r="J776">
            <v>0</v>
          </cell>
          <cell r="K776">
            <v>7.3237500000000013</v>
          </cell>
          <cell r="M776">
            <v>6900</v>
          </cell>
          <cell r="N776">
            <v>0</v>
          </cell>
          <cell r="O776">
            <v>0</v>
          </cell>
          <cell r="P776">
            <v>0</v>
          </cell>
          <cell r="Q776">
            <v>0</v>
          </cell>
          <cell r="R776">
            <v>0</v>
          </cell>
          <cell r="T776">
            <v>0</v>
          </cell>
        </row>
        <row r="777">
          <cell r="D777" t="str">
            <v>Labour</v>
          </cell>
          <cell r="M777" t="e">
            <v>#DIV/0!</v>
          </cell>
          <cell r="T777">
            <v>0</v>
          </cell>
        </row>
        <row r="778">
          <cell r="B778" t="str">
            <v>C20001</v>
          </cell>
          <cell r="E778" t="str">
            <v>Tenaga</v>
          </cell>
          <cell r="G778">
            <v>6</v>
          </cell>
          <cell r="I778" t="str">
            <v>jam</v>
          </cell>
          <cell r="J778">
            <v>0</v>
          </cell>
          <cell r="K778">
            <v>1.6265060240963858E-2</v>
          </cell>
          <cell r="L778">
            <v>368.88888888888886</v>
          </cell>
          <cell r="M778">
            <v>17500</v>
          </cell>
          <cell r="N778">
            <v>0</v>
          </cell>
          <cell r="O778">
            <v>0</v>
          </cell>
          <cell r="P778">
            <v>0</v>
          </cell>
          <cell r="Q778">
            <v>0</v>
          </cell>
          <cell r="R778">
            <v>0</v>
          </cell>
          <cell r="T778">
            <v>0</v>
          </cell>
        </row>
        <row r="779">
          <cell r="B779" t="str">
            <v>C20003</v>
          </cell>
          <cell r="E779" t="str">
            <v>Mandor</v>
          </cell>
          <cell r="G779">
            <v>1</v>
          </cell>
          <cell r="I779" t="str">
            <v>jam</v>
          </cell>
          <cell r="J779">
            <v>0</v>
          </cell>
          <cell r="K779">
            <v>1.8975903614457835E-3</v>
          </cell>
          <cell r="L779">
            <v>526.98412698412687</v>
          </cell>
          <cell r="M779">
            <v>27500</v>
          </cell>
          <cell r="N779">
            <v>0</v>
          </cell>
          <cell r="O779">
            <v>0</v>
          </cell>
          <cell r="P779">
            <v>0</v>
          </cell>
          <cell r="Q779">
            <v>0</v>
          </cell>
          <cell r="R779">
            <v>0</v>
          </cell>
          <cell r="T779">
            <v>0</v>
          </cell>
        </row>
        <row r="780">
          <cell r="D780" t="str">
            <v>Equipment Operasional</v>
          </cell>
          <cell r="H780" t="str">
            <v>BBM</v>
          </cell>
          <cell r="M780" t="e">
            <v>#DIV/0!</v>
          </cell>
          <cell r="T780">
            <v>0</v>
          </cell>
        </row>
        <row r="781">
          <cell r="B781" t="str">
            <v>D20042</v>
          </cell>
          <cell r="E781" t="str">
            <v>Wheel loader</v>
          </cell>
          <cell r="G781">
            <v>16</v>
          </cell>
          <cell r="H781">
            <v>0</v>
          </cell>
          <cell r="I781" t="str">
            <v>jam</v>
          </cell>
          <cell r="J781">
            <v>0</v>
          </cell>
          <cell r="K781">
            <v>1.8592890078833852E-3</v>
          </cell>
          <cell r="L781">
            <v>537.84</v>
          </cell>
          <cell r="M781">
            <v>173345.6</v>
          </cell>
          <cell r="N781">
            <v>0</v>
          </cell>
          <cell r="O781">
            <v>0</v>
          </cell>
          <cell r="P781">
            <v>0</v>
          </cell>
          <cell r="Q781">
            <v>0</v>
          </cell>
          <cell r="R781">
            <v>0</v>
          </cell>
          <cell r="T781">
            <v>0</v>
          </cell>
        </row>
        <row r="782">
          <cell r="B782" t="str">
            <v>D20011</v>
          </cell>
          <cell r="E782" t="str">
            <v>AMP</v>
          </cell>
          <cell r="G782">
            <v>35</v>
          </cell>
          <cell r="H782">
            <v>0</v>
          </cell>
          <cell r="I782" t="str">
            <v>jam</v>
          </cell>
          <cell r="J782">
            <v>0</v>
          </cell>
          <cell r="K782">
            <v>2.7108433734939763E-3</v>
          </cell>
          <cell r="L782">
            <v>368.88888888888886</v>
          </cell>
          <cell r="M782">
            <v>635267.251017045</v>
          </cell>
          <cell r="N782">
            <v>0</v>
          </cell>
          <cell r="O782">
            <v>0</v>
          </cell>
          <cell r="P782">
            <v>0</v>
          </cell>
          <cell r="Q782">
            <v>0</v>
          </cell>
          <cell r="R782">
            <v>0</v>
          </cell>
          <cell r="T782">
            <v>0</v>
          </cell>
        </row>
        <row r="783">
          <cell r="B783" t="str">
            <v>D20027</v>
          </cell>
          <cell r="E783" t="str">
            <v>Genset</v>
          </cell>
          <cell r="G783">
            <v>10</v>
          </cell>
          <cell r="H783">
            <v>0</v>
          </cell>
          <cell r="I783" t="str">
            <v>jam</v>
          </cell>
          <cell r="J783">
            <v>0</v>
          </cell>
          <cell r="K783">
            <v>2.7108433734939763E-3</v>
          </cell>
          <cell r="L783">
            <v>368.88888888888886</v>
          </cell>
          <cell r="M783">
            <v>19041.044336153493</v>
          </cell>
          <cell r="N783">
            <v>0</v>
          </cell>
          <cell r="O783">
            <v>0</v>
          </cell>
          <cell r="P783">
            <v>0</v>
          </cell>
          <cell r="Q783">
            <v>0</v>
          </cell>
          <cell r="R783">
            <v>0</v>
          </cell>
          <cell r="T783">
            <v>0</v>
          </cell>
        </row>
        <row r="784">
          <cell r="B784" t="str">
            <v>D20024</v>
          </cell>
          <cell r="E784" t="str">
            <v>Dump Truck 20 Ton</v>
          </cell>
          <cell r="G784">
            <v>10</v>
          </cell>
          <cell r="H784">
            <v>0</v>
          </cell>
          <cell r="I784" t="str">
            <v>jam</v>
          </cell>
          <cell r="J784">
            <v>0</v>
          </cell>
          <cell r="K784">
            <v>1.210843373493976E-2</v>
          </cell>
          <cell r="L784">
            <v>82.587064676616905</v>
          </cell>
          <cell r="M784">
            <v>192744.92307692309</v>
          </cell>
          <cell r="N784">
            <v>0</v>
          </cell>
          <cell r="O784">
            <v>0</v>
          </cell>
          <cell r="P784">
            <v>0</v>
          </cell>
          <cell r="Q784">
            <v>0</v>
          </cell>
          <cell r="R784">
            <v>0</v>
          </cell>
          <cell r="T784">
            <v>0</v>
          </cell>
        </row>
        <row r="785">
          <cell r="B785" t="str">
            <v>D20012</v>
          </cell>
          <cell r="E785" t="str">
            <v>Asphalt finisher</v>
          </cell>
          <cell r="G785">
            <v>12</v>
          </cell>
          <cell r="H785">
            <v>0</v>
          </cell>
          <cell r="I785" t="str">
            <v>jam</v>
          </cell>
          <cell r="J785">
            <v>0</v>
          </cell>
          <cell r="K785">
            <v>3.3885542168674704E-3</v>
          </cell>
          <cell r="L785">
            <v>295.11111111111109</v>
          </cell>
          <cell r="M785">
            <v>116435.14869362471</v>
          </cell>
          <cell r="N785">
            <v>0</v>
          </cell>
          <cell r="O785">
            <v>0</v>
          </cell>
          <cell r="P785">
            <v>0</v>
          </cell>
          <cell r="Q785">
            <v>0</v>
          </cell>
          <cell r="R785">
            <v>0</v>
          </cell>
          <cell r="T785">
            <v>0</v>
          </cell>
        </row>
        <row r="786">
          <cell r="B786" t="str">
            <v>D20037</v>
          </cell>
          <cell r="E786" t="str">
            <v>Tandem roller 6 ton</v>
          </cell>
          <cell r="G786">
            <v>16</v>
          </cell>
          <cell r="H786">
            <v>0</v>
          </cell>
          <cell r="I786" t="str">
            <v>jam</v>
          </cell>
          <cell r="J786">
            <v>0</v>
          </cell>
          <cell r="K786">
            <v>3.2128514056224901E-3</v>
          </cell>
          <cell r="L786">
            <v>311.25</v>
          </cell>
          <cell r="M786">
            <v>121405.58489999251</v>
          </cell>
          <cell r="N786">
            <v>0</v>
          </cell>
          <cell r="O786">
            <v>0</v>
          </cell>
          <cell r="P786">
            <v>0</v>
          </cell>
          <cell r="Q786">
            <v>0</v>
          </cell>
          <cell r="R786">
            <v>0</v>
          </cell>
          <cell r="T786">
            <v>0</v>
          </cell>
        </row>
        <row r="787">
          <cell r="B787" t="str">
            <v>D20034</v>
          </cell>
          <cell r="E787" t="str">
            <v>Pneumatic tire roller 6 ton</v>
          </cell>
          <cell r="G787">
            <v>12</v>
          </cell>
          <cell r="H787">
            <v>0</v>
          </cell>
          <cell r="I787" t="str">
            <v>jam</v>
          </cell>
          <cell r="J787">
            <v>0</v>
          </cell>
          <cell r="K787">
            <v>2.2948938611589216E-3</v>
          </cell>
          <cell r="L787">
            <v>435.74999999999994</v>
          </cell>
          <cell r="M787">
            <v>129395.094333325</v>
          </cell>
          <cell r="N787">
            <v>0</v>
          </cell>
          <cell r="O787">
            <v>0</v>
          </cell>
          <cell r="P787">
            <v>0</v>
          </cell>
          <cell r="Q787">
            <v>0</v>
          </cell>
          <cell r="R787">
            <v>0</v>
          </cell>
          <cell r="T787">
            <v>0</v>
          </cell>
        </row>
        <row r="788">
          <cell r="B788" t="str">
            <v>D20052</v>
          </cell>
          <cell r="E788" t="str">
            <v>Alat bantu pek. aspal</v>
          </cell>
          <cell r="I788" t="str">
            <v>m3</v>
          </cell>
          <cell r="J788">
            <v>0</v>
          </cell>
          <cell r="K788">
            <v>1</v>
          </cell>
          <cell r="M788">
            <v>100</v>
          </cell>
          <cell r="N788">
            <v>0</v>
          </cell>
          <cell r="O788">
            <v>0</v>
          </cell>
          <cell r="P788">
            <v>0</v>
          </cell>
          <cell r="Q788">
            <v>0</v>
          </cell>
          <cell r="R788">
            <v>0</v>
          </cell>
          <cell r="T788">
            <v>0</v>
          </cell>
        </row>
        <row r="789">
          <cell r="B789" t="str">
            <v>D20050</v>
          </cell>
          <cell r="E789" t="str">
            <v>BBM solar</v>
          </cell>
          <cell r="H789">
            <v>0</v>
          </cell>
          <cell r="I789" t="str">
            <v>ltr</v>
          </cell>
          <cell r="J789">
            <v>0</v>
          </cell>
          <cell r="M789">
            <v>989.1712</v>
          </cell>
          <cell r="N789">
            <v>0</v>
          </cell>
          <cell r="O789">
            <v>0</v>
          </cell>
          <cell r="P789">
            <v>0</v>
          </cell>
          <cell r="Q789">
            <v>0</v>
          </cell>
          <cell r="R789">
            <v>0</v>
          </cell>
          <cell r="T789">
            <v>0</v>
          </cell>
        </row>
        <row r="790">
          <cell r="T790">
            <v>0</v>
          </cell>
        </row>
        <row r="791">
          <cell r="B791" t="str">
            <v>5.2.9</v>
          </cell>
          <cell r="D791" t="str">
            <v>Cast Iron Frame &amp; Perforated Cover</v>
          </cell>
          <cell r="I791" t="str">
            <v>nos</v>
          </cell>
          <cell r="J791">
            <v>6</v>
          </cell>
          <cell r="K791">
            <v>1130.3999999999999</v>
          </cell>
          <cell r="L791" t="str">
            <v>kg/nos</v>
          </cell>
          <cell r="M791">
            <v>19406142</v>
          </cell>
          <cell r="T791">
            <v>0</v>
          </cell>
        </row>
        <row r="792">
          <cell r="D792" t="str">
            <v>Material</v>
          </cell>
          <cell r="I792" t="str">
            <v>kg</v>
          </cell>
          <cell r="J792">
            <v>6782.4</v>
          </cell>
          <cell r="M792">
            <v>11917.5</v>
          </cell>
          <cell r="T792">
            <v>0</v>
          </cell>
        </row>
        <row r="793">
          <cell r="B793" t="str">
            <v>B20010</v>
          </cell>
          <cell r="E793" t="str">
            <v>Baja Struktur</v>
          </cell>
          <cell r="I793" t="str">
            <v>kg</v>
          </cell>
          <cell r="J793">
            <v>7121.5199999999995</v>
          </cell>
          <cell r="K793">
            <v>1.05</v>
          </cell>
          <cell r="M793">
            <v>11350</v>
          </cell>
          <cell r="N793">
            <v>80829252</v>
          </cell>
          <cell r="O793">
            <v>80829252</v>
          </cell>
          <cell r="P793">
            <v>0</v>
          </cell>
          <cell r="Q793">
            <v>0</v>
          </cell>
          <cell r="R793">
            <v>0</v>
          </cell>
          <cell r="T793">
            <v>0</v>
          </cell>
        </row>
        <row r="794">
          <cell r="D794" t="str">
            <v>Labour</v>
          </cell>
          <cell r="M794">
            <v>5250</v>
          </cell>
          <cell r="T794">
            <v>0</v>
          </cell>
        </row>
        <row r="795">
          <cell r="B795" t="str">
            <v>C20023</v>
          </cell>
          <cell r="E795" t="str">
            <v>Upah pabrikasi dan instalasi baja</v>
          </cell>
          <cell r="I795" t="str">
            <v>kg</v>
          </cell>
          <cell r="J795">
            <v>7121.5199999999995</v>
          </cell>
          <cell r="M795">
            <v>5000</v>
          </cell>
          <cell r="N795">
            <v>35607600</v>
          </cell>
          <cell r="O795">
            <v>0</v>
          </cell>
          <cell r="P795">
            <v>35607600</v>
          </cell>
          <cell r="Q795">
            <v>0</v>
          </cell>
          <cell r="R795">
            <v>0</v>
          </cell>
          <cell r="T795">
            <v>0</v>
          </cell>
        </row>
        <row r="796">
          <cell r="T796">
            <v>0</v>
          </cell>
        </row>
        <row r="797">
          <cell r="B797" t="str">
            <v>C.3</v>
          </cell>
          <cell r="D797" t="str">
            <v>Dia. 1200mm (Type E)</v>
          </cell>
          <cell r="I797" t="str">
            <v>Nos</v>
          </cell>
          <cell r="J797">
            <v>2</v>
          </cell>
          <cell r="M797">
            <v>456751828.85808456</v>
          </cell>
        </row>
        <row r="798">
          <cell r="B798" t="str">
            <v>5.3.1</v>
          </cell>
          <cell r="D798" t="str">
            <v>Excavation</v>
          </cell>
          <cell r="F798" t="str">
            <v>buang sejauh 8 km</v>
          </cell>
          <cell r="I798" t="str">
            <v>m3</v>
          </cell>
          <cell r="J798">
            <v>645.79200000000014</v>
          </cell>
          <cell r="K798">
            <v>322.89600000000007</v>
          </cell>
          <cell r="L798" t="str">
            <v>m3/nos</v>
          </cell>
          <cell r="M798">
            <v>83278.272710006873</v>
          </cell>
          <cell r="T798">
            <v>0</v>
          </cell>
        </row>
        <row r="799">
          <cell r="B799" t="str">
            <v>5.3.1.1</v>
          </cell>
          <cell r="D799" t="str">
            <v>Soft Soil (Excavation)</v>
          </cell>
          <cell r="F799" t="str">
            <v>Estimate =</v>
          </cell>
          <cell r="G799">
            <v>0.25</v>
          </cell>
          <cell r="I799" t="str">
            <v>m3</v>
          </cell>
          <cell r="J799">
            <v>161.44800000000004</v>
          </cell>
          <cell r="M799">
            <v>42763.506795090689</v>
          </cell>
          <cell r="T799">
            <v>0</v>
          </cell>
        </row>
        <row r="800">
          <cell r="D800" t="str">
            <v>Labour</v>
          </cell>
          <cell r="M800">
            <v>2615.4616868469261</v>
          </cell>
          <cell r="T800">
            <v>0</v>
          </cell>
        </row>
        <row r="801">
          <cell r="B801" t="str">
            <v>C20001</v>
          </cell>
          <cell r="E801" t="str">
            <v>Tenaga</v>
          </cell>
          <cell r="G801">
            <v>3</v>
          </cell>
          <cell r="I801" t="str">
            <v>jam</v>
          </cell>
          <cell r="J801">
            <v>24.129203338175007</v>
          </cell>
          <cell r="K801">
            <v>0.14945495353411006</v>
          </cell>
          <cell r="L801">
            <v>20.072937892388495</v>
          </cell>
          <cell r="M801">
            <v>17500</v>
          </cell>
          <cell r="N801">
            <v>422261.05841806263</v>
          </cell>
          <cell r="O801">
            <v>0</v>
          </cell>
          <cell r="P801">
            <v>422261.05841806263</v>
          </cell>
          <cell r="Q801">
            <v>0</v>
          </cell>
          <cell r="R801">
            <v>0</v>
          </cell>
          <cell r="T801">
            <v>0</v>
          </cell>
        </row>
        <row r="802">
          <cell r="B802" t="str">
            <v>C20003</v>
          </cell>
          <cell r="E802" t="str">
            <v>Mandor</v>
          </cell>
          <cell r="G802">
            <v>0</v>
          </cell>
          <cell r="I802" t="str">
            <v>jam</v>
          </cell>
          <cell r="J802">
            <v>0</v>
          </cell>
          <cell r="K802">
            <v>0</v>
          </cell>
          <cell r="L802">
            <v>20.072937892388495</v>
          </cell>
          <cell r="M802">
            <v>27500</v>
          </cell>
          <cell r="N802">
            <v>0</v>
          </cell>
          <cell r="O802">
            <v>0</v>
          </cell>
          <cell r="P802">
            <v>0</v>
          </cell>
          <cell r="Q802">
            <v>0</v>
          </cell>
          <cell r="R802">
            <v>0</v>
          </cell>
          <cell r="T802">
            <v>0</v>
          </cell>
        </row>
        <row r="803">
          <cell r="D803" t="str">
            <v>Equipment Operasional</v>
          </cell>
          <cell r="H803" t="str">
            <v>BBM</v>
          </cell>
          <cell r="M803">
            <v>40148.045108243765</v>
          </cell>
          <cell r="T803">
            <v>0</v>
          </cell>
        </row>
        <row r="804">
          <cell r="B804" t="str">
            <v>D20025</v>
          </cell>
          <cell r="E804" t="str">
            <v>Excavator CAT320</v>
          </cell>
          <cell r="F804">
            <v>0.6</v>
          </cell>
          <cell r="G804">
            <v>18</v>
          </cell>
          <cell r="H804">
            <v>86.865132017430028</v>
          </cell>
          <cell r="I804" t="str">
            <v>jam</v>
          </cell>
          <cell r="J804">
            <v>4.8258406676350019</v>
          </cell>
          <cell r="K804">
            <v>4.9818317844703357E-2</v>
          </cell>
          <cell r="L804">
            <v>20.072937892388495</v>
          </cell>
          <cell r="M804">
            <v>241268.4</v>
          </cell>
          <cell r="N804">
            <v>1164322.8565352287</v>
          </cell>
          <cell r="O804">
            <v>0</v>
          </cell>
          <cell r="P804">
            <v>0</v>
          </cell>
          <cell r="Q804">
            <v>1164322.8565352287</v>
          </cell>
          <cell r="R804">
            <v>0</v>
          </cell>
          <cell r="T804">
            <v>0</v>
          </cell>
        </row>
        <row r="805">
          <cell r="B805" t="str">
            <v>D20105</v>
          </cell>
          <cell r="E805" t="str">
            <v>Excavator long arm</v>
          </cell>
          <cell r="F805">
            <v>0.4</v>
          </cell>
          <cell r="G805">
            <v>18</v>
          </cell>
          <cell r="H805">
            <v>64.34454223513336</v>
          </cell>
          <cell r="I805" t="str">
            <v>jam</v>
          </cell>
          <cell r="J805">
            <v>3.5746967908407421</v>
          </cell>
          <cell r="K805">
            <v>5.5353686494114838E-2</v>
          </cell>
          <cell r="L805">
            <v>18.065644103149648</v>
          </cell>
          <cell r="M805">
            <v>241268.4</v>
          </cell>
          <cell r="N805">
            <v>862461.37521128054</v>
          </cell>
          <cell r="O805">
            <v>0</v>
          </cell>
          <cell r="P805">
            <v>0</v>
          </cell>
          <cell r="Q805">
            <v>862461.37521128054</v>
          </cell>
          <cell r="R805">
            <v>0</v>
          </cell>
          <cell r="T805">
            <v>0</v>
          </cell>
        </row>
        <row r="806">
          <cell r="B806" t="str">
            <v>D20024</v>
          </cell>
          <cell r="E806" t="str">
            <v>Dump Truck 20 Ton</v>
          </cell>
          <cell r="F806">
            <v>8</v>
          </cell>
          <cell r="G806">
            <v>10</v>
          </cell>
          <cell r="H806">
            <v>210.48035555555558</v>
          </cell>
          <cell r="I806" t="str">
            <v>jam</v>
          </cell>
          <cell r="J806">
            <v>21.048035555555558</v>
          </cell>
          <cell r="K806">
            <v>0.13037037037037036</v>
          </cell>
          <cell r="L806">
            <v>7.6704545454545467</v>
          </cell>
          <cell r="M806">
            <v>192744.92307692309</v>
          </cell>
          <cell r="N806">
            <v>4056901.9940758981</v>
          </cell>
          <cell r="O806">
            <v>0</v>
          </cell>
          <cell r="P806">
            <v>0</v>
          </cell>
          <cell r="Q806">
            <v>4056901.9940758981</v>
          </cell>
          <cell r="R806">
            <v>0</v>
          </cell>
          <cell r="T806">
            <v>0</v>
          </cell>
        </row>
        <row r="807">
          <cell r="B807" t="str">
            <v>D20004</v>
          </cell>
          <cell r="E807" t="str">
            <v>Alat bantu (Pek. Tanah)-m3</v>
          </cell>
          <cell r="I807" t="str">
            <v>m3</v>
          </cell>
          <cell r="J807">
            <v>161.44800000000004</v>
          </cell>
          <cell r="K807">
            <v>1</v>
          </cell>
          <cell r="M807">
            <v>250</v>
          </cell>
          <cell r="N807">
            <v>40362.000000000007</v>
          </cell>
          <cell r="O807">
            <v>0</v>
          </cell>
          <cell r="P807">
            <v>0</v>
          </cell>
          <cell r="Q807">
            <v>40362.000000000007</v>
          </cell>
          <cell r="R807">
            <v>0</v>
          </cell>
          <cell r="T807">
            <v>0</v>
          </cell>
        </row>
        <row r="808">
          <cell r="B808" t="str">
            <v>D20050</v>
          </cell>
          <cell r="E808" t="str">
            <v>BBM solar</v>
          </cell>
          <cell r="H808">
            <v>361.69002980811899</v>
          </cell>
          <cell r="I808" t="str">
            <v>ltr</v>
          </cell>
          <cell r="J808">
            <v>361.69002980811899</v>
          </cell>
          <cell r="M808">
            <v>989.1712</v>
          </cell>
          <cell r="N808">
            <v>357773.36081333284</v>
          </cell>
          <cell r="O808">
            <v>0</v>
          </cell>
          <cell r="P808">
            <v>0</v>
          </cell>
          <cell r="Q808">
            <v>357773.36081333284</v>
          </cell>
          <cell r="R808">
            <v>0</v>
          </cell>
          <cell r="T808">
            <v>0</v>
          </cell>
        </row>
        <row r="809">
          <cell r="T809">
            <v>0</v>
          </cell>
        </row>
        <row r="810">
          <cell r="B810" t="str">
            <v>5.3.1.2</v>
          </cell>
          <cell r="D810" t="str">
            <v>Soft Rock (Excavation)</v>
          </cell>
          <cell r="F810" t="str">
            <v>Estimate =</v>
          </cell>
          <cell r="G810">
            <v>0.4</v>
          </cell>
          <cell r="I810" t="str">
            <v>m3</v>
          </cell>
          <cell r="J810">
            <v>258.31680000000006</v>
          </cell>
          <cell r="L810">
            <v>0.75</v>
          </cell>
          <cell r="M810">
            <v>76752.998164926234</v>
          </cell>
          <cell r="T810">
            <v>0</v>
          </cell>
        </row>
        <row r="811">
          <cell r="D811" t="str">
            <v>Labour</v>
          </cell>
          <cell r="M811">
            <v>3487.282249129235</v>
          </cell>
          <cell r="T811">
            <v>0</v>
          </cell>
        </row>
        <row r="812">
          <cell r="B812" t="str">
            <v>C20001</v>
          </cell>
          <cell r="E812" t="str">
            <v>Tenaga</v>
          </cell>
          <cell r="G812">
            <v>3</v>
          </cell>
          <cell r="I812" t="str">
            <v>jam</v>
          </cell>
          <cell r="J812">
            <v>51.475633788106684</v>
          </cell>
          <cell r="K812">
            <v>0.19927327137881343</v>
          </cell>
          <cell r="L812">
            <v>15.054703419291371</v>
          </cell>
          <cell r="M812">
            <v>17500</v>
          </cell>
          <cell r="N812">
            <v>900823.59129186696</v>
          </cell>
          <cell r="O812">
            <v>0</v>
          </cell>
          <cell r="P812">
            <v>900823.59129186696</v>
          </cell>
          <cell r="Q812">
            <v>0</v>
          </cell>
          <cell r="R812">
            <v>0</v>
          </cell>
          <cell r="T812">
            <v>0</v>
          </cell>
        </row>
        <row r="813">
          <cell r="B813" t="str">
            <v>C20003</v>
          </cell>
          <cell r="E813" t="str">
            <v>Mandor</v>
          </cell>
          <cell r="G813">
            <v>0</v>
          </cell>
          <cell r="I813" t="str">
            <v>jam</v>
          </cell>
          <cell r="J813">
            <v>0</v>
          </cell>
          <cell r="K813">
            <v>0</v>
          </cell>
          <cell r="L813">
            <v>15.054703419291371</v>
          </cell>
          <cell r="M813">
            <v>27500</v>
          </cell>
          <cell r="N813">
            <v>0</v>
          </cell>
          <cell r="O813">
            <v>0</v>
          </cell>
          <cell r="P813">
            <v>0</v>
          </cell>
          <cell r="Q813">
            <v>0</v>
          </cell>
          <cell r="R813">
            <v>0</v>
          </cell>
          <cell r="T813">
            <v>0</v>
          </cell>
        </row>
        <row r="814">
          <cell r="D814" t="str">
            <v>Equipment Operasional</v>
          </cell>
          <cell r="H814" t="str">
            <v>BBM</v>
          </cell>
          <cell r="M814">
            <v>73265.715915797002</v>
          </cell>
          <cell r="T814">
            <v>0</v>
          </cell>
        </row>
        <row r="815">
          <cell r="B815" t="str">
            <v>D20025</v>
          </cell>
          <cell r="E815" t="str">
            <v>Excavator CAT320</v>
          </cell>
          <cell r="F815">
            <v>0.6</v>
          </cell>
          <cell r="G815">
            <v>18</v>
          </cell>
          <cell r="H815">
            <v>185.31228163718404</v>
          </cell>
          <cell r="I815" t="str">
            <v>jam</v>
          </cell>
          <cell r="J815">
            <v>10.295126757621336</v>
          </cell>
          <cell r="K815">
            <v>6.6424423792937809E-2</v>
          </cell>
          <cell r="L815">
            <v>15.054703419291371</v>
          </cell>
          <cell r="M815">
            <v>241268.4</v>
          </cell>
          <cell r="N815">
            <v>2483888.7606084873</v>
          </cell>
          <cell r="O815">
            <v>0</v>
          </cell>
          <cell r="P815">
            <v>0</v>
          </cell>
          <cell r="Q815">
            <v>2483888.7606084873</v>
          </cell>
          <cell r="R815">
            <v>0</v>
          </cell>
          <cell r="T815">
            <v>0</v>
          </cell>
        </row>
        <row r="816">
          <cell r="B816" t="str">
            <v>D20105</v>
          </cell>
          <cell r="E816" t="str">
            <v>Excavator long arm</v>
          </cell>
          <cell r="F816">
            <v>0.4</v>
          </cell>
          <cell r="G816">
            <v>18</v>
          </cell>
          <cell r="H816">
            <v>137.26835676828449</v>
          </cell>
          <cell r="I816" t="str">
            <v>jam</v>
          </cell>
          <cell r="J816">
            <v>7.6260198204602503</v>
          </cell>
          <cell r="K816">
            <v>7.3804915325486456E-2</v>
          </cell>
          <cell r="L816">
            <v>13.549233077362235</v>
          </cell>
          <cell r="M816">
            <v>241268.4</v>
          </cell>
          <cell r="N816">
            <v>1839917.6004507318</v>
          </cell>
          <cell r="O816">
            <v>0</v>
          </cell>
          <cell r="P816">
            <v>0</v>
          </cell>
          <cell r="Q816">
            <v>1839917.6004507318</v>
          </cell>
          <cell r="R816">
            <v>0</v>
          </cell>
          <cell r="T816">
            <v>0</v>
          </cell>
        </row>
        <row r="817">
          <cell r="B817" t="str">
            <v>D20024</v>
          </cell>
          <cell r="E817" t="str">
            <v>Dump Truck 20 Ton</v>
          </cell>
          <cell r="F817">
            <v>8</v>
          </cell>
          <cell r="G817">
            <v>10</v>
          </cell>
          <cell r="H817">
            <v>336.76856888888892</v>
          </cell>
          <cell r="I817" t="str">
            <v>jam</v>
          </cell>
          <cell r="J817">
            <v>33.676856888888892</v>
          </cell>
          <cell r="K817">
            <v>0.13037037037037036</v>
          </cell>
          <cell r="L817">
            <v>7.6704545454545467</v>
          </cell>
          <cell r="M817">
            <v>192744.92307692309</v>
          </cell>
          <cell r="N817">
            <v>6491043.1905214367</v>
          </cell>
          <cell r="O817">
            <v>0</v>
          </cell>
          <cell r="P817">
            <v>0</v>
          </cell>
          <cell r="Q817">
            <v>6491043.1905214367</v>
          </cell>
          <cell r="R817">
            <v>0</v>
          </cell>
          <cell r="T817">
            <v>0</v>
          </cell>
        </row>
        <row r="818">
          <cell r="B818" t="str">
            <v>D20049</v>
          </cell>
          <cell r="E818" t="str">
            <v>Giant breaker</v>
          </cell>
          <cell r="G818">
            <v>18</v>
          </cell>
          <cell r="H818">
            <v>464.9702400000001</v>
          </cell>
          <cell r="I818" t="str">
            <v>jam</v>
          </cell>
          <cell r="J818">
            <v>25.831680000000006</v>
          </cell>
          <cell r="K818">
            <v>0.1</v>
          </cell>
          <cell r="L818">
            <v>10</v>
          </cell>
          <cell r="M818">
            <v>268437.52</v>
          </cell>
          <cell r="N818">
            <v>6934192.1166336024</v>
          </cell>
          <cell r="O818">
            <v>0</v>
          </cell>
          <cell r="P818">
            <v>0</v>
          </cell>
          <cell r="Q818">
            <v>6934192.1166336024</v>
          </cell>
          <cell r="R818">
            <v>0</v>
          </cell>
          <cell r="T818">
            <v>0</v>
          </cell>
        </row>
        <row r="819">
          <cell r="B819" t="str">
            <v>D20004</v>
          </cell>
          <cell r="E819" t="str">
            <v>Alat bantu (Pek. Tanah)-m3</v>
          </cell>
          <cell r="I819" t="str">
            <v>m3</v>
          </cell>
          <cell r="J819">
            <v>258.31680000000006</v>
          </cell>
          <cell r="K819">
            <v>1</v>
          </cell>
          <cell r="M819">
            <v>250</v>
          </cell>
          <cell r="N819">
            <v>64579.200000000012</v>
          </cell>
          <cell r="O819">
            <v>0</v>
          </cell>
          <cell r="P819">
            <v>0</v>
          </cell>
          <cell r="Q819">
            <v>64579.200000000012</v>
          </cell>
          <cell r="R819">
            <v>0</v>
          </cell>
          <cell r="T819">
            <v>0</v>
          </cell>
        </row>
        <row r="820">
          <cell r="B820" t="str">
            <v>D20050</v>
          </cell>
          <cell r="E820" t="str">
            <v>BBM solar</v>
          </cell>
          <cell r="H820">
            <v>1124.3194472943576</v>
          </cell>
          <cell r="I820" t="str">
            <v>ltr</v>
          </cell>
          <cell r="J820">
            <v>1124.3194472943576</v>
          </cell>
          <cell r="M820">
            <v>989.1712</v>
          </cell>
          <cell r="N820">
            <v>1112144.4168634964</v>
          </cell>
          <cell r="O820">
            <v>0</v>
          </cell>
          <cell r="P820">
            <v>0</v>
          </cell>
          <cell r="Q820">
            <v>1112144.4168634964</v>
          </cell>
          <cell r="R820">
            <v>0</v>
          </cell>
          <cell r="T820">
            <v>0</v>
          </cell>
        </row>
        <row r="821">
          <cell r="T821">
            <v>0</v>
          </cell>
        </row>
        <row r="822">
          <cell r="B822" t="str">
            <v>5.3.1.3</v>
          </cell>
          <cell r="D822" t="str">
            <v>Rock Excavation</v>
          </cell>
          <cell r="F822" t="str">
            <v>Estimate =</v>
          </cell>
          <cell r="G822">
            <v>0.35</v>
          </cell>
          <cell r="I822" t="str">
            <v>m3</v>
          </cell>
          <cell r="J822">
            <v>226.02720000000002</v>
          </cell>
          <cell r="L822">
            <v>0.25</v>
          </cell>
          <cell r="M822">
            <v>119674.84784361062</v>
          </cell>
          <cell r="T822">
            <v>0</v>
          </cell>
        </row>
        <row r="823">
          <cell r="D823" t="str">
            <v>Labour</v>
          </cell>
          <cell r="M823">
            <v>10461.846747387704</v>
          </cell>
          <cell r="T823">
            <v>0</v>
          </cell>
        </row>
        <row r="824">
          <cell r="B824" t="str">
            <v>C20001</v>
          </cell>
          <cell r="E824" t="str">
            <v>Tenaga</v>
          </cell>
          <cell r="G824">
            <v>3</v>
          </cell>
          <cell r="I824" t="str">
            <v>jam</v>
          </cell>
          <cell r="J824">
            <v>135.12353869378003</v>
          </cell>
          <cell r="K824">
            <v>0.59781981413644025</v>
          </cell>
          <cell r="L824">
            <v>5.0182344730971238</v>
          </cell>
          <cell r="M824">
            <v>17500</v>
          </cell>
          <cell r="N824">
            <v>2364661.9271411505</v>
          </cell>
          <cell r="O824">
            <v>0</v>
          </cell>
          <cell r="P824">
            <v>2364661.9271411505</v>
          </cell>
          <cell r="Q824">
            <v>0</v>
          </cell>
          <cell r="R824">
            <v>0</v>
          </cell>
          <cell r="T824">
            <v>0</v>
          </cell>
        </row>
        <row r="825">
          <cell r="B825" t="str">
            <v>C20003</v>
          </cell>
          <cell r="E825" t="str">
            <v>Mandor</v>
          </cell>
          <cell r="G825">
            <v>0</v>
          </cell>
          <cell r="I825" t="str">
            <v>jam</v>
          </cell>
          <cell r="J825">
            <v>0</v>
          </cell>
          <cell r="K825">
            <v>0</v>
          </cell>
          <cell r="L825">
            <v>5.0182344730971238</v>
          </cell>
          <cell r="M825">
            <v>27500</v>
          </cell>
          <cell r="N825">
            <v>0</v>
          </cell>
          <cell r="O825">
            <v>0</v>
          </cell>
          <cell r="P825">
            <v>0</v>
          </cell>
          <cell r="Q825">
            <v>0</v>
          </cell>
          <cell r="R825">
            <v>0</v>
          </cell>
          <cell r="T825">
            <v>0</v>
          </cell>
        </row>
        <row r="826">
          <cell r="D826" t="str">
            <v>Equipment Operasional</v>
          </cell>
          <cell r="H826" t="str">
            <v>BBM</v>
          </cell>
          <cell r="M826">
            <v>109213.00109622293</v>
          </cell>
          <cell r="T826">
            <v>0</v>
          </cell>
        </row>
        <row r="827">
          <cell r="B827" t="str">
            <v>D20025</v>
          </cell>
          <cell r="E827" t="str">
            <v>Excavator CAT320</v>
          </cell>
          <cell r="F827">
            <v>0.6</v>
          </cell>
          <cell r="G827">
            <v>18</v>
          </cell>
          <cell r="H827">
            <v>486.44473929760807</v>
          </cell>
          <cell r="I827" t="str">
            <v>jam</v>
          </cell>
          <cell r="J827">
            <v>27.024707738756003</v>
          </cell>
          <cell r="K827">
            <v>0.19927327137881343</v>
          </cell>
          <cell r="L827">
            <v>5.0182344730971238</v>
          </cell>
          <cell r="M827">
            <v>241268.4</v>
          </cell>
          <cell r="N827">
            <v>6520207.9965972789</v>
          </cell>
          <cell r="O827">
            <v>0</v>
          </cell>
          <cell r="P827">
            <v>0</v>
          </cell>
          <cell r="Q827">
            <v>6520207.9965972789</v>
          </cell>
          <cell r="R827">
            <v>0</v>
          </cell>
          <cell r="T827">
            <v>0</v>
          </cell>
        </row>
        <row r="828">
          <cell r="B828" t="str">
            <v>D20105</v>
          </cell>
          <cell r="E828" t="str">
            <v>Excavator long arm</v>
          </cell>
          <cell r="F828">
            <v>0.4</v>
          </cell>
          <cell r="G828">
            <v>18</v>
          </cell>
          <cell r="H828">
            <v>360.32943651674674</v>
          </cell>
          <cell r="I828" t="str">
            <v>jam</v>
          </cell>
          <cell r="J828">
            <v>20.018302028708153</v>
          </cell>
          <cell r="K828">
            <v>0.22141474597645935</v>
          </cell>
          <cell r="L828">
            <v>4.5164110257874119</v>
          </cell>
          <cell r="M828">
            <v>241268.4</v>
          </cell>
          <cell r="N828">
            <v>4829783.7011831701</v>
          </cell>
          <cell r="O828">
            <v>0</v>
          </cell>
          <cell r="P828">
            <v>0</v>
          </cell>
          <cell r="Q828">
            <v>4829783.7011831701</v>
          </cell>
          <cell r="R828">
            <v>0</v>
          </cell>
          <cell r="T828">
            <v>0</v>
          </cell>
        </row>
        <row r="829">
          <cell r="B829" t="str">
            <v>D20024</v>
          </cell>
          <cell r="E829" t="str">
            <v>Dump Truck 20 Ton</v>
          </cell>
          <cell r="F829">
            <v>8</v>
          </cell>
          <cell r="G829">
            <v>10</v>
          </cell>
          <cell r="H829">
            <v>294.67249777777778</v>
          </cell>
          <cell r="I829" t="str">
            <v>jam</v>
          </cell>
          <cell r="J829">
            <v>29.467249777777777</v>
          </cell>
          <cell r="K829">
            <v>0.13037037037037036</v>
          </cell>
          <cell r="L829">
            <v>7.6704545454545467</v>
          </cell>
          <cell r="M829">
            <v>192744.92307692309</v>
          </cell>
          <cell r="N829">
            <v>5679662.7917062566</v>
          </cell>
          <cell r="O829">
            <v>0</v>
          </cell>
          <cell r="P829">
            <v>0</v>
          </cell>
          <cell r="Q829">
            <v>5679662.7917062566</v>
          </cell>
          <cell r="R829">
            <v>0</v>
          </cell>
          <cell r="T829">
            <v>0</v>
          </cell>
        </row>
        <row r="830">
          <cell r="B830" t="str">
            <v>D20049</v>
          </cell>
          <cell r="E830" t="str">
            <v>Giant breaker</v>
          </cell>
          <cell r="G830">
            <v>18</v>
          </cell>
          <cell r="H830">
            <v>406.84896000000009</v>
          </cell>
          <cell r="I830" t="str">
            <v>jam</v>
          </cell>
          <cell r="J830">
            <v>22.602720000000005</v>
          </cell>
          <cell r="K830">
            <v>0.1</v>
          </cell>
          <cell r="L830">
            <v>10</v>
          </cell>
          <cell r="M830">
            <v>268437.52</v>
          </cell>
          <cell r="N830">
            <v>6067418.1020544022</v>
          </cell>
          <cell r="O830">
            <v>0</v>
          </cell>
          <cell r="P830">
            <v>0</v>
          </cell>
          <cell r="Q830">
            <v>6067418.1020544022</v>
          </cell>
          <cell r="R830">
            <v>0</v>
          </cell>
          <cell r="T830">
            <v>0</v>
          </cell>
        </row>
        <row r="831">
          <cell r="B831" t="str">
            <v>D20004</v>
          </cell>
          <cell r="E831" t="str">
            <v>Alat bantu (Pek. Tanah)-m3</v>
          </cell>
          <cell r="I831" t="str">
            <v>m3</v>
          </cell>
          <cell r="J831">
            <v>226.02720000000002</v>
          </cell>
          <cell r="K831">
            <v>1</v>
          </cell>
          <cell r="M831">
            <v>250</v>
          </cell>
          <cell r="N831">
            <v>56506.8</v>
          </cell>
          <cell r="O831">
            <v>0</v>
          </cell>
          <cell r="P831">
            <v>0</v>
          </cell>
          <cell r="Q831">
            <v>56506.8</v>
          </cell>
          <cell r="R831">
            <v>0</v>
          </cell>
          <cell r="T831">
            <v>0</v>
          </cell>
        </row>
        <row r="832">
          <cell r="B832" t="str">
            <v>D20050</v>
          </cell>
          <cell r="E832" t="str">
            <v>BBM solar</v>
          </cell>
          <cell r="H832">
            <v>1548.2956335921326</v>
          </cell>
          <cell r="I832" t="str">
            <v>ltr</v>
          </cell>
          <cell r="J832">
            <v>1548.2956335921326</v>
          </cell>
          <cell r="M832">
            <v>989.1712</v>
          </cell>
          <cell r="N832">
            <v>1531529.4498350902</v>
          </cell>
          <cell r="O832">
            <v>0</v>
          </cell>
          <cell r="P832">
            <v>0</v>
          </cell>
          <cell r="Q832">
            <v>1531529.4498350902</v>
          </cell>
          <cell r="R832">
            <v>0</v>
          </cell>
          <cell r="T832">
            <v>0</v>
          </cell>
        </row>
        <row r="833">
          <cell r="T833">
            <v>0</v>
          </cell>
        </row>
        <row r="834">
          <cell r="B834" t="str">
            <v>5.3.2</v>
          </cell>
          <cell r="D834" t="str">
            <v>Chamber Soil Back Filling</v>
          </cell>
          <cell r="I834" t="str">
            <v>m3</v>
          </cell>
          <cell r="J834">
            <v>104.06400000000008</v>
          </cell>
          <cell r="K834">
            <v>52.032000000000039</v>
          </cell>
          <cell r="L834" t="str">
            <v>m3/nos</v>
          </cell>
          <cell r="M834">
            <v>48435.163685089246</v>
          </cell>
          <cell r="T834">
            <v>0</v>
          </cell>
        </row>
        <row r="835">
          <cell r="D835" t="str">
            <v>Material</v>
          </cell>
          <cell r="M835">
            <v>8174.2819508471621</v>
          </cell>
          <cell r="T835">
            <v>0</v>
          </cell>
        </row>
        <row r="836">
          <cell r="B836" t="str">
            <v>A20020</v>
          </cell>
          <cell r="E836" t="str">
            <v>Tanah pilihan</v>
          </cell>
          <cell r="F836">
            <v>0.2</v>
          </cell>
          <cell r="I836" t="str">
            <v>m3</v>
          </cell>
          <cell r="J836">
            <v>24.97536000000002</v>
          </cell>
          <cell r="K836">
            <v>1.2</v>
          </cell>
          <cell r="M836">
            <v>34059.508128529844</v>
          </cell>
          <cell r="N836">
            <v>850648.47693295975</v>
          </cell>
          <cell r="O836">
            <v>850648.47693295975</v>
          </cell>
          <cell r="P836">
            <v>0</v>
          </cell>
          <cell r="Q836">
            <v>0</v>
          </cell>
          <cell r="R836">
            <v>0</v>
          </cell>
          <cell r="T836">
            <v>0</v>
          </cell>
        </row>
        <row r="837">
          <cell r="D837" t="str">
            <v>Labour</v>
          </cell>
          <cell r="M837">
            <v>3489.7119341563775</v>
          </cell>
          <cell r="T837">
            <v>0</v>
          </cell>
        </row>
        <row r="838">
          <cell r="B838" t="str">
            <v>C20001</v>
          </cell>
          <cell r="E838" t="str">
            <v>Tenaga</v>
          </cell>
          <cell r="G838">
            <v>6</v>
          </cell>
          <cell r="I838" t="str">
            <v>jam</v>
          </cell>
          <cell r="J838">
            <v>16.444681481481489</v>
          </cell>
          <cell r="K838">
            <v>0.15802469135802463</v>
          </cell>
          <cell r="L838">
            <v>37.968750000000014</v>
          </cell>
          <cell r="M838">
            <v>17500</v>
          </cell>
          <cell r="N838">
            <v>287781.92592592607</v>
          </cell>
          <cell r="O838">
            <v>0</v>
          </cell>
          <cell r="P838">
            <v>287781.92592592607</v>
          </cell>
          <cell r="Q838">
            <v>0</v>
          </cell>
          <cell r="R838">
            <v>0</v>
          </cell>
          <cell r="T838">
            <v>0</v>
          </cell>
        </row>
        <row r="839">
          <cell r="B839" t="str">
            <v>C20003</v>
          </cell>
          <cell r="E839" t="str">
            <v>Mandor</v>
          </cell>
          <cell r="G839">
            <v>1</v>
          </cell>
          <cell r="I839" t="str">
            <v>jam</v>
          </cell>
          <cell r="J839">
            <v>2.7407802469135811</v>
          </cell>
          <cell r="K839">
            <v>2.6337448559670771E-2</v>
          </cell>
          <cell r="L839">
            <v>37.968750000000014</v>
          </cell>
          <cell r="M839">
            <v>27500</v>
          </cell>
          <cell r="N839">
            <v>75371.456790123484</v>
          </cell>
          <cell r="O839">
            <v>0</v>
          </cell>
          <cell r="P839">
            <v>75371.456790123484</v>
          </cell>
          <cell r="Q839">
            <v>0</v>
          </cell>
          <cell r="R839">
            <v>0</v>
          </cell>
          <cell r="T839">
            <v>0</v>
          </cell>
        </row>
        <row r="840">
          <cell r="D840" t="str">
            <v>Equipment Operasional</v>
          </cell>
          <cell r="H840" t="str">
            <v>BBM</v>
          </cell>
          <cell r="M840">
            <v>36771.169800085707</v>
          </cell>
          <cell r="T840">
            <v>0</v>
          </cell>
        </row>
        <row r="841">
          <cell r="B841" t="str">
            <v>D20025</v>
          </cell>
          <cell r="E841" t="str">
            <v>Excavator CAT320</v>
          </cell>
          <cell r="F841" t="str">
            <v>Timbun</v>
          </cell>
          <cell r="G841">
            <v>18</v>
          </cell>
          <cell r="H841">
            <v>49.334044444444459</v>
          </cell>
          <cell r="I841" t="str">
            <v>jam</v>
          </cell>
          <cell r="J841">
            <v>2.7407802469135811</v>
          </cell>
          <cell r="K841">
            <v>2.6337448559670771E-2</v>
          </cell>
          <cell r="L841">
            <v>37.968750000000014</v>
          </cell>
          <cell r="M841">
            <v>241268.4</v>
          </cell>
          <cell r="N841">
            <v>661263.66492444463</v>
          </cell>
          <cell r="O841">
            <v>0</v>
          </cell>
          <cell r="P841">
            <v>0</v>
          </cell>
          <cell r="Q841">
            <v>661263.66492444463</v>
          </cell>
          <cell r="R841">
            <v>0</v>
          </cell>
          <cell r="T841">
            <v>0</v>
          </cell>
        </row>
        <row r="842">
          <cell r="B842" t="str">
            <v>D20040</v>
          </cell>
          <cell r="E842" t="str">
            <v>Water Tank Truck, 3000-5000 liter</v>
          </cell>
          <cell r="G842">
            <v>5</v>
          </cell>
          <cell r="H842">
            <v>3.468800000000003</v>
          </cell>
          <cell r="I842" t="str">
            <v>jam</v>
          </cell>
          <cell r="J842">
            <v>0.6937600000000006</v>
          </cell>
          <cell r="K842">
            <v>6.6666666666666671E-3</v>
          </cell>
          <cell r="L842">
            <v>150</v>
          </cell>
          <cell r="M842">
            <v>84561.566504230243</v>
          </cell>
          <cell r="N842">
            <v>58665.432377974823</v>
          </cell>
          <cell r="O842">
            <v>0</v>
          </cell>
          <cell r="P842">
            <v>0</v>
          </cell>
          <cell r="Q842">
            <v>58665.432377974823</v>
          </cell>
          <cell r="R842">
            <v>0</v>
          </cell>
          <cell r="T842">
            <v>0</v>
          </cell>
        </row>
        <row r="843">
          <cell r="B843" t="str">
            <v>A20021</v>
          </cell>
          <cell r="E843" t="str">
            <v>Air</v>
          </cell>
          <cell r="I843" t="str">
            <v>m3</v>
          </cell>
          <cell r="J843">
            <v>10.406400000000009</v>
          </cell>
          <cell r="K843">
            <v>0.1</v>
          </cell>
          <cell r="M843">
            <v>2469.92</v>
          </cell>
          <cell r="N843">
            <v>25702.975488000022</v>
          </cell>
          <cell r="O843">
            <v>25702.975488000022</v>
          </cell>
          <cell r="P843">
            <v>0</v>
          </cell>
          <cell r="Q843">
            <v>0</v>
          </cell>
          <cell r="R843">
            <v>0</v>
          </cell>
          <cell r="T843">
            <v>0</v>
          </cell>
        </row>
        <row r="844">
          <cell r="B844" t="str">
            <v>D20036</v>
          </cell>
          <cell r="E844" t="str">
            <v>Stamper</v>
          </cell>
          <cell r="I844" t="str">
            <v>jam</v>
          </cell>
          <cell r="J844">
            <v>13.87520000000001</v>
          </cell>
          <cell r="K844">
            <v>0.13333333333333333</v>
          </cell>
          <cell r="L844">
            <v>7.5</v>
          </cell>
          <cell r="M844">
            <v>27509.943875635217</v>
          </cell>
          <cell r="N844">
            <v>381705.97326321405</v>
          </cell>
          <cell r="O844">
            <v>0</v>
          </cell>
          <cell r="P844">
            <v>0</v>
          </cell>
          <cell r="Q844">
            <v>381705.97326321405</v>
          </cell>
          <cell r="R844">
            <v>0</v>
          </cell>
          <cell r="T844">
            <v>0</v>
          </cell>
        </row>
        <row r="845">
          <cell r="B845" t="str">
            <v>D20042</v>
          </cell>
          <cell r="E845" t="str">
            <v>Wheel loader</v>
          </cell>
          <cell r="F845">
            <v>0.8</v>
          </cell>
          <cell r="G845">
            <v>16</v>
          </cell>
          <cell r="H845">
            <v>35.663164658634557</v>
          </cell>
          <cell r="I845" t="str">
            <v>jam</v>
          </cell>
          <cell r="J845">
            <v>2.2289477911646598</v>
          </cell>
          <cell r="K845">
            <v>2.6773761713520743E-2</v>
          </cell>
          <cell r="L845">
            <v>37.350000000000009</v>
          </cell>
          <cell r="M845">
            <v>173345.6</v>
          </cell>
          <cell r="N845">
            <v>386378.29222811264</v>
          </cell>
          <cell r="O845">
            <v>0</v>
          </cell>
          <cell r="P845">
            <v>0</v>
          </cell>
          <cell r="Q845">
            <v>386378.29222811264</v>
          </cell>
          <cell r="R845">
            <v>0</v>
          </cell>
          <cell r="T845">
            <v>0</v>
          </cell>
        </row>
        <row r="846">
          <cell r="B846" t="str">
            <v>D20024</v>
          </cell>
          <cell r="E846" t="str">
            <v>Dump Truck 20 Ton</v>
          </cell>
          <cell r="F846">
            <v>8</v>
          </cell>
          <cell r="G846">
            <v>10</v>
          </cell>
          <cell r="H846">
            <v>108.53489777777784</v>
          </cell>
          <cell r="I846" t="str">
            <v>jam</v>
          </cell>
          <cell r="J846">
            <v>10.853489777777785</v>
          </cell>
          <cell r="K846">
            <v>0.13037037037037036</v>
          </cell>
          <cell r="L846">
            <v>7.6704545454545467</v>
          </cell>
          <cell r="M846">
            <v>192744.92307692309</v>
          </cell>
          <cell r="N846">
            <v>2091955.0523339503</v>
          </cell>
          <cell r="O846">
            <v>0</v>
          </cell>
          <cell r="P846">
            <v>0</v>
          </cell>
          <cell r="Q846">
            <v>2091955.0523339503</v>
          </cell>
          <cell r="R846">
            <v>0</v>
          </cell>
          <cell r="T846">
            <v>0</v>
          </cell>
        </row>
        <row r="847">
          <cell r="B847" t="str">
            <v>D20004</v>
          </cell>
          <cell r="E847" t="str">
            <v>Alat bantu (Pek. Tanah)-m3</v>
          </cell>
          <cell r="I847" t="str">
            <v>m3</v>
          </cell>
          <cell r="J847">
            <v>104.06400000000008</v>
          </cell>
          <cell r="K847">
            <v>1</v>
          </cell>
          <cell r="M847">
            <v>250</v>
          </cell>
          <cell r="N847">
            <v>26016.000000000018</v>
          </cell>
          <cell r="O847">
            <v>0</v>
          </cell>
          <cell r="P847">
            <v>0</v>
          </cell>
          <cell r="Q847">
            <v>26016.000000000018</v>
          </cell>
          <cell r="R847">
            <v>0</v>
          </cell>
          <cell r="T847">
            <v>0</v>
          </cell>
        </row>
        <row r="848">
          <cell r="B848" t="str">
            <v>D20050</v>
          </cell>
          <cell r="E848" t="str">
            <v>BBM solar</v>
          </cell>
          <cell r="H848">
            <v>197.00090688085686</v>
          </cell>
          <cell r="I848" t="str">
            <v>ltr</v>
          </cell>
          <cell r="J848">
            <v>197.00090688085686</v>
          </cell>
          <cell r="M848">
            <v>989.1712</v>
          </cell>
          <cell r="N848">
            <v>194867.62346042544</v>
          </cell>
          <cell r="O848">
            <v>0</v>
          </cell>
          <cell r="P848">
            <v>0</v>
          </cell>
          <cell r="Q848">
            <v>194867.62346042544</v>
          </cell>
          <cell r="R848">
            <v>0</v>
          </cell>
          <cell r="T848">
            <v>0</v>
          </cell>
        </row>
        <row r="849">
          <cell r="T849">
            <v>0</v>
          </cell>
        </row>
        <row r="850">
          <cell r="B850" t="str">
            <v>5.3.3</v>
          </cell>
          <cell r="D850" t="str">
            <v>Blinding Concrete Class B</v>
          </cell>
          <cell r="F850">
            <v>0.1</v>
          </cell>
          <cell r="I850" t="str">
            <v>m3</v>
          </cell>
          <cell r="J850">
            <v>35.44</v>
          </cell>
          <cell r="K850">
            <v>17.72</v>
          </cell>
          <cell r="L850" t="str">
            <v>m3/nos</v>
          </cell>
          <cell r="M850">
            <v>694275.05280000018</v>
          </cell>
          <cell r="T850">
            <v>0</v>
          </cell>
        </row>
        <row r="851">
          <cell r="D851" t="str">
            <v>Material</v>
          </cell>
          <cell r="M851">
            <v>609675.05280000018</v>
          </cell>
          <cell r="T851">
            <v>0</v>
          </cell>
        </row>
        <row r="852">
          <cell r="B852" t="str">
            <v>B20193</v>
          </cell>
          <cell r="E852" t="str">
            <v>Concrete Class B</v>
          </cell>
          <cell r="I852" t="str">
            <v>m3</v>
          </cell>
          <cell r="J852">
            <v>36.148800000000001</v>
          </cell>
          <cell r="K852">
            <v>1.02</v>
          </cell>
          <cell r="M852">
            <v>597720.64</v>
          </cell>
          <cell r="N852">
            <v>21606883.871232003</v>
          </cell>
          <cell r="O852">
            <v>21606883.871232003</v>
          </cell>
          <cell r="P852">
            <v>0</v>
          </cell>
          <cell r="Q852">
            <v>0</v>
          </cell>
          <cell r="R852">
            <v>0</v>
          </cell>
          <cell r="T852">
            <v>0</v>
          </cell>
        </row>
        <row r="853">
          <cell r="D853" t="str">
            <v>Labour</v>
          </cell>
          <cell r="M853">
            <v>81600</v>
          </cell>
          <cell r="T853">
            <v>0</v>
          </cell>
        </row>
        <row r="854">
          <cell r="B854" t="str">
            <v>C20008</v>
          </cell>
          <cell r="E854" t="str">
            <v>Placing beton (slab)</v>
          </cell>
          <cell r="I854" t="str">
            <v>m3</v>
          </cell>
          <cell r="J854">
            <v>36.148800000000001</v>
          </cell>
          <cell r="M854">
            <v>80000</v>
          </cell>
          <cell r="N854">
            <v>2891904</v>
          </cell>
          <cell r="O854">
            <v>0</v>
          </cell>
          <cell r="P854">
            <v>2891904</v>
          </cell>
          <cell r="Q854">
            <v>0</v>
          </cell>
          <cell r="R854">
            <v>0</v>
          </cell>
          <cell r="T854">
            <v>0</v>
          </cell>
        </row>
        <row r="855">
          <cell r="D855" t="str">
            <v>Equipment Operasional</v>
          </cell>
          <cell r="H855" t="str">
            <v>BBM</v>
          </cell>
          <cell r="M855">
            <v>3000</v>
          </cell>
          <cell r="T855">
            <v>0</v>
          </cell>
        </row>
        <row r="856">
          <cell r="B856" t="str">
            <v>D20029</v>
          </cell>
          <cell r="E856" t="str">
            <v>Gerobak dorong</v>
          </cell>
          <cell r="I856" t="str">
            <v>unit</v>
          </cell>
          <cell r="J856">
            <v>0.70879999999999999</v>
          </cell>
          <cell r="K856">
            <v>0.02</v>
          </cell>
          <cell r="M856">
            <v>100000</v>
          </cell>
          <cell r="N856">
            <v>70880</v>
          </cell>
          <cell r="O856">
            <v>0</v>
          </cell>
          <cell r="P856">
            <v>0</v>
          </cell>
          <cell r="Q856">
            <v>70880</v>
          </cell>
          <cell r="R856">
            <v>0</v>
          </cell>
          <cell r="T856">
            <v>0</v>
          </cell>
        </row>
        <row r="857">
          <cell r="B857" t="str">
            <v>D20006</v>
          </cell>
          <cell r="E857" t="str">
            <v>Alat bantu Cor</v>
          </cell>
          <cell r="I857" t="str">
            <v>m3</v>
          </cell>
          <cell r="J857">
            <v>35.44</v>
          </cell>
          <cell r="K857">
            <v>1</v>
          </cell>
          <cell r="M857">
            <v>1000</v>
          </cell>
          <cell r="N857">
            <v>35440</v>
          </cell>
          <cell r="O857">
            <v>0</v>
          </cell>
          <cell r="P857">
            <v>0</v>
          </cell>
          <cell r="Q857">
            <v>35440</v>
          </cell>
          <cell r="R857">
            <v>0</v>
          </cell>
          <cell r="T857">
            <v>0</v>
          </cell>
        </row>
        <row r="858">
          <cell r="T858">
            <v>0</v>
          </cell>
        </row>
        <row r="859">
          <cell r="B859" t="str">
            <v>5.3.4</v>
          </cell>
          <cell r="D859" t="str">
            <v>Concrete Work</v>
          </cell>
          <cell r="I859" t="str">
            <v>nos</v>
          </cell>
          <cell r="J859">
            <v>2</v>
          </cell>
          <cell r="M859">
            <v>373658392.53991562</v>
          </cell>
          <cell r="T859">
            <v>0</v>
          </cell>
        </row>
        <row r="860">
          <cell r="D860" t="str">
            <v>Concrete block</v>
          </cell>
          <cell r="T860">
            <v>0</v>
          </cell>
        </row>
        <row r="861">
          <cell r="B861" t="str">
            <v>5.3.4.a</v>
          </cell>
          <cell r="E861" t="str">
            <v>Con-C</v>
          </cell>
          <cell r="I861" t="str">
            <v>m3</v>
          </cell>
          <cell r="J861">
            <v>8.7200000000000006</v>
          </cell>
          <cell r="K861">
            <v>4.3600000000000003</v>
          </cell>
          <cell r="L861" t="str">
            <v>m3/nos</v>
          </cell>
          <cell r="T861">
            <v>0</v>
          </cell>
        </row>
        <row r="862">
          <cell r="B862" t="str">
            <v>5.3.4.b</v>
          </cell>
          <cell r="E862" t="str">
            <v>Re-Bar</v>
          </cell>
          <cell r="I862" t="str">
            <v>kg</v>
          </cell>
          <cell r="J862">
            <v>1323.39</v>
          </cell>
          <cell r="K862">
            <v>661.69500000000005</v>
          </cell>
          <cell r="L862" t="str">
            <v>kg/nos</v>
          </cell>
          <cell r="T862">
            <v>0</v>
          </cell>
        </row>
        <row r="863">
          <cell r="B863" t="str">
            <v>5.3.4.c</v>
          </cell>
          <cell r="E863" t="str">
            <v>Form-Work</v>
          </cell>
          <cell r="I863" t="str">
            <v>m2</v>
          </cell>
          <cell r="J863">
            <v>45.52</v>
          </cell>
          <cell r="K863">
            <v>22.76</v>
          </cell>
          <cell r="L863" t="str">
            <v>m2/nos</v>
          </cell>
          <cell r="T863">
            <v>0</v>
          </cell>
        </row>
        <row r="864">
          <cell r="D864" t="str">
            <v>Opening for acces and maintenance</v>
          </cell>
          <cell r="T864">
            <v>0</v>
          </cell>
        </row>
        <row r="865">
          <cell r="B865" t="str">
            <v>5.3.4.d</v>
          </cell>
          <cell r="E865" t="str">
            <v>Con-C</v>
          </cell>
          <cell r="I865" t="str">
            <v>m3</v>
          </cell>
          <cell r="J865">
            <v>0.32</v>
          </cell>
          <cell r="K865">
            <v>0.16</v>
          </cell>
          <cell r="L865" t="str">
            <v>m3/nos</v>
          </cell>
          <cell r="T865">
            <v>0</v>
          </cell>
        </row>
        <row r="866">
          <cell r="B866" t="str">
            <v>5.3.4.e</v>
          </cell>
          <cell r="E866" t="str">
            <v>Re-Bar</v>
          </cell>
          <cell r="I866" t="str">
            <v>kg</v>
          </cell>
          <cell r="J866">
            <v>25.084</v>
          </cell>
          <cell r="K866">
            <v>12.542</v>
          </cell>
          <cell r="L866" t="str">
            <v>kg/nos</v>
          </cell>
          <cell r="T866">
            <v>0</v>
          </cell>
        </row>
        <row r="867">
          <cell r="B867" t="str">
            <v>5.3.4.f</v>
          </cell>
          <cell r="E867" t="str">
            <v>Form-Work</v>
          </cell>
          <cell r="I867" t="str">
            <v>m2</v>
          </cell>
          <cell r="J867">
            <v>1.1200000000000001</v>
          </cell>
          <cell r="K867">
            <v>0.56000000000000005</v>
          </cell>
          <cell r="L867" t="str">
            <v>m2/nos</v>
          </cell>
          <cell r="T867">
            <v>0</v>
          </cell>
        </row>
        <row r="868">
          <cell r="D868" t="str">
            <v>Concrete ring for cover installation</v>
          </cell>
          <cell r="T868">
            <v>0</v>
          </cell>
        </row>
        <row r="869">
          <cell r="B869" t="str">
            <v>5.3.4.g</v>
          </cell>
          <cell r="E869" t="str">
            <v>Con-C</v>
          </cell>
          <cell r="I869" t="str">
            <v>m3</v>
          </cell>
          <cell r="J869">
            <v>1.08</v>
          </cell>
          <cell r="K869">
            <v>0.54</v>
          </cell>
          <cell r="L869" t="str">
            <v>m3/nos</v>
          </cell>
          <cell r="T869">
            <v>0</v>
          </cell>
        </row>
        <row r="870">
          <cell r="B870" t="str">
            <v>5.3.4.h</v>
          </cell>
          <cell r="E870" t="str">
            <v>Re-Bar</v>
          </cell>
          <cell r="I870" t="str">
            <v>kg</v>
          </cell>
          <cell r="J870">
            <v>210.65600000000001</v>
          </cell>
          <cell r="K870">
            <v>105.328</v>
          </cell>
          <cell r="L870" t="str">
            <v>kg/nos</v>
          </cell>
          <cell r="T870">
            <v>0</v>
          </cell>
        </row>
        <row r="871">
          <cell r="B871" t="str">
            <v>5.3.4.i</v>
          </cell>
          <cell r="E871" t="str">
            <v>Form-Work</v>
          </cell>
          <cell r="I871" t="str">
            <v>m2</v>
          </cell>
          <cell r="J871">
            <v>10.08</v>
          </cell>
          <cell r="K871">
            <v>5.04</v>
          </cell>
          <cell r="L871" t="str">
            <v>m2/nos</v>
          </cell>
          <cell r="T871">
            <v>0</v>
          </cell>
        </row>
        <row r="872">
          <cell r="D872" t="str">
            <v>Chamber</v>
          </cell>
          <cell r="T872">
            <v>0</v>
          </cell>
        </row>
        <row r="873">
          <cell r="B873" t="str">
            <v>5.3.4.j</v>
          </cell>
          <cell r="E873" t="str">
            <v>Con-C</v>
          </cell>
          <cell r="I873" t="str">
            <v>m3</v>
          </cell>
          <cell r="J873">
            <v>251.26</v>
          </cell>
          <cell r="K873">
            <v>125.63</v>
          </cell>
          <cell r="L873" t="str">
            <v>m3/nos</v>
          </cell>
          <cell r="T873">
            <v>0</v>
          </cell>
        </row>
        <row r="874">
          <cell r="B874" t="str">
            <v>5.3.4.k</v>
          </cell>
          <cell r="E874" t="str">
            <v>Re-Bar</v>
          </cell>
          <cell r="I874" t="str">
            <v>kg</v>
          </cell>
          <cell r="J874">
            <v>31320.795999999998</v>
          </cell>
          <cell r="K874">
            <v>15660.397999999999</v>
          </cell>
          <cell r="L874" t="str">
            <v>kg/nos</v>
          </cell>
          <cell r="T874">
            <v>0</v>
          </cell>
        </row>
        <row r="875">
          <cell r="B875" t="str">
            <v>5.3.4.l</v>
          </cell>
          <cell r="E875" t="str">
            <v>Form-Work</v>
          </cell>
          <cell r="I875" t="str">
            <v>m2</v>
          </cell>
          <cell r="J875">
            <v>469.28</v>
          </cell>
          <cell r="K875">
            <v>234.64</v>
          </cell>
          <cell r="L875" t="str">
            <v>m2/nos</v>
          </cell>
          <cell r="T875">
            <v>0</v>
          </cell>
        </row>
        <row r="876">
          <cell r="D876" t="str">
            <v>Pre-cast</v>
          </cell>
          <cell r="T876">
            <v>0</v>
          </cell>
        </row>
        <row r="877">
          <cell r="B877" t="str">
            <v>5.3.4.m</v>
          </cell>
          <cell r="E877" t="str">
            <v>Con-C</v>
          </cell>
          <cell r="I877" t="str">
            <v>m3</v>
          </cell>
          <cell r="J877">
            <v>16.3</v>
          </cell>
          <cell r="K877">
            <v>8.15</v>
          </cell>
          <cell r="L877" t="str">
            <v>m3/nos</v>
          </cell>
          <cell r="T877">
            <v>0</v>
          </cell>
        </row>
        <row r="878">
          <cell r="B878" t="str">
            <v>5.3.4.n</v>
          </cell>
          <cell r="E878" t="str">
            <v>Re-Bar</v>
          </cell>
          <cell r="I878" t="str">
            <v>kg</v>
          </cell>
          <cell r="J878">
            <v>2228.0859999999998</v>
          </cell>
          <cell r="K878">
            <v>1114.0429999999999</v>
          </cell>
          <cell r="L878" t="str">
            <v>kg/nos</v>
          </cell>
          <cell r="T878">
            <v>0</v>
          </cell>
        </row>
        <row r="879">
          <cell r="B879" t="str">
            <v>5.3.4.o</v>
          </cell>
          <cell r="E879" t="str">
            <v>Form-Work</v>
          </cell>
          <cell r="I879" t="str">
            <v>m2</v>
          </cell>
          <cell r="J879">
            <v>103</v>
          </cell>
          <cell r="K879">
            <v>51.5</v>
          </cell>
          <cell r="L879" t="str">
            <v>m2/nos</v>
          </cell>
          <cell r="T879">
            <v>0</v>
          </cell>
        </row>
        <row r="880">
          <cell r="T880">
            <v>0</v>
          </cell>
        </row>
        <row r="881">
          <cell r="D881" t="str">
            <v>Concrete class C</v>
          </cell>
          <cell r="I881" t="str">
            <v>m3</v>
          </cell>
          <cell r="J881">
            <v>277.68</v>
          </cell>
          <cell r="M881">
            <v>780355.8617086343</v>
          </cell>
          <cell r="T881">
            <v>0</v>
          </cell>
        </row>
        <row r="882">
          <cell r="D882" t="str">
            <v>Material</v>
          </cell>
          <cell r="M882">
            <v>21259695.909137614</v>
          </cell>
          <cell r="T882">
            <v>0</v>
          </cell>
        </row>
        <row r="883">
          <cell r="B883" t="str">
            <v>B20194</v>
          </cell>
          <cell r="E883" t="str">
            <v>Concrete Class C</v>
          </cell>
          <cell r="I883" t="str">
            <v>m3</v>
          </cell>
          <cell r="J883">
            <v>283.23360000000002</v>
          </cell>
          <cell r="K883">
            <v>1.02</v>
          </cell>
          <cell r="M883">
            <v>654528.80000000005</v>
          </cell>
          <cell r="N883">
            <v>185384548.32768002</v>
          </cell>
          <cell r="O883">
            <v>185384548.32768002</v>
          </cell>
          <cell r="P883">
            <v>0</v>
          </cell>
          <cell r="Q883">
            <v>0</v>
          </cell>
          <cell r="R883">
            <v>0</v>
          </cell>
          <cell r="T883">
            <v>0</v>
          </cell>
        </row>
        <row r="884">
          <cell r="D884" t="str">
            <v>Labour</v>
          </cell>
          <cell r="M884">
            <v>3248091.7431192663</v>
          </cell>
          <cell r="T884">
            <v>0</v>
          </cell>
        </row>
        <row r="885">
          <cell r="B885" t="str">
            <v>C20007</v>
          </cell>
          <cell r="E885" t="str">
            <v>Placing beton (dinding)</v>
          </cell>
          <cell r="I885" t="str">
            <v>m3</v>
          </cell>
          <cell r="J885">
            <v>283.23360000000002</v>
          </cell>
          <cell r="M885">
            <v>100000</v>
          </cell>
          <cell r="N885">
            <v>28323360.000000004</v>
          </cell>
          <cell r="O885">
            <v>0</v>
          </cell>
          <cell r="P885">
            <v>28323360.000000004</v>
          </cell>
          <cell r="Q885">
            <v>0</v>
          </cell>
          <cell r="R885">
            <v>0</v>
          </cell>
          <cell r="T885">
            <v>0</v>
          </cell>
        </row>
        <row r="886">
          <cell r="D886" t="str">
            <v>Equipment Operasional</v>
          </cell>
          <cell r="H886" t="str">
            <v>BBM</v>
          </cell>
          <cell r="M886">
            <v>341893.04490522371</v>
          </cell>
          <cell r="T886">
            <v>0</v>
          </cell>
        </row>
        <row r="887">
          <cell r="B887" t="str">
            <v>D20029</v>
          </cell>
          <cell r="E887" t="str">
            <v>Gerobak dorong</v>
          </cell>
          <cell r="I887" t="str">
            <v>unit</v>
          </cell>
          <cell r="J887">
            <v>5.5536000000000003</v>
          </cell>
          <cell r="K887">
            <v>0.02</v>
          </cell>
          <cell r="M887">
            <v>100000</v>
          </cell>
          <cell r="N887">
            <v>555360</v>
          </cell>
          <cell r="O887">
            <v>0</v>
          </cell>
          <cell r="P887">
            <v>0</v>
          </cell>
          <cell r="Q887">
            <v>555360</v>
          </cell>
          <cell r="R887">
            <v>0</v>
          </cell>
          <cell r="T887">
            <v>0</v>
          </cell>
        </row>
        <row r="888">
          <cell r="B888" t="str">
            <v>D20019</v>
          </cell>
          <cell r="E888" t="str">
            <v>Concrete Vibrator</v>
          </cell>
          <cell r="I888" t="str">
            <v>jam</v>
          </cell>
          <cell r="J888">
            <v>122.66987951807229</v>
          </cell>
          <cell r="K888">
            <v>0.44176706827309237</v>
          </cell>
          <cell r="L888">
            <v>2.2636363636363637</v>
          </cell>
          <cell r="M888">
            <v>8458.0449222720126</v>
          </cell>
          <cell r="N888">
            <v>1037547.351573551</v>
          </cell>
          <cell r="O888">
            <v>0</v>
          </cell>
          <cell r="P888">
            <v>0</v>
          </cell>
          <cell r="Q888">
            <v>1037547.351573551</v>
          </cell>
          <cell r="R888">
            <v>0</v>
          </cell>
          <cell r="T888">
            <v>0</v>
          </cell>
        </row>
        <row r="889">
          <cell r="B889" t="str">
            <v>D20006</v>
          </cell>
          <cell r="E889" t="str">
            <v>Alat bantu Cor</v>
          </cell>
          <cell r="I889" t="str">
            <v>m3</v>
          </cell>
          <cell r="J889">
            <v>1388.4</v>
          </cell>
          <cell r="K889">
            <v>5</v>
          </cell>
          <cell r="M889">
            <v>1000</v>
          </cell>
          <cell r="N889">
            <v>1388400</v>
          </cell>
          <cell r="O889">
            <v>0</v>
          </cell>
          <cell r="P889">
            <v>0</v>
          </cell>
          <cell r="Q889">
            <v>1388400</v>
          </cell>
          <cell r="R889">
            <v>0</v>
          </cell>
          <cell r="T889">
            <v>0</v>
          </cell>
        </row>
        <row r="890">
          <cell r="T890">
            <v>0</v>
          </cell>
        </row>
        <row r="891">
          <cell r="B891" t="str">
            <v>5.3.4.p</v>
          </cell>
          <cell r="D891" t="str">
            <v>Reinforcement</v>
          </cell>
          <cell r="I891" t="str">
            <v>kg</v>
          </cell>
          <cell r="J891">
            <v>38618.813200000004</v>
          </cell>
          <cell r="K891">
            <v>1.1000000000000001</v>
          </cell>
          <cell r="M891">
            <v>12012.333333333336</v>
          </cell>
          <cell r="T891">
            <v>0</v>
          </cell>
        </row>
        <row r="892">
          <cell r="D892" t="str">
            <v>Material</v>
          </cell>
          <cell r="M892">
            <v>308421.73260399431</v>
          </cell>
          <cell r="T892">
            <v>0</v>
          </cell>
        </row>
        <row r="893">
          <cell r="B893" t="str">
            <v>B20011</v>
          </cell>
          <cell r="E893" t="str">
            <v>Besi beton</v>
          </cell>
          <cell r="I893" t="str">
            <v>kg</v>
          </cell>
          <cell r="J893">
            <v>40549.753860000004</v>
          </cell>
          <cell r="K893">
            <v>1.05</v>
          </cell>
          <cell r="M893">
            <v>9800</v>
          </cell>
          <cell r="N893">
            <v>397387587.82800007</v>
          </cell>
          <cell r="O893">
            <v>397387587.82800007</v>
          </cell>
          <cell r="P893">
            <v>0</v>
          </cell>
          <cell r="Q893">
            <v>0</v>
          </cell>
          <cell r="R893">
            <v>0</v>
          </cell>
          <cell r="T893">
            <v>0</v>
          </cell>
        </row>
        <row r="894">
          <cell r="B894" t="str">
            <v>B20050</v>
          </cell>
          <cell r="E894" t="str">
            <v>Kawat Bendrad</v>
          </cell>
          <cell r="I894" t="str">
            <v>Kg</v>
          </cell>
          <cell r="J894">
            <v>772.37626400000011</v>
          </cell>
          <cell r="K894">
            <v>0.02</v>
          </cell>
          <cell r="M894">
            <v>13950</v>
          </cell>
          <cell r="N894">
            <v>10774648.882800002</v>
          </cell>
          <cell r="O894">
            <v>10774648.882800002</v>
          </cell>
          <cell r="P894">
            <v>0</v>
          </cell>
          <cell r="Q894">
            <v>0</v>
          </cell>
          <cell r="R894">
            <v>0</v>
          </cell>
          <cell r="T894">
            <v>0</v>
          </cell>
        </row>
        <row r="895">
          <cell r="D895" t="str">
            <v>Labour</v>
          </cell>
          <cell r="M895">
            <v>36768.983165960148</v>
          </cell>
          <cell r="T895">
            <v>0</v>
          </cell>
        </row>
        <row r="896">
          <cell r="B896" t="str">
            <v>C20014</v>
          </cell>
          <cell r="E896" t="str">
            <v>Upah fabrikasi dan install besi beton</v>
          </cell>
          <cell r="I896" t="str">
            <v>kg</v>
          </cell>
          <cell r="J896">
            <v>40549.753860000004</v>
          </cell>
          <cell r="M896">
            <v>1200</v>
          </cell>
          <cell r="N896">
            <v>48659704.632000007</v>
          </cell>
          <cell r="O896">
            <v>0</v>
          </cell>
          <cell r="P896">
            <v>48659704.632000007</v>
          </cell>
          <cell r="Q896">
            <v>0</v>
          </cell>
          <cell r="R896">
            <v>0</v>
          </cell>
          <cell r="T896">
            <v>0</v>
          </cell>
        </row>
        <row r="897">
          <cell r="D897" t="str">
            <v>Equipment Operasional</v>
          </cell>
          <cell r="M897">
            <v>5349.9843230894403</v>
          </cell>
          <cell r="T897">
            <v>0</v>
          </cell>
        </row>
        <row r="898">
          <cell r="B898" t="str">
            <v>D20013</v>
          </cell>
          <cell r="E898" t="str">
            <v>Bar bender</v>
          </cell>
          <cell r="G898">
            <v>300</v>
          </cell>
          <cell r="I898" t="str">
            <v>jam</v>
          </cell>
          <cell r="J898">
            <v>128.72937733333336</v>
          </cell>
          <cell r="K898">
            <v>3.3333333333333335E-3</v>
          </cell>
          <cell r="M898">
            <v>20000</v>
          </cell>
          <cell r="N898">
            <v>2574587.5466666673</v>
          </cell>
          <cell r="O898">
            <v>0</v>
          </cell>
          <cell r="P898">
            <v>0</v>
          </cell>
          <cell r="Q898">
            <v>2574587.5466666673</v>
          </cell>
          <cell r="R898">
            <v>0</v>
          </cell>
          <cell r="T898">
            <v>0</v>
          </cell>
        </row>
        <row r="899">
          <cell r="B899" t="str">
            <v>D20014</v>
          </cell>
          <cell r="E899" t="str">
            <v>Bar cutter</v>
          </cell>
          <cell r="G899">
            <v>300</v>
          </cell>
          <cell r="I899" t="str">
            <v>jam</v>
          </cell>
          <cell r="J899">
            <v>128.72937733333336</v>
          </cell>
          <cell r="K899">
            <v>3.3333333333333335E-3</v>
          </cell>
          <cell r="M899">
            <v>20000</v>
          </cell>
          <cell r="N899">
            <v>2574587.5466666673</v>
          </cell>
          <cell r="O899">
            <v>0</v>
          </cell>
          <cell r="P899">
            <v>0</v>
          </cell>
          <cell r="Q899">
            <v>2574587.5466666673</v>
          </cell>
          <cell r="R899">
            <v>0</v>
          </cell>
          <cell r="T899">
            <v>0</v>
          </cell>
        </row>
        <row r="900">
          <cell r="B900" t="str">
            <v>D20005</v>
          </cell>
          <cell r="E900" t="str">
            <v>Alat bantu pekerjaan besi</v>
          </cell>
          <cell r="I900" t="str">
            <v>kg</v>
          </cell>
          <cell r="J900">
            <v>38618.813200000004</v>
          </cell>
          <cell r="K900">
            <v>1</v>
          </cell>
          <cell r="M900">
            <v>50</v>
          </cell>
          <cell r="N900">
            <v>1930940.6600000001</v>
          </cell>
          <cell r="O900">
            <v>0</v>
          </cell>
          <cell r="P900">
            <v>0</v>
          </cell>
          <cell r="Q900">
            <v>1930940.6600000001</v>
          </cell>
          <cell r="R900">
            <v>0</v>
          </cell>
          <cell r="T900">
            <v>0</v>
          </cell>
        </row>
        <row r="901">
          <cell r="T901">
            <v>0</v>
          </cell>
        </row>
        <row r="902">
          <cell r="D902" t="str">
            <v>Formwork</v>
          </cell>
          <cell r="I902" t="str">
            <v>m2</v>
          </cell>
          <cell r="J902">
            <v>629</v>
          </cell>
          <cell r="M902">
            <v>106081.89555555556</v>
          </cell>
          <cell r="T902">
            <v>0</v>
          </cell>
        </row>
        <row r="903">
          <cell r="D903" t="str">
            <v>Material</v>
          </cell>
          <cell r="M903">
            <v>885490.16486037883</v>
          </cell>
          <cell r="T903">
            <v>0</v>
          </cell>
        </row>
        <row r="904">
          <cell r="B904" t="str">
            <v>A20008</v>
          </cell>
          <cell r="E904" t="str">
            <v>Kayu bekisting</v>
          </cell>
          <cell r="G904">
            <v>3</v>
          </cell>
          <cell r="H904" t="str">
            <v>X pakai</v>
          </cell>
          <cell r="I904" t="str">
            <v>m3</v>
          </cell>
          <cell r="J904">
            <v>7.2618923611111112</v>
          </cell>
          <cell r="K904">
            <v>1.154513888888889E-2</v>
          </cell>
          <cell r="M904">
            <v>2193529.6</v>
          </cell>
          <cell r="N904">
            <v>15929175.846111111</v>
          </cell>
          <cell r="O904">
            <v>15929175.846111111</v>
          </cell>
          <cell r="P904">
            <v>0</v>
          </cell>
          <cell r="Q904">
            <v>0</v>
          </cell>
          <cell r="R904">
            <v>0</v>
          </cell>
          <cell r="T904">
            <v>0</v>
          </cell>
        </row>
        <row r="905">
          <cell r="B905" t="str">
            <v>B20065</v>
          </cell>
          <cell r="E905" t="str">
            <v>Plywood 12mm x 4' x 8'</v>
          </cell>
          <cell r="G905">
            <v>3</v>
          </cell>
          <cell r="H905" t="str">
            <v>X pakai</v>
          </cell>
          <cell r="I905" t="str">
            <v>lbr</v>
          </cell>
          <cell r="J905">
            <v>72.800925925925924</v>
          </cell>
          <cell r="K905">
            <v>0.11574074074074074</v>
          </cell>
          <cell r="M905">
            <v>225000</v>
          </cell>
          <cell r="N905">
            <v>16380208.333333332</v>
          </cell>
          <cell r="O905">
            <v>16380208.333333332</v>
          </cell>
          <cell r="P905">
            <v>0</v>
          </cell>
          <cell r="Q905">
            <v>0</v>
          </cell>
          <cell r="R905">
            <v>0</v>
          </cell>
          <cell r="T905">
            <v>0</v>
          </cell>
        </row>
        <row r="906">
          <cell r="B906" t="str">
            <v>B20067</v>
          </cell>
          <cell r="E906" t="str">
            <v>Paku</v>
          </cell>
          <cell r="G906">
            <v>1</v>
          </cell>
          <cell r="H906" t="str">
            <v>X pakai</v>
          </cell>
          <cell r="I906" t="str">
            <v>kg</v>
          </cell>
          <cell r="J906">
            <v>248.97916666666666</v>
          </cell>
          <cell r="K906">
            <v>0.39583333333333331</v>
          </cell>
          <cell r="M906">
            <v>10650</v>
          </cell>
          <cell r="N906">
            <v>2651628.125</v>
          </cell>
          <cell r="O906">
            <v>2651628.125</v>
          </cell>
          <cell r="P906">
            <v>0</v>
          </cell>
          <cell r="Q906">
            <v>0</v>
          </cell>
          <cell r="R906">
            <v>0</v>
          </cell>
          <cell r="T906">
            <v>0</v>
          </cell>
        </row>
        <row r="907">
          <cell r="B907" t="str">
            <v>B20091</v>
          </cell>
          <cell r="E907" t="str">
            <v>Material lain (adjustable support, pipa dll)</v>
          </cell>
          <cell r="G907">
            <v>80</v>
          </cell>
          <cell r="H907" t="str">
            <v>X pakai</v>
          </cell>
          <cell r="I907" t="str">
            <v>ls</v>
          </cell>
          <cell r="J907">
            <v>7.8625000000000007</v>
          </cell>
          <cell r="K907">
            <v>1.2500000000000001E-2</v>
          </cell>
          <cell r="M907">
            <v>600000</v>
          </cell>
          <cell r="N907">
            <v>4717500</v>
          </cell>
          <cell r="O907">
            <v>4717500</v>
          </cell>
          <cell r="P907">
            <v>0</v>
          </cell>
          <cell r="Q907">
            <v>0</v>
          </cell>
          <cell r="R907">
            <v>0</v>
          </cell>
          <cell r="T907">
            <v>0</v>
          </cell>
        </row>
        <row r="908">
          <cell r="B908" t="str">
            <v>B20066</v>
          </cell>
          <cell r="E908" t="str">
            <v>Oli formwork</v>
          </cell>
          <cell r="I908" t="str">
            <v>liter</v>
          </cell>
          <cell r="J908">
            <v>125.80000000000001</v>
          </cell>
          <cell r="K908">
            <v>0.2</v>
          </cell>
          <cell r="M908">
            <v>5000</v>
          </cell>
          <cell r="N908">
            <v>629000</v>
          </cell>
          <cell r="O908">
            <v>629000</v>
          </cell>
          <cell r="P908">
            <v>0</v>
          </cell>
          <cell r="Q908">
            <v>0</v>
          </cell>
          <cell r="R908">
            <v>0</v>
          </cell>
          <cell r="T908">
            <v>0</v>
          </cell>
        </row>
        <row r="909">
          <cell r="D909" t="str">
            <v>Labour</v>
          </cell>
          <cell r="M909">
            <v>552724.07732864667</v>
          </cell>
          <cell r="T909">
            <v>0</v>
          </cell>
        </row>
        <row r="910">
          <cell r="B910" t="str">
            <v>C20013</v>
          </cell>
          <cell r="E910" t="str">
            <v>Upah fabrikasi bekisting</v>
          </cell>
          <cell r="I910" t="str">
            <v>m2</v>
          </cell>
          <cell r="J910">
            <v>209.66666666666666</v>
          </cell>
          <cell r="M910">
            <v>30000</v>
          </cell>
          <cell r="N910">
            <v>6290000</v>
          </cell>
          <cell r="O910">
            <v>0</v>
          </cell>
          <cell r="P910">
            <v>6290000</v>
          </cell>
          <cell r="Q910">
            <v>0</v>
          </cell>
          <cell r="R910">
            <v>0</v>
          </cell>
          <cell r="T910">
            <v>0</v>
          </cell>
        </row>
        <row r="911">
          <cell r="B911" t="str">
            <v>C20017</v>
          </cell>
          <cell r="E911" t="str">
            <v>Upah install bekisting</v>
          </cell>
          <cell r="I911" t="str">
            <v>m2</v>
          </cell>
          <cell r="J911">
            <v>629</v>
          </cell>
          <cell r="M911">
            <v>30000</v>
          </cell>
          <cell r="N911">
            <v>18870000</v>
          </cell>
          <cell r="O911">
            <v>0</v>
          </cell>
          <cell r="P911">
            <v>18870000</v>
          </cell>
          <cell r="Q911">
            <v>0</v>
          </cell>
          <cell r="R911">
            <v>0</v>
          </cell>
          <cell r="T911">
            <v>0</v>
          </cell>
        </row>
        <row r="912">
          <cell r="D912" t="str">
            <v>Equipment Operasional</v>
          </cell>
          <cell r="M912">
            <v>27636.203866432337</v>
          </cell>
          <cell r="T912">
            <v>0</v>
          </cell>
        </row>
        <row r="913">
          <cell r="B913" t="str">
            <v>D20007</v>
          </cell>
          <cell r="E913" t="str">
            <v>Alat bantu formwork</v>
          </cell>
          <cell r="I913" t="str">
            <v>m2</v>
          </cell>
          <cell r="J913">
            <v>629</v>
          </cell>
          <cell r="M913">
            <v>2000</v>
          </cell>
          <cell r="N913">
            <v>1258000</v>
          </cell>
          <cell r="O913">
            <v>0</v>
          </cell>
          <cell r="P913">
            <v>0</v>
          </cell>
          <cell r="Q913">
            <v>1258000</v>
          </cell>
          <cell r="R913">
            <v>0</v>
          </cell>
          <cell r="T913">
            <v>0</v>
          </cell>
        </row>
        <row r="914">
          <cell r="T914">
            <v>0</v>
          </cell>
        </row>
        <row r="915">
          <cell r="B915" t="str">
            <v>5.3.5</v>
          </cell>
          <cell r="D915" t="str">
            <v>Galvanized Steel Ladder</v>
          </cell>
          <cell r="I915" t="str">
            <v>nos</v>
          </cell>
          <cell r="J915">
            <v>2</v>
          </cell>
          <cell r="K915">
            <v>59.41</v>
          </cell>
          <cell r="L915" t="str">
            <v>kg/nos</v>
          </cell>
          <cell r="M915">
            <v>1191467.5499999998</v>
          </cell>
          <cell r="T915">
            <v>0</v>
          </cell>
        </row>
        <row r="916">
          <cell r="D916" t="str">
            <v>Material</v>
          </cell>
          <cell r="I916" t="str">
            <v>kg</v>
          </cell>
          <cell r="J916">
            <v>118.82</v>
          </cell>
          <cell r="M916">
            <v>14805</v>
          </cell>
          <cell r="T916">
            <v>0</v>
          </cell>
        </row>
        <row r="917">
          <cell r="B917" t="str">
            <v>B20008</v>
          </cell>
          <cell r="E917" t="str">
            <v>Baja galvanis</v>
          </cell>
          <cell r="I917" t="str">
            <v>kg</v>
          </cell>
          <cell r="J917">
            <v>124.761</v>
          </cell>
          <cell r="K917">
            <v>1.05</v>
          </cell>
          <cell r="M917">
            <v>14100</v>
          </cell>
          <cell r="N917">
            <v>1759130.0999999999</v>
          </cell>
          <cell r="O917">
            <v>1759130.0999999999</v>
          </cell>
          <cell r="P917">
            <v>0</v>
          </cell>
          <cell r="Q917">
            <v>0</v>
          </cell>
          <cell r="R917">
            <v>0</v>
          </cell>
          <cell r="T917">
            <v>0</v>
          </cell>
        </row>
        <row r="918">
          <cell r="D918" t="str">
            <v>Labour</v>
          </cell>
          <cell r="M918">
            <v>5250</v>
          </cell>
          <cell r="T918">
            <v>0</v>
          </cell>
        </row>
        <row r="919">
          <cell r="B919" t="str">
            <v>C20023</v>
          </cell>
          <cell r="E919" t="str">
            <v>Upah pabrikasi dan instalasi baja</v>
          </cell>
          <cell r="I919" t="str">
            <v>kg</v>
          </cell>
          <cell r="J919">
            <v>124.761</v>
          </cell>
          <cell r="M919">
            <v>5000</v>
          </cell>
          <cell r="N919">
            <v>623805</v>
          </cell>
          <cell r="O919">
            <v>0</v>
          </cell>
          <cell r="P919">
            <v>623805</v>
          </cell>
          <cell r="Q919">
            <v>0</v>
          </cell>
          <cell r="R919">
            <v>0</v>
          </cell>
          <cell r="T919">
            <v>0</v>
          </cell>
        </row>
        <row r="920">
          <cell r="T920">
            <v>0</v>
          </cell>
        </row>
        <row r="921">
          <cell r="B921" t="str">
            <v>5.3.6</v>
          </cell>
          <cell r="D921" t="str">
            <v>Non-Toxic Epoxy Coat</v>
          </cell>
          <cell r="I921" t="str">
            <v>m2</v>
          </cell>
          <cell r="J921">
            <v>337.35199999999998</v>
          </cell>
          <cell r="K921">
            <v>168.67599999999999</v>
          </cell>
          <cell r="L921" t="str">
            <v>m2/nos</v>
          </cell>
          <cell r="M921">
            <v>81479.72</v>
          </cell>
          <cell r="T921">
            <v>0</v>
          </cell>
        </row>
        <row r="922">
          <cell r="B922" t="str">
            <v>B20023</v>
          </cell>
          <cell r="E922" t="str">
            <v>Epoxy primer</v>
          </cell>
          <cell r="I922" t="str">
            <v>kg</v>
          </cell>
          <cell r="J922">
            <v>168.67599999999999</v>
          </cell>
          <cell r="K922">
            <v>0.5</v>
          </cell>
          <cell r="M922">
            <v>77519.199999999997</v>
          </cell>
          <cell r="N922">
            <v>13075628.579199998</v>
          </cell>
          <cell r="O922">
            <v>13075628.579199998</v>
          </cell>
          <cell r="P922">
            <v>0</v>
          </cell>
          <cell r="Q922">
            <v>0</v>
          </cell>
          <cell r="R922">
            <v>0</v>
          </cell>
          <cell r="T922">
            <v>0</v>
          </cell>
        </row>
        <row r="923">
          <cell r="B923" t="str">
            <v>B20130</v>
          </cell>
          <cell r="E923" t="str">
            <v>Epoxy finish 41</v>
          </cell>
          <cell r="I923" t="str">
            <v>kg</v>
          </cell>
          <cell r="J923">
            <v>33.735199999999999</v>
          </cell>
          <cell r="K923">
            <v>0.1</v>
          </cell>
          <cell r="M923">
            <v>102313.2</v>
          </cell>
          <cell r="N923">
            <v>3451556.2646399997</v>
          </cell>
          <cell r="O923">
            <v>3451556.2646399997</v>
          </cell>
          <cell r="P923">
            <v>0</v>
          </cell>
          <cell r="Q923">
            <v>0</v>
          </cell>
          <cell r="R923">
            <v>0</v>
          </cell>
          <cell r="T923">
            <v>0</v>
          </cell>
        </row>
        <row r="924">
          <cell r="B924" t="str">
            <v>B20131</v>
          </cell>
          <cell r="E924" t="str">
            <v>Thinner epoxy 41</v>
          </cell>
          <cell r="I924" t="str">
            <v>ltr</v>
          </cell>
          <cell r="J924">
            <v>67.470399999999998</v>
          </cell>
          <cell r="K924">
            <v>0.2</v>
          </cell>
          <cell r="M924">
            <v>37444</v>
          </cell>
          <cell r="N924">
            <v>2526361.6576</v>
          </cell>
          <cell r="O924">
            <v>2526361.6576</v>
          </cell>
          <cell r="P924">
            <v>0</v>
          </cell>
          <cell r="Q924">
            <v>0</v>
          </cell>
          <cell r="R924">
            <v>0</v>
          </cell>
          <cell r="T924">
            <v>0</v>
          </cell>
        </row>
        <row r="925">
          <cell r="B925" t="str">
            <v>E20070</v>
          </cell>
          <cell r="E925" t="str">
            <v>Upah cat epoxy</v>
          </cell>
          <cell r="I925" t="str">
            <v>m2</v>
          </cell>
          <cell r="J925">
            <v>337.35199999999998</v>
          </cell>
          <cell r="K925">
            <v>1</v>
          </cell>
          <cell r="M925">
            <v>25000</v>
          </cell>
          <cell r="N925">
            <v>8433800</v>
          </cell>
          <cell r="O925">
            <v>0</v>
          </cell>
          <cell r="P925">
            <v>0</v>
          </cell>
          <cell r="Q925">
            <v>0</v>
          </cell>
          <cell r="R925">
            <v>8433800</v>
          </cell>
          <cell r="T925">
            <v>0</v>
          </cell>
        </row>
        <row r="926">
          <cell r="T926">
            <v>0</v>
          </cell>
        </row>
        <row r="927">
          <cell r="B927" t="str">
            <v>5.3.7</v>
          </cell>
          <cell r="D927" t="str">
            <v>Waterproofing Membarane With Propylene Board</v>
          </cell>
          <cell r="I927" t="str">
            <v>m2</v>
          </cell>
          <cell r="J927">
            <v>281.56799999999998</v>
          </cell>
          <cell r="K927">
            <v>140.78399999999999</v>
          </cell>
          <cell r="L927" t="str">
            <v>m2/nos</v>
          </cell>
          <cell r="M927">
            <v>50000</v>
          </cell>
          <cell r="T927">
            <v>0</v>
          </cell>
        </row>
        <row r="928">
          <cell r="B928" t="str">
            <v>E20357</v>
          </cell>
          <cell r="E928" t="str">
            <v>Waterproofing Membarane With Propylene Board</v>
          </cell>
          <cell r="I928" t="str">
            <v>m2</v>
          </cell>
          <cell r="J928">
            <v>281.56799999999998</v>
          </cell>
          <cell r="M928">
            <v>50000</v>
          </cell>
          <cell r="N928">
            <v>14078400</v>
          </cell>
          <cell r="O928">
            <v>0</v>
          </cell>
          <cell r="P928">
            <v>0</v>
          </cell>
          <cell r="Q928">
            <v>0</v>
          </cell>
          <cell r="R928">
            <v>14078400</v>
          </cell>
          <cell r="T928">
            <v>0</v>
          </cell>
        </row>
        <row r="929">
          <cell r="T929">
            <v>0</v>
          </cell>
        </row>
        <row r="930">
          <cell r="B930" t="str">
            <v>5.3.8</v>
          </cell>
          <cell r="D930" t="str">
            <v>Asphalt Pavement</v>
          </cell>
          <cell r="I930" t="str">
            <v>m2</v>
          </cell>
          <cell r="J930">
            <v>0</v>
          </cell>
          <cell r="K930">
            <v>0</v>
          </cell>
          <cell r="L930" t="str">
            <v>m2/nos</v>
          </cell>
          <cell r="M930" t="e">
            <v>#DIV/0!</v>
          </cell>
          <cell r="T930">
            <v>0</v>
          </cell>
        </row>
        <row r="931">
          <cell r="D931" t="str">
            <v>AC-WC</v>
          </cell>
          <cell r="F931">
            <v>5</v>
          </cell>
          <cell r="I931" t="str">
            <v>m2</v>
          </cell>
          <cell r="J931">
            <v>0</v>
          </cell>
          <cell r="M931" t="e">
            <v>#DIV/0!</v>
          </cell>
          <cell r="T931">
            <v>0</v>
          </cell>
        </row>
        <row r="932">
          <cell r="D932" t="str">
            <v>Material</v>
          </cell>
          <cell r="M932" t="e">
            <v>#DIV/0!</v>
          </cell>
          <cell r="T932">
            <v>0</v>
          </cell>
        </row>
        <row r="933">
          <cell r="B933" t="str">
            <v>A20002</v>
          </cell>
          <cell r="E933" t="str">
            <v>Agregat kasar</v>
          </cell>
          <cell r="I933" t="str">
            <v>m3</v>
          </cell>
          <cell r="J933">
            <v>0</v>
          </cell>
          <cell r="K933">
            <v>2.5987500000000004E-2</v>
          </cell>
          <cell r="M933">
            <v>100585.90399999999</v>
          </cell>
          <cell r="N933">
            <v>0</v>
          </cell>
          <cell r="O933">
            <v>0</v>
          </cell>
          <cell r="P933">
            <v>0</v>
          </cell>
          <cell r="Q933">
            <v>0</v>
          </cell>
          <cell r="R933">
            <v>0</v>
          </cell>
          <cell r="T933">
            <v>0</v>
          </cell>
        </row>
        <row r="934">
          <cell r="B934" t="str">
            <v>A20001</v>
          </cell>
          <cell r="E934" t="str">
            <v>Agregat halus</v>
          </cell>
          <cell r="I934" t="str">
            <v>m3</v>
          </cell>
          <cell r="J934">
            <v>0</v>
          </cell>
          <cell r="K934">
            <v>3.7812499999999999E-2</v>
          </cell>
          <cell r="M934">
            <v>113923.47200000001</v>
          </cell>
          <cell r="N934">
            <v>0</v>
          </cell>
          <cell r="O934">
            <v>0</v>
          </cell>
          <cell r="P934">
            <v>0</v>
          </cell>
          <cell r="Q934">
            <v>0</v>
          </cell>
          <cell r="R934">
            <v>0</v>
          </cell>
          <cell r="T934">
            <v>0</v>
          </cell>
        </row>
        <row r="935">
          <cell r="B935" t="str">
            <v>A20007</v>
          </cell>
          <cell r="E935" t="str">
            <v>Filler</v>
          </cell>
          <cell r="I935" t="str">
            <v>kg</v>
          </cell>
          <cell r="J935">
            <v>0</v>
          </cell>
          <cell r="K935">
            <v>1.2375</v>
          </cell>
          <cell r="M935">
            <v>1054</v>
          </cell>
          <cell r="N935">
            <v>0</v>
          </cell>
          <cell r="O935">
            <v>0</v>
          </cell>
          <cell r="P935">
            <v>0</v>
          </cell>
          <cell r="Q935">
            <v>0</v>
          </cell>
          <cell r="R935">
            <v>0</v>
          </cell>
          <cell r="T935">
            <v>0</v>
          </cell>
        </row>
        <row r="936">
          <cell r="B936" t="str">
            <v>B20007</v>
          </cell>
          <cell r="E936" t="str">
            <v>Aspal</v>
          </cell>
          <cell r="I936" t="str">
            <v>kg</v>
          </cell>
          <cell r="J936">
            <v>0</v>
          </cell>
          <cell r="K936">
            <v>7.3237500000000013</v>
          </cell>
          <cell r="M936">
            <v>6900</v>
          </cell>
          <cell r="N936">
            <v>0</v>
          </cell>
          <cell r="O936">
            <v>0</v>
          </cell>
          <cell r="P936">
            <v>0</v>
          </cell>
          <cell r="Q936">
            <v>0</v>
          </cell>
          <cell r="R936">
            <v>0</v>
          </cell>
          <cell r="T936">
            <v>0</v>
          </cell>
        </row>
        <row r="937">
          <cell r="D937" t="str">
            <v>Labour</v>
          </cell>
          <cell r="M937" t="e">
            <v>#DIV/0!</v>
          </cell>
          <cell r="T937">
            <v>0</v>
          </cell>
        </row>
        <row r="938">
          <cell r="B938" t="str">
            <v>C20001</v>
          </cell>
          <cell r="E938" t="str">
            <v>Tenaga</v>
          </cell>
          <cell r="G938">
            <v>6</v>
          </cell>
          <cell r="I938" t="str">
            <v>jam</v>
          </cell>
          <cell r="J938">
            <v>0</v>
          </cell>
          <cell r="K938">
            <v>1.6265060240963858E-2</v>
          </cell>
          <cell r="L938">
            <v>368.88888888888886</v>
          </cell>
          <cell r="M938">
            <v>17500</v>
          </cell>
          <cell r="N938">
            <v>0</v>
          </cell>
          <cell r="O938">
            <v>0</v>
          </cell>
          <cell r="P938">
            <v>0</v>
          </cell>
          <cell r="Q938">
            <v>0</v>
          </cell>
          <cell r="R938">
            <v>0</v>
          </cell>
          <cell r="T938">
            <v>0</v>
          </cell>
        </row>
        <row r="939">
          <cell r="B939" t="str">
            <v>C20003</v>
          </cell>
          <cell r="E939" t="str">
            <v>Mandor</v>
          </cell>
          <cell r="G939">
            <v>1</v>
          </cell>
          <cell r="I939" t="str">
            <v>jam</v>
          </cell>
          <cell r="J939">
            <v>0</v>
          </cell>
          <cell r="K939">
            <v>1.8975903614457835E-3</v>
          </cell>
          <cell r="L939">
            <v>526.98412698412687</v>
          </cell>
          <cell r="M939">
            <v>27500</v>
          </cell>
          <cell r="N939">
            <v>0</v>
          </cell>
          <cell r="O939">
            <v>0</v>
          </cell>
          <cell r="P939">
            <v>0</v>
          </cell>
          <cell r="Q939">
            <v>0</v>
          </cell>
          <cell r="R939">
            <v>0</v>
          </cell>
          <cell r="T939">
            <v>0</v>
          </cell>
        </row>
        <row r="940">
          <cell r="D940" t="str">
            <v>Equipment Operasional</v>
          </cell>
          <cell r="H940" t="str">
            <v>BBM</v>
          </cell>
          <cell r="M940" t="e">
            <v>#DIV/0!</v>
          </cell>
          <cell r="T940">
            <v>0</v>
          </cell>
        </row>
        <row r="941">
          <cell r="B941" t="str">
            <v>D20042</v>
          </cell>
          <cell r="E941" t="str">
            <v>Wheel loader</v>
          </cell>
          <cell r="G941">
            <v>16</v>
          </cell>
          <cell r="H941">
            <v>0</v>
          </cell>
          <cell r="I941" t="str">
            <v>jam</v>
          </cell>
          <cell r="J941">
            <v>0</v>
          </cell>
          <cell r="K941">
            <v>1.8592890078833852E-3</v>
          </cell>
          <cell r="L941">
            <v>537.84</v>
          </cell>
          <cell r="M941">
            <v>173345.6</v>
          </cell>
          <cell r="N941">
            <v>0</v>
          </cell>
          <cell r="O941">
            <v>0</v>
          </cell>
          <cell r="P941">
            <v>0</v>
          </cell>
          <cell r="Q941">
            <v>0</v>
          </cell>
          <cell r="R941">
            <v>0</v>
          </cell>
          <cell r="T941">
            <v>0</v>
          </cell>
        </row>
        <row r="942">
          <cell r="B942" t="str">
            <v>D20011</v>
          </cell>
          <cell r="E942" t="str">
            <v>AMP</v>
          </cell>
          <cell r="G942">
            <v>35</v>
          </cell>
          <cell r="H942">
            <v>0</v>
          </cell>
          <cell r="I942" t="str">
            <v>jam</v>
          </cell>
          <cell r="J942">
            <v>0</v>
          </cell>
          <cell r="K942">
            <v>2.7108433734939763E-3</v>
          </cell>
          <cell r="L942">
            <v>368.88888888888886</v>
          </cell>
          <cell r="M942">
            <v>635267.251017045</v>
          </cell>
          <cell r="N942">
            <v>0</v>
          </cell>
          <cell r="O942">
            <v>0</v>
          </cell>
          <cell r="P942">
            <v>0</v>
          </cell>
          <cell r="Q942">
            <v>0</v>
          </cell>
          <cell r="R942">
            <v>0</v>
          </cell>
          <cell r="T942">
            <v>0</v>
          </cell>
        </row>
        <row r="943">
          <cell r="B943" t="str">
            <v>D20027</v>
          </cell>
          <cell r="E943" t="str">
            <v>Genset</v>
          </cell>
          <cell r="G943">
            <v>10</v>
          </cell>
          <cell r="H943">
            <v>0</v>
          </cell>
          <cell r="I943" t="str">
            <v>jam</v>
          </cell>
          <cell r="J943">
            <v>0</v>
          </cell>
          <cell r="K943">
            <v>2.7108433734939763E-3</v>
          </cell>
          <cell r="L943">
            <v>368.88888888888886</v>
          </cell>
          <cell r="M943">
            <v>19041.044336153493</v>
          </cell>
          <cell r="N943">
            <v>0</v>
          </cell>
          <cell r="O943">
            <v>0</v>
          </cell>
          <cell r="P943">
            <v>0</v>
          </cell>
          <cell r="Q943">
            <v>0</v>
          </cell>
          <cell r="R943">
            <v>0</v>
          </cell>
          <cell r="T943">
            <v>0</v>
          </cell>
        </row>
        <row r="944">
          <cell r="B944" t="str">
            <v>D20024</v>
          </cell>
          <cell r="E944" t="str">
            <v>Dump Truck 20 Ton</v>
          </cell>
          <cell r="G944">
            <v>10</v>
          </cell>
          <cell r="H944">
            <v>0</v>
          </cell>
          <cell r="I944" t="str">
            <v>jam</v>
          </cell>
          <cell r="J944">
            <v>0</v>
          </cell>
          <cell r="K944">
            <v>1.210843373493976E-2</v>
          </cell>
          <cell r="L944">
            <v>82.587064676616905</v>
          </cell>
          <cell r="M944">
            <v>192744.92307692309</v>
          </cell>
          <cell r="N944">
            <v>0</v>
          </cell>
          <cell r="O944">
            <v>0</v>
          </cell>
          <cell r="P944">
            <v>0</v>
          </cell>
          <cell r="Q944">
            <v>0</v>
          </cell>
          <cell r="R944">
            <v>0</v>
          </cell>
          <cell r="T944">
            <v>0</v>
          </cell>
        </row>
        <row r="945">
          <cell r="B945" t="str">
            <v>D20012</v>
          </cell>
          <cell r="E945" t="str">
            <v>Asphalt finisher</v>
          </cell>
          <cell r="G945">
            <v>12</v>
          </cell>
          <cell r="H945">
            <v>0</v>
          </cell>
          <cell r="I945" t="str">
            <v>jam</v>
          </cell>
          <cell r="J945">
            <v>0</v>
          </cell>
          <cell r="K945">
            <v>3.3885542168674704E-3</v>
          </cell>
          <cell r="L945">
            <v>295.11111111111109</v>
          </cell>
          <cell r="M945">
            <v>116435.14869362471</v>
          </cell>
          <cell r="N945">
            <v>0</v>
          </cell>
          <cell r="O945">
            <v>0</v>
          </cell>
          <cell r="P945">
            <v>0</v>
          </cell>
          <cell r="Q945">
            <v>0</v>
          </cell>
          <cell r="R945">
            <v>0</v>
          </cell>
          <cell r="T945">
            <v>0</v>
          </cell>
        </row>
        <row r="946">
          <cell r="B946" t="str">
            <v>D20037</v>
          </cell>
          <cell r="E946" t="str">
            <v>Tandem roller 6 ton</v>
          </cell>
          <cell r="G946">
            <v>16</v>
          </cell>
          <cell r="H946">
            <v>0</v>
          </cell>
          <cell r="I946" t="str">
            <v>jam</v>
          </cell>
          <cell r="J946">
            <v>0</v>
          </cell>
          <cell r="K946">
            <v>3.2128514056224901E-3</v>
          </cell>
          <cell r="L946">
            <v>311.25</v>
          </cell>
          <cell r="M946">
            <v>121405.58489999251</v>
          </cell>
          <cell r="N946">
            <v>0</v>
          </cell>
          <cell r="O946">
            <v>0</v>
          </cell>
          <cell r="P946">
            <v>0</v>
          </cell>
          <cell r="Q946">
            <v>0</v>
          </cell>
          <cell r="R946">
            <v>0</v>
          </cell>
          <cell r="T946">
            <v>0</v>
          </cell>
        </row>
        <row r="947">
          <cell r="B947" t="str">
            <v>D20034</v>
          </cell>
          <cell r="E947" t="str">
            <v>Pneumatic tire roller 6 ton</v>
          </cell>
          <cell r="G947">
            <v>12</v>
          </cell>
          <cell r="H947">
            <v>0</v>
          </cell>
          <cell r="I947" t="str">
            <v>jam</v>
          </cell>
          <cell r="J947">
            <v>0</v>
          </cell>
          <cell r="K947">
            <v>2.2948938611589216E-3</v>
          </cell>
          <cell r="L947">
            <v>435.74999999999994</v>
          </cell>
          <cell r="M947">
            <v>129395.094333325</v>
          </cell>
          <cell r="N947">
            <v>0</v>
          </cell>
          <cell r="O947">
            <v>0</v>
          </cell>
          <cell r="P947">
            <v>0</v>
          </cell>
          <cell r="Q947">
            <v>0</v>
          </cell>
          <cell r="R947">
            <v>0</v>
          </cell>
          <cell r="T947">
            <v>0</v>
          </cell>
        </row>
        <row r="948">
          <cell r="B948" t="str">
            <v>D20052</v>
          </cell>
          <cell r="E948" t="str">
            <v>Alat bantu pek. aspal</v>
          </cell>
          <cell r="I948" t="str">
            <v>m3</v>
          </cell>
          <cell r="J948">
            <v>0</v>
          </cell>
          <cell r="K948">
            <v>1</v>
          </cell>
          <cell r="M948">
            <v>100</v>
          </cell>
          <cell r="N948">
            <v>0</v>
          </cell>
          <cell r="O948">
            <v>0</v>
          </cell>
          <cell r="P948">
            <v>0</v>
          </cell>
          <cell r="Q948">
            <v>0</v>
          </cell>
          <cell r="R948">
            <v>0</v>
          </cell>
          <cell r="T948">
            <v>0</v>
          </cell>
        </row>
        <row r="949">
          <cell r="B949" t="str">
            <v>D20050</v>
          </cell>
          <cell r="E949" t="str">
            <v>BBM solar</v>
          </cell>
          <cell r="H949">
            <v>0</v>
          </cell>
          <cell r="I949" t="str">
            <v>ltr</v>
          </cell>
          <cell r="J949">
            <v>0</v>
          </cell>
          <cell r="M949">
            <v>989.1712</v>
          </cell>
          <cell r="N949">
            <v>0</v>
          </cell>
          <cell r="O949">
            <v>0</v>
          </cell>
          <cell r="P949">
            <v>0</v>
          </cell>
          <cell r="Q949">
            <v>0</v>
          </cell>
          <cell r="R949">
            <v>0</v>
          </cell>
          <cell r="T949">
            <v>0</v>
          </cell>
        </row>
        <row r="950">
          <cell r="T950">
            <v>0</v>
          </cell>
        </row>
        <row r="951">
          <cell r="B951" t="str">
            <v>5.3.9</v>
          </cell>
          <cell r="D951" t="str">
            <v>Cast Iron Frame &amp; Perforated Cover</v>
          </cell>
          <cell r="I951" t="str">
            <v>nos</v>
          </cell>
          <cell r="J951">
            <v>2</v>
          </cell>
          <cell r="K951">
            <v>1130.3999999999999</v>
          </cell>
          <cell r="L951" t="str">
            <v>kg/nos</v>
          </cell>
          <cell r="M951">
            <v>19406141.999999996</v>
          </cell>
          <cell r="T951">
            <v>0</v>
          </cell>
        </row>
        <row r="952">
          <cell r="D952" t="str">
            <v>Material</v>
          </cell>
          <cell r="I952" t="str">
            <v>kg</v>
          </cell>
          <cell r="J952">
            <v>2260.7999999999997</v>
          </cell>
          <cell r="M952">
            <v>11917.5</v>
          </cell>
          <cell r="T952">
            <v>0</v>
          </cell>
        </row>
        <row r="953">
          <cell r="B953" t="str">
            <v>B20010</v>
          </cell>
          <cell r="E953" t="str">
            <v>Baja Struktur</v>
          </cell>
          <cell r="I953" t="str">
            <v>kg</v>
          </cell>
          <cell r="J953">
            <v>2373.8399999999997</v>
          </cell>
          <cell r="K953">
            <v>1.05</v>
          </cell>
          <cell r="M953">
            <v>11350</v>
          </cell>
          <cell r="N953">
            <v>26943083.999999996</v>
          </cell>
          <cell r="O953">
            <v>26943083.999999996</v>
          </cell>
          <cell r="P953">
            <v>0</v>
          </cell>
          <cell r="Q953">
            <v>0</v>
          </cell>
          <cell r="R953">
            <v>0</v>
          </cell>
          <cell r="T953">
            <v>0</v>
          </cell>
        </row>
        <row r="954">
          <cell r="D954" t="str">
            <v>Labour</v>
          </cell>
          <cell r="M954">
            <v>5250</v>
          </cell>
          <cell r="T954">
            <v>0</v>
          </cell>
        </row>
        <row r="955">
          <cell r="B955" t="str">
            <v>C20023</v>
          </cell>
          <cell r="E955" t="str">
            <v>Upah pabrikasi dan instalasi baja</v>
          </cell>
          <cell r="I955" t="str">
            <v>kg</v>
          </cell>
          <cell r="J955">
            <v>2373.8399999999997</v>
          </cell>
          <cell r="M955">
            <v>5000</v>
          </cell>
          <cell r="N955">
            <v>11869199.999999998</v>
          </cell>
          <cell r="O955">
            <v>0</v>
          </cell>
          <cell r="P955">
            <v>11869199.999999998</v>
          </cell>
          <cell r="Q955">
            <v>0</v>
          </cell>
          <cell r="R955">
            <v>0</v>
          </cell>
          <cell r="T955">
            <v>0</v>
          </cell>
        </row>
        <row r="956">
          <cell r="T956">
            <v>0</v>
          </cell>
        </row>
        <row r="957">
          <cell r="B957" t="str">
            <v>1.</v>
          </cell>
          <cell r="D957" t="str">
            <v>First : Pipes :-</v>
          </cell>
          <cell r="M957">
            <v>95361567773.548538</v>
          </cell>
          <cell r="T957">
            <v>0</v>
          </cell>
        </row>
        <row r="958">
          <cell r="D958" t="str">
            <v>Supplying and fitting the water pipe with surveying, designing with Plan and Profiles and all type of excavation up to (1.50m) and backfilling as per conditions and specification</v>
          </cell>
          <cell r="T958">
            <v>0</v>
          </cell>
        </row>
        <row r="959">
          <cell r="D959" t="str">
            <v>A - DUCTILE IRON PIPE (D.I)</v>
          </cell>
          <cell r="T959">
            <v>0</v>
          </cell>
        </row>
        <row r="960">
          <cell r="B960">
            <v>1.1000000000000001</v>
          </cell>
          <cell r="D960" t="str">
            <v>Dia. 300mm</v>
          </cell>
          <cell r="I960" t="str">
            <v>lm</v>
          </cell>
          <cell r="J960">
            <v>6550</v>
          </cell>
          <cell r="M960">
            <v>360936.90308799996</v>
          </cell>
          <cell r="N960">
            <v>2364136715.2263999</v>
          </cell>
          <cell r="O960">
            <v>0</v>
          </cell>
          <cell r="P960">
            <v>0</v>
          </cell>
          <cell r="Q960">
            <v>0</v>
          </cell>
          <cell r="R960">
            <v>2364136715.2263999</v>
          </cell>
          <cell r="S960">
            <v>0</v>
          </cell>
          <cell r="T960">
            <v>0</v>
          </cell>
        </row>
        <row r="961">
          <cell r="D961" t="str">
            <v>Pipe Supply</v>
          </cell>
          <cell r="I961" t="str">
            <v>m</v>
          </cell>
          <cell r="J961">
            <v>6550</v>
          </cell>
          <cell r="M961">
            <v>1875</v>
          </cell>
          <cell r="T961">
            <v>0</v>
          </cell>
        </row>
        <row r="962">
          <cell r="E962" t="str">
            <v>Panjang pipa @ =</v>
          </cell>
          <cell r="F962">
            <v>18</v>
          </cell>
          <cell r="T962">
            <v>0</v>
          </cell>
        </row>
        <row r="963">
          <cell r="E963" t="str">
            <v>Jumlah pipa =</v>
          </cell>
          <cell r="F963">
            <v>365</v>
          </cell>
          <cell r="T963">
            <v>0</v>
          </cell>
        </row>
        <row r="964">
          <cell r="D964" t="str">
            <v>Material</v>
          </cell>
          <cell r="M964">
            <v>0</v>
          </cell>
          <cell r="T964">
            <v>0</v>
          </cell>
        </row>
        <row r="965">
          <cell r="B965" t="str">
            <v>B20195</v>
          </cell>
          <cell r="E965" t="str">
            <v>Ductile iron pipe dia. 300mm</v>
          </cell>
          <cell r="F965" t="str">
            <v>By Main Contractor</v>
          </cell>
          <cell r="I965" t="str">
            <v>m</v>
          </cell>
          <cell r="J965">
            <v>6550</v>
          </cell>
          <cell r="M965">
            <v>0</v>
          </cell>
          <cell r="N965">
            <v>0</v>
          </cell>
          <cell r="O965">
            <v>0</v>
          </cell>
          <cell r="P965">
            <v>0</v>
          </cell>
          <cell r="Q965">
            <v>0</v>
          </cell>
          <cell r="R965">
            <v>0</v>
          </cell>
          <cell r="T965">
            <v>0</v>
          </cell>
        </row>
        <row r="966">
          <cell r="D966" t="str">
            <v>Tranportation</v>
          </cell>
          <cell r="M966">
            <v>1875</v>
          </cell>
          <cell r="T966">
            <v>0</v>
          </cell>
        </row>
        <row r="967">
          <cell r="B967" t="str">
            <v>E20319</v>
          </cell>
          <cell r="E967" t="str">
            <v>Upah angkut pipa dia. 300mm</v>
          </cell>
          <cell r="I967" t="str">
            <v>m</v>
          </cell>
          <cell r="J967">
            <v>6550</v>
          </cell>
          <cell r="M967">
            <v>1875</v>
          </cell>
          <cell r="N967">
            <v>12281250</v>
          </cell>
          <cell r="O967">
            <v>0</v>
          </cell>
          <cell r="P967">
            <v>0</v>
          </cell>
          <cell r="Q967">
            <v>0</v>
          </cell>
          <cell r="R967">
            <v>12281250</v>
          </cell>
          <cell r="T967">
            <v>0</v>
          </cell>
        </row>
        <row r="968">
          <cell r="B968" t="str">
            <v>E20326</v>
          </cell>
          <cell r="E968" t="str">
            <v>Upah loading/unloading pipa dia. 300mm</v>
          </cell>
          <cell r="I968" t="str">
            <v>m</v>
          </cell>
          <cell r="J968">
            <v>6550</v>
          </cell>
          <cell r="M968">
            <v>0</v>
          </cell>
          <cell r="N968">
            <v>0</v>
          </cell>
          <cell r="O968">
            <v>0</v>
          </cell>
          <cell r="P968">
            <v>0</v>
          </cell>
          <cell r="Q968">
            <v>0</v>
          </cell>
          <cell r="R968">
            <v>0</v>
          </cell>
          <cell r="T968">
            <v>0</v>
          </cell>
        </row>
        <row r="969">
          <cell r="T969">
            <v>0</v>
          </cell>
        </row>
        <row r="970">
          <cell r="D970" t="str">
            <v>Pipe Fitting</v>
          </cell>
          <cell r="I970" t="str">
            <v>m</v>
          </cell>
          <cell r="J970">
            <v>6550</v>
          </cell>
          <cell r="M970">
            <v>359061.90308799996</v>
          </cell>
          <cell r="T970">
            <v>0</v>
          </cell>
        </row>
        <row r="971">
          <cell r="D971" t="str">
            <v>Labour</v>
          </cell>
          <cell r="M971">
            <v>359061.90308799996</v>
          </cell>
          <cell r="T971">
            <v>0</v>
          </cell>
        </row>
        <row r="972">
          <cell r="B972" t="str">
            <v>E20312</v>
          </cell>
          <cell r="E972" t="str">
            <v>Upah pasang pipa dia. 300mm</v>
          </cell>
          <cell r="I972" t="str">
            <v>m</v>
          </cell>
          <cell r="J972">
            <v>6550</v>
          </cell>
          <cell r="M972">
            <v>359061.90308799996</v>
          </cell>
          <cell r="N972">
            <v>2351855465.2263999</v>
          </cell>
          <cell r="O972">
            <v>0</v>
          </cell>
          <cell r="P972">
            <v>0</v>
          </cell>
          <cell r="Q972">
            <v>0</v>
          </cell>
          <cell r="R972">
            <v>2351855465.2263999</v>
          </cell>
          <cell r="T972">
            <v>0</v>
          </cell>
        </row>
        <row r="973">
          <cell r="B973" t="str">
            <v>E20330</v>
          </cell>
          <cell r="E973" t="str">
            <v>Upah sambung pipa ductile iron dia. 300mm (include alat &amp; material)</v>
          </cell>
          <cell r="I973" t="str">
            <v>titik</v>
          </cell>
          <cell r="J973">
            <v>370</v>
          </cell>
          <cell r="M973">
            <v>0</v>
          </cell>
          <cell r="N973">
            <v>0</v>
          </cell>
          <cell r="O973">
            <v>0</v>
          </cell>
          <cell r="P973">
            <v>0</v>
          </cell>
          <cell r="Q973">
            <v>0</v>
          </cell>
          <cell r="R973">
            <v>0</v>
          </cell>
          <cell r="T973">
            <v>0</v>
          </cell>
        </row>
        <row r="974">
          <cell r="D974" t="str">
            <v>Equipment Operasional</v>
          </cell>
          <cell r="M974">
            <v>0</v>
          </cell>
          <cell r="T974">
            <v>0</v>
          </cell>
        </row>
        <row r="975">
          <cell r="B975" t="str">
            <v>D20039</v>
          </cell>
          <cell r="E975" t="str">
            <v>Mobile crane 75 ton</v>
          </cell>
          <cell r="G975">
            <v>16</v>
          </cell>
          <cell r="H975">
            <v>0</v>
          </cell>
          <cell r="I975" t="str">
            <v>jam</v>
          </cell>
          <cell r="J975">
            <v>0</v>
          </cell>
          <cell r="K975">
            <v>0.22222222222222221</v>
          </cell>
          <cell r="L975">
            <v>4.5</v>
          </cell>
          <cell r="M975">
            <v>512484.61538461538</v>
          </cell>
          <cell r="N975">
            <v>0</v>
          </cell>
          <cell r="O975">
            <v>0</v>
          </cell>
          <cell r="P975">
            <v>0</v>
          </cell>
          <cell r="Q975">
            <v>0</v>
          </cell>
          <cell r="R975">
            <v>0</v>
          </cell>
          <cell r="T975">
            <v>0</v>
          </cell>
        </row>
        <row r="976">
          <cell r="B976" t="str">
            <v>D20050</v>
          </cell>
          <cell r="E976" t="str">
            <v>BBM solar</v>
          </cell>
          <cell r="H976">
            <v>0</v>
          </cell>
          <cell r="I976" t="str">
            <v>ltr</v>
          </cell>
          <cell r="J976">
            <v>0</v>
          </cell>
          <cell r="M976">
            <v>989.1712</v>
          </cell>
          <cell r="N976">
            <v>0</v>
          </cell>
          <cell r="O976">
            <v>0</v>
          </cell>
          <cell r="P976">
            <v>0</v>
          </cell>
          <cell r="Q976">
            <v>0</v>
          </cell>
          <cell r="R976">
            <v>0</v>
          </cell>
          <cell r="T976">
            <v>0</v>
          </cell>
        </row>
        <row r="977">
          <cell r="T977">
            <v>0</v>
          </cell>
        </row>
        <row r="978">
          <cell r="B978">
            <v>1.2</v>
          </cell>
          <cell r="D978" t="str">
            <v>Dia. 800mm</v>
          </cell>
          <cell r="I978" t="str">
            <v>lm</v>
          </cell>
          <cell r="J978">
            <v>310</v>
          </cell>
          <cell r="M978">
            <v>965976.881696</v>
          </cell>
          <cell r="N978">
            <v>299452833.32576001</v>
          </cell>
          <cell r="O978">
            <v>0</v>
          </cell>
          <cell r="P978">
            <v>0</v>
          </cell>
          <cell r="Q978">
            <v>0</v>
          </cell>
          <cell r="R978">
            <v>299452833.32576001</v>
          </cell>
          <cell r="S978">
            <v>0</v>
          </cell>
          <cell r="T978">
            <v>0</v>
          </cell>
        </row>
        <row r="979">
          <cell r="D979" t="str">
            <v>Pipe Supply</v>
          </cell>
          <cell r="I979" t="str">
            <v>m</v>
          </cell>
          <cell r="J979">
            <v>310</v>
          </cell>
          <cell r="M979">
            <v>8750</v>
          </cell>
          <cell r="T979">
            <v>0</v>
          </cell>
        </row>
        <row r="980">
          <cell r="E980" t="str">
            <v>Panjang pipa @ =</v>
          </cell>
          <cell r="F980">
            <v>18</v>
          </cell>
          <cell r="T980">
            <v>0</v>
          </cell>
        </row>
        <row r="981">
          <cell r="E981" t="str">
            <v>Jumlah pipa =</v>
          </cell>
          <cell r="F981">
            <v>18</v>
          </cell>
          <cell r="T981">
            <v>0</v>
          </cell>
        </row>
        <row r="982">
          <cell r="D982" t="str">
            <v>Material</v>
          </cell>
          <cell r="M982">
            <v>0</v>
          </cell>
          <cell r="T982">
            <v>0</v>
          </cell>
        </row>
        <row r="983">
          <cell r="B983" t="str">
            <v>B20198</v>
          </cell>
          <cell r="E983" t="str">
            <v>Ductile iron pipe dia. 800mm</v>
          </cell>
          <cell r="F983" t="str">
            <v>By Main Contractor</v>
          </cell>
          <cell r="I983" t="str">
            <v>m</v>
          </cell>
          <cell r="J983">
            <v>310</v>
          </cell>
          <cell r="M983">
            <v>0</v>
          </cell>
          <cell r="N983">
            <v>0</v>
          </cell>
          <cell r="O983">
            <v>0</v>
          </cell>
          <cell r="P983">
            <v>0</v>
          </cell>
          <cell r="Q983">
            <v>0</v>
          </cell>
          <cell r="R983">
            <v>0</v>
          </cell>
          <cell r="T983">
            <v>0</v>
          </cell>
        </row>
        <row r="984">
          <cell r="D984" t="str">
            <v>Tranportation</v>
          </cell>
          <cell r="M984">
            <v>8750</v>
          </cell>
          <cell r="T984">
            <v>0</v>
          </cell>
        </row>
        <row r="985">
          <cell r="B985" t="str">
            <v>E20322</v>
          </cell>
          <cell r="E985" t="str">
            <v>Upah angkut pipa dia. 800mm</v>
          </cell>
          <cell r="I985" t="str">
            <v>m</v>
          </cell>
          <cell r="J985">
            <v>310</v>
          </cell>
          <cell r="M985">
            <v>8750</v>
          </cell>
          <cell r="N985">
            <v>2712500</v>
          </cell>
          <cell r="O985">
            <v>0</v>
          </cell>
          <cell r="P985">
            <v>0</v>
          </cell>
          <cell r="Q985">
            <v>0</v>
          </cell>
          <cell r="R985">
            <v>2712500</v>
          </cell>
          <cell r="T985">
            <v>0</v>
          </cell>
        </row>
        <row r="986">
          <cell r="B986" t="str">
            <v>E20327</v>
          </cell>
          <cell r="E986" t="str">
            <v>Upah loading/unloading pipa dia. 800mm</v>
          </cell>
          <cell r="I986" t="str">
            <v>m</v>
          </cell>
          <cell r="J986">
            <v>310</v>
          </cell>
          <cell r="M986">
            <v>0</v>
          </cell>
          <cell r="N986">
            <v>0</v>
          </cell>
          <cell r="O986">
            <v>0</v>
          </cell>
          <cell r="P986">
            <v>0</v>
          </cell>
          <cell r="Q986">
            <v>0</v>
          </cell>
          <cell r="R986">
            <v>0</v>
          </cell>
          <cell r="T986">
            <v>0</v>
          </cell>
        </row>
        <row r="987">
          <cell r="T987">
            <v>0</v>
          </cell>
        </row>
        <row r="988">
          <cell r="D988" t="str">
            <v>Pipe Fitting</v>
          </cell>
          <cell r="I988" t="str">
            <v>m</v>
          </cell>
          <cell r="J988">
            <v>310</v>
          </cell>
          <cell r="M988">
            <v>957226.881696</v>
          </cell>
          <cell r="T988">
            <v>0</v>
          </cell>
        </row>
        <row r="989">
          <cell r="D989" t="str">
            <v>Labour</v>
          </cell>
          <cell r="M989">
            <v>957226.881696</v>
          </cell>
          <cell r="T989">
            <v>0</v>
          </cell>
        </row>
        <row r="990">
          <cell r="B990" t="str">
            <v>E20315</v>
          </cell>
          <cell r="E990" t="str">
            <v>Upah pasang pipa dia. 800mm</v>
          </cell>
          <cell r="I990" t="str">
            <v>m</v>
          </cell>
          <cell r="J990">
            <v>310</v>
          </cell>
          <cell r="M990">
            <v>957226.881696</v>
          </cell>
          <cell r="N990">
            <v>296740333.32576001</v>
          </cell>
          <cell r="O990">
            <v>0</v>
          </cell>
          <cell r="P990">
            <v>0</v>
          </cell>
          <cell r="Q990">
            <v>0</v>
          </cell>
          <cell r="R990">
            <v>296740333.32576001</v>
          </cell>
          <cell r="T990">
            <v>0</v>
          </cell>
        </row>
        <row r="991">
          <cell r="B991" t="str">
            <v>E20331</v>
          </cell>
          <cell r="E991" t="str">
            <v>Upah sambung pipa ductile iron dia. 800mm (include alat &amp; material)</v>
          </cell>
          <cell r="I991" t="str">
            <v>titik</v>
          </cell>
          <cell r="J991">
            <v>23</v>
          </cell>
          <cell r="M991">
            <v>0</v>
          </cell>
          <cell r="N991">
            <v>0</v>
          </cell>
          <cell r="O991">
            <v>0</v>
          </cell>
          <cell r="P991">
            <v>0</v>
          </cell>
          <cell r="Q991">
            <v>0</v>
          </cell>
          <cell r="R991">
            <v>0</v>
          </cell>
          <cell r="T991">
            <v>0</v>
          </cell>
        </row>
        <row r="992">
          <cell r="D992" t="str">
            <v>Equipment Operasional</v>
          </cell>
          <cell r="M992">
            <v>0</v>
          </cell>
          <cell r="T992">
            <v>0</v>
          </cell>
        </row>
        <row r="993">
          <cell r="B993" t="str">
            <v>D20039</v>
          </cell>
          <cell r="E993" t="str">
            <v>Mobile crane 75 ton</v>
          </cell>
          <cell r="G993">
            <v>16</v>
          </cell>
          <cell r="H993">
            <v>0</v>
          </cell>
          <cell r="I993" t="str">
            <v>jam</v>
          </cell>
          <cell r="J993">
            <v>0</v>
          </cell>
          <cell r="K993">
            <v>0.33333333333333331</v>
          </cell>
          <cell r="L993">
            <v>3</v>
          </cell>
          <cell r="M993">
            <v>512484.61538461538</v>
          </cell>
          <cell r="N993">
            <v>0</v>
          </cell>
          <cell r="O993">
            <v>0</v>
          </cell>
          <cell r="P993">
            <v>0</v>
          </cell>
          <cell r="Q993">
            <v>0</v>
          </cell>
          <cell r="R993">
            <v>0</v>
          </cell>
          <cell r="T993">
            <v>0</v>
          </cell>
        </row>
        <row r="994">
          <cell r="B994" t="str">
            <v>D20050</v>
          </cell>
          <cell r="E994" t="str">
            <v>BBM solar</v>
          </cell>
          <cell r="H994">
            <v>0</v>
          </cell>
          <cell r="I994" t="str">
            <v>ltr</v>
          </cell>
          <cell r="J994">
            <v>0</v>
          </cell>
          <cell r="M994">
            <v>989.1712</v>
          </cell>
          <cell r="N994">
            <v>0</v>
          </cell>
          <cell r="O994">
            <v>0</v>
          </cell>
          <cell r="P994">
            <v>0</v>
          </cell>
          <cell r="Q994">
            <v>0</v>
          </cell>
          <cell r="R994">
            <v>0</v>
          </cell>
          <cell r="T994">
            <v>0</v>
          </cell>
        </row>
        <row r="995">
          <cell r="T995">
            <v>0</v>
          </cell>
        </row>
        <row r="996">
          <cell r="B996">
            <v>1.3</v>
          </cell>
          <cell r="D996" t="str">
            <v>Dia. 1200mm</v>
          </cell>
          <cell r="I996" t="str">
            <v>lm</v>
          </cell>
          <cell r="J996">
            <v>11000</v>
          </cell>
          <cell r="M996">
            <v>1046415.1361440001</v>
          </cell>
          <cell r="N996">
            <v>11510566497.584002</v>
          </cell>
          <cell r="O996">
            <v>0</v>
          </cell>
          <cell r="P996">
            <v>0</v>
          </cell>
          <cell r="Q996">
            <v>0</v>
          </cell>
          <cell r="R996">
            <v>11510566497.584002</v>
          </cell>
          <cell r="S996">
            <v>0</v>
          </cell>
          <cell r="T996">
            <v>0</v>
          </cell>
        </row>
        <row r="997">
          <cell r="D997" t="str">
            <v>Pipe Supply</v>
          </cell>
          <cell r="I997" t="str">
            <v>m</v>
          </cell>
          <cell r="J997">
            <v>11000</v>
          </cell>
          <cell r="M997">
            <v>26250</v>
          </cell>
          <cell r="T997">
            <v>0</v>
          </cell>
        </row>
        <row r="998">
          <cell r="E998" t="str">
            <v>Panjang pipa @ =</v>
          </cell>
          <cell r="F998">
            <v>18</v>
          </cell>
          <cell r="T998">
            <v>0</v>
          </cell>
        </row>
        <row r="999">
          <cell r="E999" t="str">
            <v>Jumlah pipa =</v>
          </cell>
          <cell r="F999">
            <v>613</v>
          </cell>
          <cell r="T999">
            <v>0</v>
          </cell>
        </row>
        <row r="1000">
          <cell r="D1000" t="str">
            <v>Material</v>
          </cell>
          <cell r="M1000">
            <v>0</v>
          </cell>
          <cell r="T1000">
            <v>0</v>
          </cell>
        </row>
        <row r="1001">
          <cell r="B1001" t="str">
            <v>B20200</v>
          </cell>
          <cell r="E1001" t="str">
            <v>Ductile iron pipe dia. 1200mm</v>
          </cell>
          <cell r="F1001" t="str">
            <v>By Main Contractor</v>
          </cell>
          <cell r="I1001" t="str">
            <v>m</v>
          </cell>
          <cell r="J1001">
            <v>11000</v>
          </cell>
          <cell r="M1001">
            <v>0</v>
          </cell>
          <cell r="N1001">
            <v>0</v>
          </cell>
          <cell r="O1001">
            <v>0</v>
          </cell>
          <cell r="P1001">
            <v>0</v>
          </cell>
          <cell r="Q1001">
            <v>0</v>
          </cell>
          <cell r="R1001">
            <v>0</v>
          </cell>
          <cell r="T1001">
            <v>0</v>
          </cell>
        </row>
        <row r="1002">
          <cell r="D1002" t="str">
            <v>Tranportation</v>
          </cell>
          <cell r="M1002">
            <v>26250</v>
          </cell>
          <cell r="T1002">
            <v>0</v>
          </cell>
        </row>
        <row r="1003">
          <cell r="B1003" t="str">
            <v>E20324</v>
          </cell>
          <cell r="E1003" t="str">
            <v>Upah angkut pipa dia. 1200mm</v>
          </cell>
          <cell r="I1003" t="str">
            <v>m</v>
          </cell>
          <cell r="J1003">
            <v>11000</v>
          </cell>
          <cell r="M1003">
            <v>26250</v>
          </cell>
          <cell r="N1003">
            <v>288750000</v>
          </cell>
          <cell r="O1003">
            <v>0</v>
          </cell>
          <cell r="P1003">
            <v>0</v>
          </cell>
          <cell r="Q1003">
            <v>0</v>
          </cell>
          <cell r="R1003">
            <v>288750000</v>
          </cell>
          <cell r="T1003">
            <v>0</v>
          </cell>
        </row>
        <row r="1004">
          <cell r="B1004" t="str">
            <v>E20328</v>
          </cell>
          <cell r="E1004" t="str">
            <v>Upah loading/unloading pipa dia. 1200mm</v>
          </cell>
          <cell r="I1004" t="str">
            <v>m</v>
          </cell>
          <cell r="J1004">
            <v>11000</v>
          </cell>
          <cell r="M1004">
            <v>0</v>
          </cell>
          <cell r="N1004">
            <v>0</v>
          </cell>
          <cell r="O1004">
            <v>0</v>
          </cell>
          <cell r="P1004">
            <v>0</v>
          </cell>
          <cell r="Q1004">
            <v>0</v>
          </cell>
          <cell r="R1004">
            <v>0</v>
          </cell>
          <cell r="T1004">
            <v>0</v>
          </cell>
        </row>
        <row r="1005">
          <cell r="T1005">
            <v>0</v>
          </cell>
        </row>
        <row r="1006">
          <cell r="D1006" t="str">
            <v>Pipe Fitting</v>
          </cell>
          <cell r="I1006" t="str">
            <v>m</v>
          </cell>
          <cell r="J1006">
            <v>11000</v>
          </cell>
          <cell r="M1006">
            <v>1020165.1361440001</v>
          </cell>
          <cell r="T1006">
            <v>0</v>
          </cell>
        </row>
        <row r="1007">
          <cell r="D1007" t="str">
            <v>Labour</v>
          </cell>
          <cell r="M1007">
            <v>1020165.1361440001</v>
          </cell>
          <cell r="T1007">
            <v>0</v>
          </cell>
        </row>
        <row r="1008">
          <cell r="B1008" t="str">
            <v>E20317</v>
          </cell>
          <cell r="E1008" t="str">
            <v>Upah pasang pipa dia. 1200mm</v>
          </cell>
          <cell r="I1008" t="str">
            <v>m</v>
          </cell>
          <cell r="J1008">
            <v>11000</v>
          </cell>
          <cell r="M1008">
            <v>1020165.1361440001</v>
          </cell>
          <cell r="N1008">
            <v>11221816497.584002</v>
          </cell>
          <cell r="O1008">
            <v>0</v>
          </cell>
          <cell r="P1008">
            <v>0</v>
          </cell>
          <cell r="Q1008">
            <v>0</v>
          </cell>
          <cell r="R1008">
            <v>11221816497.584002</v>
          </cell>
          <cell r="T1008">
            <v>0</v>
          </cell>
        </row>
        <row r="1009">
          <cell r="B1009" t="str">
            <v>E20332</v>
          </cell>
          <cell r="E1009" t="str">
            <v>Upah sambung pipa ductile iron dia. 1200mm (include alat &amp; material)</v>
          </cell>
          <cell r="I1009" t="str">
            <v>titik</v>
          </cell>
          <cell r="J1009">
            <v>618</v>
          </cell>
          <cell r="M1009">
            <v>0</v>
          </cell>
          <cell r="N1009">
            <v>0</v>
          </cell>
          <cell r="O1009">
            <v>0</v>
          </cell>
          <cell r="P1009">
            <v>0</v>
          </cell>
          <cell r="Q1009">
            <v>0</v>
          </cell>
          <cell r="R1009">
            <v>0</v>
          </cell>
          <cell r="T1009">
            <v>0</v>
          </cell>
        </row>
        <row r="1010">
          <cell r="D1010" t="str">
            <v>Equipment Operasional</v>
          </cell>
          <cell r="M1010">
            <v>0</v>
          </cell>
          <cell r="T1010">
            <v>0</v>
          </cell>
        </row>
        <row r="1011">
          <cell r="B1011" t="str">
            <v>D20039</v>
          </cell>
          <cell r="E1011" t="str">
            <v>Mobile crane 75 ton</v>
          </cell>
          <cell r="G1011">
            <v>16</v>
          </cell>
          <cell r="H1011">
            <v>0</v>
          </cell>
          <cell r="I1011" t="str">
            <v>jam</v>
          </cell>
          <cell r="J1011">
            <v>0</v>
          </cell>
          <cell r="K1011">
            <v>0.66666666666666663</v>
          </cell>
          <cell r="L1011">
            <v>1.5</v>
          </cell>
          <cell r="M1011">
            <v>512484.61538461538</v>
          </cell>
          <cell r="N1011">
            <v>0</v>
          </cell>
          <cell r="O1011">
            <v>0</v>
          </cell>
          <cell r="P1011">
            <v>0</v>
          </cell>
          <cell r="Q1011">
            <v>0</v>
          </cell>
          <cell r="R1011">
            <v>0</v>
          </cell>
          <cell r="T1011">
            <v>0</v>
          </cell>
        </row>
        <row r="1012">
          <cell r="B1012" t="str">
            <v>D20050</v>
          </cell>
          <cell r="E1012" t="str">
            <v>BBM solar</v>
          </cell>
          <cell r="H1012">
            <v>0</v>
          </cell>
          <cell r="I1012" t="str">
            <v>ltr</v>
          </cell>
          <cell r="J1012">
            <v>0</v>
          </cell>
          <cell r="M1012">
            <v>989.1712</v>
          </cell>
          <cell r="N1012">
            <v>0</v>
          </cell>
          <cell r="O1012">
            <v>0</v>
          </cell>
          <cell r="P1012">
            <v>0</v>
          </cell>
          <cell r="Q1012">
            <v>0</v>
          </cell>
          <cell r="R1012">
            <v>0</v>
          </cell>
          <cell r="T1012">
            <v>0</v>
          </cell>
        </row>
        <row r="1013">
          <cell r="T1013">
            <v>0</v>
          </cell>
        </row>
        <row r="1014">
          <cell r="D1014" t="str">
            <v>B - CARBON STEEL PIPES - SPIRAL WELDED</v>
          </cell>
          <cell r="T1014">
            <v>0</v>
          </cell>
        </row>
        <row r="1015">
          <cell r="B1015">
            <v>1.4</v>
          </cell>
          <cell r="D1015" t="str">
            <v>Dia. 2000mm</v>
          </cell>
          <cell r="I1015" t="str">
            <v>lm</v>
          </cell>
          <cell r="J1015">
            <v>8500</v>
          </cell>
          <cell r="M1015">
            <v>2324490.5536480001</v>
          </cell>
          <cell r="N1015">
            <v>19758169706.007999</v>
          </cell>
          <cell r="O1015">
            <v>0</v>
          </cell>
          <cell r="P1015">
            <v>0</v>
          </cell>
          <cell r="Q1015">
            <v>0</v>
          </cell>
          <cell r="R1015">
            <v>19758169706.007999</v>
          </cell>
          <cell r="S1015">
            <v>0</v>
          </cell>
          <cell r="T1015">
            <v>0</v>
          </cell>
        </row>
        <row r="1016">
          <cell r="D1016" t="str">
            <v>Pipe Supply</v>
          </cell>
          <cell r="I1016" t="str">
            <v>m</v>
          </cell>
          <cell r="J1016">
            <v>8500</v>
          </cell>
          <cell r="M1016">
            <v>26250</v>
          </cell>
          <cell r="T1016">
            <v>0</v>
          </cell>
        </row>
        <row r="1017">
          <cell r="E1017" t="str">
            <v>Panjang pipa @ =</v>
          </cell>
          <cell r="F1017">
            <v>18</v>
          </cell>
          <cell r="T1017">
            <v>0</v>
          </cell>
        </row>
        <row r="1018">
          <cell r="E1018" t="str">
            <v>Jumlah pipa =</v>
          </cell>
          <cell r="F1018">
            <v>474</v>
          </cell>
          <cell r="T1018">
            <v>0</v>
          </cell>
        </row>
        <row r="1019">
          <cell r="D1019" t="str">
            <v>Material</v>
          </cell>
          <cell r="M1019">
            <v>0</v>
          </cell>
          <cell r="T1019">
            <v>0</v>
          </cell>
        </row>
        <row r="1020">
          <cell r="B1020" t="str">
            <v>B20201</v>
          </cell>
          <cell r="E1020" t="str">
            <v>Carbon steel pipe dia. 2000mm</v>
          </cell>
          <cell r="F1020" t="str">
            <v>By Main Contractor</v>
          </cell>
          <cell r="I1020" t="str">
            <v>m</v>
          </cell>
          <cell r="J1020">
            <v>8500</v>
          </cell>
          <cell r="M1020">
            <v>0</v>
          </cell>
          <cell r="N1020">
            <v>0</v>
          </cell>
          <cell r="O1020">
            <v>0</v>
          </cell>
          <cell r="P1020">
            <v>0</v>
          </cell>
          <cell r="Q1020">
            <v>0</v>
          </cell>
          <cell r="R1020">
            <v>0</v>
          </cell>
          <cell r="T1020">
            <v>0</v>
          </cell>
        </row>
        <row r="1021">
          <cell r="D1021" t="str">
            <v>Tranportation</v>
          </cell>
          <cell r="M1021">
            <v>26250</v>
          </cell>
          <cell r="T1021">
            <v>0</v>
          </cell>
        </row>
        <row r="1022">
          <cell r="B1022" t="str">
            <v>E20325</v>
          </cell>
          <cell r="E1022" t="str">
            <v>Upah angkut pipa dia. 2000mm</v>
          </cell>
          <cell r="I1022" t="str">
            <v>m</v>
          </cell>
          <cell r="J1022">
            <v>8500</v>
          </cell>
          <cell r="M1022">
            <v>26250</v>
          </cell>
          <cell r="N1022">
            <v>223125000</v>
          </cell>
          <cell r="O1022">
            <v>0</v>
          </cell>
          <cell r="P1022">
            <v>0</v>
          </cell>
          <cell r="Q1022">
            <v>0</v>
          </cell>
          <cell r="R1022">
            <v>223125000</v>
          </cell>
          <cell r="T1022">
            <v>0</v>
          </cell>
        </row>
        <row r="1023">
          <cell r="B1023" t="str">
            <v>E20329</v>
          </cell>
          <cell r="E1023" t="str">
            <v>Upah loading/unloading pipa dia. 2000mm</v>
          </cell>
          <cell r="I1023" t="str">
            <v>m</v>
          </cell>
          <cell r="J1023">
            <v>8500</v>
          </cell>
          <cell r="M1023">
            <v>0</v>
          </cell>
          <cell r="N1023">
            <v>0</v>
          </cell>
          <cell r="O1023">
            <v>0</v>
          </cell>
          <cell r="P1023">
            <v>0</v>
          </cell>
          <cell r="Q1023">
            <v>0</v>
          </cell>
          <cell r="R1023">
            <v>0</v>
          </cell>
          <cell r="T1023">
            <v>0</v>
          </cell>
        </row>
        <row r="1024">
          <cell r="T1024">
            <v>0</v>
          </cell>
        </row>
        <row r="1025">
          <cell r="D1025" t="str">
            <v>Pipe Fitting</v>
          </cell>
          <cell r="I1025" t="str">
            <v>m</v>
          </cell>
          <cell r="J1025">
            <v>8500</v>
          </cell>
          <cell r="M1025">
            <v>2298240.5536480001</v>
          </cell>
          <cell r="T1025">
            <v>0</v>
          </cell>
        </row>
        <row r="1026">
          <cell r="D1026" t="str">
            <v>Labour</v>
          </cell>
          <cell r="M1026">
            <v>2298240.5536480001</v>
          </cell>
          <cell r="T1026">
            <v>0</v>
          </cell>
        </row>
        <row r="1027">
          <cell r="B1027" t="str">
            <v>E20318</v>
          </cell>
          <cell r="E1027" t="str">
            <v>Upah pasang pipa dia. 2000mm</v>
          </cell>
          <cell r="I1027" t="str">
            <v>m</v>
          </cell>
          <cell r="J1027">
            <v>8500</v>
          </cell>
          <cell r="M1027">
            <v>2298240.5536480001</v>
          </cell>
          <cell r="N1027">
            <v>19535044706.007999</v>
          </cell>
          <cell r="O1027">
            <v>0</v>
          </cell>
          <cell r="P1027">
            <v>0</v>
          </cell>
          <cell r="Q1027">
            <v>0</v>
          </cell>
          <cell r="R1027">
            <v>19535044706.007999</v>
          </cell>
          <cell r="T1027">
            <v>0</v>
          </cell>
        </row>
        <row r="1028">
          <cell r="B1028" t="str">
            <v>E20333</v>
          </cell>
          <cell r="E1028" t="str">
            <v>Upah sambung pipa carbon steel dia. 2000mm (include alat &amp; material)</v>
          </cell>
          <cell r="I1028" t="str">
            <v>titik</v>
          </cell>
          <cell r="J1028">
            <v>479</v>
          </cell>
          <cell r="M1028">
            <v>0</v>
          </cell>
          <cell r="N1028">
            <v>0</v>
          </cell>
          <cell r="O1028">
            <v>0</v>
          </cell>
          <cell r="P1028">
            <v>0</v>
          </cell>
          <cell r="Q1028">
            <v>0</v>
          </cell>
          <cell r="R1028">
            <v>0</v>
          </cell>
          <cell r="T1028">
            <v>0</v>
          </cell>
        </row>
        <row r="1029">
          <cell r="D1029" t="str">
            <v>Equipment Operasional</v>
          </cell>
          <cell r="M1029">
            <v>0</v>
          </cell>
          <cell r="T1029">
            <v>0</v>
          </cell>
        </row>
        <row r="1030">
          <cell r="B1030" t="str">
            <v>D20039</v>
          </cell>
          <cell r="E1030" t="str">
            <v>Mobile crane 75 ton</v>
          </cell>
          <cell r="G1030">
            <v>16</v>
          </cell>
          <cell r="H1030">
            <v>0</v>
          </cell>
          <cell r="I1030" t="str">
            <v>jam</v>
          </cell>
          <cell r="J1030">
            <v>0</v>
          </cell>
          <cell r="K1030">
            <v>2.6666666666666665</v>
          </cell>
          <cell r="L1030">
            <v>0.375</v>
          </cell>
          <cell r="M1030">
            <v>512484.61538461538</v>
          </cell>
          <cell r="N1030">
            <v>0</v>
          </cell>
          <cell r="O1030">
            <v>0</v>
          </cell>
          <cell r="P1030">
            <v>0</v>
          </cell>
          <cell r="Q1030">
            <v>0</v>
          </cell>
          <cell r="R1030">
            <v>0</v>
          </cell>
          <cell r="T1030">
            <v>0</v>
          </cell>
        </row>
        <row r="1031">
          <cell r="B1031" t="str">
            <v>D20050</v>
          </cell>
          <cell r="E1031" t="str">
            <v>BBM solar</v>
          </cell>
          <cell r="H1031">
            <v>0</v>
          </cell>
          <cell r="I1031" t="str">
            <v>ltr</v>
          </cell>
          <cell r="J1031">
            <v>0</v>
          </cell>
          <cell r="M1031">
            <v>989.1712</v>
          </cell>
          <cell r="N1031">
            <v>0</v>
          </cell>
          <cell r="O1031">
            <v>0</v>
          </cell>
          <cell r="P1031">
            <v>0</v>
          </cell>
          <cell r="Q1031">
            <v>0</v>
          </cell>
          <cell r="R1031">
            <v>0</v>
          </cell>
          <cell r="T1031">
            <v>0</v>
          </cell>
        </row>
        <row r="1032">
          <cell r="T1032">
            <v>0</v>
          </cell>
        </row>
        <row r="1033">
          <cell r="D1033" t="str">
            <v>Cathodic Protection Work :-</v>
          </cell>
          <cell r="T1033">
            <v>0</v>
          </cell>
        </row>
        <row r="1034">
          <cell r="D1034" t="str">
            <v>Design and Execute the Cathodic Protection for Pipe</v>
          </cell>
          <cell r="T1034">
            <v>0</v>
          </cell>
        </row>
        <row r="1035">
          <cell r="B1035" t="str">
            <v>1.5</v>
          </cell>
          <cell r="D1035" t="str">
            <v>Dia. 2000mm</v>
          </cell>
          <cell r="I1035" t="str">
            <v>lm</v>
          </cell>
          <cell r="J1035">
            <v>8500</v>
          </cell>
          <cell r="M1035">
            <v>107142.39562635294</v>
          </cell>
          <cell r="N1035">
            <v>910710362.824</v>
          </cell>
          <cell r="O1035">
            <v>0</v>
          </cell>
          <cell r="P1035">
            <v>0</v>
          </cell>
          <cell r="Q1035">
            <v>0</v>
          </cell>
          <cell r="R1035">
            <v>910710362.824</v>
          </cell>
          <cell r="S1035">
            <v>0</v>
          </cell>
          <cell r="T1035">
            <v>0</v>
          </cell>
        </row>
        <row r="1036">
          <cell r="B1036" t="str">
            <v>E20310</v>
          </cell>
          <cell r="E1036" t="str">
            <v>Cathodic protection design</v>
          </cell>
          <cell r="I1036" t="str">
            <v>ls</v>
          </cell>
          <cell r="J1036">
            <v>1</v>
          </cell>
          <cell r="M1036">
            <v>100000000</v>
          </cell>
          <cell r="N1036">
            <v>100000000</v>
          </cell>
          <cell r="O1036">
            <v>0</v>
          </cell>
          <cell r="P1036">
            <v>0</v>
          </cell>
          <cell r="Q1036">
            <v>0</v>
          </cell>
          <cell r="R1036">
            <v>100000000</v>
          </cell>
          <cell r="T1036">
            <v>0</v>
          </cell>
        </row>
        <row r="1037">
          <cell r="B1037" t="str">
            <v>E20311</v>
          </cell>
          <cell r="E1037" t="str">
            <v>Cathodic protection installation</v>
          </cell>
          <cell r="I1037" t="str">
            <v>m</v>
          </cell>
          <cell r="J1037">
            <v>8500</v>
          </cell>
          <cell r="K1037">
            <v>1</v>
          </cell>
          <cell r="M1037">
            <v>95377.689744000003</v>
          </cell>
          <cell r="N1037">
            <v>810710362.824</v>
          </cell>
          <cell r="O1037">
            <v>0</v>
          </cell>
          <cell r="P1037">
            <v>0</v>
          </cell>
          <cell r="Q1037">
            <v>0</v>
          </cell>
          <cell r="R1037">
            <v>810710362.824</v>
          </cell>
          <cell r="T1037">
            <v>0</v>
          </cell>
        </row>
        <row r="1038">
          <cell r="T1038">
            <v>0</v>
          </cell>
        </row>
        <row r="1039">
          <cell r="B1039" t="str">
            <v>1.6</v>
          </cell>
          <cell r="D1039" t="str">
            <v>Excavation more than (1.50)m for all type of soil and including all dia of Pipes and all necessary requirement and backfillings</v>
          </cell>
          <cell r="I1039" t="str">
            <v>m3</v>
          </cell>
          <cell r="J1039">
            <v>123000</v>
          </cell>
          <cell r="M1039">
            <v>492020.58259008412</v>
          </cell>
          <cell r="N1039">
            <v>60518531658.580345</v>
          </cell>
          <cell r="O1039">
            <v>32682130339.306015</v>
          </cell>
          <cell r="P1039">
            <v>6936115012.2077761</v>
          </cell>
          <cell r="Q1039">
            <v>20900286307.066551</v>
          </cell>
          <cell r="R1039">
            <v>0</v>
          </cell>
          <cell r="S1039">
            <v>0</v>
          </cell>
          <cell r="T1039">
            <v>0</v>
          </cell>
        </row>
        <row r="1040">
          <cell r="B1040" t="str">
            <v>A.</v>
          </cell>
          <cell r="D1040" t="str">
            <v>Pekerjaan Galian</v>
          </cell>
          <cell r="I1040" t="str">
            <v>m3</v>
          </cell>
          <cell r="J1040">
            <v>123000</v>
          </cell>
          <cell r="M1040">
            <v>162605.05989636295</v>
          </cell>
        </row>
        <row r="1041">
          <cell r="D1041" t="str">
            <v>Hitungan Sendiri</v>
          </cell>
          <cell r="I1041" t="str">
            <v>m3</v>
          </cell>
          <cell r="J1041">
            <v>235833.80872569955</v>
          </cell>
          <cell r="K1041" t="str">
            <v>Alternatif 1</v>
          </cell>
          <cell r="T1041">
            <v>0</v>
          </cell>
        </row>
        <row r="1042">
          <cell r="B1042" t="str">
            <v>5.1.1</v>
          </cell>
          <cell r="D1042" t="str">
            <v>Dia. 300mm</v>
          </cell>
          <cell r="I1042" t="str">
            <v>m3</v>
          </cell>
          <cell r="J1042">
            <v>11384.820128500023</v>
          </cell>
          <cell r="M1042">
            <v>1308698285.369838</v>
          </cell>
        </row>
        <row r="1043">
          <cell r="B1043" t="str">
            <v>5.1.1.1</v>
          </cell>
          <cell r="D1043" t="str">
            <v>Soft Soil (dia. 300mm)</v>
          </cell>
          <cell r="F1043" t="str">
            <v>Estimate =</v>
          </cell>
          <cell r="G1043">
            <v>0.25</v>
          </cell>
          <cell r="I1043" t="str">
            <v>m3</v>
          </cell>
          <cell r="J1043">
            <v>2846.2050321250058</v>
          </cell>
          <cell r="M1043">
            <v>56829.95956918208</v>
          </cell>
          <cell r="T1043">
            <v>0</v>
          </cell>
        </row>
        <row r="1044">
          <cell r="D1044" t="str">
            <v>Labour</v>
          </cell>
          <cell r="M1044">
            <v>6247.2110664881739</v>
          </cell>
          <cell r="T1044">
            <v>0</v>
          </cell>
        </row>
        <row r="1045">
          <cell r="B1045" t="str">
            <v>C20001</v>
          </cell>
          <cell r="E1045" t="str">
            <v>Tenaga</v>
          </cell>
          <cell r="G1045">
            <v>3</v>
          </cell>
          <cell r="I1045" t="str">
            <v>jam</v>
          </cell>
          <cell r="J1045">
            <v>1016.0482042391809</v>
          </cell>
          <cell r="K1045">
            <v>0.35698348951360998</v>
          </cell>
          <cell r="L1045">
            <v>8.4037500000000005</v>
          </cell>
          <cell r="M1045">
            <v>17500</v>
          </cell>
          <cell r="N1045">
            <v>17780843.574185666</v>
          </cell>
          <cell r="O1045">
            <v>0</v>
          </cell>
          <cell r="P1045">
            <v>17780843.574185666</v>
          </cell>
          <cell r="Q1045">
            <v>0</v>
          </cell>
          <cell r="R1045">
            <v>0</v>
          </cell>
          <cell r="T1045">
            <v>0</v>
          </cell>
        </row>
        <row r="1046">
          <cell r="B1046" t="str">
            <v>C20003</v>
          </cell>
          <cell r="E1046" t="str">
            <v>Mandor</v>
          </cell>
          <cell r="G1046">
            <v>0</v>
          </cell>
          <cell r="I1046" t="str">
            <v>jam</v>
          </cell>
          <cell r="J1046">
            <v>0</v>
          </cell>
          <cell r="K1046">
            <v>0</v>
          </cell>
          <cell r="L1046">
            <v>8.4037500000000005</v>
          </cell>
          <cell r="M1046">
            <v>27500</v>
          </cell>
          <cell r="N1046">
            <v>0</v>
          </cell>
          <cell r="O1046">
            <v>0</v>
          </cell>
          <cell r="P1046">
            <v>0</v>
          </cell>
          <cell r="Q1046">
            <v>0</v>
          </cell>
          <cell r="R1046">
            <v>0</v>
          </cell>
          <cell r="T1046">
            <v>0</v>
          </cell>
        </row>
        <row r="1047">
          <cell r="D1047" t="str">
            <v>Equipment Operasional</v>
          </cell>
          <cell r="H1047" t="str">
            <v>BBM</v>
          </cell>
          <cell r="M1047">
            <v>50582.748502693903</v>
          </cell>
          <cell r="T1047">
            <v>0</v>
          </cell>
        </row>
        <row r="1048">
          <cell r="B1048" t="str">
            <v>D20103</v>
          </cell>
          <cell r="E1048" t="str">
            <v>Excavator CAT180</v>
          </cell>
          <cell r="F1048">
            <v>1</v>
          </cell>
          <cell r="G1048">
            <v>10</v>
          </cell>
          <cell r="H1048">
            <v>3386.8273474639363</v>
          </cell>
          <cell r="I1048" t="str">
            <v>jam</v>
          </cell>
          <cell r="J1048">
            <v>338.68273474639363</v>
          </cell>
          <cell r="K1048">
            <v>0.11899449650453665</v>
          </cell>
          <cell r="L1048">
            <v>8.4037500000000005</v>
          </cell>
          <cell r="M1048">
            <v>191083.42583923702</v>
          </cell>
          <cell r="N1048">
            <v>64716657.227942489</v>
          </cell>
          <cell r="O1048">
            <v>0</v>
          </cell>
          <cell r="P1048">
            <v>0</v>
          </cell>
          <cell r="Q1048">
            <v>64716657.227942489</v>
          </cell>
          <cell r="R1048">
            <v>0</v>
          </cell>
          <cell r="T1048">
            <v>0</v>
          </cell>
        </row>
        <row r="1049">
          <cell r="B1049" t="str">
            <v>D20024</v>
          </cell>
          <cell r="E1049" t="str">
            <v>Dump Truck 20 Ton</v>
          </cell>
          <cell r="F1049">
            <v>8</v>
          </cell>
          <cell r="G1049">
            <v>10</v>
          </cell>
          <cell r="H1049">
            <v>3710.608041881489</v>
          </cell>
          <cell r="I1049" t="str">
            <v>jam</v>
          </cell>
          <cell r="J1049">
            <v>371.06080418814889</v>
          </cell>
          <cell r="K1049">
            <v>0.13037037037037036</v>
          </cell>
          <cell r="L1049">
            <v>7.6704545454545467</v>
          </cell>
          <cell r="M1049">
            <v>192744.92307692309</v>
          </cell>
          <cell r="N1049">
            <v>71520086.160105973</v>
          </cell>
          <cell r="O1049">
            <v>0</v>
          </cell>
          <cell r="P1049">
            <v>0</v>
          </cell>
          <cell r="Q1049">
            <v>71520086.160105973</v>
          </cell>
          <cell r="R1049">
            <v>0</v>
          </cell>
          <cell r="T1049">
            <v>0</v>
          </cell>
        </row>
        <row r="1050">
          <cell r="B1050" t="str">
            <v>D20004</v>
          </cell>
          <cell r="E1050" t="str">
            <v>Alat bantu (Pek. Tanah)-m3</v>
          </cell>
          <cell r="I1050" t="str">
            <v>m3</v>
          </cell>
          <cell r="J1050">
            <v>2846.2050321250058</v>
          </cell>
          <cell r="K1050">
            <v>1</v>
          </cell>
          <cell r="M1050">
            <v>250</v>
          </cell>
          <cell r="N1050">
            <v>711551.25803125149</v>
          </cell>
          <cell r="O1050">
            <v>0</v>
          </cell>
          <cell r="P1050">
            <v>0</v>
          </cell>
          <cell r="Q1050">
            <v>711551.25803125149</v>
          </cell>
          <cell r="R1050">
            <v>0</v>
          </cell>
          <cell r="T1050">
            <v>0</v>
          </cell>
        </row>
        <row r="1051">
          <cell r="B1051" t="str">
            <v>D20050</v>
          </cell>
          <cell r="E1051" t="str">
            <v>BBM solar</v>
          </cell>
          <cell r="H1051">
            <v>7097.4353893454254</v>
          </cell>
          <cell r="I1051" t="str">
            <v>ltr</v>
          </cell>
          <cell r="J1051">
            <v>7097.4353893454254</v>
          </cell>
          <cell r="M1051">
            <v>989.1712</v>
          </cell>
          <cell r="N1051">
            <v>7020578.6810012814</v>
          </cell>
          <cell r="O1051">
            <v>0</v>
          </cell>
          <cell r="P1051">
            <v>0</v>
          </cell>
          <cell r="Q1051">
            <v>7020578.6810012814</v>
          </cell>
          <cell r="R1051">
            <v>0</v>
          </cell>
          <cell r="T1051">
            <v>0</v>
          </cell>
        </row>
        <row r="1052">
          <cell r="T1052">
            <v>0</v>
          </cell>
        </row>
        <row r="1053">
          <cell r="B1053" t="str">
            <v>5.1.1.2</v>
          </cell>
          <cell r="D1053" t="str">
            <v>Soft Rock (dia. 300mm)</v>
          </cell>
          <cell r="F1053" t="str">
            <v>Estimate =</v>
          </cell>
          <cell r="G1053">
            <v>0.4</v>
          </cell>
          <cell r="I1053" t="str">
            <v>m3</v>
          </cell>
          <cell r="J1053">
            <v>4553.9280514000093</v>
          </cell>
          <cell r="L1053">
            <v>0.75</v>
          </cell>
          <cell r="M1053">
            <v>96789.77856232776</v>
          </cell>
          <cell r="T1053">
            <v>0</v>
          </cell>
        </row>
        <row r="1054">
          <cell r="D1054" t="str">
            <v>Labour</v>
          </cell>
          <cell r="M1054">
            <v>8329.614755317567</v>
          </cell>
          <cell r="T1054">
            <v>0</v>
          </cell>
        </row>
        <row r="1055">
          <cell r="B1055" t="str">
            <v>C20001</v>
          </cell>
          <cell r="E1055" t="str">
            <v>Tenaga</v>
          </cell>
          <cell r="G1055">
            <v>3</v>
          </cell>
          <cell r="I1055" t="str">
            <v>jam</v>
          </cell>
          <cell r="J1055">
            <v>2167.5695023769194</v>
          </cell>
          <cell r="K1055">
            <v>0.47597798601814667</v>
          </cell>
          <cell r="L1055">
            <v>6.3028124999999999</v>
          </cell>
          <cell r="M1055">
            <v>17500</v>
          </cell>
          <cell r="N1055">
            <v>37932466.291596092</v>
          </cell>
          <cell r="O1055">
            <v>0</v>
          </cell>
          <cell r="P1055">
            <v>37932466.291596092</v>
          </cell>
          <cell r="Q1055">
            <v>0</v>
          </cell>
          <cell r="R1055">
            <v>0</v>
          </cell>
          <cell r="T1055">
            <v>0</v>
          </cell>
        </row>
        <row r="1056">
          <cell r="B1056" t="str">
            <v>C20003</v>
          </cell>
          <cell r="E1056" t="str">
            <v>Mandor</v>
          </cell>
          <cell r="G1056">
            <v>0</v>
          </cell>
          <cell r="I1056" t="str">
            <v>jam</v>
          </cell>
          <cell r="J1056">
            <v>0</v>
          </cell>
          <cell r="K1056">
            <v>0</v>
          </cell>
          <cell r="L1056">
            <v>6.3028124999999999</v>
          </cell>
          <cell r="M1056">
            <v>27500</v>
          </cell>
          <cell r="N1056">
            <v>0</v>
          </cell>
          <cell r="O1056">
            <v>0</v>
          </cell>
          <cell r="P1056">
            <v>0</v>
          </cell>
          <cell r="Q1056">
            <v>0</v>
          </cell>
          <cell r="R1056">
            <v>0</v>
          </cell>
          <cell r="T1056">
            <v>0</v>
          </cell>
        </row>
        <row r="1057">
          <cell r="D1057" t="str">
            <v>Equipment Operasional</v>
          </cell>
          <cell r="H1057" t="str">
            <v>BBM</v>
          </cell>
          <cell r="M1057">
            <v>88460.163807010205</v>
          </cell>
          <cell r="T1057">
            <v>0</v>
          </cell>
        </row>
        <row r="1058">
          <cell r="B1058" t="str">
            <v>D20103</v>
          </cell>
          <cell r="E1058" t="str">
            <v>Excavator CAT180</v>
          </cell>
          <cell r="F1058">
            <v>1</v>
          </cell>
          <cell r="G1058">
            <v>10</v>
          </cell>
          <cell r="H1058">
            <v>7225.2316745897324</v>
          </cell>
          <cell r="I1058" t="str">
            <v>jam</v>
          </cell>
          <cell r="J1058">
            <v>722.52316745897326</v>
          </cell>
          <cell r="K1058">
            <v>0.15865932867271557</v>
          </cell>
          <cell r="L1058">
            <v>6.3028124999999999</v>
          </cell>
          <cell r="M1058">
            <v>191083.42583923702</v>
          </cell>
          <cell r="N1058">
            <v>138062202.08627737</v>
          </cell>
          <cell r="O1058">
            <v>0</v>
          </cell>
          <cell r="P1058">
            <v>0</v>
          </cell>
          <cell r="Q1058">
            <v>138062202.08627737</v>
          </cell>
          <cell r="R1058">
            <v>0</v>
          </cell>
          <cell r="T1058">
            <v>0</v>
          </cell>
        </row>
        <row r="1059">
          <cell r="B1059" t="str">
            <v>D20024</v>
          </cell>
          <cell r="E1059" t="str">
            <v>Dump Truck 20 Ton</v>
          </cell>
          <cell r="F1059">
            <v>8</v>
          </cell>
          <cell r="G1059">
            <v>10</v>
          </cell>
          <cell r="H1059">
            <v>5936.9728670103814</v>
          </cell>
          <cell r="I1059" t="str">
            <v>jam</v>
          </cell>
          <cell r="J1059">
            <v>593.69728670103814</v>
          </cell>
          <cell r="K1059">
            <v>0.13037037037037036</v>
          </cell>
          <cell r="L1059">
            <v>7.6704545454545467</v>
          </cell>
          <cell r="M1059">
            <v>192744.92307692309</v>
          </cell>
          <cell r="N1059">
            <v>114432137.85616955</v>
          </cell>
          <cell r="O1059">
            <v>0</v>
          </cell>
          <cell r="P1059">
            <v>0</v>
          </cell>
          <cell r="Q1059">
            <v>114432137.85616955</v>
          </cell>
          <cell r="R1059">
            <v>0</v>
          </cell>
          <cell r="T1059">
            <v>0</v>
          </cell>
        </row>
        <row r="1060">
          <cell r="B1060" t="str">
            <v>D20001</v>
          </cell>
          <cell r="E1060" t="str">
            <v>Air compressor 4000-6500 L/M</v>
          </cell>
          <cell r="G1060">
            <v>6</v>
          </cell>
          <cell r="H1060">
            <v>5464.7136616800117</v>
          </cell>
          <cell r="I1060" t="str">
            <v>jam</v>
          </cell>
          <cell r="J1060">
            <v>910.78561028000195</v>
          </cell>
          <cell r="K1060">
            <v>0.2</v>
          </cell>
          <cell r="L1060">
            <v>5</v>
          </cell>
          <cell r="M1060">
            <v>118500</v>
          </cell>
          <cell r="N1060">
            <v>107928094.81818023</v>
          </cell>
          <cell r="O1060">
            <v>0</v>
          </cell>
          <cell r="P1060">
            <v>0</v>
          </cell>
          <cell r="Q1060">
            <v>107928094.81818023</v>
          </cell>
          <cell r="R1060">
            <v>0</v>
          </cell>
          <cell r="T1060">
            <v>0</v>
          </cell>
        </row>
        <row r="1061">
          <cell r="B1061" t="str">
            <v>D20020</v>
          </cell>
          <cell r="E1061" t="str">
            <v>Jack Hammer</v>
          </cell>
          <cell r="I1061" t="str">
            <v>jam</v>
          </cell>
          <cell r="J1061">
            <v>910.78561028000195</v>
          </cell>
          <cell r="K1061">
            <v>0.2</v>
          </cell>
          <cell r="L1061">
            <v>5</v>
          </cell>
          <cell r="M1061">
            <v>25093.823759731647</v>
          </cell>
          <cell r="N1061">
            <v>22855093.587266002</v>
          </cell>
          <cell r="O1061">
            <v>0</v>
          </cell>
          <cell r="P1061">
            <v>0</v>
          </cell>
          <cell r="Q1061">
            <v>22855093.587266002</v>
          </cell>
          <cell r="R1061">
            <v>0</v>
          </cell>
          <cell r="T1061">
            <v>0</v>
          </cell>
        </row>
        <row r="1062">
          <cell r="B1062" t="str">
            <v>D20004</v>
          </cell>
          <cell r="E1062" t="str">
            <v>Alat bantu (Pek. Tanah)-m3</v>
          </cell>
          <cell r="I1062" t="str">
            <v>m3</v>
          </cell>
          <cell r="J1062">
            <v>4553.9280514000093</v>
          </cell>
          <cell r="K1062">
            <v>1</v>
          </cell>
          <cell r="M1062">
            <v>250</v>
          </cell>
          <cell r="N1062">
            <v>1138482.0128500024</v>
          </cell>
          <cell r="O1062">
            <v>0</v>
          </cell>
          <cell r="P1062">
            <v>0</v>
          </cell>
          <cell r="Q1062">
            <v>1138482.0128500024</v>
          </cell>
          <cell r="R1062">
            <v>0</v>
          </cell>
          <cell r="T1062">
            <v>0</v>
          </cell>
        </row>
        <row r="1063">
          <cell r="B1063" t="str">
            <v>D20050</v>
          </cell>
          <cell r="E1063" t="str">
            <v>BBM solar</v>
          </cell>
          <cell r="H1063">
            <v>18626.918203280125</v>
          </cell>
          <cell r="I1063" t="str">
            <v>ltr</v>
          </cell>
          <cell r="J1063">
            <v>18626.918203280125</v>
          </cell>
          <cell r="M1063">
            <v>989.1712</v>
          </cell>
          <cell r="N1063">
            <v>18425211.031440444</v>
          </cell>
          <cell r="O1063">
            <v>0</v>
          </cell>
          <cell r="P1063">
            <v>0</v>
          </cell>
          <cell r="Q1063">
            <v>18425211.031440444</v>
          </cell>
          <cell r="R1063">
            <v>0</v>
          </cell>
          <cell r="T1063">
            <v>0</v>
          </cell>
        </row>
        <row r="1064">
          <cell r="T1064">
            <v>0</v>
          </cell>
        </row>
        <row r="1065">
          <cell r="B1065" t="str">
            <v>5.1.3</v>
          </cell>
          <cell r="D1065" t="str">
            <v>Rock Excavation (dia. 300mm)</v>
          </cell>
          <cell r="F1065" t="str">
            <v>Estimate =</v>
          </cell>
          <cell r="G1065">
            <v>0.35</v>
          </cell>
          <cell r="I1065" t="str">
            <v>m3</v>
          </cell>
          <cell r="J1065">
            <v>3984.6870449750077</v>
          </cell>
          <cell r="L1065">
            <v>0.25</v>
          </cell>
          <cell r="M1065">
            <v>177222.16897192251</v>
          </cell>
          <cell r="T1065">
            <v>0</v>
          </cell>
        </row>
        <row r="1066">
          <cell r="D1066" t="str">
            <v>Labour</v>
          </cell>
          <cell r="M1066">
            <v>24988.844265952699</v>
          </cell>
          <cell r="T1066">
            <v>0</v>
          </cell>
        </row>
        <row r="1067">
          <cell r="B1067" t="str">
            <v>C20001</v>
          </cell>
          <cell r="E1067" t="str">
            <v>Tenaga</v>
          </cell>
          <cell r="G1067">
            <v>3</v>
          </cell>
          <cell r="I1067" t="str">
            <v>jam</v>
          </cell>
          <cell r="J1067">
            <v>5689.8699437394125</v>
          </cell>
          <cell r="K1067">
            <v>1.4279339580544399</v>
          </cell>
          <cell r="L1067">
            <v>2.1009375000000001</v>
          </cell>
          <cell r="M1067">
            <v>17500</v>
          </cell>
          <cell r="N1067">
            <v>99572724.015439719</v>
          </cell>
          <cell r="O1067">
            <v>0</v>
          </cell>
          <cell r="P1067">
            <v>99572724.015439719</v>
          </cell>
          <cell r="Q1067">
            <v>0</v>
          </cell>
          <cell r="R1067">
            <v>0</v>
          </cell>
          <cell r="T1067">
            <v>0</v>
          </cell>
        </row>
        <row r="1068">
          <cell r="B1068" t="str">
            <v>C20003</v>
          </cell>
          <cell r="E1068" t="str">
            <v>Mandor</v>
          </cell>
          <cell r="G1068">
            <v>0</v>
          </cell>
          <cell r="I1068" t="str">
            <v>jam</v>
          </cell>
          <cell r="J1068">
            <v>0</v>
          </cell>
          <cell r="K1068">
            <v>0</v>
          </cell>
          <cell r="L1068">
            <v>2.1009375000000001</v>
          </cell>
          <cell r="M1068">
            <v>27500</v>
          </cell>
          <cell r="N1068">
            <v>0</v>
          </cell>
          <cell r="O1068">
            <v>0</v>
          </cell>
          <cell r="P1068">
            <v>0</v>
          </cell>
          <cell r="Q1068">
            <v>0</v>
          </cell>
          <cell r="R1068">
            <v>0</v>
          </cell>
          <cell r="T1068">
            <v>0</v>
          </cell>
        </row>
        <row r="1069">
          <cell r="D1069" t="str">
            <v>Equipment Operasional</v>
          </cell>
          <cell r="H1069" t="str">
            <v>BBM</v>
          </cell>
          <cell r="M1069">
            <v>152233.3247059698</v>
          </cell>
          <cell r="T1069">
            <v>0</v>
          </cell>
        </row>
        <row r="1070">
          <cell r="B1070" t="str">
            <v>D20103</v>
          </cell>
          <cell r="E1070" t="str">
            <v>Excavator CAT180</v>
          </cell>
          <cell r="F1070">
            <v>1</v>
          </cell>
          <cell r="G1070">
            <v>10</v>
          </cell>
          <cell r="H1070">
            <v>18966.23314579804</v>
          </cell>
          <cell r="I1070" t="str">
            <v>jam</v>
          </cell>
          <cell r="J1070">
            <v>1896.6233145798042</v>
          </cell>
          <cell r="K1070">
            <v>0.47597798601814661</v>
          </cell>
          <cell r="L1070">
            <v>2.1009375000000001</v>
          </cell>
          <cell r="M1070">
            <v>191083.42583923702</v>
          </cell>
          <cell r="N1070">
            <v>362413280.47647792</v>
          </cell>
          <cell r="O1070">
            <v>0</v>
          </cell>
          <cell r="P1070">
            <v>0</v>
          </cell>
          <cell r="Q1070">
            <v>362413280.47647792</v>
          </cell>
          <cell r="R1070">
            <v>0</v>
          </cell>
          <cell r="T1070">
            <v>0</v>
          </cell>
        </row>
        <row r="1071">
          <cell r="B1071" t="str">
            <v>D20024</v>
          </cell>
          <cell r="E1071" t="str">
            <v>Dump Truck 20 Ton</v>
          </cell>
          <cell r="F1071">
            <v>8</v>
          </cell>
          <cell r="G1071">
            <v>10</v>
          </cell>
          <cell r="H1071">
            <v>5194.8512586340839</v>
          </cell>
          <cell r="I1071" t="str">
            <v>jam</v>
          </cell>
          <cell r="J1071">
            <v>519.48512586340837</v>
          </cell>
          <cell r="K1071">
            <v>0.13037037037037036</v>
          </cell>
          <cell r="L1071">
            <v>7.6704545454545467</v>
          </cell>
          <cell r="M1071">
            <v>192744.92307692309</v>
          </cell>
          <cell r="N1071">
            <v>100128120.62414835</v>
          </cell>
          <cell r="O1071">
            <v>0</v>
          </cell>
          <cell r="P1071">
            <v>0</v>
          </cell>
          <cell r="Q1071">
            <v>100128120.62414835</v>
          </cell>
          <cell r="R1071">
            <v>0</v>
          </cell>
          <cell r="T1071">
            <v>0</v>
          </cell>
        </row>
        <row r="1072">
          <cell r="B1072" t="str">
            <v>D20001</v>
          </cell>
          <cell r="E1072" t="str">
            <v>Air compressor 4000-6500 L/M</v>
          </cell>
          <cell r="G1072">
            <v>6</v>
          </cell>
          <cell r="H1072">
            <v>4781.6244539700092</v>
          </cell>
          <cell r="I1072" t="str">
            <v>jam</v>
          </cell>
          <cell r="J1072">
            <v>796.93740899500153</v>
          </cell>
          <cell r="K1072">
            <v>0.2</v>
          </cell>
          <cell r="L1072">
            <v>5</v>
          </cell>
          <cell r="M1072">
            <v>118500</v>
          </cell>
          <cell r="N1072">
            <v>94437082.965907678</v>
          </cell>
          <cell r="O1072">
            <v>0</v>
          </cell>
          <cell r="P1072">
            <v>0</v>
          </cell>
          <cell r="Q1072">
            <v>94437082.965907678</v>
          </cell>
          <cell r="R1072">
            <v>0</v>
          </cell>
          <cell r="T1072">
            <v>0</v>
          </cell>
        </row>
        <row r="1073">
          <cell r="B1073" t="str">
            <v>D20020</v>
          </cell>
          <cell r="E1073" t="str">
            <v>Jack Hammer</v>
          </cell>
          <cell r="I1073" t="str">
            <v>jam</v>
          </cell>
          <cell r="J1073">
            <v>796.93740899500153</v>
          </cell>
          <cell r="K1073">
            <v>0.2</v>
          </cell>
          <cell r="L1073">
            <v>5</v>
          </cell>
          <cell r="M1073">
            <v>25093.823759731647</v>
          </cell>
          <cell r="N1073">
            <v>19998206.888857748</v>
          </cell>
          <cell r="O1073">
            <v>0</v>
          </cell>
          <cell r="P1073">
            <v>0</v>
          </cell>
          <cell r="Q1073">
            <v>19998206.888857748</v>
          </cell>
          <cell r="R1073">
            <v>0</v>
          </cell>
          <cell r="T1073">
            <v>0</v>
          </cell>
        </row>
        <row r="1074">
          <cell r="B1074" t="str">
            <v>D20004</v>
          </cell>
          <cell r="E1074" t="str">
            <v>Alat bantu (Pek. Tanah)-m3</v>
          </cell>
          <cell r="I1074" t="str">
            <v>m3</v>
          </cell>
          <cell r="J1074">
            <v>3984.6870449750077</v>
          </cell>
          <cell r="K1074">
            <v>1</v>
          </cell>
          <cell r="M1074">
            <v>250</v>
          </cell>
          <cell r="N1074">
            <v>996171.76124375197</v>
          </cell>
          <cell r="O1074">
            <v>0</v>
          </cell>
          <cell r="P1074">
            <v>0</v>
          </cell>
          <cell r="Q1074">
            <v>996171.76124375197</v>
          </cell>
          <cell r="R1074">
            <v>0</v>
          </cell>
          <cell r="T1074">
            <v>0</v>
          </cell>
        </row>
        <row r="1075">
          <cell r="B1075" t="str">
            <v>D20050</v>
          </cell>
          <cell r="E1075" t="str">
            <v>BBM solar</v>
          </cell>
          <cell r="H1075">
            <v>28942.708858402133</v>
          </cell>
          <cell r="I1075" t="str">
            <v>ltr</v>
          </cell>
          <cell r="J1075">
            <v>28942.708858402133</v>
          </cell>
          <cell r="M1075">
            <v>989.1712</v>
          </cell>
          <cell r="N1075">
            <v>28629294.052716266</v>
          </cell>
          <cell r="O1075">
            <v>0</v>
          </cell>
          <cell r="P1075">
            <v>0</v>
          </cell>
          <cell r="Q1075">
            <v>28629294.052716266</v>
          </cell>
          <cell r="R1075">
            <v>0</v>
          </cell>
          <cell r="T1075">
            <v>0</v>
          </cell>
        </row>
        <row r="1076">
          <cell r="T1076">
            <v>0</v>
          </cell>
        </row>
        <row r="1077">
          <cell r="B1077" t="str">
            <v>5.2.1</v>
          </cell>
          <cell r="D1077" t="str">
            <v>Dia. 800mm</v>
          </cell>
          <cell r="I1077" t="str">
            <v>m3</v>
          </cell>
          <cell r="J1077">
            <v>1758.63</v>
          </cell>
          <cell r="M1077">
            <v>146455668.73599941</v>
          </cell>
        </row>
        <row r="1078">
          <cell r="B1078" t="str">
            <v>5.2.1.1</v>
          </cell>
          <cell r="D1078" t="str">
            <v>Soft Soil (Excavation)</v>
          </cell>
          <cell r="F1078" t="str">
            <v>Estimate =</v>
          </cell>
          <cell r="G1078">
            <v>0.25</v>
          </cell>
          <cell r="I1078" t="str">
            <v>m3</v>
          </cell>
          <cell r="J1078">
            <v>439.65750000000003</v>
          </cell>
          <cell r="M1078">
            <v>42763.506795090681</v>
          </cell>
          <cell r="T1078">
            <v>0</v>
          </cell>
        </row>
        <row r="1079">
          <cell r="D1079" t="str">
            <v>Labour</v>
          </cell>
          <cell r="M1079">
            <v>2615.4616868469257</v>
          </cell>
          <cell r="T1079">
            <v>0</v>
          </cell>
        </row>
        <row r="1080">
          <cell r="B1080" t="str">
            <v>C20001</v>
          </cell>
          <cell r="E1080" t="str">
            <v>Tenaga</v>
          </cell>
          <cell r="G1080">
            <v>3</v>
          </cell>
          <cell r="I1080" t="str">
            <v>jam</v>
          </cell>
          <cell r="J1080">
            <v>65.708991233422992</v>
          </cell>
          <cell r="K1080">
            <v>0.14945495353411006</v>
          </cell>
          <cell r="L1080">
            <v>20.072937892388495</v>
          </cell>
          <cell r="M1080">
            <v>17500</v>
          </cell>
          <cell r="N1080">
            <v>1149907.3465849024</v>
          </cell>
          <cell r="O1080">
            <v>0</v>
          </cell>
          <cell r="P1080">
            <v>1149907.3465849024</v>
          </cell>
          <cell r="Q1080">
            <v>0</v>
          </cell>
          <cell r="R1080">
            <v>0</v>
          </cell>
          <cell r="T1080">
            <v>0</v>
          </cell>
        </row>
        <row r="1081">
          <cell r="B1081" t="str">
            <v>C20003</v>
          </cell>
          <cell r="E1081" t="str">
            <v>Mandor</v>
          </cell>
          <cell r="G1081">
            <v>0</v>
          </cell>
          <cell r="I1081" t="str">
            <v>jam</v>
          </cell>
          <cell r="J1081">
            <v>0</v>
          </cell>
          <cell r="K1081">
            <v>0</v>
          </cell>
          <cell r="L1081">
            <v>20.072937892388495</v>
          </cell>
          <cell r="M1081">
            <v>27500</v>
          </cell>
          <cell r="N1081">
            <v>0</v>
          </cell>
          <cell r="O1081">
            <v>0</v>
          </cell>
          <cell r="P1081">
            <v>0</v>
          </cell>
          <cell r="Q1081">
            <v>0</v>
          </cell>
          <cell r="R1081">
            <v>0</v>
          </cell>
          <cell r="T1081">
            <v>0</v>
          </cell>
        </row>
        <row r="1082">
          <cell r="D1082" t="str">
            <v>Equipment Operasional</v>
          </cell>
          <cell r="H1082" t="str">
            <v>BBM</v>
          </cell>
          <cell r="M1082">
            <v>40148.045108243758</v>
          </cell>
          <cell r="T1082">
            <v>0</v>
          </cell>
        </row>
        <row r="1083">
          <cell r="B1083" t="str">
            <v>D20025</v>
          </cell>
          <cell r="E1083" t="str">
            <v>Excavator CAT320</v>
          </cell>
          <cell r="F1083">
            <v>0.6</v>
          </cell>
          <cell r="G1083">
            <v>18</v>
          </cell>
          <cell r="H1083">
            <v>236.55236844032282</v>
          </cell>
          <cell r="I1083" t="str">
            <v>jam</v>
          </cell>
          <cell r="J1083">
            <v>13.141798246684601</v>
          </cell>
          <cell r="K1083">
            <v>4.9818317844703357E-2</v>
          </cell>
          <cell r="L1083">
            <v>20.072937892388495</v>
          </cell>
          <cell r="M1083">
            <v>241268.4</v>
          </cell>
          <cell r="N1083">
            <v>3170700.6361003988</v>
          </cell>
          <cell r="O1083">
            <v>0</v>
          </cell>
          <cell r="P1083">
            <v>0</v>
          </cell>
          <cell r="Q1083">
            <v>3170700.6361003988</v>
          </cell>
          <cell r="R1083">
            <v>0</v>
          </cell>
          <cell r="T1083">
            <v>0</v>
          </cell>
        </row>
        <row r="1084">
          <cell r="B1084" t="str">
            <v>D20105</v>
          </cell>
          <cell r="E1084" t="str">
            <v>Excavator long arm</v>
          </cell>
          <cell r="F1084">
            <v>0.4</v>
          </cell>
          <cell r="G1084">
            <v>18</v>
          </cell>
          <cell r="H1084">
            <v>175.22397662246135</v>
          </cell>
          <cell r="I1084" t="str">
            <v>jam</v>
          </cell>
          <cell r="J1084">
            <v>9.7346653679145199</v>
          </cell>
          <cell r="K1084">
            <v>5.5353686494114838E-2</v>
          </cell>
          <cell r="L1084">
            <v>18.065644103149648</v>
          </cell>
          <cell r="M1084">
            <v>241268.4</v>
          </cell>
          <cell r="N1084">
            <v>2348667.1378521477</v>
          </cell>
          <cell r="O1084">
            <v>0</v>
          </cell>
          <cell r="P1084">
            <v>0</v>
          </cell>
          <cell r="Q1084">
            <v>2348667.1378521477</v>
          </cell>
          <cell r="R1084">
            <v>0</v>
          </cell>
          <cell r="T1084">
            <v>0</v>
          </cell>
        </row>
        <row r="1085">
          <cell r="B1085" t="str">
            <v>D20024</v>
          </cell>
          <cell r="E1085" t="str">
            <v>Dump Truck 20 Ton</v>
          </cell>
          <cell r="F1085">
            <v>8</v>
          </cell>
          <cell r="G1085">
            <v>10</v>
          </cell>
          <cell r="H1085">
            <v>573.18311111111109</v>
          </cell>
          <cell r="I1085" t="str">
            <v>jam</v>
          </cell>
          <cell r="J1085">
            <v>57.318311111111107</v>
          </cell>
          <cell r="K1085">
            <v>0.13037037037037036</v>
          </cell>
          <cell r="L1085">
            <v>7.6704545454545467</v>
          </cell>
          <cell r="M1085">
            <v>192744.92307692309</v>
          </cell>
          <cell r="N1085">
            <v>11047813.466010256</v>
          </cell>
          <cell r="O1085">
            <v>0</v>
          </cell>
          <cell r="P1085">
            <v>0</v>
          </cell>
          <cell r="Q1085">
            <v>11047813.466010256</v>
          </cell>
          <cell r="R1085">
            <v>0</v>
          </cell>
          <cell r="T1085">
            <v>0</v>
          </cell>
        </row>
        <row r="1086">
          <cell r="B1086" t="str">
            <v>D20004</v>
          </cell>
          <cell r="E1086" t="str">
            <v>Alat bantu (Pek. Tanah)-m3</v>
          </cell>
          <cell r="I1086" t="str">
            <v>m3</v>
          </cell>
          <cell r="J1086">
            <v>439.65750000000003</v>
          </cell>
          <cell r="K1086">
            <v>1</v>
          </cell>
          <cell r="M1086">
            <v>250</v>
          </cell>
          <cell r="N1086">
            <v>109914.375</v>
          </cell>
          <cell r="O1086">
            <v>0</v>
          </cell>
          <cell r="P1086">
            <v>0</v>
          </cell>
          <cell r="Q1086">
            <v>109914.375</v>
          </cell>
          <cell r="R1086">
            <v>0</v>
          </cell>
          <cell r="T1086">
            <v>0</v>
          </cell>
        </row>
        <row r="1087">
          <cell r="B1087" t="str">
            <v>D20050</v>
          </cell>
          <cell r="E1087" t="str">
            <v>BBM solar</v>
          </cell>
          <cell r="H1087">
            <v>984.95945617389521</v>
          </cell>
          <cell r="I1087" t="str">
            <v>ltr</v>
          </cell>
          <cell r="J1087">
            <v>984.95945617389521</v>
          </cell>
          <cell r="M1087">
            <v>989.1712</v>
          </cell>
          <cell r="N1087">
            <v>974293.52721487929</v>
          </cell>
          <cell r="O1087">
            <v>0</v>
          </cell>
          <cell r="P1087">
            <v>0</v>
          </cell>
          <cell r="Q1087">
            <v>974293.52721487929</v>
          </cell>
          <cell r="R1087">
            <v>0</v>
          </cell>
          <cell r="T1087">
            <v>0</v>
          </cell>
        </row>
        <row r="1088">
          <cell r="T1088">
            <v>0</v>
          </cell>
        </row>
        <row r="1089">
          <cell r="B1089" t="str">
            <v>5.2.1.2</v>
          </cell>
          <cell r="D1089" t="str">
            <v>Soft Rock (Excavation)</v>
          </cell>
          <cell r="F1089" t="str">
            <v>Estimate =</v>
          </cell>
          <cell r="G1089">
            <v>0.4</v>
          </cell>
          <cell r="I1089" t="str">
            <v>m3</v>
          </cell>
          <cell r="J1089">
            <v>703.45200000000011</v>
          </cell>
          <cell r="L1089">
            <v>0.75</v>
          </cell>
          <cell r="M1089">
            <v>76752.998164926234</v>
          </cell>
          <cell r="T1089">
            <v>0</v>
          </cell>
        </row>
        <row r="1090">
          <cell r="D1090" t="str">
            <v>Labour</v>
          </cell>
          <cell r="M1090">
            <v>3487.2822491292345</v>
          </cell>
          <cell r="T1090">
            <v>0</v>
          </cell>
        </row>
        <row r="1091">
          <cell r="B1091" t="str">
            <v>C20001</v>
          </cell>
          <cell r="E1091" t="str">
            <v>Tenaga</v>
          </cell>
          <cell r="G1091">
            <v>3</v>
          </cell>
          <cell r="I1091" t="str">
            <v>jam</v>
          </cell>
          <cell r="J1091">
            <v>140.17918129796908</v>
          </cell>
          <cell r="K1091">
            <v>0.19927327137881343</v>
          </cell>
          <cell r="L1091">
            <v>15.054703419291371</v>
          </cell>
          <cell r="M1091">
            <v>17500</v>
          </cell>
          <cell r="N1091">
            <v>2453135.6727144588</v>
          </cell>
          <cell r="O1091">
            <v>0</v>
          </cell>
          <cell r="P1091">
            <v>2453135.6727144588</v>
          </cell>
          <cell r="Q1091">
            <v>0</v>
          </cell>
          <cell r="R1091">
            <v>0</v>
          </cell>
          <cell r="T1091">
            <v>0</v>
          </cell>
        </row>
        <row r="1092">
          <cell r="B1092" t="str">
            <v>C20003</v>
          </cell>
          <cell r="E1092" t="str">
            <v>Mandor</v>
          </cell>
          <cell r="G1092">
            <v>0</v>
          </cell>
          <cell r="I1092" t="str">
            <v>jam</v>
          </cell>
          <cell r="J1092">
            <v>0</v>
          </cell>
          <cell r="K1092">
            <v>0</v>
          </cell>
          <cell r="L1092">
            <v>15.054703419291371</v>
          </cell>
          <cell r="M1092">
            <v>27500</v>
          </cell>
          <cell r="N1092">
            <v>0</v>
          </cell>
          <cell r="O1092">
            <v>0</v>
          </cell>
          <cell r="P1092">
            <v>0</v>
          </cell>
          <cell r="Q1092">
            <v>0</v>
          </cell>
          <cell r="R1092">
            <v>0</v>
          </cell>
          <cell r="T1092">
            <v>0</v>
          </cell>
        </row>
        <row r="1093">
          <cell r="D1093" t="str">
            <v>Equipment Operasional</v>
          </cell>
          <cell r="H1093" t="str">
            <v>BBM</v>
          </cell>
          <cell r="M1093">
            <v>73265.715915797002</v>
          </cell>
          <cell r="T1093">
            <v>0</v>
          </cell>
        </row>
        <row r="1094">
          <cell r="B1094" t="str">
            <v>D20025</v>
          </cell>
          <cell r="E1094" t="str">
            <v>Excavator CAT320</v>
          </cell>
          <cell r="F1094">
            <v>0.6</v>
          </cell>
          <cell r="G1094">
            <v>18</v>
          </cell>
          <cell r="H1094">
            <v>504.64505267268873</v>
          </cell>
          <cell r="I1094" t="str">
            <v>jam</v>
          </cell>
          <cell r="J1094">
            <v>28.035836259593818</v>
          </cell>
          <cell r="K1094">
            <v>6.6424423792937809E-2</v>
          </cell>
          <cell r="L1094">
            <v>15.054703419291371</v>
          </cell>
          <cell r="M1094">
            <v>241268.4</v>
          </cell>
          <cell r="N1094">
            <v>6764161.3570141848</v>
          </cell>
          <cell r="O1094">
            <v>0</v>
          </cell>
          <cell r="P1094">
            <v>0</v>
          </cell>
          <cell r="Q1094">
            <v>6764161.3570141848</v>
          </cell>
          <cell r="R1094">
            <v>0</v>
          </cell>
          <cell r="T1094">
            <v>0</v>
          </cell>
        </row>
        <row r="1095">
          <cell r="B1095" t="str">
            <v>D20105</v>
          </cell>
          <cell r="E1095" t="str">
            <v>Excavator long arm</v>
          </cell>
          <cell r="F1095">
            <v>0.4</v>
          </cell>
          <cell r="G1095">
            <v>18</v>
          </cell>
          <cell r="H1095">
            <v>373.81115012791759</v>
          </cell>
          <cell r="I1095" t="str">
            <v>jam</v>
          </cell>
          <cell r="J1095">
            <v>20.767286118217644</v>
          </cell>
          <cell r="K1095">
            <v>7.3804915325486456E-2</v>
          </cell>
          <cell r="L1095">
            <v>13.549233077362235</v>
          </cell>
          <cell r="M1095">
            <v>241268.4</v>
          </cell>
          <cell r="N1095">
            <v>5010489.8940845821</v>
          </cell>
          <cell r="O1095">
            <v>0</v>
          </cell>
          <cell r="P1095">
            <v>0</v>
          </cell>
          <cell r="Q1095">
            <v>5010489.8940845821</v>
          </cell>
          <cell r="R1095">
            <v>0</v>
          </cell>
          <cell r="T1095">
            <v>0</v>
          </cell>
        </row>
        <row r="1096">
          <cell r="B1096" t="str">
            <v>D20024</v>
          </cell>
          <cell r="E1096" t="str">
            <v>Dump Truck 20 Ton</v>
          </cell>
          <cell r="F1096">
            <v>8</v>
          </cell>
          <cell r="G1096">
            <v>10</v>
          </cell>
          <cell r="H1096">
            <v>917.09297777777783</v>
          </cell>
          <cell r="I1096" t="str">
            <v>jam</v>
          </cell>
          <cell r="J1096">
            <v>91.709297777777778</v>
          </cell>
          <cell r="K1096">
            <v>0.13037037037037036</v>
          </cell>
          <cell r="L1096">
            <v>7.6704545454545467</v>
          </cell>
          <cell r="M1096">
            <v>192744.92307692309</v>
          </cell>
          <cell r="N1096">
            <v>17676501.545616411</v>
          </cell>
          <cell r="O1096">
            <v>0</v>
          </cell>
          <cell r="P1096">
            <v>0</v>
          </cell>
          <cell r="Q1096">
            <v>17676501.545616411</v>
          </cell>
          <cell r="R1096">
            <v>0</v>
          </cell>
          <cell r="T1096">
            <v>0</v>
          </cell>
        </row>
        <row r="1097">
          <cell r="B1097" t="str">
            <v>D20049</v>
          </cell>
          <cell r="E1097" t="str">
            <v>Giant breaker</v>
          </cell>
          <cell r="G1097">
            <v>18</v>
          </cell>
          <cell r="H1097">
            <v>1266.2136000000003</v>
          </cell>
          <cell r="I1097" t="str">
            <v>jam</v>
          </cell>
          <cell r="J1097">
            <v>70.34520000000002</v>
          </cell>
          <cell r="K1097">
            <v>0.1</v>
          </cell>
          <cell r="L1097">
            <v>10</v>
          </cell>
          <cell r="M1097">
            <v>268437.52</v>
          </cell>
          <cell r="N1097">
            <v>18883291.031904008</v>
          </cell>
          <cell r="O1097">
            <v>0</v>
          </cell>
          <cell r="P1097">
            <v>0</v>
          </cell>
          <cell r="Q1097">
            <v>18883291.031904008</v>
          </cell>
          <cell r="R1097">
            <v>0</v>
          </cell>
          <cell r="T1097">
            <v>0</v>
          </cell>
        </row>
        <row r="1098">
          <cell r="B1098" t="str">
            <v>D20004</v>
          </cell>
          <cell r="E1098" t="str">
            <v>Alat bantu (Pek. Tanah)-m3</v>
          </cell>
          <cell r="I1098" t="str">
            <v>m3</v>
          </cell>
          <cell r="J1098">
            <v>703.45200000000011</v>
          </cell>
          <cell r="K1098">
            <v>1</v>
          </cell>
          <cell r="M1098">
            <v>250</v>
          </cell>
          <cell r="N1098">
            <v>175863.00000000003</v>
          </cell>
          <cell r="O1098">
            <v>0</v>
          </cell>
          <cell r="P1098">
            <v>0</v>
          </cell>
          <cell r="Q1098">
            <v>175863.00000000003</v>
          </cell>
          <cell r="R1098">
            <v>0</v>
          </cell>
          <cell r="T1098">
            <v>0</v>
          </cell>
        </row>
        <row r="1099">
          <cell r="B1099" t="str">
            <v>D20050</v>
          </cell>
          <cell r="E1099" t="str">
            <v>BBM solar</v>
          </cell>
          <cell r="H1099">
            <v>3061.7627805783841</v>
          </cell>
          <cell r="I1099" t="str">
            <v>ltr</v>
          </cell>
          <cell r="J1099">
            <v>3061.7627805783841</v>
          </cell>
          <cell r="M1099">
            <v>989.1712</v>
          </cell>
          <cell r="N1099">
            <v>3028607.5637800568</v>
          </cell>
          <cell r="O1099">
            <v>0</v>
          </cell>
          <cell r="P1099">
            <v>0</v>
          </cell>
          <cell r="Q1099">
            <v>3028607.5637800568</v>
          </cell>
          <cell r="R1099">
            <v>0</v>
          </cell>
          <cell r="T1099">
            <v>0</v>
          </cell>
        </row>
        <row r="1100">
          <cell r="T1100">
            <v>0</v>
          </cell>
        </row>
        <row r="1101">
          <cell r="B1101" t="str">
            <v>5.2.3</v>
          </cell>
          <cell r="D1101" t="str">
            <v>Rock Excavation</v>
          </cell>
          <cell r="F1101" t="str">
            <v>Estimate =</v>
          </cell>
          <cell r="G1101">
            <v>0.35</v>
          </cell>
          <cell r="I1101" t="str">
            <v>m3</v>
          </cell>
          <cell r="J1101">
            <v>615.52049999999997</v>
          </cell>
          <cell r="L1101">
            <v>0.25</v>
          </cell>
          <cell r="M1101">
            <v>119674.84784361061</v>
          </cell>
          <cell r="T1101">
            <v>0</v>
          </cell>
        </row>
        <row r="1102">
          <cell r="D1102" t="str">
            <v>Labour</v>
          </cell>
          <cell r="M1102">
            <v>10461.846747387706</v>
          </cell>
          <cell r="T1102">
            <v>0</v>
          </cell>
        </row>
        <row r="1103">
          <cell r="B1103" t="str">
            <v>C20001</v>
          </cell>
          <cell r="E1103" t="str">
            <v>Tenaga</v>
          </cell>
          <cell r="G1103">
            <v>3</v>
          </cell>
          <cell r="I1103" t="str">
            <v>jam</v>
          </cell>
          <cell r="J1103">
            <v>367.97035090716878</v>
          </cell>
          <cell r="K1103">
            <v>0.59781981413644025</v>
          </cell>
          <cell r="L1103">
            <v>5.0182344730971238</v>
          </cell>
          <cell r="M1103">
            <v>17500</v>
          </cell>
          <cell r="N1103">
            <v>6439481.1408754541</v>
          </cell>
          <cell r="O1103">
            <v>0</v>
          </cell>
          <cell r="P1103">
            <v>6439481.1408754541</v>
          </cell>
          <cell r="Q1103">
            <v>0</v>
          </cell>
          <cell r="R1103">
            <v>0</v>
          </cell>
          <cell r="T1103">
            <v>0</v>
          </cell>
        </row>
        <row r="1104">
          <cell r="B1104" t="str">
            <v>C20003</v>
          </cell>
          <cell r="E1104" t="str">
            <v>Mandor</v>
          </cell>
          <cell r="G1104">
            <v>0</v>
          </cell>
          <cell r="I1104" t="str">
            <v>jam</v>
          </cell>
          <cell r="J1104">
            <v>0</v>
          </cell>
          <cell r="K1104">
            <v>0</v>
          </cell>
          <cell r="L1104">
            <v>5.0182344730971238</v>
          </cell>
          <cell r="M1104">
            <v>27500</v>
          </cell>
          <cell r="N1104">
            <v>0</v>
          </cell>
          <cell r="O1104">
            <v>0</v>
          </cell>
          <cell r="P1104">
            <v>0</v>
          </cell>
          <cell r="Q1104">
            <v>0</v>
          </cell>
          <cell r="R1104">
            <v>0</v>
          </cell>
          <cell r="T1104">
            <v>0</v>
          </cell>
        </row>
        <row r="1105">
          <cell r="D1105" t="str">
            <v>Equipment Operasional</v>
          </cell>
          <cell r="H1105" t="str">
            <v>BBM</v>
          </cell>
          <cell r="M1105">
            <v>109213.0010962229</v>
          </cell>
          <cell r="T1105">
            <v>0</v>
          </cell>
        </row>
        <row r="1106">
          <cell r="B1106" t="str">
            <v>D20025</v>
          </cell>
          <cell r="E1106" t="str">
            <v>Excavator CAT320</v>
          </cell>
          <cell r="F1106">
            <v>0.6</v>
          </cell>
          <cell r="G1106">
            <v>18</v>
          </cell>
          <cell r="H1106">
            <v>1324.6932632658074</v>
          </cell>
          <cell r="I1106" t="str">
            <v>jam</v>
          </cell>
          <cell r="J1106">
            <v>73.59407018143375</v>
          </cell>
          <cell r="K1106">
            <v>0.19927327137881343</v>
          </cell>
          <cell r="L1106">
            <v>5.0182344730971238</v>
          </cell>
          <cell r="M1106">
            <v>241268.4</v>
          </cell>
          <cell r="N1106">
            <v>17755923.562162232</v>
          </cell>
          <cell r="O1106">
            <v>0</v>
          </cell>
          <cell r="P1106">
            <v>0</v>
          </cell>
          <cell r="Q1106">
            <v>17755923.562162232</v>
          </cell>
          <cell r="R1106">
            <v>0</v>
          </cell>
          <cell r="T1106">
            <v>0</v>
          </cell>
        </row>
        <row r="1107">
          <cell r="B1107" t="str">
            <v>D20105</v>
          </cell>
          <cell r="E1107" t="str">
            <v>Excavator long arm</v>
          </cell>
          <cell r="F1107">
            <v>0.4</v>
          </cell>
          <cell r="G1107">
            <v>18</v>
          </cell>
          <cell r="H1107">
            <v>981.25426908578345</v>
          </cell>
          <cell r="I1107" t="str">
            <v>jam</v>
          </cell>
          <cell r="J1107">
            <v>54.514126060321303</v>
          </cell>
          <cell r="K1107">
            <v>0.22141474597645935</v>
          </cell>
          <cell r="L1107">
            <v>4.5164110257874119</v>
          </cell>
          <cell r="M1107">
            <v>241268.4</v>
          </cell>
          <cell r="N1107">
            <v>13152535.971972024</v>
          </cell>
          <cell r="O1107">
            <v>0</v>
          </cell>
          <cell r="P1107">
            <v>0</v>
          </cell>
          <cell r="Q1107">
            <v>13152535.971972024</v>
          </cell>
          <cell r="R1107">
            <v>0</v>
          </cell>
          <cell r="T1107">
            <v>0</v>
          </cell>
        </row>
        <row r="1108">
          <cell r="B1108" t="str">
            <v>D20024</v>
          </cell>
          <cell r="E1108" t="str">
            <v>Dump Truck 20 Ton</v>
          </cell>
          <cell r="F1108">
            <v>8</v>
          </cell>
          <cell r="G1108">
            <v>10</v>
          </cell>
          <cell r="H1108">
            <v>802.45635555555532</v>
          </cell>
          <cell r="I1108" t="str">
            <v>jam</v>
          </cell>
          <cell r="J1108">
            <v>80.245635555555538</v>
          </cell>
          <cell r="K1108">
            <v>0.13037037037037036</v>
          </cell>
          <cell r="L1108">
            <v>7.6704545454545467</v>
          </cell>
          <cell r="M1108">
            <v>192744.92307692309</v>
          </cell>
          <cell r="N1108">
            <v>15466938.852414357</v>
          </cell>
          <cell r="O1108">
            <v>0</v>
          </cell>
          <cell r="P1108">
            <v>0</v>
          </cell>
          <cell r="Q1108">
            <v>15466938.852414357</v>
          </cell>
          <cell r="R1108">
            <v>0</v>
          </cell>
          <cell r="T1108">
            <v>0</v>
          </cell>
        </row>
        <row r="1109">
          <cell r="B1109" t="str">
            <v>D20049</v>
          </cell>
          <cell r="E1109" t="str">
            <v>Giant breaker</v>
          </cell>
          <cell r="G1109">
            <v>18</v>
          </cell>
          <cell r="H1109">
            <v>1107.9368999999999</v>
          </cell>
          <cell r="I1109" t="str">
            <v>jam</v>
          </cell>
          <cell r="J1109">
            <v>61.552050000000001</v>
          </cell>
          <cell r="K1109">
            <v>0.1</v>
          </cell>
          <cell r="L1109">
            <v>10</v>
          </cell>
          <cell r="M1109">
            <v>268437.52</v>
          </cell>
          <cell r="N1109">
            <v>16522879.652916001</v>
          </cell>
          <cell r="O1109">
            <v>0</v>
          </cell>
          <cell r="P1109">
            <v>0</v>
          </cell>
          <cell r="Q1109">
            <v>16522879.652916001</v>
          </cell>
          <cell r="R1109">
            <v>0</v>
          </cell>
          <cell r="T1109">
            <v>0</v>
          </cell>
        </row>
        <row r="1110">
          <cell r="B1110" t="str">
            <v>D20004</v>
          </cell>
          <cell r="E1110" t="str">
            <v>Alat bantu (Pek. Tanah)-m3</v>
          </cell>
          <cell r="I1110" t="str">
            <v>m3</v>
          </cell>
          <cell r="J1110">
            <v>615.52049999999997</v>
          </cell>
          <cell r="K1110">
            <v>1</v>
          </cell>
          <cell r="M1110">
            <v>250</v>
          </cell>
          <cell r="N1110">
            <v>153880.125</v>
          </cell>
          <cell r="O1110">
            <v>0</v>
          </cell>
          <cell r="P1110">
            <v>0</v>
          </cell>
          <cell r="Q1110">
            <v>153880.125</v>
          </cell>
          <cell r="R1110">
            <v>0</v>
          </cell>
          <cell r="T1110">
            <v>0</v>
          </cell>
        </row>
        <row r="1111">
          <cell r="B1111" t="str">
            <v>D20050</v>
          </cell>
          <cell r="E1111" t="str">
            <v>BBM solar</v>
          </cell>
          <cell r="H1111">
            <v>4216.3407879071456</v>
          </cell>
          <cell r="I1111" t="str">
            <v>ltr</v>
          </cell>
          <cell r="J1111">
            <v>4216.3407879071456</v>
          </cell>
          <cell r="M1111">
            <v>989.1712</v>
          </cell>
          <cell r="N1111">
            <v>4170682.8767830567</v>
          </cell>
          <cell r="O1111">
            <v>0</v>
          </cell>
          <cell r="P1111">
            <v>0</v>
          </cell>
          <cell r="Q1111">
            <v>4170682.8767830567</v>
          </cell>
          <cell r="R1111">
            <v>0</v>
          </cell>
          <cell r="T1111">
            <v>0</v>
          </cell>
        </row>
        <row r="1112">
          <cell r="T1112">
            <v>0</v>
          </cell>
        </row>
        <row r="1113">
          <cell r="B1113" t="str">
            <v>5.3.1</v>
          </cell>
          <cell r="D1113" t="str">
            <v>Dia. 1200mm</v>
          </cell>
          <cell r="I1113" t="str">
            <v>m3</v>
          </cell>
          <cell r="J1113">
            <v>90221.233508600038</v>
          </cell>
          <cell r="M1113">
            <v>7513468488.3624039</v>
          </cell>
        </row>
        <row r="1114">
          <cell r="B1114" t="str">
            <v>5.3.1.1</v>
          </cell>
          <cell r="D1114" t="str">
            <v>Soft Soil (Excavation)</v>
          </cell>
          <cell r="F1114" t="str">
            <v>Estimate =</v>
          </cell>
          <cell r="G1114">
            <v>0.25</v>
          </cell>
          <cell r="I1114" t="str">
            <v>m3</v>
          </cell>
          <cell r="J1114">
            <v>22555.30837715001</v>
          </cell>
          <cell r="M1114">
            <v>42763.506795090689</v>
          </cell>
          <cell r="T1114">
            <v>0</v>
          </cell>
        </row>
        <row r="1115">
          <cell r="D1115" t="str">
            <v>Labour</v>
          </cell>
          <cell r="M1115">
            <v>2615.4616868469261</v>
          </cell>
          <cell r="T1115">
            <v>0</v>
          </cell>
        </row>
        <row r="1116">
          <cell r="B1116" t="str">
            <v>C20001</v>
          </cell>
          <cell r="E1116" t="str">
            <v>Tenaga</v>
          </cell>
          <cell r="G1116">
            <v>3</v>
          </cell>
          <cell r="I1116" t="str">
            <v>jam</v>
          </cell>
          <cell r="J1116">
            <v>3371.0025654544784</v>
          </cell>
          <cell r="K1116">
            <v>0.14945495353411006</v>
          </cell>
          <cell r="L1116">
            <v>20.072937892388495</v>
          </cell>
          <cell r="M1116">
            <v>17500</v>
          </cell>
          <cell r="N1116">
            <v>58992544.895453371</v>
          </cell>
          <cell r="O1116">
            <v>0</v>
          </cell>
          <cell r="P1116">
            <v>58992544.895453371</v>
          </cell>
          <cell r="Q1116">
            <v>0</v>
          </cell>
          <cell r="R1116">
            <v>0</v>
          </cell>
          <cell r="T1116">
            <v>0</v>
          </cell>
        </row>
        <row r="1117">
          <cell r="B1117" t="str">
            <v>C20003</v>
          </cell>
          <cell r="E1117" t="str">
            <v>Mandor</v>
          </cell>
          <cell r="G1117">
            <v>0</v>
          </cell>
          <cell r="I1117" t="str">
            <v>jam</v>
          </cell>
          <cell r="J1117">
            <v>0</v>
          </cell>
          <cell r="K1117">
            <v>0</v>
          </cell>
          <cell r="L1117">
            <v>20.072937892388495</v>
          </cell>
          <cell r="M1117">
            <v>27500</v>
          </cell>
          <cell r="N1117">
            <v>0</v>
          </cell>
          <cell r="O1117">
            <v>0</v>
          </cell>
          <cell r="P1117">
            <v>0</v>
          </cell>
          <cell r="Q1117">
            <v>0</v>
          </cell>
          <cell r="R1117">
            <v>0</v>
          </cell>
          <cell r="T1117">
            <v>0</v>
          </cell>
        </row>
        <row r="1118">
          <cell r="D1118" t="str">
            <v>Equipment Operasional</v>
          </cell>
          <cell r="H1118" t="str">
            <v>BBM</v>
          </cell>
          <cell r="M1118">
            <v>40148.045108243765</v>
          </cell>
          <cell r="T1118">
            <v>0</v>
          </cell>
        </row>
        <row r="1119">
          <cell r="B1119" t="str">
            <v>D20025</v>
          </cell>
          <cell r="E1119" t="str">
            <v>Excavator CAT320</v>
          </cell>
          <cell r="F1119">
            <v>0.6</v>
          </cell>
          <cell r="G1119">
            <v>18</v>
          </cell>
          <cell r="H1119">
            <v>12135.609235636122</v>
          </cell>
          <cell r="I1119" t="str">
            <v>jam</v>
          </cell>
          <cell r="J1119">
            <v>674.2005130908957</v>
          </cell>
          <cell r="K1119">
            <v>4.9818317844703357E-2</v>
          </cell>
          <cell r="L1119">
            <v>20.072937892388495</v>
          </cell>
          <cell r="M1119">
            <v>241268.4</v>
          </cell>
          <cell r="N1119">
            <v>162663279.07261947</v>
          </cell>
          <cell r="O1119">
            <v>0</v>
          </cell>
          <cell r="P1119">
            <v>0</v>
          </cell>
          <cell r="Q1119">
            <v>162663279.07261947</v>
          </cell>
          <cell r="R1119">
            <v>0</v>
          </cell>
          <cell r="T1119">
            <v>0</v>
          </cell>
        </row>
        <row r="1120">
          <cell r="B1120" t="str">
            <v>D20105</v>
          </cell>
          <cell r="E1120" t="str">
            <v>Excavator long arm</v>
          </cell>
          <cell r="F1120">
            <v>0.4</v>
          </cell>
          <cell r="G1120">
            <v>18</v>
          </cell>
          <cell r="H1120">
            <v>8989.3401745452757</v>
          </cell>
          <cell r="I1120" t="str">
            <v>jam</v>
          </cell>
          <cell r="J1120">
            <v>499.40778747473752</v>
          </cell>
          <cell r="K1120">
            <v>5.5353686494114838E-2</v>
          </cell>
          <cell r="L1120">
            <v>18.065644103149648</v>
          </cell>
          <cell r="M1120">
            <v>241268.4</v>
          </cell>
          <cell r="N1120">
            <v>120491317.83156995</v>
          </cell>
          <cell r="O1120">
            <v>0</v>
          </cell>
          <cell r="P1120">
            <v>0</v>
          </cell>
          <cell r="Q1120">
            <v>120491317.83156995</v>
          </cell>
          <cell r="R1120">
            <v>0</v>
          </cell>
          <cell r="T1120">
            <v>0</v>
          </cell>
        </row>
        <row r="1121">
          <cell r="B1121" t="str">
            <v>D20024</v>
          </cell>
          <cell r="E1121" t="str">
            <v>Dump Truck 20 Ton</v>
          </cell>
          <cell r="F1121">
            <v>8</v>
          </cell>
          <cell r="G1121">
            <v>10</v>
          </cell>
          <cell r="H1121">
            <v>29405.439069469641</v>
          </cell>
          <cell r="I1121" t="str">
            <v>jam</v>
          </cell>
          <cell r="J1121">
            <v>2940.5439069469639</v>
          </cell>
          <cell r="K1121">
            <v>0.13037037037037036</v>
          </cell>
          <cell r="L1121">
            <v>7.6704545454545467</v>
          </cell>
          <cell r="M1121">
            <v>192744.92307692309</v>
          </cell>
          <cell r="N1121">
            <v>566774909.14880741</v>
          </cell>
          <cell r="O1121">
            <v>0</v>
          </cell>
          <cell r="P1121">
            <v>0</v>
          </cell>
          <cell r="Q1121">
            <v>566774909.14880741</v>
          </cell>
          <cell r="R1121">
            <v>0</v>
          </cell>
          <cell r="T1121">
            <v>0</v>
          </cell>
        </row>
        <row r="1122">
          <cell r="B1122" t="str">
            <v>D20004</v>
          </cell>
          <cell r="E1122" t="str">
            <v>Alat bantu (Pek. Tanah)-m3</v>
          </cell>
          <cell r="I1122" t="str">
            <v>m3</v>
          </cell>
          <cell r="J1122">
            <v>22555.30837715001</v>
          </cell>
          <cell r="K1122">
            <v>1</v>
          </cell>
          <cell r="M1122">
            <v>250</v>
          </cell>
          <cell r="N1122">
            <v>5638827.0942875026</v>
          </cell>
          <cell r="O1122">
            <v>0</v>
          </cell>
          <cell r="P1122">
            <v>0</v>
          </cell>
          <cell r="Q1122">
            <v>5638827.0942875026</v>
          </cell>
          <cell r="R1122">
            <v>0</v>
          </cell>
          <cell r="T1122">
            <v>0</v>
          </cell>
        </row>
        <row r="1123">
          <cell r="B1123" t="str">
            <v>D20050</v>
          </cell>
          <cell r="E1123" t="str">
            <v>BBM solar</v>
          </cell>
          <cell r="H1123">
            <v>50530.388479651039</v>
          </cell>
          <cell r="I1123" t="str">
            <v>ltr</v>
          </cell>
          <cell r="J1123">
            <v>50530.388479651039</v>
          </cell>
          <cell r="M1123">
            <v>989.1712</v>
          </cell>
          <cell r="N1123">
            <v>49983205.008882597</v>
          </cell>
          <cell r="O1123">
            <v>0</v>
          </cell>
          <cell r="P1123">
            <v>0</v>
          </cell>
          <cell r="Q1123">
            <v>49983205.008882597</v>
          </cell>
          <cell r="R1123">
            <v>0</v>
          </cell>
          <cell r="T1123">
            <v>0</v>
          </cell>
        </row>
        <row r="1124">
          <cell r="T1124">
            <v>0</v>
          </cell>
        </row>
        <row r="1125">
          <cell r="B1125" t="str">
            <v>5.3.1.2</v>
          </cell>
          <cell r="D1125" t="str">
            <v>Soft Rock (Excavation)</v>
          </cell>
          <cell r="F1125" t="str">
            <v>Estimate =</v>
          </cell>
          <cell r="G1125">
            <v>0.4</v>
          </cell>
          <cell r="I1125" t="str">
            <v>m3</v>
          </cell>
          <cell r="J1125">
            <v>36088.493403440014</v>
          </cell>
          <cell r="L1125">
            <v>0.75</v>
          </cell>
          <cell r="M1125">
            <v>76752.998164926248</v>
          </cell>
          <cell r="T1125">
            <v>0</v>
          </cell>
        </row>
        <row r="1126">
          <cell r="D1126" t="str">
            <v>Labour</v>
          </cell>
          <cell r="M1126">
            <v>3487.282249129235</v>
          </cell>
          <cell r="T1126">
            <v>0</v>
          </cell>
        </row>
        <row r="1127">
          <cell r="B1127" t="str">
            <v>C20001</v>
          </cell>
          <cell r="E1127" t="str">
            <v>Tenaga</v>
          </cell>
          <cell r="G1127">
            <v>3</v>
          </cell>
          <cell r="I1127" t="str">
            <v>jam</v>
          </cell>
          <cell r="J1127">
            <v>7191.4721396362202</v>
          </cell>
          <cell r="K1127">
            <v>0.19927327137881343</v>
          </cell>
          <cell r="L1127">
            <v>15.054703419291371</v>
          </cell>
          <cell r="M1127">
            <v>17500</v>
          </cell>
          <cell r="N1127">
            <v>125850762.44363385</v>
          </cell>
          <cell r="O1127">
            <v>0</v>
          </cell>
          <cell r="P1127">
            <v>125850762.44363385</v>
          </cell>
          <cell r="Q1127">
            <v>0</v>
          </cell>
          <cell r="R1127">
            <v>0</v>
          </cell>
          <cell r="T1127">
            <v>0</v>
          </cell>
        </row>
        <row r="1128">
          <cell r="B1128" t="str">
            <v>C20003</v>
          </cell>
          <cell r="E1128" t="str">
            <v>Mandor</v>
          </cell>
          <cell r="G1128">
            <v>0</v>
          </cell>
          <cell r="I1128" t="str">
            <v>jam</v>
          </cell>
          <cell r="J1128">
            <v>0</v>
          </cell>
          <cell r="K1128">
            <v>0</v>
          </cell>
          <cell r="L1128">
            <v>15.054703419291371</v>
          </cell>
          <cell r="M1128">
            <v>27500</v>
          </cell>
          <cell r="N1128">
            <v>0</v>
          </cell>
          <cell r="O1128">
            <v>0</v>
          </cell>
          <cell r="P1128">
            <v>0</v>
          </cell>
          <cell r="Q1128">
            <v>0</v>
          </cell>
          <cell r="R1128">
            <v>0</v>
          </cell>
          <cell r="T1128">
            <v>0</v>
          </cell>
        </row>
        <row r="1129">
          <cell r="D1129" t="str">
            <v>Equipment Operasional</v>
          </cell>
          <cell r="H1129" t="str">
            <v>BBM</v>
          </cell>
          <cell r="M1129">
            <v>73265.715915797002</v>
          </cell>
          <cell r="T1129">
            <v>0</v>
          </cell>
        </row>
        <row r="1130">
          <cell r="B1130" t="str">
            <v>D20025</v>
          </cell>
          <cell r="E1130" t="str">
            <v>Excavator CAT320</v>
          </cell>
          <cell r="F1130">
            <v>0.6</v>
          </cell>
          <cell r="G1130">
            <v>18</v>
          </cell>
          <cell r="H1130">
            <v>25889.29970269039</v>
          </cell>
          <cell r="I1130" t="str">
            <v>jam</v>
          </cell>
          <cell r="J1130">
            <v>1438.294427927244</v>
          </cell>
          <cell r="K1130">
            <v>6.6424423792937809E-2</v>
          </cell>
          <cell r="L1130">
            <v>15.054703419291371</v>
          </cell>
          <cell r="M1130">
            <v>241268.4</v>
          </cell>
          <cell r="N1130">
            <v>347014995.35492146</v>
          </cell>
          <cell r="O1130">
            <v>0</v>
          </cell>
          <cell r="P1130">
            <v>0</v>
          </cell>
          <cell r="Q1130">
            <v>347014995.35492146</v>
          </cell>
          <cell r="R1130">
            <v>0</v>
          </cell>
          <cell r="T1130">
            <v>0</v>
          </cell>
        </row>
        <row r="1131">
          <cell r="B1131" t="str">
            <v>D20105</v>
          </cell>
          <cell r="E1131" t="str">
            <v>Excavator long arm</v>
          </cell>
          <cell r="F1131">
            <v>0.4</v>
          </cell>
          <cell r="G1131">
            <v>18</v>
          </cell>
          <cell r="H1131">
            <v>19177.259039029923</v>
          </cell>
          <cell r="I1131" t="str">
            <v>jam</v>
          </cell>
          <cell r="J1131">
            <v>1065.4032799461067</v>
          </cell>
          <cell r="K1131">
            <v>7.3804915325486456E-2</v>
          </cell>
          <cell r="L1131">
            <v>13.549233077362235</v>
          </cell>
          <cell r="M1131">
            <v>241268.4</v>
          </cell>
          <cell r="N1131">
            <v>257048144.70734924</v>
          </cell>
          <cell r="O1131">
            <v>0</v>
          </cell>
          <cell r="P1131">
            <v>0</v>
          </cell>
          <cell r="Q1131">
            <v>257048144.70734924</v>
          </cell>
          <cell r="R1131">
            <v>0</v>
          </cell>
          <cell r="T1131">
            <v>0</v>
          </cell>
        </row>
        <row r="1132">
          <cell r="B1132" t="str">
            <v>D20024</v>
          </cell>
          <cell r="E1132" t="str">
            <v>Dump Truck 20 Ton</v>
          </cell>
          <cell r="F1132">
            <v>8</v>
          </cell>
          <cell r="G1132">
            <v>10</v>
          </cell>
          <cell r="H1132">
            <v>47048.702511151423</v>
          </cell>
          <cell r="I1132" t="str">
            <v>jam</v>
          </cell>
          <cell r="J1132">
            <v>4704.8702511151423</v>
          </cell>
          <cell r="K1132">
            <v>0.13037037037037036</v>
          </cell>
          <cell r="L1132">
            <v>7.6704545454545467</v>
          </cell>
          <cell r="M1132">
            <v>192744.92307692309</v>
          </cell>
          <cell r="N1132">
            <v>906839854.63809192</v>
          </cell>
          <cell r="O1132">
            <v>0</v>
          </cell>
          <cell r="P1132">
            <v>0</v>
          </cell>
          <cell r="Q1132">
            <v>906839854.63809192</v>
          </cell>
          <cell r="R1132">
            <v>0</v>
          </cell>
          <cell r="T1132">
            <v>0</v>
          </cell>
        </row>
        <row r="1133">
          <cell r="B1133" t="str">
            <v>D20049</v>
          </cell>
          <cell r="E1133" t="str">
            <v>Giant breaker</v>
          </cell>
          <cell r="G1133">
            <v>18</v>
          </cell>
          <cell r="H1133">
            <v>64959.288126192027</v>
          </cell>
          <cell r="I1133" t="str">
            <v>jam</v>
          </cell>
          <cell r="J1133">
            <v>3608.8493403440016</v>
          </cell>
          <cell r="K1133">
            <v>0.1</v>
          </cell>
          <cell r="L1133">
            <v>10</v>
          </cell>
          <cell r="M1133">
            <v>268437.52</v>
          </cell>
          <cell r="N1133">
            <v>968750566.97557974</v>
          </cell>
          <cell r="O1133">
            <v>0</v>
          </cell>
          <cell r="P1133">
            <v>0</v>
          </cell>
          <cell r="Q1133">
            <v>968750566.97557974</v>
          </cell>
          <cell r="R1133">
            <v>0</v>
          </cell>
          <cell r="T1133">
            <v>0</v>
          </cell>
        </row>
        <row r="1134">
          <cell r="B1134" t="str">
            <v>D20004</v>
          </cell>
          <cell r="E1134" t="str">
            <v>Alat bantu (Pek. Tanah)-m3</v>
          </cell>
          <cell r="I1134" t="str">
            <v>m3</v>
          </cell>
          <cell r="J1134">
            <v>36088.493403440014</v>
          </cell>
          <cell r="K1134">
            <v>1</v>
          </cell>
          <cell r="M1134">
            <v>250</v>
          </cell>
          <cell r="N1134">
            <v>9022123.3508600034</v>
          </cell>
          <cell r="O1134">
            <v>0</v>
          </cell>
          <cell r="P1134">
            <v>0</v>
          </cell>
          <cell r="Q1134">
            <v>9022123.3508600034</v>
          </cell>
          <cell r="R1134">
            <v>0</v>
          </cell>
          <cell r="T1134">
            <v>0</v>
          </cell>
        </row>
        <row r="1135">
          <cell r="B1135" t="str">
            <v>D20050</v>
          </cell>
          <cell r="E1135" t="str">
            <v>BBM solar</v>
          </cell>
          <cell r="H1135">
            <v>157074.54937906377</v>
          </cell>
          <cell r="I1135" t="str">
            <v>ltr</v>
          </cell>
          <cell r="J1135">
            <v>157074.54937906377</v>
          </cell>
          <cell r="M1135">
            <v>989.1712</v>
          </cell>
          <cell r="N1135">
            <v>155373620.49874777</v>
          </cell>
          <cell r="O1135">
            <v>0</v>
          </cell>
          <cell r="P1135">
            <v>0</v>
          </cell>
          <cell r="Q1135">
            <v>155373620.49874777</v>
          </cell>
          <cell r="R1135">
            <v>0</v>
          </cell>
          <cell r="T1135">
            <v>0</v>
          </cell>
        </row>
        <row r="1136">
          <cell r="T1136">
            <v>0</v>
          </cell>
        </row>
        <row r="1137">
          <cell r="B1137" t="str">
            <v>5.3.3</v>
          </cell>
          <cell r="D1137" t="str">
            <v>Rock Excavation</v>
          </cell>
          <cell r="F1137" t="str">
            <v>Estimate =</v>
          </cell>
          <cell r="G1137">
            <v>0.35</v>
          </cell>
          <cell r="I1137" t="str">
            <v>m3</v>
          </cell>
          <cell r="J1137">
            <v>31577.431728010011</v>
          </cell>
          <cell r="L1137">
            <v>0.25</v>
          </cell>
          <cell r="M1137">
            <v>119674.84784361062</v>
          </cell>
          <cell r="T1137">
            <v>0</v>
          </cell>
        </row>
        <row r="1138">
          <cell r="D1138" t="str">
            <v>Labour</v>
          </cell>
          <cell r="M1138">
            <v>10461.846747387704</v>
          </cell>
          <cell r="T1138">
            <v>0</v>
          </cell>
        </row>
        <row r="1139">
          <cell r="B1139" t="str">
            <v>C20001</v>
          </cell>
          <cell r="E1139" t="str">
            <v>Tenaga</v>
          </cell>
          <cell r="G1139">
            <v>3</v>
          </cell>
          <cell r="I1139" t="str">
            <v>jam</v>
          </cell>
          <cell r="J1139">
            <v>18877.614366545076</v>
          </cell>
          <cell r="K1139">
            <v>0.59781981413644025</v>
          </cell>
          <cell r="L1139">
            <v>5.0182344730971238</v>
          </cell>
          <cell r="M1139">
            <v>17500</v>
          </cell>
          <cell r="N1139">
            <v>330358251.41453886</v>
          </cell>
          <cell r="O1139">
            <v>0</v>
          </cell>
          <cell r="P1139">
            <v>330358251.41453886</v>
          </cell>
          <cell r="Q1139">
            <v>0</v>
          </cell>
          <cell r="R1139">
            <v>0</v>
          </cell>
          <cell r="T1139">
            <v>0</v>
          </cell>
        </row>
        <row r="1140">
          <cell r="B1140" t="str">
            <v>C20003</v>
          </cell>
          <cell r="E1140" t="str">
            <v>Mandor</v>
          </cell>
          <cell r="G1140">
            <v>0</v>
          </cell>
          <cell r="I1140" t="str">
            <v>jam</v>
          </cell>
          <cell r="J1140">
            <v>0</v>
          </cell>
          <cell r="K1140">
            <v>0</v>
          </cell>
          <cell r="L1140">
            <v>5.0182344730971238</v>
          </cell>
          <cell r="M1140">
            <v>27500</v>
          </cell>
          <cell r="N1140">
            <v>0</v>
          </cell>
          <cell r="O1140">
            <v>0</v>
          </cell>
          <cell r="P1140">
            <v>0</v>
          </cell>
          <cell r="Q1140">
            <v>0</v>
          </cell>
          <cell r="R1140">
            <v>0</v>
          </cell>
          <cell r="T1140">
            <v>0</v>
          </cell>
        </row>
        <row r="1141">
          <cell r="D1141" t="str">
            <v>Equipment Operasional</v>
          </cell>
          <cell r="H1141" t="str">
            <v>BBM</v>
          </cell>
          <cell r="M1141">
            <v>109213.00109622291</v>
          </cell>
          <cell r="T1141">
            <v>0</v>
          </cell>
        </row>
        <row r="1142">
          <cell r="B1142" t="str">
            <v>D20025</v>
          </cell>
          <cell r="E1142" t="str">
            <v>Excavator CAT320</v>
          </cell>
          <cell r="F1142">
            <v>0.6</v>
          </cell>
          <cell r="G1142">
            <v>18</v>
          </cell>
          <cell r="H1142">
            <v>67959.411719562282</v>
          </cell>
          <cell r="I1142" t="str">
            <v>jam</v>
          </cell>
          <cell r="J1142">
            <v>3775.5228733090153</v>
          </cell>
          <cell r="K1142">
            <v>0.19927327137881343</v>
          </cell>
          <cell r="L1142">
            <v>5.0182344730971238</v>
          </cell>
          <cell r="M1142">
            <v>241268.4</v>
          </cell>
          <cell r="N1142">
            <v>910914362.80666876</v>
          </cell>
          <cell r="O1142">
            <v>0</v>
          </cell>
          <cell r="P1142">
            <v>0</v>
          </cell>
          <cell r="Q1142">
            <v>910914362.80666876</v>
          </cell>
          <cell r="R1142">
            <v>0</v>
          </cell>
          <cell r="T1142">
            <v>0</v>
          </cell>
        </row>
        <row r="1143">
          <cell r="B1143" t="str">
            <v>D20105</v>
          </cell>
          <cell r="E1143" t="str">
            <v>Excavator long arm</v>
          </cell>
          <cell r="F1143">
            <v>0.4</v>
          </cell>
          <cell r="G1143">
            <v>18</v>
          </cell>
          <cell r="H1143">
            <v>50340.304977453539</v>
          </cell>
          <cell r="I1143" t="str">
            <v>jam</v>
          </cell>
          <cell r="J1143">
            <v>2796.68360985853</v>
          </cell>
          <cell r="K1143">
            <v>0.22141474597645935</v>
          </cell>
          <cell r="L1143">
            <v>4.5164110257874119</v>
          </cell>
          <cell r="M1143">
            <v>241268.4</v>
          </cell>
          <cell r="N1143">
            <v>674751379.85679173</v>
          </cell>
          <cell r="O1143">
            <v>0</v>
          </cell>
          <cell r="P1143">
            <v>0</v>
          </cell>
          <cell r="Q1143">
            <v>674751379.85679173</v>
          </cell>
          <cell r="R1143">
            <v>0</v>
          </cell>
          <cell r="T1143">
            <v>0</v>
          </cell>
        </row>
        <row r="1144">
          <cell r="B1144" t="str">
            <v>D20024</v>
          </cell>
          <cell r="E1144" t="str">
            <v>Dump Truck 20 Ton</v>
          </cell>
          <cell r="F1144">
            <v>8</v>
          </cell>
          <cell r="G1144">
            <v>10</v>
          </cell>
          <cell r="H1144">
            <v>41167.614697257493</v>
          </cell>
          <cell r="I1144" t="str">
            <v>jam</v>
          </cell>
          <cell r="J1144">
            <v>4116.7614697257495</v>
          </cell>
          <cell r="K1144">
            <v>0.13037037037037036</v>
          </cell>
          <cell r="L1144">
            <v>7.6704545454545467</v>
          </cell>
          <cell r="M1144">
            <v>192744.92307692309</v>
          </cell>
          <cell r="N1144">
            <v>793484872.80833042</v>
          </cell>
          <cell r="O1144">
            <v>0</v>
          </cell>
          <cell r="P1144">
            <v>0</v>
          </cell>
          <cell r="Q1144">
            <v>793484872.80833042</v>
          </cell>
          <cell r="R1144">
            <v>0</v>
          </cell>
          <cell r="T1144">
            <v>0</v>
          </cell>
        </row>
        <row r="1145">
          <cell r="B1145" t="str">
            <v>D20049</v>
          </cell>
          <cell r="E1145" t="str">
            <v>Giant breaker</v>
          </cell>
          <cell r="G1145">
            <v>18</v>
          </cell>
          <cell r="H1145">
            <v>56839.377110418027</v>
          </cell>
          <cell r="I1145" t="str">
            <v>jam</v>
          </cell>
          <cell r="J1145">
            <v>3157.7431728010015</v>
          </cell>
          <cell r="K1145">
            <v>0.1</v>
          </cell>
          <cell r="L1145">
            <v>10</v>
          </cell>
          <cell r="M1145">
            <v>268437.52</v>
          </cell>
          <cell r="N1145">
            <v>847656746.10363233</v>
          </cell>
          <cell r="O1145">
            <v>0</v>
          </cell>
          <cell r="P1145">
            <v>0</v>
          </cell>
          <cell r="Q1145">
            <v>847656746.10363233</v>
          </cell>
          <cell r="R1145">
            <v>0</v>
          </cell>
          <cell r="T1145">
            <v>0</v>
          </cell>
        </row>
        <row r="1146">
          <cell r="B1146" t="str">
            <v>D20004</v>
          </cell>
          <cell r="E1146" t="str">
            <v>Alat bantu (Pek. Tanah)-m3</v>
          </cell>
          <cell r="I1146" t="str">
            <v>m3</v>
          </cell>
          <cell r="J1146">
            <v>31577.431728010011</v>
          </cell>
          <cell r="K1146">
            <v>1</v>
          </cell>
          <cell r="M1146">
            <v>250</v>
          </cell>
          <cell r="N1146">
            <v>7894357.9320025025</v>
          </cell>
          <cell r="O1146">
            <v>0</v>
          </cell>
          <cell r="P1146">
            <v>0</v>
          </cell>
          <cell r="Q1146">
            <v>7894357.9320025025</v>
          </cell>
          <cell r="R1146">
            <v>0</v>
          </cell>
          <cell r="T1146">
            <v>0</v>
          </cell>
        </row>
        <row r="1147">
          <cell r="B1147" t="str">
            <v>D20050</v>
          </cell>
          <cell r="E1147" t="str">
            <v>BBM solar</v>
          </cell>
          <cell r="H1147">
            <v>216306.70850469134</v>
          </cell>
          <cell r="I1147" t="str">
            <v>ltr</v>
          </cell>
          <cell r="J1147">
            <v>216306.70850469134</v>
          </cell>
          <cell r="M1147">
            <v>989.1712</v>
          </cell>
          <cell r="N1147">
            <v>213964366.41963574</v>
          </cell>
          <cell r="O1147">
            <v>0</v>
          </cell>
          <cell r="P1147">
            <v>0</v>
          </cell>
          <cell r="Q1147">
            <v>213964366.41963574</v>
          </cell>
          <cell r="R1147">
            <v>0</v>
          </cell>
          <cell r="T1147">
            <v>0</v>
          </cell>
        </row>
        <row r="1148">
          <cell r="T1148">
            <v>0</v>
          </cell>
        </row>
        <row r="1149">
          <cell r="B1149" t="str">
            <v>5.4.1</v>
          </cell>
          <cell r="D1149" t="str">
            <v>Dia. 2000mm</v>
          </cell>
          <cell r="I1149" t="str">
            <v>m3</v>
          </cell>
          <cell r="J1149">
            <v>132469.12508859948</v>
          </cell>
          <cell r="M1149">
            <v>11031799924.784403</v>
          </cell>
        </row>
        <row r="1150">
          <cell r="B1150" t="str">
            <v>5.4.1.1</v>
          </cell>
          <cell r="D1150" t="str">
            <v>Soft Soil (Excavation)</v>
          </cell>
          <cell r="F1150" t="str">
            <v>Estimate =</v>
          </cell>
          <cell r="G1150">
            <v>0.25</v>
          </cell>
          <cell r="I1150" t="str">
            <v>m3</v>
          </cell>
          <cell r="J1150">
            <v>33117.28127214987</v>
          </cell>
          <cell r="M1150">
            <v>42763.506795090689</v>
          </cell>
          <cell r="T1150">
            <v>0</v>
          </cell>
        </row>
        <row r="1151">
          <cell r="D1151" t="str">
            <v>Labour</v>
          </cell>
          <cell r="M1151">
            <v>2615.4616868469261</v>
          </cell>
          <cell r="T1151">
            <v>0</v>
          </cell>
        </row>
        <row r="1152">
          <cell r="B1152" t="str">
            <v>C20001</v>
          </cell>
          <cell r="E1152" t="str">
            <v>Tenaga</v>
          </cell>
          <cell r="G1152">
            <v>3</v>
          </cell>
          <cell r="I1152" t="str">
            <v>jam</v>
          </cell>
          <cell r="J1152">
            <v>4949.5417337052122</v>
          </cell>
          <cell r="K1152">
            <v>0.14945495353411006</v>
          </cell>
          <cell r="L1152">
            <v>20.072937892388495</v>
          </cell>
          <cell r="M1152">
            <v>17500</v>
          </cell>
          <cell r="N1152">
            <v>86616980.339841217</v>
          </cell>
          <cell r="O1152">
            <v>0</v>
          </cell>
          <cell r="P1152">
            <v>86616980.339841217</v>
          </cell>
          <cell r="Q1152">
            <v>0</v>
          </cell>
          <cell r="R1152">
            <v>0</v>
          </cell>
          <cell r="T1152">
            <v>0</v>
          </cell>
        </row>
        <row r="1153">
          <cell r="B1153" t="str">
            <v>C20003</v>
          </cell>
          <cell r="E1153" t="str">
            <v>Mandor</v>
          </cell>
          <cell r="G1153">
            <v>0</v>
          </cell>
          <cell r="I1153" t="str">
            <v>jam</v>
          </cell>
          <cell r="J1153">
            <v>0</v>
          </cell>
          <cell r="K1153">
            <v>0</v>
          </cell>
          <cell r="L1153">
            <v>20.072937892388495</v>
          </cell>
          <cell r="M1153">
            <v>27500</v>
          </cell>
          <cell r="N1153">
            <v>0</v>
          </cell>
          <cell r="O1153">
            <v>0</v>
          </cell>
          <cell r="P1153">
            <v>0</v>
          </cell>
          <cell r="Q1153">
            <v>0</v>
          </cell>
          <cell r="R1153">
            <v>0</v>
          </cell>
          <cell r="T1153">
            <v>0</v>
          </cell>
        </row>
        <row r="1154">
          <cell r="D1154" t="str">
            <v>Equipment Operasional</v>
          </cell>
          <cell r="H1154" t="str">
            <v>BBM</v>
          </cell>
          <cell r="M1154">
            <v>40148.045108243765</v>
          </cell>
          <cell r="T1154">
            <v>0</v>
          </cell>
        </row>
        <row r="1155">
          <cell r="B1155" t="str">
            <v>D20025</v>
          </cell>
          <cell r="E1155" t="str">
            <v>Excavator CAT320</v>
          </cell>
          <cell r="F1155">
            <v>0.6</v>
          </cell>
          <cell r="G1155">
            <v>18</v>
          </cell>
          <cell r="H1155">
            <v>17818.350241338765</v>
          </cell>
          <cell r="I1155" t="str">
            <v>jam</v>
          </cell>
          <cell r="J1155">
            <v>989.90834674104246</v>
          </cell>
          <cell r="K1155">
            <v>4.9818317844703357E-2</v>
          </cell>
          <cell r="L1155">
            <v>20.072937892388495</v>
          </cell>
          <cell r="M1155">
            <v>241268.4</v>
          </cell>
          <cell r="N1155">
            <v>238833602.96485654</v>
          </cell>
          <cell r="O1155">
            <v>0</v>
          </cell>
          <cell r="P1155">
            <v>0</v>
          </cell>
          <cell r="Q1155">
            <v>238833602.96485654</v>
          </cell>
          <cell r="R1155">
            <v>0</v>
          </cell>
          <cell r="T1155">
            <v>0</v>
          </cell>
        </row>
        <row r="1156">
          <cell r="B1156" t="str">
            <v>D20105</v>
          </cell>
          <cell r="E1156" t="str">
            <v>Excavator long arm</v>
          </cell>
          <cell r="F1156">
            <v>0.4</v>
          </cell>
          <cell r="G1156">
            <v>18</v>
          </cell>
          <cell r="H1156">
            <v>13198.777956547234</v>
          </cell>
          <cell r="I1156" t="str">
            <v>jam</v>
          </cell>
          <cell r="J1156">
            <v>733.26544203040191</v>
          </cell>
          <cell r="K1156">
            <v>5.5353686494114838E-2</v>
          </cell>
          <cell r="L1156">
            <v>18.065644103149648</v>
          </cell>
          <cell r="M1156">
            <v>241268.4</v>
          </cell>
          <cell r="N1156">
            <v>176913779.97396782</v>
          </cell>
          <cell r="O1156">
            <v>0</v>
          </cell>
          <cell r="P1156">
            <v>0</v>
          </cell>
          <cell r="Q1156">
            <v>176913779.97396782</v>
          </cell>
          <cell r="R1156">
            <v>0</v>
          </cell>
          <cell r="T1156">
            <v>0</v>
          </cell>
        </row>
        <row r="1157">
          <cell r="B1157" t="str">
            <v>D20024</v>
          </cell>
          <cell r="E1157" t="str">
            <v>Dump Truck 20 Ton</v>
          </cell>
          <cell r="F1157">
            <v>8</v>
          </cell>
          <cell r="G1157">
            <v>10</v>
          </cell>
          <cell r="H1157">
            <v>43175.122251099085</v>
          </cell>
          <cell r="I1157" t="str">
            <v>jam</v>
          </cell>
          <cell r="J1157">
            <v>4317.5122251099083</v>
          </cell>
          <cell r="K1157">
            <v>0.13037037037037036</v>
          </cell>
          <cell r="L1157">
            <v>7.6704545454545467</v>
          </cell>
          <cell r="M1157">
            <v>192744.92307692309</v>
          </cell>
          <cell r="N1157">
            <v>832178561.71248436</v>
          </cell>
          <cell r="O1157">
            <v>0</v>
          </cell>
          <cell r="P1157">
            <v>0</v>
          </cell>
          <cell r="Q1157">
            <v>832178561.71248436</v>
          </cell>
          <cell r="R1157">
            <v>0</v>
          </cell>
          <cell r="T1157">
            <v>0</v>
          </cell>
        </row>
        <row r="1158">
          <cell r="B1158" t="str">
            <v>D20004</v>
          </cell>
          <cell r="E1158" t="str">
            <v>Alat bantu (Pek. Tanah)-m3</v>
          </cell>
          <cell r="I1158" t="str">
            <v>m3</v>
          </cell>
          <cell r="J1158">
            <v>33117.28127214987</v>
          </cell>
          <cell r="K1158">
            <v>1</v>
          </cell>
          <cell r="M1158">
            <v>250</v>
          </cell>
          <cell r="N1158">
            <v>8279320.318037468</v>
          </cell>
          <cell r="O1158">
            <v>0</v>
          </cell>
          <cell r="P1158">
            <v>0</v>
          </cell>
          <cell r="Q1158">
            <v>8279320.318037468</v>
          </cell>
          <cell r="R1158">
            <v>0</v>
          </cell>
          <cell r="T1158">
            <v>0</v>
          </cell>
        </row>
        <row r="1159">
          <cell r="B1159" t="str">
            <v>D20050</v>
          </cell>
          <cell r="E1159" t="str">
            <v>BBM solar</v>
          </cell>
          <cell r="H1159">
            <v>74192.250448985083</v>
          </cell>
          <cell r="I1159" t="str">
            <v>ltr</v>
          </cell>
          <cell r="J1159">
            <v>74192.250448985083</v>
          </cell>
          <cell r="M1159">
            <v>989.1712</v>
          </cell>
          <cell r="N1159">
            <v>73388837.407323107</v>
          </cell>
          <cell r="O1159">
            <v>0</v>
          </cell>
          <cell r="P1159">
            <v>0</v>
          </cell>
          <cell r="Q1159">
            <v>73388837.407323107</v>
          </cell>
          <cell r="R1159">
            <v>0</v>
          </cell>
          <cell r="T1159">
            <v>0</v>
          </cell>
        </row>
        <row r="1160">
          <cell r="T1160">
            <v>0</v>
          </cell>
        </row>
        <row r="1161">
          <cell r="B1161" t="str">
            <v>5.4.1.2</v>
          </cell>
          <cell r="D1161" t="str">
            <v>Soft Rock (Excavation)</v>
          </cell>
          <cell r="F1161" t="str">
            <v>Estimate =</v>
          </cell>
          <cell r="G1161">
            <v>0.4</v>
          </cell>
          <cell r="I1161" t="str">
            <v>m3</v>
          </cell>
          <cell r="J1161">
            <v>52987.650035439794</v>
          </cell>
          <cell r="L1161">
            <v>0.75</v>
          </cell>
          <cell r="M1161">
            <v>76752.998164926263</v>
          </cell>
          <cell r="T1161">
            <v>0</v>
          </cell>
        </row>
        <row r="1162">
          <cell r="D1162" t="str">
            <v>Labour</v>
          </cell>
          <cell r="M1162">
            <v>3487.2822491292345</v>
          </cell>
          <cell r="T1162">
            <v>0</v>
          </cell>
        </row>
        <row r="1163">
          <cell r="B1163" t="str">
            <v>C20001</v>
          </cell>
          <cell r="E1163" t="str">
            <v>Tenaga</v>
          </cell>
          <cell r="G1163">
            <v>3</v>
          </cell>
          <cell r="I1163" t="str">
            <v>jam</v>
          </cell>
          <cell r="J1163">
            <v>10559.022365237786</v>
          </cell>
          <cell r="K1163">
            <v>0.19927327137881343</v>
          </cell>
          <cell r="L1163">
            <v>15.054703419291371</v>
          </cell>
          <cell r="M1163">
            <v>17500</v>
          </cell>
          <cell r="N1163">
            <v>184782891.39166126</v>
          </cell>
          <cell r="O1163">
            <v>0</v>
          </cell>
          <cell r="P1163">
            <v>184782891.39166126</v>
          </cell>
          <cell r="Q1163">
            <v>0</v>
          </cell>
          <cell r="R1163">
            <v>0</v>
          </cell>
          <cell r="T1163">
            <v>0</v>
          </cell>
        </row>
        <row r="1164">
          <cell r="B1164" t="str">
            <v>C20003</v>
          </cell>
          <cell r="E1164" t="str">
            <v>Mandor</v>
          </cell>
          <cell r="G1164">
            <v>0</v>
          </cell>
          <cell r="I1164" t="str">
            <v>jam</v>
          </cell>
          <cell r="J1164">
            <v>0</v>
          </cell>
          <cell r="K1164">
            <v>0</v>
          </cell>
          <cell r="L1164">
            <v>15.054703419291371</v>
          </cell>
          <cell r="M1164">
            <v>27500</v>
          </cell>
          <cell r="N1164">
            <v>0</v>
          </cell>
          <cell r="O1164">
            <v>0</v>
          </cell>
          <cell r="P1164">
            <v>0</v>
          </cell>
          <cell r="Q1164">
            <v>0</v>
          </cell>
          <cell r="R1164">
            <v>0</v>
          </cell>
          <cell r="T1164">
            <v>0</v>
          </cell>
        </row>
        <row r="1165">
          <cell r="D1165" t="str">
            <v>Equipment Operasional</v>
          </cell>
          <cell r="H1165" t="str">
            <v>BBM</v>
          </cell>
          <cell r="M1165">
            <v>73265.715915797016</v>
          </cell>
          <cell r="T1165">
            <v>0</v>
          </cell>
        </row>
        <row r="1166">
          <cell r="B1166" t="str">
            <v>D20025</v>
          </cell>
          <cell r="E1166" t="str">
            <v>Excavator CAT320</v>
          </cell>
          <cell r="F1166">
            <v>0.6</v>
          </cell>
          <cell r="G1166">
            <v>18</v>
          </cell>
          <cell r="H1166">
            <v>38012.480514856026</v>
          </cell>
          <cell r="I1166" t="str">
            <v>jam</v>
          </cell>
          <cell r="J1166">
            <v>2111.8044730475572</v>
          </cell>
          <cell r="K1166">
            <v>6.6424423792937809E-2</v>
          </cell>
          <cell r="L1166">
            <v>15.054703419291371</v>
          </cell>
          <cell r="M1166">
            <v>241268.4</v>
          </cell>
          <cell r="N1166">
            <v>509511686.32502723</v>
          </cell>
          <cell r="O1166">
            <v>0</v>
          </cell>
          <cell r="P1166">
            <v>0</v>
          </cell>
          <cell r="Q1166">
            <v>509511686.32502723</v>
          </cell>
          <cell r="R1166">
            <v>0</v>
          </cell>
          <cell r="T1166">
            <v>0</v>
          </cell>
        </row>
        <row r="1167">
          <cell r="B1167" t="str">
            <v>D20105</v>
          </cell>
          <cell r="E1167" t="str">
            <v>Excavator long arm</v>
          </cell>
          <cell r="F1167">
            <v>0.4</v>
          </cell>
          <cell r="G1167">
            <v>18</v>
          </cell>
          <cell r="H1167">
            <v>28157.392973967435</v>
          </cell>
          <cell r="I1167" t="str">
            <v>jam</v>
          </cell>
          <cell r="J1167">
            <v>1564.2996096648576</v>
          </cell>
          <cell r="K1167">
            <v>7.3804915325486456E-2</v>
          </cell>
          <cell r="L1167">
            <v>13.549233077362235</v>
          </cell>
          <cell r="M1167">
            <v>241268.4</v>
          </cell>
          <cell r="N1167">
            <v>377416063.94446474</v>
          </cell>
          <cell r="O1167">
            <v>0</v>
          </cell>
          <cell r="P1167">
            <v>0</v>
          </cell>
          <cell r="Q1167">
            <v>377416063.94446474</v>
          </cell>
          <cell r="R1167">
            <v>0</v>
          </cell>
          <cell r="T1167">
            <v>0</v>
          </cell>
        </row>
        <row r="1168">
          <cell r="B1168" t="str">
            <v>D20024</v>
          </cell>
          <cell r="E1168" t="str">
            <v>Dump Truck 20 Ton</v>
          </cell>
          <cell r="F1168">
            <v>8</v>
          </cell>
          <cell r="G1168">
            <v>10</v>
          </cell>
          <cell r="H1168">
            <v>69080.195601758547</v>
          </cell>
          <cell r="I1168" t="str">
            <v>jam</v>
          </cell>
          <cell r="J1168">
            <v>6908.0195601758542</v>
          </cell>
          <cell r="K1168">
            <v>0.13037037037037036</v>
          </cell>
          <cell r="L1168">
            <v>7.6704545454545467</v>
          </cell>
          <cell r="M1168">
            <v>192744.92307692309</v>
          </cell>
          <cell r="N1168">
            <v>1331485698.7399752</v>
          </cell>
          <cell r="O1168">
            <v>0</v>
          </cell>
          <cell r="P1168">
            <v>0</v>
          </cell>
          <cell r="Q1168">
            <v>1331485698.7399752</v>
          </cell>
          <cell r="R1168">
            <v>0</v>
          </cell>
          <cell r="T1168">
            <v>0</v>
          </cell>
        </row>
        <row r="1169">
          <cell r="B1169" t="str">
            <v>D20049</v>
          </cell>
          <cell r="E1169" t="str">
            <v>Giant breaker</v>
          </cell>
          <cell r="G1169">
            <v>18</v>
          </cell>
          <cell r="H1169">
            <v>95377.770063791642</v>
          </cell>
          <cell r="I1169" t="str">
            <v>jam</v>
          </cell>
          <cell r="J1169">
            <v>5298.7650035439801</v>
          </cell>
          <cell r="K1169">
            <v>0.1</v>
          </cell>
          <cell r="L1169">
            <v>10</v>
          </cell>
          <cell r="M1169">
            <v>268437.52</v>
          </cell>
          <cell r="N1169">
            <v>1422387336.6141374</v>
          </cell>
          <cell r="O1169">
            <v>0</v>
          </cell>
          <cell r="P1169">
            <v>0</v>
          </cell>
          <cell r="Q1169">
            <v>1422387336.6141374</v>
          </cell>
          <cell r="R1169">
            <v>0</v>
          </cell>
          <cell r="T1169">
            <v>0</v>
          </cell>
        </row>
        <row r="1170">
          <cell r="B1170" t="str">
            <v>D20004</v>
          </cell>
          <cell r="E1170" t="str">
            <v>Alat bantu (Pek. Tanah)-m3</v>
          </cell>
          <cell r="I1170" t="str">
            <v>m3</v>
          </cell>
          <cell r="J1170">
            <v>52987.650035439794</v>
          </cell>
          <cell r="K1170">
            <v>1</v>
          </cell>
          <cell r="M1170">
            <v>250</v>
          </cell>
          <cell r="N1170">
            <v>13246912.508859949</v>
          </cell>
          <cell r="O1170">
            <v>0</v>
          </cell>
          <cell r="P1170">
            <v>0</v>
          </cell>
          <cell r="Q1170">
            <v>13246912.508859949</v>
          </cell>
          <cell r="R1170">
            <v>0</v>
          </cell>
          <cell r="T1170">
            <v>0</v>
          </cell>
        </row>
        <row r="1171">
          <cell r="B1171" t="str">
            <v>D20050</v>
          </cell>
          <cell r="E1171" t="str">
            <v>BBM solar</v>
          </cell>
          <cell r="H1171">
            <v>230627.83915437368</v>
          </cell>
          <cell r="I1171" t="str">
            <v>ltr</v>
          </cell>
          <cell r="J1171">
            <v>230627.83915437368</v>
          </cell>
          <cell r="M1171">
            <v>989.1712</v>
          </cell>
          <cell r="N1171">
            <v>228130416.40973881</v>
          </cell>
          <cell r="O1171">
            <v>0</v>
          </cell>
          <cell r="P1171">
            <v>0</v>
          </cell>
          <cell r="Q1171">
            <v>228130416.40973881</v>
          </cell>
          <cell r="R1171">
            <v>0</v>
          </cell>
          <cell r="T1171">
            <v>0</v>
          </cell>
        </row>
        <row r="1172">
          <cell r="T1172">
            <v>0</v>
          </cell>
        </row>
        <row r="1173">
          <cell r="B1173" t="str">
            <v>5.4.3</v>
          </cell>
          <cell r="D1173" t="str">
            <v>Rock Excavation</v>
          </cell>
          <cell r="F1173" t="str">
            <v>Estimate =</v>
          </cell>
          <cell r="G1173">
            <v>0.35</v>
          </cell>
          <cell r="I1173" t="str">
            <v>m3</v>
          </cell>
          <cell r="J1173">
            <v>46364.193781009817</v>
          </cell>
          <cell r="L1173">
            <v>0.25</v>
          </cell>
          <cell r="M1173">
            <v>119674.84784361062</v>
          </cell>
          <cell r="T1173">
            <v>0</v>
          </cell>
        </row>
        <row r="1174">
          <cell r="D1174" t="str">
            <v>Labour</v>
          </cell>
          <cell r="M1174">
            <v>10461.846747387704</v>
          </cell>
          <cell r="T1174">
            <v>0</v>
          </cell>
        </row>
        <row r="1175">
          <cell r="B1175" t="str">
            <v>C20001</v>
          </cell>
          <cell r="E1175" t="str">
            <v>Tenaga</v>
          </cell>
          <cell r="G1175">
            <v>3</v>
          </cell>
          <cell r="I1175" t="str">
            <v>jam</v>
          </cell>
          <cell r="J1175">
            <v>27717.433708749188</v>
          </cell>
          <cell r="K1175">
            <v>0.59781981413644025</v>
          </cell>
          <cell r="L1175">
            <v>5.0182344730971238</v>
          </cell>
          <cell r="M1175">
            <v>17500</v>
          </cell>
          <cell r="N1175">
            <v>485055089.9031108</v>
          </cell>
          <cell r="O1175">
            <v>0</v>
          </cell>
          <cell r="P1175">
            <v>485055089.9031108</v>
          </cell>
          <cell r="Q1175">
            <v>0</v>
          </cell>
          <cell r="R1175">
            <v>0</v>
          </cell>
          <cell r="T1175">
            <v>0</v>
          </cell>
        </row>
        <row r="1176">
          <cell r="B1176" t="str">
            <v>C20003</v>
          </cell>
          <cell r="E1176" t="str">
            <v>Mandor</v>
          </cell>
          <cell r="G1176">
            <v>0</v>
          </cell>
          <cell r="I1176" t="str">
            <v>jam</v>
          </cell>
          <cell r="J1176">
            <v>0</v>
          </cell>
          <cell r="K1176">
            <v>0</v>
          </cell>
          <cell r="L1176">
            <v>5.0182344730971238</v>
          </cell>
          <cell r="M1176">
            <v>27500</v>
          </cell>
          <cell r="N1176">
            <v>0</v>
          </cell>
          <cell r="O1176">
            <v>0</v>
          </cell>
          <cell r="P1176">
            <v>0</v>
          </cell>
          <cell r="Q1176">
            <v>0</v>
          </cell>
          <cell r="R1176">
            <v>0</v>
          </cell>
          <cell r="T1176">
            <v>0</v>
          </cell>
        </row>
        <row r="1177">
          <cell r="D1177" t="str">
            <v>Equipment Operasional</v>
          </cell>
          <cell r="H1177" t="str">
            <v>BBM</v>
          </cell>
          <cell r="M1177">
            <v>109213.00109622291</v>
          </cell>
          <cell r="T1177">
            <v>0</v>
          </cell>
        </row>
        <row r="1178">
          <cell r="B1178" t="str">
            <v>D20025</v>
          </cell>
          <cell r="E1178" t="str">
            <v>Excavator CAT320</v>
          </cell>
          <cell r="F1178">
            <v>0.6</v>
          </cell>
          <cell r="G1178">
            <v>18</v>
          </cell>
          <cell r="H1178">
            <v>99782.761351497073</v>
          </cell>
          <cell r="I1178" t="str">
            <v>jam</v>
          </cell>
          <cell r="J1178">
            <v>5543.4867417498372</v>
          </cell>
          <cell r="K1178">
            <v>0.19927327137881343</v>
          </cell>
          <cell r="L1178">
            <v>5.0182344730971238</v>
          </cell>
          <cell r="M1178">
            <v>241268.4</v>
          </cell>
          <cell r="N1178">
            <v>1337468176.6031964</v>
          </cell>
          <cell r="O1178">
            <v>0</v>
          </cell>
          <cell r="P1178">
            <v>0</v>
          </cell>
          <cell r="Q1178">
            <v>1337468176.6031964</v>
          </cell>
          <cell r="R1178">
            <v>0</v>
          </cell>
          <cell r="T1178">
            <v>0</v>
          </cell>
        </row>
        <row r="1179">
          <cell r="B1179" t="str">
            <v>D20105</v>
          </cell>
          <cell r="E1179" t="str">
            <v>Excavator long arm</v>
          </cell>
          <cell r="F1179">
            <v>0.4</v>
          </cell>
          <cell r="G1179">
            <v>18</v>
          </cell>
          <cell r="H1179">
            <v>73913.156556664515</v>
          </cell>
          <cell r="I1179" t="str">
            <v>jam</v>
          </cell>
          <cell r="J1179">
            <v>4106.2864753702506</v>
          </cell>
          <cell r="K1179">
            <v>0.22141474597645935</v>
          </cell>
          <cell r="L1179">
            <v>4.5164110257874119</v>
          </cell>
          <cell r="M1179">
            <v>241268.4</v>
          </cell>
          <cell r="N1179">
            <v>990717167.85421979</v>
          </cell>
          <cell r="O1179">
            <v>0</v>
          </cell>
          <cell r="P1179">
            <v>0</v>
          </cell>
          <cell r="Q1179">
            <v>990717167.85421979</v>
          </cell>
          <cell r="R1179">
            <v>0</v>
          </cell>
          <cell r="T1179">
            <v>0</v>
          </cell>
        </row>
        <row r="1180">
          <cell r="B1180" t="str">
            <v>D20024</v>
          </cell>
          <cell r="E1180" t="str">
            <v>Dump Truck 20 Ton</v>
          </cell>
          <cell r="F1180">
            <v>8</v>
          </cell>
          <cell r="G1180">
            <v>10</v>
          </cell>
          <cell r="H1180">
            <v>60445.171151538714</v>
          </cell>
          <cell r="I1180" t="str">
            <v>jam</v>
          </cell>
          <cell r="J1180">
            <v>6044.5171151538716</v>
          </cell>
          <cell r="K1180">
            <v>0.13037037037037036</v>
          </cell>
          <cell r="L1180">
            <v>7.6704545454545467</v>
          </cell>
          <cell r="M1180">
            <v>192744.92307692309</v>
          </cell>
          <cell r="N1180">
            <v>1165049986.3974781</v>
          </cell>
          <cell r="O1180">
            <v>0</v>
          </cell>
          <cell r="P1180">
            <v>0</v>
          </cell>
          <cell r="Q1180">
            <v>1165049986.3974781</v>
          </cell>
          <cell r="R1180">
            <v>0</v>
          </cell>
          <cell r="T1180">
            <v>0</v>
          </cell>
        </row>
        <row r="1181">
          <cell r="B1181" t="str">
            <v>D20049</v>
          </cell>
          <cell r="E1181" t="str">
            <v>Giant breaker</v>
          </cell>
          <cell r="G1181">
            <v>18</v>
          </cell>
          <cell r="H1181">
            <v>83455.548805817671</v>
          </cell>
          <cell r="I1181" t="str">
            <v>jam</v>
          </cell>
          <cell r="J1181">
            <v>4636.4193781009817</v>
          </cell>
          <cell r="K1181">
            <v>0.1</v>
          </cell>
          <cell r="L1181">
            <v>10</v>
          </cell>
          <cell r="M1181">
            <v>268437.52</v>
          </cell>
          <cell r="N1181">
            <v>1244588919.53737</v>
          </cell>
          <cell r="O1181">
            <v>0</v>
          </cell>
          <cell r="P1181">
            <v>0</v>
          </cell>
          <cell r="Q1181">
            <v>1244588919.53737</v>
          </cell>
          <cell r="R1181">
            <v>0</v>
          </cell>
          <cell r="T1181">
            <v>0</v>
          </cell>
        </row>
        <row r="1182">
          <cell r="B1182" t="str">
            <v>D20004</v>
          </cell>
          <cell r="E1182" t="str">
            <v>Alat bantu (Pek. Tanah)-m3</v>
          </cell>
          <cell r="I1182" t="str">
            <v>m3</v>
          </cell>
          <cell r="J1182">
            <v>46364.193781009817</v>
          </cell>
          <cell r="K1182">
            <v>1</v>
          </cell>
          <cell r="M1182">
            <v>250</v>
          </cell>
          <cell r="N1182">
            <v>11591048.445252454</v>
          </cell>
          <cell r="O1182">
            <v>0</v>
          </cell>
          <cell r="P1182">
            <v>0</v>
          </cell>
          <cell r="Q1182">
            <v>11591048.445252454</v>
          </cell>
          <cell r="R1182">
            <v>0</v>
          </cell>
          <cell r="T1182">
            <v>0</v>
          </cell>
        </row>
        <row r="1183">
          <cell r="B1183" t="str">
            <v>D20050</v>
          </cell>
          <cell r="E1183" t="str">
            <v>BBM solar</v>
          </cell>
          <cell r="H1183">
            <v>317596.63786551799</v>
          </cell>
          <cell r="I1183" t="str">
            <v>ltr</v>
          </cell>
          <cell r="J1183">
            <v>317596.63786551799</v>
          </cell>
          <cell r="M1183">
            <v>989.1712</v>
          </cell>
          <cell r="N1183">
            <v>314157447.39339989</v>
          </cell>
          <cell r="O1183">
            <v>0</v>
          </cell>
          <cell r="P1183">
            <v>0</v>
          </cell>
          <cell r="Q1183">
            <v>314157447.39339989</v>
          </cell>
          <cell r="R1183">
            <v>0</v>
          </cell>
          <cell r="T1183">
            <v>0</v>
          </cell>
        </row>
        <row r="1184">
          <cell r="T1184">
            <v>0</v>
          </cell>
        </row>
        <row r="1185">
          <cell r="B1185" t="str">
            <v>B.</v>
          </cell>
          <cell r="D1185" t="str">
            <v>Pekerjaan Backfilling (Compacted Sand, Selected Soil, Blinding Concrete, Reinforced Concrete and Concrete Demolish)</v>
          </cell>
          <cell r="I1185" t="str">
            <v>m3</v>
          </cell>
          <cell r="J1185">
            <v>123000</v>
          </cell>
          <cell r="M1185">
            <v>329415.52269372123</v>
          </cell>
        </row>
        <row r="1186">
          <cell r="B1186" t="str">
            <v>5.5.1</v>
          </cell>
          <cell r="D1186" t="str">
            <v>Dia. 300mm</v>
          </cell>
          <cell r="F1186">
            <v>300</v>
          </cell>
          <cell r="G1186" t="str">
            <v>mm</v>
          </cell>
          <cell r="I1186" t="str">
            <v>ml</v>
          </cell>
          <cell r="J1186">
            <v>6550</v>
          </cell>
          <cell r="M1186">
            <v>329243.84749296837</v>
          </cell>
          <cell r="T1186">
            <v>0</v>
          </cell>
        </row>
        <row r="1187">
          <cell r="E1187" t="str">
            <v>Compacted Sand</v>
          </cell>
          <cell r="G1187">
            <v>388987594.00480342</v>
          </cell>
          <cell r="I1187" t="str">
            <v>m3</v>
          </cell>
          <cell r="J1187">
            <v>2093.3196428571428</v>
          </cell>
          <cell r="M1187">
            <v>185823.31433811976</v>
          </cell>
        </row>
        <row r="1188">
          <cell r="E1188" t="str">
            <v>Selected Soil</v>
          </cell>
          <cell r="G1188">
            <v>248589125.29904449</v>
          </cell>
          <cell r="I1188" t="str">
            <v>m3</v>
          </cell>
          <cell r="J1188">
            <v>4443.3637499999995</v>
          </cell>
          <cell r="M1188">
            <v>55946.156849986568</v>
          </cell>
        </row>
        <row r="1189">
          <cell r="E1189" t="str">
            <v>Concrete Class B</v>
          </cell>
          <cell r="G1189">
            <v>55646145.481919989</v>
          </cell>
          <cell r="I1189" t="str">
            <v>m3</v>
          </cell>
          <cell r="J1189">
            <v>80.149999999999991</v>
          </cell>
          <cell r="M1189">
            <v>694275.05279999995</v>
          </cell>
        </row>
        <row r="1190">
          <cell r="E1190" t="str">
            <v>Concrete Class C</v>
          </cell>
          <cell r="G1190">
            <v>517247534.91977131</v>
          </cell>
          <cell r="I1190" t="str">
            <v>m3</v>
          </cell>
          <cell r="J1190">
            <v>687.62857142857126</v>
          </cell>
          <cell r="M1190">
            <v>752219.37600000005</v>
          </cell>
        </row>
        <row r="1191">
          <cell r="E1191" t="str">
            <v>Reinforcement</v>
          </cell>
          <cell r="G1191">
            <v>471922094.62082148</v>
          </cell>
          <cell r="I1191" t="str">
            <v>kg</v>
          </cell>
          <cell r="J1191">
            <v>39286.46346428572</v>
          </cell>
          <cell r="M1191">
            <v>12012.333333333332</v>
          </cell>
        </row>
        <row r="1192">
          <cell r="E1192" t="str">
            <v>Formwork</v>
          </cell>
          <cell r="G1192">
            <v>464108293.05555558</v>
          </cell>
          <cell r="I1192" t="str">
            <v>m2</v>
          </cell>
          <cell r="J1192">
            <v>4375</v>
          </cell>
          <cell r="M1192">
            <v>106081.89555555556</v>
          </cell>
        </row>
        <row r="1193">
          <cell r="E1193" t="str">
            <v>Concrete Demolish</v>
          </cell>
          <cell r="G1193">
            <v>10046413.697026853</v>
          </cell>
          <cell r="I1193" t="str">
            <v>m2</v>
          </cell>
          <cell r="J1193">
            <v>294</v>
          </cell>
          <cell r="M1193">
            <v>34171.475159955284</v>
          </cell>
        </row>
        <row r="1194">
          <cell r="B1194" t="str">
            <v>5.5.1.1</v>
          </cell>
          <cell r="D1194" t="str">
            <v>Selected Soil Back Filling (dia. 300mm)</v>
          </cell>
          <cell r="F1194" t="str">
            <v>Tipe A, B dan C</v>
          </cell>
          <cell r="I1194" t="str">
            <v>m3</v>
          </cell>
          <cell r="J1194">
            <v>4443.3637499999995</v>
          </cell>
          <cell r="M1194">
            <v>55946.156849986568</v>
          </cell>
          <cell r="T1194">
            <v>0</v>
          </cell>
        </row>
        <row r="1195">
          <cell r="D1195" t="str">
            <v>Tipe A</v>
          </cell>
          <cell r="G1195">
            <v>2982</v>
          </cell>
          <cell r="H1195" t="str">
            <v>m3</v>
          </cell>
          <cell r="I1195" t="str">
            <v>ml</v>
          </cell>
          <cell r="J1195">
            <v>4260</v>
          </cell>
          <cell r="K1195">
            <v>0.7</v>
          </cell>
          <cell r="L1195" t="str">
            <v>m3/m</v>
          </cell>
        </row>
        <row r="1196">
          <cell r="D1196" t="str">
            <v>Tipe B</v>
          </cell>
          <cell r="G1196">
            <v>788.28750000000002</v>
          </cell>
          <cell r="H1196" t="str">
            <v>m3</v>
          </cell>
          <cell r="I1196" t="str">
            <v>ml</v>
          </cell>
          <cell r="J1196">
            <v>1300</v>
          </cell>
          <cell r="K1196">
            <v>0.606375</v>
          </cell>
          <cell r="L1196" t="str">
            <v>m3/m</v>
          </cell>
        </row>
        <row r="1197">
          <cell r="D1197" t="str">
            <v>Tipe C</v>
          </cell>
          <cell r="G1197">
            <v>673.07624999999996</v>
          </cell>
          <cell r="H1197" t="str">
            <v>m3</v>
          </cell>
          <cell r="I1197" t="str">
            <v>ml</v>
          </cell>
          <cell r="J1197">
            <v>990</v>
          </cell>
          <cell r="K1197">
            <v>0.67987500000000001</v>
          </cell>
          <cell r="L1197" t="str">
            <v>m3/m</v>
          </cell>
        </row>
        <row r="1198">
          <cell r="D1198" t="str">
            <v>Material</v>
          </cell>
          <cell r="M1198">
            <v>40871.409754235814</v>
          </cell>
          <cell r="T1198">
            <v>0</v>
          </cell>
        </row>
        <row r="1199">
          <cell r="B1199" t="str">
            <v>A20020</v>
          </cell>
          <cell r="E1199" t="str">
            <v>Tanah pilihan</v>
          </cell>
          <cell r="F1199">
            <v>1</v>
          </cell>
          <cell r="I1199" t="str">
            <v>m3</v>
          </cell>
          <cell r="J1199">
            <v>5332.0364999999993</v>
          </cell>
          <cell r="K1199">
            <v>1.2</v>
          </cell>
          <cell r="M1199">
            <v>34059.508128529844</v>
          </cell>
          <cell r="N1199">
            <v>181606540.5133678</v>
          </cell>
          <cell r="O1199">
            <v>181606540.5133678</v>
          </cell>
          <cell r="P1199">
            <v>0</v>
          </cell>
          <cell r="Q1199">
            <v>0</v>
          </cell>
          <cell r="R1199">
            <v>0</v>
          </cell>
          <cell r="T1199">
            <v>0</v>
          </cell>
        </row>
        <row r="1200">
          <cell r="D1200" t="str">
            <v>Labour</v>
          </cell>
          <cell r="M1200">
            <v>3489.7119341563771</v>
          </cell>
          <cell r="T1200">
            <v>0</v>
          </cell>
        </row>
        <row r="1201">
          <cell r="B1201" t="str">
            <v>C20001</v>
          </cell>
          <cell r="E1201" t="str">
            <v>Tenaga</v>
          </cell>
          <cell r="G1201">
            <v>6</v>
          </cell>
          <cell r="I1201" t="str">
            <v>jam</v>
          </cell>
          <cell r="J1201">
            <v>702.16118518518488</v>
          </cell>
          <cell r="K1201">
            <v>0.15802469135802463</v>
          </cell>
          <cell r="L1201">
            <v>37.968750000000014</v>
          </cell>
          <cell r="M1201">
            <v>17500</v>
          </cell>
          <cell r="N1201">
            <v>12287820.740740735</v>
          </cell>
          <cell r="O1201">
            <v>0</v>
          </cell>
          <cell r="P1201">
            <v>12287820.740740735</v>
          </cell>
          <cell r="Q1201">
            <v>0</v>
          </cell>
          <cell r="R1201">
            <v>0</v>
          </cell>
          <cell r="T1201">
            <v>0</v>
          </cell>
        </row>
        <row r="1202">
          <cell r="B1202" t="str">
            <v>C20003</v>
          </cell>
          <cell r="E1202" t="str">
            <v>Mandor</v>
          </cell>
          <cell r="G1202">
            <v>1</v>
          </cell>
          <cell r="I1202" t="str">
            <v>jam</v>
          </cell>
          <cell r="J1202">
            <v>117.0268641975308</v>
          </cell>
          <cell r="K1202">
            <v>2.6337448559670771E-2</v>
          </cell>
          <cell r="L1202">
            <v>37.968750000000014</v>
          </cell>
          <cell r="M1202">
            <v>27500</v>
          </cell>
          <cell r="N1202">
            <v>3218238.765432097</v>
          </cell>
          <cell r="O1202">
            <v>0</v>
          </cell>
          <cell r="P1202">
            <v>3218238.765432097</v>
          </cell>
          <cell r="Q1202">
            <v>0</v>
          </cell>
          <cell r="R1202">
            <v>0</v>
          </cell>
          <cell r="T1202">
            <v>0</v>
          </cell>
        </row>
        <row r="1203">
          <cell r="D1203" t="str">
            <v>Equipment Operasional</v>
          </cell>
          <cell r="H1203" t="str">
            <v>BBM</v>
          </cell>
          <cell r="M1203">
            <v>11585.035161594376</v>
          </cell>
          <cell r="T1203">
            <v>0</v>
          </cell>
        </row>
        <row r="1204">
          <cell r="B1204" t="str">
            <v>D20025</v>
          </cell>
          <cell r="E1204" t="str">
            <v>Excavator CAT320</v>
          </cell>
          <cell r="F1204" t="str">
            <v>Timbun</v>
          </cell>
          <cell r="G1204">
            <v>18</v>
          </cell>
          <cell r="H1204">
            <v>2106.4835555555542</v>
          </cell>
          <cell r="I1204" t="str">
            <v>jam</v>
          </cell>
          <cell r="J1204">
            <v>117.0268641975308</v>
          </cell>
          <cell r="K1204">
            <v>2.6337448559670771E-2</v>
          </cell>
          <cell r="L1204">
            <v>37.968750000000014</v>
          </cell>
          <cell r="M1204">
            <v>241268.4</v>
          </cell>
          <cell r="N1204">
            <v>28234884.28195554</v>
          </cell>
          <cell r="O1204">
            <v>0</v>
          </cell>
          <cell r="P1204">
            <v>0</v>
          </cell>
          <cell r="Q1204">
            <v>28234884.28195554</v>
          </cell>
          <cell r="R1204">
            <v>0</v>
          </cell>
          <cell r="T1204">
            <v>0</v>
          </cell>
        </row>
        <row r="1205">
          <cell r="B1205" t="str">
            <v>D20040</v>
          </cell>
          <cell r="E1205" t="str">
            <v>Water Tank Truck, 3000-5000 liter</v>
          </cell>
          <cell r="G1205">
            <v>5</v>
          </cell>
          <cell r="H1205">
            <v>148.11212499999999</v>
          </cell>
          <cell r="I1205" t="str">
            <v>jam</v>
          </cell>
          <cell r="J1205">
            <v>29.622425</v>
          </cell>
          <cell r="K1205">
            <v>6.6666666666666671E-3</v>
          </cell>
          <cell r="L1205">
            <v>150</v>
          </cell>
          <cell r="M1205">
            <v>84561.566504230243</v>
          </cell>
          <cell r="N1205">
            <v>2504918.6616540723</v>
          </cell>
          <cell r="O1205">
            <v>0</v>
          </cell>
          <cell r="P1205">
            <v>0</v>
          </cell>
          <cell r="Q1205">
            <v>2504918.6616540723</v>
          </cell>
          <cell r="R1205">
            <v>0</v>
          </cell>
          <cell r="T1205">
            <v>0</v>
          </cell>
        </row>
        <row r="1206">
          <cell r="B1206" t="str">
            <v>A20021</v>
          </cell>
          <cell r="E1206" t="str">
            <v>Air</v>
          </cell>
          <cell r="I1206" t="str">
            <v>m3</v>
          </cell>
          <cell r="J1206">
            <v>444.33637499999998</v>
          </cell>
          <cell r="K1206">
            <v>0.1</v>
          </cell>
          <cell r="M1206">
            <v>2469.92</v>
          </cell>
          <cell r="N1206">
            <v>1097475.2993399999</v>
          </cell>
          <cell r="O1206">
            <v>1097475.2993399999</v>
          </cell>
          <cell r="P1206">
            <v>0</v>
          </cell>
          <cell r="Q1206">
            <v>0</v>
          </cell>
          <cell r="R1206">
            <v>0</v>
          </cell>
          <cell r="T1206">
            <v>0</v>
          </cell>
        </row>
        <row r="1207">
          <cell r="B1207" t="str">
            <v>D20036</v>
          </cell>
          <cell r="E1207" t="str">
            <v>Stamper</v>
          </cell>
          <cell r="I1207" t="str">
            <v>jam</v>
          </cell>
          <cell r="J1207">
            <v>592.44849999999997</v>
          </cell>
          <cell r="K1207">
            <v>0.13333333333333333</v>
          </cell>
          <cell r="L1207">
            <v>7.5</v>
          </cell>
          <cell r="M1207">
            <v>27509.943875635217</v>
          </cell>
          <cell r="N1207">
            <v>16298224.98420427</v>
          </cell>
          <cell r="O1207">
            <v>0</v>
          </cell>
          <cell r="P1207">
            <v>0</v>
          </cell>
          <cell r="Q1207">
            <v>16298224.98420427</v>
          </cell>
          <cell r="R1207">
            <v>0</v>
          </cell>
          <cell r="T1207">
            <v>0</v>
          </cell>
        </row>
        <row r="1208">
          <cell r="B1208" t="str">
            <v>D20042</v>
          </cell>
          <cell r="E1208" t="str">
            <v>Wheel loader</v>
          </cell>
          <cell r="F1208">
            <v>0</v>
          </cell>
          <cell r="G1208">
            <v>16</v>
          </cell>
          <cell r="H1208">
            <v>0</v>
          </cell>
          <cell r="I1208" t="str">
            <v>jam</v>
          </cell>
          <cell r="J1208">
            <v>0</v>
          </cell>
          <cell r="K1208">
            <v>2.6773761713520743E-2</v>
          </cell>
          <cell r="L1208">
            <v>37.350000000000009</v>
          </cell>
          <cell r="M1208">
            <v>173345.6</v>
          </cell>
          <cell r="N1208">
            <v>0</v>
          </cell>
          <cell r="O1208">
            <v>0</v>
          </cell>
          <cell r="P1208">
            <v>0</v>
          </cell>
          <cell r="Q1208">
            <v>0</v>
          </cell>
          <cell r="R1208">
            <v>0</v>
          </cell>
          <cell r="T1208">
            <v>0</v>
          </cell>
        </row>
        <row r="1209">
          <cell r="B1209" t="str">
            <v>D20024</v>
          </cell>
          <cell r="E1209" t="str">
            <v>Dump Truck 20 Ton</v>
          </cell>
          <cell r="F1209">
            <v>8</v>
          </cell>
          <cell r="G1209">
            <v>10</v>
          </cell>
          <cell r="H1209">
            <v>0</v>
          </cell>
          <cell r="I1209" t="str">
            <v>jam</v>
          </cell>
          <cell r="J1209">
            <v>0</v>
          </cell>
          <cell r="K1209">
            <v>0.13037037037037036</v>
          </cell>
          <cell r="L1209">
            <v>7.6704545454545467</v>
          </cell>
          <cell r="M1209">
            <v>192744.92307692309</v>
          </cell>
          <cell r="N1209">
            <v>0</v>
          </cell>
          <cell r="O1209">
            <v>0</v>
          </cell>
          <cell r="P1209">
            <v>0</v>
          </cell>
          <cell r="Q1209">
            <v>0</v>
          </cell>
          <cell r="R1209">
            <v>0</v>
          </cell>
          <cell r="T1209">
            <v>0</v>
          </cell>
        </row>
        <row r="1210">
          <cell r="B1210" t="str">
            <v>D20004</v>
          </cell>
          <cell r="E1210" t="str">
            <v>Alat bantu (Pek. Tanah)-m3</v>
          </cell>
          <cell r="I1210" t="str">
            <v>m3</v>
          </cell>
          <cell r="J1210">
            <v>4443.3637499999995</v>
          </cell>
          <cell r="K1210">
            <v>1</v>
          </cell>
          <cell r="M1210">
            <v>250</v>
          </cell>
          <cell r="N1210">
            <v>1110840.9374999998</v>
          </cell>
          <cell r="O1210">
            <v>0</v>
          </cell>
          <cell r="P1210">
            <v>0</v>
          </cell>
          <cell r="Q1210">
            <v>1110840.9374999998</v>
          </cell>
          <cell r="R1210">
            <v>0</v>
          </cell>
          <cell r="T1210">
            <v>0</v>
          </cell>
        </row>
        <row r="1211">
          <cell r="B1211" t="str">
            <v>D20050</v>
          </cell>
          <cell r="E1211" t="str">
            <v>BBM solar</v>
          </cell>
          <cell r="H1211">
            <v>2254.5956805555543</v>
          </cell>
          <cell r="I1211" t="str">
            <v>ltr</v>
          </cell>
          <cell r="J1211">
            <v>2254.5956805555543</v>
          </cell>
          <cell r="M1211">
            <v>989.1712</v>
          </cell>
          <cell r="N1211">
            <v>2230181.1148499544</v>
          </cell>
          <cell r="O1211">
            <v>0</v>
          </cell>
          <cell r="P1211">
            <v>0</v>
          </cell>
          <cell r="Q1211">
            <v>2230181.1148499544</v>
          </cell>
          <cell r="R1211">
            <v>0</v>
          </cell>
          <cell r="T1211">
            <v>0</v>
          </cell>
        </row>
        <row r="1212">
          <cell r="T1212">
            <v>0</v>
          </cell>
        </row>
        <row r="1213">
          <cell r="B1213" t="str">
            <v>5.5.1.2</v>
          </cell>
          <cell r="D1213" t="str">
            <v>Compacted Sand</v>
          </cell>
          <cell r="I1213" t="str">
            <v>m3</v>
          </cell>
          <cell r="J1213">
            <v>2093.3196428571428</v>
          </cell>
          <cell r="M1213">
            <v>185823.31433811976</v>
          </cell>
          <cell r="T1213">
            <v>0</v>
          </cell>
        </row>
        <row r="1214">
          <cell r="D1214" t="str">
            <v>Tipe A</v>
          </cell>
          <cell r="G1214">
            <v>1711.6071428571427</v>
          </cell>
          <cell r="H1214" t="str">
            <v>m3</v>
          </cell>
          <cell r="I1214" t="str">
            <v>ml</v>
          </cell>
          <cell r="J1214">
            <v>4260</v>
          </cell>
          <cell r="K1214">
            <v>0.40178571428571425</v>
          </cell>
          <cell r="L1214" t="str">
            <v>m3/m</v>
          </cell>
          <cell r="T1214">
            <v>0</v>
          </cell>
        </row>
        <row r="1215">
          <cell r="D1215" t="str">
            <v>Tipe B</v>
          </cell>
          <cell r="G1215">
            <v>381.71249999999998</v>
          </cell>
          <cell r="H1215" t="str">
            <v>m3</v>
          </cell>
          <cell r="I1215" t="str">
            <v>ml</v>
          </cell>
          <cell r="J1215">
            <v>1300</v>
          </cell>
          <cell r="K1215">
            <v>0.29362499999999997</v>
          </cell>
          <cell r="L1215" t="str">
            <v>m3/m</v>
          </cell>
          <cell r="T1215">
            <v>0</v>
          </cell>
        </row>
        <row r="1216">
          <cell r="D1216" t="str">
            <v>Material</v>
          </cell>
          <cell r="M1216">
            <v>144000.00000000003</v>
          </cell>
          <cell r="T1216">
            <v>0</v>
          </cell>
        </row>
        <row r="1217">
          <cell r="B1217" t="str">
            <v>A20014</v>
          </cell>
          <cell r="E1217" t="str">
            <v>Pasir urug</v>
          </cell>
          <cell r="I1217" t="str">
            <v>m3</v>
          </cell>
          <cell r="J1217">
            <v>2511.9835714285714</v>
          </cell>
          <cell r="K1217">
            <v>1.2</v>
          </cell>
          <cell r="M1217">
            <v>120000</v>
          </cell>
          <cell r="N1217">
            <v>301438028.5714286</v>
          </cell>
          <cell r="O1217">
            <v>301438028.5714286</v>
          </cell>
          <cell r="P1217">
            <v>0</v>
          </cell>
          <cell r="Q1217">
            <v>0</v>
          </cell>
          <cell r="R1217">
            <v>0</v>
          </cell>
          <cell r="T1217">
            <v>0</v>
          </cell>
        </row>
        <row r="1218">
          <cell r="D1218" t="str">
            <v>Labour</v>
          </cell>
          <cell r="M1218">
            <v>26500</v>
          </cell>
          <cell r="T1218">
            <v>0</v>
          </cell>
        </row>
        <row r="1219">
          <cell r="B1219" t="str">
            <v>C20001</v>
          </cell>
          <cell r="E1219" t="str">
            <v>Tenaga</v>
          </cell>
          <cell r="G1219">
            <v>6</v>
          </cell>
          <cell r="I1219" t="str">
            <v>jam</v>
          </cell>
          <cell r="J1219">
            <v>2511.9835714285714</v>
          </cell>
          <cell r="K1219">
            <v>1.2</v>
          </cell>
          <cell r="L1219">
            <v>5</v>
          </cell>
          <cell r="M1219">
            <v>17500</v>
          </cell>
          <cell r="N1219">
            <v>43959712.5</v>
          </cell>
          <cell r="O1219">
            <v>0</v>
          </cell>
          <cell r="P1219">
            <v>43959712.5</v>
          </cell>
          <cell r="Q1219">
            <v>0</v>
          </cell>
          <cell r="R1219">
            <v>0</v>
          </cell>
          <cell r="T1219">
            <v>0</v>
          </cell>
        </row>
        <row r="1220">
          <cell r="B1220" t="str">
            <v>C20003</v>
          </cell>
          <cell r="E1220" t="str">
            <v>Mandor</v>
          </cell>
          <cell r="G1220">
            <v>1</v>
          </cell>
          <cell r="I1220" t="str">
            <v>jam</v>
          </cell>
          <cell r="J1220">
            <v>418.66392857142858</v>
          </cell>
          <cell r="K1220">
            <v>0.2</v>
          </cell>
          <cell r="L1220">
            <v>5</v>
          </cell>
          <cell r="M1220">
            <v>27500</v>
          </cell>
          <cell r="N1220">
            <v>11513258.035714285</v>
          </cell>
          <cell r="O1220">
            <v>0</v>
          </cell>
          <cell r="P1220">
            <v>11513258.035714285</v>
          </cell>
          <cell r="Q1220">
            <v>0</v>
          </cell>
          <cell r="R1220">
            <v>0</v>
          </cell>
          <cell r="T1220">
            <v>0</v>
          </cell>
        </row>
        <row r="1221">
          <cell r="D1221" t="str">
            <v>Equipment Operasional</v>
          </cell>
          <cell r="H1221" t="str">
            <v>BBM</v>
          </cell>
          <cell r="M1221">
            <v>15323.314338119755</v>
          </cell>
          <cell r="T1221">
            <v>0</v>
          </cell>
        </row>
        <row r="1222">
          <cell r="B1222" t="str">
            <v>D20023</v>
          </cell>
          <cell r="E1222" t="str">
            <v>Dump Truck 6 Ton</v>
          </cell>
          <cell r="F1222">
            <v>5</v>
          </cell>
          <cell r="G1222">
            <v>6</v>
          </cell>
          <cell r="H1222">
            <v>1494.5611015490531</v>
          </cell>
          <cell r="I1222" t="str">
            <v>jam</v>
          </cell>
          <cell r="J1222">
            <v>249.09351692484219</v>
          </cell>
          <cell r="K1222">
            <v>0.11899449650453665</v>
          </cell>
          <cell r="L1222">
            <v>8.4037500000000005</v>
          </cell>
          <cell r="M1222">
            <v>74500</v>
          </cell>
          <cell r="N1222">
            <v>18557467.010900743</v>
          </cell>
          <cell r="O1222">
            <v>0</v>
          </cell>
          <cell r="P1222">
            <v>0</v>
          </cell>
          <cell r="Q1222">
            <v>18557467.010900743</v>
          </cell>
          <cell r="R1222">
            <v>0</v>
          </cell>
          <cell r="T1222">
            <v>0</v>
          </cell>
        </row>
        <row r="1223">
          <cell r="B1223" t="str">
            <v>D20036</v>
          </cell>
          <cell r="E1223" t="str">
            <v>Stamper</v>
          </cell>
          <cell r="I1223" t="str">
            <v>jam</v>
          </cell>
          <cell r="J1223">
            <v>418.66392857142858</v>
          </cell>
          <cell r="K1223">
            <v>0.2</v>
          </cell>
          <cell r="L1223">
            <v>5</v>
          </cell>
          <cell r="M1223">
            <v>27509.943875635217</v>
          </cell>
          <cell r="N1223">
            <v>11517421.177752951</v>
          </cell>
          <cell r="O1223">
            <v>0</v>
          </cell>
          <cell r="P1223">
            <v>0</v>
          </cell>
          <cell r="Q1223">
            <v>11517421.177752951</v>
          </cell>
          <cell r="R1223">
            <v>0</v>
          </cell>
          <cell r="T1223">
            <v>0</v>
          </cell>
        </row>
        <row r="1224">
          <cell r="B1224" t="str">
            <v>D20004</v>
          </cell>
          <cell r="E1224" t="str">
            <v>Alat bantu (Pek. Tanah)-m3</v>
          </cell>
          <cell r="I1224" t="str">
            <v>m3</v>
          </cell>
          <cell r="J1224">
            <v>2093.3196428571428</v>
          </cell>
          <cell r="K1224">
            <v>1</v>
          </cell>
          <cell r="M1224">
            <v>250</v>
          </cell>
          <cell r="N1224">
            <v>523329.91071428568</v>
          </cell>
          <cell r="O1224">
            <v>0</v>
          </cell>
          <cell r="P1224">
            <v>0</v>
          </cell>
          <cell r="Q1224">
            <v>523329.91071428568</v>
          </cell>
          <cell r="R1224">
            <v>0</v>
          </cell>
          <cell r="T1224">
            <v>0</v>
          </cell>
        </row>
        <row r="1225">
          <cell r="B1225" t="str">
            <v>D20050</v>
          </cell>
          <cell r="E1225" t="str">
            <v>BBM solar</v>
          </cell>
          <cell r="H1225">
            <v>1494.5611015490531</v>
          </cell>
          <cell r="I1225" t="str">
            <v>ltr</v>
          </cell>
          <cell r="J1225">
            <v>1494.5611015490531</v>
          </cell>
          <cell r="M1225">
            <v>989.1712</v>
          </cell>
          <cell r="N1225">
            <v>1478376.7982925987</v>
          </cell>
          <cell r="O1225">
            <v>0</v>
          </cell>
          <cell r="P1225">
            <v>0</v>
          </cell>
          <cell r="Q1225">
            <v>1478376.7982925987</v>
          </cell>
          <cell r="R1225">
            <v>0</v>
          </cell>
          <cell r="T1225">
            <v>0</v>
          </cell>
        </row>
        <row r="1226">
          <cell r="T1226">
            <v>0</v>
          </cell>
        </row>
        <row r="1227">
          <cell r="B1227" t="str">
            <v>5.5.1.3</v>
          </cell>
          <cell r="D1227" t="str">
            <v>Concrete Class B</v>
          </cell>
          <cell r="I1227" t="str">
            <v>m3</v>
          </cell>
          <cell r="J1227">
            <v>80.149999999999991</v>
          </cell>
          <cell r="M1227">
            <v>694275.05279999995</v>
          </cell>
          <cell r="T1227">
            <v>0</v>
          </cell>
        </row>
        <row r="1228">
          <cell r="D1228" t="str">
            <v>Tipe B</v>
          </cell>
          <cell r="G1228">
            <v>45.499999999999993</v>
          </cell>
          <cell r="H1228" t="str">
            <v>m3</v>
          </cell>
          <cell r="I1228" t="str">
            <v>ml</v>
          </cell>
          <cell r="J1228">
            <v>1300</v>
          </cell>
          <cell r="K1228">
            <v>3.4999999999999996E-2</v>
          </cell>
          <cell r="L1228" t="str">
            <v>m3/m</v>
          </cell>
          <cell r="T1228">
            <v>0</v>
          </cell>
        </row>
        <row r="1229">
          <cell r="D1229" t="str">
            <v>Tipe C</v>
          </cell>
          <cell r="G1229">
            <v>34.65</v>
          </cell>
          <cell r="H1229" t="str">
            <v>m3</v>
          </cell>
          <cell r="I1229" t="str">
            <v>ml</v>
          </cell>
          <cell r="J1229">
            <v>990</v>
          </cell>
          <cell r="K1229">
            <v>3.4999999999999996E-2</v>
          </cell>
          <cell r="L1229" t="str">
            <v>m3/m</v>
          </cell>
          <cell r="T1229">
            <v>0</v>
          </cell>
        </row>
        <row r="1230">
          <cell r="D1230" t="str">
            <v>Material</v>
          </cell>
          <cell r="M1230">
            <v>609675.05279999995</v>
          </cell>
          <cell r="T1230">
            <v>0</v>
          </cell>
        </row>
        <row r="1231">
          <cell r="B1231" t="str">
            <v>B20193</v>
          </cell>
          <cell r="E1231" t="str">
            <v>Concrete Class B</v>
          </cell>
          <cell r="I1231" t="str">
            <v>m3</v>
          </cell>
          <cell r="J1231">
            <v>81.752999999999986</v>
          </cell>
          <cell r="K1231">
            <v>1.02</v>
          </cell>
          <cell r="M1231">
            <v>597720.64</v>
          </cell>
          <cell r="N1231">
            <v>48865455.481919989</v>
          </cell>
          <cell r="O1231">
            <v>48865455.481919989</v>
          </cell>
          <cell r="P1231">
            <v>0</v>
          </cell>
          <cell r="Q1231">
            <v>0</v>
          </cell>
          <cell r="R1231">
            <v>0</v>
          </cell>
          <cell r="T1231">
            <v>0</v>
          </cell>
        </row>
        <row r="1232">
          <cell r="D1232" t="str">
            <v>Labour</v>
          </cell>
          <cell r="M1232">
            <v>81600</v>
          </cell>
          <cell r="T1232">
            <v>0</v>
          </cell>
        </row>
        <row r="1233">
          <cell r="B1233" t="str">
            <v>C20008</v>
          </cell>
          <cell r="E1233" t="str">
            <v>Placing beton (slab)</v>
          </cell>
          <cell r="I1233" t="str">
            <v>m3</v>
          </cell>
          <cell r="J1233">
            <v>81.752999999999986</v>
          </cell>
          <cell r="M1233">
            <v>80000</v>
          </cell>
          <cell r="N1233">
            <v>6540239.9999999991</v>
          </cell>
          <cell r="O1233">
            <v>0</v>
          </cell>
          <cell r="P1233">
            <v>6540239.9999999991</v>
          </cell>
          <cell r="Q1233">
            <v>0</v>
          </cell>
          <cell r="R1233">
            <v>0</v>
          </cell>
          <cell r="T1233">
            <v>0</v>
          </cell>
        </row>
        <row r="1234">
          <cell r="D1234" t="str">
            <v>Equipment Operasional</v>
          </cell>
          <cell r="H1234" t="str">
            <v>BBM</v>
          </cell>
          <cell r="M1234">
            <v>2999.9999999999995</v>
          </cell>
          <cell r="T1234">
            <v>0</v>
          </cell>
        </row>
        <row r="1235">
          <cell r="B1235" t="str">
            <v>D20029</v>
          </cell>
          <cell r="E1235" t="str">
            <v>Gerobak dorong</v>
          </cell>
          <cell r="I1235" t="str">
            <v>unit</v>
          </cell>
          <cell r="J1235">
            <v>1.6029999999999998</v>
          </cell>
          <cell r="K1235">
            <v>0.02</v>
          </cell>
          <cell r="M1235">
            <v>100000</v>
          </cell>
          <cell r="N1235">
            <v>160299.99999999997</v>
          </cell>
          <cell r="O1235">
            <v>0</v>
          </cell>
          <cell r="P1235">
            <v>0</v>
          </cell>
          <cell r="Q1235">
            <v>160299.99999999997</v>
          </cell>
          <cell r="R1235">
            <v>0</v>
          </cell>
          <cell r="T1235">
            <v>0</v>
          </cell>
        </row>
        <row r="1236">
          <cell r="B1236" t="str">
            <v>D20006</v>
          </cell>
          <cell r="E1236" t="str">
            <v>Alat bantu Cor</v>
          </cell>
          <cell r="I1236" t="str">
            <v>m3</v>
          </cell>
          <cell r="J1236">
            <v>80.149999999999991</v>
          </cell>
          <cell r="K1236">
            <v>1</v>
          </cell>
          <cell r="M1236">
            <v>1000</v>
          </cell>
          <cell r="N1236">
            <v>80149.999999999985</v>
          </cell>
          <cell r="O1236">
            <v>0</v>
          </cell>
          <cell r="P1236">
            <v>0</v>
          </cell>
          <cell r="Q1236">
            <v>80149.999999999985</v>
          </cell>
          <cell r="R1236">
            <v>0</v>
          </cell>
          <cell r="T1236">
            <v>0</v>
          </cell>
        </row>
        <row r="1237">
          <cell r="T1237">
            <v>0</v>
          </cell>
        </row>
        <row r="1238">
          <cell r="B1238" t="str">
            <v>5.5.1.4</v>
          </cell>
          <cell r="D1238" t="str">
            <v>Concrete Class C (For Pipe)</v>
          </cell>
          <cell r="I1238" t="str">
            <v>m3</v>
          </cell>
          <cell r="J1238">
            <v>687.62857142857126</v>
          </cell>
          <cell r="M1238">
            <v>752219.37600000005</v>
          </cell>
          <cell r="T1238">
            <v>0</v>
          </cell>
        </row>
        <row r="1239">
          <cell r="D1239" t="str">
            <v>Tipe B</v>
          </cell>
          <cell r="G1239">
            <v>272.53571428571422</v>
          </cell>
          <cell r="H1239" t="str">
            <v>m3</v>
          </cell>
          <cell r="I1239" t="str">
            <v>ml</v>
          </cell>
          <cell r="J1239">
            <v>1300</v>
          </cell>
          <cell r="K1239">
            <v>0.2096428571428571</v>
          </cell>
          <cell r="L1239" t="str">
            <v>m3/m</v>
          </cell>
          <cell r="T1239">
            <v>0</v>
          </cell>
        </row>
        <row r="1240">
          <cell r="D1240" t="str">
            <v>Tipe C</v>
          </cell>
          <cell r="G1240">
            <v>415.09285714285704</v>
          </cell>
          <cell r="H1240" t="str">
            <v>m3</v>
          </cell>
          <cell r="I1240" t="str">
            <v>ml</v>
          </cell>
          <cell r="J1240">
            <v>990</v>
          </cell>
          <cell r="K1240">
            <v>0.41928571428571421</v>
          </cell>
          <cell r="L1240" t="str">
            <v>m3/m</v>
          </cell>
          <cell r="T1240">
            <v>0</v>
          </cell>
        </row>
        <row r="1241">
          <cell r="D1241" t="str">
            <v>Material</v>
          </cell>
          <cell r="M1241">
            <v>667619.37600000005</v>
          </cell>
          <cell r="T1241">
            <v>0</v>
          </cell>
        </row>
        <row r="1242">
          <cell r="B1242" t="str">
            <v>B20194</v>
          </cell>
          <cell r="E1242" t="str">
            <v>Concrete Class C</v>
          </cell>
          <cell r="I1242" t="str">
            <v>m3</v>
          </cell>
          <cell r="J1242">
            <v>701.38114285714266</v>
          </cell>
          <cell r="K1242">
            <v>1.02</v>
          </cell>
          <cell r="M1242">
            <v>654528.80000000005</v>
          </cell>
          <cell r="N1242">
            <v>459074157.77691418</v>
          </cell>
          <cell r="O1242">
            <v>459074157.77691418</v>
          </cell>
          <cell r="P1242">
            <v>0</v>
          </cell>
          <cell r="Q1242">
            <v>0</v>
          </cell>
          <cell r="R1242">
            <v>0</v>
          </cell>
          <cell r="T1242">
            <v>0</v>
          </cell>
        </row>
        <row r="1243">
          <cell r="D1243" t="str">
            <v>Labour</v>
          </cell>
          <cell r="M1243">
            <v>81600</v>
          </cell>
          <cell r="T1243">
            <v>0</v>
          </cell>
        </row>
        <row r="1244">
          <cell r="B1244" t="str">
            <v>C20008</v>
          </cell>
          <cell r="E1244" t="str">
            <v>Placing beton (slab)</v>
          </cell>
          <cell r="I1244" t="str">
            <v>m3</v>
          </cell>
          <cell r="J1244">
            <v>701.38114285714266</v>
          </cell>
          <cell r="M1244">
            <v>80000</v>
          </cell>
          <cell r="N1244">
            <v>56110491.42857141</v>
          </cell>
          <cell r="O1244">
            <v>0</v>
          </cell>
          <cell r="P1244">
            <v>56110491.42857141</v>
          </cell>
          <cell r="Q1244">
            <v>0</v>
          </cell>
          <cell r="R1244">
            <v>0</v>
          </cell>
          <cell r="T1244">
            <v>0</v>
          </cell>
        </row>
        <row r="1245">
          <cell r="D1245" t="str">
            <v>Equipment Operasional</v>
          </cell>
          <cell r="H1245" t="str">
            <v>BBM</v>
          </cell>
          <cell r="M1245">
            <v>2999.9999999999995</v>
          </cell>
          <cell r="T1245">
            <v>0</v>
          </cell>
        </row>
        <row r="1246">
          <cell r="B1246" t="str">
            <v>D20029</v>
          </cell>
          <cell r="E1246" t="str">
            <v>Gerobak dorong</v>
          </cell>
          <cell r="I1246" t="str">
            <v>unit</v>
          </cell>
          <cell r="J1246">
            <v>13.752571428571425</v>
          </cell>
          <cell r="K1246">
            <v>0.02</v>
          </cell>
          <cell r="M1246">
            <v>100000</v>
          </cell>
          <cell r="N1246">
            <v>1375257.1428571425</v>
          </cell>
          <cell r="O1246">
            <v>0</v>
          </cell>
          <cell r="P1246">
            <v>0</v>
          </cell>
          <cell r="Q1246">
            <v>1375257.1428571425</v>
          </cell>
          <cell r="R1246">
            <v>0</v>
          </cell>
          <cell r="T1246">
            <v>0</v>
          </cell>
        </row>
        <row r="1247">
          <cell r="B1247" t="str">
            <v>D20006</v>
          </cell>
          <cell r="E1247" t="str">
            <v>Alat bantu Cor</v>
          </cell>
          <cell r="I1247" t="str">
            <v>m3</v>
          </cell>
          <cell r="J1247">
            <v>687.62857142857126</v>
          </cell>
          <cell r="K1247">
            <v>1</v>
          </cell>
          <cell r="M1247">
            <v>1000</v>
          </cell>
          <cell r="N1247">
            <v>687628.57142857125</v>
          </cell>
          <cell r="O1247">
            <v>0</v>
          </cell>
          <cell r="P1247">
            <v>0</v>
          </cell>
          <cell r="Q1247">
            <v>687628.57142857125</v>
          </cell>
          <cell r="R1247">
            <v>0</v>
          </cell>
          <cell r="T1247">
            <v>0</v>
          </cell>
        </row>
        <row r="1248">
          <cell r="T1248">
            <v>0</v>
          </cell>
        </row>
        <row r="1249">
          <cell r="B1249" t="str">
            <v>5.5.1.5</v>
          </cell>
          <cell r="D1249" t="str">
            <v>Formwork</v>
          </cell>
          <cell r="I1249" t="str">
            <v>m2</v>
          </cell>
          <cell r="J1249">
            <v>4375</v>
          </cell>
          <cell r="M1249">
            <v>106081.89555555556</v>
          </cell>
          <cell r="T1249">
            <v>0</v>
          </cell>
        </row>
        <row r="1250">
          <cell r="D1250" t="str">
            <v>Tipe B</v>
          </cell>
          <cell r="G1250">
            <v>909.99999999999989</v>
          </cell>
          <cell r="H1250" t="str">
            <v>m2</v>
          </cell>
          <cell r="I1250" t="str">
            <v>ml</v>
          </cell>
          <cell r="J1250">
            <v>1300</v>
          </cell>
          <cell r="K1250">
            <v>0.7</v>
          </cell>
          <cell r="L1250" t="str">
            <v>m2/m</v>
          </cell>
          <cell r="T1250">
            <v>0</v>
          </cell>
        </row>
        <row r="1251">
          <cell r="D1251" t="str">
            <v>Tipe C</v>
          </cell>
          <cell r="G1251">
            <v>3465</v>
          </cell>
          <cell r="H1251" t="str">
            <v>m2</v>
          </cell>
          <cell r="I1251" t="str">
            <v>ml</v>
          </cell>
          <cell r="J1251">
            <v>990</v>
          </cell>
          <cell r="K1251">
            <v>3.5</v>
          </cell>
          <cell r="L1251" t="str">
            <v>m2/m</v>
          </cell>
          <cell r="T1251">
            <v>0</v>
          </cell>
        </row>
        <row r="1252">
          <cell r="D1252" t="str">
            <v>Material</v>
          </cell>
          <cell r="M1252">
            <v>64081.895555555559</v>
          </cell>
          <cell r="T1252">
            <v>0</v>
          </cell>
        </row>
        <row r="1253">
          <cell r="B1253" t="str">
            <v>A20008</v>
          </cell>
          <cell r="E1253" t="str">
            <v>Kayu bekisting</v>
          </cell>
          <cell r="G1253">
            <v>3</v>
          </cell>
          <cell r="H1253" t="str">
            <v>X pakai</v>
          </cell>
          <cell r="I1253" t="str">
            <v>m3</v>
          </cell>
          <cell r="J1253">
            <v>50.509982638888893</v>
          </cell>
          <cell r="K1253">
            <v>1.154513888888889E-2</v>
          </cell>
          <cell r="M1253">
            <v>2193529.6</v>
          </cell>
          <cell r="N1253">
            <v>110795142.0138889</v>
          </cell>
          <cell r="O1253">
            <v>110795142.0138889</v>
          </cell>
          <cell r="P1253">
            <v>0</v>
          </cell>
          <cell r="Q1253">
            <v>0</v>
          </cell>
          <cell r="R1253">
            <v>0</v>
          </cell>
          <cell r="T1253">
            <v>0</v>
          </cell>
        </row>
        <row r="1254">
          <cell r="B1254" t="str">
            <v>B20065</v>
          </cell>
          <cell r="E1254" t="str">
            <v>Plywood 12mm x 4' x 8'</v>
          </cell>
          <cell r="G1254">
            <v>3</v>
          </cell>
          <cell r="H1254" t="str">
            <v>X pakai</v>
          </cell>
          <cell r="I1254" t="str">
            <v>lbr</v>
          </cell>
          <cell r="J1254">
            <v>506.36574074074076</v>
          </cell>
          <cell r="K1254">
            <v>0.11574074074074074</v>
          </cell>
          <cell r="M1254">
            <v>225000</v>
          </cell>
          <cell r="N1254">
            <v>113932291.66666667</v>
          </cell>
          <cell r="O1254">
            <v>113932291.66666667</v>
          </cell>
          <cell r="P1254">
            <v>0</v>
          </cell>
          <cell r="Q1254">
            <v>0</v>
          </cell>
          <cell r="R1254">
            <v>0</v>
          </cell>
          <cell r="T1254">
            <v>0</v>
          </cell>
        </row>
        <row r="1255">
          <cell r="B1255" t="str">
            <v>B20067</v>
          </cell>
          <cell r="E1255" t="str">
            <v>Paku</v>
          </cell>
          <cell r="G1255">
            <v>1</v>
          </cell>
          <cell r="H1255" t="str">
            <v>X pakai</v>
          </cell>
          <cell r="I1255" t="str">
            <v>kg</v>
          </cell>
          <cell r="J1255">
            <v>1731.7708333333333</v>
          </cell>
          <cell r="K1255">
            <v>0.39583333333333331</v>
          </cell>
          <cell r="M1255">
            <v>10650</v>
          </cell>
          <cell r="N1255">
            <v>18443359.375</v>
          </cell>
          <cell r="O1255">
            <v>18443359.375</v>
          </cell>
          <cell r="P1255">
            <v>0</v>
          </cell>
          <cell r="Q1255">
            <v>0</v>
          </cell>
          <cell r="R1255">
            <v>0</v>
          </cell>
          <cell r="T1255">
            <v>0</v>
          </cell>
        </row>
        <row r="1256">
          <cell r="B1256" t="str">
            <v>B20091</v>
          </cell>
          <cell r="E1256" t="str">
            <v>Material lain (adjustable support, pipa dll)</v>
          </cell>
          <cell r="G1256">
            <v>80</v>
          </cell>
          <cell r="H1256" t="str">
            <v>X pakai</v>
          </cell>
          <cell r="I1256" t="str">
            <v>ls</v>
          </cell>
          <cell r="J1256">
            <v>54.6875</v>
          </cell>
          <cell r="K1256">
            <v>1.2500000000000001E-2</v>
          </cell>
          <cell r="M1256">
            <v>600000</v>
          </cell>
          <cell r="N1256">
            <v>32812500</v>
          </cell>
          <cell r="O1256">
            <v>32812500</v>
          </cell>
          <cell r="P1256">
            <v>0</v>
          </cell>
          <cell r="Q1256">
            <v>0</v>
          </cell>
          <cell r="R1256">
            <v>0</v>
          </cell>
          <cell r="T1256">
            <v>0</v>
          </cell>
        </row>
        <row r="1257">
          <cell r="B1257" t="str">
            <v>B20066</v>
          </cell>
          <cell r="E1257" t="str">
            <v>Oli formwork</v>
          </cell>
          <cell r="I1257" t="str">
            <v>liter</v>
          </cell>
          <cell r="J1257">
            <v>875</v>
          </cell>
          <cell r="K1257">
            <v>0.2</v>
          </cell>
          <cell r="M1257">
            <v>5000</v>
          </cell>
          <cell r="N1257">
            <v>4375000</v>
          </cell>
          <cell r="O1257">
            <v>4375000</v>
          </cell>
          <cell r="P1257">
            <v>0</v>
          </cell>
          <cell r="Q1257">
            <v>0</v>
          </cell>
          <cell r="R1257">
            <v>0</v>
          </cell>
          <cell r="T1257">
            <v>0</v>
          </cell>
        </row>
        <row r="1258">
          <cell r="D1258" t="str">
            <v>Labour</v>
          </cell>
          <cell r="M1258">
            <v>40000</v>
          </cell>
          <cell r="T1258">
            <v>0</v>
          </cell>
        </row>
        <row r="1259">
          <cell r="B1259" t="str">
            <v>C20013</v>
          </cell>
          <cell r="E1259" t="str">
            <v>Upah fabrikasi bekisting</v>
          </cell>
          <cell r="I1259" t="str">
            <v>m2</v>
          </cell>
          <cell r="J1259">
            <v>1458.3333333333333</v>
          </cell>
          <cell r="M1259">
            <v>30000</v>
          </cell>
          <cell r="N1259">
            <v>43750000</v>
          </cell>
          <cell r="O1259">
            <v>0</v>
          </cell>
          <cell r="P1259">
            <v>43750000</v>
          </cell>
          <cell r="Q1259">
            <v>0</v>
          </cell>
          <cell r="R1259">
            <v>0</v>
          </cell>
          <cell r="T1259">
            <v>0</v>
          </cell>
        </row>
        <row r="1260">
          <cell r="B1260" t="str">
            <v>C20017</v>
          </cell>
          <cell r="E1260" t="str">
            <v>Upah install bekisting</v>
          </cell>
          <cell r="I1260" t="str">
            <v>m2</v>
          </cell>
          <cell r="J1260">
            <v>4375</v>
          </cell>
          <cell r="M1260">
            <v>30000</v>
          </cell>
          <cell r="N1260">
            <v>131250000</v>
          </cell>
          <cell r="O1260">
            <v>0</v>
          </cell>
          <cell r="P1260">
            <v>131250000</v>
          </cell>
          <cell r="Q1260">
            <v>0</v>
          </cell>
          <cell r="R1260">
            <v>0</v>
          </cell>
          <cell r="T1260">
            <v>0</v>
          </cell>
        </row>
        <row r="1261">
          <cell r="D1261" t="str">
            <v>Equipment Operasional</v>
          </cell>
          <cell r="M1261">
            <v>2000</v>
          </cell>
          <cell r="T1261">
            <v>0</v>
          </cell>
        </row>
        <row r="1262">
          <cell r="B1262" t="str">
            <v>D20007</v>
          </cell>
          <cell r="E1262" t="str">
            <v>Alat bantu formwork</v>
          </cell>
          <cell r="I1262" t="str">
            <v>m2</v>
          </cell>
          <cell r="J1262">
            <v>4375</v>
          </cell>
          <cell r="M1262">
            <v>2000</v>
          </cell>
          <cell r="N1262">
            <v>8750000</v>
          </cell>
          <cell r="O1262">
            <v>0</v>
          </cell>
          <cell r="P1262">
            <v>0</v>
          </cell>
          <cell r="Q1262">
            <v>8750000</v>
          </cell>
          <cell r="R1262">
            <v>0</v>
          </cell>
          <cell r="T1262">
            <v>0</v>
          </cell>
        </row>
        <row r="1263">
          <cell r="T1263">
            <v>0</v>
          </cell>
        </row>
        <row r="1264">
          <cell r="B1264" t="str">
            <v>5.5.1.6</v>
          </cell>
          <cell r="D1264" t="str">
            <v>Reinforcement</v>
          </cell>
          <cell r="I1264" t="str">
            <v>kg</v>
          </cell>
          <cell r="J1264">
            <v>39286.46346428572</v>
          </cell>
          <cell r="M1264">
            <v>12012.333333333332</v>
          </cell>
          <cell r="T1264">
            <v>0</v>
          </cell>
        </row>
        <row r="1265">
          <cell r="D1265" t="str">
            <v>Tipe C</v>
          </cell>
          <cell r="G1265">
            <v>39286.46346428572</v>
          </cell>
          <cell r="H1265" t="str">
            <v>kg</v>
          </cell>
          <cell r="I1265" t="str">
            <v>ml</v>
          </cell>
          <cell r="J1265">
            <v>990</v>
          </cell>
          <cell r="K1265">
            <v>39.683296428571431</v>
          </cell>
          <cell r="L1265" t="str">
            <v>m2/m</v>
          </cell>
          <cell r="T1265">
            <v>0</v>
          </cell>
        </row>
        <row r="1266">
          <cell r="D1266" t="str">
            <v>Material</v>
          </cell>
          <cell r="M1266">
            <v>10569</v>
          </cell>
          <cell r="T1266">
            <v>0</v>
          </cell>
        </row>
        <row r="1267">
          <cell r="B1267" t="str">
            <v>B20011</v>
          </cell>
          <cell r="E1267" t="str">
            <v>Besi beton</v>
          </cell>
          <cell r="I1267" t="str">
            <v>kg</v>
          </cell>
          <cell r="J1267">
            <v>41250.786637500009</v>
          </cell>
          <cell r="K1267">
            <v>1.05</v>
          </cell>
          <cell r="M1267">
            <v>9800</v>
          </cell>
          <cell r="N1267">
            <v>404257709.04750007</v>
          </cell>
          <cell r="O1267">
            <v>404257709.04750007</v>
          </cell>
          <cell r="P1267">
            <v>0</v>
          </cell>
          <cell r="Q1267">
            <v>0</v>
          </cell>
          <cell r="R1267">
            <v>0</v>
          </cell>
          <cell r="T1267">
            <v>0</v>
          </cell>
        </row>
        <row r="1268">
          <cell r="B1268" t="str">
            <v>B20050</v>
          </cell>
          <cell r="E1268" t="str">
            <v>Kawat Bendrad</v>
          </cell>
          <cell r="I1268" t="str">
            <v>Kg</v>
          </cell>
          <cell r="J1268">
            <v>785.72926928571439</v>
          </cell>
          <cell r="K1268">
            <v>0.02</v>
          </cell>
          <cell r="M1268">
            <v>13950</v>
          </cell>
          <cell r="N1268">
            <v>10960923.306535715</v>
          </cell>
          <cell r="O1268">
            <v>10960923.306535715</v>
          </cell>
          <cell r="P1268">
            <v>0</v>
          </cell>
          <cell r="Q1268">
            <v>0</v>
          </cell>
          <cell r="R1268">
            <v>0</v>
          </cell>
          <cell r="T1268">
            <v>0</v>
          </cell>
        </row>
        <row r="1269">
          <cell r="D1269" t="str">
            <v>Labour</v>
          </cell>
          <cell r="M1269">
            <v>1260</v>
          </cell>
          <cell r="T1269">
            <v>0</v>
          </cell>
        </row>
        <row r="1270">
          <cell r="B1270" t="str">
            <v>C20014</v>
          </cell>
          <cell r="E1270" t="str">
            <v>Upah fabrikasi dan install besi beton</v>
          </cell>
          <cell r="I1270" t="str">
            <v>kg</v>
          </cell>
          <cell r="J1270">
            <v>41250.786637500009</v>
          </cell>
          <cell r="M1270">
            <v>1200</v>
          </cell>
          <cell r="N1270">
            <v>49500943.965000011</v>
          </cell>
          <cell r="O1270">
            <v>0</v>
          </cell>
          <cell r="P1270">
            <v>49500943.965000011</v>
          </cell>
          <cell r="Q1270">
            <v>0</v>
          </cell>
          <cell r="R1270">
            <v>0</v>
          </cell>
          <cell r="T1270">
            <v>0</v>
          </cell>
        </row>
        <row r="1271">
          <cell r="D1271" t="str">
            <v>Equipment Operasional</v>
          </cell>
          <cell r="M1271">
            <v>183.33333333333331</v>
          </cell>
          <cell r="T1271">
            <v>0</v>
          </cell>
        </row>
        <row r="1272">
          <cell r="B1272" t="str">
            <v>D20013</v>
          </cell>
          <cell r="E1272" t="str">
            <v>Bar bender</v>
          </cell>
          <cell r="G1272">
            <v>300</v>
          </cell>
          <cell r="I1272" t="str">
            <v>jam</v>
          </cell>
          <cell r="J1272">
            <v>130.95487821428574</v>
          </cell>
          <cell r="K1272">
            <v>3.3333333333333335E-3</v>
          </cell>
          <cell r="M1272">
            <v>20000</v>
          </cell>
          <cell r="N1272">
            <v>2619097.5642857146</v>
          </cell>
          <cell r="O1272">
            <v>0</v>
          </cell>
          <cell r="P1272">
            <v>0</v>
          </cell>
          <cell r="Q1272">
            <v>2619097.5642857146</v>
          </cell>
          <cell r="R1272">
            <v>0</v>
          </cell>
          <cell r="T1272">
            <v>0</v>
          </cell>
        </row>
        <row r="1273">
          <cell r="B1273" t="str">
            <v>D20014</v>
          </cell>
          <cell r="E1273" t="str">
            <v>Bar cutter</v>
          </cell>
          <cell r="G1273">
            <v>300</v>
          </cell>
          <cell r="I1273" t="str">
            <v>jam</v>
          </cell>
          <cell r="J1273">
            <v>130.95487821428574</v>
          </cell>
          <cell r="K1273">
            <v>3.3333333333333335E-3</v>
          </cell>
          <cell r="M1273">
            <v>20000</v>
          </cell>
          <cell r="N1273">
            <v>2619097.5642857146</v>
          </cell>
          <cell r="O1273">
            <v>0</v>
          </cell>
          <cell r="P1273">
            <v>0</v>
          </cell>
          <cell r="Q1273">
            <v>2619097.5642857146</v>
          </cell>
          <cell r="R1273">
            <v>0</v>
          </cell>
          <cell r="T1273">
            <v>0</v>
          </cell>
        </row>
        <row r="1274">
          <cell r="B1274" t="str">
            <v>D20005</v>
          </cell>
          <cell r="E1274" t="str">
            <v>Alat bantu pekerjaan besi</v>
          </cell>
          <cell r="I1274" t="str">
            <v>kg</v>
          </cell>
          <cell r="J1274">
            <v>39286.46346428572</v>
          </cell>
          <cell r="K1274">
            <v>1</v>
          </cell>
          <cell r="M1274">
            <v>50</v>
          </cell>
          <cell r="N1274">
            <v>1964323.1732142861</v>
          </cell>
          <cell r="O1274">
            <v>0</v>
          </cell>
          <cell r="P1274">
            <v>0</v>
          </cell>
          <cell r="Q1274">
            <v>1964323.1732142861</v>
          </cell>
          <cell r="R1274">
            <v>0</v>
          </cell>
          <cell r="T1274">
            <v>0</v>
          </cell>
        </row>
        <row r="1275">
          <cell r="T1275">
            <v>0</v>
          </cell>
        </row>
        <row r="1276">
          <cell r="B1276" t="str">
            <v>5.5.1.7</v>
          </cell>
          <cell r="D1276" t="str">
            <v>Concrete Demolish</v>
          </cell>
          <cell r="I1276" t="str">
            <v>ml</v>
          </cell>
          <cell r="J1276">
            <v>350</v>
          </cell>
          <cell r="M1276">
            <v>34171.475159955284</v>
          </cell>
          <cell r="T1276">
            <v>0</v>
          </cell>
        </row>
        <row r="1277">
          <cell r="D1277" t="str">
            <v>Labour</v>
          </cell>
          <cell r="I1277" t="str">
            <v>m2</v>
          </cell>
          <cell r="J1277">
            <v>294</v>
          </cell>
          <cell r="K1277">
            <v>0.84</v>
          </cell>
          <cell r="L1277" t="str">
            <v>m/m</v>
          </cell>
          <cell r="M1277">
            <v>7350</v>
          </cell>
          <cell r="T1277">
            <v>0</v>
          </cell>
        </row>
        <row r="1278">
          <cell r="B1278" t="str">
            <v>C20001</v>
          </cell>
          <cell r="E1278" t="str">
            <v>Tenaga</v>
          </cell>
          <cell r="G1278">
            <v>3</v>
          </cell>
          <cell r="I1278" t="str">
            <v>jam</v>
          </cell>
          <cell r="J1278">
            <v>147</v>
          </cell>
          <cell r="K1278">
            <v>0.5</v>
          </cell>
          <cell r="L1278">
            <v>6</v>
          </cell>
          <cell r="M1278">
            <v>17500</v>
          </cell>
          <cell r="N1278">
            <v>2572500</v>
          </cell>
          <cell r="O1278">
            <v>0</v>
          </cell>
          <cell r="P1278">
            <v>2572500</v>
          </cell>
          <cell r="Q1278">
            <v>0</v>
          </cell>
          <cell r="R1278">
            <v>0</v>
          </cell>
          <cell r="T1278">
            <v>0</v>
          </cell>
        </row>
        <row r="1279">
          <cell r="B1279" t="str">
            <v>C20003</v>
          </cell>
          <cell r="E1279" t="str">
            <v>Mandor</v>
          </cell>
          <cell r="G1279">
            <v>0</v>
          </cell>
          <cell r="I1279" t="str">
            <v>jam</v>
          </cell>
          <cell r="J1279">
            <v>0</v>
          </cell>
          <cell r="K1279">
            <v>0</v>
          </cell>
          <cell r="L1279">
            <v>6</v>
          </cell>
          <cell r="M1279">
            <v>27500</v>
          </cell>
          <cell r="N1279">
            <v>0</v>
          </cell>
          <cell r="O1279">
            <v>0</v>
          </cell>
          <cell r="P1279">
            <v>0</v>
          </cell>
          <cell r="Q1279">
            <v>0</v>
          </cell>
          <cell r="R1279">
            <v>0</v>
          </cell>
          <cell r="T1279">
            <v>0</v>
          </cell>
        </row>
        <row r="1280">
          <cell r="D1280" t="str">
            <v>Equipment Operasional</v>
          </cell>
          <cell r="H1280" t="str">
            <v>BBM</v>
          </cell>
          <cell r="M1280">
            <v>21354.039134362429</v>
          </cell>
          <cell r="T1280">
            <v>0</v>
          </cell>
        </row>
        <row r="1281">
          <cell r="B1281" t="str">
            <v>D20001</v>
          </cell>
          <cell r="E1281" t="str">
            <v>Air compressor 4000-6500 L/M</v>
          </cell>
          <cell r="G1281">
            <v>6</v>
          </cell>
          <cell r="H1281">
            <v>294</v>
          </cell>
          <cell r="I1281" t="str">
            <v>jam</v>
          </cell>
          <cell r="J1281">
            <v>49</v>
          </cell>
          <cell r="K1281">
            <v>0.16666666666666666</v>
          </cell>
          <cell r="L1281">
            <v>6</v>
          </cell>
          <cell r="M1281">
            <v>118500</v>
          </cell>
          <cell r="N1281">
            <v>5806500</v>
          </cell>
          <cell r="O1281">
            <v>0</v>
          </cell>
          <cell r="P1281">
            <v>0</v>
          </cell>
          <cell r="Q1281">
            <v>5806500</v>
          </cell>
          <cell r="R1281">
            <v>0</v>
          </cell>
          <cell r="T1281">
            <v>0</v>
          </cell>
        </row>
        <row r="1282">
          <cell r="B1282" t="str">
            <v>D20020</v>
          </cell>
          <cell r="E1282" t="str">
            <v>Jack Hammer</v>
          </cell>
          <cell r="G1282">
            <v>0</v>
          </cell>
          <cell r="H1282">
            <v>0</v>
          </cell>
          <cell r="I1282" t="str">
            <v>jam</v>
          </cell>
          <cell r="J1282">
            <v>49</v>
          </cell>
          <cell r="K1282">
            <v>0.16666666666666666</v>
          </cell>
          <cell r="L1282">
            <v>6</v>
          </cell>
          <cell r="M1282">
            <v>25093.823759731647</v>
          </cell>
          <cell r="N1282">
            <v>1229597.3642268507</v>
          </cell>
          <cell r="O1282">
            <v>0</v>
          </cell>
          <cell r="P1282">
            <v>0</v>
          </cell>
          <cell r="Q1282">
            <v>1229597.3642268507</v>
          </cell>
          <cell r="R1282">
            <v>0</v>
          </cell>
          <cell r="T1282">
            <v>0</v>
          </cell>
        </row>
        <row r="1283">
          <cell r="B1283" t="str">
            <v>D20055</v>
          </cell>
          <cell r="E1283" t="str">
            <v>Alat bantu</v>
          </cell>
          <cell r="I1283" t="str">
            <v>ls</v>
          </cell>
          <cell r="J1283">
            <v>294</v>
          </cell>
          <cell r="K1283">
            <v>1</v>
          </cell>
          <cell r="M1283">
            <v>500</v>
          </cell>
          <cell r="N1283">
            <v>147000</v>
          </cell>
          <cell r="O1283">
            <v>0</v>
          </cell>
          <cell r="P1283">
            <v>0</v>
          </cell>
          <cell r="Q1283">
            <v>147000</v>
          </cell>
          <cell r="R1283">
            <v>0</v>
          </cell>
          <cell r="T1283">
            <v>0</v>
          </cell>
        </row>
        <row r="1284">
          <cell r="B1284" t="str">
            <v>D20050</v>
          </cell>
          <cell r="E1284" t="str">
            <v>BBM solar</v>
          </cell>
          <cell r="H1284">
            <v>294</v>
          </cell>
          <cell r="I1284" t="str">
            <v>ltr</v>
          </cell>
          <cell r="J1284">
            <v>294</v>
          </cell>
          <cell r="M1284">
            <v>989.1712</v>
          </cell>
          <cell r="N1284">
            <v>290816.33279999997</v>
          </cell>
          <cell r="O1284">
            <v>0</v>
          </cell>
          <cell r="P1284">
            <v>0</v>
          </cell>
          <cell r="Q1284">
            <v>290816.33279999997</v>
          </cell>
          <cell r="R1284">
            <v>0</v>
          </cell>
          <cell r="T1284">
            <v>0</v>
          </cell>
        </row>
        <row r="1285">
          <cell r="T1285">
            <v>0</v>
          </cell>
        </row>
        <row r="1286">
          <cell r="B1286" t="str">
            <v>5.5.2</v>
          </cell>
          <cell r="D1286" t="str">
            <v>Dia. 800mm</v>
          </cell>
          <cell r="F1286">
            <v>800</v>
          </cell>
          <cell r="G1286" t="str">
            <v>mm</v>
          </cell>
          <cell r="I1286" t="str">
            <v>ml</v>
          </cell>
          <cell r="J1286">
            <v>310</v>
          </cell>
          <cell r="M1286">
            <v>1011514.0501215968</v>
          </cell>
          <cell r="T1286">
            <v>0</v>
          </cell>
        </row>
        <row r="1287">
          <cell r="E1287" t="str">
            <v>Compacted Sand</v>
          </cell>
          <cell r="G1287">
            <v>63131347.351355173</v>
          </cell>
          <cell r="I1287" t="str">
            <v>m3</v>
          </cell>
          <cell r="J1287">
            <v>339.73857142857145</v>
          </cell>
          <cell r="M1287">
            <v>185823.31433811973</v>
          </cell>
        </row>
        <row r="1288">
          <cell r="E1288" t="str">
            <v>Selected Soil</v>
          </cell>
          <cell r="G1288">
            <v>32260652.020584125</v>
          </cell>
          <cell r="I1288" t="str">
            <v>m3</v>
          </cell>
          <cell r="J1288">
            <v>576.63750000000005</v>
          </cell>
          <cell r="M1288">
            <v>55946.156849986553</v>
          </cell>
        </row>
        <row r="1289">
          <cell r="E1289" t="str">
            <v>Concrete Class B</v>
          </cell>
          <cell r="G1289">
            <v>5727769.1856000014</v>
          </cell>
          <cell r="I1289" t="str">
            <v>m3</v>
          </cell>
          <cell r="J1289">
            <v>8.2500000000000018</v>
          </cell>
          <cell r="M1289">
            <v>694275.05280000006</v>
          </cell>
        </row>
        <row r="1290">
          <cell r="E1290" t="str">
            <v>Concrete Class C</v>
          </cell>
          <cell r="G1290">
            <v>105138776.78262857</v>
          </cell>
          <cell r="I1290" t="str">
            <v>m3</v>
          </cell>
          <cell r="J1290">
            <v>139.77142857142857</v>
          </cell>
          <cell r="M1290">
            <v>752219.37599999993</v>
          </cell>
        </row>
        <row r="1291">
          <cell r="E1291" t="str">
            <v>Reinforcement</v>
          </cell>
          <cell r="G1291">
            <v>56752555.658435374</v>
          </cell>
          <cell r="I1291" t="str">
            <v>kg</v>
          </cell>
          <cell r="J1291">
            <v>4724.5238775510206</v>
          </cell>
          <cell r="M1291">
            <v>12012.333333333332</v>
          </cell>
        </row>
        <row r="1292">
          <cell r="E1292" t="str">
            <v>Formwork</v>
          </cell>
          <cell r="G1292">
            <v>49328081.433333337</v>
          </cell>
          <cell r="I1292" t="str">
            <v>m2</v>
          </cell>
          <cell r="J1292">
            <v>465</v>
          </cell>
          <cell r="M1292">
            <v>106081.89555555556</v>
          </cell>
        </row>
        <row r="1293">
          <cell r="E1293" t="str">
            <v>Concrete Demolish</v>
          </cell>
          <cell r="G1293">
            <v>1230173.1057583899</v>
          </cell>
          <cell r="I1293" t="str">
            <v>m2</v>
          </cell>
          <cell r="J1293">
            <v>36</v>
          </cell>
          <cell r="M1293">
            <v>34171.475159955276</v>
          </cell>
        </row>
        <row r="1294">
          <cell r="B1294" t="str">
            <v>5.5.2.1</v>
          </cell>
          <cell r="D1294" t="str">
            <v>Selected Soil Back Filling (dia. 800mm)</v>
          </cell>
          <cell r="F1294" t="str">
            <v>Tipe A, B dan C</v>
          </cell>
          <cell r="I1294" t="str">
            <v>m3</v>
          </cell>
          <cell r="J1294">
            <v>576.63750000000005</v>
          </cell>
          <cell r="M1294">
            <v>55946.156849986553</v>
          </cell>
          <cell r="T1294">
            <v>0</v>
          </cell>
        </row>
        <row r="1295">
          <cell r="D1295" t="str">
            <v>Tipe A</v>
          </cell>
          <cell r="G1295">
            <v>390.00000000000006</v>
          </cell>
          <cell r="H1295" t="str">
            <v>m3</v>
          </cell>
          <cell r="I1295" t="str">
            <v>ml</v>
          </cell>
          <cell r="J1295">
            <v>200</v>
          </cell>
          <cell r="K1295">
            <v>1.9500000000000002</v>
          </cell>
          <cell r="L1295" t="str">
            <v>m3/m</v>
          </cell>
        </row>
        <row r="1296">
          <cell r="D1296" t="str">
            <v>Tipe B</v>
          </cell>
          <cell r="G1296">
            <v>103.95</v>
          </cell>
          <cell r="H1296" t="str">
            <v>m3</v>
          </cell>
          <cell r="I1296" t="str">
            <v>ml</v>
          </cell>
          <cell r="J1296">
            <v>60</v>
          </cell>
          <cell r="K1296">
            <v>1.7325000000000002</v>
          </cell>
          <cell r="L1296" t="str">
            <v>m3/m</v>
          </cell>
        </row>
        <row r="1297">
          <cell r="D1297" t="str">
            <v>Tipe C</v>
          </cell>
          <cell r="G1297">
            <v>82.687500000000014</v>
          </cell>
          <cell r="H1297" t="str">
            <v>m3</v>
          </cell>
          <cell r="I1297" t="str">
            <v>ml</v>
          </cell>
          <cell r="J1297">
            <v>50</v>
          </cell>
          <cell r="K1297">
            <v>1.6537500000000003</v>
          </cell>
          <cell r="L1297" t="str">
            <v>m3/m</v>
          </cell>
        </row>
        <row r="1298">
          <cell r="D1298" t="str">
            <v>Material</v>
          </cell>
          <cell r="M1298">
            <v>40871.409754235807</v>
          </cell>
          <cell r="T1298">
            <v>0</v>
          </cell>
        </row>
        <row r="1299">
          <cell r="B1299" t="str">
            <v>A20020</v>
          </cell>
          <cell r="E1299" t="str">
            <v>Tanah pilihan</v>
          </cell>
          <cell r="F1299">
            <v>1</v>
          </cell>
          <cell r="I1299" t="str">
            <v>m3</v>
          </cell>
          <cell r="J1299">
            <v>691.96500000000003</v>
          </cell>
          <cell r="K1299">
            <v>1.2</v>
          </cell>
          <cell r="M1299">
            <v>34059.508128529844</v>
          </cell>
          <cell r="N1299">
            <v>23567987.542158153</v>
          </cell>
          <cell r="O1299">
            <v>23567987.542158153</v>
          </cell>
          <cell r="P1299">
            <v>0</v>
          </cell>
          <cell r="Q1299">
            <v>0</v>
          </cell>
          <cell r="R1299">
            <v>0</v>
          </cell>
          <cell r="T1299">
            <v>0</v>
          </cell>
        </row>
        <row r="1300">
          <cell r="D1300" t="str">
            <v>Labour</v>
          </cell>
          <cell r="M1300">
            <v>3489.7119341563771</v>
          </cell>
          <cell r="T1300">
            <v>0</v>
          </cell>
        </row>
        <row r="1301">
          <cell r="B1301" t="str">
            <v>C20001</v>
          </cell>
          <cell r="E1301" t="str">
            <v>Tenaga</v>
          </cell>
          <cell r="G1301">
            <v>6</v>
          </cell>
          <cell r="I1301" t="str">
            <v>jam</v>
          </cell>
          <cell r="J1301">
            <v>91.12296296296293</v>
          </cell>
          <cell r="K1301">
            <v>0.15802469135802463</v>
          </cell>
          <cell r="L1301">
            <v>37.968750000000014</v>
          </cell>
          <cell r="M1301">
            <v>17500</v>
          </cell>
          <cell r="N1301">
            <v>1594651.8518518512</v>
          </cell>
          <cell r="O1301">
            <v>0</v>
          </cell>
          <cell r="P1301">
            <v>1594651.8518518512</v>
          </cell>
          <cell r="Q1301">
            <v>0</v>
          </cell>
          <cell r="R1301">
            <v>0</v>
          </cell>
          <cell r="T1301">
            <v>0</v>
          </cell>
        </row>
        <row r="1302">
          <cell r="B1302" t="str">
            <v>C20003</v>
          </cell>
          <cell r="E1302" t="str">
            <v>Mandor</v>
          </cell>
          <cell r="G1302">
            <v>1</v>
          </cell>
          <cell r="I1302" t="str">
            <v>jam</v>
          </cell>
          <cell r="J1302">
            <v>15.187160493827156</v>
          </cell>
          <cell r="K1302">
            <v>2.6337448559670771E-2</v>
          </cell>
          <cell r="L1302">
            <v>37.968750000000014</v>
          </cell>
          <cell r="M1302">
            <v>27500</v>
          </cell>
          <cell r="N1302">
            <v>417646.91358024679</v>
          </cell>
          <cell r="O1302">
            <v>0</v>
          </cell>
          <cell r="P1302">
            <v>417646.91358024679</v>
          </cell>
          <cell r="Q1302">
            <v>0</v>
          </cell>
          <cell r="R1302">
            <v>0</v>
          </cell>
          <cell r="T1302">
            <v>0</v>
          </cell>
        </row>
        <row r="1303">
          <cell r="D1303" t="str">
            <v>Equipment Operasional</v>
          </cell>
          <cell r="H1303" t="str">
            <v>BBM</v>
          </cell>
          <cell r="M1303">
            <v>11585.035161594376</v>
          </cell>
          <cell r="T1303">
            <v>0</v>
          </cell>
        </row>
        <row r="1304">
          <cell r="B1304" t="str">
            <v>D20025</v>
          </cell>
          <cell r="E1304" t="str">
            <v>Excavator CAT320</v>
          </cell>
          <cell r="F1304" t="str">
            <v>Timbun</v>
          </cell>
          <cell r="G1304">
            <v>18</v>
          </cell>
          <cell r="H1304">
            <v>273.36888888888882</v>
          </cell>
          <cell r="I1304" t="str">
            <v>jam</v>
          </cell>
          <cell r="J1304">
            <v>15.187160493827156</v>
          </cell>
          <cell r="K1304">
            <v>2.6337448559670771E-2</v>
          </cell>
          <cell r="L1304">
            <v>37.968750000000014</v>
          </cell>
          <cell r="M1304">
            <v>241268.4</v>
          </cell>
          <cell r="N1304">
            <v>3664181.9128888878</v>
          </cell>
          <cell r="O1304">
            <v>0</v>
          </cell>
          <cell r="P1304">
            <v>0</v>
          </cell>
          <cell r="Q1304">
            <v>3664181.9128888878</v>
          </cell>
          <cell r="R1304">
            <v>0</v>
          </cell>
          <cell r="T1304">
            <v>0</v>
          </cell>
        </row>
        <row r="1305">
          <cell r="B1305" t="str">
            <v>D20040</v>
          </cell>
          <cell r="E1305" t="str">
            <v>Water Tank Truck, 3000-5000 liter</v>
          </cell>
          <cell r="G1305">
            <v>5</v>
          </cell>
          <cell r="H1305">
            <v>19.221250000000005</v>
          </cell>
          <cell r="I1305" t="str">
            <v>jam</v>
          </cell>
          <cell r="J1305">
            <v>3.8442500000000006</v>
          </cell>
          <cell r="K1305">
            <v>6.6666666666666671E-3</v>
          </cell>
          <cell r="L1305">
            <v>150</v>
          </cell>
          <cell r="M1305">
            <v>84561.566504230243</v>
          </cell>
          <cell r="N1305">
            <v>325075.80203388719</v>
          </cell>
          <cell r="O1305">
            <v>0</v>
          </cell>
          <cell r="P1305">
            <v>0</v>
          </cell>
          <cell r="Q1305">
            <v>325075.80203388719</v>
          </cell>
          <cell r="R1305">
            <v>0</v>
          </cell>
          <cell r="T1305">
            <v>0</v>
          </cell>
        </row>
        <row r="1306">
          <cell r="B1306" t="str">
            <v>A20021</v>
          </cell>
          <cell r="E1306" t="str">
            <v>Air</v>
          </cell>
          <cell r="I1306" t="str">
            <v>m3</v>
          </cell>
          <cell r="J1306">
            <v>57.663750000000007</v>
          </cell>
          <cell r="K1306">
            <v>0.1</v>
          </cell>
          <cell r="M1306">
            <v>2469.92</v>
          </cell>
          <cell r="N1306">
            <v>142424.84940000004</v>
          </cell>
          <cell r="O1306">
            <v>142424.84940000004</v>
          </cell>
          <cell r="P1306">
            <v>0</v>
          </cell>
          <cell r="Q1306">
            <v>0</v>
          </cell>
          <cell r="R1306">
            <v>0</v>
          </cell>
          <cell r="T1306">
            <v>0</v>
          </cell>
        </row>
        <row r="1307">
          <cell r="B1307" t="str">
            <v>D20036</v>
          </cell>
          <cell r="E1307" t="str">
            <v>Stamper</v>
          </cell>
          <cell r="I1307" t="str">
            <v>jam</v>
          </cell>
          <cell r="J1307">
            <v>76.885000000000005</v>
          </cell>
          <cell r="K1307">
            <v>0.13333333333333333</v>
          </cell>
          <cell r="L1307">
            <v>7.5</v>
          </cell>
          <cell r="M1307">
            <v>27509.943875635217</v>
          </cell>
          <cell r="N1307">
            <v>2115102.0348782139</v>
          </cell>
          <cell r="O1307">
            <v>0</v>
          </cell>
          <cell r="P1307">
            <v>0</v>
          </cell>
          <cell r="Q1307">
            <v>2115102.0348782139</v>
          </cell>
          <cell r="R1307">
            <v>0</v>
          </cell>
          <cell r="T1307">
            <v>0</v>
          </cell>
        </row>
        <row r="1308">
          <cell r="B1308" t="str">
            <v>D20042</v>
          </cell>
          <cell r="E1308" t="str">
            <v>Wheel loader</v>
          </cell>
          <cell r="F1308">
            <v>0</v>
          </cell>
          <cell r="G1308">
            <v>16</v>
          </cell>
          <cell r="H1308">
            <v>0</v>
          </cell>
          <cell r="I1308" t="str">
            <v>jam</v>
          </cell>
          <cell r="J1308">
            <v>0</v>
          </cell>
          <cell r="K1308">
            <v>2.6773761713520743E-2</v>
          </cell>
          <cell r="L1308">
            <v>37.350000000000009</v>
          </cell>
          <cell r="M1308">
            <v>173345.6</v>
          </cell>
          <cell r="N1308">
            <v>0</v>
          </cell>
          <cell r="O1308">
            <v>0</v>
          </cell>
          <cell r="P1308">
            <v>0</v>
          </cell>
          <cell r="Q1308">
            <v>0</v>
          </cell>
          <cell r="R1308">
            <v>0</v>
          </cell>
          <cell r="T1308">
            <v>0</v>
          </cell>
        </row>
        <row r="1309">
          <cell r="B1309" t="str">
            <v>D20024</v>
          </cell>
          <cell r="E1309" t="str">
            <v>Dump Truck 20 Ton</v>
          </cell>
          <cell r="F1309">
            <v>8</v>
          </cell>
          <cell r="G1309">
            <v>10</v>
          </cell>
          <cell r="H1309">
            <v>0</v>
          </cell>
          <cell r="I1309" t="str">
            <v>jam</v>
          </cell>
          <cell r="J1309">
            <v>0</v>
          </cell>
          <cell r="K1309">
            <v>0.13037037037037036</v>
          </cell>
          <cell r="L1309">
            <v>7.6704545454545467</v>
          </cell>
          <cell r="M1309">
            <v>192744.92307692309</v>
          </cell>
          <cell r="N1309">
            <v>0</v>
          </cell>
          <cell r="O1309">
            <v>0</v>
          </cell>
          <cell r="P1309">
            <v>0</v>
          </cell>
          <cell r="Q1309">
            <v>0</v>
          </cell>
          <cell r="R1309">
            <v>0</v>
          </cell>
          <cell r="T1309">
            <v>0</v>
          </cell>
        </row>
        <row r="1310">
          <cell r="B1310" t="str">
            <v>D20004</v>
          </cell>
          <cell r="E1310" t="str">
            <v>Alat bantu (Pek. Tanah)-m3</v>
          </cell>
          <cell r="I1310" t="str">
            <v>m3</v>
          </cell>
          <cell r="J1310">
            <v>576.63750000000005</v>
          </cell>
          <cell r="K1310">
            <v>1</v>
          </cell>
          <cell r="M1310">
            <v>250</v>
          </cell>
          <cell r="N1310">
            <v>144159.375</v>
          </cell>
          <cell r="O1310">
            <v>0</v>
          </cell>
          <cell r="P1310">
            <v>0</v>
          </cell>
          <cell r="Q1310">
            <v>144159.375</v>
          </cell>
          <cell r="R1310">
            <v>0</v>
          </cell>
          <cell r="T1310">
            <v>0</v>
          </cell>
        </row>
        <row r="1311">
          <cell r="B1311" t="str">
            <v>D20050</v>
          </cell>
          <cell r="E1311" t="str">
            <v>BBM solar</v>
          </cell>
          <cell r="H1311">
            <v>292.59013888888882</v>
          </cell>
          <cell r="I1311" t="str">
            <v>ltr</v>
          </cell>
          <cell r="J1311">
            <v>292.59013888888882</v>
          </cell>
          <cell r="M1311">
            <v>989.1712</v>
          </cell>
          <cell r="N1311">
            <v>289421.73879288882</v>
          </cell>
          <cell r="O1311">
            <v>0</v>
          </cell>
          <cell r="P1311">
            <v>0</v>
          </cell>
          <cell r="Q1311">
            <v>289421.73879288882</v>
          </cell>
          <cell r="R1311">
            <v>0</v>
          </cell>
          <cell r="T1311">
            <v>0</v>
          </cell>
        </row>
        <row r="1312">
          <cell r="T1312">
            <v>0</v>
          </cell>
        </row>
        <row r="1313">
          <cell r="B1313" t="str">
            <v>5.5.2.2</v>
          </cell>
          <cell r="D1313" t="str">
            <v>Compacted Sand</v>
          </cell>
          <cell r="I1313" t="str">
            <v>m3</v>
          </cell>
          <cell r="J1313">
            <v>339.73857142857145</v>
          </cell>
          <cell r="M1313">
            <v>185823.31433811973</v>
          </cell>
          <cell r="T1313">
            <v>0</v>
          </cell>
        </row>
        <row r="1314">
          <cell r="D1314" t="str">
            <v>Tipe A</v>
          </cell>
          <cell r="G1314">
            <v>289.42857142857144</v>
          </cell>
          <cell r="H1314" t="str">
            <v>m3</v>
          </cell>
          <cell r="I1314" t="str">
            <v>ml</v>
          </cell>
          <cell r="J1314">
            <v>200</v>
          </cell>
          <cell r="K1314">
            <v>1.4471428571428573</v>
          </cell>
          <cell r="L1314" t="str">
            <v>m3/m</v>
          </cell>
          <cell r="T1314">
            <v>0</v>
          </cell>
        </row>
        <row r="1315">
          <cell r="D1315" t="str">
            <v>Tipe B</v>
          </cell>
          <cell r="G1315">
            <v>50.309999999999988</v>
          </cell>
          <cell r="H1315" t="str">
            <v>m3</v>
          </cell>
          <cell r="I1315" t="str">
            <v>ml</v>
          </cell>
          <cell r="J1315">
            <v>60</v>
          </cell>
          <cell r="K1315">
            <v>0.8384999999999998</v>
          </cell>
          <cell r="L1315" t="str">
            <v>m3/m</v>
          </cell>
          <cell r="T1315">
            <v>0</v>
          </cell>
        </row>
        <row r="1316">
          <cell r="D1316" t="str">
            <v>Material</v>
          </cell>
          <cell r="M1316">
            <v>144000</v>
          </cell>
          <cell r="T1316">
            <v>0</v>
          </cell>
        </row>
        <row r="1317">
          <cell r="B1317" t="str">
            <v>A20014</v>
          </cell>
          <cell r="E1317" t="str">
            <v>Pasir urug</v>
          </cell>
          <cell r="I1317" t="str">
            <v>m3</v>
          </cell>
          <cell r="J1317">
            <v>407.6862857142857</v>
          </cell>
          <cell r="K1317">
            <v>1.2</v>
          </cell>
          <cell r="M1317">
            <v>120000</v>
          </cell>
          <cell r="N1317">
            <v>48922354.285714284</v>
          </cell>
          <cell r="O1317">
            <v>48922354.285714284</v>
          </cell>
          <cell r="P1317">
            <v>0</v>
          </cell>
          <cell r="Q1317">
            <v>0</v>
          </cell>
          <cell r="R1317">
            <v>0</v>
          </cell>
          <cell r="T1317">
            <v>0</v>
          </cell>
        </row>
        <row r="1318">
          <cell r="D1318" t="str">
            <v>Labour</v>
          </cell>
          <cell r="M1318">
            <v>26500</v>
          </cell>
          <cell r="T1318">
            <v>0</v>
          </cell>
        </row>
        <row r="1319">
          <cell r="B1319" t="str">
            <v>C20001</v>
          </cell>
          <cell r="E1319" t="str">
            <v>Tenaga</v>
          </cell>
          <cell r="G1319">
            <v>6</v>
          </cell>
          <cell r="I1319" t="str">
            <v>jam</v>
          </cell>
          <cell r="J1319">
            <v>407.6862857142857</v>
          </cell>
          <cell r="K1319">
            <v>1.2</v>
          </cell>
          <cell r="L1319">
            <v>5</v>
          </cell>
          <cell r="M1319">
            <v>17500</v>
          </cell>
          <cell r="N1319">
            <v>7134510</v>
          </cell>
          <cell r="O1319">
            <v>0</v>
          </cell>
          <cell r="P1319">
            <v>7134510</v>
          </cell>
          <cell r="Q1319">
            <v>0</v>
          </cell>
          <cell r="R1319">
            <v>0</v>
          </cell>
          <cell r="T1319">
            <v>0</v>
          </cell>
        </row>
        <row r="1320">
          <cell r="B1320" t="str">
            <v>C20003</v>
          </cell>
          <cell r="E1320" t="str">
            <v>Mandor</v>
          </cell>
          <cell r="G1320">
            <v>1</v>
          </cell>
          <cell r="I1320" t="str">
            <v>jam</v>
          </cell>
          <cell r="J1320">
            <v>67.947714285714298</v>
          </cell>
          <cell r="K1320">
            <v>0.2</v>
          </cell>
          <cell r="L1320">
            <v>5</v>
          </cell>
          <cell r="M1320">
            <v>27500</v>
          </cell>
          <cell r="N1320">
            <v>1868562.1428571432</v>
          </cell>
          <cell r="O1320">
            <v>0</v>
          </cell>
          <cell r="P1320">
            <v>1868562.1428571432</v>
          </cell>
          <cell r="Q1320">
            <v>0</v>
          </cell>
          <cell r="R1320">
            <v>0</v>
          </cell>
          <cell r="T1320">
            <v>0</v>
          </cell>
        </row>
        <row r="1321">
          <cell r="D1321" t="str">
            <v>Equipment Operasional</v>
          </cell>
          <cell r="H1321" t="str">
            <v>BBM</v>
          </cell>
          <cell r="M1321">
            <v>15323.314338119753</v>
          </cell>
          <cell r="T1321">
            <v>0</v>
          </cell>
        </row>
        <row r="1322">
          <cell r="B1322" t="str">
            <v>D20023</v>
          </cell>
          <cell r="E1322" t="str">
            <v>Dump Truck 6 Ton</v>
          </cell>
          <cell r="F1322">
            <v>5</v>
          </cell>
          <cell r="G1322">
            <v>6</v>
          </cell>
          <cell r="H1322">
            <v>242.56212150188051</v>
          </cell>
          <cell r="I1322" t="str">
            <v>jam</v>
          </cell>
          <cell r="J1322">
            <v>40.427020250313419</v>
          </cell>
          <cell r="K1322">
            <v>0.11899449650453665</v>
          </cell>
          <cell r="L1322">
            <v>8.4037500000000005</v>
          </cell>
          <cell r="M1322">
            <v>74500</v>
          </cell>
          <cell r="N1322">
            <v>3011813.0086483499</v>
          </cell>
          <cell r="O1322">
            <v>0</v>
          </cell>
          <cell r="P1322">
            <v>0</v>
          </cell>
          <cell r="Q1322">
            <v>3011813.0086483499</v>
          </cell>
          <cell r="R1322">
            <v>0</v>
          </cell>
          <cell r="T1322">
            <v>0</v>
          </cell>
        </row>
        <row r="1323">
          <cell r="B1323" t="str">
            <v>D20036</v>
          </cell>
          <cell r="E1323" t="str">
            <v>Stamper</v>
          </cell>
          <cell r="I1323" t="str">
            <v>jam</v>
          </cell>
          <cell r="J1323">
            <v>67.947714285714298</v>
          </cell>
          <cell r="K1323">
            <v>0.2</v>
          </cell>
          <cell r="L1323">
            <v>5</v>
          </cell>
          <cell r="M1323">
            <v>27509.943875635217</v>
          </cell>
          <cell r="N1323">
            <v>1869237.8064776976</v>
          </cell>
          <cell r="O1323">
            <v>0</v>
          </cell>
          <cell r="P1323">
            <v>0</v>
          </cell>
          <cell r="Q1323">
            <v>1869237.8064776976</v>
          </cell>
          <cell r="R1323">
            <v>0</v>
          </cell>
          <cell r="T1323">
            <v>0</v>
          </cell>
        </row>
        <row r="1324">
          <cell r="B1324" t="str">
            <v>D20004</v>
          </cell>
          <cell r="E1324" t="str">
            <v>Alat bantu (Pek. Tanah)-m3</v>
          </cell>
          <cell r="I1324" t="str">
            <v>m3</v>
          </cell>
          <cell r="J1324">
            <v>339.73857142857145</v>
          </cell>
          <cell r="K1324">
            <v>1</v>
          </cell>
          <cell r="M1324">
            <v>250</v>
          </cell>
          <cell r="N1324">
            <v>84934.642857142855</v>
          </cell>
          <cell r="O1324">
            <v>0</v>
          </cell>
          <cell r="P1324">
            <v>0</v>
          </cell>
          <cell r="Q1324">
            <v>84934.642857142855</v>
          </cell>
          <cell r="R1324">
            <v>0</v>
          </cell>
          <cell r="T1324">
            <v>0</v>
          </cell>
        </row>
        <row r="1325">
          <cell r="B1325" t="str">
            <v>D20050</v>
          </cell>
          <cell r="E1325" t="str">
            <v>BBM solar</v>
          </cell>
          <cell r="H1325">
            <v>242.56212150188051</v>
          </cell>
          <cell r="I1325" t="str">
            <v>ltr</v>
          </cell>
          <cell r="J1325">
            <v>242.56212150188051</v>
          </cell>
          <cell r="M1325">
            <v>989.1712</v>
          </cell>
          <cell r="N1325">
            <v>239935.46480056093</v>
          </cell>
          <cell r="O1325">
            <v>0</v>
          </cell>
          <cell r="P1325">
            <v>0</v>
          </cell>
          <cell r="Q1325">
            <v>239935.46480056093</v>
          </cell>
          <cell r="R1325">
            <v>0</v>
          </cell>
          <cell r="T1325">
            <v>0</v>
          </cell>
        </row>
        <row r="1326">
          <cell r="T1326">
            <v>0</v>
          </cell>
        </row>
        <row r="1327">
          <cell r="B1327" t="str">
            <v>5.5.2.3</v>
          </cell>
          <cell r="D1327" t="str">
            <v>Concrete Class B</v>
          </cell>
          <cell r="I1327" t="str">
            <v>m3</v>
          </cell>
          <cell r="J1327">
            <v>8.2500000000000018</v>
          </cell>
          <cell r="M1327">
            <v>694275.05280000006</v>
          </cell>
          <cell r="T1327">
            <v>0</v>
          </cell>
        </row>
        <row r="1328">
          <cell r="D1328" t="str">
            <v>Tipe B</v>
          </cell>
          <cell r="G1328">
            <v>4.5000000000000009</v>
          </cell>
          <cell r="H1328" t="str">
            <v>m3</v>
          </cell>
          <cell r="I1328" t="str">
            <v>ml</v>
          </cell>
          <cell r="J1328">
            <v>60</v>
          </cell>
          <cell r="K1328">
            <v>7.5000000000000011E-2</v>
          </cell>
          <cell r="L1328" t="str">
            <v>m3/m</v>
          </cell>
          <cell r="T1328">
            <v>0</v>
          </cell>
        </row>
        <row r="1329">
          <cell r="D1329" t="str">
            <v>Tipe C</v>
          </cell>
          <cell r="G1329">
            <v>3.7500000000000004</v>
          </cell>
          <cell r="H1329" t="str">
            <v>m3</v>
          </cell>
          <cell r="I1329" t="str">
            <v>ml</v>
          </cell>
          <cell r="J1329">
            <v>50</v>
          </cell>
          <cell r="K1329">
            <v>7.5000000000000011E-2</v>
          </cell>
          <cell r="L1329" t="str">
            <v>m3/m</v>
          </cell>
          <cell r="T1329">
            <v>0</v>
          </cell>
        </row>
        <row r="1330">
          <cell r="D1330" t="str">
            <v>Material</v>
          </cell>
          <cell r="M1330">
            <v>609675.05280000006</v>
          </cell>
          <cell r="T1330">
            <v>0</v>
          </cell>
        </row>
        <row r="1331">
          <cell r="B1331" t="str">
            <v>B20193</v>
          </cell>
          <cell r="E1331" t="str">
            <v>Concrete Class B</v>
          </cell>
          <cell r="I1331" t="str">
            <v>m3</v>
          </cell>
          <cell r="J1331">
            <v>8.4150000000000027</v>
          </cell>
          <cell r="K1331">
            <v>1.02</v>
          </cell>
          <cell r="M1331">
            <v>597720.64</v>
          </cell>
          <cell r="N1331">
            <v>5029819.1856000014</v>
          </cell>
          <cell r="O1331">
            <v>5029819.1856000014</v>
          </cell>
          <cell r="P1331">
            <v>0</v>
          </cell>
          <cell r="Q1331">
            <v>0</v>
          </cell>
          <cell r="R1331">
            <v>0</v>
          </cell>
          <cell r="T1331">
            <v>0</v>
          </cell>
        </row>
        <row r="1332">
          <cell r="D1332" t="str">
            <v>Labour</v>
          </cell>
          <cell r="M1332">
            <v>81600.000000000015</v>
          </cell>
          <cell r="T1332">
            <v>0</v>
          </cell>
        </row>
        <row r="1333">
          <cell r="B1333" t="str">
            <v>C20008</v>
          </cell>
          <cell r="E1333" t="str">
            <v>Placing beton (slab)</v>
          </cell>
          <cell r="I1333" t="str">
            <v>m3</v>
          </cell>
          <cell r="J1333">
            <v>8.4150000000000027</v>
          </cell>
          <cell r="M1333">
            <v>80000</v>
          </cell>
          <cell r="N1333">
            <v>673200.00000000023</v>
          </cell>
          <cell r="O1333">
            <v>0</v>
          </cell>
          <cell r="P1333">
            <v>673200.00000000023</v>
          </cell>
          <cell r="Q1333">
            <v>0</v>
          </cell>
          <cell r="R1333">
            <v>0</v>
          </cell>
          <cell r="T1333">
            <v>0</v>
          </cell>
        </row>
        <row r="1334">
          <cell r="D1334" t="str">
            <v>Equipment Operasional</v>
          </cell>
          <cell r="H1334" t="str">
            <v>BBM</v>
          </cell>
          <cell r="M1334">
            <v>3000.0000000000005</v>
          </cell>
          <cell r="T1334">
            <v>0</v>
          </cell>
        </row>
        <row r="1335">
          <cell r="B1335" t="str">
            <v>D20029</v>
          </cell>
          <cell r="E1335" t="str">
            <v>Gerobak dorong</v>
          </cell>
          <cell r="I1335" t="str">
            <v>unit</v>
          </cell>
          <cell r="J1335">
            <v>0.16500000000000004</v>
          </cell>
          <cell r="K1335">
            <v>0.02</v>
          </cell>
          <cell r="M1335">
            <v>100000</v>
          </cell>
          <cell r="N1335">
            <v>16500.000000000004</v>
          </cell>
          <cell r="O1335">
            <v>0</v>
          </cell>
          <cell r="P1335">
            <v>0</v>
          </cell>
          <cell r="Q1335">
            <v>16500.000000000004</v>
          </cell>
          <cell r="R1335">
            <v>0</v>
          </cell>
          <cell r="T1335">
            <v>0</v>
          </cell>
        </row>
        <row r="1336">
          <cell r="B1336" t="str">
            <v>D20006</v>
          </cell>
          <cell r="E1336" t="str">
            <v>Alat bantu Cor</v>
          </cell>
          <cell r="I1336" t="str">
            <v>m3</v>
          </cell>
          <cell r="J1336">
            <v>8.2500000000000018</v>
          </cell>
          <cell r="K1336">
            <v>1</v>
          </cell>
          <cell r="M1336">
            <v>1000</v>
          </cell>
          <cell r="N1336">
            <v>8250.0000000000018</v>
          </cell>
          <cell r="O1336">
            <v>0</v>
          </cell>
          <cell r="P1336">
            <v>0</v>
          </cell>
          <cell r="Q1336">
            <v>8250.0000000000018</v>
          </cell>
          <cell r="R1336">
            <v>0</v>
          </cell>
          <cell r="T1336">
            <v>0</v>
          </cell>
        </row>
        <row r="1337">
          <cell r="T1337">
            <v>0</v>
          </cell>
        </row>
        <row r="1338">
          <cell r="B1338" t="str">
            <v>5.5.2.4</v>
          </cell>
          <cell r="D1338" t="str">
            <v>Concrete Class C (For Pipe)</v>
          </cell>
          <cell r="I1338" t="str">
            <v>m3</v>
          </cell>
          <cell r="J1338">
            <v>139.77142857142857</v>
          </cell>
          <cell r="M1338">
            <v>752219.37599999993</v>
          </cell>
          <cell r="T1338">
            <v>0</v>
          </cell>
        </row>
        <row r="1339">
          <cell r="D1339" t="str">
            <v>Tipe B</v>
          </cell>
          <cell r="G1339">
            <v>52.414285714285711</v>
          </cell>
          <cell r="H1339" t="str">
            <v>m3</v>
          </cell>
          <cell r="I1339" t="str">
            <v>ml</v>
          </cell>
          <cell r="J1339">
            <v>60</v>
          </cell>
          <cell r="K1339">
            <v>0.87357142857142855</v>
          </cell>
          <cell r="L1339" t="str">
            <v>m3/m</v>
          </cell>
          <cell r="T1339">
            <v>0</v>
          </cell>
        </row>
        <row r="1340">
          <cell r="D1340" t="str">
            <v>Tipe C</v>
          </cell>
          <cell r="G1340">
            <v>87.357142857142861</v>
          </cell>
          <cell r="H1340" t="str">
            <v>m3</v>
          </cell>
          <cell r="I1340" t="str">
            <v>ml</v>
          </cell>
          <cell r="J1340">
            <v>50</v>
          </cell>
          <cell r="K1340">
            <v>1.7471428571428571</v>
          </cell>
          <cell r="L1340" t="str">
            <v>m3/m</v>
          </cell>
          <cell r="T1340">
            <v>0</v>
          </cell>
        </row>
        <row r="1341">
          <cell r="D1341" t="str">
            <v>Material</v>
          </cell>
          <cell r="M1341">
            <v>667619.37600000005</v>
          </cell>
          <cell r="T1341">
            <v>0</v>
          </cell>
        </row>
        <row r="1342">
          <cell r="B1342" t="str">
            <v>B20194</v>
          </cell>
          <cell r="E1342" t="str">
            <v>Concrete Class C</v>
          </cell>
          <cell r="I1342" t="str">
            <v>m3</v>
          </cell>
          <cell r="J1342">
            <v>142.56685714285715</v>
          </cell>
          <cell r="K1342">
            <v>1.02</v>
          </cell>
          <cell r="M1342">
            <v>654528.80000000005</v>
          </cell>
          <cell r="N1342">
            <v>93314113.925485715</v>
          </cell>
          <cell r="O1342">
            <v>93314113.925485715</v>
          </cell>
          <cell r="P1342">
            <v>0</v>
          </cell>
          <cell r="Q1342">
            <v>0</v>
          </cell>
          <cell r="R1342">
            <v>0</v>
          </cell>
          <cell r="T1342">
            <v>0</v>
          </cell>
        </row>
        <row r="1343">
          <cell r="D1343" t="str">
            <v>Labour</v>
          </cell>
          <cell r="M1343">
            <v>81600</v>
          </cell>
          <cell r="T1343">
            <v>0</v>
          </cell>
        </row>
        <row r="1344">
          <cell r="B1344" t="str">
            <v>C20008</v>
          </cell>
          <cell r="E1344" t="str">
            <v>Placing beton (slab)</v>
          </cell>
          <cell r="I1344" t="str">
            <v>m3</v>
          </cell>
          <cell r="J1344">
            <v>142.56685714285715</v>
          </cell>
          <cell r="M1344">
            <v>80000</v>
          </cell>
          <cell r="N1344">
            <v>11405348.571428571</v>
          </cell>
          <cell r="O1344">
            <v>0</v>
          </cell>
          <cell r="P1344">
            <v>11405348.571428571</v>
          </cell>
          <cell r="Q1344">
            <v>0</v>
          </cell>
          <cell r="R1344">
            <v>0</v>
          </cell>
          <cell r="T1344">
            <v>0</v>
          </cell>
        </row>
        <row r="1345">
          <cell r="D1345" t="str">
            <v>Equipment Operasional</v>
          </cell>
          <cell r="H1345" t="str">
            <v>BBM</v>
          </cell>
          <cell r="M1345">
            <v>3000</v>
          </cell>
          <cell r="T1345">
            <v>0</v>
          </cell>
        </row>
        <row r="1346">
          <cell r="B1346" t="str">
            <v>D20029</v>
          </cell>
          <cell r="E1346" t="str">
            <v>Gerobak dorong</v>
          </cell>
          <cell r="I1346" t="str">
            <v>unit</v>
          </cell>
          <cell r="J1346">
            <v>2.7954285714285714</v>
          </cell>
          <cell r="K1346">
            <v>0.02</v>
          </cell>
          <cell r="M1346">
            <v>100000</v>
          </cell>
          <cell r="N1346">
            <v>279542.85714285716</v>
          </cell>
          <cell r="O1346">
            <v>0</v>
          </cell>
          <cell r="P1346">
            <v>0</v>
          </cell>
          <cell r="Q1346">
            <v>279542.85714285716</v>
          </cell>
          <cell r="R1346">
            <v>0</v>
          </cell>
          <cell r="T1346">
            <v>0</v>
          </cell>
        </row>
        <row r="1347">
          <cell r="B1347" t="str">
            <v>D20006</v>
          </cell>
          <cell r="E1347" t="str">
            <v>Alat bantu Cor</v>
          </cell>
          <cell r="I1347" t="str">
            <v>m3</v>
          </cell>
          <cell r="J1347">
            <v>139.77142857142857</v>
          </cell>
          <cell r="K1347">
            <v>1</v>
          </cell>
          <cell r="M1347">
            <v>1000</v>
          </cell>
          <cell r="N1347">
            <v>139771.42857142858</v>
          </cell>
          <cell r="O1347">
            <v>0</v>
          </cell>
          <cell r="P1347">
            <v>0</v>
          </cell>
          <cell r="Q1347">
            <v>139771.42857142858</v>
          </cell>
          <cell r="R1347">
            <v>0</v>
          </cell>
          <cell r="T1347">
            <v>0</v>
          </cell>
        </row>
        <row r="1348">
          <cell r="T1348">
            <v>0</v>
          </cell>
        </row>
        <row r="1349">
          <cell r="B1349" t="str">
            <v>5.5.2.5</v>
          </cell>
          <cell r="D1349" t="str">
            <v>Formwork</v>
          </cell>
          <cell r="I1349" t="str">
            <v>m2</v>
          </cell>
          <cell r="J1349">
            <v>465</v>
          </cell>
          <cell r="M1349">
            <v>106081.89555555556</v>
          </cell>
          <cell r="T1349">
            <v>0</v>
          </cell>
        </row>
        <row r="1350">
          <cell r="D1350" t="str">
            <v>Tipe B</v>
          </cell>
          <cell r="G1350">
            <v>90</v>
          </cell>
          <cell r="H1350" t="str">
            <v>m2</v>
          </cell>
          <cell r="I1350" t="str">
            <v>ml</v>
          </cell>
          <cell r="J1350">
            <v>60</v>
          </cell>
          <cell r="K1350">
            <v>1.5</v>
          </cell>
          <cell r="L1350" t="str">
            <v>m2/m</v>
          </cell>
          <cell r="T1350">
            <v>0</v>
          </cell>
        </row>
        <row r="1351">
          <cell r="D1351" t="str">
            <v>Tipe C</v>
          </cell>
          <cell r="G1351">
            <v>375</v>
          </cell>
          <cell r="H1351" t="str">
            <v>m2</v>
          </cell>
          <cell r="I1351" t="str">
            <v>ml</v>
          </cell>
          <cell r="J1351">
            <v>50</v>
          </cell>
          <cell r="K1351">
            <v>7.5</v>
          </cell>
          <cell r="L1351" t="str">
            <v>m2/m</v>
          </cell>
          <cell r="T1351">
            <v>0</v>
          </cell>
        </row>
        <row r="1352">
          <cell r="D1352" t="str">
            <v>Material</v>
          </cell>
          <cell r="M1352">
            <v>64081.895555555566</v>
          </cell>
          <cell r="T1352">
            <v>0</v>
          </cell>
        </row>
        <row r="1353">
          <cell r="B1353" t="str">
            <v>A20008</v>
          </cell>
          <cell r="E1353" t="str">
            <v>Kayu bekisting</v>
          </cell>
          <cell r="G1353">
            <v>3</v>
          </cell>
          <cell r="H1353" t="str">
            <v>X pakai</v>
          </cell>
          <cell r="I1353" t="str">
            <v>m3</v>
          </cell>
          <cell r="J1353">
            <v>5.3684895833333339</v>
          </cell>
          <cell r="K1353">
            <v>1.154513888888889E-2</v>
          </cell>
          <cell r="M1353">
            <v>2193529.6</v>
          </cell>
          <cell r="N1353">
            <v>11775940.808333335</v>
          </cell>
          <cell r="O1353">
            <v>11775940.808333335</v>
          </cell>
          <cell r="P1353">
            <v>0</v>
          </cell>
          <cell r="Q1353">
            <v>0</v>
          </cell>
          <cell r="R1353">
            <v>0</v>
          </cell>
          <cell r="T1353">
            <v>0</v>
          </cell>
        </row>
        <row r="1354">
          <cell r="B1354" t="str">
            <v>B20065</v>
          </cell>
          <cell r="E1354" t="str">
            <v>Plywood 12mm x 4' x 8'</v>
          </cell>
          <cell r="G1354">
            <v>3</v>
          </cell>
          <cell r="H1354" t="str">
            <v>X pakai</v>
          </cell>
          <cell r="I1354" t="str">
            <v>lbr</v>
          </cell>
          <cell r="J1354">
            <v>53.819444444444443</v>
          </cell>
          <cell r="K1354">
            <v>0.11574074074074074</v>
          </cell>
          <cell r="M1354">
            <v>225000</v>
          </cell>
          <cell r="N1354">
            <v>12109375</v>
          </cell>
          <cell r="O1354">
            <v>12109375</v>
          </cell>
          <cell r="P1354">
            <v>0</v>
          </cell>
          <cell r="Q1354">
            <v>0</v>
          </cell>
          <cell r="R1354">
            <v>0</v>
          </cell>
          <cell r="T1354">
            <v>0</v>
          </cell>
        </row>
        <row r="1355">
          <cell r="B1355" t="str">
            <v>B20067</v>
          </cell>
          <cell r="E1355" t="str">
            <v>Paku</v>
          </cell>
          <cell r="G1355">
            <v>1</v>
          </cell>
          <cell r="H1355" t="str">
            <v>X pakai</v>
          </cell>
          <cell r="I1355" t="str">
            <v>kg</v>
          </cell>
          <cell r="J1355">
            <v>184.0625</v>
          </cell>
          <cell r="K1355">
            <v>0.39583333333333331</v>
          </cell>
          <cell r="M1355">
            <v>10650</v>
          </cell>
          <cell r="N1355">
            <v>1960265.625</v>
          </cell>
          <cell r="O1355">
            <v>1960265.625</v>
          </cell>
          <cell r="P1355">
            <v>0</v>
          </cell>
          <cell r="Q1355">
            <v>0</v>
          </cell>
          <cell r="R1355">
            <v>0</v>
          </cell>
          <cell r="T1355">
            <v>0</v>
          </cell>
        </row>
        <row r="1356">
          <cell r="B1356" t="str">
            <v>B20091</v>
          </cell>
          <cell r="E1356" t="str">
            <v>Material lain (adjustable support, pipa dll)</v>
          </cell>
          <cell r="G1356">
            <v>80</v>
          </cell>
          <cell r="H1356" t="str">
            <v>X pakai</v>
          </cell>
          <cell r="I1356" t="str">
            <v>ls</v>
          </cell>
          <cell r="J1356">
            <v>5.8125</v>
          </cell>
          <cell r="K1356">
            <v>1.2500000000000001E-2</v>
          </cell>
          <cell r="M1356">
            <v>600000</v>
          </cell>
          <cell r="N1356">
            <v>3487500</v>
          </cell>
          <cell r="O1356">
            <v>3487500</v>
          </cell>
          <cell r="P1356">
            <v>0</v>
          </cell>
          <cell r="Q1356">
            <v>0</v>
          </cell>
          <cell r="R1356">
            <v>0</v>
          </cell>
          <cell r="T1356">
            <v>0</v>
          </cell>
        </row>
        <row r="1357">
          <cell r="B1357" t="str">
            <v>B20066</v>
          </cell>
          <cell r="E1357" t="str">
            <v>Oli formwork</v>
          </cell>
          <cell r="I1357" t="str">
            <v>liter</v>
          </cell>
          <cell r="J1357">
            <v>93</v>
          </cell>
          <cell r="K1357">
            <v>0.2</v>
          </cell>
          <cell r="M1357">
            <v>5000</v>
          </cell>
          <cell r="N1357">
            <v>465000</v>
          </cell>
          <cell r="O1357">
            <v>465000</v>
          </cell>
          <cell r="P1357">
            <v>0</v>
          </cell>
          <cell r="Q1357">
            <v>0</v>
          </cell>
          <cell r="R1357">
            <v>0</v>
          </cell>
          <cell r="T1357">
            <v>0</v>
          </cell>
        </row>
        <row r="1358">
          <cell r="D1358" t="str">
            <v>Labour</v>
          </cell>
          <cell r="M1358">
            <v>40000</v>
          </cell>
          <cell r="T1358">
            <v>0</v>
          </cell>
        </row>
        <row r="1359">
          <cell r="B1359" t="str">
            <v>C20013</v>
          </cell>
          <cell r="E1359" t="str">
            <v>Upah fabrikasi bekisting</v>
          </cell>
          <cell r="I1359" t="str">
            <v>m2</v>
          </cell>
          <cell r="J1359">
            <v>155</v>
          </cell>
          <cell r="M1359">
            <v>30000</v>
          </cell>
          <cell r="N1359">
            <v>4650000</v>
          </cell>
          <cell r="O1359">
            <v>0</v>
          </cell>
          <cell r="P1359">
            <v>4650000</v>
          </cell>
          <cell r="Q1359">
            <v>0</v>
          </cell>
          <cell r="R1359">
            <v>0</v>
          </cell>
          <cell r="T1359">
            <v>0</v>
          </cell>
        </row>
        <row r="1360">
          <cell r="B1360" t="str">
            <v>C20017</v>
          </cell>
          <cell r="E1360" t="str">
            <v>Upah install bekisting</v>
          </cell>
          <cell r="I1360" t="str">
            <v>m2</v>
          </cell>
          <cell r="J1360">
            <v>465</v>
          </cell>
          <cell r="M1360">
            <v>30000</v>
          </cell>
          <cell r="N1360">
            <v>13950000</v>
          </cell>
          <cell r="O1360">
            <v>0</v>
          </cell>
          <cell r="P1360">
            <v>13950000</v>
          </cell>
          <cell r="Q1360">
            <v>0</v>
          </cell>
          <cell r="R1360">
            <v>0</v>
          </cell>
          <cell r="T1360">
            <v>0</v>
          </cell>
        </row>
        <row r="1361">
          <cell r="D1361" t="str">
            <v>Equipment Operasional</v>
          </cell>
          <cell r="M1361">
            <v>2000</v>
          </cell>
          <cell r="T1361">
            <v>0</v>
          </cell>
        </row>
        <row r="1362">
          <cell r="B1362" t="str">
            <v>D20007</v>
          </cell>
          <cell r="E1362" t="str">
            <v>Alat bantu formwork</v>
          </cell>
          <cell r="I1362" t="str">
            <v>m2</v>
          </cell>
          <cell r="J1362">
            <v>465</v>
          </cell>
          <cell r="M1362">
            <v>2000</v>
          </cell>
          <cell r="N1362">
            <v>930000</v>
          </cell>
          <cell r="O1362">
            <v>0</v>
          </cell>
          <cell r="P1362">
            <v>0</v>
          </cell>
          <cell r="Q1362">
            <v>930000</v>
          </cell>
          <cell r="R1362">
            <v>0</v>
          </cell>
          <cell r="T1362">
            <v>0</v>
          </cell>
        </row>
        <row r="1363">
          <cell r="T1363">
            <v>0</v>
          </cell>
        </row>
        <row r="1364">
          <cell r="B1364" t="str">
            <v>5.5.2.6</v>
          </cell>
          <cell r="D1364" t="str">
            <v>Reinforcement</v>
          </cell>
          <cell r="I1364" t="str">
            <v>kg</v>
          </cell>
          <cell r="J1364">
            <v>4724.5238775510206</v>
          </cell>
          <cell r="M1364">
            <v>12012.333333333332</v>
          </cell>
          <cell r="T1364">
            <v>0</v>
          </cell>
        </row>
        <row r="1365">
          <cell r="D1365" t="str">
            <v>Tipe C</v>
          </cell>
          <cell r="G1365">
            <v>4724.5238775510206</v>
          </cell>
          <cell r="H1365" t="str">
            <v>kg</v>
          </cell>
          <cell r="I1365" t="str">
            <v>ml</v>
          </cell>
          <cell r="J1365">
            <v>50</v>
          </cell>
          <cell r="K1365">
            <v>94.490477551020419</v>
          </cell>
          <cell r="L1365" t="str">
            <v>m2/m</v>
          </cell>
          <cell r="T1365">
            <v>0</v>
          </cell>
        </row>
        <row r="1366">
          <cell r="D1366" t="str">
            <v>Material</v>
          </cell>
          <cell r="M1366">
            <v>10569</v>
          </cell>
          <cell r="T1366">
            <v>0</v>
          </cell>
        </row>
        <row r="1367">
          <cell r="B1367" t="str">
            <v>B20011</v>
          </cell>
          <cell r="E1367" t="str">
            <v>Besi beton</v>
          </cell>
          <cell r="I1367" t="str">
            <v>kg</v>
          </cell>
          <cell r="J1367">
            <v>4960.7500714285716</v>
          </cell>
          <cell r="K1367">
            <v>1.05</v>
          </cell>
          <cell r="M1367">
            <v>9800</v>
          </cell>
          <cell r="N1367">
            <v>48615350.700000003</v>
          </cell>
          <cell r="O1367">
            <v>48615350.700000003</v>
          </cell>
          <cell r="P1367">
            <v>0</v>
          </cell>
          <cell r="Q1367">
            <v>0</v>
          </cell>
          <cell r="R1367">
            <v>0</v>
          </cell>
          <cell r="T1367">
            <v>0</v>
          </cell>
        </row>
        <row r="1368">
          <cell r="B1368" t="str">
            <v>B20050</v>
          </cell>
          <cell r="E1368" t="str">
            <v>Kawat Bendrad</v>
          </cell>
          <cell r="I1368" t="str">
            <v>Kg</v>
          </cell>
          <cell r="J1368">
            <v>94.490477551020419</v>
          </cell>
          <cell r="K1368">
            <v>0.02</v>
          </cell>
          <cell r="M1368">
            <v>13950</v>
          </cell>
          <cell r="N1368">
            <v>1318142.1618367347</v>
          </cell>
          <cell r="O1368">
            <v>1318142.1618367347</v>
          </cell>
          <cell r="P1368">
            <v>0</v>
          </cell>
          <cell r="Q1368">
            <v>0</v>
          </cell>
          <cell r="R1368">
            <v>0</v>
          </cell>
          <cell r="T1368">
            <v>0</v>
          </cell>
        </row>
        <row r="1369">
          <cell r="D1369" t="str">
            <v>Labour</v>
          </cell>
          <cell r="M1369">
            <v>1260</v>
          </cell>
          <cell r="T1369">
            <v>0</v>
          </cell>
        </row>
        <row r="1370">
          <cell r="B1370" t="str">
            <v>C20014</v>
          </cell>
          <cell r="E1370" t="str">
            <v>Upah fabrikasi dan install besi beton</v>
          </cell>
          <cell r="I1370" t="str">
            <v>kg</v>
          </cell>
          <cell r="J1370">
            <v>4960.7500714285716</v>
          </cell>
          <cell r="M1370">
            <v>1200</v>
          </cell>
          <cell r="N1370">
            <v>5952900.0857142862</v>
          </cell>
          <cell r="O1370">
            <v>0</v>
          </cell>
          <cell r="P1370">
            <v>5952900.0857142862</v>
          </cell>
          <cell r="Q1370">
            <v>0</v>
          </cell>
          <cell r="R1370">
            <v>0</v>
          </cell>
          <cell r="T1370">
            <v>0</v>
          </cell>
        </row>
        <row r="1371">
          <cell r="D1371" t="str">
            <v>Equipment Operasional</v>
          </cell>
          <cell r="M1371">
            <v>183.33333333333334</v>
          </cell>
          <cell r="T1371">
            <v>0</v>
          </cell>
        </row>
        <row r="1372">
          <cell r="B1372" t="str">
            <v>D20013</v>
          </cell>
          <cell r="E1372" t="str">
            <v>Bar bender</v>
          </cell>
          <cell r="G1372">
            <v>300</v>
          </cell>
          <cell r="I1372" t="str">
            <v>jam</v>
          </cell>
          <cell r="J1372">
            <v>15.74841292517007</v>
          </cell>
          <cell r="K1372">
            <v>3.3333333333333335E-3</v>
          </cell>
          <cell r="M1372">
            <v>20000</v>
          </cell>
          <cell r="N1372">
            <v>314968.25850340142</v>
          </cell>
          <cell r="O1372">
            <v>0</v>
          </cell>
          <cell r="P1372">
            <v>0</v>
          </cell>
          <cell r="Q1372">
            <v>314968.25850340142</v>
          </cell>
          <cell r="R1372">
            <v>0</v>
          </cell>
          <cell r="T1372">
            <v>0</v>
          </cell>
        </row>
        <row r="1373">
          <cell r="B1373" t="str">
            <v>D20014</v>
          </cell>
          <cell r="E1373" t="str">
            <v>Bar cutter</v>
          </cell>
          <cell r="G1373">
            <v>300</v>
          </cell>
          <cell r="I1373" t="str">
            <v>jam</v>
          </cell>
          <cell r="J1373">
            <v>15.74841292517007</v>
          </cell>
          <cell r="K1373">
            <v>3.3333333333333335E-3</v>
          </cell>
          <cell r="M1373">
            <v>20000</v>
          </cell>
          <cell r="N1373">
            <v>314968.25850340142</v>
          </cell>
          <cell r="O1373">
            <v>0</v>
          </cell>
          <cell r="P1373">
            <v>0</v>
          </cell>
          <cell r="Q1373">
            <v>314968.25850340142</v>
          </cell>
          <cell r="R1373">
            <v>0</v>
          </cell>
          <cell r="T1373">
            <v>0</v>
          </cell>
        </row>
        <row r="1374">
          <cell r="B1374" t="str">
            <v>D20005</v>
          </cell>
          <cell r="E1374" t="str">
            <v>Alat bantu pekerjaan besi</v>
          </cell>
          <cell r="I1374" t="str">
            <v>kg</v>
          </cell>
          <cell r="J1374">
            <v>4724.5238775510206</v>
          </cell>
          <cell r="K1374">
            <v>1</v>
          </cell>
          <cell r="M1374">
            <v>50</v>
          </cell>
          <cell r="N1374">
            <v>236226.19387755104</v>
          </cell>
          <cell r="O1374">
            <v>0</v>
          </cell>
          <cell r="P1374">
            <v>0</v>
          </cell>
          <cell r="Q1374">
            <v>236226.19387755104</v>
          </cell>
          <cell r="R1374">
            <v>0</v>
          </cell>
          <cell r="T1374">
            <v>0</v>
          </cell>
        </row>
        <row r="1375">
          <cell r="T1375">
            <v>0</v>
          </cell>
        </row>
        <row r="1376">
          <cell r="B1376" t="str">
            <v>5.5.2.7</v>
          </cell>
          <cell r="D1376" t="str">
            <v>Concrete Demolish</v>
          </cell>
          <cell r="I1376" t="str">
            <v>ml</v>
          </cell>
          <cell r="J1376">
            <v>20</v>
          </cell>
          <cell r="M1376">
            <v>34171.475159955276</v>
          </cell>
          <cell r="T1376">
            <v>0</v>
          </cell>
        </row>
        <row r="1377">
          <cell r="D1377" t="str">
            <v>Labour</v>
          </cell>
          <cell r="I1377" t="str">
            <v>m2</v>
          </cell>
          <cell r="J1377">
            <v>36</v>
          </cell>
          <cell r="K1377">
            <v>1.7999999999999998</v>
          </cell>
          <cell r="L1377" t="str">
            <v>m/m</v>
          </cell>
          <cell r="M1377">
            <v>15750</v>
          </cell>
          <cell r="T1377">
            <v>0</v>
          </cell>
        </row>
        <row r="1378">
          <cell r="B1378" t="str">
            <v>C20001</v>
          </cell>
          <cell r="E1378" t="str">
            <v>Tenaga</v>
          </cell>
          <cell r="G1378">
            <v>3</v>
          </cell>
          <cell r="I1378" t="str">
            <v>jam</v>
          </cell>
          <cell r="J1378">
            <v>18</v>
          </cell>
          <cell r="K1378">
            <v>0.5</v>
          </cell>
          <cell r="L1378">
            <v>6</v>
          </cell>
          <cell r="M1378">
            <v>17500</v>
          </cell>
          <cell r="N1378">
            <v>315000</v>
          </cell>
          <cell r="O1378">
            <v>0</v>
          </cell>
          <cell r="P1378">
            <v>315000</v>
          </cell>
          <cell r="Q1378">
            <v>0</v>
          </cell>
          <cell r="R1378">
            <v>0</v>
          </cell>
          <cell r="T1378">
            <v>0</v>
          </cell>
        </row>
        <row r="1379">
          <cell r="B1379" t="str">
            <v>C20003</v>
          </cell>
          <cell r="E1379" t="str">
            <v>Mandor</v>
          </cell>
          <cell r="G1379">
            <v>0</v>
          </cell>
          <cell r="I1379" t="str">
            <v>jam</v>
          </cell>
          <cell r="J1379">
            <v>0</v>
          </cell>
          <cell r="K1379">
            <v>0</v>
          </cell>
          <cell r="L1379">
            <v>6</v>
          </cell>
          <cell r="M1379">
            <v>27500</v>
          </cell>
          <cell r="N1379">
            <v>0</v>
          </cell>
          <cell r="O1379">
            <v>0</v>
          </cell>
          <cell r="P1379">
            <v>0</v>
          </cell>
          <cell r="Q1379">
            <v>0</v>
          </cell>
          <cell r="R1379">
            <v>0</v>
          </cell>
          <cell r="T1379">
            <v>0</v>
          </cell>
        </row>
        <row r="1380">
          <cell r="D1380" t="str">
            <v>Equipment Operasional</v>
          </cell>
          <cell r="H1380" t="str">
            <v>BBM</v>
          </cell>
          <cell r="M1380">
            <v>45758.655287919493</v>
          </cell>
          <cell r="T1380">
            <v>0</v>
          </cell>
        </row>
        <row r="1381">
          <cell r="B1381" t="str">
            <v>D20001</v>
          </cell>
          <cell r="E1381" t="str">
            <v>Air compressor 4000-6500 L/M</v>
          </cell>
          <cell r="G1381">
            <v>6</v>
          </cell>
          <cell r="H1381">
            <v>36</v>
          </cell>
          <cell r="I1381" t="str">
            <v>jam</v>
          </cell>
          <cell r="J1381">
            <v>6</v>
          </cell>
          <cell r="K1381">
            <v>0.16666666666666666</v>
          </cell>
          <cell r="L1381">
            <v>6</v>
          </cell>
          <cell r="M1381">
            <v>118500</v>
          </cell>
          <cell r="N1381">
            <v>711000</v>
          </cell>
          <cell r="O1381">
            <v>0</v>
          </cell>
          <cell r="P1381">
            <v>0</v>
          </cell>
          <cell r="Q1381">
            <v>711000</v>
          </cell>
          <cell r="R1381">
            <v>0</v>
          </cell>
          <cell r="T1381">
            <v>0</v>
          </cell>
        </row>
        <row r="1382">
          <cell r="B1382" t="str">
            <v>D20020</v>
          </cell>
          <cell r="E1382" t="str">
            <v>Jack Hammer</v>
          </cell>
          <cell r="G1382">
            <v>0</v>
          </cell>
          <cell r="H1382">
            <v>0</v>
          </cell>
          <cell r="I1382" t="str">
            <v>jam</v>
          </cell>
          <cell r="J1382">
            <v>6</v>
          </cell>
          <cell r="K1382">
            <v>0.16666666666666666</v>
          </cell>
          <cell r="L1382">
            <v>6</v>
          </cell>
          <cell r="M1382">
            <v>25093.823759731647</v>
          </cell>
          <cell r="N1382">
            <v>150562.94255838988</v>
          </cell>
          <cell r="O1382">
            <v>0</v>
          </cell>
          <cell r="P1382">
            <v>0</v>
          </cell>
          <cell r="Q1382">
            <v>150562.94255838988</v>
          </cell>
          <cell r="R1382">
            <v>0</v>
          </cell>
          <cell r="T1382">
            <v>0</v>
          </cell>
        </row>
        <row r="1383">
          <cell r="B1383" t="str">
            <v>D20055</v>
          </cell>
          <cell r="E1383" t="str">
            <v>Alat bantu</v>
          </cell>
          <cell r="I1383" t="str">
            <v>ls</v>
          </cell>
          <cell r="J1383">
            <v>36</v>
          </cell>
          <cell r="K1383">
            <v>1</v>
          </cell>
          <cell r="M1383">
            <v>500</v>
          </cell>
          <cell r="N1383">
            <v>18000</v>
          </cell>
          <cell r="O1383">
            <v>0</v>
          </cell>
          <cell r="P1383">
            <v>0</v>
          </cell>
          <cell r="Q1383">
            <v>18000</v>
          </cell>
          <cell r="R1383">
            <v>0</v>
          </cell>
          <cell r="T1383">
            <v>0</v>
          </cell>
        </row>
        <row r="1384">
          <cell r="B1384" t="str">
            <v>D20050</v>
          </cell>
          <cell r="E1384" t="str">
            <v>BBM solar</v>
          </cell>
          <cell r="H1384">
            <v>36</v>
          </cell>
          <cell r="I1384" t="str">
            <v>ltr</v>
          </cell>
          <cell r="J1384">
            <v>36</v>
          </cell>
          <cell r="M1384">
            <v>989.1712</v>
          </cell>
          <cell r="N1384">
            <v>35610.163200000003</v>
          </cell>
          <cell r="O1384">
            <v>0</v>
          </cell>
          <cell r="P1384">
            <v>0</v>
          </cell>
          <cell r="Q1384">
            <v>35610.163200000003</v>
          </cell>
          <cell r="R1384">
            <v>0</v>
          </cell>
          <cell r="T1384">
            <v>0</v>
          </cell>
        </row>
        <row r="1385">
          <cell r="T1385">
            <v>0</v>
          </cell>
        </row>
        <row r="1386">
          <cell r="B1386" t="str">
            <v>5.5.3</v>
          </cell>
          <cell r="D1386" t="str">
            <v>Dia. 1200mm</v>
          </cell>
          <cell r="F1386">
            <v>1200</v>
          </cell>
          <cell r="G1386" t="str">
            <v>mm</v>
          </cell>
          <cell r="I1386" t="str">
            <v>ml</v>
          </cell>
          <cell r="J1386">
            <v>11000</v>
          </cell>
          <cell r="M1386">
            <v>1355736.6840718442</v>
          </cell>
          <cell r="T1386">
            <v>0</v>
          </cell>
        </row>
        <row r="1387">
          <cell r="E1387" t="str">
            <v>Compacted Sand</v>
          </cell>
          <cell r="G1387">
            <v>4301629212.850687</v>
          </cell>
          <cell r="I1387" t="str">
            <v>m3</v>
          </cell>
          <cell r="J1387">
            <v>23149.028571428571</v>
          </cell>
          <cell r="M1387">
            <v>185823.31433811976</v>
          </cell>
        </row>
        <row r="1388">
          <cell r="E1388" t="str">
            <v>Selected Soil</v>
          </cell>
          <cell r="G1388">
            <v>1937303519.4013348</v>
          </cell>
          <cell r="I1388" t="str">
            <v>m3</v>
          </cell>
          <cell r="J1388">
            <v>34628</v>
          </cell>
          <cell r="M1388">
            <v>55946.156849986568</v>
          </cell>
        </row>
        <row r="1389">
          <cell r="E1389" t="str">
            <v>Concrete Class B</v>
          </cell>
          <cell r="G1389">
            <v>152740511.616</v>
          </cell>
          <cell r="I1389" t="str">
            <v>m3</v>
          </cell>
          <cell r="J1389">
            <v>220</v>
          </cell>
          <cell r="M1389">
            <v>694275.05279999995</v>
          </cell>
        </row>
        <row r="1390">
          <cell r="E1390" t="str">
            <v>Concrete Class C</v>
          </cell>
          <cell r="G1390">
            <v>3560361766.518858</v>
          </cell>
          <cell r="I1390" t="str">
            <v>m3</v>
          </cell>
          <cell r="J1390">
            <v>4733.1428571428569</v>
          </cell>
          <cell r="M1390">
            <v>752219.37600000016</v>
          </cell>
        </row>
        <row r="1391">
          <cell r="E1391" t="str">
            <v>Reinforcement</v>
          </cell>
          <cell r="G1391">
            <v>3515681145.8589339</v>
          </cell>
          <cell r="I1391" t="str">
            <v>kg</v>
          </cell>
          <cell r="J1391">
            <v>292672.62640000001</v>
          </cell>
          <cell r="M1391">
            <v>12012.333333333336</v>
          </cell>
        </row>
        <row r="1392">
          <cell r="E1392" t="str">
            <v>Formwork</v>
          </cell>
          <cell r="G1392">
            <v>1400281021.3333335</v>
          </cell>
          <cell r="I1392" t="str">
            <v>m2</v>
          </cell>
          <cell r="J1392">
            <v>13200</v>
          </cell>
          <cell r="M1392">
            <v>106081.89555555557</v>
          </cell>
        </row>
        <row r="1393">
          <cell r="E1393" t="str">
            <v>Concrete Demolish</v>
          </cell>
          <cell r="G1393">
            <v>45106347.211140968</v>
          </cell>
          <cell r="I1393" t="str">
            <v>m2</v>
          </cell>
          <cell r="J1393">
            <v>1320</v>
          </cell>
          <cell r="M1393">
            <v>34171.475159955276</v>
          </cell>
        </row>
        <row r="1394">
          <cell r="B1394" t="str">
            <v>5.5.3.1</v>
          </cell>
          <cell r="D1394" t="str">
            <v>Selected Soil Back Filling (dia. 1200mm)</v>
          </cell>
          <cell r="F1394" t="str">
            <v>Tipe A, B dan C</v>
          </cell>
          <cell r="I1394" t="str">
            <v>m3</v>
          </cell>
          <cell r="J1394">
            <v>34628</v>
          </cell>
          <cell r="M1394">
            <v>55946.156849986568</v>
          </cell>
          <cell r="T1394">
            <v>0</v>
          </cell>
        </row>
        <row r="1395">
          <cell r="D1395" t="str">
            <v>Tipe A</v>
          </cell>
          <cell r="G1395">
            <v>28160</v>
          </cell>
          <cell r="H1395" t="str">
            <v>m3</v>
          </cell>
          <cell r="I1395" t="str">
            <v>ml</v>
          </cell>
          <cell r="J1395">
            <v>8800</v>
          </cell>
          <cell r="K1395">
            <v>3.2</v>
          </cell>
          <cell r="L1395" t="str">
            <v>m3/m</v>
          </cell>
        </row>
        <row r="1396">
          <cell r="D1396" t="str">
            <v>Tipe B</v>
          </cell>
          <cell r="G1396">
            <v>3349.5000000000009</v>
          </cell>
          <cell r="H1396" t="str">
            <v>m3</v>
          </cell>
          <cell r="I1396" t="str">
            <v>ml</v>
          </cell>
          <cell r="J1396">
            <v>1100</v>
          </cell>
          <cell r="K1396">
            <v>3.0450000000000008</v>
          </cell>
          <cell r="L1396" t="str">
            <v>m3/m</v>
          </cell>
        </row>
        <row r="1397">
          <cell r="D1397" t="str">
            <v>Tipe C</v>
          </cell>
          <cell r="G1397">
            <v>3118.5000000000009</v>
          </cell>
          <cell r="H1397" t="str">
            <v>m3</v>
          </cell>
          <cell r="I1397" t="str">
            <v>ml</v>
          </cell>
          <cell r="J1397">
            <v>1100</v>
          </cell>
          <cell r="K1397">
            <v>2.8350000000000009</v>
          </cell>
          <cell r="L1397" t="str">
            <v>m3/m</v>
          </cell>
        </row>
        <row r="1398">
          <cell r="D1398" t="str">
            <v>Material</v>
          </cell>
          <cell r="M1398">
            <v>40871.409754235814</v>
          </cell>
          <cell r="T1398">
            <v>0</v>
          </cell>
        </row>
        <row r="1399">
          <cell r="B1399" t="str">
            <v>A20020</v>
          </cell>
          <cell r="E1399" t="str">
            <v>Tanah pilihan</v>
          </cell>
          <cell r="F1399">
            <v>1</v>
          </cell>
          <cell r="I1399" t="str">
            <v>m3</v>
          </cell>
          <cell r="J1399">
            <v>41553.599999999999</v>
          </cell>
          <cell r="K1399">
            <v>1.2</v>
          </cell>
          <cell r="M1399">
            <v>34059.508128529844</v>
          </cell>
          <cell r="N1399">
            <v>1415295176.9696777</v>
          </cell>
          <cell r="O1399">
            <v>1415295176.9696777</v>
          </cell>
          <cell r="P1399">
            <v>0</v>
          </cell>
          <cell r="Q1399">
            <v>0</v>
          </cell>
          <cell r="R1399">
            <v>0</v>
          </cell>
          <cell r="T1399">
            <v>0</v>
          </cell>
        </row>
        <row r="1400">
          <cell r="D1400" t="str">
            <v>Labour</v>
          </cell>
          <cell r="M1400">
            <v>3489.7119341563775</v>
          </cell>
          <cell r="T1400">
            <v>0</v>
          </cell>
        </row>
        <row r="1401">
          <cell r="B1401" t="str">
            <v>C20001</v>
          </cell>
          <cell r="E1401" t="str">
            <v>Tenaga</v>
          </cell>
          <cell r="G1401">
            <v>6</v>
          </cell>
          <cell r="I1401" t="str">
            <v>jam</v>
          </cell>
          <cell r="J1401">
            <v>5472.0790123456773</v>
          </cell>
          <cell r="K1401">
            <v>0.15802469135802463</v>
          </cell>
          <cell r="L1401">
            <v>37.968750000000014</v>
          </cell>
          <cell r="M1401">
            <v>17500</v>
          </cell>
          <cell r="N1401">
            <v>95761382.716049358</v>
          </cell>
          <cell r="O1401">
            <v>0</v>
          </cell>
          <cell r="P1401">
            <v>95761382.716049358</v>
          </cell>
          <cell r="Q1401">
            <v>0</v>
          </cell>
          <cell r="R1401">
            <v>0</v>
          </cell>
          <cell r="T1401">
            <v>0</v>
          </cell>
        </row>
        <row r="1402">
          <cell r="B1402" t="str">
            <v>C20003</v>
          </cell>
          <cell r="E1402" t="str">
            <v>Mandor</v>
          </cell>
          <cell r="G1402">
            <v>1</v>
          </cell>
          <cell r="I1402" t="str">
            <v>jam</v>
          </cell>
          <cell r="J1402">
            <v>912.01316872427947</v>
          </cell>
          <cell r="K1402">
            <v>2.6337448559670771E-2</v>
          </cell>
          <cell r="L1402">
            <v>37.968750000000014</v>
          </cell>
          <cell r="M1402">
            <v>27500</v>
          </cell>
          <cell r="N1402">
            <v>25080362.139917687</v>
          </cell>
          <cell r="O1402">
            <v>0</v>
          </cell>
          <cell r="P1402">
            <v>25080362.139917687</v>
          </cell>
          <cell r="Q1402">
            <v>0</v>
          </cell>
          <cell r="R1402">
            <v>0</v>
          </cell>
          <cell r="T1402">
            <v>0</v>
          </cell>
        </row>
        <row r="1403">
          <cell r="D1403" t="str">
            <v>Equipment Operasional</v>
          </cell>
          <cell r="H1403" t="str">
            <v>BBM</v>
          </cell>
          <cell r="M1403">
            <v>11585.035161594375</v>
          </cell>
          <cell r="T1403">
            <v>0</v>
          </cell>
        </row>
        <row r="1404">
          <cell r="B1404" t="str">
            <v>D20025</v>
          </cell>
          <cell r="E1404" t="str">
            <v>Excavator CAT320</v>
          </cell>
          <cell r="F1404" t="str">
            <v>Timbun</v>
          </cell>
          <cell r="G1404">
            <v>18</v>
          </cell>
          <cell r="H1404">
            <v>16416.23703703703</v>
          </cell>
          <cell r="I1404" t="str">
            <v>jam</v>
          </cell>
          <cell r="J1404">
            <v>912.01316872427947</v>
          </cell>
          <cell r="K1404">
            <v>2.6337448559670771E-2</v>
          </cell>
          <cell r="L1404">
            <v>37.968750000000014</v>
          </cell>
          <cell r="M1404">
            <v>241268.4</v>
          </cell>
          <cell r="N1404">
            <v>220039957.99703693</v>
          </cell>
          <cell r="O1404">
            <v>0</v>
          </cell>
          <cell r="P1404">
            <v>0</v>
          </cell>
          <cell r="Q1404">
            <v>220039957.99703693</v>
          </cell>
          <cell r="R1404">
            <v>0</v>
          </cell>
          <cell r="T1404">
            <v>0</v>
          </cell>
        </row>
        <row r="1405">
          <cell r="B1405" t="str">
            <v>D20040</v>
          </cell>
          <cell r="E1405" t="str">
            <v>Water Tank Truck, 3000-5000 liter</v>
          </cell>
          <cell r="G1405">
            <v>5</v>
          </cell>
          <cell r="H1405">
            <v>1154.2666666666669</v>
          </cell>
          <cell r="I1405" t="str">
            <v>jam</v>
          </cell>
          <cell r="J1405">
            <v>230.85333333333335</v>
          </cell>
          <cell r="K1405">
            <v>6.6666666666666671E-3</v>
          </cell>
          <cell r="L1405">
            <v>150</v>
          </cell>
          <cell r="M1405">
            <v>84561.566504230243</v>
          </cell>
          <cell r="N1405">
            <v>19521319.499389902</v>
          </cell>
          <cell r="O1405">
            <v>0</v>
          </cell>
          <cell r="P1405">
            <v>0</v>
          </cell>
          <cell r="Q1405">
            <v>19521319.499389902</v>
          </cell>
          <cell r="R1405">
            <v>0</v>
          </cell>
          <cell r="T1405">
            <v>0</v>
          </cell>
        </row>
        <row r="1406">
          <cell r="B1406" t="str">
            <v>A20021</v>
          </cell>
          <cell r="E1406" t="str">
            <v>Air</v>
          </cell>
          <cell r="I1406" t="str">
            <v>m3</v>
          </cell>
          <cell r="J1406">
            <v>3462.8</v>
          </cell>
          <cell r="K1406">
            <v>0.1</v>
          </cell>
          <cell r="M1406">
            <v>2469.92</v>
          </cell>
          <cell r="N1406">
            <v>8552838.9759999998</v>
          </cell>
          <cell r="O1406">
            <v>8552838.9759999998</v>
          </cell>
          <cell r="P1406">
            <v>0</v>
          </cell>
          <cell r="Q1406">
            <v>0</v>
          </cell>
          <cell r="R1406">
            <v>0</v>
          </cell>
          <cell r="T1406">
            <v>0</v>
          </cell>
        </row>
        <row r="1407">
          <cell r="B1407" t="str">
            <v>D20036</v>
          </cell>
          <cell r="E1407" t="str">
            <v>Stamper</v>
          </cell>
          <cell r="I1407" t="str">
            <v>jam</v>
          </cell>
          <cell r="J1407">
            <v>4617.0666666666666</v>
          </cell>
          <cell r="K1407">
            <v>0.13333333333333333</v>
          </cell>
          <cell r="L1407">
            <v>7.5</v>
          </cell>
          <cell r="M1407">
            <v>27509.943875635217</v>
          </cell>
          <cell r="N1407">
            <v>127015244.87006617</v>
          </cell>
          <cell r="O1407">
            <v>0</v>
          </cell>
          <cell r="P1407">
            <v>0</v>
          </cell>
          <cell r="Q1407">
            <v>127015244.87006617</v>
          </cell>
          <cell r="R1407">
            <v>0</v>
          </cell>
          <cell r="T1407">
            <v>0</v>
          </cell>
        </row>
        <row r="1408">
          <cell r="B1408" t="str">
            <v>D20042</v>
          </cell>
          <cell r="E1408" t="str">
            <v>Wheel loader</v>
          </cell>
          <cell r="F1408">
            <v>0</v>
          </cell>
          <cell r="G1408">
            <v>16</v>
          </cell>
          <cell r="H1408">
            <v>0</v>
          </cell>
          <cell r="I1408" t="str">
            <v>jam</v>
          </cell>
          <cell r="J1408">
            <v>0</v>
          </cell>
          <cell r="K1408">
            <v>2.6773761713520743E-2</v>
          </cell>
          <cell r="L1408">
            <v>37.350000000000009</v>
          </cell>
          <cell r="M1408">
            <v>173345.6</v>
          </cell>
          <cell r="N1408">
            <v>0</v>
          </cell>
          <cell r="O1408">
            <v>0</v>
          </cell>
          <cell r="P1408">
            <v>0</v>
          </cell>
          <cell r="Q1408">
            <v>0</v>
          </cell>
          <cell r="R1408">
            <v>0</v>
          </cell>
          <cell r="T1408">
            <v>0</v>
          </cell>
        </row>
        <row r="1409">
          <cell r="B1409" t="str">
            <v>D20024</v>
          </cell>
          <cell r="E1409" t="str">
            <v>Dump Truck 20 Ton</v>
          </cell>
          <cell r="F1409">
            <v>8</v>
          </cell>
          <cell r="G1409">
            <v>10</v>
          </cell>
          <cell r="H1409">
            <v>0</v>
          </cell>
          <cell r="I1409" t="str">
            <v>jam</v>
          </cell>
          <cell r="J1409">
            <v>0</v>
          </cell>
          <cell r="K1409">
            <v>0.13037037037037036</v>
          </cell>
          <cell r="L1409">
            <v>7.6704545454545467</v>
          </cell>
          <cell r="M1409">
            <v>192744.92307692309</v>
          </cell>
          <cell r="N1409">
            <v>0</v>
          </cell>
          <cell r="O1409">
            <v>0</v>
          </cell>
          <cell r="P1409">
            <v>0</v>
          </cell>
          <cell r="Q1409">
            <v>0</v>
          </cell>
          <cell r="R1409">
            <v>0</v>
          </cell>
          <cell r="T1409">
            <v>0</v>
          </cell>
        </row>
        <row r="1410">
          <cell r="B1410" t="str">
            <v>D20004</v>
          </cell>
          <cell r="E1410" t="str">
            <v>Alat bantu (Pek. Tanah)-m3</v>
          </cell>
          <cell r="I1410" t="str">
            <v>m3</v>
          </cell>
          <cell r="J1410">
            <v>34628</v>
          </cell>
          <cell r="K1410">
            <v>1</v>
          </cell>
          <cell r="M1410">
            <v>250</v>
          </cell>
          <cell r="N1410">
            <v>8657000</v>
          </cell>
          <cell r="O1410">
            <v>0</v>
          </cell>
          <cell r="P1410">
            <v>0</v>
          </cell>
          <cell r="Q1410">
            <v>8657000</v>
          </cell>
          <cell r="R1410">
            <v>0</v>
          </cell>
          <cell r="T1410">
            <v>0</v>
          </cell>
        </row>
        <row r="1411">
          <cell r="B1411" t="str">
            <v>D20050</v>
          </cell>
          <cell r="E1411" t="str">
            <v>BBM solar</v>
          </cell>
          <cell r="H1411">
            <v>17570.503703703696</v>
          </cell>
          <cell r="I1411" t="str">
            <v>ltr</v>
          </cell>
          <cell r="J1411">
            <v>17570.503703703696</v>
          </cell>
          <cell r="M1411">
            <v>989.1712</v>
          </cell>
          <cell r="N1411">
            <v>17380236.23319703</v>
          </cell>
          <cell r="O1411">
            <v>0</v>
          </cell>
          <cell r="P1411">
            <v>0</v>
          </cell>
          <cell r="Q1411">
            <v>17380236.23319703</v>
          </cell>
          <cell r="R1411">
            <v>0</v>
          </cell>
          <cell r="T1411">
            <v>0</v>
          </cell>
        </row>
        <row r="1412">
          <cell r="T1412">
            <v>0</v>
          </cell>
        </row>
        <row r="1413">
          <cell r="B1413" t="str">
            <v>5.5.3.2</v>
          </cell>
          <cell r="D1413" t="str">
            <v>Compacted Sand</v>
          </cell>
          <cell r="I1413" t="str">
            <v>m3</v>
          </cell>
          <cell r="J1413">
            <v>23149.028571428571</v>
          </cell>
          <cell r="M1413">
            <v>185823.31433811976</v>
          </cell>
          <cell r="T1413">
            <v>0</v>
          </cell>
        </row>
        <row r="1414">
          <cell r="D1414" t="str">
            <v>Tipe A</v>
          </cell>
          <cell r="G1414">
            <v>21723.428571428572</v>
          </cell>
          <cell r="H1414" t="str">
            <v>m3</v>
          </cell>
          <cell r="I1414" t="str">
            <v>ml</v>
          </cell>
          <cell r="J1414">
            <v>8800</v>
          </cell>
          <cell r="K1414">
            <v>2.4685714285714289</v>
          </cell>
          <cell r="L1414" t="str">
            <v>m3/m</v>
          </cell>
          <cell r="T1414">
            <v>0</v>
          </cell>
        </row>
        <row r="1415">
          <cell r="D1415" t="str">
            <v>Tipe B</v>
          </cell>
          <cell r="G1415">
            <v>1425.6</v>
          </cell>
          <cell r="H1415" t="str">
            <v>m3</v>
          </cell>
          <cell r="I1415" t="str">
            <v>ml</v>
          </cell>
          <cell r="J1415">
            <v>1100</v>
          </cell>
          <cell r="K1415">
            <v>1.2959999999999998</v>
          </cell>
          <cell r="L1415" t="str">
            <v>m3/m</v>
          </cell>
          <cell r="T1415">
            <v>0</v>
          </cell>
        </row>
        <row r="1416">
          <cell r="D1416" t="str">
            <v>Material</v>
          </cell>
          <cell r="M1416">
            <v>144000</v>
          </cell>
          <cell r="T1416">
            <v>0</v>
          </cell>
        </row>
        <row r="1417">
          <cell r="B1417" t="str">
            <v>A20014</v>
          </cell>
          <cell r="E1417" t="str">
            <v>Pasir urug</v>
          </cell>
          <cell r="I1417" t="str">
            <v>m3</v>
          </cell>
          <cell r="J1417">
            <v>27778.834285714285</v>
          </cell>
          <cell r="K1417">
            <v>1.2</v>
          </cell>
          <cell r="M1417">
            <v>120000</v>
          </cell>
          <cell r="N1417">
            <v>3333460114.2857141</v>
          </cell>
          <cell r="O1417">
            <v>3333460114.2857141</v>
          </cell>
          <cell r="P1417">
            <v>0</v>
          </cell>
          <cell r="Q1417">
            <v>0</v>
          </cell>
          <cell r="R1417">
            <v>0</v>
          </cell>
          <cell r="T1417">
            <v>0</v>
          </cell>
        </row>
        <row r="1418">
          <cell r="D1418" t="str">
            <v>Labour</v>
          </cell>
          <cell r="M1418">
            <v>26499.999999999996</v>
          </cell>
          <cell r="T1418">
            <v>0</v>
          </cell>
        </row>
        <row r="1419">
          <cell r="B1419" t="str">
            <v>C20001</v>
          </cell>
          <cell r="E1419" t="str">
            <v>Tenaga</v>
          </cell>
          <cell r="G1419">
            <v>6</v>
          </cell>
          <cell r="I1419" t="str">
            <v>jam</v>
          </cell>
          <cell r="J1419">
            <v>27778.834285714285</v>
          </cell>
          <cell r="K1419">
            <v>1.2</v>
          </cell>
          <cell r="L1419">
            <v>5</v>
          </cell>
          <cell r="M1419">
            <v>17500</v>
          </cell>
          <cell r="N1419">
            <v>486129600</v>
          </cell>
          <cell r="O1419">
            <v>0</v>
          </cell>
          <cell r="P1419">
            <v>486129600</v>
          </cell>
          <cell r="Q1419">
            <v>0</v>
          </cell>
          <cell r="R1419">
            <v>0</v>
          </cell>
          <cell r="T1419">
            <v>0</v>
          </cell>
        </row>
        <row r="1420">
          <cell r="B1420" t="str">
            <v>C20003</v>
          </cell>
          <cell r="E1420" t="str">
            <v>Mandor</v>
          </cell>
          <cell r="G1420">
            <v>1</v>
          </cell>
          <cell r="I1420" t="str">
            <v>jam</v>
          </cell>
          <cell r="J1420">
            <v>4629.8057142857142</v>
          </cell>
          <cell r="K1420">
            <v>0.2</v>
          </cell>
          <cell r="L1420">
            <v>5</v>
          </cell>
          <cell r="M1420">
            <v>27500</v>
          </cell>
          <cell r="N1420">
            <v>127319657.14285713</v>
          </cell>
          <cell r="O1420">
            <v>0</v>
          </cell>
          <cell r="P1420">
            <v>127319657.14285713</v>
          </cell>
          <cell r="Q1420">
            <v>0</v>
          </cell>
          <cell r="R1420">
            <v>0</v>
          </cell>
          <cell r="T1420">
            <v>0</v>
          </cell>
        </row>
        <row r="1421">
          <cell r="D1421" t="str">
            <v>Equipment Operasional</v>
          </cell>
          <cell r="H1421" t="str">
            <v>BBM</v>
          </cell>
          <cell r="M1421">
            <v>15323.314338119753</v>
          </cell>
          <cell r="T1421">
            <v>0</v>
          </cell>
        </row>
        <row r="1422">
          <cell r="B1422" t="str">
            <v>D20023</v>
          </cell>
          <cell r="E1422" t="str">
            <v>Dump Truck 6 Ton</v>
          </cell>
          <cell r="F1422">
            <v>5</v>
          </cell>
          <cell r="G1422">
            <v>6</v>
          </cell>
          <cell r="H1422">
            <v>16527.641996557657</v>
          </cell>
          <cell r="I1422" t="str">
            <v>jam</v>
          </cell>
          <cell r="J1422">
            <v>2754.6069994262762</v>
          </cell>
          <cell r="K1422">
            <v>0.11899449650453665</v>
          </cell>
          <cell r="L1422">
            <v>8.4037500000000005</v>
          </cell>
          <cell r="M1422">
            <v>74500</v>
          </cell>
          <cell r="N1422">
            <v>205218221.45725757</v>
          </cell>
          <cell r="O1422">
            <v>0</v>
          </cell>
          <cell r="P1422">
            <v>0</v>
          </cell>
          <cell r="Q1422">
            <v>205218221.45725757</v>
          </cell>
          <cell r="R1422">
            <v>0</v>
          </cell>
          <cell r="T1422">
            <v>0</v>
          </cell>
        </row>
        <row r="1423">
          <cell r="B1423" t="str">
            <v>D20036</v>
          </cell>
          <cell r="E1423" t="str">
            <v>Stamper</v>
          </cell>
          <cell r="I1423" t="str">
            <v>jam</v>
          </cell>
          <cell r="J1423">
            <v>4629.8057142857142</v>
          </cell>
          <cell r="K1423">
            <v>0.2</v>
          </cell>
          <cell r="L1423">
            <v>5</v>
          </cell>
          <cell r="M1423">
            <v>27509.943875635217</v>
          </cell>
          <cell r="N1423">
            <v>127365695.35509522</v>
          </cell>
          <cell r="O1423">
            <v>0</v>
          </cell>
          <cell r="P1423">
            <v>0</v>
          </cell>
          <cell r="Q1423">
            <v>127365695.35509522</v>
          </cell>
          <cell r="R1423">
            <v>0</v>
          </cell>
          <cell r="T1423">
            <v>0</v>
          </cell>
        </row>
        <row r="1424">
          <cell r="B1424" t="str">
            <v>D20004</v>
          </cell>
          <cell r="E1424" t="str">
            <v>Alat bantu (Pek. Tanah)-m3</v>
          </cell>
          <cell r="I1424" t="str">
            <v>m3</v>
          </cell>
          <cell r="J1424">
            <v>23149.028571428571</v>
          </cell>
          <cell r="K1424">
            <v>1</v>
          </cell>
          <cell r="M1424">
            <v>250</v>
          </cell>
          <cell r="N1424">
            <v>5787257.1428571427</v>
          </cell>
          <cell r="O1424">
            <v>0</v>
          </cell>
          <cell r="P1424">
            <v>0</v>
          </cell>
          <cell r="Q1424">
            <v>5787257.1428571427</v>
          </cell>
          <cell r="R1424">
            <v>0</v>
          </cell>
          <cell r="T1424">
            <v>0</v>
          </cell>
        </row>
        <row r="1425">
          <cell r="B1425" t="str">
            <v>D20050</v>
          </cell>
          <cell r="E1425" t="str">
            <v>BBM solar</v>
          </cell>
          <cell r="H1425">
            <v>16527.641996557657</v>
          </cell>
          <cell r="I1425" t="str">
            <v>ltr</v>
          </cell>
          <cell r="J1425">
            <v>16527.641996557657</v>
          </cell>
          <cell r="M1425">
            <v>989.1712</v>
          </cell>
          <cell r="N1425">
            <v>16348667.466905333</v>
          </cell>
          <cell r="O1425">
            <v>0</v>
          </cell>
          <cell r="P1425">
            <v>0</v>
          </cell>
          <cell r="Q1425">
            <v>16348667.466905333</v>
          </cell>
          <cell r="R1425">
            <v>0</v>
          </cell>
          <cell r="T1425">
            <v>0</v>
          </cell>
        </row>
        <row r="1426">
          <cell r="T1426">
            <v>0</v>
          </cell>
        </row>
        <row r="1427">
          <cell r="B1427" t="str">
            <v>5.5.3.3</v>
          </cell>
          <cell r="D1427" t="str">
            <v>Concrete Class B</v>
          </cell>
          <cell r="I1427" t="str">
            <v>m3</v>
          </cell>
          <cell r="J1427">
            <v>220</v>
          </cell>
          <cell r="M1427">
            <v>694275.05279999995</v>
          </cell>
          <cell r="T1427">
            <v>0</v>
          </cell>
        </row>
        <row r="1428">
          <cell r="D1428" t="str">
            <v>Tipe B</v>
          </cell>
          <cell r="G1428">
            <v>110</v>
          </cell>
          <cell r="H1428" t="str">
            <v>m3</v>
          </cell>
          <cell r="I1428" t="str">
            <v>ml</v>
          </cell>
          <cell r="J1428">
            <v>1100</v>
          </cell>
          <cell r="K1428">
            <v>0.1</v>
          </cell>
          <cell r="L1428" t="str">
            <v>m3/m</v>
          </cell>
          <cell r="T1428">
            <v>0</v>
          </cell>
        </row>
        <row r="1429">
          <cell r="D1429" t="str">
            <v>Tipe C</v>
          </cell>
          <cell r="G1429">
            <v>110</v>
          </cell>
          <cell r="H1429" t="str">
            <v>m3</v>
          </cell>
          <cell r="I1429" t="str">
            <v>ml</v>
          </cell>
          <cell r="J1429">
            <v>1100</v>
          </cell>
          <cell r="K1429">
            <v>0.1</v>
          </cell>
          <cell r="L1429" t="str">
            <v>m3/m</v>
          </cell>
          <cell r="T1429">
            <v>0</v>
          </cell>
        </row>
        <row r="1430">
          <cell r="D1430" t="str">
            <v>Material</v>
          </cell>
          <cell r="M1430">
            <v>609675.05280000006</v>
          </cell>
          <cell r="T1430">
            <v>0</v>
          </cell>
        </row>
        <row r="1431">
          <cell r="B1431" t="str">
            <v>B20193</v>
          </cell>
          <cell r="E1431" t="str">
            <v>Concrete Class B</v>
          </cell>
          <cell r="I1431" t="str">
            <v>m3</v>
          </cell>
          <cell r="J1431">
            <v>224.4</v>
          </cell>
          <cell r="K1431">
            <v>1.02</v>
          </cell>
          <cell r="M1431">
            <v>597720.64</v>
          </cell>
          <cell r="N1431">
            <v>134128511.61600001</v>
          </cell>
          <cell r="O1431">
            <v>134128511.61600001</v>
          </cell>
          <cell r="P1431">
            <v>0</v>
          </cell>
          <cell r="Q1431">
            <v>0</v>
          </cell>
          <cell r="R1431">
            <v>0</v>
          </cell>
          <cell r="T1431">
            <v>0</v>
          </cell>
        </row>
        <row r="1432">
          <cell r="D1432" t="str">
            <v>Labour</v>
          </cell>
          <cell r="M1432">
            <v>81600</v>
          </cell>
          <cell r="T1432">
            <v>0</v>
          </cell>
        </row>
        <row r="1433">
          <cell r="B1433" t="str">
            <v>C20008</v>
          </cell>
          <cell r="E1433" t="str">
            <v>Placing beton (slab)</v>
          </cell>
          <cell r="I1433" t="str">
            <v>m3</v>
          </cell>
          <cell r="J1433">
            <v>224.4</v>
          </cell>
          <cell r="M1433">
            <v>80000</v>
          </cell>
          <cell r="N1433">
            <v>17952000</v>
          </cell>
          <cell r="O1433">
            <v>0</v>
          </cell>
          <cell r="P1433">
            <v>17952000</v>
          </cell>
          <cell r="Q1433">
            <v>0</v>
          </cell>
          <cell r="R1433">
            <v>0</v>
          </cell>
          <cell r="T1433">
            <v>0</v>
          </cell>
        </row>
        <row r="1434">
          <cell r="D1434" t="str">
            <v>Equipment Operasional</v>
          </cell>
          <cell r="H1434" t="str">
            <v>BBM</v>
          </cell>
          <cell r="M1434">
            <v>3000</v>
          </cell>
          <cell r="T1434">
            <v>0</v>
          </cell>
        </row>
        <row r="1435">
          <cell r="B1435" t="str">
            <v>D20029</v>
          </cell>
          <cell r="E1435" t="str">
            <v>Gerobak dorong</v>
          </cell>
          <cell r="I1435" t="str">
            <v>unit</v>
          </cell>
          <cell r="J1435">
            <v>4.4000000000000004</v>
          </cell>
          <cell r="K1435">
            <v>0.02</v>
          </cell>
          <cell r="M1435">
            <v>100000</v>
          </cell>
          <cell r="N1435">
            <v>440000.00000000006</v>
          </cell>
          <cell r="O1435">
            <v>0</v>
          </cell>
          <cell r="P1435">
            <v>0</v>
          </cell>
          <cell r="Q1435">
            <v>440000.00000000006</v>
          </cell>
          <cell r="R1435">
            <v>0</v>
          </cell>
          <cell r="T1435">
            <v>0</v>
          </cell>
        </row>
        <row r="1436">
          <cell r="B1436" t="str">
            <v>D20006</v>
          </cell>
          <cell r="E1436" t="str">
            <v>Alat bantu Cor</v>
          </cell>
          <cell r="I1436" t="str">
            <v>m3</v>
          </cell>
          <cell r="J1436">
            <v>220</v>
          </cell>
          <cell r="K1436">
            <v>1</v>
          </cell>
          <cell r="M1436">
            <v>1000</v>
          </cell>
          <cell r="N1436">
            <v>220000</v>
          </cell>
          <cell r="O1436">
            <v>0</v>
          </cell>
          <cell r="P1436">
            <v>0</v>
          </cell>
          <cell r="Q1436">
            <v>220000</v>
          </cell>
          <cell r="R1436">
            <v>0</v>
          </cell>
          <cell r="T1436">
            <v>0</v>
          </cell>
        </row>
        <row r="1437">
          <cell r="T1437">
            <v>0</v>
          </cell>
        </row>
        <row r="1438">
          <cell r="B1438" t="str">
            <v>5.5.3.4</v>
          </cell>
          <cell r="D1438" t="str">
            <v>Concrete Class C (For Pipe)</v>
          </cell>
          <cell r="I1438" t="str">
            <v>m3</v>
          </cell>
          <cell r="J1438">
            <v>4733.1428571428569</v>
          </cell>
          <cell r="M1438">
            <v>752219.37600000016</v>
          </cell>
          <cell r="T1438">
            <v>0</v>
          </cell>
        </row>
        <row r="1439">
          <cell r="D1439" t="str">
            <v>Tipe B</v>
          </cell>
          <cell r="G1439">
            <v>1577.7142857142856</v>
          </cell>
          <cell r="H1439" t="str">
            <v>m3</v>
          </cell>
          <cell r="I1439" t="str">
            <v>ml</v>
          </cell>
          <cell r="J1439">
            <v>1100</v>
          </cell>
          <cell r="K1439">
            <v>1.4342857142857142</v>
          </cell>
          <cell r="L1439" t="str">
            <v>m3/m</v>
          </cell>
          <cell r="T1439">
            <v>0</v>
          </cell>
        </row>
        <row r="1440">
          <cell r="D1440" t="str">
            <v>Tipe C</v>
          </cell>
          <cell r="G1440">
            <v>3155.4285714285711</v>
          </cell>
          <cell r="H1440" t="str">
            <v>m3</v>
          </cell>
          <cell r="I1440" t="str">
            <v>ml</v>
          </cell>
          <cell r="J1440">
            <v>1100</v>
          </cell>
          <cell r="K1440">
            <v>2.8685714285714283</v>
          </cell>
          <cell r="L1440" t="str">
            <v>m3/m</v>
          </cell>
          <cell r="T1440">
            <v>0</v>
          </cell>
        </row>
        <row r="1441">
          <cell r="D1441" t="str">
            <v>Material</v>
          </cell>
          <cell r="M1441">
            <v>667619.37600000005</v>
          </cell>
          <cell r="T1441">
            <v>0</v>
          </cell>
        </row>
        <row r="1442">
          <cell r="B1442" t="str">
            <v>B20194</v>
          </cell>
          <cell r="E1442" t="str">
            <v>Concrete Class C</v>
          </cell>
          <cell r="I1442" t="str">
            <v>m3</v>
          </cell>
          <cell r="J1442">
            <v>4827.8057142857142</v>
          </cell>
          <cell r="K1442">
            <v>1.02</v>
          </cell>
          <cell r="M1442">
            <v>654528.80000000005</v>
          </cell>
          <cell r="N1442">
            <v>3159937880.8045716</v>
          </cell>
          <cell r="O1442">
            <v>3159937880.8045716</v>
          </cell>
          <cell r="P1442">
            <v>0</v>
          </cell>
          <cell r="Q1442">
            <v>0</v>
          </cell>
          <cell r="R1442">
            <v>0</v>
          </cell>
          <cell r="T1442">
            <v>0</v>
          </cell>
        </row>
        <row r="1443">
          <cell r="D1443" t="str">
            <v>Labour</v>
          </cell>
          <cell r="M1443">
            <v>81600</v>
          </cell>
          <cell r="T1443">
            <v>0</v>
          </cell>
        </row>
        <row r="1444">
          <cell r="B1444" t="str">
            <v>C20008</v>
          </cell>
          <cell r="E1444" t="str">
            <v>Placing beton (slab)</v>
          </cell>
          <cell r="I1444" t="str">
            <v>m3</v>
          </cell>
          <cell r="J1444">
            <v>4827.8057142857142</v>
          </cell>
          <cell r="M1444">
            <v>80000</v>
          </cell>
          <cell r="N1444">
            <v>386224457.14285713</v>
          </cell>
          <cell r="O1444">
            <v>0</v>
          </cell>
          <cell r="P1444">
            <v>386224457.14285713</v>
          </cell>
          <cell r="Q1444">
            <v>0</v>
          </cell>
          <cell r="R1444">
            <v>0</v>
          </cell>
          <cell r="T1444">
            <v>0</v>
          </cell>
        </row>
        <row r="1445">
          <cell r="D1445" t="str">
            <v>Equipment Operasional</v>
          </cell>
          <cell r="H1445" t="str">
            <v>BBM</v>
          </cell>
          <cell r="M1445">
            <v>3000</v>
          </cell>
          <cell r="T1445">
            <v>0</v>
          </cell>
        </row>
        <row r="1446">
          <cell r="B1446" t="str">
            <v>D20029</v>
          </cell>
          <cell r="E1446" t="str">
            <v>Gerobak dorong</v>
          </cell>
          <cell r="I1446" t="str">
            <v>unit</v>
          </cell>
          <cell r="J1446">
            <v>94.662857142857135</v>
          </cell>
          <cell r="K1446">
            <v>0.02</v>
          </cell>
          <cell r="M1446">
            <v>100000</v>
          </cell>
          <cell r="N1446">
            <v>9466285.7142857127</v>
          </cell>
          <cell r="O1446">
            <v>0</v>
          </cell>
          <cell r="P1446">
            <v>0</v>
          </cell>
          <cell r="Q1446">
            <v>9466285.7142857127</v>
          </cell>
          <cell r="R1446">
            <v>0</v>
          </cell>
          <cell r="T1446">
            <v>0</v>
          </cell>
        </row>
        <row r="1447">
          <cell r="B1447" t="str">
            <v>D20006</v>
          </cell>
          <cell r="E1447" t="str">
            <v>Alat bantu Cor</v>
          </cell>
          <cell r="I1447" t="str">
            <v>m3</v>
          </cell>
          <cell r="J1447">
            <v>4733.1428571428569</v>
          </cell>
          <cell r="K1447">
            <v>1</v>
          </cell>
          <cell r="M1447">
            <v>1000</v>
          </cell>
          <cell r="N1447">
            <v>4733142.8571428573</v>
          </cell>
          <cell r="O1447">
            <v>0</v>
          </cell>
          <cell r="P1447">
            <v>0</v>
          </cell>
          <cell r="Q1447">
            <v>4733142.8571428573</v>
          </cell>
          <cell r="R1447">
            <v>0</v>
          </cell>
          <cell r="T1447">
            <v>0</v>
          </cell>
        </row>
        <row r="1448">
          <cell r="T1448">
            <v>0</v>
          </cell>
        </row>
        <row r="1449">
          <cell r="B1449" t="str">
            <v>5.5.3.5</v>
          </cell>
          <cell r="D1449" t="str">
            <v>Formwork</v>
          </cell>
          <cell r="I1449" t="str">
            <v>m2</v>
          </cell>
          <cell r="J1449">
            <v>13200</v>
          </cell>
          <cell r="M1449">
            <v>106081.89555555557</v>
          </cell>
          <cell r="T1449">
            <v>0</v>
          </cell>
        </row>
        <row r="1450">
          <cell r="D1450" t="str">
            <v>Tipe B</v>
          </cell>
          <cell r="G1450">
            <v>2200</v>
          </cell>
          <cell r="H1450" t="str">
            <v>m2</v>
          </cell>
          <cell r="I1450" t="str">
            <v>ml</v>
          </cell>
          <cell r="J1450">
            <v>1100</v>
          </cell>
          <cell r="K1450">
            <v>2</v>
          </cell>
          <cell r="L1450" t="str">
            <v>m2/m</v>
          </cell>
          <cell r="T1450">
            <v>0</v>
          </cell>
        </row>
        <row r="1451">
          <cell r="D1451" t="str">
            <v>Tipe C</v>
          </cell>
          <cell r="G1451">
            <v>11000</v>
          </cell>
          <cell r="H1451" t="str">
            <v>m2</v>
          </cell>
          <cell r="I1451" t="str">
            <v>ml</v>
          </cell>
          <cell r="J1451">
            <v>1100</v>
          </cell>
          <cell r="K1451">
            <v>10</v>
          </cell>
          <cell r="L1451" t="str">
            <v>m2/m</v>
          </cell>
          <cell r="T1451">
            <v>0</v>
          </cell>
        </row>
        <row r="1452">
          <cell r="D1452" t="str">
            <v>Material</v>
          </cell>
          <cell r="M1452">
            <v>64081.895555555559</v>
          </cell>
          <cell r="T1452">
            <v>0</v>
          </cell>
        </row>
        <row r="1453">
          <cell r="B1453" t="str">
            <v>A20008</v>
          </cell>
          <cell r="E1453" t="str">
            <v>Kayu bekisting</v>
          </cell>
          <cell r="G1453">
            <v>3</v>
          </cell>
          <cell r="H1453" t="str">
            <v>X pakai</v>
          </cell>
          <cell r="I1453" t="str">
            <v>m3</v>
          </cell>
          <cell r="J1453">
            <v>152.39583333333334</v>
          </cell>
          <cell r="K1453">
            <v>1.154513888888889E-2</v>
          </cell>
          <cell r="M1453">
            <v>2193529.6</v>
          </cell>
          <cell r="N1453">
            <v>334284771.33333337</v>
          </cell>
          <cell r="O1453">
            <v>334284771.33333337</v>
          </cell>
          <cell r="P1453">
            <v>0</v>
          </cell>
          <cell r="Q1453">
            <v>0</v>
          </cell>
          <cell r="R1453">
            <v>0</v>
          </cell>
          <cell r="T1453">
            <v>0</v>
          </cell>
        </row>
        <row r="1454">
          <cell r="B1454" t="str">
            <v>B20065</v>
          </cell>
          <cell r="E1454" t="str">
            <v>Plywood 12mm x 4' x 8'</v>
          </cell>
          <cell r="G1454">
            <v>3</v>
          </cell>
          <cell r="H1454" t="str">
            <v>X pakai</v>
          </cell>
          <cell r="I1454" t="str">
            <v>lbr</v>
          </cell>
          <cell r="J1454">
            <v>1527.7777777777778</v>
          </cell>
          <cell r="K1454">
            <v>0.11574074074074074</v>
          </cell>
          <cell r="M1454">
            <v>225000</v>
          </cell>
          <cell r="N1454">
            <v>343750000</v>
          </cell>
          <cell r="O1454">
            <v>343750000</v>
          </cell>
          <cell r="P1454">
            <v>0</v>
          </cell>
          <cell r="Q1454">
            <v>0</v>
          </cell>
          <cell r="R1454">
            <v>0</v>
          </cell>
          <cell r="T1454">
            <v>0</v>
          </cell>
        </row>
        <row r="1455">
          <cell r="B1455" t="str">
            <v>B20067</v>
          </cell>
          <cell r="E1455" t="str">
            <v>Paku</v>
          </cell>
          <cell r="G1455">
            <v>1</v>
          </cell>
          <cell r="H1455" t="str">
            <v>X pakai</v>
          </cell>
          <cell r="I1455" t="str">
            <v>kg</v>
          </cell>
          <cell r="J1455">
            <v>5225</v>
          </cell>
          <cell r="K1455">
            <v>0.39583333333333331</v>
          </cell>
          <cell r="M1455">
            <v>10650</v>
          </cell>
          <cell r="N1455">
            <v>55646250</v>
          </cell>
          <cell r="O1455">
            <v>55646250</v>
          </cell>
          <cell r="P1455">
            <v>0</v>
          </cell>
          <cell r="Q1455">
            <v>0</v>
          </cell>
          <cell r="R1455">
            <v>0</v>
          </cell>
          <cell r="T1455">
            <v>0</v>
          </cell>
        </row>
        <row r="1456">
          <cell r="B1456" t="str">
            <v>B20091</v>
          </cell>
          <cell r="E1456" t="str">
            <v>Material lain (adjustable support, pipa dll)</v>
          </cell>
          <cell r="G1456">
            <v>80</v>
          </cell>
          <cell r="H1456" t="str">
            <v>X pakai</v>
          </cell>
          <cell r="I1456" t="str">
            <v>ls</v>
          </cell>
          <cell r="J1456">
            <v>165</v>
          </cell>
          <cell r="K1456">
            <v>1.2500000000000001E-2</v>
          </cell>
          <cell r="M1456">
            <v>600000</v>
          </cell>
          <cell r="N1456">
            <v>99000000</v>
          </cell>
          <cell r="O1456">
            <v>99000000</v>
          </cell>
          <cell r="P1456">
            <v>0</v>
          </cell>
          <cell r="Q1456">
            <v>0</v>
          </cell>
          <cell r="R1456">
            <v>0</v>
          </cell>
          <cell r="T1456">
            <v>0</v>
          </cell>
        </row>
        <row r="1457">
          <cell r="B1457" t="str">
            <v>B20066</v>
          </cell>
          <cell r="E1457" t="str">
            <v>Oli formwork</v>
          </cell>
          <cell r="I1457" t="str">
            <v>liter</v>
          </cell>
          <cell r="J1457">
            <v>2640</v>
          </cell>
          <cell r="K1457">
            <v>0.2</v>
          </cell>
          <cell r="M1457">
            <v>5000</v>
          </cell>
          <cell r="N1457">
            <v>13200000</v>
          </cell>
          <cell r="O1457">
            <v>13200000</v>
          </cell>
          <cell r="P1457">
            <v>0</v>
          </cell>
          <cell r="Q1457">
            <v>0</v>
          </cell>
          <cell r="R1457">
            <v>0</v>
          </cell>
          <cell r="T1457">
            <v>0</v>
          </cell>
        </row>
        <row r="1458">
          <cell r="D1458" t="str">
            <v>Labour</v>
          </cell>
          <cell r="M1458">
            <v>40000</v>
          </cell>
          <cell r="T1458">
            <v>0</v>
          </cell>
        </row>
        <row r="1459">
          <cell r="B1459" t="str">
            <v>C20013</v>
          </cell>
          <cell r="E1459" t="str">
            <v>Upah fabrikasi bekisting</v>
          </cell>
          <cell r="I1459" t="str">
            <v>m2</v>
          </cell>
          <cell r="J1459">
            <v>4400</v>
          </cell>
          <cell r="M1459">
            <v>30000</v>
          </cell>
          <cell r="N1459">
            <v>132000000</v>
          </cell>
          <cell r="O1459">
            <v>0</v>
          </cell>
          <cell r="P1459">
            <v>132000000</v>
          </cell>
          <cell r="Q1459">
            <v>0</v>
          </cell>
          <cell r="R1459">
            <v>0</v>
          </cell>
          <cell r="T1459">
            <v>0</v>
          </cell>
        </row>
        <row r="1460">
          <cell r="B1460" t="str">
            <v>C20017</v>
          </cell>
          <cell r="E1460" t="str">
            <v>Upah install bekisting</v>
          </cell>
          <cell r="I1460" t="str">
            <v>m2</v>
          </cell>
          <cell r="J1460">
            <v>13200</v>
          </cell>
          <cell r="M1460">
            <v>30000</v>
          </cell>
          <cell r="N1460">
            <v>396000000</v>
          </cell>
          <cell r="O1460">
            <v>0</v>
          </cell>
          <cell r="P1460">
            <v>396000000</v>
          </cell>
          <cell r="Q1460">
            <v>0</v>
          </cell>
          <cell r="R1460">
            <v>0</v>
          </cell>
          <cell r="T1460">
            <v>0</v>
          </cell>
        </row>
        <row r="1461">
          <cell r="D1461" t="str">
            <v>Equipment Operasional</v>
          </cell>
          <cell r="M1461">
            <v>2000</v>
          </cell>
          <cell r="T1461">
            <v>0</v>
          </cell>
        </row>
        <row r="1462">
          <cell r="B1462" t="str">
            <v>D20007</v>
          </cell>
          <cell r="E1462" t="str">
            <v>Alat bantu formwork</v>
          </cell>
          <cell r="I1462" t="str">
            <v>m2</v>
          </cell>
          <cell r="J1462">
            <v>13200</v>
          </cell>
          <cell r="M1462">
            <v>2000</v>
          </cell>
          <cell r="N1462">
            <v>26400000</v>
          </cell>
          <cell r="O1462">
            <v>0</v>
          </cell>
          <cell r="P1462">
            <v>0</v>
          </cell>
          <cell r="Q1462">
            <v>26400000</v>
          </cell>
          <cell r="R1462">
            <v>0</v>
          </cell>
          <cell r="T1462">
            <v>0</v>
          </cell>
        </row>
        <row r="1463">
          <cell r="T1463">
            <v>0</v>
          </cell>
        </row>
        <row r="1464">
          <cell r="B1464" t="str">
            <v>5.5.3.6</v>
          </cell>
          <cell r="D1464" t="str">
            <v>Reinforcement</v>
          </cell>
          <cell r="I1464" t="str">
            <v>kg</v>
          </cell>
          <cell r="J1464">
            <v>292672.62640000001</v>
          </cell>
          <cell r="M1464">
            <v>12012.333333333336</v>
          </cell>
          <cell r="T1464">
            <v>0</v>
          </cell>
        </row>
        <row r="1465">
          <cell r="D1465" t="str">
            <v>Tipe C</v>
          </cell>
          <cell r="G1465">
            <v>292672.62640000001</v>
          </cell>
          <cell r="H1465" t="str">
            <v>kg</v>
          </cell>
          <cell r="I1465" t="str">
            <v>ml</v>
          </cell>
          <cell r="J1465">
            <v>1100</v>
          </cell>
          <cell r="K1465">
            <v>266.06602400000003</v>
          </cell>
          <cell r="L1465" t="str">
            <v>m2/m</v>
          </cell>
          <cell r="T1465">
            <v>0</v>
          </cell>
        </row>
        <row r="1466">
          <cell r="D1466" t="str">
            <v>Material</v>
          </cell>
          <cell r="M1466">
            <v>10569</v>
          </cell>
          <cell r="T1466">
            <v>0</v>
          </cell>
        </row>
        <row r="1467">
          <cell r="B1467" t="str">
            <v>B20011</v>
          </cell>
          <cell r="E1467" t="str">
            <v>Besi beton</v>
          </cell>
          <cell r="I1467" t="str">
            <v>kg</v>
          </cell>
          <cell r="J1467">
            <v>307306.25771999999</v>
          </cell>
          <cell r="K1467">
            <v>1.05</v>
          </cell>
          <cell r="M1467">
            <v>9800</v>
          </cell>
          <cell r="N1467">
            <v>3011601325.6560001</v>
          </cell>
          <cell r="O1467">
            <v>3011601325.6560001</v>
          </cell>
          <cell r="P1467">
            <v>0</v>
          </cell>
          <cell r="Q1467">
            <v>0</v>
          </cell>
          <cell r="R1467">
            <v>0</v>
          </cell>
          <cell r="T1467">
            <v>0</v>
          </cell>
        </row>
        <row r="1468">
          <cell r="B1468" t="str">
            <v>B20050</v>
          </cell>
          <cell r="E1468" t="str">
            <v>Kawat Bendrad</v>
          </cell>
          <cell r="I1468" t="str">
            <v>Kg</v>
          </cell>
          <cell r="J1468">
            <v>5853.4525280000007</v>
          </cell>
          <cell r="K1468">
            <v>0.02</v>
          </cell>
          <cell r="M1468">
            <v>13950</v>
          </cell>
          <cell r="N1468">
            <v>81655662.765600011</v>
          </cell>
          <cell r="O1468">
            <v>81655662.765600011</v>
          </cell>
          <cell r="P1468">
            <v>0</v>
          </cell>
          <cell r="Q1468">
            <v>0</v>
          </cell>
          <cell r="R1468">
            <v>0</v>
          </cell>
          <cell r="T1468">
            <v>0</v>
          </cell>
        </row>
        <row r="1469">
          <cell r="D1469" t="str">
            <v>Labour</v>
          </cell>
          <cell r="M1469">
            <v>1260</v>
          </cell>
          <cell r="T1469">
            <v>0</v>
          </cell>
        </row>
        <row r="1470">
          <cell r="B1470" t="str">
            <v>C20014</v>
          </cell>
          <cell r="E1470" t="str">
            <v>Upah fabrikasi dan install besi beton</v>
          </cell>
          <cell r="I1470" t="str">
            <v>kg</v>
          </cell>
          <cell r="J1470">
            <v>307306.25771999999</v>
          </cell>
          <cell r="M1470">
            <v>1200</v>
          </cell>
          <cell r="N1470">
            <v>368767509.264</v>
          </cell>
          <cell r="O1470">
            <v>0</v>
          </cell>
          <cell r="P1470">
            <v>368767509.264</v>
          </cell>
          <cell r="Q1470">
            <v>0</v>
          </cell>
          <cell r="R1470">
            <v>0</v>
          </cell>
          <cell r="T1470">
            <v>0</v>
          </cell>
        </row>
        <row r="1471">
          <cell r="D1471" t="str">
            <v>Equipment Operasional</v>
          </cell>
          <cell r="M1471">
            <v>183.33333333333334</v>
          </cell>
          <cell r="T1471">
            <v>0</v>
          </cell>
        </row>
        <row r="1472">
          <cell r="B1472" t="str">
            <v>D20013</v>
          </cell>
          <cell r="E1472" t="str">
            <v>Bar bender</v>
          </cell>
          <cell r="G1472">
            <v>300</v>
          </cell>
          <cell r="I1472" t="str">
            <v>jam</v>
          </cell>
          <cell r="J1472">
            <v>975.57542133333345</v>
          </cell>
          <cell r="K1472">
            <v>3.3333333333333335E-3</v>
          </cell>
          <cell r="M1472">
            <v>20000</v>
          </cell>
          <cell r="N1472">
            <v>19511508.42666667</v>
          </cell>
          <cell r="O1472">
            <v>0</v>
          </cell>
          <cell r="P1472">
            <v>0</v>
          </cell>
          <cell r="Q1472">
            <v>19511508.42666667</v>
          </cell>
          <cell r="R1472">
            <v>0</v>
          </cell>
          <cell r="T1472">
            <v>0</v>
          </cell>
        </row>
        <row r="1473">
          <cell r="B1473" t="str">
            <v>D20014</v>
          </cell>
          <cell r="E1473" t="str">
            <v>Bar cutter</v>
          </cell>
          <cell r="G1473">
            <v>300</v>
          </cell>
          <cell r="I1473" t="str">
            <v>jam</v>
          </cell>
          <cell r="J1473">
            <v>975.57542133333345</v>
          </cell>
          <cell r="K1473">
            <v>3.3333333333333335E-3</v>
          </cell>
          <cell r="M1473">
            <v>20000</v>
          </cell>
          <cell r="N1473">
            <v>19511508.42666667</v>
          </cell>
          <cell r="O1473">
            <v>0</v>
          </cell>
          <cell r="P1473">
            <v>0</v>
          </cell>
          <cell r="Q1473">
            <v>19511508.42666667</v>
          </cell>
          <cell r="R1473">
            <v>0</v>
          </cell>
          <cell r="T1473">
            <v>0</v>
          </cell>
        </row>
        <row r="1474">
          <cell r="B1474" t="str">
            <v>D20005</v>
          </cell>
          <cell r="E1474" t="str">
            <v>Alat bantu pekerjaan besi</v>
          </cell>
          <cell r="I1474" t="str">
            <v>kg</v>
          </cell>
          <cell r="J1474">
            <v>292672.62640000001</v>
          </cell>
          <cell r="K1474">
            <v>1</v>
          </cell>
          <cell r="M1474">
            <v>50</v>
          </cell>
          <cell r="N1474">
            <v>14633631.32</v>
          </cell>
          <cell r="O1474">
            <v>0</v>
          </cell>
          <cell r="P1474">
            <v>0</v>
          </cell>
          <cell r="Q1474">
            <v>14633631.32</v>
          </cell>
          <cell r="R1474">
            <v>0</v>
          </cell>
          <cell r="T1474">
            <v>0</v>
          </cell>
        </row>
        <row r="1475">
          <cell r="T1475">
            <v>0</v>
          </cell>
        </row>
        <row r="1476">
          <cell r="B1476" t="str">
            <v>5.5.3.7</v>
          </cell>
          <cell r="D1476" t="str">
            <v>Concrete Demolish</v>
          </cell>
          <cell r="I1476" t="str">
            <v>ml</v>
          </cell>
          <cell r="J1476">
            <v>550</v>
          </cell>
          <cell r="M1476">
            <v>34171.475159955276</v>
          </cell>
          <cell r="T1476">
            <v>0</v>
          </cell>
        </row>
        <row r="1477">
          <cell r="D1477" t="str">
            <v>Labour</v>
          </cell>
          <cell r="I1477" t="str">
            <v>m2</v>
          </cell>
          <cell r="J1477">
            <v>1320</v>
          </cell>
          <cell r="K1477">
            <v>2.4</v>
          </cell>
          <cell r="L1477" t="str">
            <v>m/m</v>
          </cell>
          <cell r="M1477">
            <v>21000</v>
          </cell>
          <cell r="T1477">
            <v>0</v>
          </cell>
        </row>
        <row r="1478">
          <cell r="B1478" t="str">
            <v>C20001</v>
          </cell>
          <cell r="E1478" t="str">
            <v>Tenaga</v>
          </cell>
          <cell r="G1478">
            <v>3</v>
          </cell>
          <cell r="I1478" t="str">
            <v>jam</v>
          </cell>
          <cell r="J1478">
            <v>660</v>
          </cell>
          <cell r="K1478">
            <v>0.5</v>
          </cell>
          <cell r="L1478">
            <v>6</v>
          </cell>
          <cell r="M1478">
            <v>17500</v>
          </cell>
          <cell r="N1478">
            <v>11550000</v>
          </cell>
          <cell r="O1478">
            <v>0</v>
          </cell>
          <cell r="P1478">
            <v>11550000</v>
          </cell>
          <cell r="Q1478">
            <v>0</v>
          </cell>
          <cell r="R1478">
            <v>0</v>
          </cell>
          <cell r="T1478">
            <v>0</v>
          </cell>
        </row>
        <row r="1479">
          <cell r="B1479" t="str">
            <v>C20003</v>
          </cell>
          <cell r="E1479" t="str">
            <v>Mandor</v>
          </cell>
          <cell r="G1479">
            <v>0</v>
          </cell>
          <cell r="I1479" t="str">
            <v>jam</v>
          </cell>
          <cell r="J1479">
            <v>0</v>
          </cell>
          <cell r="K1479">
            <v>0</v>
          </cell>
          <cell r="L1479">
            <v>6</v>
          </cell>
          <cell r="M1479">
            <v>27500</v>
          </cell>
          <cell r="N1479">
            <v>0</v>
          </cell>
          <cell r="O1479">
            <v>0</v>
          </cell>
          <cell r="P1479">
            <v>0</v>
          </cell>
          <cell r="Q1479">
            <v>0</v>
          </cell>
          <cell r="R1479">
            <v>0</v>
          </cell>
          <cell r="T1479">
            <v>0</v>
          </cell>
        </row>
        <row r="1480">
          <cell r="D1480" t="str">
            <v>Equipment Operasional</v>
          </cell>
          <cell r="H1480" t="str">
            <v>BBM</v>
          </cell>
          <cell r="M1480">
            <v>61011.540383892658</v>
          </cell>
          <cell r="T1480">
            <v>0</v>
          </cell>
        </row>
        <row r="1481">
          <cell r="B1481" t="str">
            <v>D20001</v>
          </cell>
          <cell r="E1481" t="str">
            <v>Air compressor 4000-6500 L/M</v>
          </cell>
          <cell r="G1481">
            <v>6</v>
          </cell>
          <cell r="H1481">
            <v>1320</v>
          </cell>
          <cell r="I1481" t="str">
            <v>jam</v>
          </cell>
          <cell r="J1481">
            <v>220</v>
          </cell>
          <cell r="K1481">
            <v>0.16666666666666666</v>
          </cell>
          <cell r="L1481">
            <v>6</v>
          </cell>
          <cell r="M1481">
            <v>118500</v>
          </cell>
          <cell r="N1481">
            <v>26070000</v>
          </cell>
          <cell r="O1481">
            <v>0</v>
          </cell>
          <cell r="P1481">
            <v>0</v>
          </cell>
          <cell r="Q1481">
            <v>26070000</v>
          </cell>
          <cell r="R1481">
            <v>0</v>
          </cell>
          <cell r="T1481">
            <v>0</v>
          </cell>
        </row>
        <row r="1482">
          <cell r="B1482" t="str">
            <v>D20020</v>
          </cell>
          <cell r="E1482" t="str">
            <v>Jack Hammer</v>
          </cell>
          <cell r="G1482">
            <v>0</v>
          </cell>
          <cell r="H1482">
            <v>0</v>
          </cell>
          <cell r="I1482" t="str">
            <v>jam</v>
          </cell>
          <cell r="J1482">
            <v>220</v>
          </cell>
          <cell r="K1482">
            <v>0.16666666666666666</v>
          </cell>
          <cell r="L1482">
            <v>6</v>
          </cell>
          <cell r="M1482">
            <v>25093.823759731647</v>
          </cell>
          <cell r="N1482">
            <v>5520641.2271409621</v>
          </cell>
          <cell r="O1482">
            <v>0</v>
          </cell>
          <cell r="P1482">
            <v>0</v>
          </cell>
          <cell r="Q1482">
            <v>5520641.2271409621</v>
          </cell>
          <cell r="R1482">
            <v>0</v>
          </cell>
          <cell r="T1482">
            <v>0</v>
          </cell>
        </row>
        <row r="1483">
          <cell r="B1483" t="str">
            <v>D20055</v>
          </cell>
          <cell r="E1483" t="str">
            <v>Alat bantu</v>
          </cell>
          <cell r="I1483" t="str">
            <v>ls</v>
          </cell>
          <cell r="J1483">
            <v>1320</v>
          </cell>
          <cell r="K1483">
            <v>1</v>
          </cell>
          <cell r="M1483">
            <v>500</v>
          </cell>
          <cell r="N1483">
            <v>660000</v>
          </cell>
          <cell r="O1483">
            <v>0</v>
          </cell>
          <cell r="P1483">
            <v>0</v>
          </cell>
          <cell r="Q1483">
            <v>660000</v>
          </cell>
          <cell r="R1483">
            <v>0</v>
          </cell>
          <cell r="T1483">
            <v>0</v>
          </cell>
        </row>
        <row r="1484">
          <cell r="B1484" t="str">
            <v>D20050</v>
          </cell>
          <cell r="E1484" t="str">
            <v>BBM solar</v>
          </cell>
          <cell r="H1484">
            <v>1320</v>
          </cell>
          <cell r="I1484" t="str">
            <v>ltr</v>
          </cell>
          <cell r="J1484">
            <v>1320</v>
          </cell>
          <cell r="M1484">
            <v>989.1712</v>
          </cell>
          <cell r="N1484">
            <v>1305705.9839999999</v>
          </cell>
          <cell r="O1484">
            <v>0</v>
          </cell>
          <cell r="P1484">
            <v>0</v>
          </cell>
          <cell r="Q1484">
            <v>1305705.9839999999</v>
          </cell>
          <cell r="R1484">
            <v>0</v>
          </cell>
          <cell r="T1484">
            <v>0</v>
          </cell>
        </row>
        <row r="1485">
          <cell r="T1485">
            <v>0</v>
          </cell>
        </row>
        <row r="1486">
          <cell r="B1486" t="str">
            <v>5.5.4</v>
          </cell>
          <cell r="D1486" t="str">
            <v>Dia. 2000mm</v>
          </cell>
          <cell r="F1486">
            <v>2000</v>
          </cell>
          <cell r="G1486" t="str">
            <v>mm</v>
          </cell>
          <cell r="I1486" t="str">
            <v>ml</v>
          </cell>
          <cell r="J1486">
            <v>8500</v>
          </cell>
          <cell r="M1486">
            <v>2721751.6717553856</v>
          </cell>
          <cell r="T1486">
            <v>0</v>
          </cell>
        </row>
        <row r="1487">
          <cell r="E1487" t="str">
            <v>Compacted Sand</v>
          </cell>
          <cell r="G1487">
            <v>7029105328.7333498</v>
          </cell>
          <cell r="I1487" t="str">
            <v>m3</v>
          </cell>
          <cell r="J1487">
            <v>37826.82142857142</v>
          </cell>
          <cell r="M1487">
            <v>185823.31433811973</v>
          </cell>
        </row>
        <row r="1488">
          <cell r="E1488" t="str">
            <v>Selected Soil</v>
          </cell>
          <cell r="G1488">
            <v>2836847788.8530569</v>
          </cell>
          <cell r="I1488" t="str">
            <v>m3</v>
          </cell>
          <cell r="J1488">
            <v>50706.75</v>
          </cell>
          <cell r="M1488">
            <v>55946.156849986575</v>
          </cell>
        </row>
        <row r="1489">
          <cell r="E1489" t="str">
            <v>Concrete Class B</v>
          </cell>
          <cell r="G1489">
            <v>177040138.46400002</v>
          </cell>
          <cell r="I1489" t="str">
            <v>m3</v>
          </cell>
          <cell r="J1489">
            <v>255.00000000000003</v>
          </cell>
          <cell r="M1489">
            <v>694275.05279999995</v>
          </cell>
        </row>
        <row r="1490">
          <cell r="E1490" t="str">
            <v>Concrete Class C</v>
          </cell>
          <cell r="G1490">
            <v>5617466840.0571442</v>
          </cell>
          <cell r="I1490" t="str">
            <v>m3</v>
          </cell>
          <cell r="J1490">
            <v>7467.857142857144</v>
          </cell>
          <cell r="M1490">
            <v>752219.37600000005</v>
          </cell>
        </row>
        <row r="1491">
          <cell r="E1491" t="str">
            <v>Reinforcement</v>
          </cell>
          <cell r="G1491">
            <v>5796018322.0540962</v>
          </cell>
          <cell r="I1491" t="str">
            <v>kg</v>
          </cell>
          <cell r="J1491">
            <v>482505.61828571436</v>
          </cell>
          <cell r="M1491">
            <v>12012.333333333334</v>
          </cell>
        </row>
        <row r="1492">
          <cell r="E1492" t="str">
            <v>Formwork</v>
          </cell>
          <cell r="G1492">
            <v>1623053002</v>
          </cell>
          <cell r="I1492" t="str">
            <v>m2</v>
          </cell>
          <cell r="J1492">
            <v>15300</v>
          </cell>
          <cell r="M1492">
            <v>106081.89555555556</v>
          </cell>
        </row>
        <row r="1493">
          <cell r="E1493" t="str">
            <v>Concrete Demolish</v>
          </cell>
          <cell r="G1493">
            <v>55357789.759127542</v>
          </cell>
          <cell r="I1493" t="str">
            <v>m2</v>
          </cell>
          <cell r="J1493">
            <v>1619.9999999999998</v>
          </cell>
          <cell r="M1493">
            <v>34171.475159955276</v>
          </cell>
        </row>
        <row r="1494">
          <cell r="B1494" t="str">
            <v>5.5.4.1</v>
          </cell>
          <cell r="D1494" t="str">
            <v>Selected Soil Back Filling (dia. 2000mm)</v>
          </cell>
          <cell r="F1494" t="str">
            <v>Tipe A, B dan C</v>
          </cell>
          <cell r="I1494" t="str">
            <v>m3</v>
          </cell>
          <cell r="J1494">
            <v>50706.75</v>
          </cell>
          <cell r="M1494">
            <v>55946.156849986575</v>
          </cell>
          <cell r="T1494">
            <v>0</v>
          </cell>
        </row>
        <row r="1495">
          <cell r="D1495" t="str">
            <v>Tipe A</v>
          </cell>
          <cell r="G1495">
            <v>40800</v>
          </cell>
          <cell r="H1495" t="str">
            <v>m3</v>
          </cell>
          <cell r="I1495" t="str">
            <v>ml</v>
          </cell>
          <cell r="J1495">
            <v>6800</v>
          </cell>
          <cell r="K1495">
            <v>6</v>
          </cell>
          <cell r="L1495" t="str">
            <v>m3/m</v>
          </cell>
        </row>
        <row r="1496">
          <cell r="D1496" t="str">
            <v>Tipe B</v>
          </cell>
          <cell r="G1496">
            <v>5221.125</v>
          </cell>
          <cell r="H1496" t="str">
            <v>m3</v>
          </cell>
          <cell r="I1496" t="str">
            <v>ml</v>
          </cell>
          <cell r="J1496">
            <v>850</v>
          </cell>
          <cell r="K1496">
            <v>6.1425000000000001</v>
          </cell>
          <cell r="L1496" t="str">
            <v>m3/m</v>
          </cell>
        </row>
        <row r="1497">
          <cell r="D1497" t="str">
            <v>Tipe C</v>
          </cell>
          <cell r="G1497">
            <v>4685.6249999999991</v>
          </cell>
          <cell r="H1497" t="str">
            <v>m3</v>
          </cell>
          <cell r="I1497" t="str">
            <v>ml</v>
          </cell>
          <cell r="J1497">
            <v>850</v>
          </cell>
          <cell r="K1497">
            <v>5.5124999999999993</v>
          </cell>
          <cell r="L1497" t="str">
            <v>m3/m</v>
          </cell>
        </row>
        <row r="1498">
          <cell r="D1498" t="str">
            <v>Material</v>
          </cell>
          <cell r="M1498">
            <v>40871.409754235814</v>
          </cell>
          <cell r="T1498">
            <v>0</v>
          </cell>
        </row>
        <row r="1499">
          <cell r="B1499" t="str">
            <v>A20020</v>
          </cell>
          <cell r="E1499" t="str">
            <v>Tanah pilihan</v>
          </cell>
          <cell r="F1499">
            <v>1</v>
          </cell>
          <cell r="I1499" t="str">
            <v>m3</v>
          </cell>
          <cell r="J1499">
            <v>60848.1</v>
          </cell>
          <cell r="K1499">
            <v>1.2</v>
          </cell>
          <cell r="M1499">
            <v>34059.508128529844</v>
          </cell>
          <cell r="N1499">
            <v>2072456356.5555968</v>
          </cell>
          <cell r="O1499">
            <v>2072456356.5555968</v>
          </cell>
          <cell r="P1499">
            <v>0</v>
          </cell>
          <cell r="Q1499">
            <v>0</v>
          </cell>
          <cell r="R1499">
            <v>0</v>
          </cell>
          <cell r="T1499">
            <v>0</v>
          </cell>
        </row>
        <row r="1500">
          <cell r="D1500" t="str">
            <v>Labour</v>
          </cell>
          <cell r="M1500">
            <v>3489.7119341563771</v>
          </cell>
          <cell r="T1500">
            <v>0</v>
          </cell>
        </row>
        <row r="1501">
          <cell r="B1501" t="str">
            <v>C20001</v>
          </cell>
          <cell r="E1501" t="str">
            <v>Tenaga</v>
          </cell>
          <cell r="G1501">
            <v>6</v>
          </cell>
          <cell r="I1501" t="str">
            <v>jam</v>
          </cell>
          <cell r="J1501">
            <v>8012.9185185185152</v>
          </cell>
          <cell r="K1501">
            <v>0.15802469135802463</v>
          </cell>
          <cell r="L1501">
            <v>37.968750000000014</v>
          </cell>
          <cell r="M1501">
            <v>17500</v>
          </cell>
          <cell r="N1501">
            <v>140226074.07407403</v>
          </cell>
          <cell r="O1501">
            <v>0</v>
          </cell>
          <cell r="P1501">
            <v>140226074.07407403</v>
          </cell>
          <cell r="Q1501">
            <v>0</v>
          </cell>
          <cell r="R1501">
            <v>0</v>
          </cell>
          <cell r="T1501">
            <v>0</v>
          </cell>
        </row>
        <row r="1502">
          <cell r="B1502" t="str">
            <v>C20003</v>
          </cell>
          <cell r="E1502" t="str">
            <v>Mandor</v>
          </cell>
          <cell r="G1502">
            <v>1</v>
          </cell>
          <cell r="I1502" t="str">
            <v>jam</v>
          </cell>
          <cell r="J1502">
            <v>1335.4864197530858</v>
          </cell>
          <cell r="K1502">
            <v>2.6337448559670771E-2</v>
          </cell>
          <cell r="L1502">
            <v>37.968750000000014</v>
          </cell>
          <cell r="M1502">
            <v>27500</v>
          </cell>
          <cell r="N1502">
            <v>36725876.543209858</v>
          </cell>
          <cell r="O1502">
            <v>0</v>
          </cell>
          <cell r="P1502">
            <v>36725876.543209858</v>
          </cell>
          <cell r="Q1502">
            <v>0</v>
          </cell>
          <cell r="R1502">
            <v>0</v>
          </cell>
          <cell r="T1502">
            <v>0</v>
          </cell>
        </row>
        <row r="1503">
          <cell r="D1503" t="str">
            <v>Equipment Operasional</v>
          </cell>
          <cell r="H1503" t="str">
            <v>BBM</v>
          </cell>
          <cell r="M1503">
            <v>11585.035161594376</v>
          </cell>
          <cell r="T1503">
            <v>0</v>
          </cell>
        </row>
        <row r="1504">
          <cell r="B1504" t="str">
            <v>D20025</v>
          </cell>
          <cell r="E1504" t="str">
            <v>Excavator CAT320</v>
          </cell>
          <cell r="F1504" t="str">
            <v>Timbun</v>
          </cell>
          <cell r="G1504">
            <v>18</v>
          </cell>
          <cell r="H1504">
            <v>24038.755555555545</v>
          </cell>
          <cell r="I1504" t="str">
            <v>jam</v>
          </cell>
          <cell r="J1504">
            <v>1335.4864197530858</v>
          </cell>
          <cell r="K1504">
            <v>2.6337448559670771E-2</v>
          </cell>
          <cell r="L1504">
            <v>37.968750000000014</v>
          </cell>
          <cell r="M1504">
            <v>241268.4</v>
          </cell>
          <cell r="N1504">
            <v>322210671.71555537</v>
          </cell>
          <cell r="O1504">
            <v>0</v>
          </cell>
          <cell r="P1504">
            <v>0</v>
          </cell>
          <cell r="Q1504">
            <v>322210671.71555537</v>
          </cell>
          <cell r="R1504">
            <v>0</v>
          </cell>
          <cell r="T1504">
            <v>0</v>
          </cell>
        </row>
        <row r="1505">
          <cell r="B1505" t="str">
            <v>D20040</v>
          </cell>
          <cell r="E1505" t="str">
            <v>Water Tank Truck, 3000-5000 liter</v>
          </cell>
          <cell r="G1505">
            <v>5</v>
          </cell>
          <cell r="H1505">
            <v>1690.2250000000001</v>
          </cell>
          <cell r="I1505" t="str">
            <v>jam</v>
          </cell>
          <cell r="J1505">
            <v>338.04500000000002</v>
          </cell>
          <cell r="K1505">
            <v>6.6666666666666671E-3</v>
          </cell>
          <cell r="L1505">
            <v>150</v>
          </cell>
          <cell r="M1505">
            <v>84561.566504230243</v>
          </cell>
          <cell r="N1505">
            <v>28585614.748922512</v>
          </cell>
          <cell r="O1505">
            <v>0</v>
          </cell>
          <cell r="P1505">
            <v>0</v>
          </cell>
          <cell r="Q1505">
            <v>28585614.748922512</v>
          </cell>
          <cell r="R1505">
            <v>0</v>
          </cell>
          <cell r="T1505">
            <v>0</v>
          </cell>
        </row>
        <row r="1506">
          <cell r="B1506" t="str">
            <v>A20021</v>
          </cell>
          <cell r="E1506" t="str">
            <v>Air</v>
          </cell>
          <cell r="I1506" t="str">
            <v>m3</v>
          </cell>
          <cell r="J1506">
            <v>5070.6750000000002</v>
          </cell>
          <cell r="K1506">
            <v>0.1</v>
          </cell>
          <cell r="M1506">
            <v>2469.92</v>
          </cell>
          <cell r="N1506">
            <v>12524161.596000001</v>
          </cell>
          <cell r="O1506">
            <v>12524161.596000001</v>
          </cell>
          <cell r="P1506">
            <v>0</v>
          </cell>
          <cell r="Q1506">
            <v>0</v>
          </cell>
          <cell r="R1506">
            <v>0</v>
          </cell>
          <cell r="T1506">
            <v>0</v>
          </cell>
        </row>
        <row r="1507">
          <cell r="B1507" t="str">
            <v>D20036</v>
          </cell>
          <cell r="E1507" t="str">
            <v>Stamper</v>
          </cell>
          <cell r="I1507" t="str">
            <v>jam</v>
          </cell>
          <cell r="J1507">
            <v>6760.9</v>
          </cell>
          <cell r="K1507">
            <v>0.13333333333333333</v>
          </cell>
          <cell r="L1507">
            <v>7.5</v>
          </cell>
          <cell r="M1507">
            <v>27509.943875635217</v>
          </cell>
          <cell r="N1507">
            <v>185991979.54878214</v>
          </cell>
          <cell r="O1507">
            <v>0</v>
          </cell>
          <cell r="P1507">
            <v>0</v>
          </cell>
          <cell r="Q1507">
            <v>185991979.54878214</v>
          </cell>
          <cell r="R1507">
            <v>0</v>
          </cell>
          <cell r="T1507">
            <v>0</v>
          </cell>
        </row>
        <row r="1508">
          <cell r="B1508" t="str">
            <v>D20042</v>
          </cell>
          <cell r="E1508" t="str">
            <v>Wheel loader</v>
          </cell>
          <cell r="F1508">
            <v>0</v>
          </cell>
          <cell r="G1508">
            <v>16</v>
          </cell>
          <cell r="H1508">
            <v>0</v>
          </cell>
          <cell r="I1508" t="str">
            <v>jam</v>
          </cell>
          <cell r="J1508">
            <v>0</v>
          </cell>
          <cell r="K1508">
            <v>2.6773761713520743E-2</v>
          </cell>
          <cell r="L1508">
            <v>37.350000000000009</v>
          </cell>
          <cell r="M1508">
            <v>173345.6</v>
          </cell>
          <cell r="N1508">
            <v>0</v>
          </cell>
          <cell r="O1508">
            <v>0</v>
          </cell>
          <cell r="P1508">
            <v>0</v>
          </cell>
          <cell r="Q1508">
            <v>0</v>
          </cell>
          <cell r="R1508">
            <v>0</v>
          </cell>
          <cell r="T1508">
            <v>0</v>
          </cell>
        </row>
        <row r="1509">
          <cell r="B1509" t="str">
            <v>D20024</v>
          </cell>
          <cell r="E1509" t="str">
            <v>Dump Truck 20 Ton</v>
          </cell>
          <cell r="F1509">
            <v>8</v>
          </cell>
          <cell r="G1509">
            <v>10</v>
          </cell>
          <cell r="H1509">
            <v>0</v>
          </cell>
          <cell r="I1509" t="str">
            <v>jam</v>
          </cell>
          <cell r="J1509">
            <v>0</v>
          </cell>
          <cell r="K1509">
            <v>0.13037037037037036</v>
          </cell>
          <cell r="L1509">
            <v>7.6704545454545467</v>
          </cell>
          <cell r="M1509">
            <v>192744.92307692309</v>
          </cell>
          <cell r="N1509">
            <v>0</v>
          </cell>
          <cell r="O1509">
            <v>0</v>
          </cell>
          <cell r="P1509">
            <v>0</v>
          </cell>
          <cell r="Q1509">
            <v>0</v>
          </cell>
          <cell r="R1509">
            <v>0</v>
          </cell>
          <cell r="T1509">
            <v>0</v>
          </cell>
        </row>
        <row r="1510">
          <cell r="B1510" t="str">
            <v>D20004</v>
          </cell>
          <cell r="E1510" t="str">
            <v>Alat bantu (Pek. Tanah)-m3</v>
          </cell>
          <cell r="I1510" t="str">
            <v>m3</v>
          </cell>
          <cell r="J1510">
            <v>50706.75</v>
          </cell>
          <cell r="K1510">
            <v>1</v>
          </cell>
          <cell r="M1510">
            <v>250</v>
          </cell>
          <cell r="N1510">
            <v>12676687.5</v>
          </cell>
          <cell r="O1510">
            <v>0</v>
          </cell>
          <cell r="P1510">
            <v>0</v>
          </cell>
          <cell r="Q1510">
            <v>12676687.5</v>
          </cell>
          <cell r="R1510">
            <v>0</v>
          </cell>
          <cell r="T1510">
            <v>0</v>
          </cell>
        </row>
        <row r="1511">
          <cell r="B1511" t="str">
            <v>D20050</v>
          </cell>
          <cell r="E1511" t="str">
            <v>BBM solar</v>
          </cell>
          <cell r="H1511">
            <v>25728.980555555543</v>
          </cell>
          <cell r="I1511" t="str">
            <v>ltr</v>
          </cell>
          <cell r="J1511">
            <v>25728.980555555543</v>
          </cell>
          <cell r="M1511">
            <v>989.1712</v>
          </cell>
          <cell r="N1511">
            <v>25450366.570915543</v>
          </cell>
          <cell r="O1511">
            <v>0</v>
          </cell>
          <cell r="P1511">
            <v>0</v>
          </cell>
          <cell r="Q1511">
            <v>25450366.570915543</v>
          </cell>
          <cell r="R1511">
            <v>0</v>
          </cell>
          <cell r="T1511">
            <v>0</v>
          </cell>
        </row>
        <row r="1512">
          <cell r="T1512">
            <v>0</v>
          </cell>
        </row>
        <row r="1513">
          <cell r="B1513" t="str">
            <v>5.5.4.2</v>
          </cell>
          <cell r="D1513" t="str">
            <v>Compacted Sand</v>
          </cell>
          <cell r="I1513" t="str">
            <v>m3</v>
          </cell>
          <cell r="J1513">
            <v>37826.82142857142</v>
          </cell>
          <cell r="M1513">
            <v>185823.31433811973</v>
          </cell>
          <cell r="T1513">
            <v>0</v>
          </cell>
        </row>
        <row r="1514">
          <cell r="D1514" t="str">
            <v>Tipe A</v>
          </cell>
          <cell r="G1514">
            <v>35748.57142857142</v>
          </cell>
          <cell r="H1514" t="str">
            <v>m3</v>
          </cell>
          <cell r="I1514" t="str">
            <v>ml</v>
          </cell>
          <cell r="J1514">
            <v>6800</v>
          </cell>
          <cell r="K1514">
            <v>5.2571428571428562</v>
          </cell>
          <cell r="L1514" t="str">
            <v>m3/m</v>
          </cell>
          <cell r="T1514">
            <v>0</v>
          </cell>
        </row>
        <row r="1515">
          <cell r="D1515" t="str">
            <v>Tipe B</v>
          </cell>
          <cell r="G1515">
            <v>2078.2500000000005</v>
          </cell>
          <cell r="H1515" t="str">
            <v>m3</v>
          </cell>
          <cell r="I1515" t="str">
            <v>ml</v>
          </cell>
          <cell r="J1515">
            <v>850</v>
          </cell>
          <cell r="K1515">
            <v>2.4450000000000007</v>
          </cell>
          <cell r="L1515" t="str">
            <v>m3/m</v>
          </cell>
          <cell r="T1515">
            <v>0</v>
          </cell>
        </row>
        <row r="1516">
          <cell r="D1516" t="str">
            <v>Material</v>
          </cell>
          <cell r="M1516">
            <v>144000</v>
          </cell>
          <cell r="T1516">
            <v>0</v>
          </cell>
        </row>
        <row r="1517">
          <cell r="B1517" t="str">
            <v>A20014</v>
          </cell>
          <cell r="E1517" t="str">
            <v>Pasir urug</v>
          </cell>
          <cell r="I1517" t="str">
            <v>m3</v>
          </cell>
          <cell r="J1517">
            <v>45392.185714285704</v>
          </cell>
          <cell r="K1517">
            <v>1.2</v>
          </cell>
          <cell r="M1517">
            <v>120000</v>
          </cell>
          <cell r="N1517">
            <v>5447062285.7142849</v>
          </cell>
          <cell r="O1517">
            <v>5447062285.7142849</v>
          </cell>
          <cell r="P1517">
            <v>0</v>
          </cell>
          <cell r="Q1517">
            <v>0</v>
          </cell>
          <cell r="R1517">
            <v>0</v>
          </cell>
          <cell r="T1517">
            <v>0</v>
          </cell>
        </row>
        <row r="1518">
          <cell r="D1518" t="str">
            <v>Labour</v>
          </cell>
          <cell r="M1518">
            <v>26500</v>
          </cell>
          <cell r="T1518">
            <v>0</v>
          </cell>
        </row>
        <row r="1519">
          <cell r="B1519" t="str">
            <v>C20001</v>
          </cell>
          <cell r="E1519" t="str">
            <v>Tenaga</v>
          </cell>
          <cell r="G1519">
            <v>6</v>
          </cell>
          <cell r="I1519" t="str">
            <v>jam</v>
          </cell>
          <cell r="J1519">
            <v>45392.185714285704</v>
          </cell>
          <cell r="K1519">
            <v>1.2</v>
          </cell>
          <cell r="L1519">
            <v>5</v>
          </cell>
          <cell r="M1519">
            <v>17500</v>
          </cell>
          <cell r="N1519">
            <v>794363249.99999988</v>
          </cell>
          <cell r="O1519">
            <v>0</v>
          </cell>
          <cell r="P1519">
            <v>794363249.99999988</v>
          </cell>
          <cell r="Q1519">
            <v>0</v>
          </cell>
          <cell r="R1519">
            <v>0</v>
          </cell>
          <cell r="T1519">
            <v>0</v>
          </cell>
        </row>
        <row r="1520">
          <cell r="B1520" t="str">
            <v>C20003</v>
          </cell>
          <cell r="E1520" t="str">
            <v>Mandor</v>
          </cell>
          <cell r="G1520">
            <v>1</v>
          </cell>
          <cell r="I1520" t="str">
            <v>jam</v>
          </cell>
          <cell r="J1520">
            <v>7565.3642857142841</v>
          </cell>
          <cell r="K1520">
            <v>0.2</v>
          </cell>
          <cell r="L1520">
            <v>5</v>
          </cell>
          <cell r="M1520">
            <v>27500</v>
          </cell>
          <cell r="N1520">
            <v>208047517.85714281</v>
          </cell>
          <cell r="O1520">
            <v>0</v>
          </cell>
          <cell r="P1520">
            <v>208047517.85714281</v>
          </cell>
          <cell r="Q1520">
            <v>0</v>
          </cell>
          <cell r="R1520">
            <v>0</v>
          </cell>
          <cell r="T1520">
            <v>0</v>
          </cell>
        </row>
        <row r="1521">
          <cell r="D1521" t="str">
            <v>Equipment Operasional</v>
          </cell>
          <cell r="H1521" t="str">
            <v>BBM</v>
          </cell>
          <cell r="M1521">
            <v>15323.314338119751</v>
          </cell>
          <cell r="T1521">
            <v>0</v>
          </cell>
        </row>
        <row r="1522">
          <cell r="B1522" t="str">
            <v>D20023</v>
          </cell>
          <cell r="E1522" t="str">
            <v>Dump Truck 6 Ton</v>
          </cell>
          <cell r="F1522">
            <v>5</v>
          </cell>
          <cell r="G1522">
            <v>6</v>
          </cell>
          <cell r="H1522">
            <v>27007.101421559244</v>
          </cell>
          <cell r="I1522" t="str">
            <v>jam</v>
          </cell>
          <cell r="J1522">
            <v>4501.1835702598737</v>
          </cell>
          <cell r="K1522">
            <v>0.11899449650453665</v>
          </cell>
          <cell r="L1522">
            <v>8.4037500000000005</v>
          </cell>
          <cell r="M1522">
            <v>74500</v>
          </cell>
          <cell r="N1522">
            <v>335338175.98436058</v>
          </cell>
          <cell r="O1522">
            <v>0</v>
          </cell>
          <cell r="P1522">
            <v>0</v>
          </cell>
          <cell r="Q1522">
            <v>335338175.98436058</v>
          </cell>
          <cell r="R1522">
            <v>0</v>
          </cell>
          <cell r="T1522">
            <v>0</v>
          </cell>
        </row>
        <row r="1523">
          <cell r="B1523" t="str">
            <v>D20036</v>
          </cell>
          <cell r="E1523" t="str">
            <v>Stamper</v>
          </cell>
          <cell r="I1523" t="str">
            <v>jam</v>
          </cell>
          <cell r="J1523">
            <v>7565.3642857142841</v>
          </cell>
          <cell r="K1523">
            <v>0.2</v>
          </cell>
          <cell r="L1523">
            <v>5</v>
          </cell>
          <cell r="M1523">
            <v>27509.943875635217</v>
          </cell>
          <cell r="N1523">
            <v>208122746.89873508</v>
          </cell>
          <cell r="O1523">
            <v>0</v>
          </cell>
          <cell r="P1523">
            <v>0</v>
          </cell>
          <cell r="Q1523">
            <v>208122746.89873508</v>
          </cell>
          <cell r="R1523">
            <v>0</v>
          </cell>
          <cell r="T1523">
            <v>0</v>
          </cell>
        </row>
        <row r="1524">
          <cell r="B1524" t="str">
            <v>D20004</v>
          </cell>
          <cell r="E1524" t="str">
            <v>Alat bantu (Pek. Tanah)-m3</v>
          </cell>
          <cell r="I1524" t="str">
            <v>m3</v>
          </cell>
          <cell r="J1524">
            <v>37826.82142857142</v>
          </cell>
          <cell r="K1524">
            <v>1</v>
          </cell>
          <cell r="M1524">
            <v>250</v>
          </cell>
          <cell r="N1524">
            <v>9456705.3571428545</v>
          </cell>
          <cell r="O1524">
            <v>0</v>
          </cell>
          <cell r="P1524">
            <v>0</v>
          </cell>
          <cell r="Q1524">
            <v>9456705.3571428545</v>
          </cell>
          <cell r="R1524">
            <v>0</v>
          </cell>
          <cell r="T1524">
            <v>0</v>
          </cell>
        </row>
        <row r="1525">
          <cell r="B1525" t="str">
            <v>D20050</v>
          </cell>
          <cell r="E1525" t="str">
            <v>BBM solar</v>
          </cell>
          <cell r="H1525">
            <v>27007.101421559244</v>
          </cell>
          <cell r="I1525" t="str">
            <v>ltr</v>
          </cell>
          <cell r="J1525">
            <v>27007.101421559244</v>
          </cell>
          <cell r="M1525">
            <v>989.1712</v>
          </cell>
          <cell r="N1525">
            <v>26714646.921685465</v>
          </cell>
          <cell r="O1525">
            <v>0</v>
          </cell>
          <cell r="P1525">
            <v>0</v>
          </cell>
          <cell r="Q1525">
            <v>26714646.921685465</v>
          </cell>
          <cell r="R1525">
            <v>0</v>
          </cell>
          <cell r="T1525">
            <v>0</v>
          </cell>
        </row>
        <row r="1526">
          <cell r="T1526">
            <v>0</v>
          </cell>
        </row>
        <row r="1527">
          <cell r="B1527" t="str">
            <v>5.5.4.3</v>
          </cell>
          <cell r="D1527" t="str">
            <v>Concrete Class B</v>
          </cell>
          <cell r="I1527" t="str">
            <v>m3</v>
          </cell>
          <cell r="J1527">
            <v>255.00000000000003</v>
          </cell>
          <cell r="M1527">
            <v>694275.05279999995</v>
          </cell>
          <cell r="T1527">
            <v>0</v>
          </cell>
        </row>
        <row r="1528">
          <cell r="D1528" t="str">
            <v>Tipe B</v>
          </cell>
          <cell r="G1528">
            <v>127.50000000000001</v>
          </cell>
          <cell r="H1528" t="str">
            <v>m3</v>
          </cell>
          <cell r="I1528" t="str">
            <v>ml</v>
          </cell>
          <cell r="J1528">
            <v>850</v>
          </cell>
          <cell r="K1528">
            <v>0.15000000000000002</v>
          </cell>
          <cell r="L1528" t="str">
            <v>m3/m</v>
          </cell>
          <cell r="T1528">
            <v>0</v>
          </cell>
        </row>
        <row r="1529">
          <cell r="D1529" t="str">
            <v>Tipe C</v>
          </cell>
          <cell r="G1529">
            <v>127.50000000000001</v>
          </cell>
          <cell r="H1529" t="str">
            <v>m3</v>
          </cell>
          <cell r="I1529" t="str">
            <v>ml</v>
          </cell>
          <cell r="J1529">
            <v>850</v>
          </cell>
          <cell r="K1529">
            <v>0.15000000000000002</v>
          </cell>
          <cell r="L1529" t="str">
            <v>m3/m</v>
          </cell>
          <cell r="T1529">
            <v>0</v>
          </cell>
        </row>
        <row r="1530">
          <cell r="D1530" t="str">
            <v>Material</v>
          </cell>
          <cell r="M1530">
            <v>609675.05279999995</v>
          </cell>
          <cell r="T1530">
            <v>0</v>
          </cell>
        </row>
        <row r="1531">
          <cell r="B1531" t="str">
            <v>B20193</v>
          </cell>
          <cell r="E1531" t="str">
            <v>Concrete Class B</v>
          </cell>
          <cell r="I1531" t="str">
            <v>m3</v>
          </cell>
          <cell r="J1531">
            <v>260.10000000000002</v>
          </cell>
          <cell r="K1531">
            <v>1.02</v>
          </cell>
          <cell r="M1531">
            <v>597720.64</v>
          </cell>
          <cell r="N1531">
            <v>155467138.46400002</v>
          </cell>
          <cell r="O1531">
            <v>155467138.46400002</v>
          </cell>
          <cell r="P1531">
            <v>0</v>
          </cell>
          <cell r="Q1531">
            <v>0</v>
          </cell>
          <cell r="R1531">
            <v>0</v>
          </cell>
          <cell r="T1531">
            <v>0</v>
          </cell>
        </row>
        <row r="1532">
          <cell r="D1532" t="str">
            <v>Labour</v>
          </cell>
          <cell r="M1532">
            <v>81599.999999999985</v>
          </cell>
          <cell r="T1532">
            <v>0</v>
          </cell>
        </row>
        <row r="1533">
          <cell r="B1533" t="str">
            <v>C20008</v>
          </cell>
          <cell r="E1533" t="str">
            <v>Placing beton (slab)</v>
          </cell>
          <cell r="I1533" t="str">
            <v>m3</v>
          </cell>
          <cell r="J1533">
            <v>260.10000000000002</v>
          </cell>
          <cell r="M1533">
            <v>80000</v>
          </cell>
          <cell r="N1533">
            <v>20808000</v>
          </cell>
          <cell r="O1533">
            <v>0</v>
          </cell>
          <cell r="P1533">
            <v>20808000</v>
          </cell>
          <cell r="Q1533">
            <v>0</v>
          </cell>
          <cell r="R1533">
            <v>0</v>
          </cell>
          <cell r="T1533">
            <v>0</v>
          </cell>
        </row>
        <row r="1534">
          <cell r="D1534" t="str">
            <v>Equipment Operasional</v>
          </cell>
          <cell r="H1534" t="str">
            <v>BBM</v>
          </cell>
          <cell r="M1534">
            <v>3000</v>
          </cell>
          <cell r="T1534">
            <v>0</v>
          </cell>
        </row>
        <row r="1535">
          <cell r="B1535" t="str">
            <v>D20029</v>
          </cell>
          <cell r="E1535" t="str">
            <v>Gerobak dorong</v>
          </cell>
          <cell r="I1535" t="str">
            <v>unit</v>
          </cell>
          <cell r="J1535">
            <v>5.1000000000000005</v>
          </cell>
          <cell r="K1535">
            <v>0.02</v>
          </cell>
          <cell r="M1535">
            <v>100000</v>
          </cell>
          <cell r="N1535">
            <v>510000.00000000006</v>
          </cell>
          <cell r="O1535">
            <v>0</v>
          </cell>
          <cell r="P1535">
            <v>0</v>
          </cell>
          <cell r="Q1535">
            <v>510000.00000000006</v>
          </cell>
          <cell r="R1535">
            <v>0</v>
          </cell>
          <cell r="T1535">
            <v>0</v>
          </cell>
        </row>
        <row r="1536">
          <cell r="B1536" t="str">
            <v>D20006</v>
          </cell>
          <cell r="E1536" t="str">
            <v>Alat bantu Cor</v>
          </cell>
          <cell r="I1536" t="str">
            <v>m3</v>
          </cell>
          <cell r="J1536">
            <v>255.00000000000003</v>
          </cell>
          <cell r="K1536">
            <v>1</v>
          </cell>
          <cell r="M1536">
            <v>1000</v>
          </cell>
          <cell r="N1536">
            <v>255000.00000000003</v>
          </cell>
          <cell r="O1536">
            <v>0</v>
          </cell>
          <cell r="P1536">
            <v>0</v>
          </cell>
          <cell r="Q1536">
            <v>255000.00000000003</v>
          </cell>
          <cell r="R1536">
            <v>0</v>
          </cell>
          <cell r="T1536">
            <v>0</v>
          </cell>
        </row>
        <row r="1537">
          <cell r="T1537">
            <v>0</v>
          </cell>
        </row>
        <row r="1538">
          <cell r="B1538" t="str">
            <v>5.5.4.4</v>
          </cell>
          <cell r="D1538" t="str">
            <v>Concrete Class C (For Pipe)</v>
          </cell>
          <cell r="I1538" t="str">
            <v>m3</v>
          </cell>
          <cell r="J1538">
            <v>7467.857142857144</v>
          </cell>
          <cell r="M1538">
            <v>752219.37600000005</v>
          </cell>
          <cell r="T1538">
            <v>0</v>
          </cell>
        </row>
        <row r="1539">
          <cell r="D1539" t="str">
            <v>Tipe B</v>
          </cell>
          <cell r="G1539">
            <v>2489.2857142857147</v>
          </cell>
          <cell r="H1539" t="str">
            <v>m3</v>
          </cell>
          <cell r="I1539" t="str">
            <v>ml</v>
          </cell>
          <cell r="J1539">
            <v>850</v>
          </cell>
          <cell r="K1539">
            <v>2.9285714285714288</v>
          </cell>
          <cell r="L1539" t="str">
            <v>m3/m</v>
          </cell>
          <cell r="T1539">
            <v>0</v>
          </cell>
        </row>
        <row r="1540">
          <cell r="D1540" t="str">
            <v>Tipe C</v>
          </cell>
          <cell r="G1540">
            <v>4978.5714285714294</v>
          </cell>
          <cell r="H1540" t="str">
            <v>m3</v>
          </cell>
          <cell r="I1540" t="str">
            <v>ml</v>
          </cell>
          <cell r="J1540">
            <v>850</v>
          </cell>
          <cell r="K1540">
            <v>5.8571428571428577</v>
          </cell>
          <cell r="L1540" t="str">
            <v>m3/m</v>
          </cell>
          <cell r="T1540">
            <v>0</v>
          </cell>
        </row>
        <row r="1541">
          <cell r="D1541" t="str">
            <v>Material</v>
          </cell>
          <cell r="M1541">
            <v>667619.37600000005</v>
          </cell>
          <cell r="T1541">
            <v>0</v>
          </cell>
        </row>
        <row r="1542">
          <cell r="B1542" t="str">
            <v>B20194</v>
          </cell>
          <cell r="E1542" t="str">
            <v>Concrete Class C</v>
          </cell>
          <cell r="I1542" t="str">
            <v>m3</v>
          </cell>
          <cell r="J1542">
            <v>7617.2142857142871</v>
          </cell>
          <cell r="K1542">
            <v>1.02</v>
          </cell>
          <cell r="M1542">
            <v>654528.80000000005</v>
          </cell>
          <cell r="N1542">
            <v>4985686125.77143</v>
          </cell>
          <cell r="O1542">
            <v>4985686125.77143</v>
          </cell>
          <cell r="P1542">
            <v>0</v>
          </cell>
          <cell r="Q1542">
            <v>0</v>
          </cell>
          <cell r="R1542">
            <v>0</v>
          </cell>
          <cell r="T1542">
            <v>0</v>
          </cell>
        </row>
        <row r="1543">
          <cell r="D1543" t="str">
            <v>Labour</v>
          </cell>
          <cell r="M1543">
            <v>81600</v>
          </cell>
          <cell r="T1543">
            <v>0</v>
          </cell>
        </row>
        <row r="1544">
          <cell r="B1544" t="str">
            <v>C20008</v>
          </cell>
          <cell r="E1544" t="str">
            <v>Placing beton (slab)</v>
          </cell>
          <cell r="I1544" t="str">
            <v>m3</v>
          </cell>
          <cell r="J1544">
            <v>7617.2142857142871</v>
          </cell>
          <cell r="M1544">
            <v>80000</v>
          </cell>
          <cell r="N1544">
            <v>609377142.85714293</v>
          </cell>
          <cell r="O1544">
            <v>0</v>
          </cell>
          <cell r="P1544">
            <v>609377142.85714293</v>
          </cell>
          <cell r="Q1544">
            <v>0</v>
          </cell>
          <cell r="R1544">
            <v>0</v>
          </cell>
          <cell r="T1544">
            <v>0</v>
          </cell>
        </row>
        <row r="1545">
          <cell r="D1545" t="str">
            <v>Equipment Operasional</v>
          </cell>
          <cell r="H1545" t="str">
            <v>BBM</v>
          </cell>
          <cell r="M1545">
            <v>3000</v>
          </cell>
          <cell r="T1545">
            <v>0</v>
          </cell>
        </row>
        <row r="1546">
          <cell r="B1546" t="str">
            <v>D20029</v>
          </cell>
          <cell r="E1546" t="str">
            <v>Gerobak dorong</v>
          </cell>
          <cell r="I1546" t="str">
            <v>unit</v>
          </cell>
          <cell r="J1546">
            <v>149.35714285714289</v>
          </cell>
          <cell r="K1546">
            <v>0.02</v>
          </cell>
          <cell r="M1546">
            <v>100000</v>
          </cell>
          <cell r="N1546">
            <v>14935714.285714289</v>
          </cell>
          <cell r="O1546">
            <v>0</v>
          </cell>
          <cell r="P1546">
            <v>0</v>
          </cell>
          <cell r="Q1546">
            <v>14935714.285714289</v>
          </cell>
          <cell r="R1546">
            <v>0</v>
          </cell>
          <cell r="T1546">
            <v>0</v>
          </cell>
        </row>
        <row r="1547">
          <cell r="B1547" t="str">
            <v>D20006</v>
          </cell>
          <cell r="E1547" t="str">
            <v>Alat bantu Cor</v>
          </cell>
          <cell r="I1547" t="str">
            <v>m3</v>
          </cell>
          <cell r="J1547">
            <v>7467.857142857144</v>
          </cell>
          <cell r="K1547">
            <v>1</v>
          </cell>
          <cell r="M1547">
            <v>1000</v>
          </cell>
          <cell r="N1547">
            <v>7467857.1428571437</v>
          </cell>
          <cell r="O1547">
            <v>0</v>
          </cell>
          <cell r="P1547">
            <v>0</v>
          </cell>
          <cell r="Q1547">
            <v>7467857.1428571437</v>
          </cell>
          <cell r="R1547">
            <v>0</v>
          </cell>
          <cell r="T1547">
            <v>0</v>
          </cell>
        </row>
        <row r="1548">
          <cell r="T1548">
            <v>0</v>
          </cell>
        </row>
        <row r="1549">
          <cell r="B1549" t="str">
            <v>5.5.4.5</v>
          </cell>
          <cell r="D1549" t="str">
            <v>Formwork</v>
          </cell>
          <cell r="I1549" t="str">
            <v>m2</v>
          </cell>
          <cell r="J1549">
            <v>15300</v>
          </cell>
          <cell r="M1549">
            <v>106081.89555555556</v>
          </cell>
          <cell r="T1549">
            <v>0</v>
          </cell>
        </row>
        <row r="1550">
          <cell r="D1550" t="str">
            <v>Tipe B</v>
          </cell>
          <cell r="G1550">
            <v>2550</v>
          </cell>
          <cell r="H1550" t="str">
            <v>m2</v>
          </cell>
          <cell r="I1550" t="str">
            <v>ml</v>
          </cell>
          <cell r="J1550">
            <v>850</v>
          </cell>
          <cell r="K1550">
            <v>3</v>
          </cell>
          <cell r="L1550" t="str">
            <v>m2/m</v>
          </cell>
          <cell r="T1550">
            <v>0</v>
          </cell>
        </row>
        <row r="1551">
          <cell r="D1551" t="str">
            <v>Tipe C</v>
          </cell>
          <cell r="G1551">
            <v>12750</v>
          </cell>
          <cell r="H1551" t="str">
            <v>m2</v>
          </cell>
          <cell r="I1551" t="str">
            <v>ml</v>
          </cell>
          <cell r="J1551">
            <v>850</v>
          </cell>
          <cell r="K1551">
            <v>15</v>
          </cell>
          <cell r="L1551" t="str">
            <v>m2/m</v>
          </cell>
          <cell r="T1551">
            <v>0</v>
          </cell>
        </row>
        <row r="1552">
          <cell r="D1552" t="str">
            <v>Material</v>
          </cell>
          <cell r="M1552">
            <v>64081.895555555559</v>
          </cell>
          <cell r="T1552">
            <v>0</v>
          </cell>
        </row>
        <row r="1553">
          <cell r="B1553" t="str">
            <v>A20008</v>
          </cell>
          <cell r="E1553" t="str">
            <v>Kayu bekisting</v>
          </cell>
          <cell r="G1553">
            <v>3</v>
          </cell>
          <cell r="H1553" t="str">
            <v>X pakai</v>
          </cell>
          <cell r="I1553" t="str">
            <v>m3</v>
          </cell>
          <cell r="J1553">
            <v>176.640625</v>
          </cell>
          <cell r="K1553">
            <v>1.154513888888889E-2</v>
          </cell>
          <cell r="M1553">
            <v>2193529.6</v>
          </cell>
          <cell r="N1553">
            <v>387466439.5</v>
          </cell>
          <cell r="O1553">
            <v>387466439.5</v>
          </cell>
          <cell r="P1553">
            <v>0</v>
          </cell>
          <cell r="Q1553">
            <v>0</v>
          </cell>
          <cell r="R1553">
            <v>0</v>
          </cell>
          <cell r="T1553">
            <v>0</v>
          </cell>
        </row>
        <row r="1554">
          <cell r="B1554" t="str">
            <v>B20065</v>
          </cell>
          <cell r="E1554" t="str">
            <v>Plywood 12mm x 4' x 8'</v>
          </cell>
          <cell r="G1554">
            <v>3</v>
          </cell>
          <cell r="H1554" t="str">
            <v>X pakai</v>
          </cell>
          <cell r="I1554" t="str">
            <v>lbr</v>
          </cell>
          <cell r="J1554">
            <v>1770.8333333333333</v>
          </cell>
          <cell r="K1554">
            <v>0.11574074074074074</v>
          </cell>
          <cell r="M1554">
            <v>225000</v>
          </cell>
          <cell r="N1554">
            <v>398437500</v>
          </cell>
          <cell r="O1554">
            <v>398437500</v>
          </cell>
          <cell r="P1554">
            <v>0</v>
          </cell>
          <cell r="Q1554">
            <v>0</v>
          </cell>
          <cell r="R1554">
            <v>0</v>
          </cell>
          <cell r="T1554">
            <v>0</v>
          </cell>
        </row>
        <row r="1555">
          <cell r="B1555" t="str">
            <v>B20067</v>
          </cell>
          <cell r="E1555" t="str">
            <v>Paku</v>
          </cell>
          <cell r="G1555">
            <v>1</v>
          </cell>
          <cell r="H1555" t="str">
            <v>X pakai</v>
          </cell>
          <cell r="I1555" t="str">
            <v>kg</v>
          </cell>
          <cell r="J1555">
            <v>6056.25</v>
          </cell>
          <cell r="K1555">
            <v>0.39583333333333331</v>
          </cell>
          <cell r="M1555">
            <v>10650</v>
          </cell>
          <cell r="N1555">
            <v>64499062.5</v>
          </cell>
          <cell r="O1555">
            <v>64499062.5</v>
          </cell>
          <cell r="P1555">
            <v>0</v>
          </cell>
          <cell r="Q1555">
            <v>0</v>
          </cell>
          <cell r="R1555">
            <v>0</v>
          </cell>
          <cell r="T1555">
            <v>0</v>
          </cell>
        </row>
        <row r="1556">
          <cell r="B1556" t="str">
            <v>B20091</v>
          </cell>
          <cell r="E1556" t="str">
            <v>Material lain (adjustable support, pipa dll)</v>
          </cell>
          <cell r="G1556">
            <v>80</v>
          </cell>
          <cell r="H1556" t="str">
            <v>X pakai</v>
          </cell>
          <cell r="I1556" t="str">
            <v>ls</v>
          </cell>
          <cell r="J1556">
            <v>191.25</v>
          </cell>
          <cell r="K1556">
            <v>1.2500000000000001E-2</v>
          </cell>
          <cell r="M1556">
            <v>600000</v>
          </cell>
          <cell r="N1556">
            <v>114750000</v>
          </cell>
          <cell r="O1556">
            <v>114750000</v>
          </cell>
          <cell r="P1556">
            <v>0</v>
          </cell>
          <cell r="Q1556">
            <v>0</v>
          </cell>
          <cell r="R1556">
            <v>0</v>
          </cell>
          <cell r="T1556">
            <v>0</v>
          </cell>
        </row>
        <row r="1557">
          <cell r="B1557" t="str">
            <v>B20066</v>
          </cell>
          <cell r="E1557" t="str">
            <v>Oli formwork</v>
          </cell>
          <cell r="I1557" t="str">
            <v>liter</v>
          </cell>
          <cell r="J1557">
            <v>3060</v>
          </cell>
          <cell r="K1557">
            <v>0.2</v>
          </cell>
          <cell r="M1557">
            <v>5000</v>
          </cell>
          <cell r="N1557">
            <v>15300000</v>
          </cell>
          <cell r="O1557">
            <v>15300000</v>
          </cell>
          <cell r="P1557">
            <v>0</v>
          </cell>
          <cell r="Q1557">
            <v>0</v>
          </cell>
          <cell r="R1557">
            <v>0</v>
          </cell>
          <cell r="T1557">
            <v>0</v>
          </cell>
        </row>
        <row r="1558">
          <cell r="D1558" t="str">
            <v>Labour</v>
          </cell>
          <cell r="M1558">
            <v>40000</v>
          </cell>
          <cell r="T1558">
            <v>0</v>
          </cell>
        </row>
        <row r="1559">
          <cell r="B1559" t="str">
            <v>C20013</v>
          </cell>
          <cell r="E1559" t="str">
            <v>Upah fabrikasi bekisting</v>
          </cell>
          <cell r="I1559" t="str">
            <v>m2</v>
          </cell>
          <cell r="J1559">
            <v>5100</v>
          </cell>
          <cell r="M1559">
            <v>30000</v>
          </cell>
          <cell r="N1559">
            <v>153000000</v>
          </cell>
          <cell r="O1559">
            <v>0</v>
          </cell>
          <cell r="P1559">
            <v>153000000</v>
          </cell>
          <cell r="Q1559">
            <v>0</v>
          </cell>
          <cell r="R1559">
            <v>0</v>
          </cell>
          <cell r="T1559">
            <v>0</v>
          </cell>
        </row>
        <row r="1560">
          <cell r="B1560" t="str">
            <v>C20017</v>
          </cell>
          <cell r="E1560" t="str">
            <v>Upah install bekisting</v>
          </cell>
          <cell r="I1560" t="str">
            <v>m2</v>
          </cell>
          <cell r="J1560">
            <v>15300</v>
          </cell>
          <cell r="M1560">
            <v>30000</v>
          </cell>
          <cell r="N1560">
            <v>459000000</v>
          </cell>
          <cell r="O1560">
            <v>0</v>
          </cell>
          <cell r="P1560">
            <v>459000000</v>
          </cell>
          <cell r="Q1560">
            <v>0</v>
          </cell>
          <cell r="R1560">
            <v>0</v>
          </cell>
          <cell r="T1560">
            <v>0</v>
          </cell>
        </row>
        <row r="1561">
          <cell r="D1561" t="str">
            <v>Equipment Operasional</v>
          </cell>
          <cell r="M1561">
            <v>2000</v>
          </cell>
          <cell r="T1561">
            <v>0</v>
          </cell>
        </row>
        <row r="1562">
          <cell r="B1562" t="str">
            <v>D20007</v>
          </cell>
          <cell r="E1562" t="str">
            <v>Alat bantu formwork</v>
          </cell>
          <cell r="I1562" t="str">
            <v>m2</v>
          </cell>
          <cell r="J1562">
            <v>15300</v>
          </cell>
          <cell r="M1562">
            <v>2000</v>
          </cell>
          <cell r="N1562">
            <v>30600000</v>
          </cell>
          <cell r="O1562">
            <v>0</v>
          </cell>
          <cell r="P1562">
            <v>0</v>
          </cell>
          <cell r="Q1562">
            <v>30600000</v>
          </cell>
          <cell r="R1562">
            <v>0</v>
          </cell>
          <cell r="T1562">
            <v>0</v>
          </cell>
        </row>
        <row r="1563">
          <cell r="T1563">
            <v>0</v>
          </cell>
        </row>
        <row r="1564">
          <cell r="B1564" t="str">
            <v>5.5.4.6</v>
          </cell>
          <cell r="D1564" t="str">
            <v>Reinforcement</v>
          </cell>
          <cell r="I1564" t="str">
            <v>kg</v>
          </cell>
          <cell r="J1564">
            <v>482505.61828571436</v>
          </cell>
          <cell r="M1564">
            <v>12012.333333333334</v>
          </cell>
          <cell r="T1564">
            <v>0</v>
          </cell>
        </row>
        <row r="1565">
          <cell r="D1565" t="str">
            <v>Tipe C</v>
          </cell>
          <cell r="G1565">
            <v>482505.61828571436</v>
          </cell>
          <cell r="H1565" t="str">
            <v>kg</v>
          </cell>
          <cell r="I1565" t="str">
            <v>ml</v>
          </cell>
          <cell r="J1565">
            <v>850</v>
          </cell>
          <cell r="K1565">
            <v>567.65366857142863</v>
          </cell>
          <cell r="L1565" t="str">
            <v>m2/m</v>
          </cell>
          <cell r="T1565">
            <v>0</v>
          </cell>
        </row>
        <row r="1566">
          <cell r="D1566" t="str">
            <v>Material</v>
          </cell>
          <cell r="M1566">
            <v>10569.000000000002</v>
          </cell>
          <cell r="T1566">
            <v>0</v>
          </cell>
        </row>
        <row r="1567">
          <cell r="B1567" t="str">
            <v>B20011</v>
          </cell>
          <cell r="E1567" t="str">
            <v>Besi beton</v>
          </cell>
          <cell r="I1567" t="str">
            <v>kg</v>
          </cell>
          <cell r="J1567">
            <v>506630.8992000001</v>
          </cell>
          <cell r="K1567">
            <v>1.05</v>
          </cell>
          <cell r="M1567">
            <v>9800</v>
          </cell>
          <cell r="N1567">
            <v>4964982812.1600008</v>
          </cell>
          <cell r="O1567">
            <v>4964982812.1600008</v>
          </cell>
          <cell r="P1567">
            <v>0</v>
          </cell>
          <cell r="Q1567">
            <v>0</v>
          </cell>
          <cell r="R1567">
            <v>0</v>
          </cell>
          <cell r="T1567">
            <v>0</v>
          </cell>
        </row>
        <row r="1568">
          <cell r="B1568" t="str">
            <v>B20050</v>
          </cell>
          <cell r="E1568" t="str">
            <v>Kawat Bendrad</v>
          </cell>
          <cell r="I1568" t="str">
            <v>Kg</v>
          </cell>
          <cell r="J1568">
            <v>9650.1123657142871</v>
          </cell>
          <cell r="K1568">
            <v>0.02</v>
          </cell>
          <cell r="M1568">
            <v>13950</v>
          </cell>
          <cell r="N1568">
            <v>134619067.50171432</v>
          </cell>
          <cell r="O1568">
            <v>134619067.50171432</v>
          </cell>
          <cell r="P1568">
            <v>0</v>
          </cell>
          <cell r="Q1568">
            <v>0</v>
          </cell>
          <cell r="R1568">
            <v>0</v>
          </cell>
          <cell r="T1568">
            <v>0</v>
          </cell>
        </row>
        <row r="1569">
          <cell r="D1569" t="str">
            <v>Labour</v>
          </cell>
          <cell r="M1569">
            <v>1260</v>
          </cell>
          <cell r="T1569">
            <v>0</v>
          </cell>
        </row>
        <row r="1570">
          <cell r="B1570" t="str">
            <v>C20014</v>
          </cell>
          <cell r="E1570" t="str">
            <v>Upah fabrikasi dan install besi beton</v>
          </cell>
          <cell r="I1570" t="str">
            <v>kg</v>
          </cell>
          <cell r="J1570">
            <v>506630.8992000001</v>
          </cell>
          <cell r="M1570">
            <v>1200</v>
          </cell>
          <cell r="N1570">
            <v>607957079.04000008</v>
          </cell>
          <cell r="O1570">
            <v>0</v>
          </cell>
          <cell r="P1570">
            <v>607957079.04000008</v>
          </cell>
          <cell r="Q1570">
            <v>0</v>
          </cell>
          <cell r="R1570">
            <v>0</v>
          </cell>
          <cell r="T1570">
            <v>0</v>
          </cell>
        </row>
        <row r="1571">
          <cell r="D1571" t="str">
            <v>Equipment Operasional</v>
          </cell>
          <cell r="M1571">
            <v>183.33333333333334</v>
          </cell>
          <cell r="T1571">
            <v>0</v>
          </cell>
        </row>
        <row r="1572">
          <cell r="B1572" t="str">
            <v>D20013</v>
          </cell>
          <cell r="E1572" t="str">
            <v>Bar bender</v>
          </cell>
          <cell r="G1572">
            <v>300</v>
          </cell>
          <cell r="I1572" t="str">
            <v>jam</v>
          </cell>
          <cell r="J1572">
            <v>1608.3520609523814</v>
          </cell>
          <cell r="K1572">
            <v>3.3333333333333335E-3</v>
          </cell>
          <cell r="M1572">
            <v>20000</v>
          </cell>
          <cell r="N1572">
            <v>32167041.219047628</v>
          </cell>
          <cell r="O1572">
            <v>0</v>
          </cell>
          <cell r="P1572">
            <v>0</v>
          </cell>
          <cell r="Q1572">
            <v>32167041.219047628</v>
          </cell>
          <cell r="R1572">
            <v>0</v>
          </cell>
          <cell r="T1572">
            <v>0</v>
          </cell>
        </row>
        <row r="1573">
          <cell r="B1573" t="str">
            <v>D20014</v>
          </cell>
          <cell r="E1573" t="str">
            <v>Bar cutter</v>
          </cell>
          <cell r="G1573">
            <v>300</v>
          </cell>
          <cell r="I1573" t="str">
            <v>jam</v>
          </cell>
          <cell r="J1573">
            <v>1608.3520609523814</v>
          </cell>
          <cell r="K1573">
            <v>3.3333333333333335E-3</v>
          </cell>
          <cell r="M1573">
            <v>20000</v>
          </cell>
          <cell r="N1573">
            <v>32167041.219047628</v>
          </cell>
          <cell r="O1573">
            <v>0</v>
          </cell>
          <cell r="P1573">
            <v>0</v>
          </cell>
          <cell r="Q1573">
            <v>32167041.219047628</v>
          </cell>
          <cell r="R1573">
            <v>0</v>
          </cell>
          <cell r="T1573">
            <v>0</v>
          </cell>
        </row>
        <row r="1574">
          <cell r="B1574" t="str">
            <v>D20005</v>
          </cell>
          <cell r="E1574" t="str">
            <v>Alat bantu pekerjaan besi</v>
          </cell>
          <cell r="I1574" t="str">
            <v>kg</v>
          </cell>
          <cell r="J1574">
            <v>482505.61828571436</v>
          </cell>
          <cell r="K1574">
            <v>1</v>
          </cell>
          <cell r="M1574">
            <v>50</v>
          </cell>
          <cell r="N1574">
            <v>24125280.914285719</v>
          </cell>
          <cell r="O1574">
            <v>0</v>
          </cell>
          <cell r="P1574">
            <v>0</v>
          </cell>
          <cell r="Q1574">
            <v>24125280.914285719</v>
          </cell>
          <cell r="R1574">
            <v>0</v>
          </cell>
          <cell r="T1574">
            <v>0</v>
          </cell>
        </row>
        <row r="1575">
          <cell r="T1575">
            <v>0</v>
          </cell>
        </row>
        <row r="1576">
          <cell r="B1576" t="str">
            <v>5.5.4.7</v>
          </cell>
          <cell r="D1576" t="str">
            <v>Concrete Demolish</v>
          </cell>
          <cell r="I1576" t="str">
            <v>ml</v>
          </cell>
          <cell r="J1576">
            <v>450</v>
          </cell>
          <cell r="M1576">
            <v>34171.475159955276</v>
          </cell>
          <cell r="T1576">
            <v>0</v>
          </cell>
        </row>
        <row r="1577">
          <cell r="D1577" t="str">
            <v>Labour</v>
          </cell>
          <cell r="I1577" t="str">
            <v>m2</v>
          </cell>
          <cell r="J1577">
            <v>1619.9999999999998</v>
          </cell>
          <cell r="K1577">
            <v>3.5999999999999996</v>
          </cell>
          <cell r="L1577" t="str">
            <v>m/m</v>
          </cell>
          <cell r="M1577">
            <v>31499.999999999996</v>
          </cell>
          <cell r="T1577">
            <v>0</v>
          </cell>
        </row>
        <row r="1578">
          <cell r="B1578" t="str">
            <v>C20001</v>
          </cell>
          <cell r="E1578" t="str">
            <v>Tenaga</v>
          </cell>
          <cell r="G1578">
            <v>3</v>
          </cell>
          <cell r="I1578" t="str">
            <v>jam</v>
          </cell>
          <cell r="J1578">
            <v>809.99999999999989</v>
          </cell>
          <cell r="K1578">
            <v>0.5</v>
          </cell>
          <cell r="L1578">
            <v>6</v>
          </cell>
          <cell r="M1578">
            <v>17500</v>
          </cell>
          <cell r="N1578">
            <v>14174999.999999998</v>
          </cell>
          <cell r="O1578">
            <v>0</v>
          </cell>
          <cell r="P1578">
            <v>14174999.999999998</v>
          </cell>
          <cell r="Q1578">
            <v>0</v>
          </cell>
          <cell r="R1578">
            <v>0</v>
          </cell>
          <cell r="T1578">
            <v>0</v>
          </cell>
        </row>
        <row r="1579">
          <cell r="B1579" t="str">
            <v>C20003</v>
          </cell>
          <cell r="E1579" t="str">
            <v>Mandor</v>
          </cell>
          <cell r="G1579">
            <v>0</v>
          </cell>
          <cell r="I1579" t="str">
            <v>jam</v>
          </cell>
          <cell r="J1579">
            <v>0</v>
          </cell>
          <cell r="K1579">
            <v>0</v>
          </cell>
          <cell r="L1579">
            <v>6</v>
          </cell>
          <cell r="M1579">
            <v>27500</v>
          </cell>
          <cell r="N1579">
            <v>0</v>
          </cell>
          <cell r="O1579">
            <v>0</v>
          </cell>
          <cell r="P1579">
            <v>0</v>
          </cell>
          <cell r="Q1579">
            <v>0</v>
          </cell>
          <cell r="R1579">
            <v>0</v>
          </cell>
          <cell r="T1579">
            <v>0</v>
          </cell>
        </row>
        <row r="1580">
          <cell r="D1580" t="str">
            <v>Equipment Operasional</v>
          </cell>
          <cell r="H1580" t="str">
            <v>BBM</v>
          </cell>
          <cell r="M1580">
            <v>91517.310575838972</v>
          </cell>
          <cell r="T1580">
            <v>0</v>
          </cell>
        </row>
        <row r="1581">
          <cell r="B1581" t="str">
            <v>D20001</v>
          </cell>
          <cell r="E1581" t="str">
            <v>Air compressor 4000-6500 L/M</v>
          </cell>
          <cell r="G1581">
            <v>6</v>
          </cell>
          <cell r="H1581">
            <v>1619.9999999999995</v>
          </cell>
          <cell r="I1581" t="str">
            <v>jam</v>
          </cell>
          <cell r="J1581">
            <v>269.99999999999994</v>
          </cell>
          <cell r="K1581">
            <v>0.16666666666666666</v>
          </cell>
          <cell r="L1581">
            <v>6</v>
          </cell>
          <cell r="M1581">
            <v>118500</v>
          </cell>
          <cell r="N1581">
            <v>31994999.999999993</v>
          </cell>
          <cell r="O1581">
            <v>0</v>
          </cell>
          <cell r="P1581">
            <v>0</v>
          </cell>
          <cell r="Q1581">
            <v>31994999.999999993</v>
          </cell>
          <cell r="R1581">
            <v>0</v>
          </cell>
          <cell r="T1581">
            <v>0</v>
          </cell>
        </row>
        <row r="1582">
          <cell r="B1582" t="str">
            <v>D20020</v>
          </cell>
          <cell r="E1582" t="str">
            <v>Jack Hammer</v>
          </cell>
          <cell r="G1582">
            <v>0</v>
          </cell>
          <cell r="H1582">
            <v>0</v>
          </cell>
          <cell r="I1582" t="str">
            <v>jam</v>
          </cell>
          <cell r="J1582">
            <v>269.99999999999994</v>
          </cell>
          <cell r="K1582">
            <v>0.16666666666666666</v>
          </cell>
          <cell r="L1582">
            <v>6</v>
          </cell>
          <cell r="M1582">
            <v>25093.823759731647</v>
          </cell>
          <cell r="N1582">
            <v>6775332.4151275437</v>
          </cell>
          <cell r="O1582">
            <v>0</v>
          </cell>
          <cell r="P1582">
            <v>0</v>
          </cell>
          <cell r="Q1582">
            <v>6775332.4151275437</v>
          </cell>
          <cell r="R1582">
            <v>0</v>
          </cell>
          <cell r="T1582">
            <v>0</v>
          </cell>
        </row>
        <row r="1583">
          <cell r="B1583" t="str">
            <v>D20055</v>
          </cell>
          <cell r="E1583" t="str">
            <v>Alat bantu</v>
          </cell>
          <cell r="I1583" t="str">
            <v>ls</v>
          </cell>
          <cell r="J1583">
            <v>1619.9999999999998</v>
          </cell>
          <cell r="K1583">
            <v>1</v>
          </cell>
          <cell r="M1583">
            <v>500</v>
          </cell>
          <cell r="N1583">
            <v>809999.99999999988</v>
          </cell>
          <cell r="O1583">
            <v>0</v>
          </cell>
          <cell r="P1583">
            <v>0</v>
          </cell>
          <cell r="Q1583">
            <v>809999.99999999988</v>
          </cell>
          <cell r="R1583">
            <v>0</v>
          </cell>
          <cell r="T1583">
            <v>0</v>
          </cell>
        </row>
        <row r="1584">
          <cell r="B1584" t="str">
            <v>D20050</v>
          </cell>
          <cell r="E1584" t="str">
            <v>BBM solar</v>
          </cell>
          <cell r="H1584">
            <v>1619.9999999999995</v>
          </cell>
          <cell r="I1584" t="str">
            <v>ltr</v>
          </cell>
          <cell r="J1584">
            <v>1619.9999999999995</v>
          </cell>
          <cell r="M1584">
            <v>989.1712</v>
          </cell>
          <cell r="N1584">
            <v>1602457.3439999996</v>
          </cell>
          <cell r="O1584">
            <v>0</v>
          </cell>
          <cell r="P1584">
            <v>0</v>
          </cell>
          <cell r="Q1584">
            <v>1602457.3439999996</v>
          </cell>
          <cell r="R1584">
            <v>0</v>
          </cell>
          <cell r="T1584">
            <v>0</v>
          </cell>
        </row>
        <row r="1585">
          <cell r="T1585">
            <v>0</v>
          </cell>
        </row>
        <row r="1586">
          <cell r="B1586" t="str">
            <v>2.</v>
          </cell>
          <cell r="D1586" t="str">
            <v>Second : Valves :-</v>
          </cell>
          <cell r="M1586">
            <v>5209020193.0596409</v>
          </cell>
          <cell r="T1586">
            <v>0</v>
          </cell>
        </row>
        <row r="1587">
          <cell r="D1587" t="str">
            <v>Supplying and fitting the Valves which is including in item with Concrete Base Down the Valves as per specification</v>
          </cell>
          <cell r="T1587">
            <v>0</v>
          </cell>
        </row>
        <row r="1588">
          <cell r="B1588">
            <v>2.1</v>
          </cell>
          <cell r="D1588" t="str">
            <v>Dia. 300mm</v>
          </cell>
          <cell r="I1588" t="str">
            <v>nos</v>
          </cell>
          <cell r="J1588">
            <v>10</v>
          </cell>
          <cell r="M1588">
            <v>12904962.215359999</v>
          </cell>
          <cell r="N1588">
            <v>129049622.15359999</v>
          </cell>
          <cell r="O1588">
            <v>0</v>
          </cell>
          <cell r="P1588">
            <v>0</v>
          </cell>
          <cell r="Q1588">
            <v>0</v>
          </cell>
          <cell r="R1588">
            <v>129049622.15359999</v>
          </cell>
          <cell r="S1588">
            <v>0</v>
          </cell>
          <cell r="T1588">
            <v>0</v>
          </cell>
        </row>
        <row r="1589">
          <cell r="D1589" t="str">
            <v>Material</v>
          </cell>
          <cell r="M1589">
            <v>0</v>
          </cell>
          <cell r="T1589">
            <v>0</v>
          </cell>
        </row>
        <row r="1590">
          <cell r="B1590" t="str">
            <v>B20202</v>
          </cell>
          <cell r="E1590" t="str">
            <v>Valve dia. 300mm</v>
          </cell>
          <cell r="F1590" t="str">
            <v>By Main Contractor</v>
          </cell>
          <cell r="I1590" t="str">
            <v>nos</v>
          </cell>
          <cell r="J1590">
            <v>10</v>
          </cell>
          <cell r="M1590">
            <v>0</v>
          </cell>
          <cell r="N1590">
            <v>0</v>
          </cell>
          <cell r="O1590">
            <v>0</v>
          </cell>
          <cell r="P1590">
            <v>0</v>
          </cell>
          <cell r="Q1590">
            <v>0</v>
          </cell>
          <cell r="R1590">
            <v>0</v>
          </cell>
          <cell r="T1590">
            <v>0</v>
          </cell>
        </row>
        <row r="1591">
          <cell r="D1591" t="str">
            <v>Tranportation</v>
          </cell>
          <cell r="M1591">
            <v>60000</v>
          </cell>
          <cell r="T1591">
            <v>0</v>
          </cell>
        </row>
        <row r="1592">
          <cell r="B1592" t="str">
            <v>E20339</v>
          </cell>
          <cell r="E1592" t="str">
            <v>Upah angkut valve dia. 300mm</v>
          </cell>
          <cell r="I1592" t="str">
            <v>nos</v>
          </cell>
          <cell r="J1592">
            <v>10</v>
          </cell>
          <cell r="M1592">
            <v>50000</v>
          </cell>
          <cell r="N1592">
            <v>500000</v>
          </cell>
          <cell r="O1592">
            <v>0</v>
          </cell>
          <cell r="P1592">
            <v>0</v>
          </cell>
          <cell r="Q1592">
            <v>0</v>
          </cell>
          <cell r="R1592">
            <v>500000</v>
          </cell>
          <cell r="T1592">
            <v>0</v>
          </cell>
        </row>
        <row r="1593">
          <cell r="B1593" t="str">
            <v>E20345</v>
          </cell>
          <cell r="E1593" t="str">
            <v>Upah loading/unloading valve dia. 300mm</v>
          </cell>
          <cell r="I1593" t="str">
            <v>nos</v>
          </cell>
          <cell r="J1593">
            <v>10</v>
          </cell>
          <cell r="M1593">
            <v>10000</v>
          </cell>
          <cell r="N1593">
            <v>100000</v>
          </cell>
          <cell r="O1593">
            <v>0</v>
          </cell>
          <cell r="P1593">
            <v>0</v>
          </cell>
          <cell r="Q1593">
            <v>0</v>
          </cell>
          <cell r="R1593">
            <v>100000</v>
          </cell>
          <cell r="T1593">
            <v>0</v>
          </cell>
        </row>
        <row r="1594">
          <cell r="D1594" t="str">
            <v>Labour</v>
          </cell>
          <cell r="M1594">
            <v>12844962.215359999</v>
          </cell>
          <cell r="T1594">
            <v>0</v>
          </cell>
        </row>
        <row r="1595">
          <cell r="B1595" t="str">
            <v>E20351</v>
          </cell>
          <cell r="E1595" t="str">
            <v>Upah pasang valve dia. 300mm</v>
          </cell>
          <cell r="I1595" t="str">
            <v>nos</v>
          </cell>
          <cell r="J1595">
            <v>10</v>
          </cell>
          <cell r="M1595">
            <v>12844962.215359999</v>
          </cell>
          <cell r="N1595">
            <v>128449622.15359999</v>
          </cell>
          <cell r="O1595">
            <v>0</v>
          </cell>
          <cell r="P1595">
            <v>0</v>
          </cell>
          <cell r="Q1595">
            <v>0</v>
          </cell>
          <cell r="R1595">
            <v>128449622.15359999</v>
          </cell>
          <cell r="T1595">
            <v>0</v>
          </cell>
        </row>
        <row r="1596">
          <cell r="T1596">
            <v>0</v>
          </cell>
        </row>
        <row r="1597">
          <cell r="B1597">
            <v>2.2000000000000002</v>
          </cell>
          <cell r="D1597" t="str">
            <v>Dia. 400mm</v>
          </cell>
          <cell r="I1597" t="str">
            <v>nos</v>
          </cell>
          <cell r="J1597">
            <v>4</v>
          </cell>
          <cell r="M1597">
            <v>17213060.830724571</v>
          </cell>
          <cell r="N1597">
            <v>68852243.322898284</v>
          </cell>
          <cell r="O1597">
            <v>0</v>
          </cell>
          <cell r="P1597">
            <v>0</v>
          </cell>
          <cell r="Q1597">
            <v>0</v>
          </cell>
          <cell r="R1597">
            <v>68852243.322898284</v>
          </cell>
          <cell r="S1597">
            <v>0</v>
          </cell>
          <cell r="T1597">
            <v>0</v>
          </cell>
        </row>
        <row r="1598">
          <cell r="D1598" t="str">
            <v>Material</v>
          </cell>
          <cell r="M1598">
            <v>0</v>
          </cell>
          <cell r="T1598">
            <v>0</v>
          </cell>
        </row>
        <row r="1599">
          <cell r="B1599" t="str">
            <v>B20203</v>
          </cell>
          <cell r="E1599" t="str">
            <v>Valve dia. 400mm</v>
          </cell>
          <cell r="F1599" t="str">
            <v>By Main Contractor</v>
          </cell>
          <cell r="I1599" t="str">
            <v>nos</v>
          </cell>
          <cell r="J1599">
            <v>4</v>
          </cell>
          <cell r="M1599">
            <v>0</v>
          </cell>
          <cell r="N1599">
            <v>0</v>
          </cell>
          <cell r="O1599">
            <v>0</v>
          </cell>
          <cell r="P1599">
            <v>0</v>
          </cell>
          <cell r="Q1599">
            <v>0</v>
          </cell>
          <cell r="R1599">
            <v>0</v>
          </cell>
          <cell r="T1599">
            <v>0</v>
          </cell>
        </row>
        <row r="1600">
          <cell r="D1600" t="str">
            <v>Tranportation</v>
          </cell>
          <cell r="M1600">
            <v>86428.571428571435</v>
          </cell>
          <cell r="T1600">
            <v>0</v>
          </cell>
        </row>
        <row r="1601">
          <cell r="B1601" t="str">
            <v>E20340</v>
          </cell>
          <cell r="E1601" t="str">
            <v>Upah angkut valve dia. 400mm</v>
          </cell>
          <cell r="I1601" t="str">
            <v>nos</v>
          </cell>
          <cell r="J1601">
            <v>4</v>
          </cell>
          <cell r="M1601">
            <v>71428.571428571435</v>
          </cell>
          <cell r="N1601">
            <v>285714.28571428574</v>
          </cell>
          <cell r="O1601">
            <v>0</v>
          </cell>
          <cell r="P1601">
            <v>0</v>
          </cell>
          <cell r="Q1601">
            <v>0</v>
          </cell>
          <cell r="R1601">
            <v>285714.28571428574</v>
          </cell>
          <cell r="T1601">
            <v>0</v>
          </cell>
        </row>
        <row r="1602">
          <cell r="B1602" t="str">
            <v>E20346</v>
          </cell>
          <cell r="E1602" t="str">
            <v>Upah loading/unloading valve dia. 400mm</v>
          </cell>
          <cell r="I1602" t="str">
            <v>nos</v>
          </cell>
          <cell r="J1602">
            <v>4</v>
          </cell>
          <cell r="M1602">
            <v>15000</v>
          </cell>
          <cell r="N1602">
            <v>60000</v>
          </cell>
          <cell r="O1602">
            <v>0</v>
          </cell>
          <cell r="P1602">
            <v>0</v>
          </cell>
          <cell r="Q1602">
            <v>0</v>
          </cell>
          <cell r="R1602">
            <v>60000</v>
          </cell>
          <cell r="T1602">
            <v>0</v>
          </cell>
        </row>
        <row r="1603">
          <cell r="D1603" t="str">
            <v>Labour</v>
          </cell>
          <cell r="M1603">
            <v>17126632.259296</v>
          </cell>
          <cell r="T1603">
            <v>0</v>
          </cell>
        </row>
        <row r="1604">
          <cell r="B1604" t="str">
            <v>E20352</v>
          </cell>
          <cell r="E1604" t="str">
            <v>Upah pasang valve dia. 400mm</v>
          </cell>
          <cell r="I1604" t="str">
            <v>nos</v>
          </cell>
          <cell r="J1604">
            <v>4</v>
          </cell>
          <cell r="M1604">
            <v>17126632.259296</v>
          </cell>
          <cell r="N1604">
            <v>68506529.037184</v>
          </cell>
          <cell r="O1604">
            <v>0</v>
          </cell>
          <cell r="P1604">
            <v>0</v>
          </cell>
          <cell r="Q1604">
            <v>0</v>
          </cell>
          <cell r="R1604">
            <v>68506529.037184</v>
          </cell>
          <cell r="T1604">
            <v>0</v>
          </cell>
        </row>
        <row r="1605">
          <cell r="T1605">
            <v>0</v>
          </cell>
        </row>
        <row r="1606">
          <cell r="B1606">
            <v>2.2999999999999998</v>
          </cell>
          <cell r="D1606" t="str">
            <v>Dia. 600mm</v>
          </cell>
          <cell r="I1606" t="str">
            <v>nos</v>
          </cell>
          <cell r="J1606">
            <v>37</v>
          </cell>
          <cell r="M1606">
            <v>25839948.388944</v>
          </cell>
          <cell r="N1606">
            <v>956078090.39092803</v>
          </cell>
          <cell r="O1606">
            <v>0</v>
          </cell>
          <cell r="P1606">
            <v>0</v>
          </cell>
          <cell r="Q1606">
            <v>0</v>
          </cell>
          <cell r="R1606">
            <v>956078090.39092803</v>
          </cell>
          <cell r="S1606">
            <v>0</v>
          </cell>
          <cell r="T1606">
            <v>0</v>
          </cell>
        </row>
        <row r="1607">
          <cell r="D1607" t="str">
            <v>Material</v>
          </cell>
          <cell r="M1607">
            <v>0</v>
          </cell>
          <cell r="T1607">
            <v>0</v>
          </cell>
        </row>
        <row r="1608">
          <cell r="B1608" t="str">
            <v>B20204</v>
          </cell>
          <cell r="E1608" t="str">
            <v>Valve dia. 600mm</v>
          </cell>
          <cell r="F1608" t="str">
            <v>By Main Contractor</v>
          </cell>
          <cell r="I1608" t="str">
            <v>nos</v>
          </cell>
          <cell r="J1608">
            <v>37</v>
          </cell>
          <cell r="M1608">
            <v>0</v>
          </cell>
          <cell r="N1608">
            <v>0</v>
          </cell>
          <cell r="O1608">
            <v>0</v>
          </cell>
          <cell r="P1608">
            <v>0</v>
          </cell>
          <cell r="Q1608">
            <v>0</v>
          </cell>
          <cell r="R1608">
            <v>0</v>
          </cell>
          <cell r="T1608">
            <v>0</v>
          </cell>
        </row>
        <row r="1609">
          <cell r="D1609" t="str">
            <v>Tranportation</v>
          </cell>
          <cell r="M1609">
            <v>150000</v>
          </cell>
          <cell r="T1609">
            <v>0</v>
          </cell>
        </row>
        <row r="1610">
          <cell r="B1610" t="str">
            <v>E20341</v>
          </cell>
          <cell r="E1610" t="str">
            <v>Upah angkut valve dia. 600mm</v>
          </cell>
          <cell r="I1610" t="str">
            <v>nos</v>
          </cell>
          <cell r="J1610">
            <v>37</v>
          </cell>
          <cell r="M1610">
            <v>100000</v>
          </cell>
          <cell r="N1610">
            <v>3700000</v>
          </cell>
          <cell r="O1610">
            <v>0</v>
          </cell>
          <cell r="P1610">
            <v>0</v>
          </cell>
          <cell r="Q1610">
            <v>0</v>
          </cell>
          <cell r="R1610">
            <v>3700000</v>
          </cell>
          <cell r="T1610">
            <v>0</v>
          </cell>
        </row>
        <row r="1611">
          <cell r="B1611" t="str">
            <v>E20347</v>
          </cell>
          <cell r="E1611" t="str">
            <v>Upah loading/unloading valve dia. 600mm</v>
          </cell>
          <cell r="I1611" t="str">
            <v>nos</v>
          </cell>
          <cell r="J1611">
            <v>37</v>
          </cell>
          <cell r="M1611">
            <v>50000</v>
          </cell>
          <cell r="N1611">
            <v>1850000</v>
          </cell>
          <cell r="O1611">
            <v>0</v>
          </cell>
          <cell r="P1611">
            <v>0</v>
          </cell>
          <cell r="Q1611">
            <v>0</v>
          </cell>
          <cell r="R1611">
            <v>1850000</v>
          </cell>
          <cell r="T1611">
            <v>0</v>
          </cell>
        </row>
        <row r="1612">
          <cell r="D1612" t="str">
            <v>Labour</v>
          </cell>
          <cell r="M1612">
            <v>25689948.388944</v>
          </cell>
          <cell r="T1612">
            <v>0</v>
          </cell>
        </row>
        <row r="1613">
          <cell r="B1613" t="str">
            <v>E20353</v>
          </cell>
          <cell r="E1613" t="str">
            <v>Upah pasang valve dia. 600mm</v>
          </cell>
          <cell r="I1613" t="str">
            <v>nos</v>
          </cell>
          <cell r="J1613">
            <v>37</v>
          </cell>
          <cell r="M1613">
            <v>25689948.388944</v>
          </cell>
          <cell r="N1613">
            <v>950528090.39092803</v>
          </cell>
          <cell r="O1613">
            <v>0</v>
          </cell>
          <cell r="P1613">
            <v>0</v>
          </cell>
          <cell r="Q1613">
            <v>0</v>
          </cell>
          <cell r="R1613">
            <v>950528090.39092803</v>
          </cell>
          <cell r="T1613">
            <v>0</v>
          </cell>
        </row>
        <row r="1614">
          <cell r="T1614">
            <v>0</v>
          </cell>
        </row>
        <row r="1615">
          <cell r="B1615">
            <v>2.4</v>
          </cell>
          <cell r="D1615" t="str">
            <v>Dia. 800mm</v>
          </cell>
          <cell r="I1615" t="str">
            <v>nos</v>
          </cell>
          <cell r="J1615">
            <v>10</v>
          </cell>
          <cell r="M1615">
            <v>34494931.185258672</v>
          </cell>
          <cell r="N1615">
            <v>344949311.85258669</v>
          </cell>
          <cell r="O1615">
            <v>0</v>
          </cell>
          <cell r="P1615">
            <v>0</v>
          </cell>
          <cell r="Q1615">
            <v>0</v>
          </cell>
          <cell r="R1615">
            <v>344949311.85258669</v>
          </cell>
          <cell r="S1615">
            <v>0</v>
          </cell>
          <cell r="T1615">
            <v>0</v>
          </cell>
        </row>
        <row r="1616">
          <cell r="D1616" t="str">
            <v>Material</v>
          </cell>
          <cell r="M1616">
            <v>0</v>
          </cell>
          <cell r="T1616">
            <v>0</v>
          </cell>
        </row>
        <row r="1617">
          <cell r="B1617" t="str">
            <v>B20205</v>
          </cell>
          <cell r="E1617" t="str">
            <v>Valve dia. 800mm</v>
          </cell>
          <cell r="F1617" t="str">
            <v>By Main Contractor</v>
          </cell>
          <cell r="I1617" t="str">
            <v>nos</v>
          </cell>
          <cell r="J1617">
            <v>10</v>
          </cell>
          <cell r="M1617">
            <v>0</v>
          </cell>
          <cell r="N1617">
            <v>0</v>
          </cell>
          <cell r="O1617">
            <v>0</v>
          </cell>
          <cell r="P1617">
            <v>0</v>
          </cell>
          <cell r="Q1617">
            <v>0</v>
          </cell>
          <cell r="R1617">
            <v>0</v>
          </cell>
          <cell r="T1617">
            <v>0</v>
          </cell>
        </row>
        <row r="1618">
          <cell r="D1618" t="str">
            <v>Tranportation</v>
          </cell>
          <cell r="M1618">
            <v>241666.66666666666</v>
          </cell>
          <cell r="T1618">
            <v>0</v>
          </cell>
        </row>
        <row r="1619">
          <cell r="B1619" t="str">
            <v>E20342</v>
          </cell>
          <cell r="E1619" t="str">
            <v>Upah angkut valve dia. 800mm</v>
          </cell>
          <cell r="I1619" t="str">
            <v>nos</v>
          </cell>
          <cell r="J1619">
            <v>10</v>
          </cell>
          <cell r="M1619">
            <v>166666.66666666666</v>
          </cell>
          <cell r="N1619">
            <v>1666666.6666666665</v>
          </cell>
          <cell r="O1619">
            <v>0</v>
          </cell>
          <cell r="P1619">
            <v>0</v>
          </cell>
          <cell r="Q1619">
            <v>0</v>
          </cell>
          <cell r="R1619">
            <v>1666666.6666666665</v>
          </cell>
          <cell r="T1619">
            <v>0</v>
          </cell>
        </row>
        <row r="1620">
          <cell r="B1620" t="str">
            <v>E20348</v>
          </cell>
          <cell r="E1620" t="str">
            <v>Upah loading/unloading valve dia. 800mm</v>
          </cell>
          <cell r="I1620" t="str">
            <v>nos</v>
          </cell>
          <cell r="J1620">
            <v>10</v>
          </cell>
          <cell r="M1620">
            <v>75000</v>
          </cell>
          <cell r="N1620">
            <v>750000</v>
          </cell>
          <cell r="O1620">
            <v>0</v>
          </cell>
          <cell r="P1620">
            <v>0</v>
          </cell>
          <cell r="Q1620">
            <v>0</v>
          </cell>
          <cell r="R1620">
            <v>750000</v>
          </cell>
          <cell r="T1620">
            <v>0</v>
          </cell>
        </row>
        <row r="1621">
          <cell r="D1621" t="str">
            <v>Labour</v>
          </cell>
          <cell r="M1621">
            <v>34253264.518592</v>
          </cell>
          <cell r="T1621">
            <v>0</v>
          </cell>
        </row>
        <row r="1622">
          <cell r="B1622" t="str">
            <v>E20354</v>
          </cell>
          <cell r="E1622" t="str">
            <v>Upah pasang valve dia. 800mm</v>
          </cell>
          <cell r="I1622" t="str">
            <v>nos</v>
          </cell>
          <cell r="J1622">
            <v>10</v>
          </cell>
          <cell r="M1622">
            <v>34253264.518592</v>
          </cell>
          <cell r="N1622">
            <v>342532645.18592</v>
          </cell>
          <cell r="O1622">
            <v>0</v>
          </cell>
          <cell r="P1622">
            <v>0</v>
          </cell>
          <cell r="Q1622">
            <v>0</v>
          </cell>
          <cell r="R1622">
            <v>342532645.18592</v>
          </cell>
          <cell r="T1622">
            <v>0</v>
          </cell>
        </row>
        <row r="1623">
          <cell r="T1623">
            <v>0</v>
          </cell>
        </row>
        <row r="1624">
          <cell r="B1624">
            <v>2.5</v>
          </cell>
          <cell r="D1624" t="str">
            <v>Dia. 1200mm</v>
          </cell>
          <cell r="I1624" t="str">
            <v>nos</v>
          </cell>
          <cell r="J1624">
            <v>15</v>
          </cell>
          <cell r="M1624">
            <v>51779872.819664001</v>
          </cell>
          <cell r="N1624">
            <v>776698092.29496002</v>
          </cell>
          <cell r="O1624">
            <v>0</v>
          </cell>
          <cell r="P1624">
            <v>0</v>
          </cell>
          <cell r="Q1624">
            <v>0</v>
          </cell>
          <cell r="R1624">
            <v>776698092.29496002</v>
          </cell>
          <cell r="S1624">
            <v>0</v>
          </cell>
          <cell r="T1624">
            <v>0</v>
          </cell>
        </row>
        <row r="1625">
          <cell r="D1625" t="str">
            <v>Material</v>
          </cell>
          <cell r="M1625">
            <v>0</v>
          </cell>
          <cell r="T1625">
            <v>0</v>
          </cell>
        </row>
        <row r="1626">
          <cell r="B1626" t="str">
            <v>B20206</v>
          </cell>
          <cell r="E1626" t="str">
            <v>Valve dia. 1200mm</v>
          </cell>
          <cell r="F1626" t="str">
            <v>By Main Contractor</v>
          </cell>
          <cell r="I1626" t="str">
            <v>nos</v>
          </cell>
          <cell r="J1626">
            <v>15</v>
          </cell>
          <cell r="M1626">
            <v>0</v>
          </cell>
          <cell r="N1626">
            <v>0</v>
          </cell>
          <cell r="O1626">
            <v>0</v>
          </cell>
          <cell r="P1626">
            <v>0</v>
          </cell>
          <cell r="Q1626">
            <v>0</v>
          </cell>
          <cell r="R1626">
            <v>0</v>
          </cell>
          <cell r="T1626">
            <v>0</v>
          </cell>
        </row>
        <row r="1627">
          <cell r="D1627" t="str">
            <v>Tranportation</v>
          </cell>
          <cell r="M1627">
            <v>400000</v>
          </cell>
          <cell r="T1627">
            <v>0</v>
          </cell>
        </row>
        <row r="1628">
          <cell r="B1628" t="str">
            <v>E20343</v>
          </cell>
          <cell r="E1628" t="str">
            <v>Upah angkut valve dia. 1200mm</v>
          </cell>
          <cell r="I1628" t="str">
            <v>nos</v>
          </cell>
          <cell r="J1628">
            <v>15</v>
          </cell>
          <cell r="M1628">
            <v>300000</v>
          </cell>
          <cell r="N1628">
            <v>4500000</v>
          </cell>
          <cell r="O1628">
            <v>0</v>
          </cell>
          <cell r="P1628">
            <v>0</v>
          </cell>
          <cell r="Q1628">
            <v>0</v>
          </cell>
          <cell r="R1628">
            <v>4500000</v>
          </cell>
          <cell r="T1628">
            <v>0</v>
          </cell>
        </row>
        <row r="1629">
          <cell r="B1629" t="str">
            <v>E20349</v>
          </cell>
          <cell r="E1629" t="str">
            <v>Upah loading/unloading valve dia. 1200mm</v>
          </cell>
          <cell r="I1629" t="str">
            <v>nos</v>
          </cell>
          <cell r="J1629">
            <v>15</v>
          </cell>
          <cell r="M1629">
            <v>100000</v>
          </cell>
          <cell r="N1629">
            <v>1500000</v>
          </cell>
          <cell r="O1629">
            <v>0</v>
          </cell>
          <cell r="P1629">
            <v>0</v>
          </cell>
          <cell r="Q1629">
            <v>0</v>
          </cell>
          <cell r="R1629">
            <v>1500000</v>
          </cell>
          <cell r="T1629">
            <v>0</v>
          </cell>
        </row>
        <row r="1630">
          <cell r="D1630" t="str">
            <v>Labour</v>
          </cell>
          <cell r="M1630">
            <v>51379872.819664001</v>
          </cell>
          <cell r="T1630">
            <v>0</v>
          </cell>
        </row>
        <row r="1631">
          <cell r="B1631" t="str">
            <v>E20355</v>
          </cell>
          <cell r="E1631" t="str">
            <v>Upah pasang valve dia. 1200mm</v>
          </cell>
          <cell r="I1631" t="str">
            <v>nos</v>
          </cell>
          <cell r="J1631">
            <v>15</v>
          </cell>
          <cell r="M1631">
            <v>51379872.819664001</v>
          </cell>
          <cell r="N1631">
            <v>770698092.29496002</v>
          </cell>
          <cell r="O1631">
            <v>0</v>
          </cell>
          <cell r="P1631">
            <v>0</v>
          </cell>
          <cell r="Q1631">
            <v>0</v>
          </cell>
          <cell r="R1631">
            <v>770698092.29496002</v>
          </cell>
          <cell r="T1631">
            <v>0</v>
          </cell>
        </row>
        <row r="1632">
          <cell r="D1632" t="str">
            <v>Equipment Operasional</v>
          </cell>
          <cell r="M1632">
            <v>0</v>
          </cell>
          <cell r="T1632">
            <v>0</v>
          </cell>
        </row>
        <row r="1633">
          <cell r="B1633" t="str">
            <v>D20039</v>
          </cell>
          <cell r="E1633" t="str">
            <v>Mobile crane 75 ton</v>
          </cell>
          <cell r="G1633">
            <v>16</v>
          </cell>
          <cell r="H1633">
            <v>0</v>
          </cell>
          <cell r="I1633" t="str">
            <v>jam</v>
          </cell>
          <cell r="J1633">
            <v>0</v>
          </cell>
          <cell r="K1633">
            <v>0.5</v>
          </cell>
          <cell r="L1633">
            <v>2</v>
          </cell>
          <cell r="M1633">
            <v>512484.61538461538</v>
          </cell>
          <cell r="N1633">
            <v>0</v>
          </cell>
          <cell r="O1633">
            <v>0</v>
          </cell>
          <cell r="P1633">
            <v>0</v>
          </cell>
          <cell r="Q1633">
            <v>0</v>
          </cell>
          <cell r="R1633">
            <v>0</v>
          </cell>
          <cell r="T1633">
            <v>0</v>
          </cell>
        </row>
        <row r="1634">
          <cell r="B1634" t="str">
            <v>D20050</v>
          </cell>
          <cell r="E1634" t="str">
            <v>BBM solar</v>
          </cell>
          <cell r="H1634">
            <v>0</v>
          </cell>
          <cell r="I1634" t="str">
            <v>ltr</v>
          </cell>
          <cell r="J1634">
            <v>0</v>
          </cell>
          <cell r="M1634">
            <v>989.1712</v>
          </cell>
          <cell r="N1634">
            <v>0</v>
          </cell>
          <cell r="O1634">
            <v>0</v>
          </cell>
          <cell r="P1634">
            <v>0</v>
          </cell>
          <cell r="Q1634">
            <v>0</v>
          </cell>
          <cell r="R1634">
            <v>0</v>
          </cell>
          <cell r="T1634">
            <v>0</v>
          </cell>
        </row>
        <row r="1635">
          <cell r="T1635">
            <v>0</v>
          </cell>
        </row>
        <row r="1636">
          <cell r="B1636">
            <v>2.6</v>
          </cell>
          <cell r="D1636" t="str">
            <v>Dia. 2000mm</v>
          </cell>
          <cell r="I1636" t="str">
            <v>nos</v>
          </cell>
          <cell r="J1636">
            <v>5</v>
          </cell>
          <cell r="M1636">
            <v>86283137.338256001</v>
          </cell>
          <cell r="N1636">
            <v>431415686.69128001</v>
          </cell>
          <cell r="O1636">
            <v>0</v>
          </cell>
          <cell r="P1636">
            <v>0</v>
          </cell>
          <cell r="Q1636">
            <v>0</v>
          </cell>
          <cell r="R1636">
            <v>431415686.69128001</v>
          </cell>
          <cell r="S1636">
            <v>0</v>
          </cell>
          <cell r="T1636">
            <v>0</v>
          </cell>
        </row>
        <row r="1637">
          <cell r="D1637" t="str">
            <v>Material</v>
          </cell>
          <cell r="M1637">
            <v>0</v>
          </cell>
          <cell r="T1637">
            <v>0</v>
          </cell>
        </row>
        <row r="1638">
          <cell r="B1638" t="str">
            <v>B20207</v>
          </cell>
          <cell r="E1638" t="str">
            <v>Valve dia. 2000mm</v>
          </cell>
          <cell r="F1638" t="str">
            <v>By Main Contractor</v>
          </cell>
          <cell r="I1638" t="str">
            <v>nos</v>
          </cell>
          <cell r="J1638">
            <v>5</v>
          </cell>
          <cell r="M1638">
            <v>0</v>
          </cell>
          <cell r="N1638">
            <v>0</v>
          </cell>
          <cell r="O1638">
            <v>0</v>
          </cell>
          <cell r="P1638">
            <v>0</v>
          </cell>
          <cell r="Q1638">
            <v>0</v>
          </cell>
          <cell r="R1638">
            <v>0</v>
          </cell>
          <cell r="T1638">
            <v>0</v>
          </cell>
        </row>
        <row r="1639">
          <cell r="D1639" t="str">
            <v>Tranportation</v>
          </cell>
          <cell r="M1639">
            <v>650000</v>
          </cell>
          <cell r="T1639">
            <v>0</v>
          </cell>
        </row>
        <row r="1640">
          <cell r="B1640" t="str">
            <v>E20344</v>
          </cell>
          <cell r="E1640" t="str">
            <v>Upah angkut valve dia. 2000mm</v>
          </cell>
          <cell r="I1640" t="str">
            <v>nos</v>
          </cell>
          <cell r="J1640">
            <v>5</v>
          </cell>
          <cell r="M1640">
            <v>450000</v>
          </cell>
          <cell r="N1640">
            <v>2250000</v>
          </cell>
          <cell r="O1640">
            <v>0</v>
          </cell>
          <cell r="P1640">
            <v>0</v>
          </cell>
          <cell r="Q1640">
            <v>0</v>
          </cell>
          <cell r="R1640">
            <v>2250000</v>
          </cell>
          <cell r="T1640">
            <v>0</v>
          </cell>
        </row>
        <row r="1641">
          <cell r="B1641" t="str">
            <v>E20350</v>
          </cell>
          <cell r="E1641" t="str">
            <v>Upah loading/unloading valve dia. 2000mm</v>
          </cell>
          <cell r="I1641" t="str">
            <v>nos</v>
          </cell>
          <cell r="J1641">
            <v>5</v>
          </cell>
          <cell r="M1641">
            <v>200000</v>
          </cell>
          <cell r="N1641">
            <v>1000000</v>
          </cell>
          <cell r="O1641">
            <v>0</v>
          </cell>
          <cell r="P1641">
            <v>0</v>
          </cell>
          <cell r="Q1641">
            <v>0</v>
          </cell>
          <cell r="R1641">
            <v>1000000</v>
          </cell>
          <cell r="T1641">
            <v>0</v>
          </cell>
        </row>
        <row r="1642">
          <cell r="D1642" t="str">
            <v>Labour</v>
          </cell>
          <cell r="M1642">
            <v>85633137.338256001</v>
          </cell>
          <cell r="T1642">
            <v>0</v>
          </cell>
        </row>
        <row r="1643">
          <cell r="B1643" t="str">
            <v>E20356</v>
          </cell>
          <cell r="E1643" t="str">
            <v>Upah pasang valve dia. 2000mm</v>
          </cell>
          <cell r="I1643" t="str">
            <v>nos</v>
          </cell>
          <cell r="J1643">
            <v>5</v>
          </cell>
          <cell r="M1643">
            <v>85633137.338256001</v>
          </cell>
          <cell r="N1643">
            <v>428165686.69128001</v>
          </cell>
          <cell r="O1643">
            <v>0</v>
          </cell>
          <cell r="P1643">
            <v>0</v>
          </cell>
          <cell r="Q1643">
            <v>0</v>
          </cell>
          <cell r="R1643">
            <v>428165686.69128001</v>
          </cell>
          <cell r="T1643">
            <v>0</v>
          </cell>
        </row>
        <row r="1644">
          <cell r="D1644" t="str">
            <v>Equipment Operasional</v>
          </cell>
          <cell r="M1644">
            <v>0</v>
          </cell>
          <cell r="T1644">
            <v>0</v>
          </cell>
        </row>
        <row r="1645">
          <cell r="B1645" t="str">
            <v>D20039</v>
          </cell>
          <cell r="E1645" t="str">
            <v>Mobile crane 75 ton</v>
          </cell>
          <cell r="G1645">
            <v>16</v>
          </cell>
          <cell r="H1645">
            <v>0</v>
          </cell>
          <cell r="I1645" t="str">
            <v>jam</v>
          </cell>
          <cell r="J1645">
            <v>0</v>
          </cell>
          <cell r="K1645">
            <v>1</v>
          </cell>
          <cell r="L1645">
            <v>1</v>
          </cell>
          <cell r="M1645">
            <v>512484.61538461538</v>
          </cell>
          <cell r="N1645">
            <v>0</v>
          </cell>
          <cell r="O1645">
            <v>0</v>
          </cell>
          <cell r="P1645">
            <v>0</v>
          </cell>
          <cell r="Q1645">
            <v>0</v>
          </cell>
          <cell r="R1645">
            <v>0</v>
          </cell>
          <cell r="T1645">
            <v>0</v>
          </cell>
        </row>
        <row r="1646">
          <cell r="B1646" t="str">
            <v>D20050</v>
          </cell>
          <cell r="E1646" t="str">
            <v>BBM solar</v>
          </cell>
          <cell r="H1646">
            <v>0</v>
          </cell>
          <cell r="I1646" t="str">
            <v>ltr</v>
          </cell>
          <cell r="J1646">
            <v>0</v>
          </cell>
          <cell r="M1646">
            <v>989.1712</v>
          </cell>
          <cell r="N1646">
            <v>0</v>
          </cell>
          <cell r="O1646">
            <v>0</v>
          </cell>
          <cell r="P1646">
            <v>0</v>
          </cell>
          <cell r="Q1646">
            <v>0</v>
          </cell>
          <cell r="R1646">
            <v>0</v>
          </cell>
          <cell r="T1646">
            <v>0</v>
          </cell>
        </row>
        <row r="1647">
          <cell r="T1647">
            <v>0</v>
          </cell>
        </row>
        <row r="1648">
          <cell r="D1648" t="str">
            <v>Supplying and fittings the Air Release Valves on lines also as per Drawing and Specification including all type of requirement</v>
          </cell>
          <cell r="T1648">
            <v>0</v>
          </cell>
        </row>
        <row r="1649">
          <cell r="B1649">
            <v>2.7</v>
          </cell>
          <cell r="D1649" t="str">
            <v>Air Release Valve on line for dia. 300mm</v>
          </cell>
          <cell r="I1649" t="str">
            <v>nos</v>
          </cell>
          <cell r="J1649">
            <v>5</v>
          </cell>
          <cell r="M1649">
            <v>12904962.215359999</v>
          </cell>
          <cell r="N1649">
            <v>64524811.076799996</v>
          </cell>
          <cell r="O1649">
            <v>0</v>
          </cell>
          <cell r="P1649">
            <v>0</v>
          </cell>
          <cell r="Q1649">
            <v>0</v>
          </cell>
          <cell r="R1649">
            <v>64524811.076799996</v>
          </cell>
          <cell r="S1649">
            <v>0</v>
          </cell>
          <cell r="T1649">
            <v>0</v>
          </cell>
        </row>
        <row r="1650">
          <cell r="D1650" t="str">
            <v>Material</v>
          </cell>
          <cell r="M1650">
            <v>0</v>
          </cell>
          <cell r="T1650">
            <v>0</v>
          </cell>
        </row>
        <row r="1651">
          <cell r="B1651" t="str">
            <v>B20208</v>
          </cell>
          <cell r="E1651" t="str">
            <v>Air release valve dia. 300mm</v>
          </cell>
          <cell r="F1651" t="str">
            <v>By Main Contractor</v>
          </cell>
          <cell r="I1651" t="str">
            <v>nos</v>
          </cell>
          <cell r="J1651">
            <v>5</v>
          </cell>
          <cell r="M1651">
            <v>0</v>
          </cell>
          <cell r="N1651">
            <v>0</v>
          </cell>
          <cell r="O1651">
            <v>0</v>
          </cell>
          <cell r="P1651">
            <v>0</v>
          </cell>
          <cell r="Q1651">
            <v>0</v>
          </cell>
          <cell r="R1651">
            <v>0</v>
          </cell>
          <cell r="T1651">
            <v>0</v>
          </cell>
        </row>
        <row r="1652">
          <cell r="D1652" t="str">
            <v>Tranportation</v>
          </cell>
          <cell r="M1652">
            <v>60000</v>
          </cell>
          <cell r="T1652">
            <v>0</v>
          </cell>
        </row>
        <row r="1653">
          <cell r="B1653" t="str">
            <v>E20339</v>
          </cell>
          <cell r="E1653" t="str">
            <v>Upah angkut valve dia. 300mm</v>
          </cell>
          <cell r="I1653" t="str">
            <v>nos</v>
          </cell>
          <cell r="J1653">
            <v>5</v>
          </cell>
          <cell r="M1653">
            <v>50000</v>
          </cell>
          <cell r="N1653">
            <v>250000</v>
          </cell>
          <cell r="O1653">
            <v>0</v>
          </cell>
          <cell r="P1653">
            <v>0</v>
          </cell>
          <cell r="Q1653">
            <v>0</v>
          </cell>
          <cell r="R1653">
            <v>250000</v>
          </cell>
          <cell r="T1653">
            <v>0</v>
          </cell>
        </row>
        <row r="1654">
          <cell r="B1654" t="str">
            <v>E20345</v>
          </cell>
          <cell r="E1654" t="str">
            <v>Upah loading/unloading valve dia. 300mm</v>
          </cell>
          <cell r="I1654" t="str">
            <v>nos</v>
          </cell>
          <cell r="J1654">
            <v>5</v>
          </cell>
          <cell r="M1654">
            <v>10000</v>
          </cell>
          <cell r="N1654">
            <v>50000</v>
          </cell>
          <cell r="O1654">
            <v>0</v>
          </cell>
          <cell r="P1654">
            <v>0</v>
          </cell>
          <cell r="Q1654">
            <v>0</v>
          </cell>
          <cell r="R1654">
            <v>50000</v>
          </cell>
          <cell r="T1654">
            <v>0</v>
          </cell>
        </row>
        <row r="1655">
          <cell r="D1655" t="str">
            <v>Labour</v>
          </cell>
          <cell r="M1655">
            <v>12844962.215359999</v>
          </cell>
          <cell r="T1655">
            <v>0</v>
          </cell>
        </row>
        <row r="1656">
          <cell r="B1656" t="str">
            <v>E20351</v>
          </cell>
          <cell r="E1656" t="str">
            <v>Upah pasang valve dia. 300mm</v>
          </cell>
          <cell r="I1656" t="str">
            <v>nos</v>
          </cell>
          <cell r="J1656">
            <v>5</v>
          </cell>
          <cell r="M1656">
            <v>12844962.215359999</v>
          </cell>
          <cell r="N1656">
            <v>64224811.076799996</v>
          </cell>
          <cell r="O1656">
            <v>0</v>
          </cell>
          <cell r="P1656">
            <v>0</v>
          </cell>
          <cell r="Q1656">
            <v>0</v>
          </cell>
          <cell r="R1656">
            <v>64224811.076799996</v>
          </cell>
          <cell r="T1656">
            <v>0</v>
          </cell>
        </row>
        <row r="1657">
          <cell r="T1657">
            <v>0</v>
          </cell>
        </row>
        <row r="1658">
          <cell r="B1658">
            <v>2.8</v>
          </cell>
          <cell r="D1658" t="str">
            <v>Air Release Valve on line for dia. 1200mm</v>
          </cell>
          <cell r="I1658" t="str">
            <v>nos</v>
          </cell>
          <cell r="J1658">
            <v>8</v>
          </cell>
          <cell r="M1658">
            <v>51779872.819664001</v>
          </cell>
          <cell r="N1658">
            <v>414238982.55731201</v>
          </cell>
          <cell r="O1658">
            <v>0</v>
          </cell>
          <cell r="P1658">
            <v>0</v>
          </cell>
          <cell r="Q1658">
            <v>0</v>
          </cell>
          <cell r="R1658">
            <v>414238982.55731201</v>
          </cell>
          <cell r="S1658">
            <v>0</v>
          </cell>
          <cell r="T1658">
            <v>0</v>
          </cell>
        </row>
        <row r="1659">
          <cell r="D1659" t="str">
            <v>Material</v>
          </cell>
          <cell r="M1659">
            <v>0</v>
          </cell>
          <cell r="T1659">
            <v>0</v>
          </cell>
        </row>
        <row r="1660">
          <cell r="B1660" t="str">
            <v>B20209</v>
          </cell>
          <cell r="E1660" t="str">
            <v>Air release valve dia. 1200mm</v>
          </cell>
          <cell r="F1660" t="str">
            <v>By Main Contractor</v>
          </cell>
          <cell r="I1660" t="str">
            <v>nos</v>
          </cell>
          <cell r="J1660">
            <v>8</v>
          </cell>
          <cell r="M1660">
            <v>0</v>
          </cell>
          <cell r="N1660">
            <v>0</v>
          </cell>
          <cell r="O1660">
            <v>0</v>
          </cell>
          <cell r="P1660">
            <v>0</v>
          </cell>
          <cell r="Q1660">
            <v>0</v>
          </cell>
          <cell r="R1660">
            <v>0</v>
          </cell>
          <cell r="T1660">
            <v>0</v>
          </cell>
        </row>
        <row r="1661">
          <cell r="D1661" t="str">
            <v>Tranportation</v>
          </cell>
          <cell r="M1661">
            <v>400000</v>
          </cell>
          <cell r="T1661">
            <v>0</v>
          </cell>
        </row>
        <row r="1662">
          <cell r="B1662" t="str">
            <v>E20343</v>
          </cell>
          <cell r="E1662" t="str">
            <v>Upah angkut valve dia. 1200mm</v>
          </cell>
          <cell r="I1662" t="str">
            <v>nos</v>
          </cell>
          <cell r="J1662">
            <v>8</v>
          </cell>
          <cell r="M1662">
            <v>300000</v>
          </cell>
          <cell r="N1662">
            <v>2400000</v>
          </cell>
          <cell r="O1662">
            <v>0</v>
          </cell>
          <cell r="P1662">
            <v>0</v>
          </cell>
          <cell r="Q1662">
            <v>0</v>
          </cell>
          <cell r="R1662">
            <v>2400000</v>
          </cell>
          <cell r="T1662">
            <v>0</v>
          </cell>
        </row>
        <row r="1663">
          <cell r="B1663" t="str">
            <v>E20349</v>
          </cell>
          <cell r="E1663" t="str">
            <v>Upah loading/unloading valve dia. 1200mm</v>
          </cell>
          <cell r="I1663" t="str">
            <v>nos</v>
          </cell>
          <cell r="J1663">
            <v>8</v>
          </cell>
          <cell r="M1663">
            <v>100000</v>
          </cell>
          <cell r="N1663">
            <v>800000</v>
          </cell>
          <cell r="O1663">
            <v>0</v>
          </cell>
          <cell r="P1663">
            <v>0</v>
          </cell>
          <cell r="Q1663">
            <v>0</v>
          </cell>
          <cell r="R1663">
            <v>800000</v>
          </cell>
          <cell r="T1663">
            <v>0</v>
          </cell>
        </row>
        <row r="1664">
          <cell r="D1664" t="str">
            <v>Labour</v>
          </cell>
          <cell r="M1664">
            <v>51379872.819664001</v>
          </cell>
          <cell r="T1664">
            <v>0</v>
          </cell>
        </row>
        <row r="1665">
          <cell r="B1665" t="str">
            <v>E20355</v>
          </cell>
          <cell r="E1665" t="str">
            <v>Upah pasang valve dia. 1200mm</v>
          </cell>
          <cell r="I1665" t="str">
            <v>nos</v>
          </cell>
          <cell r="J1665">
            <v>8</v>
          </cell>
          <cell r="M1665">
            <v>51379872.819664001</v>
          </cell>
          <cell r="N1665">
            <v>411038982.55731201</v>
          </cell>
          <cell r="O1665">
            <v>0</v>
          </cell>
          <cell r="P1665">
            <v>0</v>
          </cell>
          <cell r="Q1665">
            <v>0</v>
          </cell>
          <cell r="R1665">
            <v>411038982.55731201</v>
          </cell>
          <cell r="T1665">
            <v>0</v>
          </cell>
        </row>
        <row r="1666">
          <cell r="D1666" t="str">
            <v>Equipment Operasional</v>
          </cell>
          <cell r="M1666">
            <v>0</v>
          </cell>
          <cell r="T1666">
            <v>0</v>
          </cell>
        </row>
        <row r="1667">
          <cell r="B1667" t="str">
            <v>D20039</v>
          </cell>
          <cell r="E1667" t="str">
            <v>Mobile crane 75 ton</v>
          </cell>
          <cell r="G1667">
            <v>16</v>
          </cell>
          <cell r="H1667">
            <v>0</v>
          </cell>
          <cell r="I1667" t="str">
            <v>jam</v>
          </cell>
          <cell r="J1667">
            <v>0</v>
          </cell>
          <cell r="K1667">
            <v>0.5</v>
          </cell>
          <cell r="L1667">
            <v>2</v>
          </cell>
          <cell r="M1667">
            <v>512484.61538461538</v>
          </cell>
          <cell r="N1667">
            <v>0</v>
          </cell>
          <cell r="O1667">
            <v>0</v>
          </cell>
          <cell r="P1667">
            <v>0</v>
          </cell>
          <cell r="Q1667">
            <v>0</v>
          </cell>
          <cell r="R1667">
            <v>0</v>
          </cell>
          <cell r="T1667">
            <v>0</v>
          </cell>
        </row>
        <row r="1668">
          <cell r="B1668" t="str">
            <v>D20050</v>
          </cell>
          <cell r="E1668" t="str">
            <v>BBM solar</v>
          </cell>
          <cell r="H1668">
            <v>0</v>
          </cell>
          <cell r="I1668" t="str">
            <v>ltr</v>
          </cell>
          <cell r="J1668">
            <v>0</v>
          </cell>
          <cell r="M1668">
            <v>989.1712</v>
          </cell>
          <cell r="N1668">
            <v>0</v>
          </cell>
          <cell r="O1668">
            <v>0</v>
          </cell>
          <cell r="P1668">
            <v>0</v>
          </cell>
          <cell r="Q1668">
            <v>0</v>
          </cell>
          <cell r="R1668">
            <v>0</v>
          </cell>
          <cell r="T1668">
            <v>0</v>
          </cell>
        </row>
        <row r="1669">
          <cell r="T1669">
            <v>0</v>
          </cell>
        </row>
        <row r="1670">
          <cell r="B1670">
            <v>2.9</v>
          </cell>
          <cell r="D1670" t="str">
            <v>Air Release Valve on line for dia. 2000mm</v>
          </cell>
          <cell r="I1670" t="str">
            <v>nos</v>
          </cell>
          <cell r="J1670">
            <v>8</v>
          </cell>
          <cell r="M1670">
            <v>86283137.338256001</v>
          </cell>
          <cell r="N1670">
            <v>690265098.70604801</v>
          </cell>
          <cell r="O1670">
            <v>0</v>
          </cell>
          <cell r="P1670">
            <v>0</v>
          </cell>
          <cell r="Q1670">
            <v>0</v>
          </cell>
          <cell r="R1670">
            <v>690265098.70604801</v>
          </cell>
          <cell r="S1670">
            <v>0</v>
          </cell>
          <cell r="T1670">
            <v>0</v>
          </cell>
        </row>
        <row r="1671">
          <cell r="D1671" t="str">
            <v>Material</v>
          </cell>
          <cell r="M1671">
            <v>0</v>
          </cell>
          <cell r="T1671">
            <v>0</v>
          </cell>
        </row>
        <row r="1672">
          <cell r="B1672" t="str">
            <v>B20210</v>
          </cell>
          <cell r="E1672" t="str">
            <v>Air release valve dia. 2000mm</v>
          </cell>
          <cell r="F1672" t="str">
            <v>By Main Contractor</v>
          </cell>
          <cell r="I1672" t="str">
            <v>nos</v>
          </cell>
          <cell r="J1672">
            <v>8</v>
          </cell>
          <cell r="M1672">
            <v>0</v>
          </cell>
          <cell r="N1672">
            <v>0</v>
          </cell>
          <cell r="O1672">
            <v>0</v>
          </cell>
          <cell r="P1672">
            <v>0</v>
          </cell>
          <cell r="Q1672">
            <v>0</v>
          </cell>
          <cell r="R1672">
            <v>0</v>
          </cell>
          <cell r="T1672">
            <v>0</v>
          </cell>
        </row>
        <row r="1673">
          <cell r="D1673" t="str">
            <v>Tranportation</v>
          </cell>
          <cell r="M1673">
            <v>650000</v>
          </cell>
          <cell r="T1673">
            <v>0</v>
          </cell>
        </row>
        <row r="1674">
          <cell r="B1674" t="str">
            <v>E20344</v>
          </cell>
          <cell r="E1674" t="str">
            <v>Upah angkut valve dia. 2000mm</v>
          </cell>
          <cell r="I1674" t="str">
            <v>nos</v>
          </cell>
          <cell r="J1674">
            <v>8</v>
          </cell>
          <cell r="M1674">
            <v>450000</v>
          </cell>
          <cell r="N1674">
            <v>3600000</v>
          </cell>
          <cell r="O1674">
            <v>0</v>
          </cell>
          <cell r="P1674">
            <v>0</v>
          </cell>
          <cell r="Q1674">
            <v>0</v>
          </cell>
          <cell r="R1674">
            <v>3600000</v>
          </cell>
          <cell r="T1674">
            <v>0</v>
          </cell>
        </row>
        <row r="1675">
          <cell r="B1675" t="str">
            <v>E20350</v>
          </cell>
          <cell r="E1675" t="str">
            <v>Upah loading/unloading valve dia. 2000mm</v>
          </cell>
          <cell r="I1675" t="str">
            <v>nos</v>
          </cell>
          <cell r="J1675">
            <v>8</v>
          </cell>
          <cell r="M1675">
            <v>200000</v>
          </cell>
          <cell r="N1675">
            <v>1600000</v>
          </cell>
          <cell r="O1675">
            <v>0</v>
          </cell>
          <cell r="P1675">
            <v>0</v>
          </cell>
          <cell r="Q1675">
            <v>0</v>
          </cell>
          <cell r="R1675">
            <v>1600000</v>
          </cell>
          <cell r="T1675">
            <v>0</v>
          </cell>
        </row>
        <row r="1676">
          <cell r="D1676" t="str">
            <v>Labour</v>
          </cell>
          <cell r="M1676">
            <v>85633137.338256001</v>
          </cell>
          <cell r="T1676">
            <v>0</v>
          </cell>
        </row>
        <row r="1677">
          <cell r="B1677" t="str">
            <v>E20356</v>
          </cell>
          <cell r="E1677" t="str">
            <v>Upah pasang valve dia. 2000mm</v>
          </cell>
          <cell r="I1677" t="str">
            <v>nos</v>
          </cell>
          <cell r="J1677">
            <v>8</v>
          </cell>
          <cell r="M1677">
            <v>85633137.338256001</v>
          </cell>
          <cell r="N1677">
            <v>685065098.70604801</v>
          </cell>
          <cell r="O1677">
            <v>0</v>
          </cell>
          <cell r="P1677">
            <v>0</v>
          </cell>
          <cell r="Q1677">
            <v>0</v>
          </cell>
          <cell r="R1677">
            <v>685065098.70604801</v>
          </cell>
          <cell r="T1677">
            <v>0</v>
          </cell>
        </row>
        <row r="1678">
          <cell r="D1678" t="str">
            <v>Equipment Operasional</v>
          </cell>
          <cell r="M1678">
            <v>0</v>
          </cell>
          <cell r="T1678">
            <v>0</v>
          </cell>
        </row>
        <row r="1679">
          <cell r="B1679" t="str">
            <v>D20039</v>
          </cell>
          <cell r="E1679" t="str">
            <v>Mobile crane 75 ton</v>
          </cell>
          <cell r="G1679">
            <v>16</v>
          </cell>
          <cell r="H1679">
            <v>0</v>
          </cell>
          <cell r="I1679" t="str">
            <v>jam</v>
          </cell>
          <cell r="J1679">
            <v>0</v>
          </cell>
          <cell r="K1679">
            <v>1</v>
          </cell>
          <cell r="L1679">
            <v>1</v>
          </cell>
          <cell r="M1679">
            <v>512484.61538461538</v>
          </cell>
          <cell r="N1679">
            <v>0</v>
          </cell>
          <cell r="O1679">
            <v>0</v>
          </cell>
          <cell r="P1679">
            <v>0</v>
          </cell>
          <cell r="Q1679">
            <v>0</v>
          </cell>
          <cell r="R1679">
            <v>0</v>
          </cell>
          <cell r="T1679">
            <v>0</v>
          </cell>
        </row>
        <row r="1680">
          <cell r="B1680" t="str">
            <v>D20050</v>
          </cell>
          <cell r="E1680" t="str">
            <v>BBM solar</v>
          </cell>
          <cell r="H1680">
            <v>0</v>
          </cell>
          <cell r="I1680" t="str">
            <v>ltr</v>
          </cell>
          <cell r="J1680">
            <v>0</v>
          </cell>
          <cell r="M1680">
            <v>989.1712</v>
          </cell>
          <cell r="N1680">
            <v>0</v>
          </cell>
          <cell r="O1680">
            <v>0</v>
          </cell>
          <cell r="P1680">
            <v>0</v>
          </cell>
          <cell r="Q1680">
            <v>0</v>
          </cell>
          <cell r="R1680">
            <v>0</v>
          </cell>
          <cell r="T1680">
            <v>0</v>
          </cell>
        </row>
        <row r="1681">
          <cell r="T1681">
            <v>0</v>
          </cell>
        </row>
        <row r="1682">
          <cell r="D1682" t="str">
            <v>Supplying and fittings the Wash-out Valves double flange on lines also as per Drawing and Specification including all type of requirement</v>
          </cell>
          <cell r="T1682">
            <v>0</v>
          </cell>
        </row>
        <row r="1683">
          <cell r="B1683" t="str">
            <v>2.10</v>
          </cell>
          <cell r="D1683" t="str">
            <v>Wash-out Valves Double Flange for dia. 300mm</v>
          </cell>
          <cell r="I1683" t="str">
            <v>nos</v>
          </cell>
          <cell r="J1683">
            <v>4</v>
          </cell>
          <cell r="M1683">
            <v>12904962.215359999</v>
          </cell>
          <cell r="N1683">
            <v>51619848.861439995</v>
          </cell>
          <cell r="O1683">
            <v>0</v>
          </cell>
          <cell r="P1683">
            <v>0</v>
          </cell>
          <cell r="Q1683">
            <v>0</v>
          </cell>
          <cell r="R1683">
            <v>51619848.861439995</v>
          </cell>
          <cell r="S1683">
            <v>0</v>
          </cell>
          <cell r="T1683">
            <v>0</v>
          </cell>
        </row>
        <row r="1684">
          <cell r="D1684" t="str">
            <v>Material</v>
          </cell>
          <cell r="M1684">
            <v>0</v>
          </cell>
          <cell r="T1684">
            <v>0</v>
          </cell>
        </row>
        <row r="1685">
          <cell r="B1685" t="str">
            <v>B20211</v>
          </cell>
          <cell r="E1685" t="str">
            <v>Wash-out valve dia. 300mm</v>
          </cell>
          <cell r="F1685" t="str">
            <v>By Main Contractor</v>
          </cell>
          <cell r="I1685" t="str">
            <v>nos</v>
          </cell>
          <cell r="J1685">
            <v>4</v>
          </cell>
          <cell r="M1685">
            <v>0</v>
          </cell>
          <cell r="N1685">
            <v>0</v>
          </cell>
          <cell r="O1685">
            <v>0</v>
          </cell>
          <cell r="P1685">
            <v>0</v>
          </cell>
          <cell r="Q1685">
            <v>0</v>
          </cell>
          <cell r="R1685">
            <v>0</v>
          </cell>
          <cell r="T1685">
            <v>0</v>
          </cell>
        </row>
        <row r="1686">
          <cell r="D1686" t="str">
            <v>Tranportation</v>
          </cell>
          <cell r="M1686">
            <v>60000</v>
          </cell>
          <cell r="T1686">
            <v>0</v>
          </cell>
        </row>
        <row r="1687">
          <cell r="B1687" t="str">
            <v>E20339</v>
          </cell>
          <cell r="E1687" t="str">
            <v>Upah angkut valve dia. 300mm</v>
          </cell>
          <cell r="I1687" t="str">
            <v>nos</v>
          </cell>
          <cell r="J1687">
            <v>4</v>
          </cell>
          <cell r="M1687">
            <v>50000</v>
          </cell>
          <cell r="N1687">
            <v>200000</v>
          </cell>
          <cell r="O1687">
            <v>0</v>
          </cell>
          <cell r="P1687">
            <v>0</v>
          </cell>
          <cell r="Q1687">
            <v>0</v>
          </cell>
          <cell r="R1687">
            <v>200000</v>
          </cell>
          <cell r="T1687">
            <v>0</v>
          </cell>
        </row>
        <row r="1688">
          <cell r="B1688" t="str">
            <v>E20345</v>
          </cell>
          <cell r="E1688" t="str">
            <v>Upah loading/unloading valve dia. 300mm</v>
          </cell>
          <cell r="I1688" t="str">
            <v>nos</v>
          </cell>
          <cell r="J1688">
            <v>4</v>
          </cell>
          <cell r="M1688">
            <v>10000</v>
          </cell>
          <cell r="N1688">
            <v>40000</v>
          </cell>
          <cell r="O1688">
            <v>0</v>
          </cell>
          <cell r="P1688">
            <v>0</v>
          </cell>
          <cell r="Q1688">
            <v>0</v>
          </cell>
          <cell r="R1688">
            <v>40000</v>
          </cell>
          <cell r="T1688">
            <v>0</v>
          </cell>
        </row>
        <row r="1689">
          <cell r="D1689" t="str">
            <v>Labour</v>
          </cell>
          <cell r="M1689">
            <v>12844962.215359999</v>
          </cell>
          <cell r="T1689">
            <v>0</v>
          </cell>
        </row>
        <row r="1690">
          <cell r="B1690" t="str">
            <v>E20351</v>
          </cell>
          <cell r="E1690" t="str">
            <v>Upah pasang valve dia. 300mm</v>
          </cell>
          <cell r="I1690" t="str">
            <v>nos</v>
          </cell>
          <cell r="J1690">
            <v>4</v>
          </cell>
          <cell r="M1690">
            <v>12844962.215359999</v>
          </cell>
          <cell r="N1690">
            <v>51379848.861439995</v>
          </cell>
          <cell r="O1690">
            <v>0</v>
          </cell>
          <cell r="P1690">
            <v>0</v>
          </cell>
          <cell r="Q1690">
            <v>0</v>
          </cell>
          <cell r="R1690">
            <v>51379848.861439995</v>
          </cell>
          <cell r="T1690">
            <v>0</v>
          </cell>
        </row>
        <row r="1691">
          <cell r="T1691">
            <v>0</v>
          </cell>
        </row>
        <row r="1692">
          <cell r="B1692" t="str">
            <v>2.11</v>
          </cell>
          <cell r="D1692" t="str">
            <v>Wash-out Valves Double Flange for dia. 800mm</v>
          </cell>
          <cell r="I1692" t="str">
            <v>nos</v>
          </cell>
          <cell r="J1692">
            <v>1</v>
          </cell>
          <cell r="M1692">
            <v>34494931.185258664</v>
          </cell>
          <cell r="N1692">
            <v>34494931.185258664</v>
          </cell>
          <cell r="O1692">
            <v>0</v>
          </cell>
          <cell r="P1692">
            <v>0</v>
          </cell>
          <cell r="Q1692">
            <v>0</v>
          </cell>
          <cell r="R1692">
            <v>34494931.185258664</v>
          </cell>
          <cell r="S1692">
            <v>0</v>
          </cell>
          <cell r="T1692">
            <v>0</v>
          </cell>
        </row>
        <row r="1693">
          <cell r="D1693" t="str">
            <v>Material</v>
          </cell>
          <cell r="M1693">
            <v>0</v>
          </cell>
          <cell r="T1693">
            <v>0</v>
          </cell>
        </row>
        <row r="1694">
          <cell r="B1694" t="str">
            <v>B20212</v>
          </cell>
          <cell r="E1694" t="str">
            <v>Wash-out valve dia. 800mm</v>
          </cell>
          <cell r="F1694" t="str">
            <v>By Main Contractor</v>
          </cell>
          <cell r="I1694" t="str">
            <v>nos</v>
          </cell>
          <cell r="J1694">
            <v>1</v>
          </cell>
          <cell r="M1694">
            <v>0</v>
          </cell>
          <cell r="N1694">
            <v>0</v>
          </cell>
          <cell r="O1694">
            <v>0</v>
          </cell>
          <cell r="P1694">
            <v>0</v>
          </cell>
          <cell r="Q1694">
            <v>0</v>
          </cell>
          <cell r="R1694">
            <v>0</v>
          </cell>
          <cell r="T1694">
            <v>0</v>
          </cell>
        </row>
        <row r="1695">
          <cell r="D1695" t="str">
            <v>Tranportation</v>
          </cell>
          <cell r="M1695">
            <v>241666.66666666666</v>
          </cell>
          <cell r="T1695">
            <v>0</v>
          </cell>
        </row>
        <row r="1696">
          <cell r="B1696" t="str">
            <v>E20342</v>
          </cell>
          <cell r="E1696" t="str">
            <v>Upah angkut valve dia. 800mm</v>
          </cell>
          <cell r="I1696" t="str">
            <v>nos</v>
          </cell>
          <cell r="J1696">
            <v>1</v>
          </cell>
          <cell r="M1696">
            <v>166666.66666666666</v>
          </cell>
          <cell r="N1696">
            <v>166666.66666666666</v>
          </cell>
          <cell r="O1696">
            <v>0</v>
          </cell>
          <cell r="P1696">
            <v>0</v>
          </cell>
          <cell r="Q1696">
            <v>0</v>
          </cell>
          <cell r="R1696">
            <v>166666.66666666666</v>
          </cell>
          <cell r="T1696">
            <v>0</v>
          </cell>
        </row>
        <row r="1697">
          <cell r="B1697" t="str">
            <v>E20348</v>
          </cell>
          <cell r="E1697" t="str">
            <v>Upah loading/unloading valve dia. 800mm</v>
          </cell>
          <cell r="I1697" t="str">
            <v>nos</v>
          </cell>
          <cell r="J1697">
            <v>1</v>
          </cell>
          <cell r="M1697">
            <v>75000</v>
          </cell>
          <cell r="N1697">
            <v>75000</v>
          </cell>
          <cell r="O1697">
            <v>0</v>
          </cell>
          <cell r="P1697">
            <v>0</v>
          </cell>
          <cell r="Q1697">
            <v>0</v>
          </cell>
          <cell r="R1697">
            <v>75000</v>
          </cell>
          <cell r="T1697">
            <v>0</v>
          </cell>
        </row>
        <row r="1698">
          <cell r="D1698" t="str">
            <v>Labour</v>
          </cell>
          <cell r="M1698">
            <v>34253264.518592</v>
          </cell>
          <cell r="T1698">
            <v>0</v>
          </cell>
        </row>
        <row r="1699">
          <cell r="B1699" t="str">
            <v>E20354</v>
          </cell>
          <cell r="E1699" t="str">
            <v>Upah pasang valve dia. 800mm</v>
          </cell>
          <cell r="I1699" t="str">
            <v>nos</v>
          </cell>
          <cell r="J1699">
            <v>1</v>
          </cell>
          <cell r="M1699">
            <v>34253264.518592</v>
          </cell>
          <cell r="N1699">
            <v>34253264.518592</v>
          </cell>
          <cell r="O1699">
            <v>0</v>
          </cell>
          <cell r="P1699">
            <v>0</v>
          </cell>
          <cell r="Q1699">
            <v>0</v>
          </cell>
          <cell r="R1699">
            <v>34253264.518592</v>
          </cell>
          <cell r="T1699">
            <v>0</v>
          </cell>
        </row>
        <row r="1700">
          <cell r="T1700">
            <v>0</v>
          </cell>
        </row>
        <row r="1701">
          <cell r="B1701" t="str">
            <v>2.12</v>
          </cell>
          <cell r="D1701" t="str">
            <v>Wash-out Valves Double Flange for dia. 1200mm</v>
          </cell>
          <cell r="I1701" t="str">
            <v>nos</v>
          </cell>
          <cell r="J1701">
            <v>8</v>
          </cell>
          <cell r="M1701">
            <v>51779872.819664001</v>
          </cell>
          <cell r="N1701">
            <v>414238982.55731201</v>
          </cell>
          <cell r="O1701">
            <v>0</v>
          </cell>
          <cell r="P1701">
            <v>0</v>
          </cell>
          <cell r="Q1701">
            <v>0</v>
          </cell>
          <cell r="R1701">
            <v>414238982.55731201</v>
          </cell>
          <cell r="S1701">
            <v>0</v>
          </cell>
          <cell r="T1701">
            <v>0</v>
          </cell>
        </row>
        <row r="1702">
          <cell r="D1702" t="str">
            <v>Material</v>
          </cell>
          <cell r="M1702">
            <v>0</v>
          </cell>
          <cell r="T1702">
            <v>0</v>
          </cell>
        </row>
        <row r="1703">
          <cell r="B1703" t="str">
            <v>B20213</v>
          </cell>
          <cell r="E1703" t="str">
            <v>Wash-out valve dia. 1200mm</v>
          </cell>
          <cell r="F1703" t="str">
            <v>By Main Contractor</v>
          </cell>
          <cell r="I1703" t="str">
            <v>nos</v>
          </cell>
          <cell r="J1703">
            <v>8</v>
          </cell>
          <cell r="M1703">
            <v>0</v>
          </cell>
          <cell r="N1703">
            <v>0</v>
          </cell>
          <cell r="O1703">
            <v>0</v>
          </cell>
          <cell r="P1703">
            <v>0</v>
          </cell>
          <cell r="Q1703">
            <v>0</v>
          </cell>
          <cell r="R1703">
            <v>0</v>
          </cell>
          <cell r="T1703">
            <v>0</v>
          </cell>
        </row>
        <row r="1704">
          <cell r="D1704" t="str">
            <v>Tranportation</v>
          </cell>
          <cell r="M1704">
            <v>400000</v>
          </cell>
          <cell r="T1704">
            <v>0</v>
          </cell>
        </row>
        <row r="1705">
          <cell r="B1705" t="str">
            <v>E20343</v>
          </cell>
          <cell r="E1705" t="str">
            <v>Upah angkut valve dia. 1200mm</v>
          </cell>
          <cell r="I1705" t="str">
            <v>nos</v>
          </cell>
          <cell r="J1705">
            <v>8</v>
          </cell>
          <cell r="M1705">
            <v>300000</v>
          </cell>
          <cell r="N1705">
            <v>2400000</v>
          </cell>
          <cell r="O1705">
            <v>0</v>
          </cell>
          <cell r="P1705">
            <v>0</v>
          </cell>
          <cell r="Q1705">
            <v>0</v>
          </cell>
          <cell r="R1705">
            <v>2400000</v>
          </cell>
          <cell r="T1705">
            <v>0</v>
          </cell>
        </row>
        <row r="1706">
          <cell r="B1706" t="str">
            <v>E20349</v>
          </cell>
          <cell r="E1706" t="str">
            <v>Upah loading/unloading valve dia. 1200mm</v>
          </cell>
          <cell r="I1706" t="str">
            <v>nos</v>
          </cell>
          <cell r="J1706">
            <v>8</v>
          </cell>
          <cell r="M1706">
            <v>100000</v>
          </cell>
          <cell r="N1706">
            <v>800000</v>
          </cell>
          <cell r="O1706">
            <v>0</v>
          </cell>
          <cell r="P1706">
            <v>0</v>
          </cell>
          <cell r="Q1706">
            <v>0</v>
          </cell>
          <cell r="R1706">
            <v>800000</v>
          </cell>
          <cell r="T1706">
            <v>0</v>
          </cell>
        </row>
        <row r="1707">
          <cell r="D1707" t="str">
            <v>Labour</v>
          </cell>
          <cell r="M1707">
            <v>51379872.819664001</v>
          </cell>
          <cell r="T1707">
            <v>0</v>
          </cell>
        </row>
        <row r="1708">
          <cell r="B1708" t="str">
            <v>E20355</v>
          </cell>
          <cell r="E1708" t="str">
            <v>Upah pasang valve dia. 1200mm</v>
          </cell>
          <cell r="I1708" t="str">
            <v>nos</v>
          </cell>
          <cell r="J1708">
            <v>8</v>
          </cell>
          <cell r="M1708">
            <v>51379872.819664001</v>
          </cell>
          <cell r="N1708">
            <v>411038982.55731201</v>
          </cell>
          <cell r="O1708">
            <v>0</v>
          </cell>
          <cell r="P1708">
            <v>0</v>
          </cell>
          <cell r="Q1708">
            <v>0</v>
          </cell>
          <cell r="R1708">
            <v>411038982.55731201</v>
          </cell>
          <cell r="T1708">
            <v>0</v>
          </cell>
        </row>
        <row r="1709">
          <cell r="D1709" t="str">
            <v>Equipment Operasional</v>
          </cell>
          <cell r="M1709">
            <v>0</v>
          </cell>
          <cell r="T1709">
            <v>0</v>
          </cell>
        </row>
        <row r="1710">
          <cell r="B1710" t="str">
            <v>D20039</v>
          </cell>
          <cell r="E1710" t="str">
            <v>Mobile crane 75 ton</v>
          </cell>
          <cell r="G1710">
            <v>16</v>
          </cell>
          <cell r="H1710">
            <v>0</v>
          </cell>
          <cell r="I1710" t="str">
            <v>jam</v>
          </cell>
          <cell r="J1710">
            <v>0</v>
          </cell>
          <cell r="K1710">
            <v>0.5</v>
          </cell>
          <cell r="L1710">
            <v>2</v>
          </cell>
          <cell r="M1710">
            <v>512484.61538461538</v>
          </cell>
          <cell r="N1710">
            <v>0</v>
          </cell>
          <cell r="O1710">
            <v>0</v>
          </cell>
          <cell r="P1710">
            <v>0</v>
          </cell>
          <cell r="Q1710">
            <v>0</v>
          </cell>
          <cell r="R1710">
            <v>0</v>
          </cell>
          <cell r="T1710">
            <v>0</v>
          </cell>
        </row>
        <row r="1711">
          <cell r="B1711" t="str">
            <v>D20050</v>
          </cell>
          <cell r="E1711" t="str">
            <v>BBM solar</v>
          </cell>
          <cell r="H1711">
            <v>0</v>
          </cell>
          <cell r="I1711" t="str">
            <v>ltr</v>
          </cell>
          <cell r="J1711">
            <v>0</v>
          </cell>
          <cell r="M1711">
            <v>989.1712</v>
          </cell>
          <cell r="N1711">
            <v>0</v>
          </cell>
          <cell r="O1711">
            <v>0</v>
          </cell>
          <cell r="P1711">
            <v>0</v>
          </cell>
          <cell r="Q1711">
            <v>0</v>
          </cell>
          <cell r="R1711">
            <v>0</v>
          </cell>
          <cell r="T1711">
            <v>0</v>
          </cell>
        </row>
        <row r="1712">
          <cell r="T1712">
            <v>0</v>
          </cell>
        </row>
        <row r="1713">
          <cell r="B1713" t="str">
            <v>2.13</v>
          </cell>
          <cell r="D1713" t="str">
            <v>Wash-out Valves Double Flange for dia. 2000mm</v>
          </cell>
          <cell r="I1713" t="str">
            <v>nos</v>
          </cell>
          <cell r="J1713">
            <v>9</v>
          </cell>
          <cell r="M1713">
            <v>86283137.338256001</v>
          </cell>
          <cell r="N1713">
            <v>776548236.04430401</v>
          </cell>
          <cell r="O1713">
            <v>0</v>
          </cell>
          <cell r="P1713">
            <v>0</v>
          </cell>
          <cell r="Q1713">
            <v>0</v>
          </cell>
          <cell r="R1713">
            <v>776548236.04430401</v>
          </cell>
          <cell r="S1713">
            <v>0</v>
          </cell>
          <cell r="T1713">
            <v>0</v>
          </cell>
        </row>
        <row r="1714">
          <cell r="D1714" t="str">
            <v>Material</v>
          </cell>
          <cell r="M1714">
            <v>0</v>
          </cell>
          <cell r="T1714">
            <v>0</v>
          </cell>
        </row>
        <row r="1715">
          <cell r="B1715" t="str">
            <v>B20214</v>
          </cell>
          <cell r="E1715" t="str">
            <v>Wash-out valve dia. 2000mm</v>
          </cell>
          <cell r="F1715" t="str">
            <v>By Main Contractor</v>
          </cell>
          <cell r="I1715" t="str">
            <v>nos</v>
          </cell>
          <cell r="J1715">
            <v>9</v>
          </cell>
          <cell r="M1715">
            <v>0</v>
          </cell>
          <cell r="N1715">
            <v>0</v>
          </cell>
          <cell r="O1715">
            <v>0</v>
          </cell>
          <cell r="P1715">
            <v>0</v>
          </cell>
          <cell r="Q1715">
            <v>0</v>
          </cell>
          <cell r="R1715">
            <v>0</v>
          </cell>
          <cell r="T1715">
            <v>0</v>
          </cell>
        </row>
        <row r="1716">
          <cell r="D1716" t="str">
            <v>Tranportation</v>
          </cell>
          <cell r="M1716">
            <v>650000</v>
          </cell>
          <cell r="T1716">
            <v>0</v>
          </cell>
        </row>
        <row r="1717">
          <cell r="B1717" t="str">
            <v>E20344</v>
          </cell>
          <cell r="E1717" t="str">
            <v>Upah angkut valve dia. 2000mm</v>
          </cell>
          <cell r="I1717" t="str">
            <v>nos</v>
          </cell>
          <cell r="J1717">
            <v>9</v>
          </cell>
          <cell r="M1717">
            <v>450000</v>
          </cell>
          <cell r="N1717">
            <v>4050000</v>
          </cell>
          <cell r="O1717">
            <v>0</v>
          </cell>
          <cell r="P1717">
            <v>0</v>
          </cell>
          <cell r="Q1717">
            <v>0</v>
          </cell>
          <cell r="R1717">
            <v>4050000</v>
          </cell>
          <cell r="T1717">
            <v>0</v>
          </cell>
        </row>
        <row r="1718">
          <cell r="B1718" t="str">
            <v>E20350</v>
          </cell>
          <cell r="E1718" t="str">
            <v>Upah loading/unloading valve dia. 2000mm</v>
          </cell>
          <cell r="I1718" t="str">
            <v>nos</v>
          </cell>
          <cell r="J1718">
            <v>9</v>
          </cell>
          <cell r="M1718">
            <v>200000</v>
          </cell>
          <cell r="N1718">
            <v>1800000</v>
          </cell>
          <cell r="O1718">
            <v>0</v>
          </cell>
          <cell r="P1718">
            <v>0</v>
          </cell>
          <cell r="Q1718">
            <v>0</v>
          </cell>
          <cell r="R1718">
            <v>1800000</v>
          </cell>
          <cell r="T1718">
            <v>0</v>
          </cell>
        </row>
        <row r="1719">
          <cell r="D1719" t="str">
            <v>Labour</v>
          </cell>
          <cell r="M1719">
            <v>85633137.338256001</v>
          </cell>
          <cell r="T1719">
            <v>0</v>
          </cell>
        </row>
        <row r="1720">
          <cell r="B1720" t="str">
            <v>E20356</v>
          </cell>
          <cell r="E1720" t="str">
            <v>Upah pasang valve dia. 2000mm</v>
          </cell>
          <cell r="I1720" t="str">
            <v>nos</v>
          </cell>
          <cell r="J1720">
            <v>9</v>
          </cell>
          <cell r="M1720">
            <v>85633137.338256001</v>
          </cell>
          <cell r="N1720">
            <v>770698236.04430401</v>
          </cell>
          <cell r="O1720">
            <v>0</v>
          </cell>
          <cell r="P1720">
            <v>0</v>
          </cell>
          <cell r="Q1720">
            <v>0</v>
          </cell>
          <cell r="R1720">
            <v>770698236.04430401</v>
          </cell>
          <cell r="T1720">
            <v>0</v>
          </cell>
        </row>
        <row r="1721">
          <cell r="D1721" t="str">
            <v>Equipment Operasional</v>
          </cell>
          <cell r="M1721">
            <v>0</v>
          </cell>
          <cell r="T1721">
            <v>0</v>
          </cell>
        </row>
        <row r="1722">
          <cell r="B1722" t="str">
            <v>D20039</v>
          </cell>
          <cell r="E1722" t="str">
            <v>Mobile crane 75 ton</v>
          </cell>
          <cell r="G1722">
            <v>16</v>
          </cell>
          <cell r="H1722">
            <v>0</v>
          </cell>
          <cell r="I1722" t="str">
            <v>jam</v>
          </cell>
          <cell r="J1722">
            <v>0</v>
          </cell>
          <cell r="K1722">
            <v>1</v>
          </cell>
          <cell r="L1722">
            <v>1</v>
          </cell>
          <cell r="M1722">
            <v>512484.61538461538</v>
          </cell>
          <cell r="N1722">
            <v>0</v>
          </cell>
          <cell r="O1722">
            <v>0</v>
          </cell>
          <cell r="P1722">
            <v>0</v>
          </cell>
          <cell r="Q1722">
            <v>0</v>
          </cell>
          <cell r="R1722">
            <v>0</v>
          </cell>
          <cell r="T1722">
            <v>0</v>
          </cell>
        </row>
        <row r="1723">
          <cell r="B1723" t="str">
            <v>D20050</v>
          </cell>
          <cell r="E1723" t="str">
            <v>BBM solar</v>
          </cell>
          <cell r="H1723">
            <v>0</v>
          </cell>
          <cell r="I1723" t="str">
            <v>ltr</v>
          </cell>
          <cell r="J1723">
            <v>0</v>
          </cell>
          <cell r="M1723">
            <v>989.1712</v>
          </cell>
          <cell r="N1723">
            <v>0</v>
          </cell>
          <cell r="O1723">
            <v>0</v>
          </cell>
          <cell r="P1723">
            <v>0</v>
          </cell>
          <cell r="Q1723">
            <v>0</v>
          </cell>
          <cell r="R1723">
            <v>0</v>
          </cell>
          <cell r="T1723">
            <v>0</v>
          </cell>
        </row>
        <row r="1724">
          <cell r="T1724">
            <v>0</v>
          </cell>
        </row>
        <row r="1725">
          <cell r="D1725" t="str">
            <v>Supplying and fittings the Pressure Reducing Valves on lines also as per Drawing and Specification and including all type of requirement with concreted base down the valves and locks before and after</v>
          </cell>
          <cell r="T1725">
            <v>0</v>
          </cell>
        </row>
        <row r="1726">
          <cell r="B1726" t="str">
            <v>2.14</v>
          </cell>
          <cell r="D1726" t="str">
            <v>Dia. 1000mm</v>
          </cell>
          <cell r="I1726" t="str">
            <v>nos</v>
          </cell>
          <cell r="J1726">
            <v>1</v>
          </cell>
          <cell r="M1726">
            <v>43141293.149552003</v>
          </cell>
          <cell r="N1726">
            <v>43141293.149552003</v>
          </cell>
          <cell r="O1726">
            <v>0</v>
          </cell>
          <cell r="P1726">
            <v>0</v>
          </cell>
          <cell r="Q1726">
            <v>0</v>
          </cell>
          <cell r="R1726">
            <v>43141293.149552003</v>
          </cell>
          <cell r="S1726">
            <v>0</v>
          </cell>
          <cell r="T1726">
            <v>0</v>
          </cell>
        </row>
        <row r="1727">
          <cell r="D1727" t="str">
            <v>Material</v>
          </cell>
          <cell r="M1727">
            <v>0</v>
          </cell>
          <cell r="T1727">
            <v>0</v>
          </cell>
        </row>
        <row r="1728">
          <cell r="B1728" t="str">
            <v>B20215</v>
          </cell>
          <cell r="E1728" t="str">
            <v>Pressure reducing valve dia. 1000mm</v>
          </cell>
          <cell r="F1728" t="str">
            <v>By Main Contractor</v>
          </cell>
          <cell r="I1728" t="str">
            <v>nos</v>
          </cell>
          <cell r="J1728">
            <v>1</v>
          </cell>
          <cell r="M1728">
            <v>0</v>
          </cell>
          <cell r="N1728">
            <v>0</v>
          </cell>
          <cell r="O1728">
            <v>0</v>
          </cell>
          <cell r="P1728">
            <v>0</v>
          </cell>
          <cell r="Q1728">
            <v>0</v>
          </cell>
          <cell r="R1728">
            <v>0</v>
          </cell>
          <cell r="T1728">
            <v>0</v>
          </cell>
        </row>
        <row r="1729">
          <cell r="D1729" t="str">
            <v>Tranportation</v>
          </cell>
          <cell r="M1729">
            <v>325000</v>
          </cell>
          <cell r="T1729">
            <v>0</v>
          </cell>
        </row>
        <row r="1730">
          <cell r="B1730" t="str">
            <v>E20358</v>
          </cell>
          <cell r="E1730" t="str">
            <v>Upah angkut valve dia. 1000mm</v>
          </cell>
          <cell r="I1730" t="str">
            <v>nos</v>
          </cell>
          <cell r="J1730">
            <v>1</v>
          </cell>
          <cell r="M1730">
            <v>225000</v>
          </cell>
          <cell r="N1730">
            <v>225000</v>
          </cell>
          <cell r="O1730">
            <v>0</v>
          </cell>
          <cell r="P1730">
            <v>0</v>
          </cell>
          <cell r="Q1730">
            <v>0</v>
          </cell>
          <cell r="R1730">
            <v>225000</v>
          </cell>
          <cell r="T1730">
            <v>0</v>
          </cell>
        </row>
        <row r="1731">
          <cell r="B1731" t="str">
            <v>E20359</v>
          </cell>
          <cell r="E1731" t="str">
            <v>Upah loading/unloading valve dia. 1000mm</v>
          </cell>
          <cell r="I1731" t="str">
            <v>nos</v>
          </cell>
          <cell r="J1731">
            <v>1</v>
          </cell>
          <cell r="M1731">
            <v>100000</v>
          </cell>
          <cell r="N1731">
            <v>100000</v>
          </cell>
          <cell r="O1731">
            <v>0</v>
          </cell>
          <cell r="P1731">
            <v>0</v>
          </cell>
          <cell r="Q1731">
            <v>0</v>
          </cell>
          <cell r="R1731">
            <v>100000</v>
          </cell>
          <cell r="T1731">
            <v>0</v>
          </cell>
        </row>
        <row r="1732">
          <cell r="D1732" t="str">
            <v>Labour</v>
          </cell>
          <cell r="M1732">
            <v>42816293.149552003</v>
          </cell>
          <cell r="T1732">
            <v>0</v>
          </cell>
        </row>
        <row r="1733">
          <cell r="B1733" t="str">
            <v>E20360</v>
          </cell>
          <cell r="E1733" t="str">
            <v>Upah pasang valve dia. 1000mm</v>
          </cell>
          <cell r="I1733" t="str">
            <v>nos</v>
          </cell>
          <cell r="J1733">
            <v>1</v>
          </cell>
          <cell r="M1733">
            <v>42816293.149552003</v>
          </cell>
          <cell r="N1733">
            <v>42816293.149552003</v>
          </cell>
          <cell r="O1733">
            <v>0</v>
          </cell>
          <cell r="P1733">
            <v>0</v>
          </cell>
          <cell r="Q1733">
            <v>0</v>
          </cell>
          <cell r="R1733">
            <v>42816293.149552003</v>
          </cell>
          <cell r="T1733">
            <v>0</v>
          </cell>
        </row>
        <row r="1734">
          <cell r="D1734" t="str">
            <v>Equipment Operasional</v>
          </cell>
          <cell r="M1734">
            <v>0</v>
          </cell>
          <cell r="T1734">
            <v>0</v>
          </cell>
        </row>
        <row r="1735">
          <cell r="B1735" t="str">
            <v>D20039</v>
          </cell>
          <cell r="E1735" t="str">
            <v>Mobile crane 75 ton</v>
          </cell>
          <cell r="G1735">
            <v>16</v>
          </cell>
          <cell r="H1735">
            <v>0</v>
          </cell>
          <cell r="I1735" t="str">
            <v>jam</v>
          </cell>
          <cell r="J1735">
            <v>0</v>
          </cell>
          <cell r="K1735">
            <v>0.5</v>
          </cell>
          <cell r="L1735">
            <v>2</v>
          </cell>
          <cell r="M1735">
            <v>512484.61538461538</v>
          </cell>
          <cell r="N1735">
            <v>0</v>
          </cell>
          <cell r="O1735">
            <v>0</v>
          </cell>
          <cell r="P1735">
            <v>0</v>
          </cell>
          <cell r="Q1735">
            <v>0</v>
          </cell>
          <cell r="R1735">
            <v>0</v>
          </cell>
          <cell r="T1735">
            <v>0</v>
          </cell>
        </row>
        <row r="1736">
          <cell r="B1736" t="str">
            <v>D20050</v>
          </cell>
          <cell r="E1736" t="str">
            <v>BBM solar</v>
          </cell>
          <cell r="H1736">
            <v>0</v>
          </cell>
          <cell r="I1736" t="str">
            <v>ltr</v>
          </cell>
          <cell r="J1736">
            <v>0</v>
          </cell>
          <cell r="M1736">
            <v>989.1712</v>
          </cell>
          <cell r="N1736">
            <v>0</v>
          </cell>
          <cell r="O1736">
            <v>0</v>
          </cell>
          <cell r="P1736">
            <v>0</v>
          </cell>
          <cell r="Q1736">
            <v>0</v>
          </cell>
          <cell r="R1736">
            <v>0</v>
          </cell>
          <cell r="T1736">
            <v>0</v>
          </cell>
        </row>
        <row r="1737">
          <cell r="T1737">
            <v>0</v>
          </cell>
        </row>
        <row r="1738">
          <cell r="D1738" t="str">
            <v>Supplying and fittings the Flow meters with magnetic units to measure the pressure on lines also as per Drawing and Specification and including all type of requirement with concreted base down the valves and locks before and after and preparated the Flowm</v>
          </cell>
          <cell r="T1738">
            <v>0</v>
          </cell>
        </row>
        <row r="1739">
          <cell r="B1739" t="str">
            <v>2.15</v>
          </cell>
          <cell r="D1739" t="str">
            <v>Dia. 300mm</v>
          </cell>
          <cell r="I1739" t="str">
            <v>nos</v>
          </cell>
          <cell r="J1739">
            <v>1</v>
          </cell>
          <cell r="M1739">
            <v>12904962.215359999</v>
          </cell>
          <cell r="N1739">
            <v>12904962.215359999</v>
          </cell>
          <cell r="O1739">
            <v>0</v>
          </cell>
          <cell r="P1739">
            <v>0</v>
          </cell>
          <cell r="Q1739">
            <v>0</v>
          </cell>
          <cell r="R1739">
            <v>12904962.215359999</v>
          </cell>
          <cell r="S1739">
            <v>0</v>
          </cell>
          <cell r="T1739">
            <v>0</v>
          </cell>
        </row>
        <row r="1740">
          <cell r="D1740" t="str">
            <v>Material</v>
          </cell>
          <cell r="M1740">
            <v>0</v>
          </cell>
          <cell r="T1740">
            <v>0</v>
          </cell>
        </row>
        <row r="1741">
          <cell r="B1741" t="str">
            <v>B20216</v>
          </cell>
          <cell r="E1741" t="str">
            <v>Flow meter dia. 300mm</v>
          </cell>
          <cell r="F1741" t="str">
            <v>By Main Contractor</v>
          </cell>
          <cell r="I1741" t="str">
            <v>nos</v>
          </cell>
          <cell r="J1741">
            <v>1</v>
          </cell>
          <cell r="M1741">
            <v>0</v>
          </cell>
          <cell r="N1741">
            <v>0</v>
          </cell>
          <cell r="O1741">
            <v>0</v>
          </cell>
          <cell r="P1741">
            <v>0</v>
          </cell>
          <cell r="Q1741">
            <v>0</v>
          </cell>
          <cell r="R1741">
            <v>0</v>
          </cell>
          <cell r="T1741">
            <v>0</v>
          </cell>
        </row>
        <row r="1742">
          <cell r="D1742" t="str">
            <v>Tranportation</v>
          </cell>
          <cell r="M1742">
            <v>60000</v>
          </cell>
          <cell r="T1742">
            <v>0</v>
          </cell>
        </row>
        <row r="1743">
          <cell r="B1743" t="str">
            <v>E20339</v>
          </cell>
          <cell r="E1743" t="str">
            <v>Upah angkut valve dia. 300mm</v>
          </cell>
          <cell r="I1743" t="str">
            <v>nos</v>
          </cell>
          <cell r="J1743">
            <v>1</v>
          </cell>
          <cell r="M1743">
            <v>50000</v>
          </cell>
          <cell r="N1743">
            <v>50000</v>
          </cell>
          <cell r="O1743">
            <v>0</v>
          </cell>
          <cell r="P1743">
            <v>0</v>
          </cell>
          <cell r="Q1743">
            <v>0</v>
          </cell>
          <cell r="R1743">
            <v>50000</v>
          </cell>
          <cell r="T1743">
            <v>0</v>
          </cell>
        </row>
        <row r="1744">
          <cell r="B1744" t="str">
            <v>E20345</v>
          </cell>
          <cell r="E1744" t="str">
            <v>Upah loading/unloading valve dia. 300mm</v>
          </cell>
          <cell r="I1744" t="str">
            <v>nos</v>
          </cell>
          <cell r="J1744">
            <v>1</v>
          </cell>
          <cell r="M1744">
            <v>10000</v>
          </cell>
          <cell r="N1744">
            <v>10000</v>
          </cell>
          <cell r="O1744">
            <v>0</v>
          </cell>
          <cell r="P1744">
            <v>0</v>
          </cell>
          <cell r="Q1744">
            <v>0</v>
          </cell>
          <cell r="R1744">
            <v>10000</v>
          </cell>
          <cell r="T1744">
            <v>0</v>
          </cell>
        </row>
        <row r="1745">
          <cell r="D1745" t="str">
            <v>Labour</v>
          </cell>
          <cell r="M1745">
            <v>12844962.215359999</v>
          </cell>
          <cell r="T1745">
            <v>0</v>
          </cell>
        </row>
        <row r="1746">
          <cell r="B1746" t="str">
            <v>E20351</v>
          </cell>
          <cell r="E1746" t="str">
            <v>Upah pasang valve dia. 300mm</v>
          </cell>
          <cell r="I1746" t="str">
            <v>nos</v>
          </cell>
          <cell r="J1746">
            <v>1</v>
          </cell>
          <cell r="M1746">
            <v>12844962.215359999</v>
          </cell>
          <cell r="N1746">
            <v>12844962.215359999</v>
          </cell>
          <cell r="O1746">
            <v>0</v>
          </cell>
          <cell r="P1746">
            <v>0</v>
          </cell>
          <cell r="Q1746">
            <v>0</v>
          </cell>
          <cell r="R1746">
            <v>12844962.215359999</v>
          </cell>
          <cell r="T1746">
            <v>0</v>
          </cell>
        </row>
        <row r="1747">
          <cell r="T1747">
            <v>0</v>
          </cell>
        </row>
        <row r="1748">
          <cell r="B1748" t="str">
            <v>3.</v>
          </cell>
          <cell r="D1748" t="str">
            <v>Third : Column and Sign Board :-</v>
          </cell>
          <cell r="M1748">
            <v>315000000</v>
          </cell>
          <cell r="T1748">
            <v>0</v>
          </cell>
        </row>
        <row r="1749">
          <cell r="B1749" t="str">
            <v>3.1</v>
          </cell>
          <cell r="D1749" t="str">
            <v>Supplying and Fittings the column and signboards for valves on lines as Engineer and Specification</v>
          </cell>
          <cell r="I1749" t="str">
            <v>nos</v>
          </cell>
          <cell r="J1749">
            <v>90</v>
          </cell>
          <cell r="M1749">
            <v>2500000</v>
          </cell>
          <cell r="N1749">
            <v>225000000</v>
          </cell>
          <cell r="O1749">
            <v>0</v>
          </cell>
          <cell r="P1749">
            <v>0</v>
          </cell>
          <cell r="Q1749">
            <v>0</v>
          </cell>
          <cell r="R1749">
            <v>225000000</v>
          </cell>
          <cell r="S1749">
            <v>0</v>
          </cell>
          <cell r="T1749">
            <v>0</v>
          </cell>
        </row>
        <row r="1750">
          <cell r="B1750" t="str">
            <v>E20361</v>
          </cell>
          <cell r="E1750" t="str">
            <v>Column and sign board</v>
          </cell>
          <cell r="I1750" t="str">
            <v>nos</v>
          </cell>
          <cell r="J1750">
            <v>90</v>
          </cell>
          <cell r="M1750">
            <v>2500000</v>
          </cell>
          <cell r="N1750">
            <v>225000000</v>
          </cell>
          <cell r="O1750">
            <v>0</v>
          </cell>
          <cell r="P1750">
            <v>0</v>
          </cell>
          <cell r="Q1750">
            <v>0</v>
          </cell>
          <cell r="R1750">
            <v>225000000</v>
          </cell>
          <cell r="T1750">
            <v>0</v>
          </cell>
        </row>
        <row r="1751">
          <cell r="T1751">
            <v>0</v>
          </cell>
        </row>
        <row r="1752">
          <cell r="B1752" t="str">
            <v>3.2</v>
          </cell>
          <cell r="D1752" t="str">
            <v>Supplying and Fittings the signboards for valves on lines as Engineer and Specification</v>
          </cell>
          <cell r="I1752" t="str">
            <v>nos</v>
          </cell>
          <cell r="J1752">
            <v>90</v>
          </cell>
          <cell r="M1752">
            <v>1000000</v>
          </cell>
          <cell r="N1752">
            <v>90000000</v>
          </cell>
          <cell r="O1752">
            <v>0</v>
          </cell>
          <cell r="P1752">
            <v>0</v>
          </cell>
          <cell r="Q1752">
            <v>0</v>
          </cell>
          <cell r="R1752">
            <v>90000000</v>
          </cell>
          <cell r="S1752">
            <v>0</v>
          </cell>
          <cell r="T1752">
            <v>0</v>
          </cell>
        </row>
        <row r="1753">
          <cell r="B1753" t="str">
            <v>E20362</v>
          </cell>
          <cell r="E1753" t="str">
            <v>Sign board</v>
          </cell>
          <cell r="I1753" t="str">
            <v>nos</v>
          </cell>
          <cell r="J1753">
            <v>90</v>
          </cell>
          <cell r="M1753">
            <v>1000000</v>
          </cell>
          <cell r="N1753">
            <v>90000000</v>
          </cell>
          <cell r="O1753">
            <v>0</v>
          </cell>
          <cell r="P1753">
            <v>0</v>
          </cell>
          <cell r="Q1753">
            <v>0</v>
          </cell>
          <cell r="R1753">
            <v>90000000</v>
          </cell>
          <cell r="T1753">
            <v>0</v>
          </cell>
        </row>
        <row r="1754">
          <cell r="T1754">
            <v>0</v>
          </cell>
        </row>
        <row r="1755">
          <cell r="B1755" t="str">
            <v>4.</v>
          </cell>
          <cell r="D1755" t="str">
            <v>Fourth : Valves Chamber :-</v>
          </cell>
          <cell r="M1755">
            <v>20254950568.942326</v>
          </cell>
          <cell r="T1755">
            <v>0</v>
          </cell>
        </row>
        <row r="1756">
          <cell r="D1756" t="str">
            <v>Supplying and fittings the Flow meters with magnetic units to measure the pressure on lines also as per Drawing and Specification and including all type of requirement with concreted base down the valves and locks before and after and preparated the Flowm</v>
          </cell>
          <cell r="T1756">
            <v>0</v>
          </cell>
        </row>
        <row r="1757">
          <cell r="D1757" t="str">
            <v>Valve Chambers Lock with lines for dia. 300mm Pipe</v>
          </cell>
          <cell r="T1757">
            <v>0</v>
          </cell>
        </row>
        <row r="1758">
          <cell r="B1758" t="str">
            <v>4.1</v>
          </cell>
          <cell r="D1758" t="str">
            <v>Chamber Type (B)</v>
          </cell>
          <cell r="I1758" t="str">
            <v>nos</v>
          </cell>
          <cell r="J1758">
            <v>2</v>
          </cell>
          <cell r="M1758">
            <v>103450357.58636072</v>
          </cell>
          <cell r="N1758">
            <v>206900715.17272145</v>
          </cell>
          <cell r="O1758">
            <v>151466725.00622988</v>
          </cell>
          <cell r="P1758">
            <v>33665634.576050743</v>
          </cell>
          <cell r="Q1758">
            <v>15835855.590440756</v>
          </cell>
          <cell r="R1758">
            <v>5932500.0000000009</v>
          </cell>
          <cell r="S1758">
            <v>0</v>
          </cell>
          <cell r="T1758">
            <v>0</v>
          </cell>
        </row>
        <row r="1759">
          <cell r="B1759" t="str">
            <v>4.1.1</v>
          </cell>
          <cell r="D1759" t="str">
            <v>Excavation</v>
          </cell>
          <cell r="F1759" t="str">
            <v>buang sejauh 8 km</v>
          </cell>
          <cell r="I1759" t="str">
            <v>m3</v>
          </cell>
          <cell r="J1759">
            <v>158.4</v>
          </cell>
          <cell r="K1759">
            <v>79.2</v>
          </cell>
          <cell r="L1759" t="str">
            <v>m3/nos</v>
          </cell>
          <cell r="M1759">
            <v>83278.272710006873</v>
          </cell>
          <cell r="T1759">
            <v>0</v>
          </cell>
        </row>
        <row r="1760">
          <cell r="B1760" t="str">
            <v>4.1.1.1</v>
          </cell>
          <cell r="D1760" t="str">
            <v>Soft Soil (Excavation)</v>
          </cell>
          <cell r="F1760" t="str">
            <v>Estimate =</v>
          </cell>
          <cell r="G1760">
            <v>0.25</v>
          </cell>
          <cell r="I1760" t="str">
            <v>m3</v>
          </cell>
          <cell r="J1760">
            <v>39.6</v>
          </cell>
          <cell r="M1760">
            <v>42763.506795090681</v>
          </cell>
          <cell r="T1760">
            <v>0</v>
          </cell>
        </row>
        <row r="1761">
          <cell r="D1761" t="str">
            <v>Labour</v>
          </cell>
          <cell r="M1761">
            <v>2615.4616868469261</v>
          </cell>
          <cell r="T1761">
            <v>0</v>
          </cell>
        </row>
        <row r="1762">
          <cell r="B1762" t="str">
            <v>C20001</v>
          </cell>
          <cell r="E1762" t="str">
            <v>Tenaga</v>
          </cell>
          <cell r="G1762">
            <v>3</v>
          </cell>
          <cell r="I1762" t="str">
            <v>jam</v>
          </cell>
          <cell r="J1762">
            <v>5.918416159950759</v>
          </cell>
          <cell r="K1762">
            <v>0.14945495353411006</v>
          </cell>
          <cell r="L1762">
            <v>20.072937892388495</v>
          </cell>
          <cell r="M1762">
            <v>17500</v>
          </cell>
          <cell r="N1762">
            <v>103572.28279913828</v>
          </cell>
          <cell r="O1762">
            <v>0</v>
          </cell>
          <cell r="P1762">
            <v>103572.28279913828</v>
          </cell>
          <cell r="Q1762">
            <v>0</v>
          </cell>
          <cell r="R1762">
            <v>0</v>
          </cell>
          <cell r="T1762">
            <v>0</v>
          </cell>
        </row>
        <row r="1763">
          <cell r="B1763" t="str">
            <v>C20003</v>
          </cell>
          <cell r="E1763" t="str">
            <v>Mandor</v>
          </cell>
          <cell r="G1763">
            <v>0</v>
          </cell>
          <cell r="I1763" t="str">
            <v>jam</v>
          </cell>
          <cell r="J1763">
            <v>0</v>
          </cell>
          <cell r="K1763">
            <v>0</v>
          </cell>
          <cell r="L1763">
            <v>20.072937892388495</v>
          </cell>
          <cell r="M1763">
            <v>27500</v>
          </cell>
          <cell r="N1763">
            <v>0</v>
          </cell>
          <cell r="O1763">
            <v>0</v>
          </cell>
          <cell r="P1763">
            <v>0</v>
          </cell>
          <cell r="Q1763">
            <v>0</v>
          </cell>
          <cell r="R1763">
            <v>0</v>
          </cell>
          <cell r="T1763">
            <v>0</v>
          </cell>
        </row>
        <row r="1764">
          <cell r="D1764" t="str">
            <v>Equipment Operasional</v>
          </cell>
          <cell r="H1764" t="str">
            <v>BBM</v>
          </cell>
          <cell r="M1764">
            <v>40148.045108243758</v>
          </cell>
          <cell r="T1764">
            <v>0</v>
          </cell>
        </row>
        <row r="1765">
          <cell r="B1765" t="str">
            <v>D20025</v>
          </cell>
          <cell r="E1765" t="str">
            <v>Excavator CAT320</v>
          </cell>
          <cell r="F1765">
            <v>0.6</v>
          </cell>
          <cell r="G1765">
            <v>18</v>
          </cell>
          <cell r="H1765">
            <v>21.306298175822732</v>
          </cell>
          <cell r="I1765" t="str">
            <v>jam</v>
          </cell>
          <cell r="J1765">
            <v>1.1836832319901518</v>
          </cell>
          <cell r="K1765">
            <v>4.9818317844703357E-2</v>
          </cell>
          <cell r="L1765">
            <v>20.072937892388495</v>
          </cell>
          <cell r="M1765">
            <v>241268.4</v>
          </cell>
          <cell r="N1765">
            <v>285585.35948909272</v>
          </cell>
          <cell r="O1765">
            <v>0</v>
          </cell>
          <cell r="P1765">
            <v>0</v>
          </cell>
          <cell r="Q1765">
            <v>285585.35948909272</v>
          </cell>
          <cell r="R1765">
            <v>0</v>
          </cell>
          <cell r="T1765">
            <v>0</v>
          </cell>
        </row>
        <row r="1766">
          <cell r="B1766" t="str">
            <v>D20105</v>
          </cell>
          <cell r="E1766" t="str">
            <v>Excavator long arm</v>
          </cell>
          <cell r="F1766">
            <v>0.4</v>
          </cell>
          <cell r="G1766">
            <v>18</v>
          </cell>
          <cell r="H1766">
            <v>15.782443093202023</v>
          </cell>
          <cell r="I1766" t="str">
            <v>jam</v>
          </cell>
          <cell r="J1766">
            <v>0.87680239406677907</v>
          </cell>
          <cell r="K1766">
            <v>5.5353686494114838E-2</v>
          </cell>
          <cell r="L1766">
            <v>18.065644103149648</v>
          </cell>
          <cell r="M1766">
            <v>241268.4</v>
          </cell>
          <cell r="N1766">
            <v>211544.71073266127</v>
          </cell>
          <cell r="O1766">
            <v>0</v>
          </cell>
          <cell r="P1766">
            <v>0</v>
          </cell>
          <cell r="Q1766">
            <v>211544.71073266127</v>
          </cell>
          <cell r="R1766">
            <v>0</v>
          </cell>
          <cell r="T1766">
            <v>0</v>
          </cell>
        </row>
        <row r="1767">
          <cell r="B1767" t="str">
            <v>D20024</v>
          </cell>
          <cell r="E1767" t="str">
            <v>Dump Truck 20 Ton</v>
          </cell>
          <cell r="F1767">
            <v>8</v>
          </cell>
          <cell r="G1767">
            <v>10</v>
          </cell>
          <cell r="H1767">
            <v>51.626666666666665</v>
          </cell>
          <cell r="I1767" t="str">
            <v>jam</v>
          </cell>
          <cell r="J1767">
            <v>5.1626666666666665</v>
          </cell>
          <cell r="K1767">
            <v>0.13037037037037036</v>
          </cell>
          <cell r="L1767">
            <v>7.6704545454545467</v>
          </cell>
          <cell r="M1767">
            <v>192744.92307692309</v>
          </cell>
          <cell r="N1767">
            <v>995077.7895384616</v>
          </cell>
          <cell r="O1767">
            <v>0</v>
          </cell>
          <cell r="P1767">
            <v>0</v>
          </cell>
          <cell r="Q1767">
            <v>995077.7895384616</v>
          </cell>
          <cell r="R1767">
            <v>0</v>
          </cell>
          <cell r="T1767">
            <v>0</v>
          </cell>
        </row>
        <row r="1768">
          <cell r="B1768" t="str">
            <v>D20004</v>
          </cell>
          <cell r="E1768" t="str">
            <v>Alat bantu (Pek. Tanah)-m3</v>
          </cell>
          <cell r="I1768" t="str">
            <v>m3</v>
          </cell>
          <cell r="J1768">
            <v>39.6</v>
          </cell>
          <cell r="K1768">
            <v>1</v>
          </cell>
          <cell r="M1768">
            <v>250</v>
          </cell>
          <cell r="N1768">
            <v>9900</v>
          </cell>
          <cell r="O1768">
            <v>0</v>
          </cell>
          <cell r="P1768">
            <v>0</v>
          </cell>
          <cell r="Q1768">
            <v>9900</v>
          </cell>
          <cell r="R1768">
            <v>0</v>
          </cell>
          <cell r="T1768">
            <v>0</v>
          </cell>
        </row>
        <row r="1769">
          <cell r="B1769" t="str">
            <v>D20050</v>
          </cell>
          <cell r="E1769" t="str">
            <v>BBM solar</v>
          </cell>
          <cell r="H1769">
            <v>88.715407935691417</v>
          </cell>
          <cell r="I1769" t="str">
            <v>ltr</v>
          </cell>
          <cell r="J1769">
            <v>88.715407935691417</v>
          </cell>
          <cell r="M1769">
            <v>989.1712</v>
          </cell>
          <cell r="N1769">
            <v>87754.726526237399</v>
          </cell>
          <cell r="O1769">
            <v>0</v>
          </cell>
          <cell r="P1769">
            <v>0</v>
          </cell>
          <cell r="Q1769">
            <v>87754.726526237399</v>
          </cell>
          <cell r="R1769">
            <v>0</v>
          </cell>
          <cell r="T1769">
            <v>0</v>
          </cell>
        </row>
        <row r="1770">
          <cell r="T1770">
            <v>0</v>
          </cell>
        </row>
        <row r="1771">
          <cell r="B1771" t="str">
            <v>4.1.1.2</v>
          </cell>
          <cell r="D1771" t="str">
            <v>Soft Rock (Excavation)</v>
          </cell>
          <cell r="F1771" t="str">
            <v>Estimate =</v>
          </cell>
          <cell r="G1771">
            <v>0.4</v>
          </cell>
          <cell r="I1771" t="str">
            <v>m3</v>
          </cell>
          <cell r="J1771">
            <v>63.360000000000007</v>
          </cell>
          <cell r="L1771">
            <v>0.75</v>
          </cell>
          <cell r="M1771">
            <v>76752.998164926234</v>
          </cell>
          <cell r="T1771">
            <v>0</v>
          </cell>
        </row>
        <row r="1772">
          <cell r="D1772" t="str">
            <v>Labour</v>
          </cell>
          <cell r="M1772">
            <v>3487.282249129235</v>
          </cell>
          <cell r="T1772">
            <v>0</v>
          </cell>
        </row>
        <row r="1773">
          <cell r="B1773" t="str">
            <v>C20001</v>
          </cell>
          <cell r="E1773" t="str">
            <v>Tenaga</v>
          </cell>
          <cell r="G1773">
            <v>3</v>
          </cell>
          <cell r="I1773" t="str">
            <v>jam</v>
          </cell>
          <cell r="J1773">
            <v>12.62595447456162</v>
          </cell>
          <cell r="K1773">
            <v>0.19927327137881343</v>
          </cell>
          <cell r="L1773">
            <v>15.054703419291371</v>
          </cell>
          <cell r="M1773">
            <v>17500</v>
          </cell>
          <cell r="N1773">
            <v>220954.20330482835</v>
          </cell>
          <cell r="O1773">
            <v>0</v>
          </cell>
          <cell r="P1773">
            <v>220954.20330482835</v>
          </cell>
          <cell r="Q1773">
            <v>0</v>
          </cell>
          <cell r="R1773">
            <v>0</v>
          </cell>
          <cell r="T1773">
            <v>0</v>
          </cell>
        </row>
        <row r="1774">
          <cell r="B1774" t="str">
            <v>C20003</v>
          </cell>
          <cell r="E1774" t="str">
            <v>Mandor</v>
          </cell>
          <cell r="G1774">
            <v>0</v>
          </cell>
          <cell r="I1774" t="str">
            <v>jam</v>
          </cell>
          <cell r="J1774">
            <v>0</v>
          </cell>
          <cell r="K1774">
            <v>0</v>
          </cell>
          <cell r="L1774">
            <v>15.054703419291371</v>
          </cell>
          <cell r="M1774">
            <v>27500</v>
          </cell>
          <cell r="N1774">
            <v>0</v>
          </cell>
          <cell r="O1774">
            <v>0</v>
          </cell>
          <cell r="P1774">
            <v>0</v>
          </cell>
          <cell r="Q1774">
            <v>0</v>
          </cell>
          <cell r="R1774">
            <v>0</v>
          </cell>
          <cell r="T1774">
            <v>0</v>
          </cell>
        </row>
        <row r="1775">
          <cell r="D1775" t="str">
            <v>Equipment Operasional</v>
          </cell>
          <cell r="H1775" t="str">
            <v>BBM</v>
          </cell>
          <cell r="M1775">
            <v>73265.715915796987</v>
          </cell>
          <cell r="T1775">
            <v>0</v>
          </cell>
        </row>
        <row r="1776">
          <cell r="B1776" t="str">
            <v>D20025</v>
          </cell>
          <cell r="E1776" t="str">
            <v>Excavator CAT320</v>
          </cell>
          <cell r="F1776">
            <v>0.6</v>
          </cell>
          <cell r="G1776">
            <v>18</v>
          </cell>
          <cell r="H1776">
            <v>45.453436108421833</v>
          </cell>
          <cell r="I1776" t="str">
            <v>jam</v>
          </cell>
          <cell r="J1776">
            <v>2.5251908949123241</v>
          </cell>
          <cell r="K1776">
            <v>6.6424423792937809E-2</v>
          </cell>
          <cell r="L1776">
            <v>15.054703419291371</v>
          </cell>
          <cell r="M1776">
            <v>241268.4</v>
          </cell>
          <cell r="N1776">
            <v>609248.7669100645</v>
          </cell>
          <cell r="O1776">
            <v>0</v>
          </cell>
          <cell r="P1776">
            <v>0</v>
          </cell>
          <cell r="Q1776">
            <v>609248.7669100645</v>
          </cell>
          <cell r="R1776">
            <v>0</v>
          </cell>
          <cell r="T1776">
            <v>0</v>
          </cell>
        </row>
        <row r="1777">
          <cell r="B1777" t="str">
            <v>D20105</v>
          </cell>
          <cell r="E1777" t="str">
            <v>Excavator long arm</v>
          </cell>
          <cell r="F1777">
            <v>0.4</v>
          </cell>
          <cell r="G1777">
            <v>18</v>
          </cell>
          <cell r="H1777">
            <v>33.669211932164323</v>
          </cell>
          <cell r="I1777" t="str">
            <v>jam</v>
          </cell>
          <cell r="J1777">
            <v>1.870511774009129</v>
          </cell>
          <cell r="K1777">
            <v>7.3804915325486456E-2</v>
          </cell>
          <cell r="L1777">
            <v>13.549233077362235</v>
          </cell>
          <cell r="M1777">
            <v>241268.4</v>
          </cell>
          <cell r="N1777">
            <v>451295.38289634412</v>
          </cell>
          <cell r="O1777">
            <v>0</v>
          </cell>
          <cell r="P1777">
            <v>0</v>
          </cell>
          <cell r="Q1777">
            <v>451295.38289634412</v>
          </cell>
          <cell r="R1777">
            <v>0</v>
          </cell>
          <cell r="T1777">
            <v>0</v>
          </cell>
        </row>
        <row r="1778">
          <cell r="B1778" t="str">
            <v>D20024</v>
          </cell>
          <cell r="E1778" t="str">
            <v>Dump Truck 20 Ton</v>
          </cell>
          <cell r="F1778">
            <v>8</v>
          </cell>
          <cell r="G1778">
            <v>10</v>
          </cell>
          <cell r="H1778">
            <v>82.602666666666664</v>
          </cell>
          <cell r="I1778" t="str">
            <v>jam</v>
          </cell>
          <cell r="J1778">
            <v>8.2602666666666664</v>
          </cell>
          <cell r="K1778">
            <v>0.13037037037037036</v>
          </cell>
          <cell r="L1778">
            <v>7.6704545454545467</v>
          </cell>
          <cell r="M1778">
            <v>192744.92307692309</v>
          </cell>
          <cell r="N1778">
            <v>1592124.4632615387</v>
          </cell>
          <cell r="O1778">
            <v>0</v>
          </cell>
          <cell r="P1778">
            <v>0</v>
          </cell>
          <cell r="Q1778">
            <v>1592124.4632615387</v>
          </cell>
          <cell r="R1778">
            <v>0</v>
          </cell>
          <cell r="T1778">
            <v>0</v>
          </cell>
        </row>
        <row r="1779">
          <cell r="B1779" t="str">
            <v>D20049</v>
          </cell>
          <cell r="E1779" t="str">
            <v>Giant breaker</v>
          </cell>
          <cell r="G1779">
            <v>18</v>
          </cell>
          <cell r="H1779">
            <v>114.04800000000002</v>
          </cell>
          <cell r="I1779" t="str">
            <v>jam</v>
          </cell>
          <cell r="J1779">
            <v>6.3360000000000012</v>
          </cell>
          <cell r="K1779">
            <v>0.1</v>
          </cell>
          <cell r="L1779">
            <v>10</v>
          </cell>
          <cell r="M1779">
            <v>268437.52</v>
          </cell>
          <cell r="N1779">
            <v>1700820.1267200005</v>
          </cell>
          <cell r="O1779">
            <v>0</v>
          </cell>
          <cell r="P1779">
            <v>0</v>
          </cell>
          <cell r="Q1779">
            <v>1700820.1267200005</v>
          </cell>
          <cell r="R1779">
            <v>0</v>
          </cell>
          <cell r="T1779">
            <v>0</v>
          </cell>
        </row>
        <row r="1780">
          <cell r="B1780" t="str">
            <v>D20004</v>
          </cell>
          <cell r="E1780" t="str">
            <v>Alat bantu (Pek. Tanah)-m3</v>
          </cell>
          <cell r="I1780" t="str">
            <v>m3</v>
          </cell>
          <cell r="J1780">
            <v>63.360000000000007</v>
          </cell>
          <cell r="K1780">
            <v>1</v>
          </cell>
          <cell r="M1780">
            <v>250</v>
          </cell>
          <cell r="N1780">
            <v>15840.000000000002</v>
          </cell>
          <cell r="O1780">
            <v>0</v>
          </cell>
          <cell r="P1780">
            <v>0</v>
          </cell>
          <cell r="Q1780">
            <v>15840.000000000002</v>
          </cell>
          <cell r="R1780">
            <v>0</v>
          </cell>
          <cell r="T1780">
            <v>0</v>
          </cell>
        </row>
        <row r="1781">
          <cell r="B1781" t="str">
            <v>D20050</v>
          </cell>
          <cell r="E1781" t="str">
            <v>BBM solar</v>
          </cell>
          <cell r="H1781">
            <v>275.77331470725284</v>
          </cell>
          <cell r="I1781" t="str">
            <v>ltr</v>
          </cell>
          <cell r="J1781">
            <v>275.77331470725284</v>
          </cell>
          <cell r="M1781">
            <v>989.1712</v>
          </cell>
          <cell r="N1781">
            <v>272787.02063695091</v>
          </cell>
          <cell r="O1781">
            <v>0</v>
          </cell>
          <cell r="P1781">
            <v>0</v>
          </cell>
          <cell r="Q1781">
            <v>272787.02063695091</v>
          </cell>
          <cell r="R1781">
            <v>0</v>
          </cell>
          <cell r="T1781">
            <v>0</v>
          </cell>
        </row>
        <row r="1782">
          <cell r="T1782">
            <v>0</v>
          </cell>
        </row>
        <row r="1783">
          <cell r="B1783" t="str">
            <v>4.1.1.3</v>
          </cell>
          <cell r="D1783" t="str">
            <v>Rock Excavation</v>
          </cell>
          <cell r="F1783" t="str">
            <v>Estimate =</v>
          </cell>
          <cell r="G1783">
            <v>0.35</v>
          </cell>
          <cell r="I1783" t="str">
            <v>m3</v>
          </cell>
          <cell r="J1783">
            <v>55.44</v>
          </cell>
          <cell r="L1783">
            <v>0.25</v>
          </cell>
          <cell r="M1783">
            <v>119674.84784361061</v>
          </cell>
          <cell r="T1783">
            <v>0</v>
          </cell>
        </row>
        <row r="1784">
          <cell r="D1784" t="str">
            <v>Labour</v>
          </cell>
          <cell r="M1784">
            <v>10461.846747387703</v>
          </cell>
          <cell r="T1784">
            <v>0</v>
          </cell>
        </row>
        <row r="1785">
          <cell r="B1785" t="str">
            <v>C20001</v>
          </cell>
          <cell r="E1785" t="str">
            <v>Tenaga</v>
          </cell>
          <cell r="G1785">
            <v>3</v>
          </cell>
          <cell r="I1785" t="str">
            <v>jam</v>
          </cell>
          <cell r="J1785">
            <v>33.143130495724243</v>
          </cell>
          <cell r="K1785">
            <v>0.59781981413644025</v>
          </cell>
          <cell r="L1785">
            <v>5.0182344730971238</v>
          </cell>
          <cell r="M1785">
            <v>17500</v>
          </cell>
          <cell r="N1785">
            <v>580004.78367517423</v>
          </cell>
          <cell r="O1785">
            <v>0</v>
          </cell>
          <cell r="P1785">
            <v>580004.78367517423</v>
          </cell>
          <cell r="Q1785">
            <v>0</v>
          </cell>
          <cell r="R1785">
            <v>0</v>
          </cell>
          <cell r="T1785">
            <v>0</v>
          </cell>
        </row>
        <row r="1786">
          <cell r="B1786" t="str">
            <v>C20003</v>
          </cell>
          <cell r="E1786" t="str">
            <v>Mandor</v>
          </cell>
          <cell r="G1786">
            <v>0</v>
          </cell>
          <cell r="I1786" t="str">
            <v>jam</v>
          </cell>
          <cell r="J1786">
            <v>0</v>
          </cell>
          <cell r="K1786">
            <v>0</v>
          </cell>
          <cell r="L1786">
            <v>5.0182344730971238</v>
          </cell>
          <cell r="M1786">
            <v>27500</v>
          </cell>
          <cell r="N1786">
            <v>0</v>
          </cell>
          <cell r="O1786">
            <v>0</v>
          </cell>
          <cell r="P1786">
            <v>0</v>
          </cell>
          <cell r="Q1786">
            <v>0</v>
          </cell>
          <cell r="R1786">
            <v>0</v>
          </cell>
          <cell r="T1786">
            <v>0</v>
          </cell>
        </row>
        <row r="1787">
          <cell r="D1787" t="str">
            <v>Equipment Operasional</v>
          </cell>
          <cell r="H1787" t="str">
            <v>BBM</v>
          </cell>
          <cell r="M1787">
            <v>109213.00109622291</v>
          </cell>
          <cell r="T1787">
            <v>0</v>
          </cell>
        </row>
        <row r="1788">
          <cell r="B1788" t="str">
            <v>D20025</v>
          </cell>
          <cell r="E1788" t="str">
            <v>Excavator CAT320</v>
          </cell>
          <cell r="F1788">
            <v>0.6</v>
          </cell>
          <cell r="G1788">
            <v>18</v>
          </cell>
          <cell r="H1788">
            <v>119.3152697846073</v>
          </cell>
          <cell r="I1788" t="str">
            <v>jam</v>
          </cell>
          <cell r="J1788">
            <v>6.6286260991448493</v>
          </cell>
          <cell r="K1788">
            <v>0.19927327137881343</v>
          </cell>
          <cell r="L1788">
            <v>5.0182344730971238</v>
          </cell>
          <cell r="M1788">
            <v>241268.4</v>
          </cell>
          <cell r="N1788">
            <v>1599278.0131389191</v>
          </cell>
          <cell r="O1788">
            <v>0</v>
          </cell>
          <cell r="P1788">
            <v>0</v>
          </cell>
          <cell r="Q1788">
            <v>1599278.0131389191</v>
          </cell>
          <cell r="R1788">
            <v>0</v>
          </cell>
          <cell r="T1788">
            <v>0</v>
          </cell>
        </row>
        <row r="1789">
          <cell r="B1789" t="str">
            <v>D20105</v>
          </cell>
          <cell r="E1789" t="str">
            <v>Excavator long arm</v>
          </cell>
          <cell r="F1789">
            <v>0.4</v>
          </cell>
          <cell r="G1789">
            <v>18</v>
          </cell>
          <cell r="H1789">
            <v>88.381681321931325</v>
          </cell>
          <cell r="I1789" t="str">
            <v>jam</v>
          </cell>
          <cell r="J1789">
            <v>4.9100934067739628</v>
          </cell>
          <cell r="K1789">
            <v>0.22141474597645935</v>
          </cell>
          <cell r="L1789">
            <v>4.5164110257874119</v>
          </cell>
          <cell r="M1789">
            <v>241268.4</v>
          </cell>
          <cell r="N1789">
            <v>1184650.3801029031</v>
          </cell>
          <cell r="O1789">
            <v>0</v>
          </cell>
          <cell r="P1789">
            <v>0</v>
          </cell>
          <cell r="Q1789">
            <v>1184650.3801029031</v>
          </cell>
          <cell r="R1789">
            <v>0</v>
          </cell>
          <cell r="T1789">
            <v>0</v>
          </cell>
        </row>
        <row r="1790">
          <cell r="B1790" t="str">
            <v>D20024</v>
          </cell>
          <cell r="E1790" t="str">
            <v>Dump Truck 20 Ton</v>
          </cell>
          <cell r="F1790">
            <v>8</v>
          </cell>
          <cell r="G1790">
            <v>10</v>
          </cell>
          <cell r="H1790">
            <v>72.277333333333317</v>
          </cell>
          <cell r="I1790" t="str">
            <v>jam</v>
          </cell>
          <cell r="J1790">
            <v>7.2277333333333322</v>
          </cell>
          <cell r="K1790">
            <v>0.13037037037037036</v>
          </cell>
          <cell r="L1790">
            <v>7.6704545454545467</v>
          </cell>
          <cell r="M1790">
            <v>192744.92307692309</v>
          </cell>
          <cell r="N1790">
            <v>1393108.905353846</v>
          </cell>
          <cell r="O1790">
            <v>0</v>
          </cell>
          <cell r="P1790">
            <v>0</v>
          </cell>
          <cell r="Q1790">
            <v>1393108.905353846</v>
          </cell>
          <cell r="R1790">
            <v>0</v>
          </cell>
          <cell r="T1790">
            <v>0</v>
          </cell>
        </row>
        <row r="1791">
          <cell r="B1791" t="str">
            <v>D20049</v>
          </cell>
          <cell r="E1791" t="str">
            <v>Giant breaker</v>
          </cell>
          <cell r="G1791">
            <v>18</v>
          </cell>
          <cell r="H1791">
            <v>99.792000000000002</v>
          </cell>
          <cell r="I1791" t="str">
            <v>jam</v>
          </cell>
          <cell r="J1791">
            <v>5.5440000000000005</v>
          </cell>
          <cell r="K1791">
            <v>0.1</v>
          </cell>
          <cell r="L1791">
            <v>10</v>
          </cell>
          <cell r="M1791">
            <v>268437.52</v>
          </cell>
          <cell r="N1791">
            <v>1488217.6108800003</v>
          </cell>
          <cell r="O1791">
            <v>0</v>
          </cell>
          <cell r="P1791">
            <v>0</v>
          </cell>
          <cell r="Q1791">
            <v>1488217.6108800003</v>
          </cell>
          <cell r="R1791">
            <v>0</v>
          </cell>
          <cell r="T1791">
            <v>0</v>
          </cell>
        </row>
        <row r="1792">
          <cell r="B1792" t="str">
            <v>D20004</v>
          </cell>
          <cell r="E1792" t="str">
            <v>Alat bantu (Pek. Tanah)-m3</v>
          </cell>
          <cell r="I1792" t="str">
            <v>m3</v>
          </cell>
          <cell r="J1792">
            <v>55.44</v>
          </cell>
          <cell r="K1792">
            <v>1</v>
          </cell>
          <cell r="M1792">
            <v>250</v>
          </cell>
          <cell r="N1792">
            <v>13860</v>
          </cell>
          <cell r="O1792">
            <v>0</v>
          </cell>
          <cell r="P1792">
            <v>0</v>
          </cell>
          <cell r="Q1792">
            <v>13860</v>
          </cell>
          <cell r="R1792">
            <v>0</v>
          </cell>
          <cell r="T1792">
            <v>0</v>
          </cell>
        </row>
        <row r="1793">
          <cell r="B1793" t="str">
            <v>D20050</v>
          </cell>
          <cell r="E1793" t="str">
            <v>BBM solar</v>
          </cell>
          <cell r="H1793">
            <v>379.76628443987192</v>
          </cell>
          <cell r="I1793" t="str">
            <v>ltr</v>
          </cell>
          <cell r="J1793">
            <v>379.76628443987192</v>
          </cell>
          <cell r="M1793">
            <v>989.1712</v>
          </cell>
          <cell r="N1793">
            <v>375653.87129892944</v>
          </cell>
          <cell r="O1793">
            <v>0</v>
          </cell>
          <cell r="P1793">
            <v>0</v>
          </cell>
          <cell r="Q1793">
            <v>375653.87129892944</v>
          </cell>
          <cell r="R1793">
            <v>0</v>
          </cell>
          <cell r="T1793">
            <v>0</v>
          </cell>
        </row>
        <row r="1794">
          <cell r="T1794">
            <v>0</v>
          </cell>
        </row>
        <row r="1795">
          <cell r="B1795" t="str">
            <v>4.1.2</v>
          </cell>
          <cell r="D1795" t="str">
            <v>Chamber Soil Back Filling</v>
          </cell>
          <cell r="I1795" t="str">
            <v>m3</v>
          </cell>
          <cell r="J1795">
            <v>38.4</v>
          </cell>
          <cell r="K1795">
            <v>19.2</v>
          </cell>
          <cell r="L1795" t="str">
            <v>m3/nos</v>
          </cell>
          <cell r="M1795">
            <v>48435.163685089246</v>
          </cell>
          <cell r="T1795">
            <v>0</v>
          </cell>
        </row>
        <row r="1796">
          <cell r="D1796" t="str">
            <v>Material</v>
          </cell>
          <cell r="M1796">
            <v>8174.2819508471621</v>
          </cell>
          <cell r="T1796">
            <v>0</v>
          </cell>
        </row>
        <row r="1797">
          <cell r="B1797" t="str">
            <v>A20020</v>
          </cell>
          <cell r="E1797" t="str">
            <v>Tanah pilihan</v>
          </cell>
          <cell r="F1797">
            <v>0.2</v>
          </cell>
          <cell r="I1797" t="str">
            <v>m3</v>
          </cell>
          <cell r="J1797">
            <v>9.2159999999999993</v>
          </cell>
          <cell r="K1797">
            <v>1.2</v>
          </cell>
          <cell r="M1797">
            <v>34059.508128529844</v>
          </cell>
          <cell r="N1797">
            <v>313892.42691253102</v>
          </cell>
          <cell r="O1797">
            <v>313892.42691253102</v>
          </cell>
          <cell r="P1797">
            <v>0</v>
          </cell>
          <cell r="Q1797">
            <v>0</v>
          </cell>
          <cell r="R1797">
            <v>0</v>
          </cell>
          <cell r="T1797">
            <v>0</v>
          </cell>
        </row>
        <row r="1798">
          <cell r="D1798" t="str">
            <v>Labour</v>
          </cell>
          <cell r="M1798">
            <v>3489.7119341563775</v>
          </cell>
          <cell r="T1798">
            <v>0</v>
          </cell>
        </row>
        <row r="1799">
          <cell r="B1799" t="str">
            <v>C20001</v>
          </cell>
          <cell r="E1799" t="str">
            <v>Tenaga</v>
          </cell>
          <cell r="G1799">
            <v>6</v>
          </cell>
          <cell r="I1799" t="str">
            <v>jam</v>
          </cell>
          <cell r="J1799">
            <v>6.0681481481481461</v>
          </cell>
          <cell r="K1799">
            <v>0.15802469135802463</v>
          </cell>
          <cell r="L1799">
            <v>37.968750000000014</v>
          </cell>
          <cell r="M1799">
            <v>17500</v>
          </cell>
          <cell r="N1799">
            <v>106192.59259259255</v>
          </cell>
          <cell r="O1799">
            <v>0</v>
          </cell>
          <cell r="P1799">
            <v>106192.59259259255</v>
          </cell>
          <cell r="Q1799">
            <v>0</v>
          </cell>
          <cell r="R1799">
            <v>0</v>
          </cell>
          <cell r="T1799">
            <v>0</v>
          </cell>
        </row>
        <row r="1800">
          <cell r="B1800" t="str">
            <v>C20003</v>
          </cell>
          <cell r="E1800" t="str">
            <v>Mandor</v>
          </cell>
          <cell r="G1800">
            <v>1</v>
          </cell>
          <cell r="I1800" t="str">
            <v>jam</v>
          </cell>
          <cell r="J1800">
            <v>1.0113580246913576</v>
          </cell>
          <cell r="K1800">
            <v>2.6337448559670771E-2</v>
          </cell>
          <cell r="L1800">
            <v>37.968750000000014</v>
          </cell>
          <cell r="M1800">
            <v>27500</v>
          </cell>
          <cell r="N1800">
            <v>27812.345679012335</v>
          </cell>
          <cell r="O1800">
            <v>0</v>
          </cell>
          <cell r="P1800">
            <v>27812.345679012335</v>
          </cell>
          <cell r="Q1800">
            <v>0</v>
          </cell>
          <cell r="R1800">
            <v>0</v>
          </cell>
          <cell r="T1800">
            <v>0</v>
          </cell>
        </row>
        <row r="1801">
          <cell r="D1801" t="str">
            <v>Equipment Operasional</v>
          </cell>
          <cell r="H1801" t="str">
            <v>BBM</v>
          </cell>
          <cell r="M1801">
            <v>36771.169800085714</v>
          </cell>
          <cell r="T1801">
            <v>0</v>
          </cell>
        </row>
        <row r="1802">
          <cell r="B1802" t="str">
            <v>D20025</v>
          </cell>
          <cell r="E1802" t="str">
            <v>Excavator CAT320</v>
          </cell>
          <cell r="F1802" t="str">
            <v>Timbun</v>
          </cell>
          <cell r="G1802">
            <v>18</v>
          </cell>
          <cell r="H1802">
            <v>18.204444444444437</v>
          </cell>
          <cell r="I1802" t="str">
            <v>jam</v>
          </cell>
          <cell r="J1802">
            <v>1.0113580246913576</v>
          </cell>
          <cell r="K1802">
            <v>2.6337448559670771E-2</v>
          </cell>
          <cell r="L1802">
            <v>37.968750000000014</v>
          </cell>
          <cell r="M1802">
            <v>241268.4</v>
          </cell>
          <cell r="N1802">
            <v>244008.73244444435</v>
          </cell>
          <cell r="O1802">
            <v>0</v>
          </cell>
          <cell r="P1802">
            <v>0</v>
          </cell>
          <cell r="Q1802">
            <v>244008.73244444435</v>
          </cell>
          <cell r="R1802">
            <v>0</v>
          </cell>
          <cell r="T1802">
            <v>0</v>
          </cell>
        </row>
        <row r="1803">
          <cell r="B1803" t="str">
            <v>D20040</v>
          </cell>
          <cell r="E1803" t="str">
            <v>Water Tank Truck, 3000-5000 liter</v>
          </cell>
          <cell r="G1803">
            <v>5</v>
          </cell>
          <cell r="H1803">
            <v>1.28</v>
          </cell>
          <cell r="I1803" t="str">
            <v>jam</v>
          </cell>
          <cell r="J1803">
            <v>0.25600000000000001</v>
          </cell>
          <cell r="K1803">
            <v>6.6666666666666671E-3</v>
          </cell>
          <cell r="L1803">
            <v>150</v>
          </cell>
          <cell r="M1803">
            <v>84561.566504230243</v>
          </cell>
          <cell r="N1803">
            <v>21647.761025082942</v>
          </cell>
          <cell r="O1803">
            <v>0</v>
          </cell>
          <cell r="P1803">
            <v>0</v>
          </cell>
          <cell r="Q1803">
            <v>21647.761025082942</v>
          </cell>
          <cell r="R1803">
            <v>0</v>
          </cell>
          <cell r="T1803">
            <v>0</v>
          </cell>
        </row>
        <row r="1804">
          <cell r="B1804" t="str">
            <v>A20021</v>
          </cell>
          <cell r="E1804" t="str">
            <v>Air</v>
          </cell>
          <cell r="I1804" t="str">
            <v>m3</v>
          </cell>
          <cell r="J1804">
            <v>3.84</v>
          </cell>
          <cell r="K1804">
            <v>0.1</v>
          </cell>
          <cell r="M1804">
            <v>2469.92</v>
          </cell>
          <cell r="N1804">
            <v>9484.4928</v>
          </cell>
          <cell r="O1804">
            <v>9484.4928</v>
          </cell>
          <cell r="P1804">
            <v>0</v>
          </cell>
          <cell r="Q1804">
            <v>0</v>
          </cell>
          <cell r="R1804">
            <v>0</v>
          </cell>
          <cell r="T1804">
            <v>0</v>
          </cell>
        </row>
        <row r="1805">
          <cell r="B1805" t="str">
            <v>D20036</v>
          </cell>
          <cell r="E1805" t="str">
            <v>Stamper</v>
          </cell>
          <cell r="I1805" t="str">
            <v>jam</v>
          </cell>
          <cell r="J1805">
            <v>5.12</v>
          </cell>
          <cell r="K1805">
            <v>0.13333333333333333</v>
          </cell>
          <cell r="L1805">
            <v>7.5</v>
          </cell>
          <cell r="M1805">
            <v>27509.943875635217</v>
          </cell>
          <cell r="N1805">
            <v>140850.91264325232</v>
          </cell>
          <cell r="O1805">
            <v>0</v>
          </cell>
          <cell r="P1805">
            <v>0</v>
          </cell>
          <cell r="Q1805">
            <v>140850.91264325232</v>
          </cell>
          <cell r="R1805">
            <v>0</v>
          </cell>
          <cell r="T1805">
            <v>0</v>
          </cell>
        </row>
        <row r="1806">
          <cell r="B1806" t="str">
            <v>D20042</v>
          </cell>
          <cell r="E1806" t="str">
            <v>Wheel loader</v>
          </cell>
          <cell r="F1806">
            <v>0.8</v>
          </cell>
          <cell r="G1806">
            <v>16</v>
          </cell>
          <cell r="H1806">
            <v>13.159839357429716</v>
          </cell>
          <cell r="I1806" t="str">
            <v>jam</v>
          </cell>
          <cell r="J1806">
            <v>0.82248995983935724</v>
          </cell>
          <cell r="K1806">
            <v>2.6773761713520743E-2</v>
          </cell>
          <cell r="L1806">
            <v>37.350000000000009</v>
          </cell>
          <cell r="M1806">
            <v>173345.6</v>
          </cell>
          <cell r="N1806">
            <v>142575.0155823293</v>
          </cell>
          <cell r="O1806">
            <v>0</v>
          </cell>
          <cell r="P1806">
            <v>0</v>
          </cell>
          <cell r="Q1806">
            <v>142575.0155823293</v>
          </cell>
          <cell r="R1806">
            <v>0</v>
          </cell>
          <cell r="T1806">
            <v>0</v>
          </cell>
        </row>
        <row r="1807">
          <cell r="B1807" t="str">
            <v>D20024</v>
          </cell>
          <cell r="E1807" t="str">
            <v>Dump Truck 20 Ton</v>
          </cell>
          <cell r="F1807">
            <v>8</v>
          </cell>
          <cell r="G1807">
            <v>10</v>
          </cell>
          <cell r="H1807">
            <v>40.049777777777777</v>
          </cell>
          <cell r="I1807" t="str">
            <v>jam</v>
          </cell>
          <cell r="J1807">
            <v>4.0049777777777775</v>
          </cell>
          <cell r="K1807">
            <v>0.13037037037037036</v>
          </cell>
          <cell r="L1807">
            <v>7.6704545454545467</v>
          </cell>
          <cell r="M1807">
            <v>192744.92307692309</v>
          </cell>
          <cell r="N1807">
            <v>771939.13370256417</v>
          </cell>
          <cell r="O1807">
            <v>0</v>
          </cell>
          <cell r="P1807">
            <v>0</v>
          </cell>
          <cell r="Q1807">
            <v>771939.13370256417</v>
          </cell>
          <cell r="R1807">
            <v>0</v>
          </cell>
          <cell r="T1807">
            <v>0</v>
          </cell>
        </row>
        <row r="1808">
          <cell r="B1808" t="str">
            <v>D20004</v>
          </cell>
          <cell r="E1808" t="str">
            <v>Alat bantu (Pek. Tanah)-m3</v>
          </cell>
          <cell r="I1808" t="str">
            <v>m3</v>
          </cell>
          <cell r="J1808">
            <v>38.4</v>
          </cell>
          <cell r="K1808">
            <v>1</v>
          </cell>
          <cell r="M1808">
            <v>250</v>
          </cell>
          <cell r="N1808">
            <v>9600</v>
          </cell>
          <cell r="O1808">
            <v>0</v>
          </cell>
          <cell r="P1808">
            <v>0</v>
          </cell>
          <cell r="Q1808">
            <v>9600</v>
          </cell>
          <cell r="R1808">
            <v>0</v>
          </cell>
          <cell r="T1808">
            <v>0</v>
          </cell>
        </row>
        <row r="1809">
          <cell r="B1809" t="str">
            <v>D20050</v>
          </cell>
          <cell r="E1809" t="str">
            <v>BBM solar</v>
          </cell>
          <cell r="H1809">
            <v>72.69406157965193</v>
          </cell>
          <cell r="I1809" t="str">
            <v>ltr</v>
          </cell>
          <cell r="J1809">
            <v>72.69406157965193</v>
          </cell>
          <cell r="M1809">
            <v>989.1712</v>
          </cell>
          <cell r="N1809">
            <v>71906.872125618189</v>
          </cell>
          <cell r="O1809">
            <v>0</v>
          </cell>
          <cell r="P1809">
            <v>0</v>
          </cell>
          <cell r="Q1809">
            <v>71906.872125618189</v>
          </cell>
          <cell r="R1809">
            <v>0</v>
          </cell>
          <cell r="T1809">
            <v>0</v>
          </cell>
        </row>
        <row r="1810">
          <cell r="T1810">
            <v>0</v>
          </cell>
        </row>
        <row r="1811">
          <cell r="B1811" t="str">
            <v>4.1.3</v>
          </cell>
          <cell r="D1811" t="str">
            <v>Blinding Concrete Class B</v>
          </cell>
          <cell r="F1811">
            <v>0.1</v>
          </cell>
          <cell r="I1811" t="str">
            <v>m3</v>
          </cell>
          <cell r="J1811">
            <v>4</v>
          </cell>
          <cell r="K1811">
            <v>2</v>
          </cell>
          <cell r="L1811" t="str">
            <v>m3/nos</v>
          </cell>
          <cell r="M1811">
            <v>694275.05280000006</v>
          </cell>
          <cell r="T1811">
            <v>0</v>
          </cell>
        </row>
        <row r="1812">
          <cell r="D1812" t="str">
            <v>Material</v>
          </cell>
          <cell r="M1812">
            <v>609675.05280000006</v>
          </cell>
          <cell r="T1812">
            <v>0</v>
          </cell>
        </row>
        <row r="1813">
          <cell r="B1813" t="str">
            <v>B20193</v>
          </cell>
          <cell r="E1813" t="str">
            <v>Concrete Class B</v>
          </cell>
          <cell r="I1813" t="str">
            <v>m3</v>
          </cell>
          <cell r="J1813">
            <v>4.08</v>
          </cell>
          <cell r="K1813">
            <v>1.02</v>
          </cell>
          <cell r="M1813">
            <v>597720.64</v>
          </cell>
          <cell r="N1813">
            <v>2438700.2112000003</v>
          </cell>
          <cell r="O1813">
            <v>2438700.2112000003</v>
          </cell>
          <cell r="P1813">
            <v>0</v>
          </cell>
          <cell r="Q1813">
            <v>0</v>
          </cell>
          <cell r="R1813">
            <v>0</v>
          </cell>
          <cell r="T1813">
            <v>0</v>
          </cell>
        </row>
        <row r="1814">
          <cell r="D1814" t="str">
            <v>Labour</v>
          </cell>
          <cell r="M1814">
            <v>81600</v>
          </cell>
          <cell r="T1814">
            <v>0</v>
          </cell>
        </row>
        <row r="1815">
          <cell r="B1815" t="str">
            <v>C20008</v>
          </cell>
          <cell r="E1815" t="str">
            <v>Placing beton (slab)</v>
          </cell>
          <cell r="I1815" t="str">
            <v>m3</v>
          </cell>
          <cell r="J1815">
            <v>4.08</v>
          </cell>
          <cell r="M1815">
            <v>80000</v>
          </cell>
          <cell r="N1815">
            <v>326400</v>
          </cell>
          <cell r="O1815">
            <v>0</v>
          </cell>
          <cell r="P1815">
            <v>326400</v>
          </cell>
          <cell r="Q1815">
            <v>0</v>
          </cell>
          <cell r="R1815">
            <v>0</v>
          </cell>
          <cell r="T1815">
            <v>0</v>
          </cell>
        </row>
        <row r="1816">
          <cell r="D1816" t="str">
            <v>Equipment Operasional</v>
          </cell>
          <cell r="H1816" t="str">
            <v>BBM</v>
          </cell>
          <cell r="M1816">
            <v>3000</v>
          </cell>
          <cell r="T1816">
            <v>0</v>
          </cell>
        </row>
        <row r="1817">
          <cell r="B1817" t="str">
            <v>D20029</v>
          </cell>
          <cell r="E1817" t="str">
            <v>Gerobak dorong</v>
          </cell>
          <cell r="I1817" t="str">
            <v>unit</v>
          </cell>
          <cell r="J1817">
            <v>0.08</v>
          </cell>
          <cell r="K1817">
            <v>0.02</v>
          </cell>
          <cell r="M1817">
            <v>100000</v>
          </cell>
          <cell r="N1817">
            <v>8000</v>
          </cell>
          <cell r="O1817">
            <v>0</v>
          </cell>
          <cell r="P1817">
            <v>0</v>
          </cell>
          <cell r="Q1817">
            <v>8000</v>
          </cell>
          <cell r="R1817">
            <v>0</v>
          </cell>
          <cell r="T1817">
            <v>0</v>
          </cell>
        </row>
        <row r="1818">
          <cell r="B1818" t="str">
            <v>D20006</v>
          </cell>
          <cell r="E1818" t="str">
            <v>Alat bantu Cor</v>
          </cell>
          <cell r="I1818" t="str">
            <v>m3</v>
          </cell>
          <cell r="J1818">
            <v>4</v>
          </cell>
          <cell r="K1818">
            <v>1</v>
          </cell>
          <cell r="M1818">
            <v>1000</v>
          </cell>
          <cell r="N1818">
            <v>4000</v>
          </cell>
          <cell r="O1818">
            <v>0</v>
          </cell>
          <cell r="P1818">
            <v>0</v>
          </cell>
          <cell r="Q1818">
            <v>4000</v>
          </cell>
          <cell r="R1818">
            <v>0</v>
          </cell>
          <cell r="T1818">
            <v>0</v>
          </cell>
        </row>
        <row r="1819">
          <cell r="T1819">
            <v>0</v>
          </cell>
        </row>
        <row r="1820">
          <cell r="B1820" t="str">
            <v>4.1.4</v>
          </cell>
          <cell r="D1820" t="str">
            <v>Concrete Work</v>
          </cell>
          <cell r="I1820" t="str">
            <v>nos</v>
          </cell>
          <cell r="J1820">
            <v>2</v>
          </cell>
          <cell r="M1820">
            <v>69423975.989934444</v>
          </cell>
          <cell r="T1820">
            <v>0</v>
          </cell>
        </row>
        <row r="1821">
          <cell r="D1821" t="str">
            <v>Concrete block</v>
          </cell>
          <cell r="T1821">
            <v>0</v>
          </cell>
        </row>
        <row r="1822">
          <cell r="B1822" t="str">
            <v>4.1.4.a</v>
          </cell>
          <cell r="E1822" t="str">
            <v>Con-C</v>
          </cell>
          <cell r="I1822" t="str">
            <v>m3</v>
          </cell>
          <cell r="J1822">
            <v>1.8280000000000001</v>
          </cell>
          <cell r="K1822">
            <v>0.91400000000000003</v>
          </cell>
          <cell r="L1822" t="str">
            <v>m3/nos</v>
          </cell>
          <cell r="T1822">
            <v>0</v>
          </cell>
        </row>
        <row r="1823">
          <cell r="B1823" t="str">
            <v>4.1.4.b</v>
          </cell>
          <cell r="E1823" t="str">
            <v>Re-Bar</v>
          </cell>
          <cell r="I1823" t="str">
            <v>kg</v>
          </cell>
          <cell r="J1823">
            <v>146.126</v>
          </cell>
          <cell r="K1823">
            <v>73.063000000000002</v>
          </cell>
          <cell r="L1823" t="str">
            <v>kg/nos</v>
          </cell>
          <cell r="T1823">
            <v>0</v>
          </cell>
        </row>
        <row r="1824">
          <cell r="B1824" t="str">
            <v>4.1.4.c</v>
          </cell>
          <cell r="E1824" t="str">
            <v>Form-Work</v>
          </cell>
          <cell r="I1824" t="str">
            <v>m2</v>
          </cell>
          <cell r="J1824">
            <v>16.452000000000002</v>
          </cell>
          <cell r="K1824">
            <v>8.2260000000000009</v>
          </cell>
          <cell r="L1824" t="str">
            <v>m2/nos</v>
          </cell>
          <cell r="T1824">
            <v>0</v>
          </cell>
        </row>
        <row r="1825">
          <cell r="D1825" t="str">
            <v>Opening for acces and maintenance</v>
          </cell>
          <cell r="T1825">
            <v>0</v>
          </cell>
        </row>
        <row r="1826">
          <cell r="B1826" t="str">
            <v>4.1.4.d</v>
          </cell>
          <cell r="E1826" t="str">
            <v>Con-C</v>
          </cell>
          <cell r="I1826" t="str">
            <v>m3</v>
          </cell>
          <cell r="J1826">
            <v>0.224</v>
          </cell>
          <cell r="K1826">
            <v>0.112</v>
          </cell>
          <cell r="L1826" t="str">
            <v>m3/nos</v>
          </cell>
          <cell r="T1826">
            <v>0</v>
          </cell>
        </row>
        <row r="1827">
          <cell r="B1827" t="str">
            <v>4.1.4.e</v>
          </cell>
          <cell r="E1827" t="str">
            <v>Re-Bar</v>
          </cell>
          <cell r="I1827" t="str">
            <v>kg</v>
          </cell>
          <cell r="J1827">
            <v>46.594000000000001</v>
          </cell>
          <cell r="K1827">
            <v>23.297000000000001</v>
          </cell>
          <cell r="L1827" t="str">
            <v>kg/nos</v>
          </cell>
          <cell r="T1827">
            <v>0</v>
          </cell>
        </row>
        <row r="1828">
          <cell r="B1828" t="str">
            <v>4.1.4.f</v>
          </cell>
          <cell r="E1828" t="str">
            <v>Form-Work</v>
          </cell>
          <cell r="I1828" t="str">
            <v>m2</v>
          </cell>
          <cell r="J1828">
            <v>3.12</v>
          </cell>
          <cell r="K1828">
            <v>1.56</v>
          </cell>
          <cell r="L1828" t="str">
            <v>m2/nos</v>
          </cell>
          <cell r="T1828">
            <v>0</v>
          </cell>
        </row>
        <row r="1829">
          <cell r="D1829" t="str">
            <v>Concrete ring for cover installation</v>
          </cell>
          <cell r="T1829">
            <v>0</v>
          </cell>
        </row>
        <row r="1830">
          <cell r="B1830" t="str">
            <v>4.1.4.g</v>
          </cell>
          <cell r="E1830" t="str">
            <v>Con-C</v>
          </cell>
          <cell r="I1830" t="str">
            <v>m3</v>
          </cell>
          <cell r="J1830">
            <v>0.86399999999999999</v>
          </cell>
          <cell r="K1830">
            <v>0.432</v>
          </cell>
          <cell r="L1830" t="str">
            <v>m3/nos</v>
          </cell>
          <cell r="T1830">
            <v>0</v>
          </cell>
        </row>
        <row r="1831">
          <cell r="B1831" t="str">
            <v>4.1.4.h</v>
          </cell>
          <cell r="E1831" t="str">
            <v>Re-Bar</v>
          </cell>
          <cell r="I1831" t="str">
            <v>kg</v>
          </cell>
          <cell r="J1831">
            <v>157.25800000000001</v>
          </cell>
          <cell r="K1831">
            <v>78.629000000000005</v>
          </cell>
          <cell r="L1831" t="str">
            <v>kg/nos</v>
          </cell>
          <cell r="T1831">
            <v>0</v>
          </cell>
        </row>
        <row r="1832">
          <cell r="B1832" t="str">
            <v>4.1.4.i</v>
          </cell>
          <cell r="E1832" t="str">
            <v>Form-Work</v>
          </cell>
          <cell r="I1832" t="str">
            <v>m2</v>
          </cell>
          <cell r="J1832">
            <v>7.92</v>
          </cell>
          <cell r="K1832">
            <v>3.96</v>
          </cell>
          <cell r="L1832" t="str">
            <v>m2/nos</v>
          </cell>
          <cell r="T1832">
            <v>0</v>
          </cell>
        </row>
        <row r="1833">
          <cell r="D1833" t="str">
            <v>Chamber</v>
          </cell>
          <cell r="T1833">
            <v>0</v>
          </cell>
        </row>
        <row r="1834">
          <cell r="B1834" t="str">
            <v>4.1.4.j</v>
          </cell>
          <cell r="E1834" t="str">
            <v>Con-C</v>
          </cell>
          <cell r="I1834" t="str">
            <v>m3</v>
          </cell>
          <cell r="J1834">
            <v>37.008000000000003</v>
          </cell>
          <cell r="K1834">
            <v>18.504000000000001</v>
          </cell>
          <cell r="L1834" t="str">
            <v>m3/nos</v>
          </cell>
          <cell r="T1834">
            <v>0</v>
          </cell>
        </row>
        <row r="1835">
          <cell r="B1835" t="str">
            <v>4.1.4.k</v>
          </cell>
          <cell r="E1835" t="str">
            <v>Re-Bar</v>
          </cell>
          <cell r="I1835" t="str">
            <v>kg</v>
          </cell>
          <cell r="J1835">
            <v>6487.01</v>
          </cell>
          <cell r="K1835">
            <v>3243.5050000000001</v>
          </cell>
          <cell r="L1835" t="str">
            <v>kg/nos</v>
          </cell>
          <cell r="T1835">
            <v>0</v>
          </cell>
        </row>
        <row r="1836">
          <cell r="B1836" t="str">
            <v>4.1.4.l</v>
          </cell>
          <cell r="E1836" t="str">
            <v>Form-Work</v>
          </cell>
          <cell r="I1836" t="str">
            <v>m2</v>
          </cell>
          <cell r="J1836">
            <v>136.08000000000001</v>
          </cell>
          <cell r="K1836">
            <v>68.040000000000006</v>
          </cell>
          <cell r="L1836" t="str">
            <v>m2/nos</v>
          </cell>
          <cell r="T1836">
            <v>0</v>
          </cell>
        </row>
        <row r="1837">
          <cell r="D1837" t="str">
            <v>Pre-cast</v>
          </cell>
          <cell r="T1837">
            <v>0</v>
          </cell>
        </row>
        <row r="1838">
          <cell r="B1838" t="str">
            <v>4.1.4.m</v>
          </cell>
          <cell r="E1838" t="str">
            <v>Con-C</v>
          </cell>
          <cell r="I1838" t="str">
            <v>m3</v>
          </cell>
          <cell r="J1838">
            <v>0</v>
          </cell>
          <cell r="K1838">
            <v>0</v>
          </cell>
          <cell r="L1838" t="str">
            <v>m3/nos</v>
          </cell>
          <cell r="T1838">
            <v>0</v>
          </cell>
        </row>
        <row r="1839">
          <cell r="B1839" t="str">
            <v>4.1.4.n</v>
          </cell>
          <cell r="E1839" t="str">
            <v>Re-Bar</v>
          </cell>
          <cell r="I1839" t="str">
            <v>kg</v>
          </cell>
          <cell r="J1839">
            <v>0</v>
          </cell>
          <cell r="K1839">
            <v>0</v>
          </cell>
          <cell r="L1839" t="str">
            <v>kg/nos</v>
          </cell>
          <cell r="T1839">
            <v>0</v>
          </cell>
        </row>
        <row r="1840">
          <cell r="B1840" t="str">
            <v>4.1.4.o</v>
          </cell>
          <cell r="E1840" t="str">
            <v>Form-Work</v>
          </cell>
          <cell r="I1840" t="str">
            <v>m2</v>
          </cell>
          <cell r="J1840">
            <v>0</v>
          </cell>
          <cell r="K1840">
            <v>0</v>
          </cell>
          <cell r="L1840" t="str">
            <v>m2/nos</v>
          </cell>
          <cell r="T1840">
            <v>0</v>
          </cell>
        </row>
        <row r="1841">
          <cell r="T1841">
            <v>0</v>
          </cell>
        </row>
        <row r="1842">
          <cell r="D1842" t="str">
            <v>Concrete class C</v>
          </cell>
          <cell r="I1842" t="str">
            <v>m3</v>
          </cell>
          <cell r="J1842">
            <v>39.923999999999999</v>
          </cell>
          <cell r="M1842">
            <v>780355.8617086343</v>
          </cell>
          <cell r="T1842">
            <v>0</v>
          </cell>
        </row>
        <row r="1843">
          <cell r="D1843" t="str">
            <v>Material</v>
          </cell>
          <cell r="M1843">
            <v>14580982.476708971</v>
          </cell>
          <cell r="T1843">
            <v>0</v>
          </cell>
        </row>
        <row r="1844">
          <cell r="B1844" t="str">
            <v>B20194</v>
          </cell>
          <cell r="E1844" t="str">
            <v>Concrete Class C</v>
          </cell>
          <cell r="I1844" t="str">
            <v>m3</v>
          </cell>
          <cell r="J1844">
            <v>40.722479999999997</v>
          </cell>
          <cell r="K1844">
            <v>1.02</v>
          </cell>
          <cell r="M1844">
            <v>654528.80000000005</v>
          </cell>
          <cell r="N1844">
            <v>26654035.967424002</v>
          </cell>
          <cell r="O1844">
            <v>26654035.967424002</v>
          </cell>
          <cell r="P1844">
            <v>0</v>
          </cell>
          <cell r="Q1844">
            <v>0</v>
          </cell>
          <cell r="R1844">
            <v>0</v>
          </cell>
          <cell r="T1844">
            <v>0</v>
          </cell>
        </row>
        <row r="1845">
          <cell r="D1845" t="str">
            <v>Labour</v>
          </cell>
          <cell r="M1845">
            <v>2227706.7833698029</v>
          </cell>
          <cell r="T1845">
            <v>0</v>
          </cell>
        </row>
        <row r="1846">
          <cell r="B1846" t="str">
            <v>C20007</v>
          </cell>
          <cell r="E1846" t="str">
            <v>Placing beton (dinding)</v>
          </cell>
          <cell r="I1846" t="str">
            <v>m3</v>
          </cell>
          <cell r="J1846">
            <v>40.722479999999997</v>
          </cell>
          <cell r="M1846">
            <v>100000</v>
          </cell>
          <cell r="N1846">
            <v>4072247.9999999995</v>
          </cell>
          <cell r="O1846">
            <v>0</v>
          </cell>
          <cell r="P1846">
            <v>4072247.9999999995</v>
          </cell>
          <cell r="Q1846">
            <v>0</v>
          </cell>
          <cell r="R1846">
            <v>0</v>
          </cell>
          <cell r="T1846">
            <v>0</v>
          </cell>
        </row>
        <row r="1847">
          <cell r="D1847" t="str">
            <v>Equipment Operasional</v>
          </cell>
          <cell r="H1847" t="str">
            <v>BBM</v>
          </cell>
          <cell r="M1847">
            <v>234487.66708507258</v>
          </cell>
          <cell r="T1847">
            <v>0</v>
          </cell>
        </row>
        <row r="1848">
          <cell r="B1848" t="str">
            <v>D20029</v>
          </cell>
          <cell r="E1848" t="str">
            <v>Gerobak dorong</v>
          </cell>
          <cell r="I1848" t="str">
            <v>unit</v>
          </cell>
          <cell r="J1848">
            <v>0.79847999999999997</v>
          </cell>
          <cell r="K1848">
            <v>0.02</v>
          </cell>
          <cell r="M1848">
            <v>100000</v>
          </cell>
          <cell r="N1848">
            <v>79848</v>
          </cell>
          <cell r="O1848">
            <v>0</v>
          </cell>
          <cell r="P1848">
            <v>0</v>
          </cell>
          <cell r="Q1848">
            <v>79848</v>
          </cell>
          <cell r="R1848">
            <v>0</v>
          </cell>
          <cell r="T1848">
            <v>0</v>
          </cell>
        </row>
        <row r="1849">
          <cell r="B1849" t="str">
            <v>D20019</v>
          </cell>
          <cell r="E1849" t="str">
            <v>Concrete Vibrator</v>
          </cell>
          <cell r="I1849" t="str">
            <v>jam</v>
          </cell>
          <cell r="J1849">
            <v>17.637108433734941</v>
          </cell>
          <cell r="K1849">
            <v>0.44176706827309237</v>
          </cell>
          <cell r="L1849">
            <v>2.2636363636363637</v>
          </cell>
          <cell r="M1849">
            <v>8458.0449222720126</v>
          </cell>
          <cell r="N1849">
            <v>149175.4554315127</v>
          </cell>
          <cell r="O1849">
            <v>0</v>
          </cell>
          <cell r="P1849">
            <v>0</v>
          </cell>
          <cell r="Q1849">
            <v>149175.4554315127</v>
          </cell>
          <cell r="R1849">
            <v>0</v>
          </cell>
          <cell r="T1849">
            <v>0</v>
          </cell>
        </row>
        <row r="1850">
          <cell r="B1850" t="str">
            <v>D20006</v>
          </cell>
          <cell r="E1850" t="str">
            <v>Alat bantu Cor</v>
          </cell>
          <cell r="I1850" t="str">
            <v>m3</v>
          </cell>
          <cell r="J1850">
            <v>199.62</v>
          </cell>
          <cell r="K1850">
            <v>5</v>
          </cell>
          <cell r="M1850">
            <v>1000</v>
          </cell>
          <cell r="N1850">
            <v>199620</v>
          </cell>
          <cell r="O1850">
            <v>0</v>
          </cell>
          <cell r="P1850">
            <v>0</v>
          </cell>
          <cell r="Q1850">
            <v>199620</v>
          </cell>
          <cell r="R1850">
            <v>0</v>
          </cell>
          <cell r="T1850">
            <v>0</v>
          </cell>
        </row>
        <row r="1851">
          <cell r="T1851">
            <v>0</v>
          </cell>
        </row>
        <row r="1852">
          <cell r="B1852" t="str">
            <v>4.1.4.p</v>
          </cell>
          <cell r="D1852" t="str">
            <v>Reinforcement</v>
          </cell>
          <cell r="I1852" t="str">
            <v>kg</v>
          </cell>
          <cell r="J1852">
            <v>7520.6868000000013</v>
          </cell>
          <cell r="K1852">
            <v>1.1000000000000001</v>
          </cell>
          <cell r="M1852">
            <v>12012.333333333336</v>
          </cell>
          <cell r="T1852">
            <v>0</v>
          </cell>
        </row>
        <row r="1853">
          <cell r="D1853" t="str">
            <v>Material</v>
          </cell>
          <cell r="M1853">
            <v>543956.16652204271</v>
          </cell>
          <cell r="T1853">
            <v>0</v>
          </cell>
        </row>
        <row r="1854">
          <cell r="B1854" t="str">
            <v>B20011</v>
          </cell>
          <cell r="E1854" t="str">
            <v>Besi beton</v>
          </cell>
          <cell r="I1854" t="str">
            <v>kg</v>
          </cell>
          <cell r="J1854">
            <v>7896.7211400000015</v>
          </cell>
          <cell r="K1854">
            <v>1.05</v>
          </cell>
          <cell r="M1854">
            <v>9800</v>
          </cell>
          <cell r="N1854">
            <v>77387867.172000021</v>
          </cell>
          <cell r="O1854">
            <v>77387867.172000021</v>
          </cell>
          <cell r="P1854">
            <v>0</v>
          </cell>
          <cell r="Q1854">
            <v>0</v>
          </cell>
          <cell r="R1854">
            <v>0</v>
          </cell>
          <cell r="T1854">
            <v>0</v>
          </cell>
        </row>
        <row r="1855">
          <cell r="B1855" t="str">
            <v>B20050</v>
          </cell>
          <cell r="E1855" t="str">
            <v>Kawat Bendrad</v>
          </cell>
          <cell r="I1855" t="str">
            <v>Kg</v>
          </cell>
          <cell r="J1855">
            <v>150.41373600000003</v>
          </cell>
          <cell r="K1855">
            <v>0.02</v>
          </cell>
          <cell r="M1855">
            <v>13950</v>
          </cell>
          <cell r="N1855">
            <v>2098271.6172000002</v>
          </cell>
          <cell r="O1855">
            <v>2098271.6172000002</v>
          </cell>
          <cell r="P1855">
            <v>0</v>
          </cell>
          <cell r="Q1855">
            <v>0</v>
          </cell>
          <cell r="R1855">
            <v>0</v>
          </cell>
          <cell r="T1855">
            <v>0</v>
          </cell>
        </row>
        <row r="1856">
          <cell r="D1856" t="str">
            <v>Labour</v>
          </cell>
          <cell r="M1856">
            <v>64848.592091756444</v>
          </cell>
          <cell r="T1856">
            <v>0</v>
          </cell>
        </row>
        <row r="1857">
          <cell r="B1857" t="str">
            <v>C20014</v>
          </cell>
          <cell r="E1857" t="str">
            <v>Upah fabrikasi dan install besi beton</v>
          </cell>
          <cell r="I1857" t="str">
            <v>kg</v>
          </cell>
          <cell r="J1857">
            <v>7896.7211400000015</v>
          </cell>
          <cell r="M1857">
            <v>1200</v>
          </cell>
          <cell r="N1857">
            <v>9476065.3680000026</v>
          </cell>
          <cell r="O1857">
            <v>0</v>
          </cell>
          <cell r="P1857">
            <v>9476065.3680000026</v>
          </cell>
          <cell r="Q1857">
            <v>0</v>
          </cell>
          <cell r="R1857">
            <v>0</v>
          </cell>
          <cell r="T1857">
            <v>0</v>
          </cell>
        </row>
        <row r="1858">
          <cell r="D1858" t="str">
            <v>Equipment Operasional</v>
          </cell>
          <cell r="M1858">
            <v>9435.6417064724992</v>
          </cell>
          <cell r="T1858">
            <v>0</v>
          </cell>
        </row>
        <row r="1859">
          <cell r="B1859" t="str">
            <v>D20013</v>
          </cell>
          <cell r="E1859" t="str">
            <v>Bar bender</v>
          </cell>
          <cell r="G1859">
            <v>300</v>
          </cell>
          <cell r="I1859" t="str">
            <v>jam</v>
          </cell>
          <cell r="J1859">
            <v>25.068956000000007</v>
          </cell>
          <cell r="K1859">
            <v>3.3333333333333335E-3</v>
          </cell>
          <cell r="M1859">
            <v>20000</v>
          </cell>
          <cell r="N1859">
            <v>501379.12000000017</v>
          </cell>
          <cell r="O1859">
            <v>0</v>
          </cell>
          <cell r="P1859">
            <v>0</v>
          </cell>
          <cell r="Q1859">
            <v>501379.12000000017</v>
          </cell>
          <cell r="R1859">
            <v>0</v>
          </cell>
          <cell r="T1859">
            <v>0</v>
          </cell>
        </row>
        <row r="1860">
          <cell r="B1860" t="str">
            <v>D20014</v>
          </cell>
          <cell r="E1860" t="str">
            <v>Bar cutter</v>
          </cell>
          <cell r="G1860">
            <v>300</v>
          </cell>
          <cell r="I1860" t="str">
            <v>jam</v>
          </cell>
          <cell r="J1860">
            <v>25.068956000000007</v>
          </cell>
          <cell r="K1860">
            <v>3.3333333333333335E-3</v>
          </cell>
          <cell r="M1860">
            <v>20000</v>
          </cell>
          <cell r="N1860">
            <v>501379.12000000017</v>
          </cell>
          <cell r="O1860">
            <v>0</v>
          </cell>
          <cell r="P1860">
            <v>0</v>
          </cell>
          <cell r="Q1860">
            <v>501379.12000000017</v>
          </cell>
          <cell r="R1860">
            <v>0</v>
          </cell>
          <cell r="T1860">
            <v>0</v>
          </cell>
        </row>
        <row r="1861">
          <cell r="B1861" t="str">
            <v>D20005</v>
          </cell>
          <cell r="E1861" t="str">
            <v>Alat bantu pekerjaan besi</v>
          </cell>
          <cell r="I1861" t="str">
            <v>kg</v>
          </cell>
          <cell r="J1861">
            <v>7520.6868000000013</v>
          </cell>
          <cell r="K1861">
            <v>1</v>
          </cell>
          <cell r="M1861">
            <v>50</v>
          </cell>
          <cell r="N1861">
            <v>376034.34000000008</v>
          </cell>
          <cell r="O1861">
            <v>0</v>
          </cell>
          <cell r="P1861">
            <v>0</v>
          </cell>
          <cell r="Q1861">
            <v>376034.34000000008</v>
          </cell>
          <cell r="R1861">
            <v>0</v>
          </cell>
          <cell r="T1861">
            <v>0</v>
          </cell>
        </row>
        <row r="1862">
          <cell r="T1862">
            <v>0</v>
          </cell>
        </row>
        <row r="1863">
          <cell r="D1863" t="str">
            <v>Formwork</v>
          </cell>
          <cell r="I1863" t="str">
            <v>m2</v>
          </cell>
          <cell r="J1863">
            <v>163.572</v>
          </cell>
          <cell r="M1863">
            <v>106081.89555555556</v>
          </cell>
          <cell r="T1863">
            <v>0</v>
          </cell>
        </row>
        <row r="1864">
          <cell r="D1864" t="str">
            <v>Material</v>
          </cell>
          <cell r="M1864">
            <v>637126.41744549794</v>
          </cell>
          <cell r="T1864">
            <v>0</v>
          </cell>
        </row>
        <row r="1865">
          <cell r="B1865" t="str">
            <v>A20008</v>
          </cell>
          <cell r="E1865" t="str">
            <v>Kayu bekisting</v>
          </cell>
          <cell r="G1865">
            <v>3</v>
          </cell>
          <cell r="H1865" t="str">
            <v>X pakai</v>
          </cell>
          <cell r="I1865" t="str">
            <v>m3</v>
          </cell>
          <cell r="J1865">
            <v>1.8884614583333335</v>
          </cell>
          <cell r="K1865">
            <v>1.154513888888889E-2</v>
          </cell>
          <cell r="M1865">
            <v>2193529.6</v>
          </cell>
          <cell r="N1865">
            <v>4142396.1073133335</v>
          </cell>
          <cell r="O1865">
            <v>4142396.1073133335</v>
          </cell>
          <cell r="P1865">
            <v>0</v>
          </cell>
          <cell r="Q1865">
            <v>0</v>
          </cell>
          <cell r="R1865">
            <v>0</v>
          </cell>
          <cell r="T1865">
            <v>0</v>
          </cell>
        </row>
        <row r="1866">
          <cell r="B1866" t="str">
            <v>B20065</v>
          </cell>
          <cell r="E1866" t="str">
            <v>Plywood 12mm x 4' x 8'</v>
          </cell>
          <cell r="G1866">
            <v>3</v>
          </cell>
          <cell r="H1866" t="str">
            <v>X pakai</v>
          </cell>
          <cell r="I1866" t="str">
            <v>lbr</v>
          </cell>
          <cell r="J1866">
            <v>18.931944444444444</v>
          </cell>
          <cell r="K1866">
            <v>0.11574074074074074</v>
          </cell>
          <cell r="M1866">
            <v>225000</v>
          </cell>
          <cell r="N1866">
            <v>4259687.5</v>
          </cell>
          <cell r="O1866">
            <v>4259687.5</v>
          </cell>
          <cell r="P1866">
            <v>0</v>
          </cell>
          <cell r="Q1866">
            <v>0</v>
          </cell>
          <cell r="R1866">
            <v>0</v>
          </cell>
          <cell r="T1866">
            <v>0</v>
          </cell>
        </row>
        <row r="1867">
          <cell r="B1867" t="str">
            <v>B20067</v>
          </cell>
          <cell r="E1867" t="str">
            <v>Paku</v>
          </cell>
          <cell r="G1867">
            <v>1</v>
          </cell>
          <cell r="H1867" t="str">
            <v>X pakai</v>
          </cell>
          <cell r="I1867" t="str">
            <v>kg</v>
          </cell>
          <cell r="J1867">
            <v>64.747249999999994</v>
          </cell>
          <cell r="K1867">
            <v>0.39583333333333331</v>
          </cell>
          <cell r="M1867">
            <v>10650</v>
          </cell>
          <cell r="N1867">
            <v>689558.21249999991</v>
          </cell>
          <cell r="O1867">
            <v>689558.21249999991</v>
          </cell>
          <cell r="P1867">
            <v>0</v>
          </cell>
          <cell r="Q1867">
            <v>0</v>
          </cell>
          <cell r="R1867">
            <v>0</v>
          </cell>
          <cell r="T1867">
            <v>0</v>
          </cell>
        </row>
        <row r="1868">
          <cell r="B1868" t="str">
            <v>B20091</v>
          </cell>
          <cell r="E1868" t="str">
            <v>Material lain (adjustable support, pipa dll)</v>
          </cell>
          <cell r="G1868">
            <v>80</v>
          </cell>
          <cell r="H1868" t="str">
            <v>X pakai</v>
          </cell>
          <cell r="I1868" t="str">
            <v>ls</v>
          </cell>
          <cell r="J1868">
            <v>2.0446500000000003</v>
          </cell>
          <cell r="K1868">
            <v>1.2500000000000001E-2</v>
          </cell>
          <cell r="M1868">
            <v>600000</v>
          </cell>
          <cell r="N1868">
            <v>1226790.0000000002</v>
          </cell>
          <cell r="O1868">
            <v>1226790.0000000002</v>
          </cell>
          <cell r="P1868">
            <v>0</v>
          </cell>
          <cell r="Q1868">
            <v>0</v>
          </cell>
          <cell r="R1868">
            <v>0</v>
          </cell>
          <cell r="T1868">
            <v>0</v>
          </cell>
        </row>
        <row r="1869">
          <cell r="B1869" t="str">
            <v>B20066</v>
          </cell>
          <cell r="E1869" t="str">
            <v>Oli formwork</v>
          </cell>
          <cell r="I1869" t="str">
            <v>liter</v>
          </cell>
          <cell r="J1869">
            <v>32.714400000000005</v>
          </cell>
          <cell r="K1869">
            <v>0.2</v>
          </cell>
          <cell r="M1869">
            <v>5000</v>
          </cell>
          <cell r="N1869">
            <v>163572.00000000003</v>
          </cell>
          <cell r="O1869">
            <v>163572.00000000003</v>
          </cell>
          <cell r="P1869">
            <v>0</v>
          </cell>
          <cell r="Q1869">
            <v>0</v>
          </cell>
          <cell r="R1869">
            <v>0</v>
          </cell>
          <cell r="T1869">
            <v>0</v>
          </cell>
        </row>
        <row r="1870">
          <cell r="D1870" t="str">
            <v>Labour</v>
          </cell>
          <cell r="M1870">
            <v>397695.11305616336</v>
          </cell>
          <cell r="T1870">
            <v>0</v>
          </cell>
        </row>
        <row r="1871">
          <cell r="B1871" t="str">
            <v>C20013</v>
          </cell>
          <cell r="E1871" t="str">
            <v>Upah fabrikasi bekisting</v>
          </cell>
          <cell r="I1871" t="str">
            <v>m2</v>
          </cell>
          <cell r="J1871">
            <v>54.524000000000001</v>
          </cell>
          <cell r="M1871">
            <v>30000</v>
          </cell>
          <cell r="N1871">
            <v>1635720</v>
          </cell>
          <cell r="O1871">
            <v>0</v>
          </cell>
          <cell r="P1871">
            <v>1635720</v>
          </cell>
          <cell r="Q1871">
            <v>0</v>
          </cell>
          <cell r="R1871">
            <v>0</v>
          </cell>
          <cell r="T1871">
            <v>0</v>
          </cell>
        </row>
        <row r="1872">
          <cell r="B1872" t="str">
            <v>C20017</v>
          </cell>
          <cell r="E1872" t="str">
            <v>Upah install bekisting</v>
          </cell>
          <cell r="I1872" t="str">
            <v>m2</v>
          </cell>
          <cell r="J1872">
            <v>163.572</v>
          </cell>
          <cell r="M1872">
            <v>30000</v>
          </cell>
          <cell r="N1872">
            <v>4907160</v>
          </cell>
          <cell r="O1872">
            <v>0</v>
          </cell>
          <cell r="P1872">
            <v>4907160</v>
          </cell>
          <cell r="Q1872">
            <v>0</v>
          </cell>
          <cell r="R1872">
            <v>0</v>
          </cell>
          <cell r="T1872">
            <v>0</v>
          </cell>
        </row>
        <row r="1873">
          <cell r="D1873" t="str">
            <v>Equipment Operasional</v>
          </cell>
          <cell r="M1873">
            <v>19884.755652808166</v>
          </cell>
          <cell r="T1873">
            <v>0</v>
          </cell>
        </row>
        <row r="1874">
          <cell r="B1874" t="str">
            <v>D20007</v>
          </cell>
          <cell r="E1874" t="str">
            <v>Alat bantu formwork</v>
          </cell>
          <cell r="I1874" t="str">
            <v>m2</v>
          </cell>
          <cell r="J1874">
            <v>163.572</v>
          </cell>
          <cell r="M1874">
            <v>2000</v>
          </cell>
          <cell r="N1874">
            <v>327144</v>
          </cell>
          <cell r="O1874">
            <v>0</v>
          </cell>
          <cell r="P1874">
            <v>0</v>
          </cell>
          <cell r="Q1874">
            <v>327144</v>
          </cell>
          <cell r="R1874">
            <v>0</v>
          </cell>
          <cell r="T1874">
            <v>0</v>
          </cell>
        </row>
        <row r="1875">
          <cell r="T1875">
            <v>0</v>
          </cell>
        </row>
        <row r="1876">
          <cell r="B1876" t="str">
            <v>4.1.5</v>
          </cell>
          <cell r="D1876" t="str">
            <v>Galvanized Steel Ladder</v>
          </cell>
          <cell r="I1876" t="str">
            <v>nos</v>
          </cell>
          <cell r="J1876">
            <v>2</v>
          </cell>
          <cell r="K1876">
            <v>32.409999999999997</v>
          </cell>
          <cell r="L1876" t="str">
            <v>kg/nos</v>
          </cell>
          <cell r="M1876">
            <v>649982.54999999993</v>
          </cell>
          <cell r="T1876">
            <v>0</v>
          </cell>
        </row>
        <row r="1877">
          <cell r="D1877" t="str">
            <v>Material</v>
          </cell>
          <cell r="I1877" t="str">
            <v>kg</v>
          </cell>
          <cell r="J1877">
            <v>64.819999999999993</v>
          </cell>
          <cell r="M1877">
            <v>14805</v>
          </cell>
          <cell r="T1877">
            <v>0</v>
          </cell>
        </row>
        <row r="1878">
          <cell r="B1878" t="str">
            <v>B20008</v>
          </cell>
          <cell r="E1878" t="str">
            <v>Baja galvanis</v>
          </cell>
          <cell r="I1878" t="str">
            <v>kg</v>
          </cell>
          <cell r="J1878">
            <v>68.060999999999993</v>
          </cell>
          <cell r="K1878">
            <v>1.05</v>
          </cell>
          <cell r="M1878">
            <v>14100</v>
          </cell>
          <cell r="N1878">
            <v>959660.09999999986</v>
          </cell>
          <cell r="O1878">
            <v>959660.09999999986</v>
          </cell>
          <cell r="P1878">
            <v>0</v>
          </cell>
          <cell r="Q1878">
            <v>0</v>
          </cell>
          <cell r="R1878">
            <v>0</v>
          </cell>
          <cell r="T1878">
            <v>0</v>
          </cell>
        </row>
        <row r="1879">
          <cell r="D1879" t="str">
            <v>Labour</v>
          </cell>
          <cell r="M1879">
            <v>5250</v>
          </cell>
          <cell r="T1879">
            <v>0</v>
          </cell>
        </row>
        <row r="1880">
          <cell r="B1880" t="str">
            <v>C20023</v>
          </cell>
          <cell r="E1880" t="str">
            <v>Upah pabrikasi dan instalasi baja</v>
          </cell>
          <cell r="I1880" t="str">
            <v>kg</v>
          </cell>
          <cell r="J1880">
            <v>68.060999999999993</v>
          </cell>
          <cell r="M1880">
            <v>5000</v>
          </cell>
          <cell r="N1880">
            <v>340304.99999999994</v>
          </cell>
          <cell r="O1880">
            <v>0</v>
          </cell>
          <cell r="P1880">
            <v>340304.99999999994</v>
          </cell>
          <cell r="Q1880">
            <v>0</v>
          </cell>
          <cell r="R1880">
            <v>0</v>
          </cell>
          <cell r="T1880">
            <v>0</v>
          </cell>
        </row>
        <row r="1881">
          <cell r="T1881">
            <v>0</v>
          </cell>
        </row>
        <row r="1882">
          <cell r="B1882" t="str">
            <v>4.1.6</v>
          </cell>
          <cell r="D1882" t="str">
            <v>Non-Toxic Epoxy Coat</v>
          </cell>
          <cell r="I1882" t="str">
            <v>m2</v>
          </cell>
          <cell r="J1882">
            <v>74.004000000000019</v>
          </cell>
          <cell r="K1882">
            <v>37.00200000000001</v>
          </cell>
          <cell r="L1882" t="str">
            <v>m2/nos</v>
          </cell>
          <cell r="M1882">
            <v>81479.72</v>
          </cell>
          <cell r="T1882">
            <v>0</v>
          </cell>
        </row>
        <row r="1883">
          <cell r="B1883" t="str">
            <v>B20023</v>
          </cell>
          <cell r="E1883" t="str">
            <v>Epoxy primer</v>
          </cell>
          <cell r="I1883" t="str">
            <v>kg</v>
          </cell>
          <cell r="J1883">
            <v>37.00200000000001</v>
          </cell>
          <cell r="K1883">
            <v>0.5</v>
          </cell>
          <cell r="M1883">
            <v>77519.199999999997</v>
          </cell>
          <cell r="N1883">
            <v>2868365.4384000008</v>
          </cell>
          <cell r="O1883">
            <v>2868365.4384000008</v>
          </cell>
          <cell r="P1883">
            <v>0</v>
          </cell>
          <cell r="Q1883">
            <v>0</v>
          </cell>
          <cell r="R1883">
            <v>0</v>
          </cell>
          <cell r="T1883">
            <v>0</v>
          </cell>
        </row>
        <row r="1884">
          <cell r="B1884" t="str">
            <v>B20130</v>
          </cell>
          <cell r="E1884" t="str">
            <v>Epoxy finish 41</v>
          </cell>
          <cell r="I1884" t="str">
            <v>kg</v>
          </cell>
          <cell r="J1884">
            <v>7.4004000000000021</v>
          </cell>
          <cell r="K1884">
            <v>0.1</v>
          </cell>
          <cell r="M1884">
            <v>102313.2</v>
          </cell>
          <cell r="N1884">
            <v>757158.60528000013</v>
          </cell>
          <cell r="O1884">
            <v>757158.60528000013</v>
          </cell>
          <cell r="P1884">
            <v>0</v>
          </cell>
          <cell r="Q1884">
            <v>0</v>
          </cell>
          <cell r="R1884">
            <v>0</v>
          </cell>
          <cell r="T1884">
            <v>0</v>
          </cell>
        </row>
        <row r="1885">
          <cell r="B1885" t="str">
            <v>B20131</v>
          </cell>
          <cell r="E1885" t="str">
            <v>Thinner epoxy 41</v>
          </cell>
          <cell r="I1885" t="str">
            <v>ltr</v>
          </cell>
          <cell r="J1885">
            <v>14.800800000000004</v>
          </cell>
          <cell r="K1885">
            <v>0.2</v>
          </cell>
          <cell r="M1885">
            <v>37444</v>
          </cell>
          <cell r="N1885">
            <v>554201.15520000015</v>
          </cell>
          <cell r="O1885">
            <v>554201.15520000015</v>
          </cell>
          <cell r="P1885">
            <v>0</v>
          </cell>
          <cell r="Q1885">
            <v>0</v>
          </cell>
          <cell r="R1885">
            <v>0</v>
          </cell>
          <cell r="T1885">
            <v>0</v>
          </cell>
        </row>
        <row r="1886">
          <cell r="B1886" t="str">
            <v>E20070</v>
          </cell>
          <cell r="E1886" t="str">
            <v>Upah cat epoxy</v>
          </cell>
          <cell r="I1886" t="str">
            <v>m2</v>
          </cell>
          <cell r="J1886">
            <v>74.004000000000019</v>
          </cell>
          <cell r="K1886">
            <v>1</v>
          </cell>
          <cell r="M1886">
            <v>25000</v>
          </cell>
          <cell r="N1886">
            <v>1850100.0000000005</v>
          </cell>
          <cell r="O1886">
            <v>0</v>
          </cell>
          <cell r="P1886">
            <v>0</v>
          </cell>
          <cell r="Q1886">
            <v>0</v>
          </cell>
          <cell r="R1886">
            <v>1850100.0000000005</v>
          </cell>
          <cell r="T1886">
            <v>0</v>
          </cell>
        </row>
        <row r="1887">
          <cell r="T1887">
            <v>0</v>
          </cell>
        </row>
        <row r="1888">
          <cell r="B1888" t="str">
            <v>4.1.7</v>
          </cell>
          <cell r="D1888" t="str">
            <v>Waterproofing Membarane With Propylene Board</v>
          </cell>
          <cell r="I1888" t="str">
            <v>m2</v>
          </cell>
          <cell r="J1888">
            <v>81.64800000000001</v>
          </cell>
          <cell r="K1888">
            <v>40.824000000000005</v>
          </cell>
          <cell r="L1888" t="str">
            <v>m2/nos</v>
          </cell>
          <cell r="M1888">
            <v>50000</v>
          </cell>
          <cell r="T1888">
            <v>0</v>
          </cell>
        </row>
        <row r="1889">
          <cell r="B1889" t="str">
            <v>E20357</v>
          </cell>
          <cell r="E1889" t="str">
            <v>Waterproofing Membarane With Propylene Board</v>
          </cell>
          <cell r="I1889" t="str">
            <v>m2</v>
          </cell>
          <cell r="J1889">
            <v>81.64800000000001</v>
          </cell>
          <cell r="M1889">
            <v>50000</v>
          </cell>
          <cell r="N1889">
            <v>4082400.0000000005</v>
          </cell>
          <cell r="O1889">
            <v>0</v>
          </cell>
          <cell r="P1889">
            <v>0</v>
          </cell>
          <cell r="Q1889">
            <v>0</v>
          </cell>
          <cell r="R1889">
            <v>4082400.0000000005</v>
          </cell>
          <cell r="T1889">
            <v>0</v>
          </cell>
        </row>
        <row r="1890">
          <cell r="T1890">
            <v>0</v>
          </cell>
        </row>
        <row r="1891">
          <cell r="B1891" t="str">
            <v>4.1.8</v>
          </cell>
          <cell r="D1891" t="str">
            <v>Asphalt Pavement</v>
          </cell>
          <cell r="I1891" t="str">
            <v>m2</v>
          </cell>
          <cell r="J1891">
            <v>0</v>
          </cell>
          <cell r="K1891">
            <v>0</v>
          </cell>
          <cell r="L1891" t="str">
            <v>m2/nos</v>
          </cell>
          <cell r="M1891" t="e">
            <v>#DIV/0!</v>
          </cell>
          <cell r="T1891">
            <v>0</v>
          </cell>
        </row>
        <row r="1892">
          <cell r="D1892" t="str">
            <v>AC-WC</v>
          </cell>
          <cell r="F1892">
            <v>5</v>
          </cell>
          <cell r="I1892" t="str">
            <v>m2</v>
          </cell>
          <cell r="J1892">
            <v>0</v>
          </cell>
          <cell r="M1892" t="e">
            <v>#DIV/0!</v>
          </cell>
          <cell r="T1892">
            <v>0</v>
          </cell>
        </row>
        <row r="1893">
          <cell r="D1893" t="str">
            <v>Material</v>
          </cell>
          <cell r="M1893" t="e">
            <v>#DIV/0!</v>
          </cell>
          <cell r="T1893">
            <v>0</v>
          </cell>
        </row>
        <row r="1894">
          <cell r="B1894" t="str">
            <v>A20002</v>
          </cell>
          <cell r="E1894" t="str">
            <v>Agregat kasar</v>
          </cell>
          <cell r="I1894" t="str">
            <v>m3</v>
          </cell>
          <cell r="J1894">
            <v>0</v>
          </cell>
          <cell r="K1894">
            <v>2.5987500000000004E-2</v>
          </cell>
          <cell r="M1894">
            <v>100585.90399999999</v>
          </cell>
          <cell r="N1894">
            <v>0</v>
          </cell>
          <cell r="O1894">
            <v>0</v>
          </cell>
          <cell r="P1894">
            <v>0</v>
          </cell>
          <cell r="Q1894">
            <v>0</v>
          </cell>
          <cell r="R1894">
            <v>0</v>
          </cell>
          <cell r="T1894">
            <v>0</v>
          </cell>
        </row>
        <row r="1895">
          <cell r="B1895" t="str">
            <v>A20001</v>
          </cell>
          <cell r="E1895" t="str">
            <v>Agregat halus</v>
          </cell>
          <cell r="I1895" t="str">
            <v>m3</v>
          </cell>
          <cell r="J1895">
            <v>0</v>
          </cell>
          <cell r="K1895">
            <v>3.7812499999999999E-2</v>
          </cell>
          <cell r="M1895">
            <v>113923.47200000001</v>
          </cell>
          <cell r="N1895">
            <v>0</v>
          </cell>
          <cell r="O1895">
            <v>0</v>
          </cell>
          <cell r="P1895">
            <v>0</v>
          </cell>
          <cell r="Q1895">
            <v>0</v>
          </cell>
          <cell r="R1895">
            <v>0</v>
          </cell>
          <cell r="T1895">
            <v>0</v>
          </cell>
        </row>
        <row r="1896">
          <cell r="B1896" t="str">
            <v>A20007</v>
          </cell>
          <cell r="E1896" t="str">
            <v>Filler</v>
          </cell>
          <cell r="I1896" t="str">
            <v>kg</v>
          </cell>
          <cell r="J1896">
            <v>0</v>
          </cell>
          <cell r="K1896">
            <v>1.2375</v>
          </cell>
          <cell r="M1896">
            <v>1054</v>
          </cell>
          <cell r="N1896">
            <v>0</v>
          </cell>
          <cell r="O1896">
            <v>0</v>
          </cell>
          <cell r="P1896">
            <v>0</v>
          </cell>
          <cell r="Q1896">
            <v>0</v>
          </cell>
          <cell r="R1896">
            <v>0</v>
          </cell>
          <cell r="T1896">
            <v>0</v>
          </cell>
        </row>
        <row r="1897">
          <cell r="B1897" t="str">
            <v>B20007</v>
          </cell>
          <cell r="E1897" t="str">
            <v>Aspal</v>
          </cell>
          <cell r="I1897" t="str">
            <v>kg</v>
          </cell>
          <cell r="J1897">
            <v>0</v>
          </cell>
          <cell r="K1897">
            <v>7.3237500000000013</v>
          </cell>
          <cell r="M1897">
            <v>6900</v>
          </cell>
          <cell r="N1897">
            <v>0</v>
          </cell>
          <cell r="O1897">
            <v>0</v>
          </cell>
          <cell r="P1897">
            <v>0</v>
          </cell>
          <cell r="Q1897">
            <v>0</v>
          </cell>
          <cell r="R1897">
            <v>0</v>
          </cell>
          <cell r="T1897">
            <v>0</v>
          </cell>
        </row>
        <row r="1898">
          <cell r="D1898" t="str">
            <v>Labour</v>
          </cell>
          <cell r="M1898" t="e">
            <v>#DIV/0!</v>
          </cell>
          <cell r="T1898">
            <v>0</v>
          </cell>
        </row>
        <row r="1899">
          <cell r="B1899" t="str">
            <v>C20001</v>
          </cell>
          <cell r="E1899" t="str">
            <v>Tenaga</v>
          </cell>
          <cell r="G1899">
            <v>6</v>
          </cell>
          <cell r="I1899" t="str">
            <v>jam</v>
          </cell>
          <cell r="J1899">
            <v>0</v>
          </cell>
          <cell r="K1899">
            <v>1.6265060240963858E-2</v>
          </cell>
          <cell r="L1899">
            <v>368.88888888888886</v>
          </cell>
          <cell r="M1899">
            <v>17500</v>
          </cell>
          <cell r="N1899">
            <v>0</v>
          </cell>
          <cell r="O1899">
            <v>0</v>
          </cell>
          <cell r="P1899">
            <v>0</v>
          </cell>
          <cell r="Q1899">
            <v>0</v>
          </cell>
          <cell r="R1899">
            <v>0</v>
          </cell>
          <cell r="T1899">
            <v>0</v>
          </cell>
        </row>
        <row r="1900">
          <cell r="B1900" t="str">
            <v>C20003</v>
          </cell>
          <cell r="E1900" t="str">
            <v>Mandor</v>
          </cell>
          <cell r="G1900">
            <v>1</v>
          </cell>
          <cell r="I1900" t="str">
            <v>jam</v>
          </cell>
          <cell r="J1900">
            <v>0</v>
          </cell>
          <cell r="K1900">
            <v>1.8975903614457835E-3</v>
          </cell>
          <cell r="L1900">
            <v>526.98412698412687</v>
          </cell>
          <cell r="M1900">
            <v>27500</v>
          </cell>
          <cell r="N1900">
            <v>0</v>
          </cell>
          <cell r="O1900">
            <v>0</v>
          </cell>
          <cell r="P1900">
            <v>0</v>
          </cell>
          <cell r="Q1900">
            <v>0</v>
          </cell>
          <cell r="R1900">
            <v>0</v>
          </cell>
          <cell r="T1900">
            <v>0</v>
          </cell>
        </row>
        <row r="1901">
          <cell r="D1901" t="str">
            <v>Equipment Operasional</v>
          </cell>
          <cell r="H1901" t="str">
            <v>BBM</v>
          </cell>
          <cell r="M1901" t="e">
            <v>#DIV/0!</v>
          </cell>
          <cell r="T1901">
            <v>0</v>
          </cell>
        </row>
        <row r="1902">
          <cell r="B1902" t="str">
            <v>D20042</v>
          </cell>
          <cell r="E1902" t="str">
            <v>Wheel loader</v>
          </cell>
          <cell r="G1902">
            <v>16</v>
          </cell>
          <cell r="H1902">
            <v>0</v>
          </cell>
          <cell r="I1902" t="str">
            <v>jam</v>
          </cell>
          <cell r="J1902">
            <v>0</v>
          </cell>
          <cell r="K1902">
            <v>1.8592890078833852E-3</v>
          </cell>
          <cell r="L1902">
            <v>537.84</v>
          </cell>
          <cell r="M1902">
            <v>173345.6</v>
          </cell>
          <cell r="N1902">
            <v>0</v>
          </cell>
          <cell r="O1902">
            <v>0</v>
          </cell>
          <cell r="P1902">
            <v>0</v>
          </cell>
          <cell r="Q1902">
            <v>0</v>
          </cell>
          <cell r="R1902">
            <v>0</v>
          </cell>
          <cell r="T1902">
            <v>0</v>
          </cell>
        </row>
        <row r="1903">
          <cell r="B1903" t="str">
            <v>D20011</v>
          </cell>
          <cell r="E1903" t="str">
            <v>AMP</v>
          </cell>
          <cell r="G1903">
            <v>35</v>
          </cell>
          <cell r="H1903">
            <v>0</v>
          </cell>
          <cell r="I1903" t="str">
            <v>jam</v>
          </cell>
          <cell r="J1903">
            <v>0</v>
          </cell>
          <cell r="K1903">
            <v>2.7108433734939763E-3</v>
          </cell>
          <cell r="L1903">
            <v>368.88888888888886</v>
          </cell>
          <cell r="M1903">
            <v>635267.251017045</v>
          </cell>
          <cell r="N1903">
            <v>0</v>
          </cell>
          <cell r="O1903">
            <v>0</v>
          </cell>
          <cell r="P1903">
            <v>0</v>
          </cell>
          <cell r="Q1903">
            <v>0</v>
          </cell>
          <cell r="R1903">
            <v>0</v>
          </cell>
          <cell r="T1903">
            <v>0</v>
          </cell>
        </row>
        <row r="1904">
          <cell r="B1904" t="str">
            <v>D20027</v>
          </cell>
          <cell r="E1904" t="str">
            <v>Genset</v>
          </cell>
          <cell r="G1904">
            <v>10</v>
          </cell>
          <cell r="H1904">
            <v>0</v>
          </cell>
          <cell r="I1904" t="str">
            <v>jam</v>
          </cell>
          <cell r="J1904">
            <v>0</v>
          </cell>
          <cell r="K1904">
            <v>2.7108433734939763E-3</v>
          </cell>
          <cell r="L1904">
            <v>368.88888888888886</v>
          </cell>
          <cell r="M1904">
            <v>19041.044336153493</v>
          </cell>
          <cell r="N1904">
            <v>0</v>
          </cell>
          <cell r="O1904">
            <v>0</v>
          </cell>
          <cell r="P1904">
            <v>0</v>
          </cell>
          <cell r="Q1904">
            <v>0</v>
          </cell>
          <cell r="R1904">
            <v>0</v>
          </cell>
          <cell r="T1904">
            <v>0</v>
          </cell>
        </row>
        <row r="1905">
          <cell r="B1905" t="str">
            <v>D20024</v>
          </cell>
          <cell r="E1905" t="str">
            <v>Dump Truck 20 Ton</v>
          </cell>
          <cell r="G1905">
            <v>10</v>
          </cell>
          <cell r="H1905">
            <v>0</v>
          </cell>
          <cell r="I1905" t="str">
            <v>jam</v>
          </cell>
          <cell r="J1905">
            <v>0</v>
          </cell>
          <cell r="K1905">
            <v>1.210843373493976E-2</v>
          </cell>
          <cell r="L1905">
            <v>82.587064676616905</v>
          </cell>
          <cell r="M1905">
            <v>192744.92307692309</v>
          </cell>
          <cell r="N1905">
            <v>0</v>
          </cell>
          <cell r="O1905">
            <v>0</v>
          </cell>
          <cell r="P1905">
            <v>0</v>
          </cell>
          <cell r="Q1905">
            <v>0</v>
          </cell>
          <cell r="R1905">
            <v>0</v>
          </cell>
          <cell r="T1905">
            <v>0</v>
          </cell>
        </row>
        <row r="1906">
          <cell r="B1906" t="str">
            <v>D20012</v>
          </cell>
          <cell r="E1906" t="str">
            <v>Asphalt finisher</v>
          </cell>
          <cell r="G1906">
            <v>12</v>
          </cell>
          <cell r="H1906">
            <v>0</v>
          </cell>
          <cell r="I1906" t="str">
            <v>jam</v>
          </cell>
          <cell r="J1906">
            <v>0</v>
          </cell>
          <cell r="K1906">
            <v>3.3885542168674704E-3</v>
          </cell>
          <cell r="L1906">
            <v>295.11111111111109</v>
          </cell>
          <cell r="M1906">
            <v>116435.14869362471</v>
          </cell>
          <cell r="N1906">
            <v>0</v>
          </cell>
          <cell r="O1906">
            <v>0</v>
          </cell>
          <cell r="P1906">
            <v>0</v>
          </cell>
          <cell r="Q1906">
            <v>0</v>
          </cell>
          <cell r="R1906">
            <v>0</v>
          </cell>
          <cell r="T1906">
            <v>0</v>
          </cell>
        </row>
        <row r="1907">
          <cell r="B1907" t="str">
            <v>D20037</v>
          </cell>
          <cell r="E1907" t="str">
            <v>Tandem roller 6 ton</v>
          </cell>
          <cell r="G1907">
            <v>16</v>
          </cell>
          <cell r="H1907">
            <v>0</v>
          </cell>
          <cell r="I1907" t="str">
            <v>jam</v>
          </cell>
          <cell r="J1907">
            <v>0</v>
          </cell>
          <cell r="K1907">
            <v>3.2128514056224901E-3</v>
          </cell>
          <cell r="L1907">
            <v>311.25</v>
          </cell>
          <cell r="M1907">
            <v>121405.58489999251</v>
          </cell>
          <cell r="N1907">
            <v>0</v>
          </cell>
          <cell r="O1907">
            <v>0</v>
          </cell>
          <cell r="P1907">
            <v>0</v>
          </cell>
          <cell r="Q1907">
            <v>0</v>
          </cell>
          <cell r="R1907">
            <v>0</v>
          </cell>
          <cell r="T1907">
            <v>0</v>
          </cell>
        </row>
        <row r="1908">
          <cell r="B1908" t="str">
            <v>D20034</v>
          </cell>
          <cell r="E1908" t="str">
            <v>Pneumatic tire roller 6 ton</v>
          </cell>
          <cell r="G1908">
            <v>12</v>
          </cell>
          <cell r="H1908">
            <v>0</v>
          </cell>
          <cell r="I1908" t="str">
            <v>jam</v>
          </cell>
          <cell r="J1908">
            <v>0</v>
          </cell>
          <cell r="K1908">
            <v>2.2948938611589216E-3</v>
          </cell>
          <cell r="L1908">
            <v>435.74999999999994</v>
          </cell>
          <cell r="M1908">
            <v>129395.094333325</v>
          </cell>
          <cell r="N1908">
            <v>0</v>
          </cell>
          <cell r="O1908">
            <v>0</v>
          </cell>
          <cell r="P1908">
            <v>0</v>
          </cell>
          <cell r="Q1908">
            <v>0</v>
          </cell>
          <cell r="R1908">
            <v>0</v>
          </cell>
          <cell r="T1908">
            <v>0</v>
          </cell>
        </row>
        <row r="1909">
          <cell r="B1909" t="str">
            <v>D20052</v>
          </cell>
          <cell r="E1909" t="str">
            <v>Alat bantu pek. aspal</v>
          </cell>
          <cell r="I1909" t="str">
            <v>m3</v>
          </cell>
          <cell r="J1909">
            <v>0</v>
          </cell>
          <cell r="K1909">
            <v>1</v>
          </cell>
          <cell r="M1909">
            <v>100</v>
          </cell>
          <cell r="N1909">
            <v>0</v>
          </cell>
          <cell r="O1909">
            <v>0</v>
          </cell>
          <cell r="P1909">
            <v>0</v>
          </cell>
          <cell r="Q1909">
            <v>0</v>
          </cell>
          <cell r="R1909">
            <v>0</v>
          </cell>
          <cell r="T1909">
            <v>0</v>
          </cell>
        </row>
        <row r="1910">
          <cell r="B1910" t="str">
            <v>D20050</v>
          </cell>
          <cell r="E1910" t="str">
            <v>BBM solar</v>
          </cell>
          <cell r="H1910">
            <v>0</v>
          </cell>
          <cell r="I1910" t="str">
            <v>ltr</v>
          </cell>
          <cell r="J1910">
            <v>0</v>
          </cell>
          <cell r="M1910">
            <v>989.1712</v>
          </cell>
          <cell r="N1910">
            <v>0</v>
          </cell>
          <cell r="O1910">
            <v>0</v>
          </cell>
          <cell r="P1910">
            <v>0</v>
          </cell>
          <cell r="Q1910">
            <v>0</v>
          </cell>
          <cell r="R1910">
            <v>0</v>
          </cell>
          <cell r="T1910">
            <v>0</v>
          </cell>
        </row>
        <row r="1911">
          <cell r="T1911">
            <v>0</v>
          </cell>
        </row>
        <row r="1912">
          <cell r="B1912" t="str">
            <v>4.1.9</v>
          </cell>
          <cell r="D1912" t="str">
            <v>Cast Iron Frame &amp; Perforated Cover</v>
          </cell>
          <cell r="I1912" t="str">
            <v>nos</v>
          </cell>
          <cell r="J1912">
            <v>2</v>
          </cell>
          <cell r="K1912">
            <v>1130.3999999999999</v>
          </cell>
          <cell r="L1912" t="str">
            <v>kg/nos</v>
          </cell>
          <cell r="M1912">
            <v>19406141.999999996</v>
          </cell>
          <cell r="T1912">
            <v>0</v>
          </cell>
        </row>
        <row r="1913">
          <cell r="D1913" t="str">
            <v>Material</v>
          </cell>
          <cell r="I1913" t="str">
            <v>kg</v>
          </cell>
          <cell r="J1913">
            <v>2260.7999999999997</v>
          </cell>
          <cell r="M1913">
            <v>11917.5</v>
          </cell>
          <cell r="T1913">
            <v>0</v>
          </cell>
        </row>
        <row r="1914">
          <cell r="B1914" t="str">
            <v>B20010</v>
          </cell>
          <cell r="E1914" t="str">
            <v>Baja Struktur</v>
          </cell>
          <cell r="I1914" t="str">
            <v>kg</v>
          </cell>
          <cell r="J1914">
            <v>2373.8399999999997</v>
          </cell>
          <cell r="K1914">
            <v>1.05</v>
          </cell>
          <cell r="M1914">
            <v>11350</v>
          </cell>
          <cell r="N1914">
            <v>26943083.999999996</v>
          </cell>
          <cell r="O1914">
            <v>26943083.999999996</v>
          </cell>
          <cell r="P1914">
            <v>0</v>
          </cell>
          <cell r="Q1914">
            <v>0</v>
          </cell>
          <cell r="R1914">
            <v>0</v>
          </cell>
          <cell r="T1914">
            <v>0</v>
          </cell>
        </row>
        <row r="1915">
          <cell r="D1915" t="str">
            <v>Labour</v>
          </cell>
          <cell r="M1915">
            <v>5250</v>
          </cell>
          <cell r="T1915">
            <v>0</v>
          </cell>
        </row>
        <row r="1916">
          <cell r="B1916" t="str">
            <v>C20023</v>
          </cell>
          <cell r="E1916" t="str">
            <v>Upah pabrikasi dan instalasi baja</v>
          </cell>
          <cell r="I1916" t="str">
            <v>kg</v>
          </cell>
          <cell r="J1916">
            <v>2373.8399999999997</v>
          </cell>
          <cell r="M1916">
            <v>5000</v>
          </cell>
          <cell r="N1916">
            <v>11869199.999999998</v>
          </cell>
          <cell r="O1916">
            <v>0</v>
          </cell>
          <cell r="P1916">
            <v>11869199.999999998</v>
          </cell>
          <cell r="Q1916">
            <v>0</v>
          </cell>
          <cell r="R1916">
            <v>0</v>
          </cell>
          <cell r="T1916">
            <v>0</v>
          </cell>
        </row>
        <row r="1917">
          <cell r="T1917">
            <v>0</v>
          </cell>
        </row>
        <row r="1918">
          <cell r="B1918" t="str">
            <v>4.2</v>
          </cell>
          <cell r="D1918" t="str">
            <v>Chamber Type (C)</v>
          </cell>
          <cell r="I1918" t="str">
            <v>nos</v>
          </cell>
          <cell r="J1918">
            <v>1</v>
          </cell>
          <cell r="M1918">
            <v>128874936.05901931</v>
          </cell>
          <cell r="N1918">
            <v>128874936.05901931</v>
          </cell>
          <cell r="O1918">
            <v>93886597.767496571</v>
          </cell>
          <cell r="P1918">
            <v>20434701.022116411</v>
          </cell>
          <cell r="Q1918">
            <v>10531187.269406332</v>
          </cell>
          <cell r="R1918">
            <v>4022450</v>
          </cell>
          <cell r="S1918">
            <v>0</v>
          </cell>
          <cell r="T1918">
            <v>0</v>
          </cell>
        </row>
        <row r="1919">
          <cell r="B1919" t="str">
            <v>4.2.1</v>
          </cell>
          <cell r="D1919" t="str">
            <v>Excavation</v>
          </cell>
          <cell r="F1919" t="str">
            <v>buang sejauh 8 km</v>
          </cell>
          <cell r="I1919" t="str">
            <v>m3</v>
          </cell>
          <cell r="J1919">
            <v>106.742</v>
          </cell>
          <cell r="K1919">
            <v>106.742</v>
          </cell>
          <cell r="L1919" t="str">
            <v>m3/nos</v>
          </cell>
          <cell r="M1919">
            <v>83278.272710006873</v>
          </cell>
          <cell r="T1919">
            <v>0</v>
          </cell>
        </row>
        <row r="1920">
          <cell r="B1920" t="str">
            <v>4.2.1.1</v>
          </cell>
          <cell r="D1920" t="str">
            <v>Soft Soil (Excavation)</v>
          </cell>
          <cell r="F1920" t="str">
            <v>Estimate =</v>
          </cell>
          <cell r="G1920">
            <v>0.25</v>
          </cell>
          <cell r="I1920" t="str">
            <v>m3</v>
          </cell>
          <cell r="J1920">
            <v>26.685500000000001</v>
          </cell>
          <cell r="M1920">
            <v>42763.506795090681</v>
          </cell>
          <cell r="T1920">
            <v>0</v>
          </cell>
        </row>
        <row r="1921">
          <cell r="D1921" t="str">
            <v>Labour</v>
          </cell>
          <cell r="M1921">
            <v>2615.4616868469261</v>
          </cell>
          <cell r="T1921">
            <v>0</v>
          </cell>
        </row>
        <row r="1922">
          <cell r="B1922" t="str">
            <v>C20001</v>
          </cell>
          <cell r="E1922" t="str">
            <v>Tenaga</v>
          </cell>
          <cell r="G1922">
            <v>3</v>
          </cell>
          <cell r="I1922" t="str">
            <v>jam</v>
          </cell>
          <cell r="J1922">
            <v>3.9882801625344944</v>
          </cell>
          <cell r="K1922">
            <v>0.14945495353411006</v>
          </cell>
          <cell r="L1922">
            <v>20.072937892388495</v>
          </cell>
          <cell r="M1922">
            <v>17500</v>
          </cell>
          <cell r="N1922">
            <v>69794.902844353652</v>
          </cell>
          <cell r="O1922">
            <v>0</v>
          </cell>
          <cell r="P1922">
            <v>69794.902844353652</v>
          </cell>
          <cell r="Q1922">
            <v>0</v>
          </cell>
          <cell r="R1922">
            <v>0</v>
          </cell>
          <cell r="T1922">
            <v>0</v>
          </cell>
        </row>
        <row r="1923">
          <cell r="B1923" t="str">
            <v>C20003</v>
          </cell>
          <cell r="E1923" t="str">
            <v>Mandor</v>
          </cell>
          <cell r="G1923">
            <v>0</v>
          </cell>
          <cell r="I1923" t="str">
            <v>jam</v>
          </cell>
          <cell r="J1923">
            <v>0</v>
          </cell>
          <cell r="K1923">
            <v>0</v>
          </cell>
          <cell r="L1923">
            <v>20.072937892388495</v>
          </cell>
          <cell r="M1923">
            <v>27500</v>
          </cell>
          <cell r="N1923">
            <v>0</v>
          </cell>
          <cell r="O1923">
            <v>0</v>
          </cell>
          <cell r="P1923">
            <v>0</v>
          </cell>
          <cell r="Q1923">
            <v>0</v>
          </cell>
          <cell r="R1923">
            <v>0</v>
          </cell>
          <cell r="T1923">
            <v>0</v>
          </cell>
        </row>
        <row r="1924">
          <cell r="D1924" t="str">
            <v>Equipment Operasional</v>
          </cell>
          <cell r="H1924" t="str">
            <v>BBM</v>
          </cell>
          <cell r="M1924">
            <v>40148.045108243758</v>
          </cell>
          <cell r="T1924">
            <v>0</v>
          </cell>
        </row>
        <row r="1925">
          <cell r="B1925" t="str">
            <v>D20025</v>
          </cell>
          <cell r="E1925" t="str">
            <v>Excavator CAT320</v>
          </cell>
          <cell r="F1925">
            <v>0.6</v>
          </cell>
          <cell r="G1925">
            <v>18</v>
          </cell>
          <cell r="H1925">
            <v>14.357808585124177</v>
          </cell>
          <cell r="I1925" t="str">
            <v>jam</v>
          </cell>
          <cell r="J1925">
            <v>0.79765603250689876</v>
          </cell>
          <cell r="K1925">
            <v>4.9818317844703357E-2</v>
          </cell>
          <cell r="L1925">
            <v>20.072937892388495</v>
          </cell>
          <cell r="M1925">
            <v>241268.4</v>
          </cell>
          <cell r="N1925">
            <v>192449.19471328743</v>
          </cell>
          <cell r="O1925">
            <v>0</v>
          </cell>
          <cell r="P1925">
            <v>0</v>
          </cell>
          <cell r="Q1925">
            <v>192449.19471328743</v>
          </cell>
          <cell r="R1925">
            <v>0</v>
          </cell>
          <cell r="T1925">
            <v>0</v>
          </cell>
        </row>
        <row r="1926">
          <cell r="B1926" t="str">
            <v>D20105</v>
          </cell>
          <cell r="E1926" t="str">
            <v>Excavator long arm</v>
          </cell>
          <cell r="F1926">
            <v>0.4</v>
          </cell>
          <cell r="G1926">
            <v>18</v>
          </cell>
          <cell r="H1926">
            <v>10.635413766758651</v>
          </cell>
          <cell r="I1926" t="str">
            <v>jam</v>
          </cell>
          <cell r="J1926">
            <v>0.59085632037548064</v>
          </cell>
          <cell r="K1926">
            <v>5.5353686494114838E-2</v>
          </cell>
          <cell r="L1926">
            <v>18.065644103149648</v>
          </cell>
          <cell r="M1926">
            <v>241268.4</v>
          </cell>
          <cell r="N1926">
            <v>142554.95904687961</v>
          </cell>
          <cell r="O1926">
            <v>0</v>
          </cell>
          <cell r="P1926">
            <v>0</v>
          </cell>
          <cell r="Q1926">
            <v>142554.95904687961</v>
          </cell>
          <cell r="R1926">
            <v>0</v>
          </cell>
          <cell r="T1926">
            <v>0</v>
          </cell>
        </row>
        <row r="1927">
          <cell r="B1927" t="str">
            <v>D20024</v>
          </cell>
          <cell r="E1927" t="str">
            <v>Dump Truck 20 Ton</v>
          </cell>
          <cell r="F1927">
            <v>8</v>
          </cell>
          <cell r="G1927">
            <v>10</v>
          </cell>
          <cell r="H1927">
            <v>34.789985185185181</v>
          </cell>
          <cell r="I1927" t="str">
            <v>jam</v>
          </cell>
          <cell r="J1927">
            <v>3.4789985185185182</v>
          </cell>
          <cell r="K1927">
            <v>0.13037037037037036</v>
          </cell>
          <cell r="L1927">
            <v>7.6704545454545467</v>
          </cell>
          <cell r="M1927">
            <v>192744.92307692309</v>
          </cell>
          <cell r="N1927">
            <v>670559.3018365812</v>
          </cell>
          <cell r="O1927">
            <v>0</v>
          </cell>
          <cell r="P1927">
            <v>0</v>
          </cell>
          <cell r="Q1927">
            <v>670559.3018365812</v>
          </cell>
          <cell r="R1927">
            <v>0</v>
          </cell>
          <cell r="T1927">
            <v>0</v>
          </cell>
        </row>
        <row r="1928">
          <cell r="B1928" t="str">
            <v>D20004</v>
          </cell>
          <cell r="E1928" t="str">
            <v>Alat bantu (Pek. Tanah)-m3</v>
          </cell>
          <cell r="I1928" t="str">
            <v>m3</v>
          </cell>
          <cell r="J1928">
            <v>26.685500000000001</v>
          </cell>
          <cell r="K1928">
            <v>1</v>
          </cell>
          <cell r="M1928">
            <v>250</v>
          </cell>
          <cell r="N1928">
            <v>6671.375</v>
          </cell>
          <cell r="O1928">
            <v>0</v>
          </cell>
          <cell r="P1928">
            <v>0</v>
          </cell>
          <cell r="Q1928">
            <v>6671.375</v>
          </cell>
          <cell r="R1928">
            <v>0</v>
          </cell>
          <cell r="T1928">
            <v>0</v>
          </cell>
        </row>
        <row r="1929">
          <cell r="B1929" t="str">
            <v>D20050</v>
          </cell>
          <cell r="E1929" t="str">
            <v>BBM solar</v>
          </cell>
          <cell r="H1929">
            <v>59.783207537068009</v>
          </cell>
          <cell r="I1929" t="str">
            <v>ltr</v>
          </cell>
          <cell r="J1929">
            <v>59.783207537068009</v>
          </cell>
          <cell r="M1929">
            <v>989.1712</v>
          </cell>
          <cell r="N1929">
            <v>59135.82713929061</v>
          </cell>
          <cell r="O1929">
            <v>0</v>
          </cell>
          <cell r="P1929">
            <v>0</v>
          </cell>
          <cell r="Q1929">
            <v>59135.82713929061</v>
          </cell>
          <cell r="R1929">
            <v>0</v>
          </cell>
          <cell r="T1929">
            <v>0</v>
          </cell>
        </row>
        <row r="1930">
          <cell r="T1930">
            <v>0</v>
          </cell>
        </row>
        <row r="1931">
          <cell r="B1931" t="str">
            <v>4.2.1.2</v>
          </cell>
          <cell r="D1931" t="str">
            <v>Soft Rock (Excavation)</v>
          </cell>
          <cell r="F1931" t="str">
            <v>Estimate =</v>
          </cell>
          <cell r="G1931">
            <v>0.4</v>
          </cell>
          <cell r="I1931" t="str">
            <v>m3</v>
          </cell>
          <cell r="J1931">
            <v>42.696800000000003</v>
          </cell>
          <cell r="L1931">
            <v>0.75</v>
          </cell>
          <cell r="M1931">
            <v>76752.998164926234</v>
          </cell>
          <cell r="T1931">
            <v>0</v>
          </cell>
        </row>
        <row r="1932">
          <cell r="D1932" t="str">
            <v>Labour</v>
          </cell>
          <cell r="M1932">
            <v>3487.282249129235</v>
          </cell>
          <cell r="T1932">
            <v>0</v>
          </cell>
        </row>
        <row r="1933">
          <cell r="B1933" t="str">
            <v>C20001</v>
          </cell>
          <cell r="E1933" t="str">
            <v>Tenaga</v>
          </cell>
          <cell r="G1933">
            <v>3</v>
          </cell>
          <cell r="I1933" t="str">
            <v>jam</v>
          </cell>
          <cell r="J1933">
            <v>8.5083310134069219</v>
          </cell>
          <cell r="K1933">
            <v>0.19927327137881343</v>
          </cell>
          <cell r="L1933">
            <v>15.054703419291371</v>
          </cell>
          <cell r="M1933">
            <v>17500</v>
          </cell>
          <cell r="N1933">
            <v>148895.79273462112</v>
          </cell>
          <cell r="O1933">
            <v>0</v>
          </cell>
          <cell r="P1933">
            <v>148895.79273462112</v>
          </cell>
          <cell r="Q1933">
            <v>0</v>
          </cell>
          <cell r="R1933">
            <v>0</v>
          </cell>
          <cell r="T1933">
            <v>0</v>
          </cell>
        </row>
        <row r="1934">
          <cell r="B1934" t="str">
            <v>C20003</v>
          </cell>
          <cell r="E1934" t="str">
            <v>Mandor</v>
          </cell>
          <cell r="G1934">
            <v>0</v>
          </cell>
          <cell r="I1934" t="str">
            <v>jam</v>
          </cell>
          <cell r="J1934">
            <v>0</v>
          </cell>
          <cell r="K1934">
            <v>0</v>
          </cell>
          <cell r="L1934">
            <v>15.054703419291371</v>
          </cell>
          <cell r="M1934">
            <v>27500</v>
          </cell>
          <cell r="N1934">
            <v>0</v>
          </cell>
          <cell r="O1934">
            <v>0</v>
          </cell>
          <cell r="P1934">
            <v>0</v>
          </cell>
          <cell r="Q1934">
            <v>0</v>
          </cell>
          <cell r="R1934">
            <v>0</v>
          </cell>
          <cell r="T1934">
            <v>0</v>
          </cell>
        </row>
        <row r="1935">
          <cell r="D1935" t="str">
            <v>Equipment Operasional</v>
          </cell>
          <cell r="H1935" t="str">
            <v>BBM</v>
          </cell>
          <cell r="M1935">
            <v>73265.715915797002</v>
          </cell>
          <cell r="T1935">
            <v>0</v>
          </cell>
        </row>
        <row r="1936">
          <cell r="B1936" t="str">
            <v>D20025</v>
          </cell>
          <cell r="E1936" t="str">
            <v>Excavator CAT320</v>
          </cell>
          <cell r="F1936">
            <v>0.6</v>
          </cell>
          <cell r="G1936">
            <v>18</v>
          </cell>
          <cell r="H1936">
            <v>30.629991648264916</v>
          </cell>
          <cell r="I1936" t="str">
            <v>jam</v>
          </cell>
          <cell r="J1936">
            <v>1.7016662026813842</v>
          </cell>
          <cell r="K1936">
            <v>6.6424423792937809E-2</v>
          </cell>
          <cell r="L1936">
            <v>15.054703419291371</v>
          </cell>
          <cell r="M1936">
            <v>241268.4</v>
          </cell>
          <cell r="N1936">
            <v>410558.28205501329</v>
          </cell>
          <cell r="O1936">
            <v>0</v>
          </cell>
          <cell r="P1936">
            <v>0</v>
          </cell>
          <cell r="Q1936">
            <v>410558.28205501329</v>
          </cell>
          <cell r="R1936">
            <v>0</v>
          </cell>
          <cell r="T1936">
            <v>0</v>
          </cell>
        </row>
        <row r="1937">
          <cell r="B1937" t="str">
            <v>D20105</v>
          </cell>
          <cell r="E1937" t="str">
            <v>Excavator long arm</v>
          </cell>
          <cell r="F1937">
            <v>0.4</v>
          </cell>
          <cell r="G1937">
            <v>18</v>
          </cell>
          <cell r="H1937">
            <v>22.688882702418461</v>
          </cell>
          <cell r="I1937" t="str">
            <v>jam</v>
          </cell>
          <cell r="J1937">
            <v>1.2604934834676922</v>
          </cell>
          <cell r="K1937">
            <v>7.3804915325486456E-2</v>
          </cell>
          <cell r="L1937">
            <v>13.549233077362235</v>
          </cell>
          <cell r="M1937">
            <v>241268.4</v>
          </cell>
          <cell r="N1937">
            <v>304117.24596667656</v>
          </cell>
          <cell r="O1937">
            <v>0</v>
          </cell>
          <cell r="P1937">
            <v>0</v>
          </cell>
          <cell r="Q1937">
            <v>304117.24596667656</v>
          </cell>
          <cell r="R1937">
            <v>0</v>
          </cell>
          <cell r="T1937">
            <v>0</v>
          </cell>
        </row>
        <row r="1938">
          <cell r="B1938" t="str">
            <v>D20024</v>
          </cell>
          <cell r="E1938" t="str">
            <v>Dump Truck 20 Ton</v>
          </cell>
          <cell r="F1938">
            <v>8</v>
          </cell>
          <cell r="G1938">
            <v>10</v>
          </cell>
          <cell r="H1938">
            <v>55.663976296296298</v>
          </cell>
          <cell r="I1938" t="str">
            <v>jam</v>
          </cell>
          <cell r="J1938">
            <v>5.5663976296296296</v>
          </cell>
          <cell r="K1938">
            <v>0.13037037037037036</v>
          </cell>
          <cell r="L1938">
            <v>7.6704545454545467</v>
          </cell>
          <cell r="M1938">
            <v>192744.92307692309</v>
          </cell>
          <cell r="N1938">
            <v>1072894.8829385301</v>
          </cell>
          <cell r="O1938">
            <v>0</v>
          </cell>
          <cell r="P1938">
            <v>0</v>
          </cell>
          <cell r="Q1938">
            <v>1072894.8829385301</v>
          </cell>
          <cell r="R1938">
            <v>0</v>
          </cell>
          <cell r="T1938">
            <v>0</v>
          </cell>
        </row>
        <row r="1939">
          <cell r="B1939" t="str">
            <v>D20049</v>
          </cell>
          <cell r="E1939" t="str">
            <v>Giant breaker</v>
          </cell>
          <cell r="G1939">
            <v>18</v>
          </cell>
          <cell r="H1939">
            <v>76.854240000000004</v>
          </cell>
          <cell r="I1939" t="str">
            <v>jam</v>
          </cell>
          <cell r="J1939">
            <v>4.2696800000000001</v>
          </cell>
          <cell r="K1939">
            <v>0.1</v>
          </cell>
          <cell r="L1939">
            <v>10</v>
          </cell>
          <cell r="M1939">
            <v>268437.52</v>
          </cell>
          <cell r="N1939">
            <v>1146142.3103936</v>
          </cell>
          <cell r="O1939">
            <v>0</v>
          </cell>
          <cell r="P1939">
            <v>0</v>
          </cell>
          <cell r="Q1939">
            <v>1146142.3103936</v>
          </cell>
          <cell r="R1939">
            <v>0</v>
          </cell>
          <cell r="T1939">
            <v>0</v>
          </cell>
        </row>
        <row r="1940">
          <cell r="B1940" t="str">
            <v>D20004</v>
          </cell>
          <cell r="E1940" t="str">
            <v>Alat bantu (Pek. Tanah)-m3</v>
          </cell>
          <cell r="I1940" t="str">
            <v>m3</v>
          </cell>
          <cell r="J1940">
            <v>42.696800000000003</v>
          </cell>
          <cell r="K1940">
            <v>1</v>
          </cell>
          <cell r="M1940">
            <v>250</v>
          </cell>
          <cell r="N1940">
            <v>10674.2</v>
          </cell>
          <cell r="O1940">
            <v>0</v>
          </cell>
          <cell r="P1940">
            <v>0</v>
          </cell>
          <cell r="Q1940">
            <v>10674.2</v>
          </cell>
          <cell r="R1940">
            <v>0</v>
          </cell>
          <cell r="T1940">
            <v>0</v>
          </cell>
        </row>
        <row r="1941">
          <cell r="B1941" t="str">
            <v>D20050</v>
          </cell>
          <cell r="E1941" t="str">
            <v>BBM solar</v>
          </cell>
          <cell r="H1941">
            <v>185.83709064697968</v>
          </cell>
          <cell r="I1941" t="str">
            <v>ltr</v>
          </cell>
          <cell r="J1941">
            <v>185.83709064697968</v>
          </cell>
          <cell r="M1941">
            <v>989.1712</v>
          </cell>
          <cell r="N1941">
            <v>183824.69795978165</v>
          </cell>
          <cell r="O1941">
            <v>0</v>
          </cell>
          <cell r="P1941">
            <v>0</v>
          </cell>
          <cell r="Q1941">
            <v>183824.69795978165</v>
          </cell>
          <cell r="R1941">
            <v>0</v>
          </cell>
          <cell r="T1941">
            <v>0</v>
          </cell>
        </row>
        <row r="1942">
          <cell r="T1942">
            <v>0</v>
          </cell>
        </row>
        <row r="1943">
          <cell r="B1943" t="str">
            <v>4.2.1.3</v>
          </cell>
          <cell r="D1943" t="str">
            <v>Rock Excavation</v>
          </cell>
          <cell r="F1943" t="str">
            <v>Estimate =</v>
          </cell>
          <cell r="G1943">
            <v>0.35</v>
          </cell>
          <cell r="I1943" t="str">
            <v>m3</v>
          </cell>
          <cell r="J1943">
            <v>37.359699999999997</v>
          </cell>
          <cell r="L1943">
            <v>0.25</v>
          </cell>
          <cell r="M1943">
            <v>119674.84784361064</v>
          </cell>
          <cell r="T1943">
            <v>0</v>
          </cell>
        </row>
        <row r="1944">
          <cell r="D1944" t="str">
            <v>Labour</v>
          </cell>
          <cell r="M1944">
            <v>10461.846747387706</v>
          </cell>
          <cell r="T1944">
            <v>0</v>
          </cell>
        </row>
        <row r="1945">
          <cell r="B1945" t="str">
            <v>C20001</v>
          </cell>
          <cell r="E1945" t="str">
            <v>Tenaga</v>
          </cell>
          <cell r="G1945">
            <v>3</v>
          </cell>
          <cell r="I1945" t="str">
            <v>jam</v>
          </cell>
          <cell r="J1945">
            <v>22.334368910193167</v>
          </cell>
          <cell r="K1945">
            <v>0.59781981413644025</v>
          </cell>
          <cell r="L1945">
            <v>5.0182344730971238</v>
          </cell>
          <cell r="M1945">
            <v>17500</v>
          </cell>
          <cell r="N1945">
            <v>390851.45592838043</v>
          </cell>
          <cell r="O1945">
            <v>0</v>
          </cell>
          <cell r="P1945">
            <v>390851.45592838043</v>
          </cell>
          <cell r="Q1945">
            <v>0</v>
          </cell>
          <cell r="R1945">
            <v>0</v>
          </cell>
          <cell r="T1945">
            <v>0</v>
          </cell>
        </row>
        <row r="1946">
          <cell r="B1946" t="str">
            <v>C20003</v>
          </cell>
          <cell r="E1946" t="str">
            <v>Mandor</v>
          </cell>
          <cell r="G1946">
            <v>0</v>
          </cell>
          <cell r="I1946" t="str">
            <v>jam</v>
          </cell>
          <cell r="J1946">
            <v>0</v>
          </cell>
          <cell r="K1946">
            <v>0</v>
          </cell>
          <cell r="L1946">
            <v>5.0182344730971238</v>
          </cell>
          <cell r="M1946">
            <v>27500</v>
          </cell>
          <cell r="N1946">
            <v>0</v>
          </cell>
          <cell r="O1946">
            <v>0</v>
          </cell>
          <cell r="P1946">
            <v>0</v>
          </cell>
          <cell r="Q1946">
            <v>0</v>
          </cell>
          <cell r="R1946">
            <v>0</v>
          </cell>
          <cell r="T1946">
            <v>0</v>
          </cell>
        </row>
        <row r="1947">
          <cell r="D1947" t="str">
            <v>Equipment Operasional</v>
          </cell>
          <cell r="H1947" t="str">
            <v>BBM</v>
          </cell>
          <cell r="M1947">
            <v>109213.00109622291</v>
          </cell>
          <cell r="T1947">
            <v>0</v>
          </cell>
        </row>
        <row r="1948">
          <cell r="B1948" t="str">
            <v>D20025</v>
          </cell>
          <cell r="E1948" t="str">
            <v>Excavator CAT320</v>
          </cell>
          <cell r="F1948">
            <v>0.6</v>
          </cell>
          <cell r="G1948">
            <v>18</v>
          </cell>
          <cell r="H1948">
            <v>80.403728076695401</v>
          </cell>
          <cell r="I1948" t="str">
            <v>jam</v>
          </cell>
          <cell r="J1948">
            <v>4.4668737820386335</v>
          </cell>
          <cell r="K1948">
            <v>0.19927327137881343</v>
          </cell>
          <cell r="L1948">
            <v>5.0182344730971238</v>
          </cell>
          <cell r="M1948">
            <v>241268.4</v>
          </cell>
          <cell r="N1948">
            <v>1077715.4903944097</v>
          </cell>
          <cell r="O1948">
            <v>0</v>
          </cell>
          <cell r="P1948">
            <v>0</v>
          </cell>
          <cell r="Q1948">
            <v>1077715.4903944097</v>
          </cell>
          <cell r="R1948">
            <v>0</v>
          </cell>
          <cell r="T1948">
            <v>0</v>
          </cell>
        </row>
        <row r="1949">
          <cell r="B1949" t="str">
            <v>D20105</v>
          </cell>
          <cell r="E1949" t="str">
            <v>Excavator long arm</v>
          </cell>
          <cell r="F1949">
            <v>0.4</v>
          </cell>
          <cell r="G1949">
            <v>18</v>
          </cell>
          <cell r="H1949">
            <v>59.558317093848444</v>
          </cell>
          <cell r="I1949" t="str">
            <v>jam</v>
          </cell>
          <cell r="J1949">
            <v>3.3087953941026913</v>
          </cell>
          <cell r="K1949">
            <v>0.22141474597645935</v>
          </cell>
          <cell r="L1949">
            <v>4.5164110257874119</v>
          </cell>
          <cell r="M1949">
            <v>241268.4</v>
          </cell>
          <cell r="N1949">
            <v>798307.77066252579</v>
          </cell>
          <cell r="O1949">
            <v>0</v>
          </cell>
          <cell r="P1949">
            <v>0</v>
          </cell>
          <cell r="Q1949">
            <v>798307.77066252579</v>
          </cell>
          <cell r="R1949">
            <v>0</v>
          </cell>
          <cell r="T1949">
            <v>0</v>
          </cell>
        </row>
        <row r="1950">
          <cell r="B1950" t="str">
            <v>D20024</v>
          </cell>
          <cell r="E1950" t="str">
            <v>Dump Truck 20 Ton</v>
          </cell>
          <cell r="F1950">
            <v>8</v>
          </cell>
          <cell r="G1950">
            <v>10</v>
          </cell>
          <cell r="H1950">
            <v>48.705979259259252</v>
          </cell>
          <cell r="I1950" t="str">
            <v>jam</v>
          </cell>
          <cell r="J1950">
            <v>4.8705979259259253</v>
          </cell>
          <cell r="K1950">
            <v>0.13037037037037036</v>
          </cell>
          <cell r="L1950">
            <v>7.6704545454545467</v>
          </cell>
          <cell r="M1950">
            <v>192744.92307692309</v>
          </cell>
          <cell r="N1950">
            <v>938783.02257121366</v>
          </cell>
          <cell r="O1950">
            <v>0</v>
          </cell>
          <cell r="P1950">
            <v>0</v>
          </cell>
          <cell r="Q1950">
            <v>938783.02257121366</v>
          </cell>
          <cell r="R1950">
            <v>0</v>
          </cell>
          <cell r="T1950">
            <v>0</v>
          </cell>
        </row>
        <row r="1951">
          <cell r="B1951" t="str">
            <v>D20049</v>
          </cell>
          <cell r="E1951" t="str">
            <v>Giant breaker</v>
          </cell>
          <cell r="G1951">
            <v>18</v>
          </cell>
          <cell r="H1951">
            <v>67.247460000000004</v>
          </cell>
          <cell r="I1951" t="str">
            <v>jam</v>
          </cell>
          <cell r="J1951">
            <v>3.73597</v>
          </cell>
          <cell r="K1951">
            <v>0.1</v>
          </cell>
          <cell r="L1951">
            <v>10</v>
          </cell>
          <cell r="M1951">
            <v>268437.52</v>
          </cell>
          <cell r="N1951">
            <v>1002874.5215944001</v>
          </cell>
          <cell r="O1951">
            <v>0</v>
          </cell>
          <cell r="P1951">
            <v>0</v>
          </cell>
          <cell r="Q1951">
            <v>1002874.5215944001</v>
          </cell>
          <cell r="R1951">
            <v>0</v>
          </cell>
          <cell r="T1951">
            <v>0</v>
          </cell>
        </row>
        <row r="1952">
          <cell r="B1952" t="str">
            <v>D20004</v>
          </cell>
          <cell r="E1952" t="str">
            <v>Alat bantu (Pek. Tanah)-m3</v>
          </cell>
          <cell r="I1952" t="str">
            <v>m3</v>
          </cell>
          <cell r="J1952">
            <v>37.359699999999997</v>
          </cell>
          <cell r="K1952">
            <v>1</v>
          </cell>
          <cell r="M1952">
            <v>250</v>
          </cell>
          <cell r="N1952">
            <v>9339.9249999999993</v>
          </cell>
          <cell r="O1952">
            <v>0</v>
          </cell>
          <cell r="P1952">
            <v>0</v>
          </cell>
          <cell r="Q1952">
            <v>9339.9249999999993</v>
          </cell>
          <cell r="R1952">
            <v>0</v>
          </cell>
          <cell r="T1952">
            <v>0</v>
          </cell>
        </row>
        <row r="1953">
          <cell r="B1953" t="str">
            <v>D20050</v>
          </cell>
          <cell r="E1953" t="str">
            <v>BBM solar</v>
          </cell>
          <cell r="H1953">
            <v>255.91548442980309</v>
          </cell>
          <cell r="I1953" t="str">
            <v>ltr</v>
          </cell>
          <cell r="J1953">
            <v>255.91548442980309</v>
          </cell>
          <cell r="M1953">
            <v>989.1712</v>
          </cell>
          <cell r="N1953">
            <v>253144.22683200965</v>
          </cell>
          <cell r="O1953">
            <v>0</v>
          </cell>
          <cell r="P1953">
            <v>0</v>
          </cell>
          <cell r="Q1953">
            <v>253144.22683200965</v>
          </cell>
          <cell r="R1953">
            <v>0</v>
          </cell>
          <cell r="T1953">
            <v>0</v>
          </cell>
        </row>
        <row r="1954">
          <cell r="T1954">
            <v>0</v>
          </cell>
        </row>
        <row r="1955">
          <cell r="B1955" t="str">
            <v>4.2.2</v>
          </cell>
          <cell r="D1955" t="str">
            <v>Chamber Soil Back Filling</v>
          </cell>
          <cell r="I1955" t="str">
            <v>m3</v>
          </cell>
          <cell r="J1955">
            <v>23.798000000000002</v>
          </cell>
          <cell r="K1955">
            <v>23.798000000000002</v>
          </cell>
          <cell r="L1955" t="str">
            <v>m3/nos</v>
          </cell>
          <cell r="M1955">
            <v>48435.163685089232</v>
          </cell>
          <cell r="T1955">
            <v>0</v>
          </cell>
        </row>
        <row r="1956">
          <cell r="D1956" t="str">
            <v>Material</v>
          </cell>
          <cell r="M1956">
            <v>8174.2819508471621</v>
          </cell>
          <cell r="T1956">
            <v>0</v>
          </cell>
        </row>
        <row r="1957">
          <cell r="B1957" t="str">
            <v>A20020</v>
          </cell>
          <cell r="E1957" t="str">
            <v>Tanah pilihan</v>
          </cell>
          <cell r="F1957">
            <v>0.2</v>
          </cell>
          <cell r="I1957" t="str">
            <v>m3</v>
          </cell>
          <cell r="J1957">
            <v>5.7115200000000002</v>
          </cell>
          <cell r="K1957">
            <v>1.2</v>
          </cell>
          <cell r="M1957">
            <v>34059.508128529844</v>
          </cell>
          <cell r="N1957">
            <v>194531.56186626077</v>
          </cell>
          <cell r="O1957">
            <v>194531.56186626077</v>
          </cell>
          <cell r="P1957">
            <v>0</v>
          </cell>
          <cell r="Q1957">
            <v>0</v>
          </cell>
          <cell r="R1957">
            <v>0</v>
          </cell>
          <cell r="T1957">
            <v>0</v>
          </cell>
        </row>
        <row r="1958">
          <cell r="D1958" t="str">
            <v>Labour</v>
          </cell>
          <cell r="M1958">
            <v>3489.7119341563771</v>
          </cell>
          <cell r="T1958">
            <v>0</v>
          </cell>
        </row>
        <row r="1959">
          <cell r="B1959" t="str">
            <v>C20001</v>
          </cell>
          <cell r="E1959" t="str">
            <v>Tenaga</v>
          </cell>
          <cell r="G1959">
            <v>6</v>
          </cell>
          <cell r="I1959" t="str">
            <v>jam</v>
          </cell>
          <cell r="J1959">
            <v>3.7606716049382705</v>
          </cell>
          <cell r="K1959">
            <v>0.15802469135802463</v>
          </cell>
          <cell r="L1959">
            <v>37.968750000000014</v>
          </cell>
          <cell r="M1959">
            <v>17500</v>
          </cell>
          <cell r="N1959">
            <v>65811.753086419732</v>
          </cell>
          <cell r="O1959">
            <v>0</v>
          </cell>
          <cell r="P1959">
            <v>65811.753086419732</v>
          </cell>
          <cell r="Q1959">
            <v>0</v>
          </cell>
          <cell r="R1959">
            <v>0</v>
          </cell>
          <cell r="T1959">
            <v>0</v>
          </cell>
        </row>
        <row r="1960">
          <cell r="B1960" t="str">
            <v>C20003</v>
          </cell>
          <cell r="E1960" t="str">
            <v>Mandor</v>
          </cell>
          <cell r="G1960">
            <v>1</v>
          </cell>
          <cell r="I1960" t="str">
            <v>jam</v>
          </cell>
          <cell r="J1960">
            <v>0.62677860082304504</v>
          </cell>
          <cell r="K1960">
            <v>2.6337448559670771E-2</v>
          </cell>
          <cell r="L1960">
            <v>37.968750000000014</v>
          </cell>
          <cell r="M1960">
            <v>27500</v>
          </cell>
          <cell r="N1960">
            <v>17236.411522633738</v>
          </cell>
          <cell r="O1960">
            <v>0</v>
          </cell>
          <cell r="P1960">
            <v>17236.411522633738</v>
          </cell>
          <cell r="Q1960">
            <v>0</v>
          </cell>
          <cell r="R1960">
            <v>0</v>
          </cell>
          <cell r="T1960">
            <v>0</v>
          </cell>
        </row>
        <row r="1961">
          <cell r="D1961" t="str">
            <v>Equipment Operasional</v>
          </cell>
          <cell r="H1961" t="str">
            <v>BBM</v>
          </cell>
          <cell r="M1961">
            <v>36771.169800085707</v>
          </cell>
          <cell r="T1961">
            <v>0</v>
          </cell>
        </row>
        <row r="1962">
          <cell r="B1962" t="str">
            <v>D20025</v>
          </cell>
          <cell r="E1962" t="str">
            <v>Excavator CAT320</v>
          </cell>
          <cell r="F1962" t="str">
            <v>Timbun</v>
          </cell>
          <cell r="G1962">
            <v>18</v>
          </cell>
          <cell r="H1962">
            <v>11.282014814814811</v>
          </cell>
          <cell r="I1962" t="str">
            <v>jam</v>
          </cell>
          <cell r="J1962">
            <v>0.62677860082304504</v>
          </cell>
          <cell r="K1962">
            <v>2.6337448559670771E-2</v>
          </cell>
          <cell r="L1962">
            <v>37.968750000000014</v>
          </cell>
          <cell r="M1962">
            <v>241268.4</v>
          </cell>
          <cell r="N1962">
            <v>151221.87017481474</v>
          </cell>
          <cell r="O1962">
            <v>0</v>
          </cell>
          <cell r="P1962">
            <v>0</v>
          </cell>
          <cell r="Q1962">
            <v>151221.87017481474</v>
          </cell>
          <cell r="R1962">
            <v>0</v>
          </cell>
          <cell r="T1962">
            <v>0</v>
          </cell>
        </row>
        <row r="1963">
          <cell r="B1963" t="str">
            <v>D20040</v>
          </cell>
          <cell r="E1963" t="str">
            <v>Water Tank Truck, 3000-5000 liter</v>
          </cell>
          <cell r="G1963">
            <v>5</v>
          </cell>
          <cell r="H1963">
            <v>0.79326666666666679</v>
          </cell>
          <cell r="I1963" t="str">
            <v>jam</v>
          </cell>
          <cell r="J1963">
            <v>0.15865333333333337</v>
          </cell>
          <cell r="K1963">
            <v>6.6666666666666671E-3</v>
          </cell>
          <cell r="L1963">
            <v>150</v>
          </cell>
          <cell r="M1963">
            <v>84561.566504230243</v>
          </cell>
          <cell r="N1963">
            <v>13415.974397784479</v>
          </cell>
          <cell r="O1963">
            <v>0</v>
          </cell>
          <cell r="P1963">
            <v>0</v>
          </cell>
          <cell r="Q1963">
            <v>13415.974397784479</v>
          </cell>
          <cell r="R1963">
            <v>0</v>
          </cell>
          <cell r="T1963">
            <v>0</v>
          </cell>
        </row>
        <row r="1964">
          <cell r="B1964" t="str">
            <v>A20021</v>
          </cell>
          <cell r="E1964" t="str">
            <v>Air</v>
          </cell>
          <cell r="I1964" t="str">
            <v>m3</v>
          </cell>
          <cell r="J1964">
            <v>2.3798000000000004</v>
          </cell>
          <cell r="K1964">
            <v>0.1</v>
          </cell>
          <cell r="M1964">
            <v>2469.92</v>
          </cell>
          <cell r="N1964">
            <v>5877.9156160000011</v>
          </cell>
          <cell r="O1964">
            <v>5877.9156160000011</v>
          </cell>
          <cell r="P1964">
            <v>0</v>
          </cell>
          <cell r="Q1964">
            <v>0</v>
          </cell>
          <cell r="R1964">
            <v>0</v>
          </cell>
          <cell r="T1964">
            <v>0</v>
          </cell>
        </row>
        <row r="1965">
          <cell r="B1965" t="str">
            <v>D20036</v>
          </cell>
          <cell r="E1965" t="str">
            <v>Stamper</v>
          </cell>
          <cell r="I1965" t="str">
            <v>jam</v>
          </cell>
          <cell r="J1965">
            <v>3.1730666666666667</v>
          </cell>
          <cell r="K1965">
            <v>0.13333333333333333</v>
          </cell>
          <cell r="L1965">
            <v>7.5</v>
          </cell>
          <cell r="M1965">
            <v>27509.943875635217</v>
          </cell>
          <cell r="N1965">
            <v>87290.885913648919</v>
          </cell>
          <cell r="O1965">
            <v>0</v>
          </cell>
          <cell r="P1965">
            <v>0</v>
          </cell>
          <cell r="Q1965">
            <v>87290.885913648919</v>
          </cell>
          <cell r="R1965">
            <v>0</v>
          </cell>
          <cell r="T1965">
            <v>0</v>
          </cell>
        </row>
        <row r="1966">
          <cell r="B1966" t="str">
            <v>D20042</v>
          </cell>
          <cell r="E1966" t="str">
            <v>Wheel loader</v>
          </cell>
          <cell r="F1966">
            <v>0.8</v>
          </cell>
          <cell r="G1966">
            <v>16</v>
          </cell>
          <cell r="H1966">
            <v>8.1556733601070928</v>
          </cell>
          <cell r="I1966" t="str">
            <v>jam</v>
          </cell>
          <cell r="J1966">
            <v>0.5097295850066933</v>
          </cell>
          <cell r="K1966">
            <v>2.6773761713520743E-2</v>
          </cell>
          <cell r="L1966">
            <v>37.350000000000009</v>
          </cell>
          <cell r="M1966">
            <v>173345.6</v>
          </cell>
          <cell r="N1966">
            <v>88359.380750736251</v>
          </cell>
          <cell r="O1966">
            <v>0</v>
          </cell>
          <cell r="P1966">
            <v>0</v>
          </cell>
          <cell r="Q1966">
            <v>88359.380750736251</v>
          </cell>
          <cell r="R1966">
            <v>0</v>
          </cell>
          <cell r="T1966">
            <v>0</v>
          </cell>
        </row>
        <row r="1967">
          <cell r="B1967" t="str">
            <v>D20024</v>
          </cell>
          <cell r="E1967" t="str">
            <v>Dump Truck 20 Ton</v>
          </cell>
          <cell r="F1967">
            <v>8</v>
          </cell>
          <cell r="G1967">
            <v>10</v>
          </cell>
          <cell r="H1967">
            <v>24.820432592592596</v>
          </cell>
          <cell r="I1967" t="str">
            <v>jam</v>
          </cell>
          <cell r="J1967">
            <v>2.4820432592592594</v>
          </cell>
          <cell r="K1967">
            <v>0.13037037037037036</v>
          </cell>
          <cell r="L1967">
            <v>7.6704545454545467</v>
          </cell>
          <cell r="M1967">
            <v>192744.92307692309</v>
          </cell>
          <cell r="N1967">
            <v>478401.23707952141</v>
          </cell>
          <cell r="O1967">
            <v>0</v>
          </cell>
          <cell r="P1967">
            <v>0</v>
          </cell>
          <cell r="Q1967">
            <v>478401.23707952141</v>
          </cell>
          <cell r="R1967">
            <v>0</v>
          </cell>
          <cell r="T1967">
            <v>0</v>
          </cell>
        </row>
        <row r="1968">
          <cell r="B1968" t="str">
            <v>D20004</v>
          </cell>
          <cell r="E1968" t="str">
            <v>Alat bantu (Pek. Tanah)-m3</v>
          </cell>
          <cell r="I1968" t="str">
            <v>m3</v>
          </cell>
          <cell r="J1968">
            <v>23.798000000000002</v>
          </cell>
          <cell r="K1968">
            <v>1</v>
          </cell>
          <cell r="M1968">
            <v>250</v>
          </cell>
          <cell r="N1968">
            <v>5949.5</v>
          </cell>
          <cell r="O1968">
            <v>0</v>
          </cell>
          <cell r="P1968">
            <v>0</v>
          </cell>
          <cell r="Q1968">
            <v>5949.5</v>
          </cell>
          <cell r="R1968">
            <v>0</v>
          </cell>
          <cell r="T1968">
            <v>0</v>
          </cell>
        </row>
        <row r="1969">
          <cell r="B1969" t="str">
            <v>D20050</v>
          </cell>
          <cell r="E1969" t="str">
            <v>BBM solar</v>
          </cell>
          <cell r="H1969">
            <v>45.051387434181166</v>
          </cell>
          <cell r="I1969" t="str">
            <v>ltr</v>
          </cell>
          <cell r="J1969">
            <v>45.051387434181166</v>
          </cell>
          <cell r="M1969">
            <v>989.1712</v>
          </cell>
          <cell r="N1969">
            <v>44563.534969933906</v>
          </cell>
          <cell r="O1969">
            <v>0</v>
          </cell>
          <cell r="P1969">
            <v>0</v>
          </cell>
          <cell r="Q1969">
            <v>44563.534969933906</v>
          </cell>
          <cell r="R1969">
            <v>0</v>
          </cell>
          <cell r="T1969">
            <v>0</v>
          </cell>
        </row>
        <row r="1970">
          <cell r="T1970">
            <v>0</v>
          </cell>
        </row>
        <row r="1971">
          <cell r="B1971" t="str">
            <v>4.2.3</v>
          </cell>
          <cell r="D1971" t="str">
            <v>Blinding Concrete Class B</v>
          </cell>
          <cell r="F1971">
            <v>0.1</v>
          </cell>
          <cell r="I1971" t="str">
            <v>m3</v>
          </cell>
          <cell r="J1971">
            <v>2.3039999999999998</v>
          </cell>
          <cell r="K1971">
            <v>2.3039999999999998</v>
          </cell>
          <cell r="L1971" t="str">
            <v>m3/nos</v>
          </cell>
          <cell r="M1971">
            <v>694275.05279999995</v>
          </cell>
          <cell r="T1971">
            <v>0</v>
          </cell>
        </row>
        <row r="1972">
          <cell r="D1972" t="str">
            <v>Material</v>
          </cell>
          <cell r="M1972">
            <v>609675.05279999995</v>
          </cell>
          <cell r="T1972">
            <v>0</v>
          </cell>
        </row>
        <row r="1973">
          <cell r="B1973" t="str">
            <v>B20193</v>
          </cell>
          <cell r="E1973" t="str">
            <v>Concrete Class B</v>
          </cell>
          <cell r="I1973" t="str">
            <v>m3</v>
          </cell>
          <cell r="J1973">
            <v>2.3500799999999997</v>
          </cell>
          <cell r="K1973">
            <v>1.02</v>
          </cell>
          <cell r="M1973">
            <v>597720.64</v>
          </cell>
          <cell r="N1973">
            <v>1404691.3216511998</v>
          </cell>
          <cell r="O1973">
            <v>1404691.3216511998</v>
          </cell>
          <cell r="P1973">
            <v>0</v>
          </cell>
          <cell r="Q1973">
            <v>0</v>
          </cell>
          <cell r="R1973">
            <v>0</v>
          </cell>
          <cell r="T1973">
            <v>0</v>
          </cell>
        </row>
        <row r="1974">
          <cell r="D1974" t="str">
            <v>Labour</v>
          </cell>
          <cell r="M1974">
            <v>81599.999999999985</v>
          </cell>
          <cell r="T1974">
            <v>0</v>
          </cell>
        </row>
        <row r="1975">
          <cell r="B1975" t="str">
            <v>C20008</v>
          </cell>
          <cell r="E1975" t="str">
            <v>Placing beton (slab)</v>
          </cell>
          <cell r="I1975" t="str">
            <v>m3</v>
          </cell>
          <cell r="J1975">
            <v>2.3500799999999997</v>
          </cell>
          <cell r="M1975">
            <v>80000</v>
          </cell>
          <cell r="N1975">
            <v>188006.39999999997</v>
          </cell>
          <cell r="O1975">
            <v>0</v>
          </cell>
          <cell r="P1975">
            <v>188006.39999999997</v>
          </cell>
          <cell r="Q1975">
            <v>0</v>
          </cell>
          <cell r="R1975">
            <v>0</v>
          </cell>
          <cell r="T1975">
            <v>0</v>
          </cell>
        </row>
        <row r="1976">
          <cell r="D1976" t="str">
            <v>Equipment Operasional</v>
          </cell>
          <cell r="H1976" t="str">
            <v>BBM</v>
          </cell>
          <cell r="M1976">
            <v>3000</v>
          </cell>
          <cell r="T1976">
            <v>0</v>
          </cell>
        </row>
        <row r="1977">
          <cell r="B1977" t="str">
            <v>D20029</v>
          </cell>
          <cell r="E1977" t="str">
            <v>Gerobak dorong</v>
          </cell>
          <cell r="I1977" t="str">
            <v>unit</v>
          </cell>
          <cell r="J1977">
            <v>4.6079999999999996E-2</v>
          </cell>
          <cell r="K1977">
            <v>0.02</v>
          </cell>
          <cell r="M1977">
            <v>100000</v>
          </cell>
          <cell r="N1977">
            <v>4608</v>
          </cell>
          <cell r="O1977">
            <v>0</v>
          </cell>
          <cell r="P1977">
            <v>0</v>
          </cell>
          <cell r="Q1977">
            <v>4608</v>
          </cell>
          <cell r="R1977">
            <v>0</v>
          </cell>
          <cell r="T1977">
            <v>0</v>
          </cell>
        </row>
        <row r="1978">
          <cell r="B1978" t="str">
            <v>D20006</v>
          </cell>
          <cell r="E1978" t="str">
            <v>Alat bantu Cor</v>
          </cell>
          <cell r="I1978" t="str">
            <v>m3</v>
          </cell>
          <cell r="J1978">
            <v>2.3039999999999998</v>
          </cell>
          <cell r="K1978">
            <v>1</v>
          </cell>
          <cell r="M1978">
            <v>1000</v>
          </cell>
          <cell r="N1978">
            <v>2304</v>
          </cell>
          <cell r="O1978">
            <v>0</v>
          </cell>
          <cell r="P1978">
            <v>0</v>
          </cell>
          <cell r="Q1978">
            <v>2304</v>
          </cell>
          <cell r="R1978">
            <v>0</v>
          </cell>
          <cell r="T1978">
            <v>0</v>
          </cell>
        </row>
        <row r="1979">
          <cell r="T1979">
            <v>0</v>
          </cell>
        </row>
        <row r="1980">
          <cell r="B1980" t="str">
            <v>4.2.4</v>
          </cell>
          <cell r="D1980" t="str">
            <v>Concrete Work</v>
          </cell>
          <cell r="I1980" t="str">
            <v>nos</v>
          </cell>
          <cell r="J1980">
            <v>1</v>
          </cell>
          <cell r="M1980">
            <v>89901069.903418809</v>
          </cell>
          <cell r="T1980">
            <v>0</v>
          </cell>
        </row>
        <row r="1981">
          <cell r="D1981" t="str">
            <v>Concrete block</v>
          </cell>
          <cell r="T1981">
            <v>0</v>
          </cell>
        </row>
        <row r="1982">
          <cell r="B1982" t="str">
            <v>4.2.4.a</v>
          </cell>
          <cell r="E1982" t="str">
            <v>Con-C</v>
          </cell>
          <cell r="I1982" t="str">
            <v>m3</v>
          </cell>
          <cell r="J1982">
            <v>0.46100000000000002</v>
          </cell>
          <cell r="K1982">
            <v>0.46100000000000002</v>
          </cell>
          <cell r="L1982" t="str">
            <v>m3/nos</v>
          </cell>
          <cell r="T1982">
            <v>0</v>
          </cell>
        </row>
        <row r="1983">
          <cell r="B1983" t="str">
            <v>4.2.4.b</v>
          </cell>
          <cell r="E1983" t="str">
            <v>Re-Bar</v>
          </cell>
          <cell r="I1983" t="str">
            <v>kg</v>
          </cell>
          <cell r="J1983">
            <v>95.332999999999998</v>
          </cell>
          <cell r="K1983">
            <v>95.332999999999998</v>
          </cell>
          <cell r="L1983" t="str">
            <v>kg/nos</v>
          </cell>
          <cell r="T1983">
            <v>0</v>
          </cell>
        </row>
        <row r="1984">
          <cell r="B1984" t="str">
            <v>4.2.4.c</v>
          </cell>
          <cell r="E1984" t="str">
            <v>Form-Work</v>
          </cell>
          <cell r="I1984" t="str">
            <v>m2</v>
          </cell>
          <cell r="J1984">
            <v>3.6480000000000001</v>
          </cell>
          <cell r="K1984">
            <v>3.6480000000000001</v>
          </cell>
          <cell r="L1984" t="str">
            <v>m2/nos</v>
          </cell>
          <cell r="T1984">
            <v>0</v>
          </cell>
        </row>
        <row r="1985">
          <cell r="D1985" t="str">
            <v>Opening for acces and maintenance</v>
          </cell>
          <cell r="T1985">
            <v>0</v>
          </cell>
        </row>
        <row r="1986">
          <cell r="B1986" t="str">
            <v>4.2.4.d</v>
          </cell>
          <cell r="E1986" t="str">
            <v>Con-C</v>
          </cell>
          <cell r="I1986" t="str">
            <v>m3</v>
          </cell>
          <cell r="J1986">
            <v>0.16</v>
          </cell>
          <cell r="K1986">
            <v>0.16</v>
          </cell>
          <cell r="L1986" t="str">
            <v>m3/nos</v>
          </cell>
          <cell r="T1986">
            <v>0</v>
          </cell>
        </row>
        <row r="1987">
          <cell r="B1987" t="str">
            <v>4.2.4.e</v>
          </cell>
          <cell r="E1987" t="str">
            <v>Re-Bar</v>
          </cell>
          <cell r="I1987" t="str">
            <v>kg</v>
          </cell>
          <cell r="J1987">
            <v>33.087000000000003</v>
          </cell>
          <cell r="K1987">
            <v>33.087000000000003</v>
          </cell>
          <cell r="L1987" t="str">
            <v>kg/nos</v>
          </cell>
          <cell r="T1987">
            <v>0</v>
          </cell>
        </row>
        <row r="1988">
          <cell r="B1988" t="str">
            <v>4.2.4.f</v>
          </cell>
          <cell r="E1988" t="str">
            <v>Form-Work</v>
          </cell>
          <cell r="I1988" t="str">
            <v>m2</v>
          </cell>
          <cell r="J1988">
            <v>2.16</v>
          </cell>
          <cell r="K1988">
            <v>2.16</v>
          </cell>
          <cell r="L1988" t="str">
            <v>m2/nos</v>
          </cell>
          <cell r="T1988">
            <v>0</v>
          </cell>
        </row>
        <row r="1989">
          <cell r="D1989" t="str">
            <v>Concrete ring for cover installation</v>
          </cell>
          <cell r="T1989">
            <v>0</v>
          </cell>
        </row>
        <row r="1990">
          <cell r="B1990" t="str">
            <v>4.2.4.g</v>
          </cell>
          <cell r="E1990" t="str">
            <v>Con-C</v>
          </cell>
          <cell r="I1990" t="str">
            <v>m3</v>
          </cell>
          <cell r="J1990">
            <v>0.54</v>
          </cell>
          <cell r="K1990">
            <v>0.54</v>
          </cell>
          <cell r="L1990" t="str">
            <v>m3/nos</v>
          </cell>
          <cell r="T1990">
            <v>0</v>
          </cell>
        </row>
        <row r="1991">
          <cell r="B1991" t="str">
            <v>4.2.4.h</v>
          </cell>
          <cell r="E1991" t="str">
            <v>Re-Bar</v>
          </cell>
          <cell r="I1991" t="str">
            <v>kg</v>
          </cell>
          <cell r="J1991">
            <v>111.67</v>
          </cell>
          <cell r="K1991">
            <v>111.67</v>
          </cell>
          <cell r="L1991" t="str">
            <v>kg/nos</v>
          </cell>
          <cell r="T1991">
            <v>0</v>
          </cell>
        </row>
        <row r="1992">
          <cell r="B1992" t="str">
            <v>4.2.4.i</v>
          </cell>
          <cell r="E1992" t="str">
            <v>Form-Work</v>
          </cell>
          <cell r="I1992" t="str">
            <v>m2</v>
          </cell>
          <cell r="J1992">
            <v>6</v>
          </cell>
          <cell r="K1992">
            <v>6</v>
          </cell>
          <cell r="L1992" t="str">
            <v>m2/nos</v>
          </cell>
          <cell r="T1992">
            <v>0</v>
          </cell>
        </row>
        <row r="1993">
          <cell r="D1993" t="str">
            <v>Chamber</v>
          </cell>
          <cell r="T1993">
            <v>0</v>
          </cell>
        </row>
        <row r="1994">
          <cell r="B1994" t="str">
            <v>4.2.4.j</v>
          </cell>
          <cell r="E1994" t="str">
            <v>Con-C</v>
          </cell>
          <cell r="I1994" t="str">
            <v>m3</v>
          </cell>
          <cell r="J1994">
            <v>30.361000000000001</v>
          </cell>
          <cell r="K1994">
            <v>30.361000000000001</v>
          </cell>
          <cell r="L1994" t="str">
            <v>m3/nos</v>
          </cell>
          <cell r="T1994">
            <v>0</v>
          </cell>
        </row>
        <row r="1995">
          <cell r="B1995" t="str">
            <v>4.2.4.k</v>
          </cell>
          <cell r="E1995" t="str">
            <v>Re-Bar</v>
          </cell>
          <cell r="I1995" t="str">
            <v>kg</v>
          </cell>
          <cell r="J1995">
            <v>3210.79</v>
          </cell>
          <cell r="K1995">
            <v>3210.79</v>
          </cell>
          <cell r="L1995" t="str">
            <v>kg/nos</v>
          </cell>
          <cell r="T1995">
            <v>0</v>
          </cell>
        </row>
        <row r="1996">
          <cell r="B1996" t="str">
            <v>4.2.4.l</v>
          </cell>
          <cell r="E1996" t="str">
            <v>Form-Work</v>
          </cell>
          <cell r="I1996" t="str">
            <v>m2</v>
          </cell>
          <cell r="J1996">
            <v>87.9</v>
          </cell>
          <cell r="K1996">
            <v>87.9</v>
          </cell>
          <cell r="L1996" t="str">
            <v>m2/nos</v>
          </cell>
          <cell r="T1996">
            <v>0</v>
          </cell>
        </row>
        <row r="1997">
          <cell r="D1997" t="str">
            <v>Pre-cast</v>
          </cell>
          <cell r="T1997">
            <v>0</v>
          </cell>
        </row>
        <row r="1998">
          <cell r="B1998" t="str">
            <v>4.2.4.m</v>
          </cell>
          <cell r="E1998" t="str">
            <v>Con-C</v>
          </cell>
          <cell r="I1998" t="str">
            <v>m3</v>
          </cell>
          <cell r="J1998">
            <v>2.7749999999999999</v>
          </cell>
          <cell r="K1998">
            <v>2.7749999999999999</v>
          </cell>
          <cell r="L1998" t="str">
            <v>m3/nos</v>
          </cell>
          <cell r="T1998">
            <v>0</v>
          </cell>
        </row>
        <row r="1999">
          <cell r="B1999" t="str">
            <v>4.2.4.n</v>
          </cell>
          <cell r="E1999" t="str">
            <v>Re-Bar</v>
          </cell>
          <cell r="I1999" t="str">
            <v>kg</v>
          </cell>
          <cell r="J1999">
            <v>410.84100000000001</v>
          </cell>
          <cell r="K1999">
            <v>410.84100000000001</v>
          </cell>
          <cell r="L1999" t="str">
            <v>kg/nos</v>
          </cell>
          <cell r="T1999">
            <v>0</v>
          </cell>
        </row>
        <row r="2000">
          <cell r="B2000" t="str">
            <v>4.2.4.o</v>
          </cell>
          <cell r="E2000" t="str">
            <v>Form-Work</v>
          </cell>
          <cell r="I2000" t="str">
            <v>m2</v>
          </cell>
          <cell r="J2000">
            <v>14.45</v>
          </cell>
          <cell r="K2000">
            <v>14.45</v>
          </cell>
          <cell r="L2000" t="str">
            <v>m2/nos</v>
          </cell>
          <cell r="T2000">
            <v>0</v>
          </cell>
        </row>
        <row r="2001">
          <cell r="T2001">
            <v>0</v>
          </cell>
        </row>
        <row r="2002">
          <cell r="D2002" t="str">
            <v>Concrete class C</v>
          </cell>
          <cell r="I2002" t="str">
            <v>m3</v>
          </cell>
          <cell r="J2002">
            <v>34.297000000000004</v>
          </cell>
          <cell r="M2002">
            <v>780355.8617086343</v>
          </cell>
          <cell r="T2002">
            <v>0</v>
          </cell>
        </row>
        <row r="2003">
          <cell r="D2003" t="str">
            <v>Material</v>
          </cell>
          <cell r="M2003">
            <v>49668854.0969024</v>
          </cell>
          <cell r="T2003">
            <v>0</v>
          </cell>
        </row>
        <row r="2004">
          <cell r="B2004" t="str">
            <v>B20194</v>
          </cell>
          <cell r="E2004" t="str">
            <v>Concrete Class C</v>
          </cell>
          <cell r="I2004" t="str">
            <v>m3</v>
          </cell>
          <cell r="J2004">
            <v>34.982940000000006</v>
          </cell>
          <cell r="K2004">
            <v>1.02</v>
          </cell>
          <cell r="M2004">
            <v>654528.80000000005</v>
          </cell>
          <cell r="N2004">
            <v>22897341.738672007</v>
          </cell>
          <cell r="O2004">
            <v>22897341.738672007</v>
          </cell>
          <cell r="P2004">
            <v>0</v>
          </cell>
          <cell r="Q2004">
            <v>0</v>
          </cell>
          <cell r="R2004">
            <v>0</v>
          </cell>
          <cell r="T2004">
            <v>0</v>
          </cell>
        </row>
        <row r="2005">
          <cell r="D2005" t="str">
            <v>Labour</v>
          </cell>
          <cell r="M2005">
            <v>7588490.238611714</v>
          </cell>
          <cell r="T2005">
            <v>0</v>
          </cell>
        </row>
        <row r="2006">
          <cell r="B2006" t="str">
            <v>C20007</v>
          </cell>
          <cell r="E2006" t="str">
            <v>Placing beton (dinding)</v>
          </cell>
          <cell r="I2006" t="str">
            <v>m3</v>
          </cell>
          <cell r="J2006">
            <v>34.982940000000006</v>
          </cell>
          <cell r="M2006">
            <v>100000</v>
          </cell>
          <cell r="N2006">
            <v>3498294.0000000005</v>
          </cell>
          <cell r="O2006">
            <v>0</v>
          </cell>
          <cell r="P2006">
            <v>3498294.0000000005</v>
          </cell>
          <cell r="Q2006">
            <v>0</v>
          </cell>
          <cell r="R2006">
            <v>0</v>
          </cell>
          <cell r="T2006">
            <v>0</v>
          </cell>
        </row>
        <row r="2007">
          <cell r="D2007" t="str">
            <v>Equipment Operasional</v>
          </cell>
          <cell r="H2007" t="str">
            <v>BBM</v>
          </cell>
          <cell r="M2007">
            <v>798761.93134279386</v>
          </cell>
          <cell r="T2007">
            <v>0</v>
          </cell>
        </row>
        <row r="2008">
          <cell r="B2008" t="str">
            <v>D20029</v>
          </cell>
          <cell r="E2008" t="str">
            <v>Gerobak dorong</v>
          </cell>
          <cell r="I2008" t="str">
            <v>unit</v>
          </cell>
          <cell r="J2008">
            <v>0.68594000000000011</v>
          </cell>
          <cell r="K2008">
            <v>0.02</v>
          </cell>
          <cell r="M2008">
            <v>100000</v>
          </cell>
          <cell r="N2008">
            <v>68594.000000000015</v>
          </cell>
          <cell r="O2008">
            <v>0</v>
          </cell>
          <cell r="P2008">
            <v>0</v>
          </cell>
          <cell r="Q2008">
            <v>68594.000000000015</v>
          </cell>
          <cell r="R2008">
            <v>0</v>
          </cell>
          <cell r="T2008">
            <v>0</v>
          </cell>
        </row>
        <row r="2009">
          <cell r="B2009" t="str">
            <v>D20019</v>
          </cell>
          <cell r="E2009" t="str">
            <v>Concrete Vibrator</v>
          </cell>
          <cell r="I2009" t="str">
            <v>jam</v>
          </cell>
          <cell r="J2009">
            <v>15.151285140562251</v>
          </cell>
          <cell r="K2009">
            <v>0.44176706827309237</v>
          </cell>
          <cell r="L2009">
            <v>2.2636363636363637</v>
          </cell>
          <cell r="M2009">
            <v>8458.0449222720126</v>
          </cell>
          <cell r="N2009">
            <v>128150.25034902795</v>
          </cell>
          <cell r="O2009">
            <v>0</v>
          </cell>
          <cell r="P2009">
            <v>0</v>
          </cell>
          <cell r="Q2009">
            <v>128150.25034902795</v>
          </cell>
          <cell r="R2009">
            <v>0</v>
          </cell>
          <cell r="T2009">
            <v>0</v>
          </cell>
        </row>
        <row r="2010">
          <cell r="B2010" t="str">
            <v>D20006</v>
          </cell>
          <cell r="E2010" t="str">
            <v>Alat bantu Cor</v>
          </cell>
          <cell r="I2010" t="str">
            <v>m3</v>
          </cell>
          <cell r="J2010">
            <v>171.48500000000001</v>
          </cell>
          <cell r="K2010">
            <v>5</v>
          </cell>
          <cell r="M2010">
            <v>1000</v>
          </cell>
          <cell r="N2010">
            <v>171485</v>
          </cell>
          <cell r="O2010">
            <v>0</v>
          </cell>
          <cell r="P2010">
            <v>0</v>
          </cell>
          <cell r="Q2010">
            <v>171485</v>
          </cell>
          <cell r="R2010">
            <v>0</v>
          </cell>
          <cell r="T2010">
            <v>0</v>
          </cell>
        </row>
        <row r="2011">
          <cell r="T2011">
            <v>0</v>
          </cell>
        </row>
        <row r="2012">
          <cell r="B2012" t="str">
            <v>4.2.4.p</v>
          </cell>
          <cell r="D2012" t="str">
            <v>Reinforcement</v>
          </cell>
          <cell r="I2012" t="str">
            <v>kg</v>
          </cell>
          <cell r="J2012">
            <v>4247.8931000000002</v>
          </cell>
          <cell r="K2012">
            <v>1.1000000000000001</v>
          </cell>
          <cell r="M2012">
            <v>12012.333333333336</v>
          </cell>
          <cell r="T2012">
            <v>0</v>
          </cell>
        </row>
        <row r="2013">
          <cell r="D2013" t="str">
            <v>Material</v>
          </cell>
          <cell r="M2013">
            <v>470938.52258819097</v>
          </cell>
          <cell r="T2013">
            <v>0</v>
          </cell>
        </row>
        <row r="2014">
          <cell r="B2014" t="str">
            <v>B20011</v>
          </cell>
          <cell r="E2014" t="str">
            <v>Besi beton</v>
          </cell>
          <cell r="I2014" t="str">
            <v>kg</v>
          </cell>
          <cell r="J2014">
            <v>4460.2877550000003</v>
          </cell>
          <cell r="K2014">
            <v>1.05</v>
          </cell>
          <cell r="M2014">
            <v>9800</v>
          </cell>
          <cell r="N2014">
            <v>43710819.999000005</v>
          </cell>
          <cell r="O2014">
            <v>43710819.999000005</v>
          </cell>
          <cell r="P2014">
            <v>0</v>
          </cell>
          <cell r="Q2014">
            <v>0</v>
          </cell>
          <cell r="R2014">
            <v>0</v>
          </cell>
          <cell r="T2014">
            <v>0</v>
          </cell>
        </row>
        <row r="2015">
          <cell r="B2015" t="str">
            <v>B20050</v>
          </cell>
          <cell r="E2015" t="str">
            <v>Kawat Bendrad</v>
          </cell>
          <cell r="I2015" t="str">
            <v>Kg</v>
          </cell>
          <cell r="J2015">
            <v>84.957862000000006</v>
          </cell>
          <cell r="K2015">
            <v>0.02</v>
          </cell>
          <cell r="M2015">
            <v>13950</v>
          </cell>
          <cell r="N2015">
            <v>1185162.1749</v>
          </cell>
          <cell r="O2015">
            <v>1185162.1749</v>
          </cell>
          <cell r="P2015">
            <v>0</v>
          </cell>
          <cell r="Q2015">
            <v>0</v>
          </cell>
          <cell r="R2015">
            <v>0</v>
          </cell>
          <cell r="T2015">
            <v>0</v>
          </cell>
        </row>
        <row r="2016">
          <cell r="D2016" t="str">
            <v>Labour</v>
          </cell>
          <cell r="M2016">
            <v>56143.678537337553</v>
          </cell>
          <cell r="T2016">
            <v>0</v>
          </cell>
        </row>
        <row r="2017">
          <cell r="B2017" t="str">
            <v>C20014</v>
          </cell>
          <cell r="E2017" t="str">
            <v>Upah fabrikasi dan install besi beton</v>
          </cell>
          <cell r="I2017" t="str">
            <v>kg</v>
          </cell>
          <cell r="J2017">
            <v>4460.2877550000003</v>
          </cell>
          <cell r="M2017">
            <v>1200</v>
          </cell>
          <cell r="N2017">
            <v>5352345.3060000008</v>
          </cell>
          <cell r="O2017">
            <v>0</v>
          </cell>
          <cell r="P2017">
            <v>5352345.3060000008</v>
          </cell>
          <cell r="Q2017">
            <v>0</v>
          </cell>
          <cell r="R2017">
            <v>0</v>
          </cell>
          <cell r="T2017">
            <v>0</v>
          </cell>
        </row>
        <row r="2018">
          <cell r="D2018" t="str">
            <v>Equipment Operasional</v>
          </cell>
          <cell r="M2018">
            <v>8169.053755432712</v>
          </cell>
          <cell r="T2018">
            <v>0</v>
          </cell>
        </row>
        <row r="2019">
          <cell r="B2019" t="str">
            <v>D20013</v>
          </cell>
          <cell r="E2019" t="str">
            <v>Bar bender</v>
          </cell>
          <cell r="G2019">
            <v>300</v>
          </cell>
          <cell r="I2019" t="str">
            <v>jam</v>
          </cell>
          <cell r="J2019">
            <v>14.159643666666668</v>
          </cell>
          <cell r="K2019">
            <v>3.3333333333333335E-3</v>
          </cell>
          <cell r="M2019">
            <v>20000</v>
          </cell>
          <cell r="N2019">
            <v>283192.87333333335</v>
          </cell>
          <cell r="O2019">
            <v>0</v>
          </cell>
          <cell r="P2019">
            <v>0</v>
          </cell>
          <cell r="Q2019">
            <v>283192.87333333335</v>
          </cell>
          <cell r="R2019">
            <v>0</v>
          </cell>
          <cell r="T2019">
            <v>0</v>
          </cell>
        </row>
        <row r="2020">
          <cell r="B2020" t="str">
            <v>D20014</v>
          </cell>
          <cell r="E2020" t="str">
            <v>Bar cutter</v>
          </cell>
          <cell r="G2020">
            <v>300</v>
          </cell>
          <cell r="I2020" t="str">
            <v>jam</v>
          </cell>
          <cell r="J2020">
            <v>14.159643666666668</v>
          </cell>
          <cell r="K2020">
            <v>3.3333333333333335E-3</v>
          </cell>
          <cell r="M2020">
            <v>20000</v>
          </cell>
          <cell r="N2020">
            <v>283192.87333333335</v>
          </cell>
          <cell r="O2020">
            <v>0</v>
          </cell>
          <cell r="P2020">
            <v>0</v>
          </cell>
          <cell r="Q2020">
            <v>283192.87333333335</v>
          </cell>
          <cell r="R2020">
            <v>0</v>
          </cell>
          <cell r="T2020">
            <v>0</v>
          </cell>
        </row>
        <row r="2021">
          <cell r="B2021" t="str">
            <v>D20005</v>
          </cell>
          <cell r="E2021" t="str">
            <v>Alat bantu pekerjaan besi</v>
          </cell>
          <cell r="I2021" t="str">
            <v>kg</v>
          </cell>
          <cell r="J2021">
            <v>4247.8931000000002</v>
          </cell>
          <cell r="K2021">
            <v>1</v>
          </cell>
          <cell r="M2021">
            <v>50</v>
          </cell>
          <cell r="N2021">
            <v>212394.655</v>
          </cell>
          <cell r="O2021">
            <v>0</v>
          </cell>
          <cell r="P2021">
            <v>0</v>
          </cell>
          <cell r="Q2021">
            <v>212394.655</v>
          </cell>
          <cell r="R2021">
            <v>0</v>
          </cell>
          <cell r="T2021">
            <v>0</v>
          </cell>
        </row>
        <row r="2022">
          <cell r="T2022">
            <v>0</v>
          </cell>
        </row>
        <row r="2023">
          <cell r="D2023" t="str">
            <v>Formwork</v>
          </cell>
          <cell r="I2023" t="str">
            <v>m2</v>
          </cell>
          <cell r="J2023">
            <v>114.158</v>
          </cell>
          <cell r="M2023">
            <v>106081.89555555556</v>
          </cell>
          <cell r="T2023">
            <v>0</v>
          </cell>
        </row>
        <row r="2024">
          <cell r="D2024" t="str">
            <v>Material</v>
          </cell>
          <cell r="M2024">
            <v>2005334.7129471248</v>
          </cell>
          <cell r="T2024">
            <v>0</v>
          </cell>
        </row>
        <row r="2025">
          <cell r="B2025" t="str">
            <v>A20008</v>
          </cell>
          <cell r="E2025" t="str">
            <v>Kayu bekisting</v>
          </cell>
          <cell r="G2025">
            <v>3</v>
          </cell>
          <cell r="H2025" t="str">
            <v>X pakai</v>
          </cell>
          <cell r="I2025" t="str">
            <v>m3</v>
          </cell>
          <cell r="J2025">
            <v>1.3179699652777779</v>
          </cell>
          <cell r="K2025">
            <v>1.154513888888889E-2</v>
          </cell>
          <cell r="M2025">
            <v>2193529.6</v>
          </cell>
          <cell r="N2025">
            <v>2891006.1307477783</v>
          </cell>
          <cell r="O2025">
            <v>2891006.1307477783</v>
          </cell>
          <cell r="P2025">
            <v>0</v>
          </cell>
          <cell r="Q2025">
            <v>0</v>
          </cell>
          <cell r="R2025">
            <v>0</v>
          </cell>
          <cell r="T2025">
            <v>0</v>
          </cell>
        </row>
        <row r="2026">
          <cell r="B2026" t="str">
            <v>B20065</v>
          </cell>
          <cell r="E2026" t="str">
            <v>Plywood 12mm x 4' x 8'</v>
          </cell>
          <cell r="G2026">
            <v>3</v>
          </cell>
          <cell r="H2026" t="str">
            <v>X pakai</v>
          </cell>
          <cell r="I2026" t="str">
            <v>lbr</v>
          </cell>
          <cell r="J2026">
            <v>13.212731481481482</v>
          </cell>
          <cell r="K2026">
            <v>0.11574074074074074</v>
          </cell>
          <cell r="M2026">
            <v>225000</v>
          </cell>
          <cell r="N2026">
            <v>2972864.5833333335</v>
          </cell>
          <cell r="O2026">
            <v>2972864.5833333335</v>
          </cell>
          <cell r="P2026">
            <v>0</v>
          </cell>
          <cell r="Q2026">
            <v>0</v>
          </cell>
          <cell r="R2026">
            <v>0</v>
          </cell>
          <cell r="T2026">
            <v>0</v>
          </cell>
        </row>
        <row r="2027">
          <cell r="B2027" t="str">
            <v>B20067</v>
          </cell>
          <cell r="E2027" t="str">
            <v>Paku</v>
          </cell>
          <cell r="G2027">
            <v>1</v>
          </cell>
          <cell r="H2027" t="str">
            <v>X pakai</v>
          </cell>
          <cell r="I2027" t="str">
            <v>kg</v>
          </cell>
          <cell r="J2027">
            <v>45.187541666666668</v>
          </cell>
          <cell r="K2027">
            <v>0.39583333333333331</v>
          </cell>
          <cell r="M2027">
            <v>10650</v>
          </cell>
          <cell r="N2027">
            <v>481247.31875000003</v>
          </cell>
          <cell r="O2027">
            <v>481247.31875000003</v>
          </cell>
          <cell r="P2027">
            <v>0</v>
          </cell>
          <cell r="Q2027">
            <v>0</v>
          </cell>
          <cell r="R2027">
            <v>0</v>
          </cell>
          <cell r="T2027">
            <v>0</v>
          </cell>
        </row>
        <row r="2028">
          <cell r="B2028" t="str">
            <v>B20091</v>
          </cell>
          <cell r="E2028" t="str">
            <v>Material lain (adjustable support, pipa dll)</v>
          </cell>
          <cell r="G2028">
            <v>80</v>
          </cell>
          <cell r="H2028" t="str">
            <v>X pakai</v>
          </cell>
          <cell r="I2028" t="str">
            <v>ls</v>
          </cell>
          <cell r="J2028">
            <v>1.4269750000000001</v>
          </cell>
          <cell r="K2028">
            <v>1.2500000000000001E-2</v>
          </cell>
          <cell r="M2028">
            <v>600000</v>
          </cell>
          <cell r="N2028">
            <v>856185.00000000012</v>
          </cell>
          <cell r="O2028">
            <v>856185.00000000012</v>
          </cell>
          <cell r="P2028">
            <v>0</v>
          </cell>
          <cell r="Q2028">
            <v>0</v>
          </cell>
          <cell r="R2028">
            <v>0</v>
          </cell>
          <cell r="T2028">
            <v>0</v>
          </cell>
        </row>
        <row r="2029">
          <cell r="B2029" t="str">
            <v>B20066</v>
          </cell>
          <cell r="E2029" t="str">
            <v>Oli formwork</v>
          </cell>
          <cell r="I2029" t="str">
            <v>liter</v>
          </cell>
          <cell r="J2029">
            <v>22.831600000000002</v>
          </cell>
          <cell r="K2029">
            <v>0.2</v>
          </cell>
          <cell r="M2029">
            <v>5000</v>
          </cell>
          <cell r="N2029">
            <v>114158.00000000001</v>
          </cell>
          <cell r="O2029">
            <v>114158.00000000001</v>
          </cell>
          <cell r="P2029">
            <v>0</v>
          </cell>
          <cell r="Q2029">
            <v>0</v>
          </cell>
          <cell r="R2029">
            <v>0</v>
          </cell>
          <cell r="T2029">
            <v>0</v>
          </cell>
        </row>
        <row r="2030">
          <cell r="D2030" t="str">
            <v>Labour</v>
          </cell>
          <cell r="M2030">
            <v>1251732.4561403508</v>
          </cell>
          <cell r="T2030">
            <v>0</v>
          </cell>
        </row>
        <row r="2031">
          <cell r="B2031" t="str">
            <v>C20013</v>
          </cell>
          <cell r="E2031" t="str">
            <v>Upah fabrikasi bekisting</v>
          </cell>
          <cell r="I2031" t="str">
            <v>m2</v>
          </cell>
          <cell r="J2031">
            <v>38.052666666666667</v>
          </cell>
          <cell r="M2031">
            <v>30000</v>
          </cell>
          <cell r="N2031">
            <v>1141580</v>
          </cell>
          <cell r="O2031">
            <v>0</v>
          </cell>
          <cell r="P2031">
            <v>1141580</v>
          </cell>
          <cell r="Q2031">
            <v>0</v>
          </cell>
          <cell r="R2031">
            <v>0</v>
          </cell>
          <cell r="T2031">
            <v>0</v>
          </cell>
        </row>
        <row r="2032">
          <cell r="B2032" t="str">
            <v>C20017</v>
          </cell>
          <cell r="E2032" t="str">
            <v>Upah install bekisting</v>
          </cell>
          <cell r="I2032" t="str">
            <v>m2</v>
          </cell>
          <cell r="J2032">
            <v>114.158</v>
          </cell>
          <cell r="M2032">
            <v>30000</v>
          </cell>
          <cell r="N2032">
            <v>3424740</v>
          </cell>
          <cell r="O2032">
            <v>0</v>
          </cell>
          <cell r="P2032">
            <v>3424740</v>
          </cell>
          <cell r="Q2032">
            <v>0</v>
          </cell>
          <cell r="R2032">
            <v>0</v>
          </cell>
          <cell r="T2032">
            <v>0</v>
          </cell>
        </row>
        <row r="2033">
          <cell r="D2033" t="str">
            <v>Equipment Operasional</v>
          </cell>
          <cell r="M2033">
            <v>62586.622807017542</v>
          </cell>
          <cell r="T2033">
            <v>0</v>
          </cell>
        </row>
        <row r="2034">
          <cell r="B2034" t="str">
            <v>D20007</v>
          </cell>
          <cell r="E2034" t="str">
            <v>Alat bantu formwork</v>
          </cell>
          <cell r="I2034" t="str">
            <v>m2</v>
          </cell>
          <cell r="J2034">
            <v>114.158</v>
          </cell>
          <cell r="M2034">
            <v>2000</v>
          </cell>
          <cell r="N2034">
            <v>228316</v>
          </cell>
          <cell r="O2034">
            <v>0</v>
          </cell>
          <cell r="P2034">
            <v>0</v>
          </cell>
          <cell r="Q2034">
            <v>228316</v>
          </cell>
          <cell r="R2034">
            <v>0</v>
          </cell>
          <cell r="T2034">
            <v>0</v>
          </cell>
        </row>
        <row r="2035">
          <cell r="T2035">
            <v>0</v>
          </cell>
        </row>
        <row r="2036">
          <cell r="B2036" t="str">
            <v>4.2.5</v>
          </cell>
          <cell r="D2036" t="str">
            <v>Galvanized Steel Ladder</v>
          </cell>
          <cell r="I2036" t="str">
            <v>nos</v>
          </cell>
          <cell r="J2036">
            <v>1</v>
          </cell>
          <cell r="K2036">
            <v>38.58</v>
          </cell>
          <cell r="L2036" t="str">
            <v>kg/nos</v>
          </cell>
          <cell r="M2036">
            <v>773721.9</v>
          </cell>
          <cell r="T2036">
            <v>0</v>
          </cell>
        </row>
        <row r="2037">
          <cell r="D2037" t="str">
            <v>Material</v>
          </cell>
          <cell r="I2037" t="str">
            <v>kg</v>
          </cell>
          <cell r="J2037">
            <v>38.58</v>
          </cell>
          <cell r="M2037">
            <v>14805.000000000002</v>
          </cell>
          <cell r="T2037">
            <v>0</v>
          </cell>
        </row>
        <row r="2038">
          <cell r="B2038" t="str">
            <v>B20008</v>
          </cell>
          <cell r="E2038" t="str">
            <v>Baja galvanis</v>
          </cell>
          <cell r="I2038" t="str">
            <v>kg</v>
          </cell>
          <cell r="J2038">
            <v>40.509</v>
          </cell>
          <cell r="K2038">
            <v>1.05</v>
          </cell>
          <cell r="M2038">
            <v>14100</v>
          </cell>
          <cell r="N2038">
            <v>571176.9</v>
          </cell>
          <cell r="O2038">
            <v>571176.9</v>
          </cell>
          <cell r="P2038">
            <v>0</v>
          </cell>
          <cell r="Q2038">
            <v>0</v>
          </cell>
          <cell r="R2038">
            <v>0</v>
          </cell>
          <cell r="T2038">
            <v>0</v>
          </cell>
        </row>
        <row r="2039">
          <cell r="D2039" t="str">
            <v>Labour</v>
          </cell>
          <cell r="M2039">
            <v>5250</v>
          </cell>
          <cell r="T2039">
            <v>0</v>
          </cell>
        </row>
        <row r="2040">
          <cell r="B2040" t="str">
            <v>C20023</v>
          </cell>
          <cell r="E2040" t="str">
            <v>Upah pabrikasi dan instalasi baja</v>
          </cell>
          <cell r="I2040" t="str">
            <v>kg</v>
          </cell>
          <cell r="J2040">
            <v>40.509</v>
          </cell>
          <cell r="M2040">
            <v>5000</v>
          </cell>
          <cell r="N2040">
            <v>202545</v>
          </cell>
          <cell r="O2040">
            <v>0</v>
          </cell>
          <cell r="P2040">
            <v>202545</v>
          </cell>
          <cell r="Q2040">
            <v>0</v>
          </cell>
          <cell r="R2040">
            <v>0</v>
          </cell>
          <cell r="T2040">
            <v>0</v>
          </cell>
        </row>
        <row r="2041">
          <cell r="T2041">
            <v>0</v>
          </cell>
        </row>
        <row r="2042">
          <cell r="B2042" t="str">
            <v>4.2.6</v>
          </cell>
          <cell r="D2042" t="str">
            <v>Non-Toxic Epoxy Coat</v>
          </cell>
          <cell r="I2042" t="str">
            <v>m2</v>
          </cell>
          <cell r="J2042">
            <v>55.418000000000006</v>
          </cell>
          <cell r="K2042">
            <v>55.418000000000006</v>
          </cell>
          <cell r="L2042" t="str">
            <v>m2/nos</v>
          </cell>
          <cell r="M2042">
            <v>81479.72</v>
          </cell>
          <cell r="T2042">
            <v>0</v>
          </cell>
        </row>
        <row r="2043">
          <cell r="B2043" t="str">
            <v>B20023</v>
          </cell>
          <cell r="E2043" t="str">
            <v>Epoxy primer</v>
          </cell>
          <cell r="I2043" t="str">
            <v>kg</v>
          </cell>
          <cell r="J2043">
            <v>27.709000000000003</v>
          </cell>
          <cell r="K2043">
            <v>0.5</v>
          </cell>
          <cell r="M2043">
            <v>77519.199999999997</v>
          </cell>
          <cell r="N2043">
            <v>2147979.5128000001</v>
          </cell>
          <cell r="O2043">
            <v>2147979.5128000001</v>
          </cell>
          <cell r="P2043">
            <v>0</v>
          </cell>
          <cell r="Q2043">
            <v>0</v>
          </cell>
          <cell r="R2043">
            <v>0</v>
          </cell>
          <cell r="T2043">
            <v>0</v>
          </cell>
        </row>
        <row r="2044">
          <cell r="B2044" t="str">
            <v>B20130</v>
          </cell>
          <cell r="E2044" t="str">
            <v>Epoxy finish 41</v>
          </cell>
          <cell r="I2044" t="str">
            <v>kg</v>
          </cell>
          <cell r="J2044">
            <v>5.5418000000000012</v>
          </cell>
          <cell r="K2044">
            <v>0.1</v>
          </cell>
          <cell r="M2044">
            <v>102313.2</v>
          </cell>
          <cell r="N2044">
            <v>566999.29176000005</v>
          </cell>
          <cell r="O2044">
            <v>566999.29176000005</v>
          </cell>
          <cell r="P2044">
            <v>0</v>
          </cell>
          <cell r="Q2044">
            <v>0</v>
          </cell>
          <cell r="R2044">
            <v>0</v>
          </cell>
          <cell r="T2044">
            <v>0</v>
          </cell>
        </row>
        <row r="2045">
          <cell r="B2045" t="str">
            <v>B20131</v>
          </cell>
          <cell r="E2045" t="str">
            <v>Thinner epoxy 41</v>
          </cell>
          <cell r="I2045" t="str">
            <v>ltr</v>
          </cell>
          <cell r="J2045">
            <v>11.083600000000002</v>
          </cell>
          <cell r="K2045">
            <v>0.2</v>
          </cell>
          <cell r="M2045">
            <v>37444</v>
          </cell>
          <cell r="N2045">
            <v>415014.31840000011</v>
          </cell>
          <cell r="O2045">
            <v>415014.31840000011</v>
          </cell>
          <cell r="P2045">
            <v>0</v>
          </cell>
          <cell r="Q2045">
            <v>0</v>
          </cell>
          <cell r="R2045">
            <v>0</v>
          </cell>
          <cell r="T2045">
            <v>0</v>
          </cell>
        </row>
        <row r="2046">
          <cell r="B2046" t="str">
            <v>E20070</v>
          </cell>
          <cell r="E2046" t="str">
            <v>Upah cat epoxy</v>
          </cell>
          <cell r="I2046" t="str">
            <v>m2</v>
          </cell>
          <cell r="J2046">
            <v>55.418000000000006</v>
          </cell>
          <cell r="K2046">
            <v>1</v>
          </cell>
          <cell r="M2046">
            <v>25000</v>
          </cell>
          <cell r="N2046">
            <v>1385450.0000000002</v>
          </cell>
          <cell r="O2046">
            <v>0</v>
          </cell>
          <cell r="P2046">
            <v>0</v>
          </cell>
          <cell r="Q2046">
            <v>0</v>
          </cell>
          <cell r="R2046">
            <v>1385450.0000000002</v>
          </cell>
          <cell r="T2046">
            <v>0</v>
          </cell>
        </row>
        <row r="2047">
          <cell r="T2047">
            <v>0</v>
          </cell>
        </row>
        <row r="2048">
          <cell r="B2048" t="str">
            <v>4.2.7</v>
          </cell>
          <cell r="D2048" t="str">
            <v>Waterproofing Membarane With Propylene Board</v>
          </cell>
          <cell r="I2048" t="str">
            <v>m2</v>
          </cell>
          <cell r="J2048">
            <v>52.74</v>
          </cell>
          <cell r="K2048">
            <v>52.74</v>
          </cell>
          <cell r="L2048" t="str">
            <v>m2/nos</v>
          </cell>
          <cell r="M2048">
            <v>50000</v>
          </cell>
          <cell r="T2048">
            <v>0</v>
          </cell>
        </row>
        <row r="2049">
          <cell r="B2049" t="str">
            <v>E20357</v>
          </cell>
          <cell r="E2049" t="str">
            <v>Waterproofing Membarane With Propylene Board</v>
          </cell>
          <cell r="I2049" t="str">
            <v>m2</v>
          </cell>
          <cell r="J2049">
            <v>52.74</v>
          </cell>
          <cell r="M2049">
            <v>50000</v>
          </cell>
          <cell r="N2049">
            <v>2637000</v>
          </cell>
          <cell r="O2049">
            <v>0</v>
          </cell>
          <cell r="P2049">
            <v>0</v>
          </cell>
          <cell r="Q2049">
            <v>0</v>
          </cell>
          <cell r="R2049">
            <v>2637000</v>
          </cell>
          <cell r="T2049">
            <v>0</v>
          </cell>
        </row>
        <row r="2050">
          <cell r="T2050">
            <v>0</v>
          </cell>
        </row>
        <row r="2051">
          <cell r="B2051" t="str">
            <v>4.2.8</v>
          </cell>
          <cell r="D2051" t="str">
            <v>Asphalt Pavement</v>
          </cell>
          <cell r="I2051" t="str">
            <v>m2</v>
          </cell>
          <cell r="J2051">
            <v>0</v>
          </cell>
          <cell r="K2051">
            <v>0</v>
          </cell>
          <cell r="L2051" t="str">
            <v>m2/nos</v>
          </cell>
          <cell r="M2051" t="e">
            <v>#DIV/0!</v>
          </cell>
          <cell r="T2051">
            <v>0</v>
          </cell>
        </row>
        <row r="2052">
          <cell r="D2052" t="str">
            <v>AC-WC</v>
          </cell>
          <cell r="F2052">
            <v>5</v>
          </cell>
          <cell r="I2052" t="str">
            <v>m2</v>
          </cell>
          <cell r="J2052">
            <v>0</v>
          </cell>
          <cell r="M2052" t="e">
            <v>#DIV/0!</v>
          </cell>
          <cell r="T2052">
            <v>0</v>
          </cell>
        </row>
        <row r="2053">
          <cell r="D2053" t="str">
            <v>Material</v>
          </cell>
          <cell r="M2053" t="e">
            <v>#DIV/0!</v>
          </cell>
          <cell r="T2053">
            <v>0</v>
          </cell>
        </row>
        <row r="2054">
          <cell r="B2054" t="str">
            <v>A20002</v>
          </cell>
          <cell r="E2054" t="str">
            <v>Agregat kasar</v>
          </cell>
          <cell r="I2054" t="str">
            <v>m3</v>
          </cell>
          <cell r="J2054">
            <v>0</v>
          </cell>
          <cell r="K2054">
            <v>2.5987500000000004E-2</v>
          </cell>
          <cell r="M2054">
            <v>100585.90399999999</v>
          </cell>
          <cell r="N2054">
            <v>0</v>
          </cell>
          <cell r="O2054">
            <v>0</v>
          </cell>
          <cell r="P2054">
            <v>0</v>
          </cell>
          <cell r="Q2054">
            <v>0</v>
          </cell>
          <cell r="R2054">
            <v>0</v>
          </cell>
          <cell r="T2054">
            <v>0</v>
          </cell>
        </row>
        <row r="2055">
          <cell r="B2055" t="str">
            <v>A20001</v>
          </cell>
          <cell r="E2055" t="str">
            <v>Agregat halus</v>
          </cell>
          <cell r="I2055" t="str">
            <v>m3</v>
          </cell>
          <cell r="J2055">
            <v>0</v>
          </cell>
          <cell r="K2055">
            <v>3.7812499999999999E-2</v>
          </cell>
          <cell r="M2055">
            <v>113923.47200000001</v>
          </cell>
          <cell r="N2055">
            <v>0</v>
          </cell>
          <cell r="O2055">
            <v>0</v>
          </cell>
          <cell r="P2055">
            <v>0</v>
          </cell>
          <cell r="Q2055">
            <v>0</v>
          </cell>
          <cell r="R2055">
            <v>0</v>
          </cell>
          <cell r="T2055">
            <v>0</v>
          </cell>
        </row>
        <row r="2056">
          <cell r="B2056" t="str">
            <v>A20007</v>
          </cell>
          <cell r="E2056" t="str">
            <v>Filler</v>
          </cell>
          <cell r="I2056" t="str">
            <v>kg</v>
          </cell>
          <cell r="J2056">
            <v>0</v>
          </cell>
          <cell r="K2056">
            <v>1.2375</v>
          </cell>
          <cell r="M2056">
            <v>1054</v>
          </cell>
          <cell r="N2056">
            <v>0</v>
          </cell>
          <cell r="O2056">
            <v>0</v>
          </cell>
          <cell r="P2056">
            <v>0</v>
          </cell>
          <cell r="Q2056">
            <v>0</v>
          </cell>
          <cell r="R2056">
            <v>0</v>
          </cell>
          <cell r="T2056">
            <v>0</v>
          </cell>
        </row>
        <row r="2057">
          <cell r="B2057" t="str">
            <v>B20007</v>
          </cell>
          <cell r="E2057" t="str">
            <v>Aspal</v>
          </cell>
          <cell r="I2057" t="str">
            <v>kg</v>
          </cell>
          <cell r="J2057">
            <v>0</v>
          </cell>
          <cell r="K2057">
            <v>7.3237500000000013</v>
          </cell>
          <cell r="M2057">
            <v>6900</v>
          </cell>
          <cell r="N2057">
            <v>0</v>
          </cell>
          <cell r="O2057">
            <v>0</v>
          </cell>
          <cell r="P2057">
            <v>0</v>
          </cell>
          <cell r="Q2057">
            <v>0</v>
          </cell>
          <cell r="R2057">
            <v>0</v>
          </cell>
          <cell r="T2057">
            <v>0</v>
          </cell>
        </row>
        <row r="2058">
          <cell r="D2058" t="str">
            <v>Labour</v>
          </cell>
          <cell r="M2058" t="e">
            <v>#DIV/0!</v>
          </cell>
          <cell r="T2058">
            <v>0</v>
          </cell>
        </row>
        <row r="2059">
          <cell r="B2059" t="str">
            <v>C20001</v>
          </cell>
          <cell r="E2059" t="str">
            <v>Tenaga</v>
          </cell>
          <cell r="G2059">
            <v>6</v>
          </cell>
          <cell r="I2059" t="str">
            <v>jam</v>
          </cell>
          <cell r="J2059">
            <v>0</v>
          </cell>
          <cell r="K2059">
            <v>1.6265060240963858E-2</v>
          </cell>
          <cell r="L2059">
            <v>368.88888888888886</v>
          </cell>
          <cell r="M2059">
            <v>17500</v>
          </cell>
          <cell r="N2059">
            <v>0</v>
          </cell>
          <cell r="O2059">
            <v>0</v>
          </cell>
          <cell r="P2059">
            <v>0</v>
          </cell>
          <cell r="Q2059">
            <v>0</v>
          </cell>
          <cell r="R2059">
            <v>0</v>
          </cell>
          <cell r="T2059">
            <v>0</v>
          </cell>
        </row>
        <row r="2060">
          <cell r="B2060" t="str">
            <v>C20003</v>
          </cell>
          <cell r="E2060" t="str">
            <v>Mandor</v>
          </cell>
          <cell r="G2060">
            <v>1</v>
          </cell>
          <cell r="I2060" t="str">
            <v>jam</v>
          </cell>
          <cell r="J2060">
            <v>0</v>
          </cell>
          <cell r="K2060">
            <v>1.8975903614457835E-3</v>
          </cell>
          <cell r="L2060">
            <v>526.98412698412687</v>
          </cell>
          <cell r="M2060">
            <v>27500</v>
          </cell>
          <cell r="N2060">
            <v>0</v>
          </cell>
          <cell r="O2060">
            <v>0</v>
          </cell>
          <cell r="P2060">
            <v>0</v>
          </cell>
          <cell r="Q2060">
            <v>0</v>
          </cell>
          <cell r="R2060">
            <v>0</v>
          </cell>
          <cell r="T2060">
            <v>0</v>
          </cell>
        </row>
        <row r="2061">
          <cell r="D2061" t="str">
            <v>Equipment Operasional</v>
          </cell>
          <cell r="H2061" t="str">
            <v>BBM</v>
          </cell>
          <cell r="M2061" t="e">
            <v>#DIV/0!</v>
          </cell>
          <cell r="T2061">
            <v>0</v>
          </cell>
        </row>
        <row r="2062">
          <cell r="B2062" t="str">
            <v>D20042</v>
          </cell>
          <cell r="E2062" t="str">
            <v>Wheel loader</v>
          </cell>
          <cell r="G2062">
            <v>16</v>
          </cell>
          <cell r="H2062">
            <v>0</v>
          </cell>
          <cell r="I2062" t="str">
            <v>jam</v>
          </cell>
          <cell r="J2062">
            <v>0</v>
          </cell>
          <cell r="K2062">
            <v>1.8592890078833852E-3</v>
          </cell>
          <cell r="L2062">
            <v>537.84</v>
          </cell>
          <cell r="M2062">
            <v>173345.6</v>
          </cell>
          <cell r="N2062">
            <v>0</v>
          </cell>
          <cell r="O2062">
            <v>0</v>
          </cell>
          <cell r="P2062">
            <v>0</v>
          </cell>
          <cell r="Q2062">
            <v>0</v>
          </cell>
          <cell r="R2062">
            <v>0</v>
          </cell>
          <cell r="T2062">
            <v>0</v>
          </cell>
        </row>
        <row r="2063">
          <cell r="B2063" t="str">
            <v>D20011</v>
          </cell>
          <cell r="E2063" t="str">
            <v>AMP</v>
          </cell>
          <cell r="G2063">
            <v>35</v>
          </cell>
          <cell r="H2063">
            <v>0</v>
          </cell>
          <cell r="I2063" t="str">
            <v>jam</v>
          </cell>
          <cell r="J2063">
            <v>0</v>
          </cell>
          <cell r="K2063">
            <v>2.7108433734939763E-3</v>
          </cell>
          <cell r="L2063">
            <v>368.88888888888886</v>
          </cell>
          <cell r="M2063">
            <v>635267.251017045</v>
          </cell>
          <cell r="N2063">
            <v>0</v>
          </cell>
          <cell r="O2063">
            <v>0</v>
          </cell>
          <cell r="P2063">
            <v>0</v>
          </cell>
          <cell r="Q2063">
            <v>0</v>
          </cell>
          <cell r="R2063">
            <v>0</v>
          </cell>
          <cell r="T2063">
            <v>0</v>
          </cell>
        </row>
        <row r="2064">
          <cell r="B2064" t="str">
            <v>D20027</v>
          </cell>
          <cell r="E2064" t="str">
            <v>Genset</v>
          </cell>
          <cell r="G2064">
            <v>10</v>
          </cell>
          <cell r="H2064">
            <v>0</v>
          </cell>
          <cell r="I2064" t="str">
            <v>jam</v>
          </cell>
          <cell r="J2064">
            <v>0</v>
          </cell>
          <cell r="K2064">
            <v>2.7108433734939763E-3</v>
          </cell>
          <cell r="L2064">
            <v>368.88888888888886</v>
          </cell>
          <cell r="M2064">
            <v>19041.044336153493</v>
          </cell>
          <cell r="N2064">
            <v>0</v>
          </cell>
          <cell r="O2064">
            <v>0</v>
          </cell>
          <cell r="P2064">
            <v>0</v>
          </cell>
          <cell r="Q2064">
            <v>0</v>
          </cell>
          <cell r="R2064">
            <v>0</v>
          </cell>
          <cell r="T2064">
            <v>0</v>
          </cell>
        </row>
        <row r="2065">
          <cell r="B2065" t="str">
            <v>D20024</v>
          </cell>
          <cell r="E2065" t="str">
            <v>Dump Truck 20 Ton</v>
          </cell>
          <cell r="G2065">
            <v>10</v>
          </cell>
          <cell r="H2065">
            <v>0</v>
          </cell>
          <cell r="I2065" t="str">
            <v>jam</v>
          </cell>
          <cell r="J2065">
            <v>0</v>
          </cell>
          <cell r="K2065">
            <v>1.210843373493976E-2</v>
          </cell>
          <cell r="L2065">
            <v>82.587064676616905</v>
          </cell>
          <cell r="M2065">
            <v>192744.92307692309</v>
          </cell>
          <cell r="N2065">
            <v>0</v>
          </cell>
          <cell r="O2065">
            <v>0</v>
          </cell>
          <cell r="P2065">
            <v>0</v>
          </cell>
          <cell r="Q2065">
            <v>0</v>
          </cell>
          <cell r="R2065">
            <v>0</v>
          </cell>
          <cell r="T2065">
            <v>0</v>
          </cell>
        </row>
        <row r="2066">
          <cell r="B2066" t="str">
            <v>D20012</v>
          </cell>
          <cell r="E2066" t="str">
            <v>Asphalt finisher</v>
          </cell>
          <cell r="G2066">
            <v>12</v>
          </cell>
          <cell r="H2066">
            <v>0</v>
          </cell>
          <cell r="I2066" t="str">
            <v>jam</v>
          </cell>
          <cell r="J2066">
            <v>0</v>
          </cell>
          <cell r="K2066">
            <v>3.3885542168674704E-3</v>
          </cell>
          <cell r="L2066">
            <v>295.11111111111109</v>
          </cell>
          <cell r="M2066">
            <v>116435.14869362471</v>
          </cell>
          <cell r="N2066">
            <v>0</v>
          </cell>
          <cell r="O2066">
            <v>0</v>
          </cell>
          <cell r="P2066">
            <v>0</v>
          </cell>
          <cell r="Q2066">
            <v>0</v>
          </cell>
          <cell r="R2066">
            <v>0</v>
          </cell>
          <cell r="T2066">
            <v>0</v>
          </cell>
        </row>
        <row r="2067">
          <cell r="B2067" t="str">
            <v>D20037</v>
          </cell>
          <cell r="E2067" t="str">
            <v>Tandem roller 6 ton</v>
          </cell>
          <cell r="G2067">
            <v>16</v>
          </cell>
          <cell r="H2067">
            <v>0</v>
          </cell>
          <cell r="I2067" t="str">
            <v>jam</v>
          </cell>
          <cell r="J2067">
            <v>0</v>
          </cell>
          <cell r="K2067">
            <v>3.2128514056224901E-3</v>
          </cell>
          <cell r="L2067">
            <v>311.25</v>
          </cell>
          <cell r="M2067">
            <v>121405.58489999251</v>
          </cell>
          <cell r="N2067">
            <v>0</v>
          </cell>
          <cell r="O2067">
            <v>0</v>
          </cell>
          <cell r="P2067">
            <v>0</v>
          </cell>
          <cell r="Q2067">
            <v>0</v>
          </cell>
          <cell r="R2067">
            <v>0</v>
          </cell>
          <cell r="T2067">
            <v>0</v>
          </cell>
        </row>
        <row r="2068">
          <cell r="B2068" t="str">
            <v>D20034</v>
          </cell>
          <cell r="E2068" t="str">
            <v>Pneumatic tire roller 6 ton</v>
          </cell>
          <cell r="G2068">
            <v>12</v>
          </cell>
          <cell r="H2068">
            <v>0</v>
          </cell>
          <cell r="I2068" t="str">
            <v>jam</v>
          </cell>
          <cell r="J2068">
            <v>0</v>
          </cell>
          <cell r="K2068">
            <v>2.2948938611589216E-3</v>
          </cell>
          <cell r="L2068">
            <v>435.74999999999994</v>
          </cell>
          <cell r="M2068">
            <v>129395.094333325</v>
          </cell>
          <cell r="N2068">
            <v>0</v>
          </cell>
          <cell r="O2068">
            <v>0</v>
          </cell>
          <cell r="P2068">
            <v>0</v>
          </cell>
          <cell r="Q2068">
            <v>0</v>
          </cell>
          <cell r="R2068">
            <v>0</v>
          </cell>
          <cell r="T2068">
            <v>0</v>
          </cell>
        </row>
        <row r="2069">
          <cell r="B2069" t="str">
            <v>D20052</v>
          </cell>
          <cell r="E2069" t="str">
            <v>Alat bantu pek. aspal</v>
          </cell>
          <cell r="I2069" t="str">
            <v>m3</v>
          </cell>
          <cell r="J2069">
            <v>0</v>
          </cell>
          <cell r="K2069">
            <v>1</v>
          </cell>
          <cell r="M2069">
            <v>100</v>
          </cell>
          <cell r="N2069">
            <v>0</v>
          </cell>
          <cell r="O2069">
            <v>0</v>
          </cell>
          <cell r="P2069">
            <v>0</v>
          </cell>
          <cell r="Q2069">
            <v>0</v>
          </cell>
          <cell r="R2069">
            <v>0</v>
          </cell>
          <cell r="T2069">
            <v>0</v>
          </cell>
        </row>
        <row r="2070">
          <cell r="B2070" t="str">
            <v>D20050</v>
          </cell>
          <cell r="E2070" t="str">
            <v>BBM solar</v>
          </cell>
          <cell r="H2070">
            <v>0</v>
          </cell>
          <cell r="I2070" t="str">
            <v>ltr</v>
          </cell>
          <cell r="J2070">
            <v>0</v>
          </cell>
          <cell r="M2070">
            <v>989.1712</v>
          </cell>
          <cell r="N2070">
            <v>0</v>
          </cell>
          <cell r="O2070">
            <v>0</v>
          </cell>
          <cell r="P2070">
            <v>0</v>
          </cell>
          <cell r="Q2070">
            <v>0</v>
          </cell>
          <cell r="R2070">
            <v>0</v>
          </cell>
          <cell r="T2070">
            <v>0</v>
          </cell>
        </row>
        <row r="2071">
          <cell r="T2071">
            <v>0</v>
          </cell>
        </row>
        <row r="2072">
          <cell r="B2072" t="str">
            <v>4.2.9</v>
          </cell>
          <cell r="D2072" t="str">
            <v>Cast Iron Frame &amp; Perforated Cover</v>
          </cell>
          <cell r="I2072" t="str">
            <v>nos</v>
          </cell>
          <cell r="J2072">
            <v>1</v>
          </cell>
          <cell r="K2072">
            <v>1130.3999999999999</v>
          </cell>
          <cell r="L2072" t="str">
            <v>kg/nos</v>
          </cell>
          <cell r="M2072">
            <v>19406141.999999996</v>
          </cell>
          <cell r="T2072">
            <v>0</v>
          </cell>
        </row>
        <row r="2073">
          <cell r="D2073" t="str">
            <v>Material</v>
          </cell>
          <cell r="I2073" t="str">
            <v>kg</v>
          </cell>
          <cell r="J2073">
            <v>1130.3999999999999</v>
          </cell>
          <cell r="M2073">
            <v>11917.5</v>
          </cell>
          <cell r="T2073">
            <v>0</v>
          </cell>
        </row>
        <row r="2074">
          <cell r="B2074" t="str">
            <v>B20010</v>
          </cell>
          <cell r="E2074" t="str">
            <v>Baja Struktur</v>
          </cell>
          <cell r="I2074" t="str">
            <v>kg</v>
          </cell>
          <cell r="J2074">
            <v>1186.9199999999998</v>
          </cell>
          <cell r="K2074">
            <v>1.05</v>
          </cell>
          <cell r="M2074">
            <v>11350</v>
          </cell>
          <cell r="N2074">
            <v>13471541.999999998</v>
          </cell>
          <cell r="O2074">
            <v>13471541.999999998</v>
          </cell>
          <cell r="P2074">
            <v>0</v>
          </cell>
          <cell r="Q2074">
            <v>0</v>
          </cell>
          <cell r="R2074">
            <v>0</v>
          </cell>
          <cell r="T2074">
            <v>0</v>
          </cell>
        </row>
        <row r="2075">
          <cell r="D2075" t="str">
            <v>Labour</v>
          </cell>
          <cell r="M2075">
            <v>5250</v>
          </cell>
          <cell r="T2075">
            <v>0</v>
          </cell>
        </row>
        <row r="2076">
          <cell r="B2076" t="str">
            <v>C20023</v>
          </cell>
          <cell r="E2076" t="str">
            <v>Upah pabrikasi dan instalasi baja</v>
          </cell>
          <cell r="I2076" t="str">
            <v>kg</v>
          </cell>
          <cell r="J2076">
            <v>1186.9199999999998</v>
          </cell>
          <cell r="M2076">
            <v>5000</v>
          </cell>
          <cell r="N2076">
            <v>5934599.9999999991</v>
          </cell>
          <cell r="O2076">
            <v>0</v>
          </cell>
          <cell r="P2076">
            <v>5934599.9999999991</v>
          </cell>
          <cell r="Q2076">
            <v>0</v>
          </cell>
          <cell r="R2076">
            <v>0</v>
          </cell>
          <cell r="T2076">
            <v>0</v>
          </cell>
        </row>
        <row r="2077">
          <cell r="T2077">
            <v>0</v>
          </cell>
        </row>
        <row r="2078">
          <cell r="B2078" t="str">
            <v>4.3</v>
          </cell>
          <cell r="D2078" t="str">
            <v>Chamber Type (D)</v>
          </cell>
          <cell r="I2078" t="str">
            <v>nos</v>
          </cell>
          <cell r="J2078">
            <v>1</v>
          </cell>
          <cell r="M2078">
            <v>156213935.18530986</v>
          </cell>
          <cell r="N2078">
            <v>156213935.18530986</v>
          </cell>
          <cell r="O2078">
            <v>111466612.7920358</v>
          </cell>
          <cell r="P2078">
            <v>24644790.847797848</v>
          </cell>
          <cell r="Q2078">
            <v>13700411.545476209</v>
          </cell>
          <cell r="R2078">
            <v>6402120</v>
          </cell>
          <cell r="S2078">
            <v>0</v>
          </cell>
          <cell r="T2078">
            <v>0</v>
          </cell>
        </row>
        <row r="2079">
          <cell r="B2079" t="str">
            <v>4.3.1</v>
          </cell>
          <cell r="D2079" t="str">
            <v>Excavation</v>
          </cell>
          <cell r="F2079" t="str">
            <v>buang sejauh 8 km</v>
          </cell>
          <cell r="I2079" t="str">
            <v>m3</v>
          </cell>
          <cell r="J2079">
            <v>141.298</v>
          </cell>
          <cell r="K2079">
            <v>141.298</v>
          </cell>
          <cell r="L2079" t="str">
            <v>m3/nos</v>
          </cell>
          <cell r="M2079">
            <v>83278.272710006888</v>
          </cell>
          <cell r="T2079">
            <v>0</v>
          </cell>
        </row>
        <row r="2080">
          <cell r="B2080" t="str">
            <v>4.3.1.1</v>
          </cell>
          <cell r="D2080" t="str">
            <v>Soft Soil (Excavation)</v>
          </cell>
          <cell r="F2080" t="str">
            <v>Estimate =</v>
          </cell>
          <cell r="G2080">
            <v>0.25</v>
          </cell>
          <cell r="I2080" t="str">
            <v>m3</v>
          </cell>
          <cell r="J2080">
            <v>35.3245</v>
          </cell>
          <cell r="M2080">
            <v>42763.506795090689</v>
          </cell>
          <cell r="T2080">
            <v>0</v>
          </cell>
        </row>
        <row r="2081">
          <cell r="D2081" t="str">
            <v>Labour</v>
          </cell>
          <cell r="M2081">
            <v>2615.4616868469261</v>
          </cell>
          <cell r="T2081">
            <v>0</v>
          </cell>
        </row>
        <row r="2082">
          <cell r="B2082" t="str">
            <v>C20001</v>
          </cell>
          <cell r="E2082" t="str">
            <v>Tenaga</v>
          </cell>
          <cell r="G2082">
            <v>3</v>
          </cell>
          <cell r="I2082" t="str">
            <v>jam</v>
          </cell>
          <cell r="J2082">
            <v>5.2794215061156713</v>
          </cell>
          <cell r="K2082">
            <v>0.14945495353411006</v>
          </cell>
          <cell r="L2082">
            <v>20.072937892388495</v>
          </cell>
          <cell r="M2082">
            <v>17500</v>
          </cell>
          <cell r="N2082">
            <v>92389.876357024244</v>
          </cell>
          <cell r="O2082">
            <v>0</v>
          </cell>
          <cell r="P2082">
            <v>92389.876357024244</v>
          </cell>
          <cell r="Q2082">
            <v>0</v>
          </cell>
          <cell r="R2082">
            <v>0</v>
          </cell>
          <cell r="T2082">
            <v>0</v>
          </cell>
        </row>
        <row r="2083">
          <cell r="B2083" t="str">
            <v>C20003</v>
          </cell>
          <cell r="E2083" t="str">
            <v>Mandor</v>
          </cell>
          <cell r="G2083">
            <v>0</v>
          </cell>
          <cell r="I2083" t="str">
            <v>jam</v>
          </cell>
          <cell r="J2083">
            <v>0</v>
          </cell>
          <cell r="K2083">
            <v>0</v>
          </cell>
          <cell r="L2083">
            <v>20.072937892388495</v>
          </cell>
          <cell r="M2083">
            <v>27500</v>
          </cell>
          <cell r="N2083">
            <v>0</v>
          </cell>
          <cell r="O2083">
            <v>0</v>
          </cell>
          <cell r="P2083">
            <v>0</v>
          </cell>
          <cell r="Q2083">
            <v>0</v>
          </cell>
          <cell r="R2083">
            <v>0</v>
          </cell>
          <cell r="T2083">
            <v>0</v>
          </cell>
        </row>
        <row r="2084">
          <cell r="D2084" t="str">
            <v>Equipment Operasional</v>
          </cell>
          <cell r="H2084" t="str">
            <v>BBM</v>
          </cell>
          <cell r="M2084">
            <v>40148.045108243765</v>
          </cell>
          <cell r="T2084">
            <v>0</v>
          </cell>
        </row>
        <row r="2085">
          <cell r="B2085" t="str">
            <v>D20025</v>
          </cell>
          <cell r="E2085" t="str">
            <v>Excavator CAT320</v>
          </cell>
          <cell r="F2085">
            <v>0.6</v>
          </cell>
          <cell r="G2085">
            <v>18</v>
          </cell>
          <cell r="H2085">
            <v>19.005917422016417</v>
          </cell>
          <cell r="I2085" t="str">
            <v>jam</v>
          </cell>
          <cell r="J2085">
            <v>1.0558843012231343</v>
          </cell>
          <cell r="K2085">
            <v>4.9818317844703357E-2</v>
          </cell>
          <cell r="L2085">
            <v>20.072937892388495</v>
          </cell>
          <cell r="M2085">
            <v>241268.4</v>
          </cell>
          <cell r="N2085">
            <v>254751.51594122365</v>
          </cell>
          <cell r="O2085">
            <v>0</v>
          </cell>
          <cell r="P2085">
            <v>0</v>
          </cell>
          <cell r="Q2085">
            <v>254751.51594122365</v>
          </cell>
          <cell r="R2085">
            <v>0</v>
          </cell>
          <cell r="T2085">
            <v>0</v>
          </cell>
        </row>
        <row r="2086">
          <cell r="B2086" t="str">
            <v>D20105</v>
          </cell>
          <cell r="E2086" t="str">
            <v>Excavator long arm</v>
          </cell>
          <cell r="F2086">
            <v>0.4</v>
          </cell>
          <cell r="G2086">
            <v>18</v>
          </cell>
          <cell r="H2086">
            <v>14.07845734964179</v>
          </cell>
          <cell r="I2086" t="str">
            <v>jam</v>
          </cell>
          <cell r="J2086">
            <v>0.78213651942454387</v>
          </cell>
          <cell r="K2086">
            <v>5.5353686494114838E-2</v>
          </cell>
          <cell r="L2086">
            <v>18.065644103149648</v>
          </cell>
          <cell r="M2086">
            <v>241268.4</v>
          </cell>
          <cell r="N2086">
            <v>188704.82662312861</v>
          </cell>
          <cell r="O2086">
            <v>0</v>
          </cell>
          <cell r="P2086">
            <v>0</v>
          </cell>
          <cell r="Q2086">
            <v>188704.82662312861</v>
          </cell>
          <cell r="R2086">
            <v>0</v>
          </cell>
          <cell r="T2086">
            <v>0</v>
          </cell>
        </row>
        <row r="2087">
          <cell r="B2087" t="str">
            <v>D20024</v>
          </cell>
          <cell r="E2087" t="str">
            <v>Dump Truck 20 Ton</v>
          </cell>
          <cell r="F2087">
            <v>8</v>
          </cell>
          <cell r="G2087">
            <v>10</v>
          </cell>
          <cell r="H2087">
            <v>46.052681481481478</v>
          </cell>
          <cell r="I2087" t="str">
            <v>jam</v>
          </cell>
          <cell r="J2087">
            <v>4.6052681481481477</v>
          </cell>
          <cell r="K2087">
            <v>0.13037037037037036</v>
          </cell>
          <cell r="L2087">
            <v>7.6704545454545467</v>
          </cell>
          <cell r="M2087">
            <v>192744.92307692309</v>
          </cell>
          <cell r="N2087">
            <v>887642.05496341875</v>
          </cell>
          <cell r="O2087">
            <v>0</v>
          </cell>
          <cell r="P2087">
            <v>0</v>
          </cell>
          <cell r="Q2087">
            <v>887642.05496341875</v>
          </cell>
          <cell r="R2087">
            <v>0</v>
          </cell>
          <cell r="T2087">
            <v>0</v>
          </cell>
        </row>
        <row r="2088">
          <cell r="B2088" t="str">
            <v>D20004</v>
          </cell>
          <cell r="E2088" t="str">
            <v>Alat bantu (Pek. Tanah)-m3</v>
          </cell>
          <cell r="I2088" t="str">
            <v>m3</v>
          </cell>
          <cell r="J2088">
            <v>35.3245</v>
          </cell>
          <cell r="K2088">
            <v>1</v>
          </cell>
          <cell r="M2088">
            <v>250</v>
          </cell>
          <cell r="N2088">
            <v>8831.125</v>
          </cell>
          <cell r="O2088">
            <v>0</v>
          </cell>
          <cell r="P2088">
            <v>0</v>
          </cell>
          <cell r="Q2088">
            <v>8831.125</v>
          </cell>
          <cell r="R2088">
            <v>0</v>
          </cell>
          <cell r="T2088">
            <v>0</v>
          </cell>
        </row>
        <row r="2089">
          <cell r="B2089" t="str">
            <v>D20050</v>
          </cell>
          <cell r="E2089" t="str">
            <v>BBM solar</v>
          </cell>
          <cell r="H2089">
            <v>79.13705625313969</v>
          </cell>
          <cell r="I2089" t="str">
            <v>ltr</v>
          </cell>
          <cell r="J2089">
            <v>79.13705625313969</v>
          </cell>
          <cell r="M2089">
            <v>989.1712</v>
          </cell>
          <cell r="N2089">
            <v>78280.096898385687</v>
          </cell>
          <cell r="O2089">
            <v>0</v>
          </cell>
          <cell r="P2089">
            <v>0</v>
          </cell>
          <cell r="Q2089">
            <v>78280.096898385687</v>
          </cell>
          <cell r="R2089">
            <v>0</v>
          </cell>
          <cell r="T2089">
            <v>0</v>
          </cell>
        </row>
        <row r="2090">
          <cell r="T2090">
            <v>0</v>
          </cell>
        </row>
        <row r="2091">
          <cell r="B2091" t="str">
            <v>4.3.1.2</v>
          </cell>
          <cell r="D2091" t="str">
            <v>Soft Rock (Excavation)</v>
          </cell>
          <cell r="F2091" t="str">
            <v>Estimate =</v>
          </cell>
          <cell r="G2091">
            <v>0.4</v>
          </cell>
          <cell r="I2091" t="str">
            <v>m3</v>
          </cell>
          <cell r="J2091">
            <v>56.519200000000005</v>
          </cell>
          <cell r="L2091">
            <v>0.75</v>
          </cell>
          <cell r="M2091">
            <v>76752.998164926234</v>
          </cell>
          <cell r="T2091">
            <v>0</v>
          </cell>
        </row>
        <row r="2092">
          <cell r="D2092" t="str">
            <v>Labour</v>
          </cell>
          <cell r="M2092">
            <v>3487.282249129235</v>
          </cell>
          <cell r="T2092">
            <v>0</v>
          </cell>
        </row>
        <row r="2093">
          <cell r="B2093" t="str">
            <v>C20001</v>
          </cell>
          <cell r="E2093" t="str">
            <v>Tenaga</v>
          </cell>
          <cell r="G2093">
            <v>3</v>
          </cell>
          <cell r="I2093" t="str">
            <v>jam</v>
          </cell>
          <cell r="J2093">
            <v>11.262765879713433</v>
          </cell>
          <cell r="K2093">
            <v>0.19927327137881343</v>
          </cell>
          <cell r="L2093">
            <v>15.054703419291371</v>
          </cell>
          <cell r="M2093">
            <v>17500</v>
          </cell>
          <cell r="N2093">
            <v>197098.40289498508</v>
          </cell>
          <cell r="O2093">
            <v>0</v>
          </cell>
          <cell r="P2093">
            <v>197098.40289498508</v>
          </cell>
          <cell r="Q2093">
            <v>0</v>
          </cell>
          <cell r="R2093">
            <v>0</v>
          </cell>
          <cell r="T2093">
            <v>0</v>
          </cell>
        </row>
        <row r="2094">
          <cell r="B2094" t="str">
            <v>C20003</v>
          </cell>
          <cell r="E2094" t="str">
            <v>Mandor</v>
          </cell>
          <cell r="G2094">
            <v>0</v>
          </cell>
          <cell r="I2094" t="str">
            <v>jam</v>
          </cell>
          <cell r="J2094">
            <v>0</v>
          </cell>
          <cell r="K2094">
            <v>0</v>
          </cell>
          <cell r="L2094">
            <v>15.054703419291371</v>
          </cell>
          <cell r="M2094">
            <v>27500</v>
          </cell>
          <cell r="N2094">
            <v>0</v>
          </cell>
          <cell r="O2094">
            <v>0</v>
          </cell>
          <cell r="P2094">
            <v>0</v>
          </cell>
          <cell r="Q2094">
            <v>0</v>
          </cell>
          <cell r="R2094">
            <v>0</v>
          </cell>
          <cell r="T2094">
            <v>0</v>
          </cell>
        </row>
        <row r="2095">
          <cell r="D2095" t="str">
            <v>Equipment Operasional</v>
          </cell>
          <cell r="H2095" t="str">
            <v>BBM</v>
          </cell>
          <cell r="M2095">
            <v>73265.715915797002</v>
          </cell>
          <cell r="T2095">
            <v>0</v>
          </cell>
        </row>
        <row r="2096">
          <cell r="B2096" t="str">
            <v>D20025</v>
          </cell>
          <cell r="E2096" t="str">
            <v>Excavator CAT320</v>
          </cell>
          <cell r="F2096">
            <v>0.6</v>
          </cell>
          <cell r="G2096">
            <v>18</v>
          </cell>
          <cell r="H2096">
            <v>40.545957166968357</v>
          </cell>
          <cell r="I2096" t="str">
            <v>jam</v>
          </cell>
          <cell r="J2096">
            <v>2.2525531759426864</v>
          </cell>
          <cell r="K2096">
            <v>6.6424423792937809E-2</v>
          </cell>
          <cell r="L2096">
            <v>15.054703419291371</v>
          </cell>
          <cell r="M2096">
            <v>241268.4</v>
          </cell>
          <cell r="N2096">
            <v>543469.9006746104</v>
          </cell>
          <cell r="O2096">
            <v>0</v>
          </cell>
          <cell r="P2096">
            <v>0</v>
          </cell>
          <cell r="Q2096">
            <v>543469.9006746104</v>
          </cell>
          <cell r="R2096">
            <v>0</v>
          </cell>
          <cell r="T2096">
            <v>0</v>
          </cell>
        </row>
        <row r="2097">
          <cell r="B2097" t="str">
            <v>D20105</v>
          </cell>
          <cell r="E2097" t="str">
            <v>Excavator long arm</v>
          </cell>
          <cell r="F2097">
            <v>0.4</v>
          </cell>
          <cell r="G2097">
            <v>18</v>
          </cell>
          <cell r="H2097">
            <v>30.034042345902492</v>
          </cell>
          <cell r="I2097" t="str">
            <v>jam</v>
          </cell>
          <cell r="J2097">
            <v>1.668557908105694</v>
          </cell>
          <cell r="K2097">
            <v>7.3804915325486456E-2</v>
          </cell>
          <cell r="L2097">
            <v>13.549233077362235</v>
          </cell>
          <cell r="M2097">
            <v>241268.4</v>
          </cell>
          <cell r="N2097">
            <v>402570.29679600784</v>
          </cell>
          <cell r="O2097">
            <v>0</v>
          </cell>
          <cell r="P2097">
            <v>0</v>
          </cell>
          <cell r="Q2097">
            <v>402570.29679600784</v>
          </cell>
          <cell r="R2097">
            <v>0</v>
          </cell>
          <cell r="T2097">
            <v>0</v>
          </cell>
        </row>
        <row r="2098">
          <cell r="B2098" t="str">
            <v>D20024</v>
          </cell>
          <cell r="E2098" t="str">
            <v>Dump Truck 20 Ton</v>
          </cell>
          <cell r="F2098">
            <v>8</v>
          </cell>
          <cell r="G2098">
            <v>10</v>
          </cell>
          <cell r="H2098">
            <v>73.684290370370377</v>
          </cell>
          <cell r="I2098" t="str">
            <v>jam</v>
          </cell>
          <cell r="J2098">
            <v>7.3684290370370373</v>
          </cell>
          <cell r="K2098">
            <v>0.13037037037037036</v>
          </cell>
          <cell r="L2098">
            <v>7.6704545454545467</v>
          </cell>
          <cell r="M2098">
            <v>192744.92307692309</v>
          </cell>
          <cell r="N2098">
            <v>1420227.2879414703</v>
          </cell>
          <cell r="O2098">
            <v>0</v>
          </cell>
          <cell r="P2098">
            <v>0</v>
          </cell>
          <cell r="Q2098">
            <v>1420227.2879414703</v>
          </cell>
          <cell r="R2098">
            <v>0</v>
          </cell>
          <cell r="T2098">
            <v>0</v>
          </cell>
        </row>
        <row r="2099">
          <cell r="B2099" t="str">
            <v>D20049</v>
          </cell>
          <cell r="E2099" t="str">
            <v>Giant breaker</v>
          </cell>
          <cell r="G2099">
            <v>18</v>
          </cell>
          <cell r="H2099">
            <v>101.73456000000002</v>
          </cell>
          <cell r="I2099" t="str">
            <v>jam</v>
          </cell>
          <cell r="J2099">
            <v>5.6519200000000005</v>
          </cell>
          <cell r="K2099">
            <v>0.1</v>
          </cell>
          <cell r="L2099">
            <v>10</v>
          </cell>
          <cell r="M2099">
            <v>268437.52</v>
          </cell>
          <cell r="N2099">
            <v>1517187.3880384003</v>
          </cell>
          <cell r="O2099">
            <v>0</v>
          </cell>
          <cell r="P2099">
            <v>0</v>
          </cell>
          <cell r="Q2099">
            <v>1517187.3880384003</v>
          </cell>
          <cell r="R2099">
            <v>0</v>
          </cell>
          <cell r="T2099">
            <v>0</v>
          </cell>
        </row>
        <row r="2100">
          <cell r="B2100" t="str">
            <v>D20004</v>
          </cell>
          <cell r="E2100" t="str">
            <v>Alat bantu (Pek. Tanah)-m3</v>
          </cell>
          <cell r="I2100" t="str">
            <v>m3</v>
          </cell>
          <cell r="J2100">
            <v>56.519200000000005</v>
          </cell>
          <cell r="K2100">
            <v>1</v>
          </cell>
          <cell r="M2100">
            <v>250</v>
          </cell>
          <cell r="N2100">
            <v>14129.800000000001</v>
          </cell>
          <cell r="O2100">
            <v>0</v>
          </cell>
          <cell r="P2100">
            <v>0</v>
          </cell>
          <cell r="Q2100">
            <v>14129.800000000001</v>
          </cell>
          <cell r="R2100">
            <v>0</v>
          </cell>
          <cell r="T2100">
            <v>0</v>
          </cell>
        </row>
        <row r="2101">
          <cell r="B2101" t="str">
            <v>D20050</v>
          </cell>
          <cell r="E2101" t="str">
            <v>BBM solar</v>
          </cell>
          <cell r="H2101">
            <v>245.99884988324123</v>
          </cell>
          <cell r="I2101" t="str">
            <v>ltr</v>
          </cell>
          <cell r="J2101">
            <v>245.99884988324123</v>
          </cell>
          <cell r="M2101">
            <v>989.1712</v>
          </cell>
          <cell r="N2101">
            <v>243334.97753762559</v>
          </cell>
          <cell r="O2101">
            <v>0</v>
          </cell>
          <cell r="P2101">
            <v>0</v>
          </cell>
          <cell r="Q2101">
            <v>243334.97753762559</v>
          </cell>
          <cell r="R2101">
            <v>0</v>
          </cell>
          <cell r="T2101">
            <v>0</v>
          </cell>
        </row>
        <row r="2102">
          <cell r="T2102">
            <v>0</v>
          </cell>
        </row>
        <row r="2103">
          <cell r="B2103" t="str">
            <v>4.3.1.3</v>
          </cell>
          <cell r="D2103" t="str">
            <v>Rock Excavation</v>
          </cell>
          <cell r="F2103" t="str">
            <v>Estimate =</v>
          </cell>
          <cell r="G2103">
            <v>0.35</v>
          </cell>
          <cell r="I2103" t="str">
            <v>m3</v>
          </cell>
          <cell r="J2103">
            <v>49.454299999999996</v>
          </cell>
          <cell r="L2103">
            <v>0.25</v>
          </cell>
          <cell r="M2103">
            <v>119674.84784361062</v>
          </cell>
          <cell r="T2103">
            <v>0</v>
          </cell>
        </row>
        <row r="2104">
          <cell r="D2104" t="str">
            <v>Labour</v>
          </cell>
          <cell r="M2104">
            <v>10461.846747387704</v>
          </cell>
          <cell r="T2104">
            <v>0</v>
          </cell>
        </row>
        <row r="2105">
          <cell r="B2105" t="str">
            <v>C20001</v>
          </cell>
          <cell r="E2105" t="str">
            <v>Tenaga</v>
          </cell>
          <cell r="G2105">
            <v>3</v>
          </cell>
          <cell r="I2105" t="str">
            <v>jam</v>
          </cell>
          <cell r="J2105">
            <v>29.564760434247756</v>
          </cell>
          <cell r="K2105">
            <v>0.59781981413644025</v>
          </cell>
          <cell r="L2105">
            <v>5.0182344730971238</v>
          </cell>
          <cell r="M2105">
            <v>17500</v>
          </cell>
          <cell r="N2105">
            <v>517383.30759933573</v>
          </cell>
          <cell r="O2105">
            <v>0</v>
          </cell>
          <cell r="P2105">
            <v>517383.30759933573</v>
          </cell>
          <cell r="Q2105">
            <v>0</v>
          </cell>
          <cell r="R2105">
            <v>0</v>
          </cell>
          <cell r="T2105">
            <v>0</v>
          </cell>
        </row>
        <row r="2106">
          <cell r="B2106" t="str">
            <v>C20003</v>
          </cell>
          <cell r="E2106" t="str">
            <v>Mandor</v>
          </cell>
          <cell r="G2106">
            <v>0</v>
          </cell>
          <cell r="I2106" t="str">
            <v>jam</v>
          </cell>
          <cell r="J2106">
            <v>0</v>
          </cell>
          <cell r="K2106">
            <v>0</v>
          </cell>
          <cell r="L2106">
            <v>5.0182344730971238</v>
          </cell>
          <cell r="M2106">
            <v>27500</v>
          </cell>
          <cell r="N2106">
            <v>0</v>
          </cell>
          <cell r="O2106">
            <v>0</v>
          </cell>
          <cell r="P2106">
            <v>0</v>
          </cell>
          <cell r="Q2106">
            <v>0</v>
          </cell>
          <cell r="R2106">
            <v>0</v>
          </cell>
          <cell r="T2106">
            <v>0</v>
          </cell>
        </row>
        <row r="2107">
          <cell r="D2107" t="str">
            <v>Equipment Operasional</v>
          </cell>
          <cell r="H2107" t="str">
            <v>BBM</v>
          </cell>
          <cell r="M2107">
            <v>109213.00109622291</v>
          </cell>
          <cell r="T2107">
            <v>0</v>
          </cell>
        </row>
        <row r="2108">
          <cell r="B2108" t="str">
            <v>D20025</v>
          </cell>
          <cell r="E2108" t="str">
            <v>Excavator CAT320</v>
          </cell>
          <cell r="F2108">
            <v>0.6</v>
          </cell>
          <cell r="G2108">
            <v>18</v>
          </cell>
          <cell r="H2108">
            <v>106.43313756329192</v>
          </cell>
          <cell r="I2108" t="str">
            <v>jam</v>
          </cell>
          <cell r="J2108">
            <v>5.9129520868495513</v>
          </cell>
          <cell r="K2108">
            <v>0.19927327137881343</v>
          </cell>
          <cell r="L2108">
            <v>5.0182344730971238</v>
          </cell>
          <cell r="M2108">
            <v>241268.4</v>
          </cell>
          <cell r="N2108">
            <v>1426608.4892708522</v>
          </cell>
          <cell r="O2108">
            <v>0</v>
          </cell>
          <cell r="P2108">
            <v>0</v>
          </cell>
          <cell r="Q2108">
            <v>1426608.4892708522</v>
          </cell>
          <cell r="R2108">
            <v>0</v>
          </cell>
          <cell r="T2108">
            <v>0</v>
          </cell>
        </row>
        <row r="2109">
          <cell r="B2109" t="str">
            <v>D20105</v>
          </cell>
          <cell r="E2109" t="str">
            <v>Excavator long arm</v>
          </cell>
          <cell r="F2109">
            <v>0.4</v>
          </cell>
          <cell r="G2109">
            <v>18</v>
          </cell>
          <cell r="H2109">
            <v>78.83936115799402</v>
          </cell>
          <cell r="I2109" t="str">
            <v>jam</v>
          </cell>
          <cell r="J2109">
            <v>4.3799645087774453</v>
          </cell>
          <cell r="K2109">
            <v>0.22141474597645935</v>
          </cell>
          <cell r="L2109">
            <v>4.5164110257874119</v>
          </cell>
          <cell r="M2109">
            <v>241268.4</v>
          </cell>
          <cell r="N2109">
            <v>1056747.0290895202</v>
          </cell>
          <cell r="O2109">
            <v>0</v>
          </cell>
          <cell r="P2109">
            <v>0</v>
          </cell>
          <cell r="Q2109">
            <v>1056747.0290895202</v>
          </cell>
          <cell r="R2109">
            <v>0</v>
          </cell>
          <cell r="T2109">
            <v>0</v>
          </cell>
        </row>
        <row r="2110">
          <cell r="B2110" t="str">
            <v>D20024</v>
          </cell>
          <cell r="E2110" t="str">
            <v>Dump Truck 20 Ton</v>
          </cell>
          <cell r="F2110">
            <v>8</v>
          </cell>
          <cell r="G2110">
            <v>10</v>
          </cell>
          <cell r="H2110">
            <v>64.473754074074066</v>
          </cell>
          <cell r="I2110" t="str">
            <v>jam</v>
          </cell>
          <cell r="J2110">
            <v>6.4473754074074066</v>
          </cell>
          <cell r="K2110">
            <v>0.13037037037037036</v>
          </cell>
          <cell r="L2110">
            <v>7.6704545454545467</v>
          </cell>
          <cell r="M2110">
            <v>192744.92307692309</v>
          </cell>
          <cell r="N2110">
            <v>1242698.8769487862</v>
          </cell>
          <cell r="O2110">
            <v>0</v>
          </cell>
          <cell r="P2110">
            <v>0</v>
          </cell>
          <cell r="Q2110">
            <v>1242698.8769487862</v>
          </cell>
          <cell r="R2110">
            <v>0</v>
          </cell>
          <cell r="T2110">
            <v>0</v>
          </cell>
        </row>
        <row r="2111">
          <cell r="B2111" t="str">
            <v>D20049</v>
          </cell>
          <cell r="E2111" t="str">
            <v>Giant breaker</v>
          </cell>
          <cell r="G2111">
            <v>18</v>
          </cell>
          <cell r="H2111">
            <v>89.017740000000003</v>
          </cell>
          <cell r="I2111" t="str">
            <v>jam</v>
          </cell>
          <cell r="J2111">
            <v>4.94543</v>
          </cell>
          <cell r="K2111">
            <v>0.1</v>
          </cell>
          <cell r="L2111">
            <v>10</v>
          </cell>
          <cell r="M2111">
            <v>268437.52</v>
          </cell>
          <cell r="N2111">
            <v>1327538.9645336</v>
          </cell>
          <cell r="O2111">
            <v>0</v>
          </cell>
          <cell r="P2111">
            <v>0</v>
          </cell>
          <cell r="Q2111">
            <v>1327538.9645336</v>
          </cell>
          <cell r="R2111">
            <v>0</v>
          </cell>
          <cell r="T2111">
            <v>0</v>
          </cell>
        </row>
        <row r="2112">
          <cell r="B2112" t="str">
            <v>D20004</v>
          </cell>
          <cell r="E2112" t="str">
            <v>Alat bantu (Pek. Tanah)-m3</v>
          </cell>
          <cell r="I2112" t="str">
            <v>m3</v>
          </cell>
          <cell r="J2112">
            <v>49.454299999999996</v>
          </cell>
          <cell r="K2112">
            <v>1</v>
          </cell>
          <cell r="M2112">
            <v>250</v>
          </cell>
          <cell r="N2112">
            <v>12363.574999999999</v>
          </cell>
          <cell r="O2112">
            <v>0</v>
          </cell>
          <cell r="P2112">
            <v>0</v>
          </cell>
          <cell r="Q2112">
            <v>12363.574999999999</v>
          </cell>
          <cell r="R2112">
            <v>0</v>
          </cell>
          <cell r="T2112">
            <v>0</v>
          </cell>
        </row>
        <row r="2113">
          <cell r="B2113" t="str">
            <v>D20050</v>
          </cell>
          <cell r="E2113" t="str">
            <v>BBM solar</v>
          </cell>
          <cell r="H2113">
            <v>338.76399279536002</v>
          </cell>
          <cell r="I2113" t="str">
            <v>ltr</v>
          </cell>
          <cell r="J2113">
            <v>338.76399279536002</v>
          </cell>
          <cell r="M2113">
            <v>989.1712</v>
          </cell>
          <cell r="N2113">
            <v>335095.58527017763</v>
          </cell>
          <cell r="O2113">
            <v>0</v>
          </cell>
          <cell r="P2113">
            <v>0</v>
          </cell>
          <cell r="Q2113">
            <v>335095.58527017763</v>
          </cell>
          <cell r="R2113">
            <v>0</v>
          </cell>
          <cell r="T2113">
            <v>0</v>
          </cell>
        </row>
        <row r="2114">
          <cell r="T2114">
            <v>0</v>
          </cell>
        </row>
        <row r="2115">
          <cell r="B2115" t="str">
            <v>4.3.2</v>
          </cell>
          <cell r="D2115" t="str">
            <v>Chamber Soil Back Filling</v>
          </cell>
          <cell r="I2115" t="str">
            <v>m3</v>
          </cell>
          <cell r="J2115">
            <v>29.122000000000014</v>
          </cell>
          <cell r="K2115">
            <v>29.122000000000014</v>
          </cell>
          <cell r="L2115" t="str">
            <v>m3/nos</v>
          </cell>
          <cell r="M2115">
            <v>48435.163685089254</v>
          </cell>
          <cell r="T2115">
            <v>0</v>
          </cell>
        </row>
        <row r="2116">
          <cell r="D2116" t="str">
            <v>Material</v>
          </cell>
          <cell r="M2116">
            <v>8174.2819508471639</v>
          </cell>
          <cell r="T2116">
            <v>0</v>
          </cell>
        </row>
        <row r="2117">
          <cell r="B2117" t="str">
            <v>A20020</v>
          </cell>
          <cell r="E2117" t="str">
            <v>Tanah pilihan</v>
          </cell>
          <cell r="F2117">
            <v>0.2</v>
          </cell>
          <cell r="I2117" t="str">
            <v>m3</v>
          </cell>
          <cell r="J2117">
            <v>6.9892800000000044</v>
          </cell>
          <cell r="K2117">
            <v>1.2</v>
          </cell>
          <cell r="M2117">
            <v>34059.508128529844</v>
          </cell>
          <cell r="N2117">
            <v>238051.43897257122</v>
          </cell>
          <cell r="O2117">
            <v>238051.43897257122</v>
          </cell>
          <cell r="P2117">
            <v>0</v>
          </cell>
          <cell r="Q2117">
            <v>0</v>
          </cell>
          <cell r="R2117">
            <v>0</v>
          </cell>
          <cell r="T2117">
            <v>0</v>
          </cell>
        </row>
        <row r="2118">
          <cell r="D2118" t="str">
            <v>Labour</v>
          </cell>
          <cell r="M2118">
            <v>3489.7119341563775</v>
          </cell>
          <cell r="T2118">
            <v>0</v>
          </cell>
        </row>
        <row r="2119">
          <cell r="B2119" t="str">
            <v>C20001</v>
          </cell>
          <cell r="E2119" t="str">
            <v>Tenaga</v>
          </cell>
          <cell r="G2119">
            <v>6</v>
          </cell>
          <cell r="I2119" t="str">
            <v>jam</v>
          </cell>
          <cell r="J2119">
            <v>4.6019950617283953</v>
          </cell>
          <cell r="K2119">
            <v>0.15802469135802463</v>
          </cell>
          <cell r="L2119">
            <v>37.968750000000014</v>
          </cell>
          <cell r="M2119">
            <v>17500</v>
          </cell>
          <cell r="N2119">
            <v>80534.913580246925</v>
          </cell>
          <cell r="O2119">
            <v>0</v>
          </cell>
          <cell r="P2119">
            <v>80534.913580246925</v>
          </cell>
          <cell r="Q2119">
            <v>0</v>
          </cell>
          <cell r="R2119">
            <v>0</v>
          </cell>
          <cell r="T2119">
            <v>0</v>
          </cell>
        </row>
        <row r="2120">
          <cell r="B2120" t="str">
            <v>C20003</v>
          </cell>
          <cell r="E2120" t="str">
            <v>Mandor</v>
          </cell>
          <cell r="G2120">
            <v>1</v>
          </cell>
          <cell r="I2120" t="str">
            <v>jam</v>
          </cell>
          <cell r="J2120">
            <v>0.76699917695473252</v>
          </cell>
          <cell r="K2120">
            <v>2.6337448559670771E-2</v>
          </cell>
          <cell r="L2120">
            <v>37.968750000000014</v>
          </cell>
          <cell r="M2120">
            <v>27500</v>
          </cell>
          <cell r="N2120">
            <v>21092.477366255145</v>
          </cell>
          <cell r="O2120">
            <v>0</v>
          </cell>
          <cell r="P2120">
            <v>21092.477366255145</v>
          </cell>
          <cell r="Q2120">
            <v>0</v>
          </cell>
          <cell r="R2120">
            <v>0</v>
          </cell>
          <cell r="T2120">
            <v>0</v>
          </cell>
        </row>
        <row r="2121">
          <cell r="D2121" t="str">
            <v>Equipment Operasional</v>
          </cell>
          <cell r="H2121" t="str">
            <v>BBM</v>
          </cell>
          <cell r="M2121">
            <v>36771.169800085714</v>
          </cell>
          <cell r="T2121">
            <v>0</v>
          </cell>
        </row>
        <row r="2122">
          <cell r="B2122" t="str">
            <v>D20025</v>
          </cell>
          <cell r="E2122" t="str">
            <v>Excavator CAT320</v>
          </cell>
          <cell r="F2122" t="str">
            <v>Timbun</v>
          </cell>
          <cell r="G2122">
            <v>18</v>
          </cell>
          <cell r="H2122">
            <v>13.805985185185186</v>
          </cell>
          <cell r="I2122" t="str">
            <v>jam</v>
          </cell>
          <cell r="J2122">
            <v>0.76699917695473252</v>
          </cell>
          <cell r="K2122">
            <v>2.6337448559670771E-2</v>
          </cell>
          <cell r="L2122">
            <v>37.968750000000014</v>
          </cell>
          <cell r="M2122">
            <v>241268.4</v>
          </cell>
          <cell r="N2122">
            <v>185052.66422518517</v>
          </cell>
          <cell r="O2122">
            <v>0</v>
          </cell>
          <cell r="P2122">
            <v>0</v>
          </cell>
          <cell r="Q2122">
            <v>185052.66422518517</v>
          </cell>
          <cell r="R2122">
            <v>0</v>
          </cell>
          <cell r="T2122">
            <v>0</v>
          </cell>
        </row>
        <row r="2123">
          <cell r="B2123" t="str">
            <v>D20040</v>
          </cell>
          <cell r="E2123" t="str">
            <v>Water Tank Truck, 3000-5000 liter</v>
          </cell>
          <cell r="G2123">
            <v>5</v>
          </cell>
          <cell r="H2123">
            <v>0.97073333333333389</v>
          </cell>
          <cell r="I2123" t="str">
            <v>jam</v>
          </cell>
          <cell r="J2123">
            <v>0.19414666666666677</v>
          </cell>
          <cell r="K2123">
            <v>6.6666666666666671E-3</v>
          </cell>
          <cell r="L2123">
            <v>150</v>
          </cell>
          <cell r="M2123">
            <v>84561.566504230243</v>
          </cell>
          <cell r="N2123">
            <v>16417.346264907963</v>
          </cell>
          <cell r="O2123">
            <v>0</v>
          </cell>
          <cell r="P2123">
            <v>0</v>
          </cell>
          <cell r="Q2123">
            <v>16417.346264907963</v>
          </cell>
          <cell r="R2123">
            <v>0</v>
          </cell>
          <cell r="T2123">
            <v>0</v>
          </cell>
        </row>
        <row r="2124">
          <cell r="B2124" t="str">
            <v>A20021</v>
          </cell>
          <cell r="E2124" t="str">
            <v>Air</v>
          </cell>
          <cell r="I2124" t="str">
            <v>m3</v>
          </cell>
          <cell r="J2124">
            <v>2.9122000000000017</v>
          </cell>
          <cell r="K2124">
            <v>0.1</v>
          </cell>
          <cell r="M2124">
            <v>2469.92</v>
          </cell>
          <cell r="N2124">
            <v>7192.9010240000043</v>
          </cell>
          <cell r="O2124">
            <v>7192.9010240000043</v>
          </cell>
          <cell r="P2124">
            <v>0</v>
          </cell>
          <cell r="Q2124">
            <v>0</v>
          </cell>
          <cell r="R2124">
            <v>0</v>
          </cell>
          <cell r="T2124">
            <v>0</v>
          </cell>
        </row>
        <row r="2125">
          <cell r="B2125" t="str">
            <v>D20036</v>
          </cell>
          <cell r="E2125" t="str">
            <v>Stamper</v>
          </cell>
          <cell r="I2125" t="str">
            <v>jam</v>
          </cell>
          <cell r="J2125">
            <v>3.8829333333333351</v>
          </cell>
          <cell r="K2125">
            <v>0.13333333333333333</v>
          </cell>
          <cell r="L2125">
            <v>7.5</v>
          </cell>
          <cell r="M2125">
            <v>27509.943875635217</v>
          </cell>
          <cell r="N2125">
            <v>106819.27807283323</v>
          </cell>
          <cell r="O2125">
            <v>0</v>
          </cell>
          <cell r="P2125">
            <v>0</v>
          </cell>
          <cell r="Q2125">
            <v>106819.27807283323</v>
          </cell>
          <cell r="R2125">
            <v>0</v>
          </cell>
          <cell r="T2125">
            <v>0</v>
          </cell>
        </row>
        <row r="2126">
          <cell r="B2126" t="str">
            <v>D20042</v>
          </cell>
          <cell r="E2126" t="str">
            <v>Wheel loader</v>
          </cell>
          <cell r="F2126">
            <v>0.8</v>
          </cell>
          <cell r="G2126">
            <v>16</v>
          </cell>
          <cell r="H2126">
            <v>9.9802302543507384</v>
          </cell>
          <cell r="I2126" t="str">
            <v>jam</v>
          </cell>
          <cell r="J2126">
            <v>0.62376439089692115</v>
          </cell>
          <cell r="K2126">
            <v>2.6773761713520743E-2</v>
          </cell>
          <cell r="L2126">
            <v>37.350000000000009</v>
          </cell>
          <cell r="M2126">
            <v>173345.6</v>
          </cell>
          <cell r="N2126">
            <v>108126.81259866134</v>
          </cell>
          <cell r="O2126">
            <v>0</v>
          </cell>
          <cell r="P2126">
            <v>0</v>
          </cell>
          <cell r="Q2126">
            <v>108126.81259866134</v>
          </cell>
          <cell r="R2126">
            <v>0</v>
          </cell>
          <cell r="T2126">
            <v>0</v>
          </cell>
        </row>
        <row r="2127">
          <cell r="B2127" t="str">
            <v>D20024</v>
          </cell>
          <cell r="E2127" t="str">
            <v>Dump Truck 20 Ton</v>
          </cell>
          <cell r="F2127">
            <v>8</v>
          </cell>
          <cell r="G2127">
            <v>10</v>
          </cell>
          <cell r="H2127">
            <v>30.373167407407422</v>
          </cell>
          <cell r="I2127" t="str">
            <v>jam</v>
          </cell>
          <cell r="J2127">
            <v>3.0373167407407422</v>
          </cell>
          <cell r="K2127">
            <v>0.13037037037037036</v>
          </cell>
          <cell r="L2127">
            <v>7.6704545454545467</v>
          </cell>
          <cell r="M2127">
            <v>192744.92307692309</v>
          </cell>
          <cell r="N2127">
            <v>585427.38155432511</v>
          </cell>
          <cell r="O2127">
            <v>0</v>
          </cell>
          <cell r="P2127">
            <v>0</v>
          </cell>
          <cell r="Q2127">
            <v>585427.38155432511</v>
          </cell>
          <cell r="R2127">
            <v>0</v>
          </cell>
          <cell r="T2127">
            <v>0</v>
          </cell>
        </row>
        <row r="2128">
          <cell r="B2128" t="str">
            <v>D20004</v>
          </cell>
          <cell r="E2128" t="str">
            <v>Alat bantu (Pek. Tanah)-m3</v>
          </cell>
          <cell r="I2128" t="str">
            <v>m3</v>
          </cell>
          <cell r="J2128">
            <v>29.122000000000014</v>
          </cell>
          <cell r="K2128">
            <v>1</v>
          </cell>
          <cell r="M2128">
            <v>250</v>
          </cell>
          <cell r="N2128">
            <v>7280.5000000000036</v>
          </cell>
          <cell r="O2128">
            <v>0</v>
          </cell>
          <cell r="P2128">
            <v>0</v>
          </cell>
          <cell r="Q2128">
            <v>7280.5000000000036</v>
          </cell>
          <cell r="R2128">
            <v>0</v>
          </cell>
          <cell r="T2128">
            <v>0</v>
          </cell>
        </row>
        <row r="2129">
          <cell r="B2129" t="str">
            <v>D20050</v>
          </cell>
          <cell r="E2129" t="str">
            <v>BBM solar</v>
          </cell>
          <cell r="H2129">
            <v>55.13011618027668</v>
          </cell>
          <cell r="I2129" t="str">
            <v>ltr</v>
          </cell>
          <cell r="J2129">
            <v>55.13011618027668</v>
          </cell>
          <cell r="M2129">
            <v>989.1712</v>
          </cell>
          <cell r="N2129">
            <v>54533.123178183698</v>
          </cell>
          <cell r="O2129">
            <v>0</v>
          </cell>
          <cell r="P2129">
            <v>0</v>
          </cell>
          <cell r="Q2129">
            <v>54533.123178183698</v>
          </cell>
          <cell r="R2129">
            <v>0</v>
          </cell>
          <cell r="T2129">
            <v>0</v>
          </cell>
        </row>
        <row r="2130">
          <cell r="T2130">
            <v>0</v>
          </cell>
        </row>
        <row r="2131">
          <cell r="B2131" t="str">
            <v>4.3.3</v>
          </cell>
          <cell r="D2131" t="str">
            <v>Blinding Concrete Class B</v>
          </cell>
          <cell r="F2131">
            <v>0.1</v>
          </cell>
          <cell r="I2131" t="str">
            <v>m3</v>
          </cell>
          <cell r="J2131">
            <v>6.0359999999999996</v>
          </cell>
          <cell r="K2131">
            <v>6.0359999999999996</v>
          </cell>
          <cell r="L2131" t="str">
            <v>m3/nos</v>
          </cell>
          <cell r="M2131">
            <v>694275.05280000006</v>
          </cell>
          <cell r="T2131">
            <v>0</v>
          </cell>
        </row>
        <row r="2132">
          <cell r="D2132" t="str">
            <v>Material</v>
          </cell>
          <cell r="M2132">
            <v>609675.05280000006</v>
          </cell>
          <cell r="T2132">
            <v>0</v>
          </cell>
        </row>
        <row r="2133">
          <cell r="B2133" t="str">
            <v>B20193</v>
          </cell>
          <cell r="E2133" t="str">
            <v>Concrete Class B</v>
          </cell>
          <cell r="I2133" t="str">
            <v>m3</v>
          </cell>
          <cell r="J2133">
            <v>6.15672</v>
          </cell>
          <cell r="K2133">
            <v>1.02</v>
          </cell>
          <cell r="M2133">
            <v>597720.64</v>
          </cell>
          <cell r="N2133">
            <v>3679998.6187008</v>
          </cell>
          <cell r="O2133">
            <v>3679998.6187008</v>
          </cell>
          <cell r="P2133">
            <v>0</v>
          </cell>
          <cell r="Q2133">
            <v>0</v>
          </cell>
          <cell r="R2133">
            <v>0</v>
          </cell>
          <cell r="T2133">
            <v>0</v>
          </cell>
        </row>
        <row r="2134">
          <cell r="D2134" t="str">
            <v>Labour</v>
          </cell>
          <cell r="M2134">
            <v>81600</v>
          </cell>
          <cell r="T2134">
            <v>0</v>
          </cell>
        </row>
        <row r="2135">
          <cell r="B2135" t="str">
            <v>C20008</v>
          </cell>
          <cell r="E2135" t="str">
            <v>Placing beton (slab)</v>
          </cell>
          <cell r="I2135" t="str">
            <v>m3</v>
          </cell>
          <cell r="J2135">
            <v>6.15672</v>
          </cell>
          <cell r="M2135">
            <v>80000</v>
          </cell>
          <cell r="N2135">
            <v>492537.59999999998</v>
          </cell>
          <cell r="O2135">
            <v>0</v>
          </cell>
          <cell r="P2135">
            <v>492537.59999999998</v>
          </cell>
          <cell r="Q2135">
            <v>0</v>
          </cell>
          <cell r="R2135">
            <v>0</v>
          </cell>
          <cell r="T2135">
            <v>0</v>
          </cell>
        </row>
        <row r="2136">
          <cell r="D2136" t="str">
            <v>Equipment Operasional</v>
          </cell>
          <cell r="H2136" t="str">
            <v>BBM</v>
          </cell>
          <cell r="M2136">
            <v>3000</v>
          </cell>
          <cell r="T2136">
            <v>0</v>
          </cell>
        </row>
        <row r="2137">
          <cell r="B2137" t="str">
            <v>D20029</v>
          </cell>
          <cell r="E2137" t="str">
            <v>Gerobak dorong</v>
          </cell>
          <cell r="I2137" t="str">
            <v>unit</v>
          </cell>
          <cell r="J2137">
            <v>0.12071999999999999</v>
          </cell>
          <cell r="K2137">
            <v>0.02</v>
          </cell>
          <cell r="M2137">
            <v>100000</v>
          </cell>
          <cell r="N2137">
            <v>12072</v>
          </cell>
          <cell r="O2137">
            <v>0</v>
          </cell>
          <cell r="P2137">
            <v>0</v>
          </cell>
          <cell r="Q2137">
            <v>12072</v>
          </cell>
          <cell r="R2137">
            <v>0</v>
          </cell>
          <cell r="T2137">
            <v>0</v>
          </cell>
        </row>
        <row r="2138">
          <cell r="B2138" t="str">
            <v>D20006</v>
          </cell>
          <cell r="E2138" t="str">
            <v>Alat bantu Cor</v>
          </cell>
          <cell r="I2138" t="str">
            <v>m3</v>
          </cell>
          <cell r="J2138">
            <v>6.0359999999999996</v>
          </cell>
          <cell r="K2138">
            <v>1</v>
          </cell>
          <cell r="M2138">
            <v>1000</v>
          </cell>
          <cell r="N2138">
            <v>6036</v>
          </cell>
          <cell r="O2138">
            <v>0</v>
          </cell>
          <cell r="P2138">
            <v>0</v>
          </cell>
          <cell r="Q2138">
            <v>6036</v>
          </cell>
          <cell r="R2138">
            <v>0</v>
          </cell>
          <cell r="T2138">
            <v>0</v>
          </cell>
        </row>
        <row r="2139">
          <cell r="T2139">
            <v>0</v>
          </cell>
        </row>
        <row r="2140">
          <cell r="B2140" t="str">
            <v>4.3.4</v>
          </cell>
          <cell r="D2140" t="str">
            <v>Concrete Work</v>
          </cell>
          <cell r="I2140" t="str">
            <v>nos</v>
          </cell>
          <cell r="J2140">
            <v>1</v>
          </cell>
          <cell r="M2140">
            <v>107741323.90600933</v>
          </cell>
          <cell r="T2140">
            <v>0</v>
          </cell>
        </row>
        <row r="2141">
          <cell r="D2141" t="str">
            <v>Concrete block</v>
          </cell>
          <cell r="T2141">
            <v>0</v>
          </cell>
        </row>
        <row r="2142">
          <cell r="B2142" t="str">
            <v>4.3.4.a</v>
          </cell>
          <cell r="E2142" t="str">
            <v>Con-C</v>
          </cell>
          <cell r="I2142" t="str">
            <v>m3</v>
          </cell>
          <cell r="J2142">
            <v>0.61799999999999999</v>
          </cell>
          <cell r="K2142">
            <v>0.61799999999999999</v>
          </cell>
          <cell r="L2142" t="str">
            <v>m3/nos</v>
          </cell>
          <cell r="T2142">
            <v>0</v>
          </cell>
        </row>
        <row r="2143">
          <cell r="B2143" t="str">
            <v>4.3.4.b</v>
          </cell>
          <cell r="E2143" t="str">
            <v>Re-Bar</v>
          </cell>
          <cell r="I2143" t="str">
            <v>kg</v>
          </cell>
          <cell r="J2143">
            <v>12.61</v>
          </cell>
          <cell r="K2143">
            <v>12.61</v>
          </cell>
          <cell r="L2143" t="str">
            <v>kg/nos</v>
          </cell>
          <cell r="T2143">
            <v>0</v>
          </cell>
        </row>
        <row r="2144">
          <cell r="B2144" t="str">
            <v>4.3.4.c</v>
          </cell>
          <cell r="E2144" t="str">
            <v>Form-Work</v>
          </cell>
          <cell r="I2144" t="str">
            <v>m2</v>
          </cell>
          <cell r="J2144">
            <v>5.36</v>
          </cell>
          <cell r="K2144">
            <v>5.36</v>
          </cell>
          <cell r="L2144" t="str">
            <v>m2/nos</v>
          </cell>
          <cell r="T2144">
            <v>0</v>
          </cell>
        </row>
        <row r="2145">
          <cell r="D2145" t="str">
            <v>Opening for acces and maintenance</v>
          </cell>
          <cell r="T2145">
            <v>0</v>
          </cell>
        </row>
        <row r="2146">
          <cell r="B2146" t="str">
            <v>4.3.4.d</v>
          </cell>
          <cell r="E2146" t="str">
            <v>Con-C</v>
          </cell>
          <cell r="I2146" t="str">
            <v>m3</v>
          </cell>
          <cell r="J2146">
            <v>0.112</v>
          </cell>
          <cell r="K2146">
            <v>0.112</v>
          </cell>
          <cell r="L2146" t="str">
            <v>m3/nos</v>
          </cell>
          <cell r="T2146">
            <v>0</v>
          </cell>
        </row>
        <row r="2147">
          <cell r="B2147" t="str">
            <v>4.3.4.e</v>
          </cell>
          <cell r="E2147" t="str">
            <v>Re-Bar</v>
          </cell>
          <cell r="I2147" t="str">
            <v>kg</v>
          </cell>
          <cell r="J2147">
            <v>4.9779999999999998</v>
          </cell>
          <cell r="K2147">
            <v>4.9779999999999998</v>
          </cell>
          <cell r="L2147" t="str">
            <v>kg/nos</v>
          </cell>
          <cell r="T2147">
            <v>0</v>
          </cell>
        </row>
        <row r="2148">
          <cell r="B2148" t="str">
            <v>4.3.4.f</v>
          </cell>
          <cell r="E2148" t="str">
            <v>Form-Work</v>
          </cell>
          <cell r="I2148" t="str">
            <v>m2</v>
          </cell>
          <cell r="J2148">
            <v>0.44</v>
          </cell>
          <cell r="K2148">
            <v>0.44</v>
          </cell>
          <cell r="L2148" t="str">
            <v>m2/nos</v>
          </cell>
          <cell r="T2148">
            <v>0</v>
          </cell>
        </row>
        <row r="2149">
          <cell r="D2149" t="str">
            <v>Concrete ring for cover installation</v>
          </cell>
          <cell r="T2149">
            <v>0</v>
          </cell>
        </row>
        <row r="2150">
          <cell r="B2150" t="str">
            <v>4.3.4.g</v>
          </cell>
          <cell r="E2150" t="str">
            <v>Con-C</v>
          </cell>
          <cell r="I2150" t="str">
            <v>m3</v>
          </cell>
          <cell r="J2150">
            <v>0.311</v>
          </cell>
          <cell r="K2150">
            <v>0.311</v>
          </cell>
          <cell r="L2150" t="str">
            <v>m3/nos</v>
          </cell>
          <cell r="T2150">
            <v>0</v>
          </cell>
        </row>
        <row r="2151">
          <cell r="B2151" t="str">
            <v>4.3.4.h</v>
          </cell>
          <cell r="E2151" t="str">
            <v>Re-Bar</v>
          </cell>
          <cell r="I2151" t="str">
            <v>kg</v>
          </cell>
          <cell r="J2151">
            <v>18.18</v>
          </cell>
          <cell r="K2151">
            <v>18.18</v>
          </cell>
          <cell r="L2151" t="str">
            <v>kg/nos</v>
          </cell>
          <cell r="T2151">
            <v>0</v>
          </cell>
        </row>
        <row r="2152">
          <cell r="B2152" t="str">
            <v>4.3.4.i</v>
          </cell>
          <cell r="E2152" t="str">
            <v>Form-Work</v>
          </cell>
          <cell r="I2152" t="str">
            <v>m2</v>
          </cell>
          <cell r="J2152">
            <v>2.8260000000000001</v>
          </cell>
          <cell r="K2152">
            <v>2.8260000000000001</v>
          </cell>
          <cell r="L2152" t="str">
            <v>m2/nos</v>
          </cell>
          <cell r="T2152">
            <v>0</v>
          </cell>
        </row>
        <row r="2153">
          <cell r="D2153" t="str">
            <v>Chamber</v>
          </cell>
          <cell r="T2153">
            <v>0</v>
          </cell>
        </row>
        <row r="2154">
          <cell r="B2154" t="str">
            <v>4.3.4.j</v>
          </cell>
          <cell r="E2154" t="str">
            <v>Con-C</v>
          </cell>
          <cell r="I2154" t="str">
            <v>m3</v>
          </cell>
          <cell r="J2154">
            <v>40.104399999999998</v>
          </cell>
          <cell r="K2154">
            <v>40.104399999999998</v>
          </cell>
          <cell r="L2154" t="str">
            <v>m3/nos</v>
          </cell>
          <cell r="T2154">
            <v>0</v>
          </cell>
        </row>
        <row r="2155">
          <cell r="B2155" t="str">
            <v>4.3.4.k</v>
          </cell>
          <cell r="E2155" t="str">
            <v>Re-Bar</v>
          </cell>
          <cell r="I2155" t="str">
            <v>kg</v>
          </cell>
          <cell r="J2155">
            <v>4003.799</v>
          </cell>
          <cell r="K2155">
            <v>4003.799</v>
          </cell>
          <cell r="L2155" t="str">
            <v>kg/nos</v>
          </cell>
          <cell r="T2155">
            <v>0</v>
          </cell>
        </row>
        <row r="2156">
          <cell r="B2156" t="str">
            <v>4.3.4.l</v>
          </cell>
          <cell r="E2156" t="str">
            <v>Form-Work</v>
          </cell>
          <cell r="I2156" t="str">
            <v>m2</v>
          </cell>
          <cell r="J2156">
            <v>148.048</v>
          </cell>
          <cell r="K2156">
            <v>148.048</v>
          </cell>
          <cell r="L2156" t="str">
            <v>m2/nos</v>
          </cell>
          <cell r="T2156">
            <v>0</v>
          </cell>
        </row>
        <row r="2157">
          <cell r="D2157" t="str">
            <v>Pre-cast</v>
          </cell>
          <cell r="T2157">
            <v>0</v>
          </cell>
        </row>
        <row r="2158">
          <cell r="B2158" t="str">
            <v>4.3.4.m</v>
          </cell>
          <cell r="E2158" t="str">
            <v>Con-C</v>
          </cell>
          <cell r="I2158" t="str">
            <v>m3</v>
          </cell>
          <cell r="J2158">
            <v>2.0539999999999998</v>
          </cell>
          <cell r="K2158">
            <v>2.0539999999999998</v>
          </cell>
          <cell r="L2158" t="str">
            <v>m3/nos</v>
          </cell>
          <cell r="T2158">
            <v>0</v>
          </cell>
        </row>
        <row r="2159">
          <cell r="B2159" t="str">
            <v>4.3.4.n</v>
          </cell>
          <cell r="E2159" t="str">
            <v>Re-Bar</v>
          </cell>
          <cell r="I2159" t="str">
            <v>kg</v>
          </cell>
          <cell r="J2159">
            <v>197.578</v>
          </cell>
          <cell r="K2159">
            <v>197.578</v>
          </cell>
          <cell r="L2159" t="str">
            <v>kg/nos</v>
          </cell>
          <cell r="T2159">
            <v>0</v>
          </cell>
        </row>
        <row r="2160">
          <cell r="B2160" t="str">
            <v>4.3.4.o</v>
          </cell>
          <cell r="E2160" t="str">
            <v>Form-Work</v>
          </cell>
          <cell r="I2160" t="str">
            <v>m2</v>
          </cell>
          <cell r="J2160">
            <v>13.407999999999999</v>
          </cell>
          <cell r="K2160">
            <v>13.407999999999999</v>
          </cell>
          <cell r="L2160" t="str">
            <v>m2/nos</v>
          </cell>
          <cell r="T2160">
            <v>0</v>
          </cell>
        </row>
        <row r="2161">
          <cell r="T2161">
            <v>0</v>
          </cell>
        </row>
        <row r="2162">
          <cell r="D2162" t="str">
            <v>Concrete class C</v>
          </cell>
          <cell r="I2162" t="str">
            <v>m3</v>
          </cell>
          <cell r="J2162">
            <v>43.199399999999997</v>
          </cell>
          <cell r="M2162">
            <v>780355.8617086343</v>
          </cell>
          <cell r="T2162">
            <v>0</v>
          </cell>
        </row>
        <row r="2163">
          <cell r="D2163" t="str">
            <v>Material</v>
          </cell>
          <cell r="M2163">
            <v>46667890.730702914</v>
          </cell>
          <cell r="T2163">
            <v>0</v>
          </cell>
        </row>
        <row r="2164">
          <cell r="B2164" t="str">
            <v>B20194</v>
          </cell>
          <cell r="E2164" t="str">
            <v>Concrete Class C</v>
          </cell>
          <cell r="I2164" t="str">
            <v>m3</v>
          </cell>
          <cell r="J2164">
            <v>44.063387999999996</v>
          </cell>
          <cell r="K2164">
            <v>1.02</v>
          </cell>
          <cell r="M2164">
            <v>654528.80000000005</v>
          </cell>
          <cell r="N2164">
            <v>28840756.4715744</v>
          </cell>
          <cell r="O2164">
            <v>28840756.4715744</v>
          </cell>
          <cell r="P2164">
            <v>0</v>
          </cell>
          <cell r="Q2164">
            <v>0</v>
          </cell>
          <cell r="R2164">
            <v>0</v>
          </cell>
          <cell r="T2164">
            <v>0</v>
          </cell>
        </row>
        <row r="2165">
          <cell r="D2165" t="str">
            <v>Labour</v>
          </cell>
          <cell r="M2165">
            <v>7129998.0582524268</v>
          </cell>
          <cell r="T2165">
            <v>0</v>
          </cell>
        </row>
        <row r="2166">
          <cell r="B2166" t="str">
            <v>C20007</v>
          </cell>
          <cell r="E2166" t="str">
            <v>Placing beton (dinding)</v>
          </cell>
          <cell r="I2166" t="str">
            <v>m3</v>
          </cell>
          <cell r="J2166">
            <v>44.063387999999996</v>
          </cell>
          <cell r="M2166">
            <v>100000</v>
          </cell>
          <cell r="N2166">
            <v>4406338.8</v>
          </cell>
          <cell r="O2166">
            <v>0</v>
          </cell>
          <cell r="P2166">
            <v>4406338.8</v>
          </cell>
          <cell r="Q2166">
            <v>0</v>
          </cell>
          <cell r="R2166">
            <v>0</v>
          </cell>
          <cell r="T2166">
            <v>0</v>
          </cell>
        </row>
        <row r="2167">
          <cell r="D2167" t="str">
            <v>Equipment Operasional</v>
          </cell>
          <cell r="H2167" t="str">
            <v>BBM</v>
          </cell>
          <cell r="M2167">
            <v>750501.19857859751</v>
          </cell>
          <cell r="T2167">
            <v>0</v>
          </cell>
        </row>
        <row r="2168">
          <cell r="B2168" t="str">
            <v>D20029</v>
          </cell>
          <cell r="E2168" t="str">
            <v>Gerobak dorong</v>
          </cell>
          <cell r="I2168" t="str">
            <v>unit</v>
          </cell>
          <cell r="J2168">
            <v>0.86398799999999998</v>
          </cell>
          <cell r="K2168">
            <v>0.02</v>
          </cell>
          <cell r="M2168">
            <v>100000</v>
          </cell>
          <cell r="N2168">
            <v>86398.8</v>
          </cell>
          <cell r="O2168">
            <v>0</v>
          </cell>
          <cell r="P2168">
            <v>0</v>
          </cell>
          <cell r="Q2168">
            <v>86398.8</v>
          </cell>
          <cell r="R2168">
            <v>0</v>
          </cell>
          <cell r="T2168">
            <v>0</v>
          </cell>
        </row>
        <row r="2169">
          <cell r="B2169" t="str">
            <v>D20019</v>
          </cell>
          <cell r="E2169" t="str">
            <v>Concrete Vibrator</v>
          </cell>
          <cell r="I2169" t="str">
            <v>jam</v>
          </cell>
          <cell r="J2169">
            <v>19.084072289156627</v>
          </cell>
          <cell r="K2169">
            <v>0.44176706827309237</v>
          </cell>
          <cell r="L2169">
            <v>2.2636363636363637</v>
          </cell>
          <cell r="M2169">
            <v>8458.0449222720126</v>
          </cell>
          <cell r="N2169">
            <v>161413.94072157322</v>
          </cell>
          <cell r="O2169">
            <v>0</v>
          </cell>
          <cell r="P2169">
            <v>0</v>
          </cell>
          <cell r="Q2169">
            <v>161413.94072157322</v>
          </cell>
          <cell r="R2169">
            <v>0</v>
          </cell>
          <cell r="T2169">
            <v>0</v>
          </cell>
        </row>
        <row r="2170">
          <cell r="B2170" t="str">
            <v>D20006</v>
          </cell>
          <cell r="E2170" t="str">
            <v>Alat bantu Cor</v>
          </cell>
          <cell r="I2170" t="str">
            <v>m3</v>
          </cell>
          <cell r="J2170">
            <v>215.99699999999999</v>
          </cell>
          <cell r="K2170">
            <v>5</v>
          </cell>
          <cell r="M2170">
            <v>1000</v>
          </cell>
          <cell r="N2170">
            <v>215997</v>
          </cell>
          <cell r="O2170">
            <v>0</v>
          </cell>
          <cell r="P2170">
            <v>0</v>
          </cell>
          <cell r="Q2170">
            <v>215997</v>
          </cell>
          <cell r="R2170">
            <v>0</v>
          </cell>
          <cell r="T2170">
            <v>0</v>
          </cell>
        </row>
        <row r="2171">
          <cell r="T2171">
            <v>0</v>
          </cell>
        </row>
        <row r="2172">
          <cell r="B2172" t="str">
            <v>4.3.4.p</v>
          </cell>
          <cell r="D2172" t="str">
            <v>Reinforcement</v>
          </cell>
          <cell r="I2172" t="str">
            <v>kg</v>
          </cell>
          <cell r="J2172">
            <v>4660.8595000000005</v>
          </cell>
          <cell r="K2172">
            <v>1.1000000000000001</v>
          </cell>
          <cell r="M2172">
            <v>12012.333333333334</v>
          </cell>
          <cell r="T2172">
            <v>0</v>
          </cell>
        </row>
        <row r="2173">
          <cell r="D2173" t="str">
            <v>Material</v>
          </cell>
          <cell r="M2173">
            <v>3906472.9623711347</v>
          </cell>
          <cell r="T2173">
            <v>0</v>
          </cell>
        </row>
        <row r="2174">
          <cell r="B2174" t="str">
            <v>B20011</v>
          </cell>
          <cell r="E2174" t="str">
            <v>Besi beton</v>
          </cell>
          <cell r="I2174" t="str">
            <v>kg</v>
          </cell>
          <cell r="J2174">
            <v>4893.9024750000008</v>
          </cell>
          <cell r="K2174">
            <v>1.05</v>
          </cell>
          <cell r="M2174">
            <v>9800</v>
          </cell>
          <cell r="N2174">
            <v>47960244.25500001</v>
          </cell>
          <cell r="O2174">
            <v>47960244.25500001</v>
          </cell>
          <cell r="P2174">
            <v>0</v>
          </cell>
          <cell r="Q2174">
            <v>0</v>
          </cell>
          <cell r="R2174">
            <v>0</v>
          </cell>
          <cell r="T2174">
            <v>0</v>
          </cell>
        </row>
        <row r="2175">
          <cell r="B2175" t="str">
            <v>B20050</v>
          </cell>
          <cell r="E2175" t="str">
            <v>Kawat Bendrad</v>
          </cell>
          <cell r="I2175" t="str">
            <v>Kg</v>
          </cell>
          <cell r="J2175">
            <v>93.217190000000016</v>
          </cell>
          <cell r="K2175">
            <v>0.02</v>
          </cell>
          <cell r="M2175">
            <v>13950</v>
          </cell>
          <cell r="N2175">
            <v>1300379.8005000001</v>
          </cell>
          <cell r="O2175">
            <v>1300379.8005000001</v>
          </cell>
          <cell r="P2175">
            <v>0</v>
          </cell>
          <cell r="Q2175">
            <v>0</v>
          </cell>
          <cell r="R2175">
            <v>0</v>
          </cell>
          <cell r="T2175">
            <v>0</v>
          </cell>
        </row>
        <row r="2176">
          <cell r="D2176" t="str">
            <v>Labour</v>
          </cell>
          <cell r="M2176">
            <v>465716.33386201435</v>
          </cell>
          <cell r="T2176">
            <v>0</v>
          </cell>
        </row>
        <row r="2177">
          <cell r="B2177" t="str">
            <v>C20014</v>
          </cell>
          <cell r="E2177" t="str">
            <v>Upah fabrikasi dan install besi beton</v>
          </cell>
          <cell r="I2177" t="str">
            <v>kg</v>
          </cell>
          <cell r="J2177">
            <v>4893.9024750000008</v>
          </cell>
          <cell r="M2177">
            <v>1200</v>
          </cell>
          <cell r="N2177">
            <v>5872682.9700000007</v>
          </cell>
          <cell r="O2177">
            <v>0</v>
          </cell>
          <cell r="P2177">
            <v>5872682.9700000007</v>
          </cell>
          <cell r="Q2177">
            <v>0</v>
          </cell>
          <cell r="R2177">
            <v>0</v>
          </cell>
          <cell r="T2177">
            <v>0</v>
          </cell>
        </row>
        <row r="2178">
          <cell r="D2178" t="str">
            <v>Equipment Operasional</v>
          </cell>
          <cell r="M2178">
            <v>67762.95863071637</v>
          </cell>
          <cell r="T2178">
            <v>0</v>
          </cell>
        </row>
        <row r="2179">
          <cell r="B2179" t="str">
            <v>D20013</v>
          </cell>
          <cell r="E2179" t="str">
            <v>Bar bender</v>
          </cell>
          <cell r="G2179">
            <v>300</v>
          </cell>
          <cell r="I2179" t="str">
            <v>jam</v>
          </cell>
          <cell r="J2179">
            <v>15.536198333333337</v>
          </cell>
          <cell r="K2179">
            <v>3.3333333333333335E-3</v>
          </cell>
          <cell r="M2179">
            <v>20000</v>
          </cell>
          <cell r="N2179">
            <v>310723.96666666673</v>
          </cell>
          <cell r="O2179">
            <v>0</v>
          </cell>
          <cell r="P2179">
            <v>0</v>
          </cell>
          <cell r="Q2179">
            <v>310723.96666666673</v>
          </cell>
          <cell r="R2179">
            <v>0</v>
          </cell>
          <cell r="T2179">
            <v>0</v>
          </cell>
        </row>
        <row r="2180">
          <cell r="B2180" t="str">
            <v>D20014</v>
          </cell>
          <cell r="E2180" t="str">
            <v>Bar cutter</v>
          </cell>
          <cell r="G2180">
            <v>300</v>
          </cell>
          <cell r="I2180" t="str">
            <v>jam</v>
          </cell>
          <cell r="J2180">
            <v>15.536198333333337</v>
          </cell>
          <cell r="K2180">
            <v>3.3333333333333335E-3</v>
          </cell>
          <cell r="M2180">
            <v>20000</v>
          </cell>
          <cell r="N2180">
            <v>310723.96666666673</v>
          </cell>
          <cell r="O2180">
            <v>0</v>
          </cell>
          <cell r="P2180">
            <v>0</v>
          </cell>
          <cell r="Q2180">
            <v>310723.96666666673</v>
          </cell>
          <cell r="R2180">
            <v>0</v>
          </cell>
          <cell r="T2180">
            <v>0</v>
          </cell>
        </row>
        <row r="2181">
          <cell r="B2181" t="str">
            <v>D20005</v>
          </cell>
          <cell r="E2181" t="str">
            <v>Alat bantu pekerjaan besi</v>
          </cell>
          <cell r="I2181" t="str">
            <v>kg</v>
          </cell>
          <cell r="J2181">
            <v>4660.8595000000005</v>
          </cell>
          <cell r="K2181">
            <v>1</v>
          </cell>
          <cell r="M2181">
            <v>50</v>
          </cell>
          <cell r="N2181">
            <v>233042.97500000003</v>
          </cell>
          <cell r="O2181">
            <v>0</v>
          </cell>
          <cell r="P2181">
            <v>0</v>
          </cell>
          <cell r="Q2181">
            <v>233042.97500000003</v>
          </cell>
          <cell r="R2181">
            <v>0</v>
          </cell>
          <cell r="T2181">
            <v>0</v>
          </cell>
        </row>
        <row r="2182">
          <cell r="T2182">
            <v>0</v>
          </cell>
        </row>
        <row r="2183">
          <cell r="D2183" t="str">
            <v>Formwork</v>
          </cell>
          <cell r="I2183" t="str">
            <v>m2</v>
          </cell>
          <cell r="J2183">
            <v>170.08199999999999</v>
          </cell>
          <cell r="M2183">
            <v>106081.89555555557</v>
          </cell>
          <cell r="T2183">
            <v>0</v>
          </cell>
        </row>
        <row r="2184">
          <cell r="D2184" t="str">
            <v>Material</v>
          </cell>
          <cell r="M2184">
            <v>2033428.5372910446</v>
          </cell>
          <cell r="T2184">
            <v>0</v>
          </cell>
        </row>
        <row r="2185">
          <cell r="B2185" t="str">
            <v>A20008</v>
          </cell>
          <cell r="E2185" t="str">
            <v>Kayu bekisting</v>
          </cell>
          <cell r="G2185">
            <v>3</v>
          </cell>
          <cell r="H2185" t="str">
            <v>X pakai</v>
          </cell>
          <cell r="I2185" t="str">
            <v>m3</v>
          </cell>
          <cell r="J2185">
            <v>1.9636203125</v>
          </cell>
          <cell r="K2185">
            <v>1.154513888888889E-2</v>
          </cell>
          <cell r="M2185">
            <v>2193529.6</v>
          </cell>
          <cell r="N2185">
            <v>4307259.2786300005</v>
          </cell>
          <cell r="O2185">
            <v>4307259.2786300005</v>
          </cell>
          <cell r="P2185">
            <v>0</v>
          </cell>
          <cell r="Q2185">
            <v>0</v>
          </cell>
          <cell r="R2185">
            <v>0</v>
          </cell>
          <cell r="T2185">
            <v>0</v>
          </cell>
        </row>
        <row r="2186">
          <cell r="B2186" t="str">
            <v>B20065</v>
          </cell>
          <cell r="E2186" t="str">
            <v>Plywood 12mm x 4' x 8'</v>
          </cell>
          <cell r="G2186">
            <v>3</v>
          </cell>
          <cell r="H2186" t="str">
            <v>X pakai</v>
          </cell>
          <cell r="I2186" t="str">
            <v>lbr</v>
          </cell>
          <cell r="J2186">
            <v>19.685416666666665</v>
          </cell>
          <cell r="K2186">
            <v>0.11574074074074074</v>
          </cell>
          <cell r="M2186">
            <v>225000</v>
          </cell>
          <cell r="N2186">
            <v>4429218.75</v>
          </cell>
          <cell r="O2186">
            <v>4429218.75</v>
          </cell>
          <cell r="P2186">
            <v>0</v>
          </cell>
          <cell r="Q2186">
            <v>0</v>
          </cell>
          <cell r="R2186">
            <v>0</v>
          </cell>
          <cell r="T2186">
            <v>0</v>
          </cell>
        </row>
        <row r="2187">
          <cell r="B2187" t="str">
            <v>B20067</v>
          </cell>
          <cell r="E2187" t="str">
            <v>Paku</v>
          </cell>
          <cell r="G2187">
            <v>1</v>
          </cell>
          <cell r="H2187" t="str">
            <v>X pakai</v>
          </cell>
          <cell r="I2187" t="str">
            <v>kg</v>
          </cell>
          <cell r="J2187">
            <v>67.324124999999995</v>
          </cell>
          <cell r="K2187">
            <v>0.39583333333333331</v>
          </cell>
          <cell r="M2187">
            <v>10650</v>
          </cell>
          <cell r="N2187">
            <v>717001.93124999991</v>
          </cell>
          <cell r="O2187">
            <v>717001.93124999991</v>
          </cell>
          <cell r="P2187">
            <v>0</v>
          </cell>
          <cell r="Q2187">
            <v>0</v>
          </cell>
          <cell r="R2187">
            <v>0</v>
          </cell>
          <cell r="T2187">
            <v>0</v>
          </cell>
        </row>
        <row r="2188">
          <cell r="B2188" t="str">
            <v>B20091</v>
          </cell>
          <cell r="E2188" t="str">
            <v>Material lain (adjustable support, pipa dll)</v>
          </cell>
          <cell r="G2188">
            <v>80</v>
          </cell>
          <cell r="H2188" t="str">
            <v>X pakai</v>
          </cell>
          <cell r="I2188" t="str">
            <v>ls</v>
          </cell>
          <cell r="J2188">
            <v>2.1260249999999998</v>
          </cell>
          <cell r="K2188">
            <v>1.2500000000000001E-2</v>
          </cell>
          <cell r="M2188">
            <v>600000</v>
          </cell>
          <cell r="N2188">
            <v>1275615</v>
          </cell>
          <cell r="O2188">
            <v>1275615</v>
          </cell>
          <cell r="P2188">
            <v>0</v>
          </cell>
          <cell r="Q2188">
            <v>0</v>
          </cell>
          <cell r="R2188">
            <v>0</v>
          </cell>
          <cell r="T2188">
            <v>0</v>
          </cell>
        </row>
        <row r="2189">
          <cell r="B2189" t="str">
            <v>B20066</v>
          </cell>
          <cell r="E2189" t="str">
            <v>Oli formwork</v>
          </cell>
          <cell r="I2189" t="str">
            <v>liter</v>
          </cell>
          <cell r="J2189">
            <v>34.016399999999997</v>
          </cell>
          <cell r="K2189">
            <v>0.2</v>
          </cell>
          <cell r="M2189">
            <v>5000</v>
          </cell>
          <cell r="N2189">
            <v>170082</v>
          </cell>
          <cell r="O2189">
            <v>170082</v>
          </cell>
          <cell r="P2189">
            <v>0</v>
          </cell>
          <cell r="Q2189">
            <v>0</v>
          </cell>
          <cell r="R2189">
            <v>0</v>
          </cell>
          <cell r="T2189">
            <v>0</v>
          </cell>
        </row>
        <row r="2190">
          <cell r="D2190" t="str">
            <v>Labour</v>
          </cell>
          <cell r="M2190">
            <v>1269268.6567164178</v>
          </cell>
          <cell r="T2190">
            <v>0</v>
          </cell>
        </row>
        <row r="2191">
          <cell r="B2191" t="str">
            <v>C20013</v>
          </cell>
          <cell r="E2191" t="str">
            <v>Upah fabrikasi bekisting</v>
          </cell>
          <cell r="I2191" t="str">
            <v>m2</v>
          </cell>
          <cell r="J2191">
            <v>56.693999999999996</v>
          </cell>
          <cell r="M2191">
            <v>30000</v>
          </cell>
          <cell r="N2191">
            <v>1700819.9999999998</v>
          </cell>
          <cell r="O2191">
            <v>0</v>
          </cell>
          <cell r="P2191">
            <v>1700819.9999999998</v>
          </cell>
          <cell r="Q2191">
            <v>0</v>
          </cell>
          <cell r="R2191">
            <v>0</v>
          </cell>
          <cell r="T2191">
            <v>0</v>
          </cell>
        </row>
        <row r="2192">
          <cell r="B2192" t="str">
            <v>C20017</v>
          </cell>
          <cell r="E2192" t="str">
            <v>Upah install bekisting</v>
          </cell>
          <cell r="I2192" t="str">
            <v>m2</v>
          </cell>
          <cell r="J2192">
            <v>170.08199999999999</v>
          </cell>
          <cell r="M2192">
            <v>30000</v>
          </cell>
          <cell r="N2192">
            <v>5102460</v>
          </cell>
          <cell r="O2192">
            <v>0</v>
          </cell>
          <cell r="P2192">
            <v>5102460</v>
          </cell>
          <cell r="Q2192">
            <v>0</v>
          </cell>
          <cell r="R2192">
            <v>0</v>
          </cell>
          <cell r="T2192">
            <v>0</v>
          </cell>
        </row>
        <row r="2193">
          <cell r="D2193" t="str">
            <v>Equipment Operasional</v>
          </cell>
          <cell r="M2193">
            <v>63463.432835820895</v>
          </cell>
          <cell r="T2193">
            <v>0</v>
          </cell>
        </row>
        <row r="2194">
          <cell r="B2194" t="str">
            <v>D20007</v>
          </cell>
          <cell r="E2194" t="str">
            <v>Alat bantu formwork</v>
          </cell>
          <cell r="I2194" t="str">
            <v>m2</v>
          </cell>
          <cell r="J2194">
            <v>170.08199999999999</v>
          </cell>
          <cell r="M2194">
            <v>2000</v>
          </cell>
          <cell r="N2194">
            <v>340164</v>
          </cell>
          <cell r="O2194">
            <v>0</v>
          </cell>
          <cell r="P2194">
            <v>0</v>
          </cell>
          <cell r="Q2194">
            <v>340164</v>
          </cell>
          <cell r="R2194">
            <v>0</v>
          </cell>
          <cell r="T2194">
            <v>0</v>
          </cell>
        </row>
        <row r="2195">
          <cell r="T2195">
            <v>0</v>
          </cell>
        </row>
        <row r="2196">
          <cell r="B2196" t="str">
            <v>4.3.5</v>
          </cell>
          <cell r="D2196" t="str">
            <v>Galvanized Steel Ladder</v>
          </cell>
          <cell r="I2196" t="str">
            <v>nos</v>
          </cell>
          <cell r="J2196">
            <v>1</v>
          </cell>
          <cell r="K2196">
            <v>43.21</v>
          </cell>
          <cell r="L2196" t="str">
            <v>kg/nos</v>
          </cell>
          <cell r="M2196">
            <v>866576.55</v>
          </cell>
          <cell r="T2196">
            <v>0</v>
          </cell>
        </row>
        <row r="2197">
          <cell r="D2197" t="str">
            <v>Material</v>
          </cell>
          <cell r="I2197" t="str">
            <v>kg</v>
          </cell>
          <cell r="J2197">
            <v>43.21</v>
          </cell>
          <cell r="M2197">
            <v>14805</v>
          </cell>
          <cell r="T2197">
            <v>0</v>
          </cell>
        </row>
        <row r="2198">
          <cell r="B2198" t="str">
            <v>B20008</v>
          </cell>
          <cell r="E2198" t="str">
            <v>Baja galvanis</v>
          </cell>
          <cell r="I2198" t="str">
            <v>kg</v>
          </cell>
          <cell r="J2198">
            <v>45.3705</v>
          </cell>
          <cell r="K2198">
            <v>1.05</v>
          </cell>
          <cell r="M2198">
            <v>14100</v>
          </cell>
          <cell r="N2198">
            <v>639724.05000000005</v>
          </cell>
          <cell r="O2198">
            <v>639724.05000000005</v>
          </cell>
          <cell r="P2198">
            <v>0</v>
          </cell>
          <cell r="Q2198">
            <v>0</v>
          </cell>
          <cell r="R2198">
            <v>0</v>
          </cell>
          <cell r="T2198">
            <v>0</v>
          </cell>
        </row>
        <row r="2199">
          <cell r="D2199" t="str">
            <v>Labour</v>
          </cell>
          <cell r="M2199">
            <v>5250</v>
          </cell>
          <cell r="T2199">
            <v>0</v>
          </cell>
        </row>
        <row r="2200">
          <cell r="B2200" t="str">
            <v>C20023</v>
          </cell>
          <cell r="E2200" t="str">
            <v>Upah pabrikasi dan instalasi baja</v>
          </cell>
          <cell r="I2200" t="str">
            <v>kg</v>
          </cell>
          <cell r="J2200">
            <v>45.3705</v>
          </cell>
          <cell r="M2200">
            <v>5000</v>
          </cell>
          <cell r="N2200">
            <v>226852.5</v>
          </cell>
          <cell r="O2200">
            <v>0</v>
          </cell>
          <cell r="P2200">
            <v>226852.5</v>
          </cell>
          <cell r="Q2200">
            <v>0</v>
          </cell>
          <cell r="R2200">
            <v>0</v>
          </cell>
          <cell r="T2200">
            <v>0</v>
          </cell>
        </row>
        <row r="2201">
          <cell r="T2201">
            <v>0</v>
          </cell>
        </row>
        <row r="2202">
          <cell r="B2202" t="str">
            <v>4.3.6</v>
          </cell>
          <cell r="D2202" t="str">
            <v>Non-Toxic Epoxy Coat</v>
          </cell>
          <cell r="I2202" t="str">
            <v>m2</v>
          </cell>
          <cell r="J2202">
            <v>78.427199999999999</v>
          </cell>
          <cell r="K2202">
            <v>78.427199999999999</v>
          </cell>
          <cell r="L2202" t="str">
            <v>m2/nos</v>
          </cell>
          <cell r="M2202">
            <v>81479.72</v>
          </cell>
          <cell r="T2202">
            <v>0</v>
          </cell>
        </row>
        <row r="2203">
          <cell r="B2203" t="str">
            <v>B20023</v>
          </cell>
          <cell r="E2203" t="str">
            <v>Epoxy primer</v>
          </cell>
          <cell r="I2203" t="str">
            <v>kg</v>
          </cell>
          <cell r="J2203">
            <v>39.2136</v>
          </cell>
          <cell r="K2203">
            <v>0.5</v>
          </cell>
          <cell r="M2203">
            <v>77519.199999999997</v>
          </cell>
          <cell r="N2203">
            <v>3039806.9011200001</v>
          </cell>
          <cell r="O2203">
            <v>3039806.9011200001</v>
          </cell>
          <cell r="P2203">
            <v>0</v>
          </cell>
          <cell r="Q2203">
            <v>0</v>
          </cell>
          <cell r="R2203">
            <v>0</v>
          </cell>
          <cell r="T2203">
            <v>0</v>
          </cell>
        </row>
        <row r="2204">
          <cell r="B2204" t="str">
            <v>B20130</v>
          </cell>
          <cell r="E2204" t="str">
            <v>Epoxy finish 41</v>
          </cell>
          <cell r="I2204" t="str">
            <v>kg</v>
          </cell>
          <cell r="J2204">
            <v>7.8427199999999999</v>
          </cell>
          <cell r="K2204">
            <v>0.1</v>
          </cell>
          <cell r="M2204">
            <v>102313.2</v>
          </cell>
          <cell r="N2204">
            <v>802413.779904</v>
          </cell>
          <cell r="O2204">
            <v>802413.779904</v>
          </cell>
          <cell r="P2204">
            <v>0</v>
          </cell>
          <cell r="Q2204">
            <v>0</v>
          </cell>
          <cell r="R2204">
            <v>0</v>
          </cell>
          <cell r="T2204">
            <v>0</v>
          </cell>
        </row>
        <row r="2205">
          <cell r="B2205" t="str">
            <v>B20131</v>
          </cell>
          <cell r="E2205" t="str">
            <v>Thinner epoxy 41</v>
          </cell>
          <cell r="I2205" t="str">
            <v>ltr</v>
          </cell>
          <cell r="J2205">
            <v>15.68544</v>
          </cell>
          <cell r="K2205">
            <v>0.2</v>
          </cell>
          <cell r="M2205">
            <v>37444</v>
          </cell>
          <cell r="N2205">
            <v>587325.61535999994</v>
          </cell>
          <cell r="O2205">
            <v>587325.61535999994</v>
          </cell>
          <cell r="P2205">
            <v>0</v>
          </cell>
          <cell r="Q2205">
            <v>0</v>
          </cell>
          <cell r="R2205">
            <v>0</v>
          </cell>
          <cell r="T2205">
            <v>0</v>
          </cell>
        </row>
        <row r="2206">
          <cell r="B2206" t="str">
            <v>E20070</v>
          </cell>
          <cell r="E2206" t="str">
            <v>Upah cat epoxy</v>
          </cell>
          <cell r="I2206" t="str">
            <v>m2</v>
          </cell>
          <cell r="J2206">
            <v>78.427199999999999</v>
          </cell>
          <cell r="K2206">
            <v>1</v>
          </cell>
          <cell r="M2206">
            <v>25000</v>
          </cell>
          <cell r="N2206">
            <v>1960680</v>
          </cell>
          <cell r="O2206">
            <v>0</v>
          </cell>
          <cell r="P2206">
            <v>0</v>
          </cell>
          <cell r="Q2206">
            <v>0</v>
          </cell>
          <cell r="R2206">
            <v>1960680</v>
          </cell>
          <cell r="T2206">
            <v>0</v>
          </cell>
        </row>
        <row r="2207">
          <cell r="T2207">
            <v>0</v>
          </cell>
        </row>
        <row r="2208">
          <cell r="B2208" t="str">
            <v>4.3.7</v>
          </cell>
          <cell r="D2208" t="str">
            <v>Waterproofing Membarane With Propylene Board</v>
          </cell>
          <cell r="I2208" t="str">
            <v>m2</v>
          </cell>
          <cell r="J2208">
            <v>88.828800000000001</v>
          </cell>
          <cell r="K2208">
            <v>88.828800000000001</v>
          </cell>
          <cell r="L2208" t="str">
            <v>m2/nos</v>
          </cell>
          <cell r="M2208">
            <v>50000</v>
          </cell>
          <cell r="T2208">
            <v>0</v>
          </cell>
        </row>
        <row r="2209">
          <cell r="B2209" t="str">
            <v>E20357</v>
          </cell>
          <cell r="E2209" t="str">
            <v>Waterproofing Membarane With Propylene Board</v>
          </cell>
          <cell r="I2209" t="str">
            <v>m2</v>
          </cell>
          <cell r="J2209">
            <v>88.828800000000001</v>
          </cell>
          <cell r="M2209">
            <v>50000</v>
          </cell>
          <cell r="N2209">
            <v>4441440</v>
          </cell>
          <cell r="O2209">
            <v>0</v>
          </cell>
          <cell r="P2209">
            <v>0</v>
          </cell>
          <cell r="Q2209">
            <v>0</v>
          </cell>
          <cell r="R2209">
            <v>4441440</v>
          </cell>
          <cell r="T2209">
            <v>0</v>
          </cell>
        </row>
        <row r="2210">
          <cell r="T2210">
            <v>0</v>
          </cell>
        </row>
        <row r="2211">
          <cell r="B2211" t="str">
            <v>4.3.8</v>
          </cell>
          <cell r="D2211" t="str">
            <v>Asphalt Pavement</v>
          </cell>
          <cell r="I2211" t="str">
            <v>m2</v>
          </cell>
          <cell r="J2211">
            <v>0</v>
          </cell>
          <cell r="K2211">
            <v>0</v>
          </cell>
          <cell r="L2211" t="str">
            <v>m2/nos</v>
          </cell>
          <cell r="M2211" t="e">
            <v>#DIV/0!</v>
          </cell>
          <cell r="T2211">
            <v>0</v>
          </cell>
        </row>
        <row r="2212">
          <cell r="D2212" t="str">
            <v>AC-WC</v>
          </cell>
          <cell r="F2212">
            <v>5</v>
          </cell>
          <cell r="I2212" t="str">
            <v>m2</v>
          </cell>
          <cell r="J2212">
            <v>0</v>
          </cell>
          <cell r="M2212" t="e">
            <v>#DIV/0!</v>
          </cell>
          <cell r="T2212">
            <v>0</v>
          </cell>
        </row>
        <row r="2213">
          <cell r="D2213" t="str">
            <v>Material</v>
          </cell>
          <cell r="M2213" t="e">
            <v>#DIV/0!</v>
          </cell>
          <cell r="T2213">
            <v>0</v>
          </cell>
        </row>
        <row r="2214">
          <cell r="B2214" t="str">
            <v>A20002</v>
          </cell>
          <cell r="E2214" t="str">
            <v>Agregat kasar</v>
          </cell>
          <cell r="I2214" t="str">
            <v>m3</v>
          </cell>
          <cell r="J2214">
            <v>0</v>
          </cell>
          <cell r="K2214">
            <v>2.5987500000000004E-2</v>
          </cell>
          <cell r="M2214">
            <v>100585.90399999999</v>
          </cell>
          <cell r="N2214">
            <v>0</v>
          </cell>
          <cell r="O2214">
            <v>0</v>
          </cell>
          <cell r="P2214">
            <v>0</v>
          </cell>
          <cell r="Q2214">
            <v>0</v>
          </cell>
          <cell r="R2214">
            <v>0</v>
          </cell>
          <cell r="T2214">
            <v>0</v>
          </cell>
        </row>
        <row r="2215">
          <cell r="B2215" t="str">
            <v>A20001</v>
          </cell>
          <cell r="E2215" t="str">
            <v>Agregat halus</v>
          </cell>
          <cell r="I2215" t="str">
            <v>m3</v>
          </cell>
          <cell r="J2215">
            <v>0</v>
          </cell>
          <cell r="K2215">
            <v>3.7812499999999999E-2</v>
          </cell>
          <cell r="M2215">
            <v>113923.47200000001</v>
          </cell>
          <cell r="N2215">
            <v>0</v>
          </cell>
          <cell r="O2215">
            <v>0</v>
          </cell>
          <cell r="P2215">
            <v>0</v>
          </cell>
          <cell r="Q2215">
            <v>0</v>
          </cell>
          <cell r="R2215">
            <v>0</v>
          </cell>
          <cell r="T2215">
            <v>0</v>
          </cell>
        </row>
        <row r="2216">
          <cell r="B2216" t="str">
            <v>A20007</v>
          </cell>
          <cell r="E2216" t="str">
            <v>Filler</v>
          </cell>
          <cell r="I2216" t="str">
            <v>kg</v>
          </cell>
          <cell r="J2216">
            <v>0</v>
          </cell>
          <cell r="K2216">
            <v>1.2375</v>
          </cell>
          <cell r="M2216">
            <v>1054</v>
          </cell>
          <cell r="N2216">
            <v>0</v>
          </cell>
          <cell r="O2216">
            <v>0</v>
          </cell>
          <cell r="P2216">
            <v>0</v>
          </cell>
          <cell r="Q2216">
            <v>0</v>
          </cell>
          <cell r="R2216">
            <v>0</v>
          </cell>
          <cell r="T2216">
            <v>0</v>
          </cell>
        </row>
        <row r="2217">
          <cell r="B2217" t="str">
            <v>B20007</v>
          </cell>
          <cell r="E2217" t="str">
            <v>Aspal</v>
          </cell>
          <cell r="I2217" t="str">
            <v>kg</v>
          </cell>
          <cell r="J2217">
            <v>0</v>
          </cell>
          <cell r="K2217">
            <v>7.3237500000000013</v>
          </cell>
          <cell r="M2217">
            <v>6900</v>
          </cell>
          <cell r="N2217">
            <v>0</v>
          </cell>
          <cell r="O2217">
            <v>0</v>
          </cell>
          <cell r="P2217">
            <v>0</v>
          </cell>
          <cell r="Q2217">
            <v>0</v>
          </cell>
          <cell r="R2217">
            <v>0</v>
          </cell>
          <cell r="T2217">
            <v>0</v>
          </cell>
        </row>
        <row r="2218">
          <cell r="D2218" t="str">
            <v>Labour</v>
          </cell>
          <cell r="M2218" t="e">
            <v>#DIV/0!</v>
          </cell>
          <cell r="T2218">
            <v>0</v>
          </cell>
        </row>
        <row r="2219">
          <cell r="B2219" t="str">
            <v>C20001</v>
          </cell>
          <cell r="E2219" t="str">
            <v>Tenaga</v>
          </cell>
          <cell r="G2219">
            <v>6</v>
          </cell>
          <cell r="I2219" t="str">
            <v>jam</v>
          </cell>
          <cell r="J2219">
            <v>0</v>
          </cell>
          <cell r="K2219">
            <v>1.6265060240963858E-2</v>
          </cell>
          <cell r="L2219">
            <v>368.88888888888886</v>
          </cell>
          <cell r="M2219">
            <v>17500</v>
          </cell>
          <cell r="N2219">
            <v>0</v>
          </cell>
          <cell r="O2219">
            <v>0</v>
          </cell>
          <cell r="P2219">
            <v>0</v>
          </cell>
          <cell r="Q2219">
            <v>0</v>
          </cell>
          <cell r="R2219">
            <v>0</v>
          </cell>
          <cell r="T2219">
            <v>0</v>
          </cell>
        </row>
        <row r="2220">
          <cell r="B2220" t="str">
            <v>C20003</v>
          </cell>
          <cell r="E2220" t="str">
            <v>Mandor</v>
          </cell>
          <cell r="G2220">
            <v>1</v>
          </cell>
          <cell r="I2220" t="str">
            <v>jam</v>
          </cell>
          <cell r="J2220">
            <v>0</v>
          </cell>
          <cell r="K2220">
            <v>1.8975903614457835E-3</v>
          </cell>
          <cell r="L2220">
            <v>526.98412698412687</v>
          </cell>
          <cell r="M2220">
            <v>27500</v>
          </cell>
          <cell r="N2220">
            <v>0</v>
          </cell>
          <cell r="O2220">
            <v>0</v>
          </cell>
          <cell r="P2220">
            <v>0</v>
          </cell>
          <cell r="Q2220">
            <v>0</v>
          </cell>
          <cell r="R2220">
            <v>0</v>
          </cell>
          <cell r="T2220">
            <v>0</v>
          </cell>
        </row>
        <row r="2221">
          <cell r="D2221" t="str">
            <v>Equipment Operasional</v>
          </cell>
          <cell r="H2221" t="str">
            <v>BBM</v>
          </cell>
          <cell r="M2221" t="e">
            <v>#DIV/0!</v>
          </cell>
          <cell r="T2221">
            <v>0</v>
          </cell>
        </row>
        <row r="2222">
          <cell r="B2222" t="str">
            <v>D20042</v>
          </cell>
          <cell r="E2222" t="str">
            <v>Wheel loader</v>
          </cell>
          <cell r="G2222">
            <v>16</v>
          </cell>
          <cell r="H2222">
            <v>0</v>
          </cell>
          <cell r="I2222" t="str">
            <v>jam</v>
          </cell>
          <cell r="J2222">
            <v>0</v>
          </cell>
          <cell r="K2222">
            <v>1.8592890078833852E-3</v>
          </cell>
          <cell r="L2222">
            <v>537.84</v>
          </cell>
          <cell r="M2222">
            <v>173345.6</v>
          </cell>
          <cell r="N2222">
            <v>0</v>
          </cell>
          <cell r="O2222">
            <v>0</v>
          </cell>
          <cell r="P2222">
            <v>0</v>
          </cell>
          <cell r="Q2222">
            <v>0</v>
          </cell>
          <cell r="R2222">
            <v>0</v>
          </cell>
          <cell r="T2222">
            <v>0</v>
          </cell>
        </row>
        <row r="2223">
          <cell r="B2223" t="str">
            <v>D20011</v>
          </cell>
          <cell r="E2223" t="str">
            <v>AMP</v>
          </cell>
          <cell r="G2223">
            <v>35</v>
          </cell>
          <cell r="H2223">
            <v>0</v>
          </cell>
          <cell r="I2223" t="str">
            <v>jam</v>
          </cell>
          <cell r="J2223">
            <v>0</v>
          </cell>
          <cell r="K2223">
            <v>2.7108433734939763E-3</v>
          </cell>
          <cell r="L2223">
            <v>368.88888888888886</v>
          </cell>
          <cell r="M2223">
            <v>635267.251017045</v>
          </cell>
          <cell r="N2223">
            <v>0</v>
          </cell>
          <cell r="O2223">
            <v>0</v>
          </cell>
          <cell r="P2223">
            <v>0</v>
          </cell>
          <cell r="Q2223">
            <v>0</v>
          </cell>
          <cell r="R2223">
            <v>0</v>
          </cell>
          <cell r="T2223">
            <v>0</v>
          </cell>
        </row>
        <row r="2224">
          <cell r="B2224" t="str">
            <v>D20027</v>
          </cell>
          <cell r="E2224" t="str">
            <v>Genset</v>
          </cell>
          <cell r="G2224">
            <v>10</v>
          </cell>
          <cell r="H2224">
            <v>0</v>
          </cell>
          <cell r="I2224" t="str">
            <v>jam</v>
          </cell>
          <cell r="J2224">
            <v>0</v>
          </cell>
          <cell r="K2224">
            <v>2.7108433734939763E-3</v>
          </cell>
          <cell r="L2224">
            <v>368.88888888888886</v>
          </cell>
          <cell r="M2224">
            <v>19041.044336153493</v>
          </cell>
          <cell r="N2224">
            <v>0</v>
          </cell>
          <cell r="O2224">
            <v>0</v>
          </cell>
          <cell r="P2224">
            <v>0</v>
          </cell>
          <cell r="Q2224">
            <v>0</v>
          </cell>
          <cell r="R2224">
            <v>0</v>
          </cell>
          <cell r="T2224">
            <v>0</v>
          </cell>
        </row>
        <row r="2225">
          <cell r="B2225" t="str">
            <v>D20024</v>
          </cell>
          <cell r="E2225" t="str">
            <v>Dump Truck 20 Ton</v>
          </cell>
          <cell r="G2225">
            <v>10</v>
          </cell>
          <cell r="H2225">
            <v>0</v>
          </cell>
          <cell r="I2225" t="str">
            <v>jam</v>
          </cell>
          <cell r="J2225">
            <v>0</v>
          </cell>
          <cell r="K2225">
            <v>1.210843373493976E-2</v>
          </cell>
          <cell r="L2225">
            <v>82.587064676616905</v>
          </cell>
          <cell r="M2225">
            <v>192744.92307692309</v>
          </cell>
          <cell r="N2225">
            <v>0</v>
          </cell>
          <cell r="O2225">
            <v>0</v>
          </cell>
          <cell r="P2225">
            <v>0</v>
          </cell>
          <cell r="Q2225">
            <v>0</v>
          </cell>
          <cell r="R2225">
            <v>0</v>
          </cell>
          <cell r="T2225">
            <v>0</v>
          </cell>
        </row>
        <row r="2226">
          <cell r="B2226" t="str">
            <v>D20012</v>
          </cell>
          <cell r="E2226" t="str">
            <v>Asphalt finisher</v>
          </cell>
          <cell r="G2226">
            <v>12</v>
          </cell>
          <cell r="H2226">
            <v>0</v>
          </cell>
          <cell r="I2226" t="str">
            <v>jam</v>
          </cell>
          <cell r="J2226">
            <v>0</v>
          </cell>
          <cell r="K2226">
            <v>3.3885542168674704E-3</v>
          </cell>
          <cell r="L2226">
            <v>295.11111111111109</v>
          </cell>
          <cell r="M2226">
            <v>116435.14869362471</v>
          </cell>
          <cell r="N2226">
            <v>0</v>
          </cell>
          <cell r="O2226">
            <v>0</v>
          </cell>
          <cell r="P2226">
            <v>0</v>
          </cell>
          <cell r="Q2226">
            <v>0</v>
          </cell>
          <cell r="R2226">
            <v>0</v>
          </cell>
          <cell r="T2226">
            <v>0</v>
          </cell>
        </row>
        <row r="2227">
          <cell r="B2227" t="str">
            <v>D20037</v>
          </cell>
          <cell r="E2227" t="str">
            <v>Tandem roller 6 ton</v>
          </cell>
          <cell r="G2227">
            <v>16</v>
          </cell>
          <cell r="H2227">
            <v>0</v>
          </cell>
          <cell r="I2227" t="str">
            <v>jam</v>
          </cell>
          <cell r="J2227">
            <v>0</v>
          </cell>
          <cell r="K2227">
            <v>3.2128514056224901E-3</v>
          </cell>
          <cell r="L2227">
            <v>311.25</v>
          </cell>
          <cell r="M2227">
            <v>121405.58489999251</v>
          </cell>
          <cell r="N2227">
            <v>0</v>
          </cell>
          <cell r="O2227">
            <v>0</v>
          </cell>
          <cell r="P2227">
            <v>0</v>
          </cell>
          <cell r="Q2227">
            <v>0</v>
          </cell>
          <cell r="R2227">
            <v>0</v>
          </cell>
          <cell r="T2227">
            <v>0</v>
          </cell>
        </row>
        <row r="2228">
          <cell r="B2228" t="str">
            <v>D20034</v>
          </cell>
          <cell r="E2228" t="str">
            <v>Pneumatic tire roller 6 ton</v>
          </cell>
          <cell r="G2228">
            <v>12</v>
          </cell>
          <cell r="H2228">
            <v>0</v>
          </cell>
          <cell r="I2228" t="str">
            <v>jam</v>
          </cell>
          <cell r="J2228">
            <v>0</v>
          </cell>
          <cell r="K2228">
            <v>2.2948938611589216E-3</v>
          </cell>
          <cell r="L2228">
            <v>435.74999999999994</v>
          </cell>
          <cell r="M2228">
            <v>129395.094333325</v>
          </cell>
          <cell r="N2228">
            <v>0</v>
          </cell>
          <cell r="O2228">
            <v>0</v>
          </cell>
          <cell r="P2228">
            <v>0</v>
          </cell>
          <cell r="Q2228">
            <v>0</v>
          </cell>
          <cell r="R2228">
            <v>0</v>
          </cell>
          <cell r="T2228">
            <v>0</v>
          </cell>
        </row>
        <row r="2229">
          <cell r="B2229" t="str">
            <v>D20052</v>
          </cell>
          <cell r="E2229" t="str">
            <v>Alat bantu pek. aspal</v>
          </cell>
          <cell r="I2229" t="str">
            <v>m3</v>
          </cell>
          <cell r="J2229">
            <v>0</v>
          </cell>
          <cell r="K2229">
            <v>1</v>
          </cell>
          <cell r="M2229">
            <v>100</v>
          </cell>
          <cell r="N2229">
            <v>0</v>
          </cell>
          <cell r="O2229">
            <v>0</v>
          </cell>
          <cell r="P2229">
            <v>0</v>
          </cell>
          <cell r="Q2229">
            <v>0</v>
          </cell>
          <cell r="R2229">
            <v>0</v>
          </cell>
          <cell r="T2229">
            <v>0</v>
          </cell>
        </row>
        <row r="2230">
          <cell r="B2230" t="str">
            <v>D20050</v>
          </cell>
          <cell r="E2230" t="str">
            <v>BBM solar</v>
          </cell>
          <cell r="H2230">
            <v>0</v>
          </cell>
          <cell r="I2230" t="str">
            <v>ltr</v>
          </cell>
          <cell r="J2230">
            <v>0</v>
          </cell>
          <cell r="M2230">
            <v>989.1712</v>
          </cell>
          <cell r="N2230">
            <v>0</v>
          </cell>
          <cell r="O2230">
            <v>0</v>
          </cell>
          <cell r="P2230">
            <v>0</v>
          </cell>
          <cell r="Q2230">
            <v>0</v>
          </cell>
          <cell r="R2230">
            <v>0</v>
          </cell>
          <cell r="T2230">
            <v>0</v>
          </cell>
        </row>
        <row r="2231">
          <cell r="T2231">
            <v>0</v>
          </cell>
        </row>
        <row r="2232">
          <cell r="B2232" t="str">
            <v>4.3.9</v>
          </cell>
          <cell r="D2232" t="str">
            <v>Cast Iron Frame &amp; Perforated Cover</v>
          </cell>
          <cell r="I2232" t="str">
            <v>nos</v>
          </cell>
          <cell r="J2232">
            <v>1</v>
          </cell>
          <cell r="K2232">
            <v>1130.3999999999999</v>
          </cell>
          <cell r="L2232" t="str">
            <v>kg/nos</v>
          </cell>
          <cell r="M2232">
            <v>19406141.999999996</v>
          </cell>
          <cell r="T2232">
            <v>0</v>
          </cell>
        </row>
        <row r="2233">
          <cell r="D2233" t="str">
            <v>Material</v>
          </cell>
          <cell r="I2233" t="str">
            <v>kg</v>
          </cell>
          <cell r="J2233">
            <v>1130.3999999999999</v>
          </cell>
          <cell r="M2233">
            <v>11917.5</v>
          </cell>
          <cell r="T2233">
            <v>0</v>
          </cell>
        </row>
        <row r="2234">
          <cell r="B2234" t="str">
            <v>B20010</v>
          </cell>
          <cell r="E2234" t="str">
            <v>Baja Struktur</v>
          </cell>
          <cell r="I2234" t="str">
            <v>kg</v>
          </cell>
          <cell r="J2234">
            <v>1186.9199999999998</v>
          </cell>
          <cell r="K2234">
            <v>1.05</v>
          </cell>
          <cell r="M2234">
            <v>11350</v>
          </cell>
          <cell r="N2234">
            <v>13471541.999999998</v>
          </cell>
          <cell r="O2234">
            <v>13471541.999999998</v>
          </cell>
          <cell r="P2234">
            <v>0</v>
          </cell>
          <cell r="Q2234">
            <v>0</v>
          </cell>
          <cell r="R2234">
            <v>0</v>
          </cell>
          <cell r="T2234">
            <v>0</v>
          </cell>
        </row>
        <row r="2235">
          <cell r="D2235" t="str">
            <v>Labour</v>
          </cell>
          <cell r="M2235">
            <v>5250</v>
          </cell>
          <cell r="T2235">
            <v>0</v>
          </cell>
        </row>
        <row r="2236">
          <cell r="B2236" t="str">
            <v>C20023</v>
          </cell>
          <cell r="E2236" t="str">
            <v>Upah pabrikasi dan instalasi baja</v>
          </cell>
          <cell r="I2236" t="str">
            <v>kg</v>
          </cell>
          <cell r="J2236">
            <v>1186.9199999999998</v>
          </cell>
          <cell r="M2236">
            <v>5000</v>
          </cell>
          <cell r="N2236">
            <v>5934599.9999999991</v>
          </cell>
          <cell r="O2236">
            <v>0</v>
          </cell>
          <cell r="P2236">
            <v>5934599.9999999991</v>
          </cell>
          <cell r="Q2236">
            <v>0</v>
          </cell>
          <cell r="R2236">
            <v>0</v>
          </cell>
          <cell r="T2236">
            <v>0</v>
          </cell>
        </row>
        <row r="2237">
          <cell r="T2237">
            <v>0</v>
          </cell>
        </row>
        <row r="2238">
          <cell r="B2238" t="str">
            <v>4.4</v>
          </cell>
          <cell r="D2238" t="str">
            <v>Chamber Type (G)</v>
          </cell>
          <cell r="I2238" t="str">
            <v>nos</v>
          </cell>
          <cell r="J2238">
            <v>1</v>
          </cell>
          <cell r="M2238">
            <v>128171880.32382259</v>
          </cell>
          <cell r="N2238">
            <v>128171880.32382259</v>
          </cell>
          <cell r="O2238">
            <v>90290055.538367569</v>
          </cell>
          <cell r="P2238">
            <v>20880117.656339612</v>
          </cell>
          <cell r="Q2238">
            <v>11971907.129115405</v>
          </cell>
          <cell r="R2238">
            <v>5029800</v>
          </cell>
          <cell r="S2238">
            <v>0</v>
          </cell>
          <cell r="T2238">
            <v>0</v>
          </cell>
        </row>
        <row r="2239">
          <cell r="B2239" t="str">
            <v>4.4.1</v>
          </cell>
          <cell r="D2239" t="str">
            <v>Excavation</v>
          </cell>
          <cell r="F2239" t="str">
            <v>buang sejauh 8 km</v>
          </cell>
          <cell r="I2239" t="str">
            <v>m3</v>
          </cell>
          <cell r="J2239">
            <v>123.65599999999999</v>
          </cell>
          <cell r="K2239">
            <v>123.65599999999999</v>
          </cell>
          <cell r="L2239" t="str">
            <v>m3/nos</v>
          </cell>
          <cell r="M2239">
            <v>83278.272710006873</v>
          </cell>
          <cell r="T2239">
            <v>0</v>
          </cell>
        </row>
        <row r="2240">
          <cell r="B2240" t="str">
            <v>4.4.1.1</v>
          </cell>
          <cell r="D2240" t="str">
            <v>Soft Soil (Excavation)</v>
          </cell>
          <cell r="F2240" t="str">
            <v>Estimate =</v>
          </cell>
          <cell r="G2240">
            <v>0.25</v>
          </cell>
          <cell r="I2240" t="str">
            <v>m3</v>
          </cell>
          <cell r="J2240">
            <v>30.913999999999998</v>
          </cell>
          <cell r="M2240">
            <v>42763.506795090689</v>
          </cell>
          <cell r="T2240">
            <v>0</v>
          </cell>
        </row>
        <row r="2241">
          <cell r="D2241" t="str">
            <v>Labour</v>
          </cell>
          <cell r="M2241">
            <v>2615.4616868469261</v>
          </cell>
          <cell r="T2241">
            <v>0</v>
          </cell>
        </row>
        <row r="2242">
          <cell r="B2242" t="str">
            <v>C20001</v>
          </cell>
          <cell r="E2242" t="str">
            <v>Tenaga</v>
          </cell>
          <cell r="G2242">
            <v>3</v>
          </cell>
          <cell r="I2242" t="str">
            <v>jam</v>
          </cell>
          <cell r="J2242">
            <v>4.620250433553478</v>
          </cell>
          <cell r="K2242">
            <v>0.14945495353411006</v>
          </cell>
          <cell r="L2242">
            <v>20.072937892388495</v>
          </cell>
          <cell r="M2242">
            <v>17500</v>
          </cell>
          <cell r="N2242">
            <v>80854.382587185872</v>
          </cell>
          <cell r="O2242">
            <v>0</v>
          </cell>
          <cell r="P2242">
            <v>80854.382587185872</v>
          </cell>
          <cell r="Q2242">
            <v>0</v>
          </cell>
          <cell r="R2242">
            <v>0</v>
          </cell>
          <cell r="T2242">
            <v>0</v>
          </cell>
        </row>
        <row r="2243">
          <cell r="B2243" t="str">
            <v>C20003</v>
          </cell>
          <cell r="E2243" t="str">
            <v>Mandor</v>
          </cell>
          <cell r="G2243">
            <v>0</v>
          </cell>
          <cell r="I2243" t="str">
            <v>jam</v>
          </cell>
          <cell r="J2243">
            <v>0</v>
          </cell>
          <cell r="K2243">
            <v>0</v>
          </cell>
          <cell r="L2243">
            <v>20.072937892388495</v>
          </cell>
          <cell r="M2243">
            <v>27500</v>
          </cell>
          <cell r="N2243">
            <v>0</v>
          </cell>
          <cell r="O2243">
            <v>0</v>
          </cell>
          <cell r="P2243">
            <v>0</v>
          </cell>
          <cell r="Q2243">
            <v>0</v>
          </cell>
          <cell r="R2243">
            <v>0</v>
          </cell>
          <cell r="T2243">
            <v>0</v>
          </cell>
        </row>
        <row r="2244">
          <cell r="D2244" t="str">
            <v>Equipment Operasional</v>
          </cell>
          <cell r="H2244" t="str">
            <v>BBM</v>
          </cell>
          <cell r="M2244">
            <v>40148.045108243765</v>
          </cell>
          <cell r="T2244">
            <v>0</v>
          </cell>
        </row>
        <row r="2245">
          <cell r="B2245" t="str">
            <v>D20025</v>
          </cell>
          <cell r="E2245" t="str">
            <v>Excavator CAT320</v>
          </cell>
          <cell r="F2245">
            <v>0.6</v>
          </cell>
          <cell r="G2245">
            <v>18</v>
          </cell>
          <cell r="H2245">
            <v>16.632901560792519</v>
          </cell>
          <cell r="I2245" t="str">
            <v>jam</v>
          </cell>
          <cell r="J2245">
            <v>0.92405008671069555</v>
          </cell>
          <cell r="K2245">
            <v>4.9818317844703357E-2</v>
          </cell>
          <cell r="L2245">
            <v>20.072937892388495</v>
          </cell>
          <cell r="M2245">
            <v>241268.4</v>
          </cell>
          <cell r="N2245">
            <v>222944.08594055078</v>
          </cell>
          <cell r="O2245">
            <v>0</v>
          </cell>
          <cell r="P2245">
            <v>0</v>
          </cell>
          <cell r="Q2245">
            <v>222944.08594055078</v>
          </cell>
          <cell r="R2245">
            <v>0</v>
          </cell>
          <cell r="T2245">
            <v>0</v>
          </cell>
        </row>
        <row r="2246">
          <cell r="B2246" t="str">
            <v>D20105</v>
          </cell>
          <cell r="E2246" t="str">
            <v>Excavator long arm</v>
          </cell>
          <cell r="F2246">
            <v>0.4</v>
          </cell>
          <cell r="G2246">
            <v>18</v>
          </cell>
          <cell r="H2246">
            <v>12.320667822809277</v>
          </cell>
          <cell r="I2246" t="str">
            <v>jam</v>
          </cell>
          <cell r="J2246">
            <v>0.68448154571162645</v>
          </cell>
          <cell r="K2246">
            <v>5.5353686494114838E-2</v>
          </cell>
          <cell r="L2246">
            <v>18.065644103149648</v>
          </cell>
          <cell r="M2246">
            <v>241268.4</v>
          </cell>
          <cell r="N2246">
            <v>165143.76736337098</v>
          </cell>
          <cell r="O2246">
            <v>0</v>
          </cell>
          <cell r="P2246">
            <v>0</v>
          </cell>
          <cell r="Q2246">
            <v>165143.76736337098</v>
          </cell>
          <cell r="R2246">
            <v>0</v>
          </cell>
          <cell r="T2246">
            <v>0</v>
          </cell>
        </row>
        <row r="2247">
          <cell r="B2247" t="str">
            <v>D20024</v>
          </cell>
          <cell r="E2247" t="str">
            <v>Dump Truck 20 Ton</v>
          </cell>
          <cell r="F2247">
            <v>8</v>
          </cell>
          <cell r="G2247">
            <v>10</v>
          </cell>
          <cell r="H2247">
            <v>40.30269629629629</v>
          </cell>
          <cell r="I2247" t="str">
            <v>jam</v>
          </cell>
          <cell r="J2247">
            <v>4.030269629629629</v>
          </cell>
          <cell r="K2247">
            <v>0.13037037037037036</v>
          </cell>
          <cell r="L2247">
            <v>7.6704545454545467</v>
          </cell>
          <cell r="M2247">
            <v>192744.92307692309</v>
          </cell>
          <cell r="N2247">
            <v>776814.00974222214</v>
          </cell>
          <cell r="O2247">
            <v>0</v>
          </cell>
          <cell r="P2247">
            <v>0</v>
          </cell>
          <cell r="Q2247">
            <v>776814.00974222214</v>
          </cell>
          <cell r="R2247">
            <v>0</v>
          </cell>
          <cell r="T2247">
            <v>0</v>
          </cell>
        </row>
        <row r="2248">
          <cell r="B2248" t="str">
            <v>D20004</v>
          </cell>
          <cell r="E2248" t="str">
            <v>Alat bantu (Pek. Tanah)-m3</v>
          </cell>
          <cell r="I2248" t="str">
            <v>m3</v>
          </cell>
          <cell r="J2248">
            <v>30.913999999999998</v>
          </cell>
          <cell r="K2248">
            <v>1</v>
          </cell>
          <cell r="M2248">
            <v>250</v>
          </cell>
          <cell r="N2248">
            <v>7728.4999999999991</v>
          </cell>
          <cell r="O2248">
            <v>0</v>
          </cell>
          <cell r="P2248">
            <v>0</v>
          </cell>
          <cell r="Q2248">
            <v>7728.4999999999991</v>
          </cell>
          <cell r="R2248">
            <v>0</v>
          </cell>
          <cell r="T2248">
            <v>0</v>
          </cell>
        </row>
        <row r="2249">
          <cell r="B2249" t="str">
            <v>D20050</v>
          </cell>
          <cell r="E2249" t="str">
            <v>BBM solar</v>
          </cell>
          <cell r="H2249">
            <v>69.256265679898092</v>
          </cell>
          <cell r="I2249" t="str">
            <v>ltr</v>
          </cell>
          <cell r="J2249">
            <v>69.256265679898092</v>
          </cell>
          <cell r="M2249">
            <v>989.1712</v>
          </cell>
          <cell r="N2249">
            <v>68506.30343010361</v>
          </cell>
          <cell r="O2249">
            <v>0</v>
          </cell>
          <cell r="P2249">
            <v>0</v>
          </cell>
          <cell r="Q2249">
            <v>68506.30343010361</v>
          </cell>
          <cell r="R2249">
            <v>0</v>
          </cell>
          <cell r="T2249">
            <v>0</v>
          </cell>
        </row>
        <row r="2250">
          <cell r="T2250">
            <v>0</v>
          </cell>
        </row>
        <row r="2251">
          <cell r="B2251" t="str">
            <v>4.4.1.2</v>
          </cell>
          <cell r="D2251" t="str">
            <v>Soft Rock (Excavation)</v>
          </cell>
          <cell r="F2251" t="str">
            <v>Estimate =</v>
          </cell>
          <cell r="G2251">
            <v>0.4</v>
          </cell>
          <cell r="I2251" t="str">
            <v>m3</v>
          </cell>
          <cell r="J2251">
            <v>49.462400000000002</v>
          </cell>
          <cell r="L2251">
            <v>0.75</v>
          </cell>
          <cell r="M2251">
            <v>76752.998164926234</v>
          </cell>
          <cell r="T2251">
            <v>0</v>
          </cell>
        </row>
        <row r="2252">
          <cell r="D2252" t="str">
            <v>Labour</v>
          </cell>
          <cell r="M2252">
            <v>3487.282249129235</v>
          </cell>
          <cell r="T2252">
            <v>0</v>
          </cell>
        </row>
        <row r="2253">
          <cell r="B2253" t="str">
            <v>C20001</v>
          </cell>
          <cell r="E2253" t="str">
            <v>Tenaga</v>
          </cell>
          <cell r="G2253">
            <v>3</v>
          </cell>
          <cell r="I2253" t="str">
            <v>jam</v>
          </cell>
          <cell r="J2253">
            <v>9.8565342582474216</v>
          </cell>
          <cell r="K2253">
            <v>0.19927327137881343</v>
          </cell>
          <cell r="L2253">
            <v>15.054703419291371</v>
          </cell>
          <cell r="M2253">
            <v>17500</v>
          </cell>
          <cell r="N2253">
            <v>172489.34951932987</v>
          </cell>
          <cell r="O2253">
            <v>0</v>
          </cell>
          <cell r="P2253">
            <v>172489.34951932987</v>
          </cell>
          <cell r="Q2253">
            <v>0</v>
          </cell>
          <cell r="R2253">
            <v>0</v>
          </cell>
          <cell r="T2253">
            <v>0</v>
          </cell>
        </row>
        <row r="2254">
          <cell r="B2254" t="str">
            <v>C20003</v>
          </cell>
          <cell r="E2254" t="str">
            <v>Mandor</v>
          </cell>
          <cell r="G2254">
            <v>0</v>
          </cell>
          <cell r="I2254" t="str">
            <v>jam</v>
          </cell>
          <cell r="J2254">
            <v>0</v>
          </cell>
          <cell r="K2254">
            <v>0</v>
          </cell>
          <cell r="L2254">
            <v>15.054703419291371</v>
          </cell>
          <cell r="M2254">
            <v>27500</v>
          </cell>
          <cell r="N2254">
            <v>0</v>
          </cell>
          <cell r="O2254">
            <v>0</v>
          </cell>
          <cell r="P2254">
            <v>0</v>
          </cell>
          <cell r="Q2254">
            <v>0</v>
          </cell>
          <cell r="R2254">
            <v>0</v>
          </cell>
          <cell r="T2254">
            <v>0</v>
          </cell>
        </row>
        <row r="2255">
          <cell r="D2255" t="str">
            <v>Equipment Operasional</v>
          </cell>
          <cell r="H2255" t="str">
            <v>BBM</v>
          </cell>
          <cell r="M2255">
            <v>73265.715915797002</v>
          </cell>
          <cell r="T2255">
            <v>0</v>
          </cell>
        </row>
        <row r="2256">
          <cell r="B2256" t="str">
            <v>D20025</v>
          </cell>
          <cell r="E2256" t="str">
            <v>Excavator CAT320</v>
          </cell>
          <cell r="F2256">
            <v>0.6</v>
          </cell>
          <cell r="G2256">
            <v>18</v>
          </cell>
          <cell r="H2256">
            <v>35.483523329690712</v>
          </cell>
          <cell r="I2256" t="str">
            <v>jam</v>
          </cell>
          <cell r="J2256">
            <v>1.971306851649484</v>
          </cell>
          <cell r="K2256">
            <v>6.6424423792937809E-2</v>
          </cell>
          <cell r="L2256">
            <v>15.054703419291371</v>
          </cell>
          <cell r="M2256">
            <v>241268.4</v>
          </cell>
          <cell r="N2256">
            <v>475614.05000650836</v>
          </cell>
          <cell r="O2256">
            <v>0</v>
          </cell>
          <cell r="P2256">
            <v>0</v>
          </cell>
          <cell r="Q2256">
            <v>475614.05000650836</v>
          </cell>
          <cell r="R2256">
            <v>0</v>
          </cell>
          <cell r="T2256">
            <v>0</v>
          </cell>
        </row>
        <row r="2257">
          <cell r="B2257" t="str">
            <v>D20105</v>
          </cell>
          <cell r="E2257" t="str">
            <v>Excavator long arm</v>
          </cell>
          <cell r="F2257">
            <v>0.4</v>
          </cell>
          <cell r="G2257">
            <v>18</v>
          </cell>
          <cell r="H2257">
            <v>26.28409135532646</v>
          </cell>
          <cell r="I2257" t="str">
            <v>jam</v>
          </cell>
          <cell r="J2257">
            <v>1.4602272975181367</v>
          </cell>
          <cell r="K2257">
            <v>7.3804915325486456E-2</v>
          </cell>
          <cell r="L2257">
            <v>13.549233077362235</v>
          </cell>
          <cell r="M2257">
            <v>241268.4</v>
          </cell>
          <cell r="N2257">
            <v>352306.70370852482</v>
          </cell>
          <cell r="O2257">
            <v>0</v>
          </cell>
          <cell r="P2257">
            <v>0</v>
          </cell>
          <cell r="Q2257">
            <v>352306.70370852482</v>
          </cell>
          <cell r="R2257">
            <v>0</v>
          </cell>
          <cell r="T2257">
            <v>0</v>
          </cell>
        </row>
        <row r="2258">
          <cell r="B2258" t="str">
            <v>D20024</v>
          </cell>
          <cell r="E2258" t="str">
            <v>Dump Truck 20 Ton</v>
          </cell>
          <cell r="F2258">
            <v>8</v>
          </cell>
          <cell r="G2258">
            <v>10</v>
          </cell>
          <cell r="H2258">
            <v>64.484314074074064</v>
          </cell>
          <cell r="I2258" t="str">
            <v>jam</v>
          </cell>
          <cell r="J2258">
            <v>6.4484314074074067</v>
          </cell>
          <cell r="K2258">
            <v>0.13037037037037036</v>
          </cell>
          <cell r="L2258">
            <v>7.6704545454545467</v>
          </cell>
          <cell r="M2258">
            <v>192744.92307692309</v>
          </cell>
          <cell r="N2258">
            <v>1242902.4155875556</v>
          </cell>
          <cell r="O2258">
            <v>0</v>
          </cell>
          <cell r="P2258">
            <v>0</v>
          </cell>
          <cell r="Q2258">
            <v>1242902.4155875556</v>
          </cell>
          <cell r="R2258">
            <v>0</v>
          </cell>
          <cell r="T2258">
            <v>0</v>
          </cell>
        </row>
        <row r="2259">
          <cell r="B2259" t="str">
            <v>D20049</v>
          </cell>
          <cell r="E2259" t="str">
            <v>Giant breaker</v>
          </cell>
          <cell r="G2259">
            <v>18</v>
          </cell>
          <cell r="H2259">
            <v>89.032320000000013</v>
          </cell>
          <cell r="I2259" t="str">
            <v>jam</v>
          </cell>
          <cell r="J2259">
            <v>4.9462400000000004</v>
          </cell>
          <cell r="K2259">
            <v>0.1</v>
          </cell>
          <cell r="L2259">
            <v>10</v>
          </cell>
          <cell r="M2259">
            <v>268437.52</v>
          </cell>
          <cell r="N2259">
            <v>1327756.3989248001</v>
          </cell>
          <cell r="O2259">
            <v>0</v>
          </cell>
          <cell r="P2259">
            <v>0</v>
          </cell>
          <cell r="Q2259">
            <v>1327756.3989248001</v>
          </cell>
          <cell r="R2259">
            <v>0</v>
          </cell>
          <cell r="T2259">
            <v>0</v>
          </cell>
        </row>
        <row r="2260">
          <cell r="B2260" t="str">
            <v>D20004</v>
          </cell>
          <cell r="E2260" t="str">
            <v>Alat bantu (Pek. Tanah)-m3</v>
          </cell>
          <cell r="I2260" t="str">
            <v>m3</v>
          </cell>
          <cell r="J2260">
            <v>49.462400000000002</v>
          </cell>
          <cell r="K2260">
            <v>1</v>
          </cell>
          <cell r="M2260">
            <v>250</v>
          </cell>
          <cell r="N2260">
            <v>12365.6</v>
          </cell>
          <cell r="O2260">
            <v>0</v>
          </cell>
          <cell r="P2260">
            <v>0</v>
          </cell>
          <cell r="Q2260">
            <v>12365.6</v>
          </cell>
          <cell r="R2260">
            <v>0</v>
          </cell>
          <cell r="T2260">
            <v>0</v>
          </cell>
        </row>
        <row r="2261">
          <cell r="B2261" t="str">
            <v>D20050</v>
          </cell>
          <cell r="E2261" t="str">
            <v>BBM solar</v>
          </cell>
          <cell r="H2261">
            <v>215.28424875909127</v>
          </cell>
          <cell r="I2261" t="str">
            <v>ltr</v>
          </cell>
          <cell r="J2261">
            <v>215.28424875909127</v>
          </cell>
          <cell r="M2261">
            <v>989.1712</v>
          </cell>
          <cell r="N2261">
            <v>212952.97868612883</v>
          </cell>
          <cell r="O2261">
            <v>0</v>
          </cell>
          <cell r="P2261">
            <v>0</v>
          </cell>
          <cell r="Q2261">
            <v>212952.97868612883</v>
          </cell>
          <cell r="R2261">
            <v>0</v>
          </cell>
          <cell r="T2261">
            <v>0</v>
          </cell>
        </row>
        <row r="2262">
          <cell r="T2262">
            <v>0</v>
          </cell>
        </row>
        <row r="2263">
          <cell r="B2263" t="str">
            <v>4.4.1.3</v>
          </cell>
          <cell r="D2263" t="str">
            <v>Rock Excavation</v>
          </cell>
          <cell r="F2263" t="str">
            <v>Estimate =</v>
          </cell>
          <cell r="G2263">
            <v>0.35</v>
          </cell>
          <cell r="I2263" t="str">
            <v>m3</v>
          </cell>
          <cell r="J2263">
            <v>43.279599999999995</v>
          </cell>
          <cell r="L2263">
            <v>0.25</v>
          </cell>
          <cell r="M2263">
            <v>119674.84784361062</v>
          </cell>
          <cell r="T2263">
            <v>0</v>
          </cell>
        </row>
        <row r="2264">
          <cell r="D2264" t="str">
            <v>Labour</v>
          </cell>
          <cell r="M2264">
            <v>10461.846747387704</v>
          </cell>
          <cell r="T2264">
            <v>0</v>
          </cell>
        </row>
        <row r="2265">
          <cell r="B2265" t="str">
            <v>C20001</v>
          </cell>
          <cell r="E2265" t="str">
            <v>Tenaga</v>
          </cell>
          <cell r="G2265">
            <v>3</v>
          </cell>
          <cell r="I2265" t="str">
            <v>jam</v>
          </cell>
          <cell r="J2265">
            <v>25.873402427899478</v>
          </cell>
          <cell r="K2265">
            <v>0.59781981413644025</v>
          </cell>
          <cell r="L2265">
            <v>5.0182344730971238</v>
          </cell>
          <cell r="M2265">
            <v>17500</v>
          </cell>
          <cell r="N2265">
            <v>452784.54248824087</v>
          </cell>
          <cell r="O2265">
            <v>0</v>
          </cell>
          <cell r="P2265">
            <v>452784.54248824087</v>
          </cell>
          <cell r="Q2265">
            <v>0</v>
          </cell>
          <cell r="R2265">
            <v>0</v>
          </cell>
          <cell r="T2265">
            <v>0</v>
          </cell>
        </row>
        <row r="2266">
          <cell r="B2266" t="str">
            <v>C20003</v>
          </cell>
          <cell r="E2266" t="str">
            <v>Mandor</v>
          </cell>
          <cell r="G2266">
            <v>0</v>
          </cell>
          <cell r="I2266" t="str">
            <v>jam</v>
          </cell>
          <cell r="J2266">
            <v>0</v>
          </cell>
          <cell r="K2266">
            <v>0</v>
          </cell>
          <cell r="L2266">
            <v>5.0182344730971238</v>
          </cell>
          <cell r="M2266">
            <v>27500</v>
          </cell>
          <cell r="N2266">
            <v>0</v>
          </cell>
          <cell r="O2266">
            <v>0</v>
          </cell>
          <cell r="P2266">
            <v>0</v>
          </cell>
          <cell r="Q2266">
            <v>0</v>
          </cell>
          <cell r="R2266">
            <v>0</v>
          </cell>
          <cell r="T2266">
            <v>0</v>
          </cell>
        </row>
        <row r="2267">
          <cell r="D2267" t="str">
            <v>Equipment Operasional</v>
          </cell>
          <cell r="H2267" t="str">
            <v>BBM</v>
          </cell>
          <cell r="M2267">
            <v>109213.0010962229</v>
          </cell>
          <cell r="T2267">
            <v>0</v>
          </cell>
        </row>
        <row r="2268">
          <cell r="B2268" t="str">
            <v>D20025</v>
          </cell>
          <cell r="E2268" t="str">
            <v>Excavator CAT320</v>
          </cell>
          <cell r="F2268">
            <v>0.6</v>
          </cell>
          <cell r="G2268">
            <v>18</v>
          </cell>
          <cell r="H2268">
            <v>93.144248740438115</v>
          </cell>
          <cell r="I2268" t="str">
            <v>jam</v>
          </cell>
          <cell r="J2268">
            <v>5.1746804855798949</v>
          </cell>
          <cell r="K2268">
            <v>0.19927327137881343</v>
          </cell>
          <cell r="L2268">
            <v>5.0182344730971238</v>
          </cell>
          <cell r="M2268">
            <v>241268.4</v>
          </cell>
          <cell r="N2268">
            <v>1248486.8812670843</v>
          </cell>
          <cell r="O2268">
            <v>0</v>
          </cell>
          <cell r="P2268">
            <v>0</v>
          </cell>
          <cell r="Q2268">
            <v>1248486.8812670843</v>
          </cell>
          <cell r="R2268">
            <v>0</v>
          </cell>
          <cell r="T2268">
            <v>0</v>
          </cell>
        </row>
        <row r="2269">
          <cell r="B2269" t="str">
            <v>D20105</v>
          </cell>
          <cell r="E2269" t="str">
            <v>Excavator long arm</v>
          </cell>
          <cell r="F2269">
            <v>0.4</v>
          </cell>
          <cell r="G2269">
            <v>18</v>
          </cell>
          <cell r="H2269">
            <v>68.995739807731937</v>
          </cell>
          <cell r="I2269" t="str">
            <v>jam</v>
          </cell>
          <cell r="J2269">
            <v>3.8330966559851078</v>
          </cell>
          <cell r="K2269">
            <v>0.22141474597645935</v>
          </cell>
          <cell r="L2269">
            <v>4.5164110257874119</v>
          </cell>
          <cell r="M2269">
            <v>241268.4</v>
          </cell>
          <cell r="N2269">
            <v>924805.09723487741</v>
          </cell>
          <cell r="O2269">
            <v>0</v>
          </cell>
          <cell r="P2269">
            <v>0</v>
          </cell>
          <cell r="Q2269">
            <v>924805.09723487741</v>
          </cell>
          <cell r="R2269">
            <v>0</v>
          </cell>
          <cell r="T2269">
            <v>0</v>
          </cell>
        </row>
        <row r="2270">
          <cell r="B2270" t="str">
            <v>D20024</v>
          </cell>
          <cell r="E2270" t="str">
            <v>Dump Truck 20 Ton</v>
          </cell>
          <cell r="F2270">
            <v>8</v>
          </cell>
          <cell r="G2270">
            <v>10</v>
          </cell>
          <cell r="H2270">
            <v>56.423774814814806</v>
          </cell>
          <cell r="I2270" t="str">
            <v>jam</v>
          </cell>
          <cell r="J2270">
            <v>5.6423774814814802</v>
          </cell>
          <cell r="K2270">
            <v>0.13037037037037036</v>
          </cell>
          <cell r="L2270">
            <v>7.6704545454545467</v>
          </cell>
          <cell r="M2270">
            <v>192744.92307692309</v>
          </cell>
          <cell r="N2270">
            <v>1087539.6136391109</v>
          </cell>
          <cell r="O2270">
            <v>0</v>
          </cell>
          <cell r="P2270">
            <v>0</v>
          </cell>
          <cell r="Q2270">
            <v>1087539.6136391109</v>
          </cell>
          <cell r="R2270">
            <v>0</v>
          </cell>
          <cell r="T2270">
            <v>0</v>
          </cell>
        </row>
        <row r="2271">
          <cell r="B2271" t="str">
            <v>D20049</v>
          </cell>
          <cell r="E2271" t="str">
            <v>Giant breaker</v>
          </cell>
          <cell r="G2271">
            <v>18</v>
          </cell>
          <cell r="H2271">
            <v>77.903279999999995</v>
          </cell>
          <cell r="I2271" t="str">
            <v>jam</v>
          </cell>
          <cell r="J2271">
            <v>4.32796</v>
          </cell>
          <cell r="K2271">
            <v>0.1</v>
          </cell>
          <cell r="L2271">
            <v>10</v>
          </cell>
          <cell r="M2271">
            <v>268437.52</v>
          </cell>
          <cell r="N2271">
            <v>1161786.8490592001</v>
          </cell>
          <cell r="O2271">
            <v>0</v>
          </cell>
          <cell r="P2271">
            <v>0</v>
          </cell>
          <cell r="Q2271">
            <v>1161786.8490592001</v>
          </cell>
          <cell r="R2271">
            <v>0</v>
          </cell>
          <cell r="T2271">
            <v>0</v>
          </cell>
        </row>
        <row r="2272">
          <cell r="B2272" t="str">
            <v>D20004</v>
          </cell>
          <cell r="E2272" t="str">
            <v>Alat bantu (Pek. Tanah)-m3</v>
          </cell>
          <cell r="I2272" t="str">
            <v>m3</v>
          </cell>
          <cell r="J2272">
            <v>43.279599999999995</v>
          </cell>
          <cell r="K2272">
            <v>1</v>
          </cell>
          <cell r="M2272">
            <v>250</v>
          </cell>
          <cell r="N2272">
            <v>10819.9</v>
          </cell>
          <cell r="O2272">
            <v>0</v>
          </cell>
          <cell r="P2272">
            <v>0</v>
          </cell>
          <cell r="Q2272">
            <v>10819.9</v>
          </cell>
          <cell r="R2272">
            <v>0</v>
          </cell>
          <cell r="T2272">
            <v>0</v>
          </cell>
        </row>
        <row r="2273">
          <cell r="B2273" t="str">
            <v>D20050</v>
          </cell>
          <cell r="E2273" t="str">
            <v>BBM solar</v>
          </cell>
          <cell r="H2273">
            <v>296.46704336298484</v>
          </cell>
          <cell r="I2273" t="str">
            <v>ltr</v>
          </cell>
          <cell r="J2273">
            <v>296.46704336298484</v>
          </cell>
          <cell r="M2273">
            <v>989.1712</v>
          </cell>
          <cell r="N2273">
            <v>293256.66104381572</v>
          </cell>
          <cell r="O2273">
            <v>0</v>
          </cell>
          <cell r="P2273">
            <v>0</v>
          </cell>
          <cell r="Q2273">
            <v>293256.66104381572</v>
          </cell>
          <cell r="R2273">
            <v>0</v>
          </cell>
          <cell r="T2273">
            <v>0</v>
          </cell>
        </row>
        <row r="2274">
          <cell r="T2274">
            <v>0</v>
          </cell>
        </row>
        <row r="2275">
          <cell r="B2275" t="str">
            <v>4.4.2</v>
          </cell>
          <cell r="D2275" t="str">
            <v>Chamber Soil Back Filling</v>
          </cell>
          <cell r="I2275" t="str">
            <v>m3</v>
          </cell>
          <cell r="J2275">
            <v>28.903999999999982</v>
          </cell>
          <cell r="K2275">
            <v>28.903999999999982</v>
          </cell>
          <cell r="L2275" t="str">
            <v>m3/nos</v>
          </cell>
          <cell r="M2275">
            <v>48435.163685089254</v>
          </cell>
          <cell r="T2275">
            <v>0</v>
          </cell>
        </row>
        <row r="2276">
          <cell r="D2276" t="str">
            <v>Material</v>
          </cell>
          <cell r="M2276">
            <v>8174.2819508471621</v>
          </cell>
          <cell r="T2276">
            <v>0</v>
          </cell>
        </row>
        <row r="2277">
          <cell r="B2277" t="str">
            <v>A20020</v>
          </cell>
          <cell r="E2277" t="str">
            <v>Tanah pilihan</v>
          </cell>
          <cell r="F2277">
            <v>0.2</v>
          </cell>
          <cell r="I2277" t="str">
            <v>m3</v>
          </cell>
          <cell r="J2277">
            <v>6.9369599999999956</v>
          </cell>
          <cell r="K2277">
            <v>1.2</v>
          </cell>
          <cell r="M2277">
            <v>34059.508128529844</v>
          </cell>
          <cell r="N2277">
            <v>236269.44550728623</v>
          </cell>
          <cell r="O2277">
            <v>236269.44550728623</v>
          </cell>
          <cell r="P2277">
            <v>0</v>
          </cell>
          <cell r="Q2277">
            <v>0</v>
          </cell>
          <cell r="R2277">
            <v>0</v>
          </cell>
          <cell r="T2277">
            <v>0</v>
          </cell>
        </row>
        <row r="2278">
          <cell r="D2278" t="str">
            <v>Labour</v>
          </cell>
          <cell r="M2278">
            <v>3489.7119341563775</v>
          </cell>
          <cell r="T2278">
            <v>0</v>
          </cell>
        </row>
        <row r="2279">
          <cell r="B2279" t="str">
            <v>C20001</v>
          </cell>
          <cell r="E2279" t="str">
            <v>Tenaga</v>
          </cell>
          <cell r="G2279">
            <v>6</v>
          </cell>
          <cell r="I2279" t="str">
            <v>jam</v>
          </cell>
          <cell r="J2279">
            <v>4.5675456790123414</v>
          </cell>
          <cell r="K2279">
            <v>0.15802469135802463</v>
          </cell>
          <cell r="L2279">
            <v>37.968750000000014</v>
          </cell>
          <cell r="M2279">
            <v>17500</v>
          </cell>
          <cell r="N2279">
            <v>79932.049382715981</v>
          </cell>
          <cell r="O2279">
            <v>0</v>
          </cell>
          <cell r="P2279">
            <v>79932.049382715981</v>
          </cell>
          <cell r="Q2279">
            <v>0</v>
          </cell>
          <cell r="R2279">
            <v>0</v>
          </cell>
          <cell r="T2279">
            <v>0</v>
          </cell>
        </row>
        <row r="2280">
          <cell r="B2280" t="str">
            <v>C20003</v>
          </cell>
          <cell r="E2280" t="str">
            <v>Mandor</v>
          </cell>
          <cell r="G2280">
            <v>1</v>
          </cell>
          <cell r="I2280" t="str">
            <v>jam</v>
          </cell>
          <cell r="J2280">
            <v>0.76125761316872353</v>
          </cell>
          <cell r="K2280">
            <v>2.6337448559670771E-2</v>
          </cell>
          <cell r="L2280">
            <v>37.968750000000014</v>
          </cell>
          <cell r="M2280">
            <v>27500</v>
          </cell>
          <cell r="N2280">
            <v>20934.584362139896</v>
          </cell>
          <cell r="O2280">
            <v>0</v>
          </cell>
          <cell r="P2280">
            <v>20934.584362139896</v>
          </cell>
          <cell r="Q2280">
            <v>0</v>
          </cell>
          <cell r="R2280">
            <v>0</v>
          </cell>
          <cell r="T2280">
            <v>0</v>
          </cell>
        </row>
        <row r="2281">
          <cell r="D2281" t="str">
            <v>Equipment Operasional</v>
          </cell>
          <cell r="H2281" t="str">
            <v>BBM</v>
          </cell>
          <cell r="M2281">
            <v>36771.169800085714</v>
          </cell>
          <cell r="T2281">
            <v>0</v>
          </cell>
        </row>
        <row r="2282">
          <cell r="B2282" t="str">
            <v>D20025</v>
          </cell>
          <cell r="E2282" t="str">
            <v>Excavator CAT320</v>
          </cell>
          <cell r="F2282" t="str">
            <v>Timbun</v>
          </cell>
          <cell r="G2282">
            <v>18</v>
          </cell>
          <cell r="H2282">
            <v>13.702637037037023</v>
          </cell>
          <cell r="I2282" t="str">
            <v>jam</v>
          </cell>
          <cell r="J2282">
            <v>0.76125761316872353</v>
          </cell>
          <cell r="K2282">
            <v>2.6337448559670771E-2</v>
          </cell>
          <cell r="L2282">
            <v>37.968750000000014</v>
          </cell>
          <cell r="M2282">
            <v>241268.4</v>
          </cell>
          <cell r="N2282">
            <v>183667.40631703686</v>
          </cell>
          <cell r="O2282">
            <v>0</v>
          </cell>
          <cell r="P2282">
            <v>0</v>
          </cell>
          <cell r="Q2282">
            <v>183667.40631703686</v>
          </cell>
          <cell r="R2282">
            <v>0</v>
          </cell>
          <cell r="T2282">
            <v>0</v>
          </cell>
        </row>
        <row r="2283">
          <cell r="B2283" t="str">
            <v>D20040</v>
          </cell>
          <cell r="E2283" t="str">
            <v>Water Tank Truck, 3000-5000 liter</v>
          </cell>
          <cell r="G2283">
            <v>5</v>
          </cell>
          <cell r="H2283">
            <v>0.96346666666666603</v>
          </cell>
          <cell r="I2283" t="str">
            <v>jam</v>
          </cell>
          <cell r="J2283">
            <v>0.19269333333333322</v>
          </cell>
          <cell r="K2283">
            <v>6.6666666666666671E-3</v>
          </cell>
          <cell r="L2283">
            <v>150</v>
          </cell>
          <cell r="M2283">
            <v>84561.566504230243</v>
          </cell>
          <cell r="N2283">
            <v>16294.450121588463</v>
          </cell>
          <cell r="O2283">
            <v>0</v>
          </cell>
          <cell r="P2283">
            <v>0</v>
          </cell>
          <cell r="Q2283">
            <v>16294.450121588463</v>
          </cell>
          <cell r="R2283">
            <v>0</v>
          </cell>
          <cell r="T2283">
            <v>0</v>
          </cell>
        </row>
        <row r="2284">
          <cell r="B2284" t="str">
            <v>A20021</v>
          </cell>
          <cell r="E2284" t="str">
            <v>Air</v>
          </cell>
          <cell r="I2284" t="str">
            <v>m3</v>
          </cell>
          <cell r="J2284">
            <v>2.8903999999999983</v>
          </cell>
          <cell r="K2284">
            <v>0.1</v>
          </cell>
          <cell r="M2284">
            <v>2469.92</v>
          </cell>
          <cell r="N2284">
            <v>7139.0567679999958</v>
          </cell>
          <cell r="O2284">
            <v>7139.0567679999958</v>
          </cell>
          <cell r="P2284">
            <v>0</v>
          </cell>
          <cell r="Q2284">
            <v>0</v>
          </cell>
          <cell r="R2284">
            <v>0</v>
          </cell>
          <cell r="T2284">
            <v>0</v>
          </cell>
        </row>
        <row r="2285">
          <cell r="B2285" t="str">
            <v>D20036</v>
          </cell>
          <cell r="E2285" t="str">
            <v>Stamper</v>
          </cell>
          <cell r="I2285" t="str">
            <v>jam</v>
          </cell>
          <cell r="J2285">
            <v>3.8538666666666641</v>
          </cell>
          <cell r="K2285">
            <v>0.13333333333333333</v>
          </cell>
          <cell r="L2285">
            <v>7.5</v>
          </cell>
          <cell r="M2285">
            <v>27509.943875635217</v>
          </cell>
          <cell r="N2285">
            <v>106019.65570418131</v>
          </cell>
          <cell r="O2285">
            <v>0</v>
          </cell>
          <cell r="P2285">
            <v>0</v>
          </cell>
          <cell r="Q2285">
            <v>106019.65570418131</v>
          </cell>
          <cell r="R2285">
            <v>0</v>
          </cell>
          <cell r="T2285">
            <v>0</v>
          </cell>
        </row>
        <row r="2286">
          <cell r="B2286" t="str">
            <v>D20042</v>
          </cell>
          <cell r="E2286" t="str">
            <v>Wheel loader</v>
          </cell>
          <cell r="F2286">
            <v>0.8</v>
          </cell>
          <cell r="G2286">
            <v>16</v>
          </cell>
          <cell r="H2286">
            <v>9.905520749665321</v>
          </cell>
          <cell r="I2286" t="str">
            <v>jam</v>
          </cell>
          <cell r="J2286">
            <v>0.61909504685408256</v>
          </cell>
          <cell r="K2286">
            <v>2.6773761713520743E-2</v>
          </cell>
          <cell r="L2286">
            <v>37.350000000000009</v>
          </cell>
          <cell r="M2286">
            <v>173345.6</v>
          </cell>
          <cell r="N2286">
            <v>107317.40235394906</v>
          </cell>
          <cell r="O2286">
            <v>0</v>
          </cell>
          <cell r="P2286">
            <v>0</v>
          </cell>
          <cell r="Q2286">
            <v>107317.40235394906</v>
          </cell>
          <cell r="R2286">
            <v>0</v>
          </cell>
          <cell r="T2286">
            <v>0</v>
          </cell>
        </row>
        <row r="2287">
          <cell r="B2287" t="str">
            <v>D20024</v>
          </cell>
          <cell r="E2287" t="str">
            <v>Dump Truck 20 Ton</v>
          </cell>
          <cell r="F2287">
            <v>8</v>
          </cell>
          <cell r="G2287">
            <v>10</v>
          </cell>
          <cell r="H2287">
            <v>30.145801481481463</v>
          </cell>
          <cell r="I2287" t="str">
            <v>jam</v>
          </cell>
          <cell r="J2287">
            <v>3.0145801481481462</v>
          </cell>
          <cell r="K2287">
            <v>0.13037037037037036</v>
          </cell>
          <cell r="L2287">
            <v>7.6704545454545467</v>
          </cell>
          <cell r="M2287">
            <v>192744.92307692309</v>
          </cell>
          <cell r="N2287">
            <v>581045.01876403391</v>
          </cell>
          <cell r="O2287">
            <v>0</v>
          </cell>
          <cell r="P2287">
            <v>0</v>
          </cell>
          <cell r="Q2287">
            <v>581045.01876403391</v>
          </cell>
          <cell r="R2287">
            <v>0</v>
          </cell>
          <cell r="T2287">
            <v>0</v>
          </cell>
        </row>
        <row r="2288">
          <cell r="B2288" t="str">
            <v>D20004</v>
          </cell>
          <cell r="E2288" t="str">
            <v>Alat bantu (Pek. Tanah)-m3</v>
          </cell>
          <cell r="I2288" t="str">
            <v>m3</v>
          </cell>
          <cell r="J2288">
            <v>28.903999999999982</v>
          </cell>
          <cell r="K2288">
            <v>1</v>
          </cell>
          <cell r="M2288">
            <v>250</v>
          </cell>
          <cell r="N2288">
            <v>7225.9999999999955</v>
          </cell>
          <cell r="O2288">
            <v>0</v>
          </cell>
          <cell r="P2288">
            <v>0</v>
          </cell>
          <cell r="Q2288">
            <v>7225.9999999999955</v>
          </cell>
          <cell r="R2288">
            <v>0</v>
          </cell>
          <cell r="T2288">
            <v>0</v>
          </cell>
        </row>
        <row r="2289">
          <cell r="B2289" t="str">
            <v>D20050</v>
          </cell>
          <cell r="E2289" t="str">
            <v>BBM solar</v>
          </cell>
          <cell r="H2289">
            <v>54.717425934850475</v>
          </cell>
          <cell r="I2289" t="str">
            <v>ltr</v>
          </cell>
          <cell r="J2289">
            <v>54.717425934850475</v>
          </cell>
          <cell r="M2289">
            <v>989.1712</v>
          </cell>
          <cell r="N2289">
            <v>54124.901872887167</v>
          </cell>
          <cell r="O2289">
            <v>0</v>
          </cell>
          <cell r="P2289">
            <v>0</v>
          </cell>
          <cell r="Q2289">
            <v>54124.901872887167</v>
          </cell>
          <cell r="R2289">
            <v>0</v>
          </cell>
          <cell r="T2289">
            <v>0</v>
          </cell>
        </row>
        <row r="2290">
          <cell r="T2290">
            <v>0</v>
          </cell>
        </row>
        <row r="2291">
          <cell r="B2291" t="str">
            <v>4.4.3</v>
          </cell>
          <cell r="D2291" t="str">
            <v>Blinding Concrete Class B</v>
          </cell>
          <cell r="F2291">
            <v>0.1</v>
          </cell>
          <cell r="I2291" t="str">
            <v>m3</v>
          </cell>
          <cell r="J2291">
            <v>3.7320000000000002</v>
          </cell>
          <cell r="K2291">
            <v>3.7320000000000002</v>
          </cell>
          <cell r="L2291" t="str">
            <v>m3/nos</v>
          </cell>
          <cell r="M2291">
            <v>694275.05280000006</v>
          </cell>
          <cell r="T2291">
            <v>0</v>
          </cell>
        </row>
        <row r="2292">
          <cell r="D2292" t="str">
            <v>Material</v>
          </cell>
          <cell r="M2292">
            <v>609675.05280000006</v>
          </cell>
          <cell r="T2292">
            <v>0</v>
          </cell>
        </row>
        <row r="2293">
          <cell r="B2293" t="str">
            <v>B20193</v>
          </cell>
          <cell r="E2293" t="str">
            <v>Concrete Class B</v>
          </cell>
          <cell r="I2293" t="str">
            <v>m3</v>
          </cell>
          <cell r="J2293">
            <v>3.8066400000000002</v>
          </cell>
          <cell r="K2293">
            <v>1.02</v>
          </cell>
          <cell r="M2293">
            <v>597720.64</v>
          </cell>
          <cell r="N2293">
            <v>2275307.2970496002</v>
          </cell>
          <cell r="O2293">
            <v>2275307.2970496002</v>
          </cell>
          <cell r="P2293">
            <v>0</v>
          </cell>
          <cell r="Q2293">
            <v>0</v>
          </cell>
          <cell r="R2293">
            <v>0</v>
          </cell>
          <cell r="T2293">
            <v>0</v>
          </cell>
        </row>
        <row r="2294">
          <cell r="D2294" t="str">
            <v>Labour</v>
          </cell>
          <cell r="M2294">
            <v>81600</v>
          </cell>
          <cell r="T2294">
            <v>0</v>
          </cell>
        </row>
        <row r="2295">
          <cell r="B2295" t="str">
            <v>C20008</v>
          </cell>
          <cell r="E2295" t="str">
            <v>Placing beton (slab)</v>
          </cell>
          <cell r="I2295" t="str">
            <v>m3</v>
          </cell>
          <cell r="J2295">
            <v>3.8066400000000002</v>
          </cell>
          <cell r="M2295">
            <v>80000</v>
          </cell>
          <cell r="N2295">
            <v>304531.20000000001</v>
          </cell>
          <cell r="O2295">
            <v>0</v>
          </cell>
          <cell r="P2295">
            <v>304531.20000000001</v>
          </cell>
          <cell r="Q2295">
            <v>0</v>
          </cell>
          <cell r="R2295">
            <v>0</v>
          </cell>
          <cell r="T2295">
            <v>0</v>
          </cell>
        </row>
        <row r="2296">
          <cell r="D2296" t="str">
            <v>Equipment Operasional</v>
          </cell>
          <cell r="H2296" t="str">
            <v>BBM</v>
          </cell>
          <cell r="M2296">
            <v>3000</v>
          </cell>
          <cell r="T2296">
            <v>0</v>
          </cell>
        </row>
        <row r="2297">
          <cell r="B2297" t="str">
            <v>D20029</v>
          </cell>
          <cell r="E2297" t="str">
            <v>Gerobak dorong</v>
          </cell>
          <cell r="I2297" t="str">
            <v>unit</v>
          </cell>
          <cell r="J2297">
            <v>7.4640000000000012E-2</v>
          </cell>
          <cell r="K2297">
            <v>0.02</v>
          </cell>
          <cell r="M2297">
            <v>100000</v>
          </cell>
          <cell r="N2297">
            <v>7464.0000000000009</v>
          </cell>
          <cell r="O2297">
            <v>0</v>
          </cell>
          <cell r="P2297">
            <v>0</v>
          </cell>
          <cell r="Q2297">
            <v>7464.0000000000009</v>
          </cell>
          <cell r="R2297">
            <v>0</v>
          </cell>
          <cell r="T2297">
            <v>0</v>
          </cell>
        </row>
        <row r="2298">
          <cell r="B2298" t="str">
            <v>D20006</v>
          </cell>
          <cell r="E2298" t="str">
            <v>Alat bantu Cor</v>
          </cell>
          <cell r="I2298" t="str">
            <v>m3</v>
          </cell>
          <cell r="J2298">
            <v>3.7320000000000002</v>
          </cell>
          <cell r="K2298">
            <v>1</v>
          </cell>
          <cell r="M2298">
            <v>1000</v>
          </cell>
          <cell r="N2298">
            <v>3732</v>
          </cell>
          <cell r="O2298">
            <v>0</v>
          </cell>
          <cell r="P2298">
            <v>0</v>
          </cell>
          <cell r="Q2298">
            <v>3732</v>
          </cell>
          <cell r="R2298">
            <v>0</v>
          </cell>
          <cell r="T2298">
            <v>0</v>
          </cell>
        </row>
        <row r="2299">
          <cell r="T2299">
            <v>0</v>
          </cell>
        </row>
        <row r="2300">
          <cell r="B2300" t="str">
            <v>4.4.4</v>
          </cell>
          <cell r="D2300" t="str">
            <v>Concrete Work</v>
          </cell>
          <cell r="I2300" t="str">
            <v>nos</v>
          </cell>
          <cell r="J2300">
            <v>1</v>
          </cell>
          <cell r="M2300">
            <v>85208026.720430553</v>
          </cell>
          <cell r="T2300">
            <v>0</v>
          </cell>
        </row>
        <row r="2301">
          <cell r="D2301" t="str">
            <v>Concrete block</v>
          </cell>
          <cell r="T2301">
            <v>0</v>
          </cell>
        </row>
        <row r="2302">
          <cell r="B2302" t="str">
            <v>4.4.4.a</v>
          </cell>
          <cell r="E2302" t="str">
            <v>Con-C</v>
          </cell>
          <cell r="I2302" t="str">
            <v>m3</v>
          </cell>
          <cell r="J2302">
            <v>0.114</v>
          </cell>
          <cell r="K2302">
            <v>0.114</v>
          </cell>
          <cell r="L2302" t="str">
            <v>m3/nos</v>
          </cell>
          <cell r="T2302">
            <v>0</v>
          </cell>
        </row>
        <row r="2303">
          <cell r="B2303" t="str">
            <v>4.4.4.b</v>
          </cell>
          <cell r="E2303" t="str">
            <v>Re-Bar</v>
          </cell>
          <cell r="I2303" t="str">
            <v>kg</v>
          </cell>
          <cell r="J2303">
            <v>16.212</v>
          </cell>
          <cell r="K2303">
            <v>16.212</v>
          </cell>
          <cell r="L2303" t="str">
            <v>kg/nos</v>
          </cell>
          <cell r="T2303">
            <v>0</v>
          </cell>
        </row>
        <row r="2304">
          <cell r="B2304" t="str">
            <v>4.4.4.c</v>
          </cell>
          <cell r="E2304" t="str">
            <v>Form-Work</v>
          </cell>
          <cell r="I2304" t="str">
            <v>m2</v>
          </cell>
          <cell r="J2304">
            <v>1.52</v>
          </cell>
          <cell r="K2304">
            <v>1.52</v>
          </cell>
          <cell r="L2304" t="str">
            <v>m2/nos</v>
          </cell>
          <cell r="T2304">
            <v>0</v>
          </cell>
        </row>
        <row r="2305">
          <cell r="D2305" t="str">
            <v>Opening for acces and maintenance</v>
          </cell>
          <cell r="T2305">
            <v>0</v>
          </cell>
        </row>
        <row r="2306">
          <cell r="B2306" t="str">
            <v>4.4.4.d</v>
          </cell>
          <cell r="E2306" t="str">
            <v>Con-C</v>
          </cell>
          <cell r="I2306" t="str">
            <v>m3</v>
          </cell>
          <cell r="J2306">
            <v>0.26</v>
          </cell>
          <cell r="K2306">
            <v>0.26</v>
          </cell>
          <cell r="L2306" t="str">
            <v>m3/nos</v>
          </cell>
          <cell r="T2306">
            <v>0</v>
          </cell>
        </row>
        <row r="2307">
          <cell r="B2307" t="str">
            <v>4.4.4.e</v>
          </cell>
          <cell r="E2307" t="str">
            <v>Re-Bar</v>
          </cell>
          <cell r="I2307" t="str">
            <v>kg</v>
          </cell>
          <cell r="J2307">
            <v>18.202999999999999</v>
          </cell>
          <cell r="K2307">
            <v>18.202999999999999</v>
          </cell>
          <cell r="L2307" t="str">
            <v>kg/nos</v>
          </cell>
          <cell r="T2307">
            <v>0</v>
          </cell>
        </row>
        <row r="2308">
          <cell r="B2308" t="str">
            <v>4.4.4.f</v>
          </cell>
          <cell r="E2308" t="str">
            <v>Form-Work</v>
          </cell>
          <cell r="I2308" t="str">
            <v>m2</v>
          </cell>
          <cell r="J2308">
            <v>0.44</v>
          </cell>
          <cell r="K2308">
            <v>0.44</v>
          </cell>
          <cell r="L2308" t="str">
            <v>m2/nos</v>
          </cell>
          <cell r="T2308">
            <v>0</v>
          </cell>
        </row>
        <row r="2309">
          <cell r="D2309" t="str">
            <v>Concrete ring for cover installation</v>
          </cell>
          <cell r="T2309">
            <v>0</v>
          </cell>
        </row>
        <row r="2310">
          <cell r="B2310" t="str">
            <v>4.4.4.g</v>
          </cell>
          <cell r="E2310" t="str">
            <v>Con-C</v>
          </cell>
          <cell r="I2310" t="str">
            <v>m3</v>
          </cell>
          <cell r="J2310">
            <v>0.9</v>
          </cell>
          <cell r="K2310">
            <v>0.9</v>
          </cell>
          <cell r="L2310" t="str">
            <v>m3/nos</v>
          </cell>
          <cell r="T2310">
            <v>0</v>
          </cell>
        </row>
        <row r="2311">
          <cell r="B2311" t="str">
            <v>4.4.4.h</v>
          </cell>
          <cell r="E2311" t="str">
            <v>Re-Bar</v>
          </cell>
          <cell r="I2311" t="str">
            <v>kg</v>
          </cell>
          <cell r="J2311">
            <v>59.107999999999997</v>
          </cell>
          <cell r="K2311">
            <v>59.107999999999997</v>
          </cell>
          <cell r="L2311" t="str">
            <v>kg/nos</v>
          </cell>
          <cell r="T2311">
            <v>0</v>
          </cell>
        </row>
        <row r="2312">
          <cell r="B2312" t="str">
            <v>4.4.4.i</v>
          </cell>
          <cell r="E2312" t="str">
            <v>Form-Work</v>
          </cell>
          <cell r="I2312" t="str">
            <v>m2</v>
          </cell>
          <cell r="J2312">
            <v>8.2799999999999994</v>
          </cell>
          <cell r="K2312">
            <v>8.2799999999999994</v>
          </cell>
          <cell r="L2312" t="str">
            <v>m2/nos</v>
          </cell>
          <cell r="T2312">
            <v>0</v>
          </cell>
        </row>
        <row r="2313">
          <cell r="D2313" t="str">
            <v>Chamber</v>
          </cell>
          <cell r="T2313">
            <v>0</v>
          </cell>
        </row>
        <row r="2314">
          <cell r="B2314" t="str">
            <v>4.4.4.j</v>
          </cell>
          <cell r="E2314" t="str">
            <v>Con-C</v>
          </cell>
          <cell r="I2314" t="str">
            <v>m3</v>
          </cell>
          <cell r="J2314">
            <v>31.542000000000002</v>
          </cell>
          <cell r="K2314">
            <v>31.542000000000002</v>
          </cell>
          <cell r="L2314" t="str">
            <v>m3/nos</v>
          </cell>
          <cell r="T2314">
            <v>0</v>
          </cell>
        </row>
        <row r="2315">
          <cell r="B2315" t="str">
            <v>4.4.4.k</v>
          </cell>
          <cell r="E2315" t="str">
            <v>Re-Bar</v>
          </cell>
          <cell r="I2315" t="str">
            <v>kg</v>
          </cell>
          <cell r="J2315">
            <v>3335.0949999999998</v>
          </cell>
          <cell r="K2315">
            <v>3335.0949999999998</v>
          </cell>
          <cell r="L2315" t="str">
            <v>kg/nos</v>
          </cell>
          <cell r="T2315">
            <v>0</v>
          </cell>
        </row>
        <row r="2316">
          <cell r="B2316" t="str">
            <v>4.4.4.l</v>
          </cell>
          <cell r="E2316" t="str">
            <v>Form-Work</v>
          </cell>
          <cell r="I2316" t="str">
            <v>m2</v>
          </cell>
          <cell r="J2316">
            <v>124.52</v>
          </cell>
          <cell r="K2316">
            <v>124.52</v>
          </cell>
          <cell r="L2316" t="str">
            <v>m2/nos</v>
          </cell>
          <cell r="T2316">
            <v>0</v>
          </cell>
        </row>
        <row r="2317">
          <cell r="D2317" t="str">
            <v>Pre-cast</v>
          </cell>
          <cell r="T2317">
            <v>0</v>
          </cell>
        </row>
        <row r="2318">
          <cell r="B2318" t="str">
            <v>4.4.4.m</v>
          </cell>
          <cell r="E2318" t="str">
            <v>Con-C</v>
          </cell>
          <cell r="I2318" t="str">
            <v>m3</v>
          </cell>
          <cell r="J2318">
            <v>0</v>
          </cell>
          <cell r="K2318">
            <v>0</v>
          </cell>
          <cell r="L2318" t="str">
            <v>m3/nos</v>
          </cell>
          <cell r="T2318">
            <v>0</v>
          </cell>
        </row>
        <row r="2319">
          <cell r="B2319" t="str">
            <v>4.4.4.n</v>
          </cell>
          <cell r="E2319" t="str">
            <v>Re-Bar</v>
          </cell>
          <cell r="I2319" t="str">
            <v>kg</v>
          </cell>
          <cell r="J2319">
            <v>0</v>
          </cell>
          <cell r="K2319">
            <v>0</v>
          </cell>
          <cell r="L2319" t="str">
            <v>kg/nos</v>
          </cell>
          <cell r="T2319">
            <v>0</v>
          </cell>
        </row>
        <row r="2320">
          <cell r="B2320" t="str">
            <v>4.4.4.o</v>
          </cell>
          <cell r="E2320" t="str">
            <v>Form-Work</v>
          </cell>
          <cell r="I2320" t="str">
            <v>m2</v>
          </cell>
          <cell r="J2320">
            <v>0</v>
          </cell>
          <cell r="K2320">
            <v>0</v>
          </cell>
          <cell r="L2320" t="str">
            <v>m2/nos</v>
          </cell>
          <cell r="T2320">
            <v>0</v>
          </cell>
        </row>
        <row r="2321">
          <cell r="T2321">
            <v>0</v>
          </cell>
        </row>
        <row r="2322">
          <cell r="D2322" t="str">
            <v>Concrete class C</v>
          </cell>
          <cell r="I2322" t="str">
            <v>m3</v>
          </cell>
          <cell r="J2322">
            <v>32.816000000000003</v>
          </cell>
          <cell r="M2322">
            <v>780355.8617086343</v>
          </cell>
          <cell r="T2322">
            <v>0</v>
          </cell>
        </row>
        <row r="2323">
          <cell r="D2323" t="str">
            <v>Material</v>
          </cell>
          <cell r="M2323">
            <v>192180679.32294741</v>
          </cell>
          <cell r="T2323">
            <v>0</v>
          </cell>
        </row>
        <row r="2324">
          <cell r="B2324" t="str">
            <v>B20194</v>
          </cell>
          <cell r="E2324" t="str">
            <v>Concrete Class C</v>
          </cell>
          <cell r="I2324" t="str">
            <v>m3</v>
          </cell>
          <cell r="J2324">
            <v>33.472320000000003</v>
          </cell>
          <cell r="K2324">
            <v>1.02</v>
          </cell>
          <cell r="M2324">
            <v>654528.80000000005</v>
          </cell>
          <cell r="N2324">
            <v>21908597.442816004</v>
          </cell>
          <cell r="O2324">
            <v>21908597.442816004</v>
          </cell>
          <cell r="P2324">
            <v>0</v>
          </cell>
          <cell r="Q2324">
            <v>0</v>
          </cell>
          <cell r="R2324">
            <v>0</v>
          </cell>
          <cell r="T2324">
            <v>0</v>
          </cell>
        </row>
        <row r="2325">
          <cell r="D2325" t="str">
            <v>Labour</v>
          </cell>
          <cell r="M2325">
            <v>29361684.210526317</v>
          </cell>
          <cell r="T2325">
            <v>0</v>
          </cell>
        </row>
        <row r="2326">
          <cell r="B2326" t="str">
            <v>C20007</v>
          </cell>
          <cell r="E2326" t="str">
            <v>Placing beton (dinding)</v>
          </cell>
          <cell r="I2326" t="str">
            <v>m3</v>
          </cell>
          <cell r="J2326">
            <v>33.472320000000003</v>
          </cell>
          <cell r="M2326">
            <v>100000</v>
          </cell>
          <cell r="N2326">
            <v>3347232.0000000005</v>
          </cell>
          <cell r="O2326">
            <v>0</v>
          </cell>
          <cell r="P2326">
            <v>3347232.0000000005</v>
          </cell>
          <cell r="Q2326">
            <v>0</v>
          </cell>
          <cell r="R2326">
            <v>0</v>
          </cell>
          <cell r="T2326">
            <v>0</v>
          </cell>
        </row>
        <row r="2327">
          <cell r="D2327" t="str">
            <v>Equipment Operasional</v>
          </cell>
          <cell r="H2327" t="str">
            <v>BBM</v>
          </cell>
          <cell r="M2327">
            <v>3090601.0088994792</v>
          </cell>
          <cell r="T2327">
            <v>0</v>
          </cell>
        </row>
        <row r="2328">
          <cell r="B2328" t="str">
            <v>D20029</v>
          </cell>
          <cell r="E2328" t="str">
            <v>Gerobak dorong</v>
          </cell>
          <cell r="I2328" t="str">
            <v>unit</v>
          </cell>
          <cell r="J2328">
            <v>0.65632000000000001</v>
          </cell>
          <cell r="K2328">
            <v>0.02</v>
          </cell>
          <cell r="M2328">
            <v>100000</v>
          </cell>
          <cell r="N2328">
            <v>65632</v>
          </cell>
          <cell r="O2328">
            <v>0</v>
          </cell>
          <cell r="P2328">
            <v>0</v>
          </cell>
          <cell r="Q2328">
            <v>65632</v>
          </cell>
          <cell r="R2328">
            <v>0</v>
          </cell>
          <cell r="T2328">
            <v>0</v>
          </cell>
        </row>
        <row r="2329">
          <cell r="B2329" t="str">
            <v>D20019</v>
          </cell>
          <cell r="E2329" t="str">
            <v>Concrete Vibrator</v>
          </cell>
          <cell r="I2329" t="str">
            <v>jam</v>
          </cell>
          <cell r="J2329">
            <v>14.497028112449801</v>
          </cell>
          <cell r="K2329">
            <v>0.44176706827309237</v>
          </cell>
          <cell r="L2329">
            <v>2.2636363636363637</v>
          </cell>
          <cell r="M2329">
            <v>8458.0449222720126</v>
          </cell>
          <cell r="N2329">
            <v>122616.51501454065</v>
          </cell>
          <cell r="O2329">
            <v>0</v>
          </cell>
          <cell r="P2329">
            <v>0</v>
          </cell>
          <cell r="Q2329">
            <v>122616.51501454065</v>
          </cell>
          <cell r="R2329">
            <v>0</v>
          </cell>
          <cell r="T2329">
            <v>0</v>
          </cell>
        </row>
        <row r="2330">
          <cell r="B2330" t="str">
            <v>D20006</v>
          </cell>
          <cell r="E2330" t="str">
            <v>Alat bantu Cor</v>
          </cell>
          <cell r="I2330" t="str">
            <v>m3</v>
          </cell>
          <cell r="J2330">
            <v>164.08</v>
          </cell>
          <cell r="K2330">
            <v>5</v>
          </cell>
          <cell r="M2330">
            <v>1000</v>
          </cell>
          <cell r="N2330">
            <v>164080</v>
          </cell>
          <cell r="O2330">
            <v>0</v>
          </cell>
          <cell r="P2330">
            <v>0</v>
          </cell>
          <cell r="Q2330">
            <v>164080</v>
          </cell>
          <cell r="R2330">
            <v>0</v>
          </cell>
          <cell r="T2330">
            <v>0</v>
          </cell>
        </row>
        <row r="2331">
          <cell r="T2331">
            <v>0</v>
          </cell>
        </row>
        <row r="2332">
          <cell r="B2332" t="str">
            <v>4.4.4.p</v>
          </cell>
          <cell r="D2332" t="str">
            <v>Reinforcement</v>
          </cell>
          <cell r="I2332" t="str">
            <v>kg</v>
          </cell>
          <cell r="J2332">
            <v>3771.4798000000001</v>
          </cell>
          <cell r="K2332">
            <v>1.1000000000000001</v>
          </cell>
          <cell r="M2332">
            <v>12012.333333333334</v>
          </cell>
          <cell r="T2332">
            <v>0</v>
          </cell>
        </row>
        <row r="2333">
          <cell r="D2333" t="str">
            <v>Material</v>
          </cell>
          <cell r="M2333">
            <v>2458720.0842709108</v>
          </cell>
          <cell r="T2333">
            <v>0</v>
          </cell>
        </row>
        <row r="2334">
          <cell r="B2334" t="str">
            <v>B20011</v>
          </cell>
          <cell r="E2334" t="str">
            <v>Besi beton</v>
          </cell>
          <cell r="I2334" t="str">
            <v>kg</v>
          </cell>
          <cell r="J2334">
            <v>3960.0537900000004</v>
          </cell>
          <cell r="K2334">
            <v>1.05</v>
          </cell>
          <cell r="M2334">
            <v>9800</v>
          </cell>
          <cell r="N2334">
            <v>38808527.142000005</v>
          </cell>
          <cell r="O2334">
            <v>38808527.142000005</v>
          </cell>
          <cell r="P2334">
            <v>0</v>
          </cell>
          <cell r="Q2334">
            <v>0</v>
          </cell>
          <cell r="R2334">
            <v>0</v>
          </cell>
          <cell r="T2334">
            <v>0</v>
          </cell>
        </row>
        <row r="2335">
          <cell r="B2335" t="str">
            <v>B20050</v>
          </cell>
          <cell r="E2335" t="str">
            <v>Kawat Bendrad</v>
          </cell>
          <cell r="I2335" t="str">
            <v>Kg</v>
          </cell>
          <cell r="J2335">
            <v>75.429596000000004</v>
          </cell>
          <cell r="K2335">
            <v>0.02</v>
          </cell>
          <cell r="M2335">
            <v>13950</v>
          </cell>
          <cell r="N2335">
            <v>1052242.8642</v>
          </cell>
          <cell r="O2335">
            <v>1052242.8642</v>
          </cell>
          <cell r="P2335">
            <v>0</v>
          </cell>
          <cell r="Q2335">
            <v>0</v>
          </cell>
          <cell r="R2335">
            <v>0</v>
          </cell>
          <cell r="T2335">
            <v>0</v>
          </cell>
        </row>
        <row r="2336">
          <cell r="D2336" t="str">
            <v>Labour</v>
          </cell>
          <cell r="M2336">
            <v>293120.19170984457</v>
          </cell>
          <cell r="T2336">
            <v>0</v>
          </cell>
        </row>
        <row r="2337">
          <cell r="B2337" t="str">
            <v>C20014</v>
          </cell>
          <cell r="E2337" t="str">
            <v>Upah fabrikasi dan install besi beton</v>
          </cell>
          <cell r="I2337" t="str">
            <v>kg</v>
          </cell>
          <cell r="J2337">
            <v>3960.0537900000004</v>
          </cell>
          <cell r="M2337">
            <v>1200</v>
          </cell>
          <cell r="N2337">
            <v>4752064.5480000004</v>
          </cell>
          <cell r="O2337">
            <v>0</v>
          </cell>
          <cell r="P2337">
            <v>4752064.5480000004</v>
          </cell>
          <cell r="Q2337">
            <v>0</v>
          </cell>
          <cell r="R2337">
            <v>0</v>
          </cell>
          <cell r="T2337">
            <v>0</v>
          </cell>
        </row>
        <row r="2338">
          <cell r="D2338" t="str">
            <v>Equipment Operasional</v>
          </cell>
          <cell r="M2338">
            <v>42649.763344025007</v>
          </cell>
          <cell r="T2338">
            <v>0</v>
          </cell>
        </row>
        <row r="2339">
          <cell r="B2339" t="str">
            <v>D20013</v>
          </cell>
          <cell r="E2339" t="str">
            <v>Bar bender</v>
          </cell>
          <cell r="G2339">
            <v>300</v>
          </cell>
          <cell r="I2339" t="str">
            <v>jam</v>
          </cell>
          <cell r="J2339">
            <v>12.571599333333335</v>
          </cell>
          <cell r="K2339">
            <v>3.3333333333333335E-3</v>
          </cell>
          <cell r="M2339">
            <v>20000</v>
          </cell>
          <cell r="N2339">
            <v>251431.98666666669</v>
          </cell>
          <cell r="O2339">
            <v>0</v>
          </cell>
          <cell r="P2339">
            <v>0</v>
          </cell>
          <cell r="Q2339">
            <v>251431.98666666669</v>
          </cell>
          <cell r="R2339">
            <v>0</v>
          </cell>
          <cell r="T2339">
            <v>0</v>
          </cell>
        </row>
        <row r="2340">
          <cell r="B2340" t="str">
            <v>D20014</v>
          </cell>
          <cell r="E2340" t="str">
            <v>Bar cutter</v>
          </cell>
          <cell r="G2340">
            <v>300</v>
          </cell>
          <cell r="I2340" t="str">
            <v>jam</v>
          </cell>
          <cell r="J2340">
            <v>12.571599333333335</v>
          </cell>
          <cell r="K2340">
            <v>3.3333333333333335E-3</v>
          </cell>
          <cell r="M2340">
            <v>20000</v>
          </cell>
          <cell r="N2340">
            <v>251431.98666666669</v>
          </cell>
          <cell r="O2340">
            <v>0</v>
          </cell>
          <cell r="P2340">
            <v>0</v>
          </cell>
          <cell r="Q2340">
            <v>251431.98666666669</v>
          </cell>
          <cell r="R2340">
            <v>0</v>
          </cell>
          <cell r="T2340">
            <v>0</v>
          </cell>
        </row>
        <row r="2341">
          <cell r="B2341" t="str">
            <v>D20005</v>
          </cell>
          <cell r="E2341" t="str">
            <v>Alat bantu pekerjaan besi</v>
          </cell>
          <cell r="I2341" t="str">
            <v>kg</v>
          </cell>
          <cell r="J2341">
            <v>3771.4798000000001</v>
          </cell>
          <cell r="K2341">
            <v>1</v>
          </cell>
          <cell r="M2341">
            <v>50</v>
          </cell>
          <cell r="N2341">
            <v>188573.99</v>
          </cell>
          <cell r="O2341">
            <v>0</v>
          </cell>
          <cell r="P2341">
            <v>0</v>
          </cell>
          <cell r="Q2341">
            <v>188573.99</v>
          </cell>
          <cell r="R2341">
            <v>0</v>
          </cell>
          <cell r="T2341">
            <v>0</v>
          </cell>
        </row>
        <row r="2342">
          <cell r="T2342">
            <v>0</v>
          </cell>
        </row>
        <row r="2343">
          <cell r="D2343" t="str">
            <v>Formwork</v>
          </cell>
          <cell r="I2343" t="str">
            <v>m2</v>
          </cell>
          <cell r="J2343">
            <v>134.76</v>
          </cell>
          <cell r="M2343">
            <v>106081.89555555556</v>
          </cell>
          <cell r="T2343">
            <v>0</v>
          </cell>
        </row>
        <row r="2344">
          <cell r="D2344" t="str">
            <v>Material</v>
          </cell>
          <cell r="M2344">
            <v>5681365.9507017545</v>
          </cell>
          <cell r="T2344">
            <v>0</v>
          </cell>
        </row>
        <row r="2345">
          <cell r="B2345" t="str">
            <v>A20008</v>
          </cell>
          <cell r="E2345" t="str">
            <v>Kayu bekisting</v>
          </cell>
          <cell r="G2345">
            <v>3</v>
          </cell>
          <cell r="H2345" t="str">
            <v>X pakai</v>
          </cell>
          <cell r="I2345" t="str">
            <v>m3</v>
          </cell>
          <cell r="J2345">
            <v>1.5558229166666666</v>
          </cell>
          <cell r="K2345">
            <v>1.154513888888889E-2</v>
          </cell>
          <cell r="M2345">
            <v>2193529.6</v>
          </cell>
          <cell r="N2345">
            <v>3412743.6200666665</v>
          </cell>
          <cell r="O2345">
            <v>3412743.6200666665</v>
          </cell>
          <cell r="P2345">
            <v>0</v>
          </cell>
          <cell r="Q2345">
            <v>0</v>
          </cell>
          <cell r="R2345">
            <v>0</v>
          </cell>
          <cell r="T2345">
            <v>0</v>
          </cell>
        </row>
        <row r="2346">
          <cell r="B2346" t="str">
            <v>B20065</v>
          </cell>
          <cell r="E2346" t="str">
            <v>Plywood 12mm x 4' x 8'</v>
          </cell>
          <cell r="G2346">
            <v>3</v>
          </cell>
          <cell r="H2346" t="str">
            <v>X pakai</v>
          </cell>
          <cell r="I2346" t="str">
            <v>lbr</v>
          </cell>
          <cell r="J2346">
            <v>15.597222222222221</v>
          </cell>
          <cell r="K2346">
            <v>0.11574074074074074</v>
          </cell>
          <cell r="M2346">
            <v>225000</v>
          </cell>
          <cell r="N2346">
            <v>3509375</v>
          </cell>
          <cell r="O2346">
            <v>3509375</v>
          </cell>
          <cell r="P2346">
            <v>0</v>
          </cell>
          <cell r="Q2346">
            <v>0</v>
          </cell>
          <cell r="R2346">
            <v>0</v>
          </cell>
          <cell r="T2346">
            <v>0</v>
          </cell>
        </row>
        <row r="2347">
          <cell r="B2347" t="str">
            <v>B20067</v>
          </cell>
          <cell r="E2347" t="str">
            <v>Paku</v>
          </cell>
          <cell r="G2347">
            <v>1</v>
          </cell>
          <cell r="H2347" t="str">
            <v>X pakai</v>
          </cell>
          <cell r="I2347" t="str">
            <v>kg</v>
          </cell>
          <cell r="J2347">
            <v>53.342499999999994</v>
          </cell>
          <cell r="K2347">
            <v>0.39583333333333331</v>
          </cell>
          <cell r="M2347">
            <v>10650</v>
          </cell>
          <cell r="N2347">
            <v>568097.62499999988</v>
          </cell>
          <cell r="O2347">
            <v>568097.62499999988</v>
          </cell>
          <cell r="P2347">
            <v>0</v>
          </cell>
          <cell r="Q2347">
            <v>0</v>
          </cell>
          <cell r="R2347">
            <v>0</v>
          </cell>
          <cell r="T2347">
            <v>0</v>
          </cell>
        </row>
        <row r="2348">
          <cell r="B2348" t="str">
            <v>B20091</v>
          </cell>
          <cell r="E2348" t="str">
            <v>Material lain (adjustable support, pipa dll)</v>
          </cell>
          <cell r="G2348">
            <v>80</v>
          </cell>
          <cell r="H2348" t="str">
            <v>X pakai</v>
          </cell>
          <cell r="I2348" t="str">
            <v>ls</v>
          </cell>
          <cell r="J2348">
            <v>1.6844999999999999</v>
          </cell>
          <cell r="K2348">
            <v>1.2500000000000001E-2</v>
          </cell>
          <cell r="M2348">
            <v>600000</v>
          </cell>
          <cell r="N2348">
            <v>1010699.9999999999</v>
          </cell>
          <cell r="O2348">
            <v>1010699.9999999999</v>
          </cell>
          <cell r="P2348">
            <v>0</v>
          </cell>
          <cell r="Q2348">
            <v>0</v>
          </cell>
          <cell r="R2348">
            <v>0</v>
          </cell>
          <cell r="T2348">
            <v>0</v>
          </cell>
        </row>
        <row r="2349">
          <cell r="B2349" t="str">
            <v>B20066</v>
          </cell>
          <cell r="E2349" t="str">
            <v>Oli formwork</v>
          </cell>
          <cell r="I2349" t="str">
            <v>liter</v>
          </cell>
          <cell r="J2349">
            <v>26.951999999999998</v>
          </cell>
          <cell r="K2349">
            <v>0.2</v>
          </cell>
          <cell r="M2349">
            <v>5000</v>
          </cell>
          <cell r="N2349">
            <v>134760</v>
          </cell>
          <cell r="O2349">
            <v>134760</v>
          </cell>
          <cell r="P2349">
            <v>0</v>
          </cell>
          <cell r="Q2349">
            <v>0</v>
          </cell>
          <cell r="R2349">
            <v>0</v>
          </cell>
          <cell r="T2349">
            <v>0</v>
          </cell>
        </row>
        <row r="2350">
          <cell r="D2350" t="str">
            <v>Labour</v>
          </cell>
          <cell r="M2350">
            <v>3546315.7894736836</v>
          </cell>
          <cell r="T2350">
            <v>0</v>
          </cell>
        </row>
        <row r="2351">
          <cell r="B2351" t="str">
            <v>C20013</v>
          </cell>
          <cell r="E2351" t="str">
            <v>Upah fabrikasi bekisting</v>
          </cell>
          <cell r="I2351" t="str">
            <v>m2</v>
          </cell>
          <cell r="J2351">
            <v>44.919999999999995</v>
          </cell>
          <cell r="M2351">
            <v>30000</v>
          </cell>
          <cell r="N2351">
            <v>1347599.9999999998</v>
          </cell>
          <cell r="O2351">
            <v>0</v>
          </cell>
          <cell r="P2351">
            <v>1347599.9999999998</v>
          </cell>
          <cell r="Q2351">
            <v>0</v>
          </cell>
          <cell r="R2351">
            <v>0</v>
          </cell>
          <cell r="T2351">
            <v>0</v>
          </cell>
        </row>
        <row r="2352">
          <cell r="B2352" t="str">
            <v>C20017</v>
          </cell>
          <cell r="E2352" t="str">
            <v>Upah install bekisting</v>
          </cell>
          <cell r="I2352" t="str">
            <v>m2</v>
          </cell>
          <cell r="J2352">
            <v>134.76</v>
          </cell>
          <cell r="M2352">
            <v>30000</v>
          </cell>
          <cell r="N2352">
            <v>4042799.9999999995</v>
          </cell>
          <cell r="O2352">
            <v>0</v>
          </cell>
          <cell r="P2352">
            <v>4042799.9999999995</v>
          </cell>
          <cell r="Q2352">
            <v>0</v>
          </cell>
          <cell r="R2352">
            <v>0</v>
          </cell>
          <cell r="T2352">
            <v>0</v>
          </cell>
        </row>
        <row r="2353">
          <cell r="D2353" t="str">
            <v>Equipment Operasional</v>
          </cell>
          <cell r="M2353">
            <v>177315.78947368421</v>
          </cell>
          <cell r="T2353">
            <v>0</v>
          </cell>
        </row>
        <row r="2354">
          <cell r="B2354" t="str">
            <v>D20007</v>
          </cell>
          <cell r="E2354" t="str">
            <v>Alat bantu formwork</v>
          </cell>
          <cell r="I2354" t="str">
            <v>m2</v>
          </cell>
          <cell r="J2354">
            <v>134.76</v>
          </cell>
          <cell r="M2354">
            <v>2000</v>
          </cell>
          <cell r="N2354">
            <v>269520</v>
          </cell>
          <cell r="O2354">
            <v>0</v>
          </cell>
          <cell r="P2354">
            <v>0</v>
          </cell>
          <cell r="Q2354">
            <v>269520</v>
          </cell>
          <cell r="R2354">
            <v>0</v>
          </cell>
          <cell r="T2354">
            <v>0</v>
          </cell>
        </row>
        <row r="2355">
          <cell r="T2355">
            <v>0</v>
          </cell>
        </row>
        <row r="2356">
          <cell r="B2356" t="str">
            <v>4.4.5</v>
          </cell>
          <cell r="D2356" t="str">
            <v>Galvanized Steel Ladder</v>
          </cell>
          <cell r="I2356" t="str">
            <v>nos</v>
          </cell>
          <cell r="J2356">
            <v>1</v>
          </cell>
          <cell r="K2356">
            <v>65.58</v>
          </cell>
          <cell r="L2356" t="str">
            <v>kg/nos</v>
          </cell>
          <cell r="M2356">
            <v>1315206.8999999999</v>
          </cell>
          <cell r="T2356">
            <v>0</v>
          </cell>
        </row>
        <row r="2357">
          <cell r="D2357" t="str">
            <v>Material</v>
          </cell>
          <cell r="I2357" t="str">
            <v>kg</v>
          </cell>
          <cell r="J2357">
            <v>65.58</v>
          </cell>
          <cell r="M2357">
            <v>14804.999999999998</v>
          </cell>
          <cell r="T2357">
            <v>0</v>
          </cell>
        </row>
        <row r="2358">
          <cell r="B2358" t="str">
            <v>B20008</v>
          </cell>
          <cell r="E2358" t="str">
            <v>Baja galvanis</v>
          </cell>
          <cell r="I2358" t="str">
            <v>kg</v>
          </cell>
          <cell r="J2358">
            <v>68.858999999999995</v>
          </cell>
          <cell r="K2358">
            <v>1.05</v>
          </cell>
          <cell r="M2358">
            <v>14100</v>
          </cell>
          <cell r="N2358">
            <v>970911.89999999991</v>
          </cell>
          <cell r="O2358">
            <v>970911.89999999991</v>
          </cell>
          <cell r="P2358">
            <v>0</v>
          </cell>
          <cell r="Q2358">
            <v>0</v>
          </cell>
          <cell r="R2358">
            <v>0</v>
          </cell>
          <cell r="T2358">
            <v>0</v>
          </cell>
        </row>
        <row r="2359">
          <cell r="D2359" t="str">
            <v>Labour</v>
          </cell>
          <cell r="M2359">
            <v>5250</v>
          </cell>
          <cell r="T2359">
            <v>0</v>
          </cell>
        </row>
        <row r="2360">
          <cell r="B2360" t="str">
            <v>C20023</v>
          </cell>
          <cell r="E2360" t="str">
            <v>Upah pabrikasi dan instalasi baja</v>
          </cell>
          <cell r="I2360" t="str">
            <v>kg</v>
          </cell>
          <cell r="J2360">
            <v>68.858999999999995</v>
          </cell>
          <cell r="M2360">
            <v>5000</v>
          </cell>
          <cell r="N2360">
            <v>344295</v>
          </cell>
          <cell r="O2360">
            <v>0</v>
          </cell>
          <cell r="P2360">
            <v>344295</v>
          </cell>
          <cell r="Q2360">
            <v>0</v>
          </cell>
          <cell r="R2360">
            <v>0</v>
          </cell>
          <cell r="T2360">
            <v>0</v>
          </cell>
        </row>
        <row r="2361">
          <cell r="T2361">
            <v>0</v>
          </cell>
        </row>
        <row r="2362">
          <cell r="B2362" t="str">
            <v>4.4.6</v>
          </cell>
          <cell r="D2362" t="str">
            <v>Non-Toxic Epoxy Coat</v>
          </cell>
          <cell r="I2362" t="str">
            <v>m2</v>
          </cell>
          <cell r="J2362">
            <v>51.768000000000001</v>
          </cell>
          <cell r="K2362">
            <v>51.768000000000001</v>
          </cell>
          <cell r="L2362" t="str">
            <v>m2/nos</v>
          </cell>
          <cell r="M2362">
            <v>81479.72</v>
          </cell>
          <cell r="T2362">
            <v>0</v>
          </cell>
        </row>
        <row r="2363">
          <cell r="B2363" t="str">
            <v>B20023</v>
          </cell>
          <cell r="E2363" t="str">
            <v>Epoxy primer</v>
          </cell>
          <cell r="I2363" t="str">
            <v>kg</v>
          </cell>
          <cell r="J2363">
            <v>25.884</v>
          </cell>
          <cell r="K2363">
            <v>0.5</v>
          </cell>
          <cell r="M2363">
            <v>77519.199999999997</v>
          </cell>
          <cell r="N2363">
            <v>2006506.9727999999</v>
          </cell>
          <cell r="O2363">
            <v>2006506.9727999999</v>
          </cell>
          <cell r="P2363">
            <v>0</v>
          </cell>
          <cell r="Q2363">
            <v>0</v>
          </cell>
          <cell r="R2363">
            <v>0</v>
          </cell>
          <cell r="T2363">
            <v>0</v>
          </cell>
        </row>
        <row r="2364">
          <cell r="B2364" t="str">
            <v>B20130</v>
          </cell>
          <cell r="E2364" t="str">
            <v>Epoxy finish 41</v>
          </cell>
          <cell r="I2364" t="str">
            <v>kg</v>
          </cell>
          <cell r="J2364">
            <v>5.1768000000000001</v>
          </cell>
          <cell r="K2364">
            <v>0.1</v>
          </cell>
          <cell r="M2364">
            <v>102313.2</v>
          </cell>
          <cell r="N2364">
            <v>529654.97375999996</v>
          </cell>
          <cell r="O2364">
            <v>529654.97375999996</v>
          </cell>
          <cell r="P2364">
            <v>0</v>
          </cell>
          <cell r="Q2364">
            <v>0</v>
          </cell>
          <cell r="R2364">
            <v>0</v>
          </cell>
          <cell r="T2364">
            <v>0</v>
          </cell>
        </row>
        <row r="2365">
          <cell r="B2365" t="str">
            <v>B20131</v>
          </cell>
          <cell r="E2365" t="str">
            <v>Thinner epoxy 41</v>
          </cell>
          <cell r="I2365" t="str">
            <v>ltr</v>
          </cell>
          <cell r="J2365">
            <v>10.3536</v>
          </cell>
          <cell r="K2365">
            <v>0.2</v>
          </cell>
          <cell r="M2365">
            <v>37444</v>
          </cell>
          <cell r="N2365">
            <v>387680.19839999999</v>
          </cell>
          <cell r="O2365">
            <v>387680.19839999999</v>
          </cell>
          <cell r="P2365">
            <v>0</v>
          </cell>
          <cell r="Q2365">
            <v>0</v>
          </cell>
          <cell r="R2365">
            <v>0</v>
          </cell>
          <cell r="T2365">
            <v>0</v>
          </cell>
        </row>
        <row r="2366">
          <cell r="B2366" t="str">
            <v>E20070</v>
          </cell>
          <cell r="E2366" t="str">
            <v>Upah cat epoxy</v>
          </cell>
          <cell r="I2366" t="str">
            <v>m2</v>
          </cell>
          <cell r="J2366">
            <v>51.768000000000001</v>
          </cell>
          <cell r="K2366">
            <v>1</v>
          </cell>
          <cell r="M2366">
            <v>25000</v>
          </cell>
          <cell r="N2366">
            <v>1294200</v>
          </cell>
          <cell r="O2366">
            <v>0</v>
          </cell>
          <cell r="P2366">
            <v>0</v>
          </cell>
          <cell r="Q2366">
            <v>0</v>
          </cell>
          <cell r="R2366">
            <v>1294200</v>
          </cell>
          <cell r="T2366">
            <v>0</v>
          </cell>
        </row>
        <row r="2367">
          <cell r="T2367">
            <v>0</v>
          </cell>
        </row>
        <row r="2368">
          <cell r="B2368" t="str">
            <v>4.4.7</v>
          </cell>
          <cell r="D2368" t="str">
            <v>Waterproofing Membarane With Propylene Board</v>
          </cell>
          <cell r="I2368" t="str">
            <v>m2</v>
          </cell>
          <cell r="J2368">
            <v>74.711999999999989</v>
          </cell>
          <cell r="K2368">
            <v>74.711999999999989</v>
          </cell>
          <cell r="L2368" t="str">
            <v>m2/nos</v>
          </cell>
          <cell r="M2368">
            <v>50000</v>
          </cell>
          <cell r="T2368">
            <v>0</v>
          </cell>
        </row>
        <row r="2369">
          <cell r="B2369" t="str">
            <v>E20357</v>
          </cell>
          <cell r="E2369" t="str">
            <v>Waterproofing Membarane With Propylene Board</v>
          </cell>
          <cell r="I2369" t="str">
            <v>m2</v>
          </cell>
          <cell r="J2369">
            <v>74.711999999999989</v>
          </cell>
          <cell r="M2369">
            <v>50000</v>
          </cell>
          <cell r="N2369">
            <v>3735599.9999999995</v>
          </cell>
          <cell r="O2369">
            <v>0</v>
          </cell>
          <cell r="P2369">
            <v>0</v>
          </cell>
          <cell r="Q2369">
            <v>0</v>
          </cell>
          <cell r="R2369">
            <v>3735599.9999999995</v>
          </cell>
          <cell r="T2369">
            <v>0</v>
          </cell>
        </row>
        <row r="2370">
          <cell r="T2370">
            <v>0</v>
          </cell>
        </row>
        <row r="2371">
          <cell r="B2371" t="str">
            <v>4.4.8</v>
          </cell>
          <cell r="D2371" t="str">
            <v>Asphalt Pavement</v>
          </cell>
          <cell r="I2371" t="str">
            <v>m2</v>
          </cell>
          <cell r="J2371">
            <v>0</v>
          </cell>
          <cell r="K2371">
            <v>0</v>
          </cell>
          <cell r="L2371" t="str">
            <v>m2/nos</v>
          </cell>
          <cell r="M2371" t="e">
            <v>#DIV/0!</v>
          </cell>
          <cell r="T2371">
            <v>0</v>
          </cell>
        </row>
        <row r="2372">
          <cell r="D2372" t="str">
            <v>AC-WC</v>
          </cell>
          <cell r="F2372">
            <v>5</v>
          </cell>
          <cell r="I2372" t="str">
            <v>m2</v>
          </cell>
          <cell r="J2372">
            <v>0</v>
          </cell>
          <cell r="M2372" t="e">
            <v>#DIV/0!</v>
          </cell>
          <cell r="T2372">
            <v>0</v>
          </cell>
        </row>
        <row r="2373">
          <cell r="D2373" t="str">
            <v>Material</v>
          </cell>
          <cell r="M2373" t="e">
            <v>#DIV/0!</v>
          </cell>
          <cell r="T2373">
            <v>0</v>
          </cell>
        </row>
        <row r="2374">
          <cell r="B2374" t="str">
            <v>A20002</v>
          </cell>
          <cell r="E2374" t="str">
            <v>Agregat kasar</v>
          </cell>
          <cell r="I2374" t="str">
            <v>m3</v>
          </cell>
          <cell r="J2374">
            <v>0</v>
          </cell>
          <cell r="K2374">
            <v>2.5987500000000004E-2</v>
          </cell>
          <cell r="M2374">
            <v>100585.90399999999</v>
          </cell>
          <cell r="N2374">
            <v>0</v>
          </cell>
          <cell r="O2374">
            <v>0</v>
          </cell>
          <cell r="P2374">
            <v>0</v>
          </cell>
          <cell r="Q2374">
            <v>0</v>
          </cell>
          <cell r="R2374">
            <v>0</v>
          </cell>
          <cell r="T2374">
            <v>0</v>
          </cell>
        </row>
        <row r="2375">
          <cell r="B2375" t="str">
            <v>A20001</v>
          </cell>
          <cell r="E2375" t="str">
            <v>Agregat halus</v>
          </cell>
          <cell r="I2375" t="str">
            <v>m3</v>
          </cell>
          <cell r="J2375">
            <v>0</v>
          </cell>
          <cell r="K2375">
            <v>3.7812499999999999E-2</v>
          </cell>
          <cell r="M2375">
            <v>113923.47200000001</v>
          </cell>
          <cell r="N2375">
            <v>0</v>
          </cell>
          <cell r="O2375">
            <v>0</v>
          </cell>
          <cell r="P2375">
            <v>0</v>
          </cell>
          <cell r="Q2375">
            <v>0</v>
          </cell>
          <cell r="R2375">
            <v>0</v>
          </cell>
          <cell r="T2375">
            <v>0</v>
          </cell>
        </row>
        <row r="2376">
          <cell r="B2376" t="str">
            <v>A20007</v>
          </cell>
          <cell r="E2376" t="str">
            <v>Filler</v>
          </cell>
          <cell r="I2376" t="str">
            <v>kg</v>
          </cell>
          <cell r="J2376">
            <v>0</v>
          </cell>
          <cell r="K2376">
            <v>1.2375</v>
          </cell>
          <cell r="M2376">
            <v>1054</v>
          </cell>
          <cell r="N2376">
            <v>0</v>
          </cell>
          <cell r="O2376">
            <v>0</v>
          </cell>
          <cell r="P2376">
            <v>0</v>
          </cell>
          <cell r="Q2376">
            <v>0</v>
          </cell>
          <cell r="R2376">
            <v>0</v>
          </cell>
          <cell r="T2376">
            <v>0</v>
          </cell>
        </row>
        <row r="2377">
          <cell r="B2377" t="str">
            <v>B20007</v>
          </cell>
          <cell r="E2377" t="str">
            <v>Aspal</v>
          </cell>
          <cell r="I2377" t="str">
            <v>kg</v>
          </cell>
          <cell r="J2377">
            <v>0</v>
          </cell>
          <cell r="K2377">
            <v>7.3237500000000013</v>
          </cell>
          <cell r="M2377">
            <v>6900</v>
          </cell>
          <cell r="N2377">
            <v>0</v>
          </cell>
          <cell r="O2377">
            <v>0</v>
          </cell>
          <cell r="P2377">
            <v>0</v>
          </cell>
          <cell r="Q2377">
            <v>0</v>
          </cell>
          <cell r="R2377">
            <v>0</v>
          </cell>
          <cell r="T2377">
            <v>0</v>
          </cell>
        </row>
        <row r="2378">
          <cell r="D2378" t="str">
            <v>Labour</v>
          </cell>
          <cell r="M2378" t="e">
            <v>#DIV/0!</v>
          </cell>
          <cell r="T2378">
            <v>0</v>
          </cell>
        </row>
        <row r="2379">
          <cell r="B2379" t="str">
            <v>C20001</v>
          </cell>
          <cell r="E2379" t="str">
            <v>Tenaga</v>
          </cell>
          <cell r="G2379">
            <v>6</v>
          </cell>
          <cell r="I2379" t="str">
            <v>jam</v>
          </cell>
          <cell r="J2379">
            <v>0</v>
          </cell>
          <cell r="K2379">
            <v>1.6265060240963858E-2</v>
          </cell>
          <cell r="L2379">
            <v>368.88888888888886</v>
          </cell>
          <cell r="M2379">
            <v>17500</v>
          </cell>
          <cell r="N2379">
            <v>0</v>
          </cell>
          <cell r="O2379">
            <v>0</v>
          </cell>
          <cell r="P2379">
            <v>0</v>
          </cell>
          <cell r="Q2379">
            <v>0</v>
          </cell>
          <cell r="R2379">
            <v>0</v>
          </cell>
          <cell r="T2379">
            <v>0</v>
          </cell>
        </row>
        <row r="2380">
          <cell r="B2380" t="str">
            <v>C20003</v>
          </cell>
          <cell r="E2380" t="str">
            <v>Mandor</v>
          </cell>
          <cell r="G2380">
            <v>1</v>
          </cell>
          <cell r="I2380" t="str">
            <v>jam</v>
          </cell>
          <cell r="J2380">
            <v>0</v>
          </cell>
          <cell r="K2380">
            <v>1.8975903614457835E-3</v>
          </cell>
          <cell r="L2380">
            <v>526.98412698412687</v>
          </cell>
          <cell r="M2380">
            <v>27500</v>
          </cell>
          <cell r="N2380">
            <v>0</v>
          </cell>
          <cell r="O2380">
            <v>0</v>
          </cell>
          <cell r="P2380">
            <v>0</v>
          </cell>
          <cell r="Q2380">
            <v>0</v>
          </cell>
          <cell r="R2380">
            <v>0</v>
          </cell>
          <cell r="T2380">
            <v>0</v>
          </cell>
        </row>
        <row r="2381">
          <cell r="D2381" t="str">
            <v>Equipment Operasional</v>
          </cell>
          <cell r="H2381" t="str">
            <v>BBM</v>
          </cell>
          <cell r="M2381" t="e">
            <v>#DIV/0!</v>
          </cell>
          <cell r="T2381">
            <v>0</v>
          </cell>
        </row>
        <row r="2382">
          <cell r="B2382" t="str">
            <v>D20042</v>
          </cell>
          <cell r="E2382" t="str">
            <v>Wheel loader</v>
          </cell>
          <cell r="G2382">
            <v>16</v>
          </cell>
          <cell r="H2382">
            <v>0</v>
          </cell>
          <cell r="I2382" t="str">
            <v>jam</v>
          </cell>
          <cell r="J2382">
            <v>0</v>
          </cell>
          <cell r="K2382">
            <v>1.8592890078833852E-3</v>
          </cell>
          <cell r="L2382">
            <v>537.84</v>
          </cell>
          <cell r="M2382">
            <v>173345.6</v>
          </cell>
          <cell r="N2382">
            <v>0</v>
          </cell>
          <cell r="O2382">
            <v>0</v>
          </cell>
          <cell r="P2382">
            <v>0</v>
          </cell>
          <cell r="Q2382">
            <v>0</v>
          </cell>
          <cell r="R2382">
            <v>0</v>
          </cell>
          <cell r="T2382">
            <v>0</v>
          </cell>
        </row>
        <row r="2383">
          <cell r="B2383" t="str">
            <v>D20011</v>
          </cell>
          <cell r="E2383" t="str">
            <v>AMP</v>
          </cell>
          <cell r="G2383">
            <v>35</v>
          </cell>
          <cell r="H2383">
            <v>0</v>
          </cell>
          <cell r="I2383" t="str">
            <v>jam</v>
          </cell>
          <cell r="J2383">
            <v>0</v>
          </cell>
          <cell r="K2383">
            <v>2.7108433734939763E-3</v>
          </cell>
          <cell r="L2383">
            <v>368.88888888888886</v>
          </cell>
          <cell r="M2383">
            <v>635267.251017045</v>
          </cell>
          <cell r="N2383">
            <v>0</v>
          </cell>
          <cell r="O2383">
            <v>0</v>
          </cell>
          <cell r="P2383">
            <v>0</v>
          </cell>
          <cell r="Q2383">
            <v>0</v>
          </cell>
          <cell r="R2383">
            <v>0</v>
          </cell>
          <cell r="T2383">
            <v>0</v>
          </cell>
        </row>
        <row r="2384">
          <cell r="B2384" t="str">
            <v>D20027</v>
          </cell>
          <cell r="E2384" t="str">
            <v>Genset</v>
          </cell>
          <cell r="G2384">
            <v>10</v>
          </cell>
          <cell r="H2384">
            <v>0</v>
          </cell>
          <cell r="I2384" t="str">
            <v>jam</v>
          </cell>
          <cell r="J2384">
            <v>0</v>
          </cell>
          <cell r="K2384">
            <v>2.7108433734939763E-3</v>
          </cell>
          <cell r="L2384">
            <v>368.88888888888886</v>
          </cell>
          <cell r="M2384">
            <v>19041.044336153493</v>
          </cell>
          <cell r="N2384">
            <v>0</v>
          </cell>
          <cell r="O2384">
            <v>0</v>
          </cell>
          <cell r="P2384">
            <v>0</v>
          </cell>
          <cell r="Q2384">
            <v>0</v>
          </cell>
          <cell r="R2384">
            <v>0</v>
          </cell>
          <cell r="T2384">
            <v>0</v>
          </cell>
        </row>
        <row r="2385">
          <cell r="B2385" t="str">
            <v>D20024</v>
          </cell>
          <cell r="E2385" t="str">
            <v>Dump Truck 20 Ton</v>
          </cell>
          <cell r="G2385">
            <v>10</v>
          </cell>
          <cell r="H2385">
            <v>0</v>
          </cell>
          <cell r="I2385" t="str">
            <v>jam</v>
          </cell>
          <cell r="J2385">
            <v>0</v>
          </cell>
          <cell r="K2385">
            <v>1.210843373493976E-2</v>
          </cell>
          <cell r="L2385">
            <v>82.587064676616905</v>
          </cell>
          <cell r="M2385">
            <v>192744.92307692309</v>
          </cell>
          <cell r="N2385">
            <v>0</v>
          </cell>
          <cell r="O2385">
            <v>0</v>
          </cell>
          <cell r="P2385">
            <v>0</v>
          </cell>
          <cell r="Q2385">
            <v>0</v>
          </cell>
          <cell r="R2385">
            <v>0</v>
          </cell>
          <cell r="T2385">
            <v>0</v>
          </cell>
        </row>
        <row r="2386">
          <cell r="B2386" t="str">
            <v>D20012</v>
          </cell>
          <cell r="E2386" t="str">
            <v>Asphalt finisher</v>
          </cell>
          <cell r="G2386">
            <v>12</v>
          </cell>
          <cell r="H2386">
            <v>0</v>
          </cell>
          <cell r="I2386" t="str">
            <v>jam</v>
          </cell>
          <cell r="J2386">
            <v>0</v>
          </cell>
          <cell r="K2386">
            <v>3.3885542168674704E-3</v>
          </cell>
          <cell r="L2386">
            <v>295.11111111111109</v>
          </cell>
          <cell r="M2386">
            <v>116435.14869362471</v>
          </cell>
          <cell r="N2386">
            <v>0</v>
          </cell>
          <cell r="O2386">
            <v>0</v>
          </cell>
          <cell r="P2386">
            <v>0</v>
          </cell>
          <cell r="Q2386">
            <v>0</v>
          </cell>
          <cell r="R2386">
            <v>0</v>
          </cell>
          <cell r="T2386">
            <v>0</v>
          </cell>
        </row>
        <row r="2387">
          <cell r="B2387" t="str">
            <v>D20037</v>
          </cell>
          <cell r="E2387" t="str">
            <v>Tandem roller 6 ton</v>
          </cell>
          <cell r="G2387">
            <v>16</v>
          </cell>
          <cell r="H2387">
            <v>0</v>
          </cell>
          <cell r="I2387" t="str">
            <v>jam</v>
          </cell>
          <cell r="J2387">
            <v>0</v>
          </cell>
          <cell r="K2387">
            <v>3.2128514056224901E-3</v>
          </cell>
          <cell r="L2387">
            <v>311.25</v>
          </cell>
          <cell r="M2387">
            <v>121405.58489999251</v>
          </cell>
          <cell r="N2387">
            <v>0</v>
          </cell>
          <cell r="O2387">
            <v>0</v>
          </cell>
          <cell r="P2387">
            <v>0</v>
          </cell>
          <cell r="Q2387">
            <v>0</v>
          </cell>
          <cell r="R2387">
            <v>0</v>
          </cell>
          <cell r="T2387">
            <v>0</v>
          </cell>
        </row>
        <row r="2388">
          <cell r="B2388" t="str">
            <v>D20034</v>
          </cell>
          <cell r="E2388" t="str">
            <v>Pneumatic tire roller 6 ton</v>
          </cell>
          <cell r="G2388">
            <v>12</v>
          </cell>
          <cell r="H2388">
            <v>0</v>
          </cell>
          <cell r="I2388" t="str">
            <v>jam</v>
          </cell>
          <cell r="J2388">
            <v>0</v>
          </cell>
          <cell r="K2388">
            <v>2.2948938611589216E-3</v>
          </cell>
          <cell r="L2388">
            <v>435.74999999999994</v>
          </cell>
          <cell r="M2388">
            <v>129395.094333325</v>
          </cell>
          <cell r="N2388">
            <v>0</v>
          </cell>
          <cell r="O2388">
            <v>0</v>
          </cell>
          <cell r="P2388">
            <v>0</v>
          </cell>
          <cell r="Q2388">
            <v>0</v>
          </cell>
          <cell r="R2388">
            <v>0</v>
          </cell>
          <cell r="T2388">
            <v>0</v>
          </cell>
        </row>
        <row r="2389">
          <cell r="B2389" t="str">
            <v>D20052</v>
          </cell>
          <cell r="E2389" t="str">
            <v>Alat bantu pek. aspal</v>
          </cell>
          <cell r="I2389" t="str">
            <v>m3</v>
          </cell>
          <cell r="J2389">
            <v>0</v>
          </cell>
          <cell r="K2389">
            <v>1</v>
          </cell>
          <cell r="M2389">
            <v>100</v>
          </cell>
          <cell r="N2389">
            <v>0</v>
          </cell>
          <cell r="O2389">
            <v>0</v>
          </cell>
          <cell r="P2389">
            <v>0</v>
          </cell>
          <cell r="Q2389">
            <v>0</v>
          </cell>
          <cell r="R2389">
            <v>0</v>
          </cell>
          <cell r="T2389">
            <v>0</v>
          </cell>
        </row>
        <row r="2390">
          <cell r="B2390" t="str">
            <v>D20050</v>
          </cell>
          <cell r="E2390" t="str">
            <v>BBM solar</v>
          </cell>
          <cell r="H2390">
            <v>0</v>
          </cell>
          <cell r="I2390" t="str">
            <v>ltr</v>
          </cell>
          <cell r="J2390">
            <v>0</v>
          </cell>
          <cell r="M2390">
            <v>989.1712</v>
          </cell>
          <cell r="N2390">
            <v>0</v>
          </cell>
          <cell r="O2390">
            <v>0</v>
          </cell>
          <cell r="P2390">
            <v>0</v>
          </cell>
          <cell r="Q2390">
            <v>0</v>
          </cell>
          <cell r="R2390">
            <v>0</v>
          </cell>
          <cell r="T2390">
            <v>0</v>
          </cell>
        </row>
        <row r="2391">
          <cell r="T2391">
            <v>0</v>
          </cell>
        </row>
        <row r="2392">
          <cell r="B2392" t="str">
            <v>4.4.9</v>
          </cell>
          <cell r="D2392" t="str">
            <v>Cast Iron Frame &amp; Perforated Cover</v>
          </cell>
          <cell r="I2392" t="str">
            <v>nos</v>
          </cell>
          <cell r="J2392">
            <v>1</v>
          </cell>
          <cell r="K2392">
            <v>1130.3999999999999</v>
          </cell>
          <cell r="L2392" t="str">
            <v>kg/nos</v>
          </cell>
          <cell r="M2392">
            <v>19406141.999999996</v>
          </cell>
          <cell r="T2392">
            <v>0</v>
          </cell>
        </row>
        <row r="2393">
          <cell r="D2393" t="str">
            <v>Material</v>
          </cell>
          <cell r="I2393" t="str">
            <v>kg</v>
          </cell>
          <cell r="J2393">
            <v>1130.3999999999999</v>
          </cell>
          <cell r="M2393">
            <v>11917.5</v>
          </cell>
          <cell r="T2393">
            <v>0</v>
          </cell>
        </row>
        <row r="2394">
          <cell r="B2394" t="str">
            <v>B20010</v>
          </cell>
          <cell r="E2394" t="str">
            <v>Baja Struktur</v>
          </cell>
          <cell r="I2394" t="str">
            <v>kg</v>
          </cell>
          <cell r="J2394">
            <v>1186.9199999999998</v>
          </cell>
          <cell r="K2394">
            <v>1.05</v>
          </cell>
          <cell r="M2394">
            <v>11350</v>
          </cell>
          <cell r="N2394">
            <v>13471541.999999998</v>
          </cell>
          <cell r="O2394">
            <v>13471541.999999998</v>
          </cell>
          <cell r="P2394">
            <v>0</v>
          </cell>
          <cell r="Q2394">
            <v>0</v>
          </cell>
          <cell r="R2394">
            <v>0</v>
          </cell>
          <cell r="T2394">
            <v>0</v>
          </cell>
        </row>
        <row r="2395">
          <cell r="D2395" t="str">
            <v>Labour</v>
          </cell>
          <cell r="M2395">
            <v>5250</v>
          </cell>
          <cell r="T2395">
            <v>0</v>
          </cell>
        </row>
        <row r="2396">
          <cell r="B2396" t="str">
            <v>C20023</v>
          </cell>
          <cell r="E2396" t="str">
            <v>Upah pabrikasi dan instalasi baja</v>
          </cell>
          <cell r="I2396" t="str">
            <v>kg</v>
          </cell>
          <cell r="J2396">
            <v>1186.9199999999998</v>
          </cell>
          <cell r="M2396">
            <v>5000</v>
          </cell>
          <cell r="N2396">
            <v>5934599.9999999991</v>
          </cell>
          <cell r="O2396">
            <v>0</v>
          </cell>
          <cell r="P2396">
            <v>5934599.9999999991</v>
          </cell>
          <cell r="Q2396">
            <v>0</v>
          </cell>
          <cell r="R2396">
            <v>0</v>
          </cell>
          <cell r="T2396">
            <v>0</v>
          </cell>
        </row>
        <row r="2397">
          <cell r="T2397">
            <v>0</v>
          </cell>
        </row>
        <row r="2398">
          <cell r="D2398" t="str">
            <v>Closing Valve Chambers for Lines dia. 400mm Pipe</v>
          </cell>
          <cell r="T2398">
            <v>0</v>
          </cell>
        </row>
        <row r="2399">
          <cell r="B2399" t="str">
            <v>4.5</v>
          </cell>
          <cell r="D2399" t="str">
            <v>Chamber Type (B)</v>
          </cell>
          <cell r="I2399" t="str">
            <v>nos</v>
          </cell>
          <cell r="J2399">
            <v>1</v>
          </cell>
          <cell r="M2399">
            <v>103450357.58636072</v>
          </cell>
          <cell r="N2399">
            <v>103450357.58636072</v>
          </cell>
          <cell r="O2399">
            <v>75733362.503114939</v>
          </cell>
          <cell r="P2399">
            <v>16832817.288025372</v>
          </cell>
          <cell r="Q2399">
            <v>7917927.7952203779</v>
          </cell>
          <cell r="R2399">
            <v>2966250.0000000005</v>
          </cell>
          <cell r="S2399">
            <v>0</v>
          </cell>
          <cell r="T2399">
            <v>0</v>
          </cell>
        </row>
        <row r="2400">
          <cell r="B2400" t="str">
            <v>4.5.1</v>
          </cell>
          <cell r="D2400" t="str">
            <v>Excavation</v>
          </cell>
          <cell r="F2400" t="str">
            <v>buang sejauh 8 km</v>
          </cell>
          <cell r="I2400" t="str">
            <v>m3</v>
          </cell>
          <cell r="J2400">
            <v>79.2</v>
          </cell>
          <cell r="K2400">
            <v>79.2</v>
          </cell>
          <cell r="L2400" t="str">
            <v>m3/nos</v>
          </cell>
          <cell r="M2400">
            <v>83278.272710006873</v>
          </cell>
          <cell r="T2400">
            <v>0</v>
          </cell>
        </row>
        <row r="2401">
          <cell r="B2401" t="str">
            <v>4.5.1.1</v>
          </cell>
          <cell r="D2401" t="str">
            <v>Soft Soil (Excavation)</v>
          </cell>
          <cell r="F2401" t="str">
            <v>Estimate =</v>
          </cell>
          <cell r="G2401">
            <v>0.25</v>
          </cell>
          <cell r="I2401" t="str">
            <v>m3</v>
          </cell>
          <cell r="J2401">
            <v>19.8</v>
          </cell>
          <cell r="M2401">
            <v>42763.506795090681</v>
          </cell>
          <cell r="T2401">
            <v>0</v>
          </cell>
        </row>
        <row r="2402">
          <cell r="D2402" t="str">
            <v>Labour</v>
          </cell>
          <cell r="M2402">
            <v>2615.4616868469261</v>
          </cell>
          <cell r="T2402">
            <v>0</v>
          </cell>
        </row>
        <row r="2403">
          <cell r="B2403" t="str">
            <v>C20001</v>
          </cell>
          <cell r="E2403" t="str">
            <v>Tenaga</v>
          </cell>
          <cell r="G2403">
            <v>3</v>
          </cell>
          <cell r="I2403" t="str">
            <v>jam</v>
          </cell>
          <cell r="J2403">
            <v>2.9592080799753795</v>
          </cell>
          <cell r="K2403">
            <v>0.14945495353411006</v>
          </cell>
          <cell r="L2403">
            <v>20.072937892388495</v>
          </cell>
          <cell r="M2403">
            <v>17500</v>
          </cell>
          <cell r="N2403">
            <v>51786.14139956914</v>
          </cell>
          <cell r="O2403">
            <v>0</v>
          </cell>
          <cell r="P2403">
            <v>51786.14139956914</v>
          </cell>
          <cell r="Q2403">
            <v>0</v>
          </cell>
          <cell r="R2403">
            <v>0</v>
          </cell>
          <cell r="T2403">
            <v>0</v>
          </cell>
        </row>
        <row r="2404">
          <cell r="B2404" t="str">
            <v>C20003</v>
          </cell>
          <cell r="E2404" t="str">
            <v>Mandor</v>
          </cell>
          <cell r="G2404">
            <v>0</v>
          </cell>
          <cell r="I2404" t="str">
            <v>jam</v>
          </cell>
          <cell r="J2404">
            <v>0</v>
          </cell>
          <cell r="K2404">
            <v>0</v>
          </cell>
          <cell r="L2404">
            <v>20.072937892388495</v>
          </cell>
          <cell r="M2404">
            <v>27500</v>
          </cell>
          <cell r="N2404">
            <v>0</v>
          </cell>
          <cell r="O2404">
            <v>0</v>
          </cell>
          <cell r="P2404">
            <v>0</v>
          </cell>
          <cell r="Q2404">
            <v>0</v>
          </cell>
          <cell r="R2404">
            <v>0</v>
          </cell>
          <cell r="T2404">
            <v>0</v>
          </cell>
        </row>
        <row r="2405">
          <cell r="D2405" t="str">
            <v>Equipment Operasional</v>
          </cell>
          <cell r="H2405" t="str">
            <v>BBM</v>
          </cell>
          <cell r="M2405">
            <v>40148.045108243758</v>
          </cell>
          <cell r="T2405">
            <v>0</v>
          </cell>
        </row>
        <row r="2406">
          <cell r="B2406" t="str">
            <v>D20025</v>
          </cell>
          <cell r="E2406" t="str">
            <v>Excavator CAT320</v>
          </cell>
          <cell r="F2406">
            <v>0.6</v>
          </cell>
          <cell r="G2406">
            <v>18</v>
          </cell>
          <cell r="H2406">
            <v>10.653149087911366</v>
          </cell>
          <cell r="I2406" t="str">
            <v>jam</v>
          </cell>
          <cell r="J2406">
            <v>0.5918416159950759</v>
          </cell>
          <cell r="K2406">
            <v>4.9818317844703357E-2</v>
          </cell>
          <cell r="L2406">
            <v>20.072937892388495</v>
          </cell>
          <cell r="M2406">
            <v>241268.4</v>
          </cell>
          <cell r="N2406">
            <v>142792.67974454636</v>
          </cell>
          <cell r="O2406">
            <v>0</v>
          </cell>
          <cell r="P2406">
            <v>0</v>
          </cell>
          <cell r="Q2406">
            <v>142792.67974454636</v>
          </cell>
          <cell r="R2406">
            <v>0</v>
          </cell>
          <cell r="T2406">
            <v>0</v>
          </cell>
        </row>
        <row r="2407">
          <cell r="B2407" t="str">
            <v>D20105</v>
          </cell>
          <cell r="E2407" t="str">
            <v>Excavator long arm</v>
          </cell>
          <cell r="F2407">
            <v>0.4</v>
          </cell>
          <cell r="G2407">
            <v>18</v>
          </cell>
          <cell r="H2407">
            <v>7.8912215466010114</v>
          </cell>
          <cell r="I2407" t="str">
            <v>jam</v>
          </cell>
          <cell r="J2407">
            <v>0.43840119703338953</v>
          </cell>
          <cell r="K2407">
            <v>5.5353686494114838E-2</v>
          </cell>
          <cell r="L2407">
            <v>18.065644103149648</v>
          </cell>
          <cell r="M2407">
            <v>241268.4</v>
          </cell>
          <cell r="N2407">
            <v>105772.35536633064</v>
          </cell>
          <cell r="O2407">
            <v>0</v>
          </cell>
          <cell r="P2407">
            <v>0</v>
          </cell>
          <cell r="Q2407">
            <v>105772.35536633064</v>
          </cell>
          <cell r="R2407">
            <v>0</v>
          </cell>
          <cell r="T2407">
            <v>0</v>
          </cell>
        </row>
        <row r="2408">
          <cell r="B2408" t="str">
            <v>D20024</v>
          </cell>
          <cell r="E2408" t="str">
            <v>Dump Truck 20 Ton</v>
          </cell>
          <cell r="F2408">
            <v>8</v>
          </cell>
          <cell r="G2408">
            <v>10</v>
          </cell>
          <cell r="H2408">
            <v>25.813333333333333</v>
          </cell>
          <cell r="I2408" t="str">
            <v>jam</v>
          </cell>
          <cell r="J2408">
            <v>2.5813333333333333</v>
          </cell>
          <cell r="K2408">
            <v>0.13037037037037036</v>
          </cell>
          <cell r="L2408">
            <v>7.6704545454545467</v>
          </cell>
          <cell r="M2408">
            <v>192744.92307692309</v>
          </cell>
          <cell r="N2408">
            <v>497538.8947692308</v>
          </cell>
          <cell r="O2408">
            <v>0</v>
          </cell>
          <cell r="P2408">
            <v>0</v>
          </cell>
          <cell r="Q2408">
            <v>497538.8947692308</v>
          </cell>
          <cell r="R2408">
            <v>0</v>
          </cell>
          <cell r="T2408">
            <v>0</v>
          </cell>
        </row>
        <row r="2409">
          <cell r="B2409" t="str">
            <v>D20004</v>
          </cell>
          <cell r="E2409" t="str">
            <v>Alat bantu (Pek. Tanah)-m3</v>
          </cell>
          <cell r="I2409" t="str">
            <v>m3</v>
          </cell>
          <cell r="J2409">
            <v>19.8</v>
          </cell>
          <cell r="K2409">
            <v>1</v>
          </cell>
          <cell r="M2409">
            <v>250</v>
          </cell>
          <cell r="N2409">
            <v>4950</v>
          </cell>
          <cell r="O2409">
            <v>0</v>
          </cell>
          <cell r="P2409">
            <v>0</v>
          </cell>
          <cell r="Q2409">
            <v>4950</v>
          </cell>
          <cell r="R2409">
            <v>0</v>
          </cell>
          <cell r="T2409">
            <v>0</v>
          </cell>
        </row>
        <row r="2410">
          <cell r="B2410" t="str">
            <v>D20050</v>
          </cell>
          <cell r="E2410" t="str">
            <v>BBM solar</v>
          </cell>
          <cell r="H2410">
            <v>44.357703967845708</v>
          </cell>
          <cell r="I2410" t="str">
            <v>ltr</v>
          </cell>
          <cell r="J2410">
            <v>44.357703967845708</v>
          </cell>
          <cell r="M2410">
            <v>989.1712</v>
          </cell>
          <cell r="N2410">
            <v>43877.363263118699</v>
          </cell>
          <cell r="O2410">
            <v>0</v>
          </cell>
          <cell r="P2410">
            <v>0</v>
          </cell>
          <cell r="Q2410">
            <v>43877.363263118699</v>
          </cell>
          <cell r="R2410">
            <v>0</v>
          </cell>
          <cell r="T2410">
            <v>0</v>
          </cell>
        </row>
        <row r="2411">
          <cell r="T2411">
            <v>0</v>
          </cell>
        </row>
        <row r="2412">
          <cell r="B2412" t="str">
            <v>4.5.1.2</v>
          </cell>
          <cell r="D2412" t="str">
            <v>Soft Rock (Excavation)</v>
          </cell>
          <cell r="F2412" t="str">
            <v>Estimate =</v>
          </cell>
          <cell r="G2412">
            <v>0.4</v>
          </cell>
          <cell r="I2412" t="str">
            <v>m3</v>
          </cell>
          <cell r="J2412">
            <v>31.680000000000003</v>
          </cell>
          <cell r="L2412">
            <v>0.75</v>
          </cell>
          <cell r="M2412">
            <v>76752.998164926234</v>
          </cell>
          <cell r="T2412">
            <v>0</v>
          </cell>
        </row>
        <row r="2413">
          <cell r="D2413" t="str">
            <v>Labour</v>
          </cell>
          <cell r="M2413">
            <v>3487.282249129235</v>
          </cell>
          <cell r="T2413">
            <v>0</v>
          </cell>
        </row>
        <row r="2414">
          <cell r="B2414" t="str">
            <v>C20001</v>
          </cell>
          <cell r="E2414" t="str">
            <v>Tenaga</v>
          </cell>
          <cell r="G2414">
            <v>3</v>
          </cell>
          <cell r="I2414" t="str">
            <v>jam</v>
          </cell>
          <cell r="J2414">
            <v>6.3129772372808102</v>
          </cell>
          <cell r="K2414">
            <v>0.19927327137881343</v>
          </cell>
          <cell r="L2414">
            <v>15.054703419291371</v>
          </cell>
          <cell r="M2414">
            <v>17500</v>
          </cell>
          <cell r="N2414">
            <v>110477.10165241417</v>
          </cell>
          <cell r="O2414">
            <v>0</v>
          </cell>
          <cell r="P2414">
            <v>110477.10165241417</v>
          </cell>
          <cell r="Q2414">
            <v>0</v>
          </cell>
          <cell r="R2414">
            <v>0</v>
          </cell>
          <cell r="T2414">
            <v>0</v>
          </cell>
        </row>
        <row r="2415">
          <cell r="B2415" t="str">
            <v>C20003</v>
          </cell>
          <cell r="E2415" t="str">
            <v>Mandor</v>
          </cell>
          <cell r="G2415">
            <v>0</v>
          </cell>
          <cell r="I2415" t="str">
            <v>jam</v>
          </cell>
          <cell r="J2415">
            <v>0</v>
          </cell>
          <cell r="K2415">
            <v>0</v>
          </cell>
          <cell r="L2415">
            <v>15.054703419291371</v>
          </cell>
          <cell r="M2415">
            <v>27500</v>
          </cell>
          <cell r="N2415">
            <v>0</v>
          </cell>
          <cell r="O2415">
            <v>0</v>
          </cell>
          <cell r="P2415">
            <v>0</v>
          </cell>
          <cell r="Q2415">
            <v>0</v>
          </cell>
          <cell r="R2415">
            <v>0</v>
          </cell>
          <cell r="T2415">
            <v>0</v>
          </cell>
        </row>
        <row r="2416">
          <cell r="D2416" t="str">
            <v>Equipment Operasional</v>
          </cell>
          <cell r="H2416" t="str">
            <v>BBM</v>
          </cell>
          <cell r="M2416">
            <v>73265.715915796987</v>
          </cell>
          <cell r="T2416">
            <v>0</v>
          </cell>
        </row>
        <row r="2417">
          <cell r="B2417" t="str">
            <v>D20025</v>
          </cell>
          <cell r="E2417" t="str">
            <v>Excavator CAT320</v>
          </cell>
          <cell r="F2417">
            <v>0.6</v>
          </cell>
          <cell r="G2417">
            <v>18</v>
          </cell>
          <cell r="H2417">
            <v>22.726718054210917</v>
          </cell>
          <cell r="I2417" t="str">
            <v>jam</v>
          </cell>
          <cell r="J2417">
            <v>1.262595447456162</v>
          </cell>
          <cell r="K2417">
            <v>6.6424423792937809E-2</v>
          </cell>
          <cell r="L2417">
            <v>15.054703419291371</v>
          </cell>
          <cell r="M2417">
            <v>241268.4</v>
          </cell>
          <cell r="N2417">
            <v>304624.38345503225</v>
          </cell>
          <cell r="O2417">
            <v>0</v>
          </cell>
          <cell r="P2417">
            <v>0</v>
          </cell>
          <cell r="Q2417">
            <v>304624.38345503225</v>
          </cell>
          <cell r="R2417">
            <v>0</v>
          </cell>
          <cell r="T2417">
            <v>0</v>
          </cell>
        </row>
        <row r="2418">
          <cell r="B2418" t="str">
            <v>D20105</v>
          </cell>
          <cell r="E2418" t="str">
            <v>Excavator long arm</v>
          </cell>
          <cell r="F2418">
            <v>0.4</v>
          </cell>
          <cell r="G2418">
            <v>18</v>
          </cell>
          <cell r="H2418">
            <v>16.834605966082162</v>
          </cell>
          <cell r="I2418" t="str">
            <v>jam</v>
          </cell>
          <cell r="J2418">
            <v>0.93525588700456452</v>
          </cell>
          <cell r="K2418">
            <v>7.3804915325486456E-2</v>
          </cell>
          <cell r="L2418">
            <v>13.549233077362235</v>
          </cell>
          <cell r="M2418">
            <v>241268.4</v>
          </cell>
          <cell r="N2418">
            <v>225647.69144817206</v>
          </cell>
          <cell r="O2418">
            <v>0</v>
          </cell>
          <cell r="P2418">
            <v>0</v>
          </cell>
          <cell r="Q2418">
            <v>225647.69144817206</v>
          </cell>
          <cell r="R2418">
            <v>0</v>
          </cell>
          <cell r="T2418">
            <v>0</v>
          </cell>
        </row>
        <row r="2419">
          <cell r="B2419" t="str">
            <v>D20024</v>
          </cell>
          <cell r="E2419" t="str">
            <v>Dump Truck 20 Ton</v>
          </cell>
          <cell r="F2419">
            <v>8</v>
          </cell>
          <cell r="G2419">
            <v>10</v>
          </cell>
          <cell r="H2419">
            <v>41.301333333333332</v>
          </cell>
          <cell r="I2419" t="str">
            <v>jam</v>
          </cell>
          <cell r="J2419">
            <v>4.1301333333333332</v>
          </cell>
          <cell r="K2419">
            <v>0.13037037037037036</v>
          </cell>
          <cell r="L2419">
            <v>7.6704545454545467</v>
          </cell>
          <cell r="M2419">
            <v>192744.92307692309</v>
          </cell>
          <cell r="N2419">
            <v>796062.23163076933</v>
          </cell>
          <cell r="O2419">
            <v>0</v>
          </cell>
          <cell r="P2419">
            <v>0</v>
          </cell>
          <cell r="Q2419">
            <v>796062.23163076933</v>
          </cell>
          <cell r="R2419">
            <v>0</v>
          </cell>
          <cell r="T2419">
            <v>0</v>
          </cell>
        </row>
        <row r="2420">
          <cell r="B2420" t="str">
            <v>D20049</v>
          </cell>
          <cell r="E2420" t="str">
            <v>Giant breaker</v>
          </cell>
          <cell r="G2420">
            <v>18</v>
          </cell>
          <cell r="H2420">
            <v>57.024000000000008</v>
          </cell>
          <cell r="I2420" t="str">
            <v>jam</v>
          </cell>
          <cell r="J2420">
            <v>3.1680000000000006</v>
          </cell>
          <cell r="K2420">
            <v>0.1</v>
          </cell>
          <cell r="L2420">
            <v>10</v>
          </cell>
          <cell r="M2420">
            <v>268437.52</v>
          </cell>
          <cell r="N2420">
            <v>850410.06336000026</v>
          </cell>
          <cell r="O2420">
            <v>0</v>
          </cell>
          <cell r="P2420">
            <v>0</v>
          </cell>
          <cell r="Q2420">
            <v>850410.06336000026</v>
          </cell>
          <cell r="R2420">
            <v>0</v>
          </cell>
          <cell r="T2420">
            <v>0</v>
          </cell>
        </row>
        <row r="2421">
          <cell r="B2421" t="str">
            <v>D20004</v>
          </cell>
          <cell r="E2421" t="str">
            <v>Alat bantu (Pek. Tanah)-m3</v>
          </cell>
          <cell r="I2421" t="str">
            <v>m3</v>
          </cell>
          <cell r="J2421">
            <v>31.680000000000003</v>
          </cell>
          <cell r="K2421">
            <v>1</v>
          </cell>
          <cell r="M2421">
            <v>250</v>
          </cell>
          <cell r="N2421">
            <v>7920.0000000000009</v>
          </cell>
          <cell r="O2421">
            <v>0</v>
          </cell>
          <cell r="P2421">
            <v>0</v>
          </cell>
          <cell r="Q2421">
            <v>7920.0000000000009</v>
          </cell>
          <cell r="R2421">
            <v>0</v>
          </cell>
          <cell r="T2421">
            <v>0</v>
          </cell>
        </row>
        <row r="2422">
          <cell r="B2422" t="str">
            <v>D20050</v>
          </cell>
          <cell r="E2422" t="str">
            <v>BBM solar</v>
          </cell>
          <cell r="H2422">
            <v>137.88665735362642</v>
          </cell>
          <cell r="I2422" t="str">
            <v>ltr</v>
          </cell>
          <cell r="J2422">
            <v>137.88665735362642</v>
          </cell>
          <cell r="M2422">
            <v>989.1712</v>
          </cell>
          <cell r="N2422">
            <v>136393.51031847546</v>
          </cell>
          <cell r="O2422">
            <v>0</v>
          </cell>
          <cell r="P2422">
            <v>0</v>
          </cell>
          <cell r="Q2422">
            <v>136393.51031847546</v>
          </cell>
          <cell r="R2422">
            <v>0</v>
          </cell>
          <cell r="T2422">
            <v>0</v>
          </cell>
        </row>
        <row r="2423">
          <cell r="T2423">
            <v>0</v>
          </cell>
        </row>
        <row r="2424">
          <cell r="B2424" t="str">
            <v>4.5.1.3</v>
          </cell>
          <cell r="D2424" t="str">
            <v>Rock Excavation</v>
          </cell>
          <cell r="F2424" t="str">
            <v>Estimate =</v>
          </cell>
          <cell r="G2424">
            <v>0.35</v>
          </cell>
          <cell r="I2424" t="str">
            <v>m3</v>
          </cell>
          <cell r="J2424">
            <v>27.72</v>
          </cell>
          <cell r="L2424">
            <v>0.25</v>
          </cell>
          <cell r="M2424">
            <v>119674.84784361061</v>
          </cell>
          <cell r="T2424">
            <v>0</v>
          </cell>
        </row>
        <row r="2425">
          <cell r="D2425" t="str">
            <v>Labour</v>
          </cell>
          <cell r="M2425">
            <v>10461.846747387703</v>
          </cell>
          <cell r="T2425">
            <v>0</v>
          </cell>
        </row>
        <row r="2426">
          <cell r="B2426" t="str">
            <v>C20001</v>
          </cell>
          <cell r="E2426" t="str">
            <v>Tenaga</v>
          </cell>
          <cell r="G2426">
            <v>3</v>
          </cell>
          <cell r="I2426" t="str">
            <v>jam</v>
          </cell>
          <cell r="J2426">
            <v>16.571565247862122</v>
          </cell>
          <cell r="K2426">
            <v>0.59781981413644025</v>
          </cell>
          <cell r="L2426">
            <v>5.0182344730971238</v>
          </cell>
          <cell r="M2426">
            <v>17500</v>
          </cell>
          <cell r="N2426">
            <v>290002.39183758711</v>
          </cell>
          <cell r="O2426">
            <v>0</v>
          </cell>
          <cell r="P2426">
            <v>290002.39183758711</v>
          </cell>
          <cell r="Q2426">
            <v>0</v>
          </cell>
          <cell r="R2426">
            <v>0</v>
          </cell>
          <cell r="T2426">
            <v>0</v>
          </cell>
        </row>
        <row r="2427">
          <cell r="B2427" t="str">
            <v>C20003</v>
          </cell>
          <cell r="E2427" t="str">
            <v>Mandor</v>
          </cell>
          <cell r="G2427">
            <v>0</v>
          </cell>
          <cell r="I2427" t="str">
            <v>jam</v>
          </cell>
          <cell r="J2427">
            <v>0</v>
          </cell>
          <cell r="K2427">
            <v>0</v>
          </cell>
          <cell r="L2427">
            <v>5.0182344730971238</v>
          </cell>
          <cell r="M2427">
            <v>27500</v>
          </cell>
          <cell r="N2427">
            <v>0</v>
          </cell>
          <cell r="O2427">
            <v>0</v>
          </cell>
          <cell r="P2427">
            <v>0</v>
          </cell>
          <cell r="Q2427">
            <v>0</v>
          </cell>
          <cell r="R2427">
            <v>0</v>
          </cell>
          <cell r="T2427">
            <v>0</v>
          </cell>
        </row>
        <row r="2428">
          <cell r="D2428" t="str">
            <v>Equipment Operasional</v>
          </cell>
          <cell r="H2428" t="str">
            <v>BBM</v>
          </cell>
          <cell r="M2428">
            <v>109213.00109622291</v>
          </cell>
          <cell r="T2428">
            <v>0</v>
          </cell>
        </row>
        <row r="2429">
          <cell r="B2429" t="str">
            <v>D20025</v>
          </cell>
          <cell r="E2429" t="str">
            <v>Excavator CAT320</v>
          </cell>
          <cell r="F2429">
            <v>0.6</v>
          </cell>
          <cell r="G2429">
            <v>18</v>
          </cell>
          <cell r="H2429">
            <v>59.657634892303648</v>
          </cell>
          <cell r="I2429" t="str">
            <v>jam</v>
          </cell>
          <cell r="J2429">
            <v>3.3143130495724247</v>
          </cell>
          <cell r="K2429">
            <v>0.19927327137881343</v>
          </cell>
          <cell r="L2429">
            <v>5.0182344730971238</v>
          </cell>
          <cell r="M2429">
            <v>241268.4</v>
          </cell>
          <cell r="N2429">
            <v>799639.00656945957</v>
          </cell>
          <cell r="O2429">
            <v>0</v>
          </cell>
          <cell r="P2429">
            <v>0</v>
          </cell>
          <cell r="Q2429">
            <v>799639.00656945957</v>
          </cell>
          <cell r="R2429">
            <v>0</v>
          </cell>
          <cell r="T2429">
            <v>0</v>
          </cell>
        </row>
        <row r="2430">
          <cell r="B2430" t="str">
            <v>D20105</v>
          </cell>
          <cell r="E2430" t="str">
            <v>Excavator long arm</v>
          </cell>
          <cell r="F2430">
            <v>0.4</v>
          </cell>
          <cell r="G2430">
            <v>18</v>
          </cell>
          <cell r="H2430">
            <v>44.190840660965662</v>
          </cell>
          <cell r="I2430" t="str">
            <v>jam</v>
          </cell>
          <cell r="J2430">
            <v>2.4550467033869814</v>
          </cell>
          <cell r="K2430">
            <v>0.22141474597645935</v>
          </cell>
          <cell r="L2430">
            <v>4.5164110257874119</v>
          </cell>
          <cell r="M2430">
            <v>241268.4</v>
          </cell>
          <cell r="N2430">
            <v>592325.19005145156</v>
          </cell>
          <cell r="O2430">
            <v>0</v>
          </cell>
          <cell r="P2430">
            <v>0</v>
          </cell>
          <cell r="Q2430">
            <v>592325.19005145156</v>
          </cell>
          <cell r="R2430">
            <v>0</v>
          </cell>
          <cell r="T2430">
            <v>0</v>
          </cell>
        </row>
        <row r="2431">
          <cell r="B2431" t="str">
            <v>D20024</v>
          </cell>
          <cell r="E2431" t="str">
            <v>Dump Truck 20 Ton</v>
          </cell>
          <cell r="F2431">
            <v>8</v>
          </cell>
          <cell r="G2431">
            <v>10</v>
          </cell>
          <cell r="H2431">
            <v>36.138666666666659</v>
          </cell>
          <cell r="I2431" t="str">
            <v>jam</v>
          </cell>
          <cell r="J2431">
            <v>3.6138666666666661</v>
          </cell>
          <cell r="K2431">
            <v>0.13037037037037036</v>
          </cell>
          <cell r="L2431">
            <v>7.6704545454545467</v>
          </cell>
          <cell r="M2431">
            <v>192744.92307692309</v>
          </cell>
          <cell r="N2431">
            <v>696554.45267692301</v>
          </cell>
          <cell r="O2431">
            <v>0</v>
          </cell>
          <cell r="P2431">
            <v>0</v>
          </cell>
          <cell r="Q2431">
            <v>696554.45267692301</v>
          </cell>
          <cell r="R2431">
            <v>0</v>
          </cell>
          <cell r="T2431">
            <v>0</v>
          </cell>
        </row>
        <row r="2432">
          <cell r="B2432" t="str">
            <v>D20049</v>
          </cell>
          <cell r="E2432" t="str">
            <v>Giant breaker</v>
          </cell>
          <cell r="G2432">
            <v>18</v>
          </cell>
          <cell r="H2432">
            <v>49.896000000000001</v>
          </cell>
          <cell r="I2432" t="str">
            <v>jam</v>
          </cell>
          <cell r="J2432">
            <v>2.7720000000000002</v>
          </cell>
          <cell r="K2432">
            <v>0.1</v>
          </cell>
          <cell r="L2432">
            <v>10</v>
          </cell>
          <cell r="M2432">
            <v>268437.52</v>
          </cell>
          <cell r="N2432">
            <v>744108.80544000014</v>
          </cell>
          <cell r="O2432">
            <v>0</v>
          </cell>
          <cell r="P2432">
            <v>0</v>
          </cell>
          <cell r="Q2432">
            <v>744108.80544000014</v>
          </cell>
          <cell r="R2432">
            <v>0</v>
          </cell>
          <cell r="T2432">
            <v>0</v>
          </cell>
        </row>
        <row r="2433">
          <cell r="B2433" t="str">
            <v>D20004</v>
          </cell>
          <cell r="E2433" t="str">
            <v>Alat bantu (Pek. Tanah)-m3</v>
          </cell>
          <cell r="I2433" t="str">
            <v>m3</v>
          </cell>
          <cell r="J2433">
            <v>27.72</v>
          </cell>
          <cell r="K2433">
            <v>1</v>
          </cell>
          <cell r="M2433">
            <v>250</v>
          </cell>
          <cell r="N2433">
            <v>6930</v>
          </cell>
          <cell r="O2433">
            <v>0</v>
          </cell>
          <cell r="P2433">
            <v>0</v>
          </cell>
          <cell r="Q2433">
            <v>6930</v>
          </cell>
          <cell r="R2433">
            <v>0</v>
          </cell>
          <cell r="T2433">
            <v>0</v>
          </cell>
        </row>
        <row r="2434">
          <cell r="B2434" t="str">
            <v>D20050</v>
          </cell>
          <cell r="E2434" t="str">
            <v>BBM solar</v>
          </cell>
          <cell r="H2434">
            <v>189.88314221993596</v>
          </cell>
          <cell r="I2434" t="str">
            <v>ltr</v>
          </cell>
          <cell r="J2434">
            <v>189.88314221993596</v>
          </cell>
          <cell r="M2434">
            <v>989.1712</v>
          </cell>
          <cell r="N2434">
            <v>187826.93564946472</v>
          </cell>
          <cell r="O2434">
            <v>0</v>
          </cell>
          <cell r="P2434">
            <v>0</v>
          </cell>
          <cell r="Q2434">
            <v>187826.93564946472</v>
          </cell>
          <cell r="R2434">
            <v>0</v>
          </cell>
          <cell r="T2434">
            <v>0</v>
          </cell>
        </row>
        <row r="2435">
          <cell r="T2435">
            <v>0</v>
          </cell>
        </row>
        <row r="2436">
          <cell r="B2436" t="str">
            <v>4.5.2</v>
          </cell>
          <cell r="D2436" t="str">
            <v>Chamber Soil Back Filling</v>
          </cell>
          <cell r="I2436" t="str">
            <v>m3</v>
          </cell>
          <cell r="J2436">
            <v>19.200000000000003</v>
          </cell>
          <cell r="K2436">
            <v>19.200000000000003</v>
          </cell>
          <cell r="L2436" t="str">
            <v>m3/nos</v>
          </cell>
          <cell r="M2436">
            <v>48435.163685089254</v>
          </cell>
          <cell r="T2436">
            <v>0</v>
          </cell>
        </row>
        <row r="2437">
          <cell r="D2437" t="str">
            <v>Material</v>
          </cell>
          <cell r="M2437">
            <v>8174.2819508471621</v>
          </cell>
          <cell r="T2437">
            <v>0</v>
          </cell>
        </row>
        <row r="2438">
          <cell r="B2438" t="str">
            <v>A20020</v>
          </cell>
          <cell r="E2438" t="str">
            <v>Tanah pilihan</v>
          </cell>
          <cell r="F2438">
            <v>0.2</v>
          </cell>
          <cell r="I2438" t="str">
            <v>m3</v>
          </cell>
          <cell r="J2438">
            <v>4.6080000000000005</v>
          </cell>
          <cell r="K2438">
            <v>1.2</v>
          </cell>
          <cell r="M2438">
            <v>34059.508128529844</v>
          </cell>
          <cell r="N2438">
            <v>156946.21345626554</v>
          </cell>
          <cell r="O2438">
            <v>156946.21345626554</v>
          </cell>
          <cell r="P2438">
            <v>0</v>
          </cell>
          <cell r="Q2438">
            <v>0</v>
          </cell>
          <cell r="R2438">
            <v>0</v>
          </cell>
          <cell r="T2438">
            <v>0</v>
          </cell>
        </row>
        <row r="2439">
          <cell r="D2439" t="str">
            <v>Labour</v>
          </cell>
          <cell r="M2439">
            <v>3489.7119341563775</v>
          </cell>
          <cell r="T2439">
            <v>0</v>
          </cell>
        </row>
        <row r="2440">
          <cell r="B2440" t="str">
            <v>C20001</v>
          </cell>
          <cell r="E2440" t="str">
            <v>Tenaga</v>
          </cell>
          <cell r="G2440">
            <v>6</v>
          </cell>
          <cell r="I2440" t="str">
            <v>jam</v>
          </cell>
          <cell r="J2440">
            <v>3.0340740740740735</v>
          </cell>
          <cell r="K2440">
            <v>0.15802469135802463</v>
          </cell>
          <cell r="L2440">
            <v>37.968750000000014</v>
          </cell>
          <cell r="M2440">
            <v>17500</v>
          </cell>
          <cell r="N2440">
            <v>53096.296296296285</v>
          </cell>
          <cell r="O2440">
            <v>0</v>
          </cell>
          <cell r="P2440">
            <v>53096.296296296285</v>
          </cell>
          <cell r="Q2440">
            <v>0</v>
          </cell>
          <cell r="R2440">
            <v>0</v>
          </cell>
          <cell r="T2440">
            <v>0</v>
          </cell>
        </row>
        <row r="2441">
          <cell r="B2441" t="str">
            <v>C20003</v>
          </cell>
          <cell r="E2441" t="str">
            <v>Mandor</v>
          </cell>
          <cell r="G2441">
            <v>1</v>
          </cell>
          <cell r="I2441" t="str">
            <v>jam</v>
          </cell>
          <cell r="J2441">
            <v>0.50567901234567891</v>
          </cell>
          <cell r="K2441">
            <v>2.6337448559670771E-2</v>
          </cell>
          <cell r="L2441">
            <v>37.968750000000014</v>
          </cell>
          <cell r="M2441">
            <v>27500</v>
          </cell>
          <cell r="N2441">
            <v>13906.172839506171</v>
          </cell>
          <cell r="O2441">
            <v>0</v>
          </cell>
          <cell r="P2441">
            <v>13906.172839506171</v>
          </cell>
          <cell r="Q2441">
            <v>0</v>
          </cell>
          <cell r="R2441">
            <v>0</v>
          </cell>
          <cell r="T2441">
            <v>0</v>
          </cell>
        </row>
        <row r="2442">
          <cell r="D2442" t="str">
            <v>Equipment Operasional</v>
          </cell>
          <cell r="H2442" t="str">
            <v>BBM</v>
          </cell>
          <cell r="M2442">
            <v>36771.169800085707</v>
          </cell>
          <cell r="T2442">
            <v>0</v>
          </cell>
        </row>
        <row r="2443">
          <cell r="B2443" t="str">
            <v>D20025</v>
          </cell>
          <cell r="E2443" t="str">
            <v>Excavator CAT320</v>
          </cell>
          <cell r="F2443" t="str">
            <v>Timbun</v>
          </cell>
          <cell r="G2443">
            <v>18</v>
          </cell>
          <cell r="H2443">
            <v>9.1022222222222204</v>
          </cell>
          <cell r="I2443" t="str">
            <v>jam</v>
          </cell>
          <cell r="J2443">
            <v>0.50567901234567891</v>
          </cell>
          <cell r="K2443">
            <v>2.6337448559670771E-2</v>
          </cell>
          <cell r="L2443">
            <v>37.968750000000014</v>
          </cell>
          <cell r="M2443">
            <v>241268.4</v>
          </cell>
          <cell r="N2443">
            <v>122004.36622222219</v>
          </cell>
          <cell r="O2443">
            <v>0</v>
          </cell>
          <cell r="P2443">
            <v>0</v>
          </cell>
          <cell r="Q2443">
            <v>122004.36622222219</v>
          </cell>
          <cell r="R2443">
            <v>0</v>
          </cell>
          <cell r="T2443">
            <v>0</v>
          </cell>
        </row>
        <row r="2444">
          <cell r="B2444" t="str">
            <v>D20040</v>
          </cell>
          <cell r="E2444" t="str">
            <v>Water Tank Truck, 3000-5000 liter</v>
          </cell>
          <cell r="G2444">
            <v>5</v>
          </cell>
          <cell r="H2444">
            <v>0.64000000000000012</v>
          </cell>
          <cell r="I2444" t="str">
            <v>jam</v>
          </cell>
          <cell r="J2444">
            <v>0.12800000000000003</v>
          </cell>
          <cell r="K2444">
            <v>6.6666666666666671E-3</v>
          </cell>
          <cell r="L2444">
            <v>150</v>
          </cell>
          <cell r="M2444">
            <v>84561.566504230243</v>
          </cell>
          <cell r="N2444">
            <v>10823.880512541473</v>
          </cell>
          <cell r="O2444">
            <v>0</v>
          </cell>
          <cell r="P2444">
            <v>0</v>
          </cell>
          <cell r="Q2444">
            <v>10823.880512541473</v>
          </cell>
          <cell r="R2444">
            <v>0</v>
          </cell>
          <cell r="T2444">
            <v>0</v>
          </cell>
        </row>
        <row r="2445">
          <cell r="B2445" t="str">
            <v>A20021</v>
          </cell>
          <cell r="E2445" t="str">
            <v>Air</v>
          </cell>
          <cell r="I2445" t="str">
            <v>m3</v>
          </cell>
          <cell r="J2445">
            <v>1.9200000000000004</v>
          </cell>
          <cell r="K2445">
            <v>0.1</v>
          </cell>
          <cell r="M2445">
            <v>2469.92</v>
          </cell>
          <cell r="N2445">
            <v>4742.2464000000009</v>
          </cell>
          <cell r="O2445">
            <v>4742.2464000000009</v>
          </cell>
          <cell r="P2445">
            <v>0</v>
          </cell>
          <cell r="Q2445">
            <v>0</v>
          </cell>
          <cell r="R2445">
            <v>0</v>
          </cell>
          <cell r="T2445">
            <v>0</v>
          </cell>
        </row>
        <row r="2446">
          <cell r="B2446" t="str">
            <v>D20036</v>
          </cell>
          <cell r="E2446" t="str">
            <v>Stamper</v>
          </cell>
          <cell r="I2446" t="str">
            <v>jam</v>
          </cell>
          <cell r="J2446">
            <v>2.5600000000000005</v>
          </cell>
          <cell r="K2446">
            <v>0.13333333333333333</v>
          </cell>
          <cell r="L2446">
            <v>7.5</v>
          </cell>
          <cell r="M2446">
            <v>27509.943875635217</v>
          </cell>
          <cell r="N2446">
            <v>70425.456321626174</v>
          </cell>
          <cell r="O2446">
            <v>0</v>
          </cell>
          <cell r="P2446">
            <v>0</v>
          </cell>
          <cell r="Q2446">
            <v>70425.456321626174</v>
          </cell>
          <cell r="R2446">
            <v>0</v>
          </cell>
          <cell r="T2446">
            <v>0</v>
          </cell>
        </row>
        <row r="2447">
          <cell r="B2447" t="str">
            <v>D20042</v>
          </cell>
          <cell r="E2447" t="str">
            <v>Wheel loader</v>
          </cell>
          <cell r="F2447">
            <v>0.8</v>
          </cell>
          <cell r="G2447">
            <v>16</v>
          </cell>
          <cell r="H2447">
            <v>6.5799196787148588</v>
          </cell>
          <cell r="I2447" t="str">
            <v>jam</v>
          </cell>
          <cell r="J2447">
            <v>0.41124497991967868</v>
          </cell>
          <cell r="K2447">
            <v>2.6773761713520743E-2</v>
          </cell>
          <cell r="L2447">
            <v>37.350000000000009</v>
          </cell>
          <cell r="M2447">
            <v>173345.6</v>
          </cell>
          <cell r="N2447">
            <v>71287.507791164651</v>
          </cell>
          <cell r="O2447">
            <v>0</v>
          </cell>
          <cell r="P2447">
            <v>0</v>
          </cell>
          <cell r="Q2447">
            <v>71287.507791164651</v>
          </cell>
          <cell r="R2447">
            <v>0</v>
          </cell>
          <cell r="T2447">
            <v>0</v>
          </cell>
        </row>
        <row r="2448">
          <cell r="B2448" t="str">
            <v>D20024</v>
          </cell>
          <cell r="E2448" t="str">
            <v>Dump Truck 20 Ton</v>
          </cell>
          <cell r="F2448">
            <v>8</v>
          </cell>
          <cell r="G2448">
            <v>10</v>
          </cell>
          <cell r="H2448">
            <v>20.024888888888889</v>
          </cell>
          <cell r="I2448" t="str">
            <v>jam</v>
          </cell>
          <cell r="J2448">
            <v>2.0024888888888888</v>
          </cell>
          <cell r="K2448">
            <v>0.13037037037037036</v>
          </cell>
          <cell r="L2448">
            <v>7.6704545454545467</v>
          </cell>
          <cell r="M2448">
            <v>192744.92307692309</v>
          </cell>
          <cell r="N2448">
            <v>385969.56685128208</v>
          </cell>
          <cell r="O2448">
            <v>0</v>
          </cell>
          <cell r="P2448">
            <v>0</v>
          </cell>
          <cell r="Q2448">
            <v>385969.56685128208</v>
          </cell>
          <cell r="R2448">
            <v>0</v>
          </cell>
          <cell r="T2448">
            <v>0</v>
          </cell>
        </row>
        <row r="2449">
          <cell r="B2449" t="str">
            <v>D20004</v>
          </cell>
          <cell r="E2449" t="str">
            <v>Alat bantu (Pek. Tanah)-m3</v>
          </cell>
          <cell r="I2449" t="str">
            <v>m3</v>
          </cell>
          <cell r="J2449">
            <v>19.200000000000003</v>
          </cell>
          <cell r="K2449">
            <v>1</v>
          </cell>
          <cell r="M2449">
            <v>250</v>
          </cell>
          <cell r="N2449">
            <v>4800.0000000000009</v>
          </cell>
          <cell r="O2449">
            <v>0</v>
          </cell>
          <cell r="P2449">
            <v>0</v>
          </cell>
          <cell r="Q2449">
            <v>4800.0000000000009</v>
          </cell>
          <cell r="R2449">
            <v>0</v>
          </cell>
          <cell r="T2449">
            <v>0</v>
          </cell>
        </row>
        <row r="2450">
          <cell r="B2450" t="str">
            <v>D20050</v>
          </cell>
          <cell r="E2450" t="str">
            <v>BBM solar</v>
          </cell>
          <cell r="H2450">
            <v>36.347030789825965</v>
          </cell>
          <cell r="I2450" t="str">
            <v>ltr</v>
          </cell>
          <cell r="J2450">
            <v>36.347030789825965</v>
          </cell>
          <cell r="M2450">
            <v>989.1712</v>
          </cell>
          <cell r="N2450">
            <v>35953.436062809094</v>
          </cell>
          <cell r="O2450">
            <v>0</v>
          </cell>
          <cell r="P2450">
            <v>0</v>
          </cell>
          <cell r="Q2450">
            <v>35953.436062809094</v>
          </cell>
          <cell r="R2450">
            <v>0</v>
          </cell>
          <cell r="T2450">
            <v>0</v>
          </cell>
        </row>
        <row r="2451">
          <cell r="T2451">
            <v>0</v>
          </cell>
        </row>
        <row r="2452">
          <cell r="B2452" t="str">
            <v>4.5.3</v>
          </cell>
          <cell r="D2452" t="str">
            <v>Blinding Concrete Class B</v>
          </cell>
          <cell r="F2452">
            <v>0.1</v>
          </cell>
          <cell r="I2452" t="str">
            <v>m3</v>
          </cell>
          <cell r="J2452">
            <v>2</v>
          </cell>
          <cell r="K2452">
            <v>2</v>
          </cell>
          <cell r="L2452" t="str">
            <v>m3/nos</v>
          </cell>
          <cell r="M2452">
            <v>694275.05280000006</v>
          </cell>
          <cell r="T2452">
            <v>0</v>
          </cell>
        </row>
        <row r="2453">
          <cell r="D2453" t="str">
            <v>Material</v>
          </cell>
          <cell r="M2453">
            <v>609675.05280000006</v>
          </cell>
          <cell r="T2453">
            <v>0</v>
          </cell>
        </row>
        <row r="2454">
          <cell r="B2454" t="str">
            <v>B20193</v>
          </cell>
          <cell r="E2454" t="str">
            <v>Concrete Class B</v>
          </cell>
          <cell r="I2454" t="str">
            <v>m3</v>
          </cell>
          <cell r="J2454">
            <v>2.04</v>
          </cell>
          <cell r="K2454">
            <v>1.02</v>
          </cell>
          <cell r="M2454">
            <v>597720.64</v>
          </cell>
          <cell r="N2454">
            <v>1219350.1056000001</v>
          </cell>
          <cell r="O2454">
            <v>1219350.1056000001</v>
          </cell>
          <cell r="P2454">
            <v>0</v>
          </cell>
          <cell r="Q2454">
            <v>0</v>
          </cell>
          <cell r="R2454">
            <v>0</v>
          </cell>
          <cell r="T2454">
            <v>0</v>
          </cell>
        </row>
        <row r="2455">
          <cell r="D2455" t="str">
            <v>Labour</v>
          </cell>
          <cell r="M2455">
            <v>81600</v>
          </cell>
          <cell r="T2455">
            <v>0</v>
          </cell>
        </row>
        <row r="2456">
          <cell r="B2456" t="str">
            <v>C20008</v>
          </cell>
          <cell r="E2456" t="str">
            <v>Placing beton (slab)</v>
          </cell>
          <cell r="I2456" t="str">
            <v>m3</v>
          </cell>
          <cell r="J2456">
            <v>2.04</v>
          </cell>
          <cell r="M2456">
            <v>80000</v>
          </cell>
          <cell r="N2456">
            <v>163200</v>
          </cell>
          <cell r="O2456">
            <v>0</v>
          </cell>
          <cell r="P2456">
            <v>163200</v>
          </cell>
          <cell r="Q2456">
            <v>0</v>
          </cell>
          <cell r="R2456">
            <v>0</v>
          </cell>
          <cell r="T2456">
            <v>0</v>
          </cell>
        </row>
        <row r="2457">
          <cell r="D2457" t="str">
            <v>Equipment Operasional</v>
          </cell>
          <cell r="H2457" t="str">
            <v>BBM</v>
          </cell>
          <cell r="M2457">
            <v>3000</v>
          </cell>
          <cell r="T2457">
            <v>0</v>
          </cell>
        </row>
        <row r="2458">
          <cell r="B2458" t="str">
            <v>D20029</v>
          </cell>
          <cell r="E2458" t="str">
            <v>Gerobak dorong</v>
          </cell>
          <cell r="I2458" t="str">
            <v>unit</v>
          </cell>
          <cell r="J2458">
            <v>0.04</v>
          </cell>
          <cell r="K2458">
            <v>0.02</v>
          </cell>
          <cell r="M2458">
            <v>100000</v>
          </cell>
          <cell r="N2458">
            <v>4000</v>
          </cell>
          <cell r="O2458">
            <v>0</v>
          </cell>
          <cell r="P2458">
            <v>0</v>
          </cell>
          <cell r="Q2458">
            <v>4000</v>
          </cell>
          <cell r="R2458">
            <v>0</v>
          </cell>
          <cell r="T2458">
            <v>0</v>
          </cell>
        </row>
        <row r="2459">
          <cell r="B2459" t="str">
            <v>D20006</v>
          </cell>
          <cell r="E2459" t="str">
            <v>Alat bantu Cor</v>
          </cell>
          <cell r="I2459" t="str">
            <v>m3</v>
          </cell>
          <cell r="J2459">
            <v>2</v>
          </cell>
          <cell r="K2459">
            <v>1</v>
          </cell>
          <cell r="M2459">
            <v>1000</v>
          </cell>
          <cell r="N2459">
            <v>2000</v>
          </cell>
          <cell r="O2459">
            <v>0</v>
          </cell>
          <cell r="P2459">
            <v>0</v>
          </cell>
          <cell r="Q2459">
            <v>2000</v>
          </cell>
          <cell r="R2459">
            <v>0</v>
          </cell>
          <cell r="T2459">
            <v>0</v>
          </cell>
        </row>
        <row r="2460">
          <cell r="T2460">
            <v>0</v>
          </cell>
        </row>
        <row r="2461">
          <cell r="B2461" t="str">
            <v>4.5.4</v>
          </cell>
          <cell r="D2461" t="str">
            <v>Concrete Work</v>
          </cell>
          <cell r="I2461" t="str">
            <v>nos</v>
          </cell>
          <cell r="J2461">
            <v>1</v>
          </cell>
          <cell r="M2461">
            <v>69423975.989934444</v>
          </cell>
          <cell r="T2461">
            <v>0</v>
          </cell>
        </row>
        <row r="2462">
          <cell r="D2462" t="str">
            <v>Concrete block</v>
          </cell>
          <cell r="T2462">
            <v>0</v>
          </cell>
        </row>
        <row r="2463">
          <cell r="B2463" t="str">
            <v>4.5.4.a</v>
          </cell>
          <cell r="E2463" t="str">
            <v>Con-C</v>
          </cell>
          <cell r="I2463" t="str">
            <v>m3</v>
          </cell>
          <cell r="J2463">
            <v>0.91400000000000003</v>
          </cell>
          <cell r="K2463">
            <v>0.91400000000000003</v>
          </cell>
          <cell r="L2463" t="str">
            <v>m3/nos</v>
          </cell>
          <cell r="T2463">
            <v>0</v>
          </cell>
        </row>
        <row r="2464">
          <cell r="B2464" t="str">
            <v>4.5.4.b</v>
          </cell>
          <cell r="E2464" t="str">
            <v>Re-Bar</v>
          </cell>
          <cell r="I2464" t="str">
            <v>kg</v>
          </cell>
          <cell r="J2464">
            <v>73.063000000000002</v>
          </cell>
          <cell r="K2464">
            <v>73.063000000000002</v>
          </cell>
          <cell r="L2464" t="str">
            <v>kg/nos</v>
          </cell>
          <cell r="T2464">
            <v>0</v>
          </cell>
        </row>
        <row r="2465">
          <cell r="B2465" t="str">
            <v>4.5.4.c</v>
          </cell>
          <cell r="E2465" t="str">
            <v>Form-Work</v>
          </cell>
          <cell r="I2465" t="str">
            <v>m2</v>
          </cell>
          <cell r="J2465">
            <v>8.2260000000000009</v>
          </cell>
          <cell r="K2465">
            <v>8.2260000000000009</v>
          </cell>
          <cell r="L2465" t="str">
            <v>m2/nos</v>
          </cell>
          <cell r="T2465">
            <v>0</v>
          </cell>
        </row>
        <row r="2466">
          <cell r="D2466" t="str">
            <v>Opening for acces and maintenance</v>
          </cell>
          <cell r="T2466">
            <v>0</v>
          </cell>
        </row>
        <row r="2467">
          <cell r="B2467" t="str">
            <v>4.5.4.d</v>
          </cell>
          <cell r="E2467" t="str">
            <v>Con-C</v>
          </cell>
          <cell r="I2467" t="str">
            <v>m3</v>
          </cell>
          <cell r="J2467">
            <v>0.112</v>
          </cell>
          <cell r="K2467">
            <v>0.112</v>
          </cell>
          <cell r="L2467" t="str">
            <v>m3/nos</v>
          </cell>
          <cell r="T2467">
            <v>0</v>
          </cell>
        </row>
        <row r="2468">
          <cell r="B2468" t="str">
            <v>4.5.4.e</v>
          </cell>
          <cell r="E2468" t="str">
            <v>Re-Bar</v>
          </cell>
          <cell r="I2468" t="str">
            <v>kg</v>
          </cell>
          <cell r="J2468">
            <v>23.297000000000001</v>
          </cell>
          <cell r="K2468">
            <v>23.297000000000001</v>
          </cell>
          <cell r="L2468" t="str">
            <v>kg/nos</v>
          </cell>
          <cell r="T2468">
            <v>0</v>
          </cell>
        </row>
        <row r="2469">
          <cell r="B2469" t="str">
            <v>4.5.4.f</v>
          </cell>
          <cell r="E2469" t="str">
            <v>Form-Work</v>
          </cell>
          <cell r="I2469" t="str">
            <v>m2</v>
          </cell>
          <cell r="J2469">
            <v>1.56</v>
          </cell>
          <cell r="K2469">
            <v>1.56</v>
          </cell>
          <cell r="L2469" t="str">
            <v>m2/nos</v>
          </cell>
          <cell r="T2469">
            <v>0</v>
          </cell>
        </row>
        <row r="2470">
          <cell r="D2470" t="str">
            <v>Concrete ring for cover installation</v>
          </cell>
          <cell r="T2470">
            <v>0</v>
          </cell>
        </row>
        <row r="2471">
          <cell r="B2471" t="str">
            <v>4.5.4.g</v>
          </cell>
          <cell r="E2471" t="str">
            <v>Con-C</v>
          </cell>
          <cell r="I2471" t="str">
            <v>m3</v>
          </cell>
          <cell r="J2471">
            <v>0.432</v>
          </cell>
          <cell r="K2471">
            <v>0.432</v>
          </cell>
          <cell r="L2471" t="str">
            <v>m3/nos</v>
          </cell>
          <cell r="T2471">
            <v>0</v>
          </cell>
        </row>
        <row r="2472">
          <cell r="B2472" t="str">
            <v>4.5.4.h</v>
          </cell>
          <cell r="E2472" t="str">
            <v>Re-Bar</v>
          </cell>
          <cell r="I2472" t="str">
            <v>kg</v>
          </cell>
          <cell r="J2472">
            <v>78.629000000000005</v>
          </cell>
          <cell r="K2472">
            <v>78.629000000000005</v>
          </cell>
          <cell r="L2472" t="str">
            <v>kg/nos</v>
          </cell>
          <cell r="T2472">
            <v>0</v>
          </cell>
        </row>
        <row r="2473">
          <cell r="B2473" t="str">
            <v>4.5.4.i</v>
          </cell>
          <cell r="E2473" t="str">
            <v>Form-Work</v>
          </cell>
          <cell r="I2473" t="str">
            <v>m2</v>
          </cell>
          <cell r="J2473">
            <v>3.96</v>
          </cell>
          <cell r="K2473">
            <v>3.96</v>
          </cell>
          <cell r="L2473" t="str">
            <v>m2/nos</v>
          </cell>
          <cell r="T2473">
            <v>0</v>
          </cell>
        </row>
        <row r="2474">
          <cell r="D2474" t="str">
            <v>Chamber</v>
          </cell>
          <cell r="T2474">
            <v>0</v>
          </cell>
        </row>
        <row r="2475">
          <cell r="B2475" t="str">
            <v>4.5.4.j</v>
          </cell>
          <cell r="E2475" t="str">
            <v>Con-C</v>
          </cell>
          <cell r="I2475" t="str">
            <v>m3</v>
          </cell>
          <cell r="J2475">
            <v>18.504000000000001</v>
          </cell>
          <cell r="K2475">
            <v>18.504000000000001</v>
          </cell>
          <cell r="L2475" t="str">
            <v>m3/nos</v>
          </cell>
          <cell r="T2475">
            <v>0</v>
          </cell>
        </row>
        <row r="2476">
          <cell r="B2476" t="str">
            <v>4.5.4.k</v>
          </cell>
          <cell r="E2476" t="str">
            <v>Re-Bar</v>
          </cell>
          <cell r="I2476" t="str">
            <v>kg</v>
          </cell>
          <cell r="J2476">
            <v>3243.5050000000001</v>
          </cell>
          <cell r="K2476">
            <v>3243.5050000000001</v>
          </cell>
          <cell r="L2476" t="str">
            <v>kg/nos</v>
          </cell>
          <cell r="T2476">
            <v>0</v>
          </cell>
        </row>
        <row r="2477">
          <cell r="B2477" t="str">
            <v>4.5.4.l</v>
          </cell>
          <cell r="E2477" t="str">
            <v>Form-Work</v>
          </cell>
          <cell r="I2477" t="str">
            <v>m2</v>
          </cell>
          <cell r="J2477">
            <v>68.040000000000006</v>
          </cell>
          <cell r="K2477">
            <v>68.040000000000006</v>
          </cell>
          <cell r="L2477" t="str">
            <v>m2/nos</v>
          </cell>
          <cell r="T2477">
            <v>0</v>
          </cell>
        </row>
        <row r="2478">
          <cell r="D2478" t="str">
            <v>Pre-cast</v>
          </cell>
          <cell r="T2478">
            <v>0</v>
          </cell>
        </row>
        <row r="2479">
          <cell r="B2479" t="str">
            <v>4.5.4.m</v>
          </cell>
          <cell r="E2479" t="str">
            <v>Con-C</v>
          </cell>
          <cell r="I2479" t="str">
            <v>m3</v>
          </cell>
          <cell r="J2479">
            <v>0</v>
          </cell>
          <cell r="K2479">
            <v>0</v>
          </cell>
          <cell r="L2479" t="str">
            <v>m3/nos</v>
          </cell>
          <cell r="T2479">
            <v>0</v>
          </cell>
        </row>
        <row r="2480">
          <cell r="B2480" t="str">
            <v>4.5.4.n</v>
          </cell>
          <cell r="E2480" t="str">
            <v>Re-Bar</v>
          </cell>
          <cell r="I2480" t="str">
            <v>kg</v>
          </cell>
          <cell r="J2480">
            <v>0</v>
          </cell>
          <cell r="K2480">
            <v>0</v>
          </cell>
          <cell r="L2480" t="str">
            <v>kg/nos</v>
          </cell>
          <cell r="T2480">
            <v>0</v>
          </cell>
        </row>
        <row r="2481">
          <cell r="B2481" t="str">
            <v>4.5.4.o</v>
          </cell>
          <cell r="E2481" t="str">
            <v>Form-Work</v>
          </cell>
          <cell r="I2481" t="str">
            <v>m2</v>
          </cell>
          <cell r="J2481">
            <v>0</v>
          </cell>
          <cell r="K2481">
            <v>0</v>
          </cell>
          <cell r="L2481" t="str">
            <v>m2/nos</v>
          </cell>
          <cell r="T2481">
            <v>0</v>
          </cell>
        </row>
        <row r="2482">
          <cell r="T2482">
            <v>0</v>
          </cell>
        </row>
        <row r="2483">
          <cell r="D2483" t="str">
            <v>Concrete class C</v>
          </cell>
          <cell r="I2483" t="str">
            <v>m3</v>
          </cell>
          <cell r="J2483">
            <v>19.962</v>
          </cell>
          <cell r="M2483">
            <v>780355.8617086343</v>
          </cell>
          <cell r="T2483">
            <v>0</v>
          </cell>
        </row>
        <row r="2484">
          <cell r="D2484" t="str">
            <v>Material</v>
          </cell>
          <cell r="M2484">
            <v>14580982.476708971</v>
          </cell>
          <cell r="T2484">
            <v>0</v>
          </cell>
        </row>
        <row r="2485">
          <cell r="B2485" t="str">
            <v>B20194</v>
          </cell>
          <cell r="E2485" t="str">
            <v>Concrete Class C</v>
          </cell>
          <cell r="I2485" t="str">
            <v>m3</v>
          </cell>
          <cell r="J2485">
            <v>20.361239999999999</v>
          </cell>
          <cell r="K2485">
            <v>1.02</v>
          </cell>
          <cell r="M2485">
            <v>654528.80000000005</v>
          </cell>
          <cell r="N2485">
            <v>13327017.983712001</v>
          </cell>
          <cell r="O2485">
            <v>13327017.983712001</v>
          </cell>
          <cell r="P2485">
            <v>0</v>
          </cell>
          <cell r="Q2485">
            <v>0</v>
          </cell>
          <cell r="R2485">
            <v>0</v>
          </cell>
          <cell r="T2485">
            <v>0</v>
          </cell>
        </row>
        <row r="2486">
          <cell r="D2486" t="str">
            <v>Labour</v>
          </cell>
          <cell r="M2486">
            <v>2227706.7833698029</v>
          </cell>
          <cell r="T2486">
            <v>0</v>
          </cell>
        </row>
        <row r="2487">
          <cell r="B2487" t="str">
            <v>C20007</v>
          </cell>
          <cell r="E2487" t="str">
            <v>Placing beton (dinding)</v>
          </cell>
          <cell r="I2487" t="str">
            <v>m3</v>
          </cell>
          <cell r="J2487">
            <v>20.361239999999999</v>
          </cell>
          <cell r="M2487">
            <v>100000</v>
          </cell>
          <cell r="N2487">
            <v>2036123.9999999998</v>
          </cell>
          <cell r="O2487">
            <v>0</v>
          </cell>
          <cell r="P2487">
            <v>2036123.9999999998</v>
          </cell>
          <cell r="Q2487">
            <v>0</v>
          </cell>
          <cell r="R2487">
            <v>0</v>
          </cell>
          <cell r="T2487">
            <v>0</v>
          </cell>
        </row>
        <row r="2488">
          <cell r="D2488" t="str">
            <v>Equipment Operasional</v>
          </cell>
          <cell r="H2488" t="str">
            <v>BBM</v>
          </cell>
          <cell r="M2488">
            <v>234487.66708507258</v>
          </cell>
          <cell r="T2488">
            <v>0</v>
          </cell>
        </row>
        <row r="2489">
          <cell r="B2489" t="str">
            <v>D20029</v>
          </cell>
          <cell r="E2489" t="str">
            <v>Gerobak dorong</v>
          </cell>
          <cell r="I2489" t="str">
            <v>unit</v>
          </cell>
          <cell r="J2489">
            <v>0.39923999999999998</v>
          </cell>
          <cell r="K2489">
            <v>0.02</v>
          </cell>
          <cell r="M2489">
            <v>100000</v>
          </cell>
          <cell r="N2489">
            <v>39924</v>
          </cell>
          <cell r="O2489">
            <v>0</v>
          </cell>
          <cell r="P2489">
            <v>0</v>
          </cell>
          <cell r="Q2489">
            <v>39924</v>
          </cell>
          <cell r="R2489">
            <v>0</v>
          </cell>
          <cell r="T2489">
            <v>0</v>
          </cell>
        </row>
        <row r="2490">
          <cell r="B2490" t="str">
            <v>D20019</v>
          </cell>
          <cell r="E2490" t="str">
            <v>Concrete Vibrator</v>
          </cell>
          <cell r="I2490" t="str">
            <v>jam</v>
          </cell>
          <cell r="J2490">
            <v>8.8185542168674704</v>
          </cell>
          <cell r="K2490">
            <v>0.44176706827309237</v>
          </cell>
          <cell r="L2490">
            <v>2.2636363636363637</v>
          </cell>
          <cell r="M2490">
            <v>8458.0449222720126</v>
          </cell>
          <cell r="N2490">
            <v>74587.727715756351</v>
          </cell>
          <cell r="O2490">
            <v>0</v>
          </cell>
          <cell r="P2490">
            <v>0</v>
          </cell>
          <cell r="Q2490">
            <v>74587.727715756351</v>
          </cell>
          <cell r="R2490">
            <v>0</v>
          </cell>
          <cell r="T2490">
            <v>0</v>
          </cell>
        </row>
        <row r="2491">
          <cell r="B2491" t="str">
            <v>D20006</v>
          </cell>
          <cell r="E2491" t="str">
            <v>Alat bantu Cor</v>
          </cell>
          <cell r="I2491" t="str">
            <v>m3</v>
          </cell>
          <cell r="J2491">
            <v>99.81</v>
          </cell>
          <cell r="K2491">
            <v>5</v>
          </cell>
          <cell r="M2491">
            <v>1000</v>
          </cell>
          <cell r="N2491">
            <v>99810</v>
          </cell>
          <cell r="O2491">
            <v>0</v>
          </cell>
          <cell r="P2491">
            <v>0</v>
          </cell>
          <cell r="Q2491">
            <v>99810</v>
          </cell>
          <cell r="R2491">
            <v>0</v>
          </cell>
          <cell r="T2491">
            <v>0</v>
          </cell>
        </row>
        <row r="2492">
          <cell r="T2492">
            <v>0</v>
          </cell>
        </row>
        <row r="2493">
          <cell r="B2493" t="str">
            <v>4.5.4.p</v>
          </cell>
          <cell r="D2493" t="str">
            <v>Reinforcement</v>
          </cell>
          <cell r="I2493" t="str">
            <v>kg</v>
          </cell>
          <cell r="J2493">
            <v>3760.3434000000007</v>
          </cell>
          <cell r="K2493">
            <v>1.1000000000000001</v>
          </cell>
          <cell r="M2493">
            <v>12012.333333333336</v>
          </cell>
          <cell r="T2493">
            <v>0</v>
          </cell>
        </row>
        <row r="2494">
          <cell r="D2494" t="str">
            <v>Material</v>
          </cell>
          <cell r="M2494">
            <v>543956.16652204271</v>
          </cell>
          <cell r="T2494">
            <v>0</v>
          </cell>
        </row>
        <row r="2495">
          <cell r="B2495" t="str">
            <v>B20011</v>
          </cell>
          <cell r="E2495" t="str">
            <v>Besi beton</v>
          </cell>
          <cell r="I2495" t="str">
            <v>kg</v>
          </cell>
          <cell r="J2495">
            <v>3948.3605700000007</v>
          </cell>
          <cell r="K2495">
            <v>1.05</v>
          </cell>
          <cell r="M2495">
            <v>9800</v>
          </cell>
          <cell r="N2495">
            <v>38693933.58600001</v>
          </cell>
          <cell r="O2495">
            <v>38693933.58600001</v>
          </cell>
          <cell r="P2495">
            <v>0</v>
          </cell>
          <cell r="Q2495">
            <v>0</v>
          </cell>
          <cell r="R2495">
            <v>0</v>
          </cell>
          <cell r="T2495">
            <v>0</v>
          </cell>
        </row>
        <row r="2496">
          <cell r="B2496" t="str">
            <v>B20050</v>
          </cell>
          <cell r="E2496" t="str">
            <v>Kawat Bendrad</v>
          </cell>
          <cell r="I2496" t="str">
            <v>Kg</v>
          </cell>
          <cell r="J2496">
            <v>75.206868000000014</v>
          </cell>
          <cell r="K2496">
            <v>0.02</v>
          </cell>
          <cell r="M2496">
            <v>13950</v>
          </cell>
          <cell r="N2496">
            <v>1049135.8086000001</v>
          </cell>
          <cell r="O2496">
            <v>1049135.8086000001</v>
          </cell>
          <cell r="P2496">
            <v>0</v>
          </cell>
          <cell r="Q2496">
            <v>0</v>
          </cell>
          <cell r="R2496">
            <v>0</v>
          </cell>
          <cell r="T2496">
            <v>0</v>
          </cell>
        </row>
        <row r="2497">
          <cell r="D2497" t="str">
            <v>Labour</v>
          </cell>
          <cell r="M2497">
            <v>64848.592091756444</v>
          </cell>
          <cell r="T2497">
            <v>0</v>
          </cell>
        </row>
        <row r="2498">
          <cell r="B2498" t="str">
            <v>C20014</v>
          </cell>
          <cell r="E2498" t="str">
            <v>Upah fabrikasi dan install besi beton</v>
          </cell>
          <cell r="I2498" t="str">
            <v>kg</v>
          </cell>
          <cell r="J2498">
            <v>3948.3605700000007</v>
          </cell>
          <cell r="M2498">
            <v>1200</v>
          </cell>
          <cell r="N2498">
            <v>4738032.6840000013</v>
          </cell>
          <cell r="O2498">
            <v>0</v>
          </cell>
          <cell r="P2498">
            <v>4738032.6840000013</v>
          </cell>
          <cell r="Q2498">
            <v>0</v>
          </cell>
          <cell r="R2498">
            <v>0</v>
          </cell>
          <cell r="T2498">
            <v>0</v>
          </cell>
        </row>
        <row r="2499">
          <cell r="D2499" t="str">
            <v>Equipment Operasional</v>
          </cell>
          <cell r="M2499">
            <v>9435.6417064724992</v>
          </cell>
          <cell r="T2499">
            <v>0</v>
          </cell>
        </row>
        <row r="2500">
          <cell r="B2500" t="str">
            <v>D20013</v>
          </cell>
          <cell r="E2500" t="str">
            <v>Bar bender</v>
          </cell>
          <cell r="G2500">
            <v>300</v>
          </cell>
          <cell r="I2500" t="str">
            <v>jam</v>
          </cell>
          <cell r="J2500">
            <v>12.534478000000004</v>
          </cell>
          <cell r="K2500">
            <v>3.3333333333333335E-3</v>
          </cell>
          <cell r="M2500">
            <v>20000</v>
          </cell>
          <cell r="N2500">
            <v>250689.56000000008</v>
          </cell>
          <cell r="O2500">
            <v>0</v>
          </cell>
          <cell r="P2500">
            <v>0</v>
          </cell>
          <cell r="Q2500">
            <v>250689.56000000008</v>
          </cell>
          <cell r="R2500">
            <v>0</v>
          </cell>
          <cell r="T2500">
            <v>0</v>
          </cell>
        </row>
        <row r="2501">
          <cell r="B2501" t="str">
            <v>D20014</v>
          </cell>
          <cell r="E2501" t="str">
            <v>Bar cutter</v>
          </cell>
          <cell r="G2501">
            <v>300</v>
          </cell>
          <cell r="I2501" t="str">
            <v>jam</v>
          </cell>
          <cell r="J2501">
            <v>12.534478000000004</v>
          </cell>
          <cell r="K2501">
            <v>3.3333333333333335E-3</v>
          </cell>
          <cell r="M2501">
            <v>20000</v>
          </cell>
          <cell r="N2501">
            <v>250689.56000000008</v>
          </cell>
          <cell r="O2501">
            <v>0</v>
          </cell>
          <cell r="P2501">
            <v>0</v>
          </cell>
          <cell r="Q2501">
            <v>250689.56000000008</v>
          </cell>
          <cell r="R2501">
            <v>0</v>
          </cell>
          <cell r="T2501">
            <v>0</v>
          </cell>
        </row>
        <row r="2502">
          <cell r="B2502" t="str">
            <v>D20005</v>
          </cell>
          <cell r="E2502" t="str">
            <v>Alat bantu pekerjaan besi</v>
          </cell>
          <cell r="I2502" t="str">
            <v>kg</v>
          </cell>
          <cell r="J2502">
            <v>3760.3434000000007</v>
          </cell>
          <cell r="K2502">
            <v>1</v>
          </cell>
          <cell r="M2502">
            <v>50</v>
          </cell>
          <cell r="N2502">
            <v>188017.17000000004</v>
          </cell>
          <cell r="O2502">
            <v>0</v>
          </cell>
          <cell r="P2502">
            <v>0</v>
          </cell>
          <cell r="Q2502">
            <v>188017.17000000004</v>
          </cell>
          <cell r="R2502">
            <v>0</v>
          </cell>
          <cell r="T2502">
            <v>0</v>
          </cell>
        </row>
        <row r="2503">
          <cell r="T2503">
            <v>0</v>
          </cell>
        </row>
        <row r="2504">
          <cell r="D2504" t="str">
            <v>Formwork</v>
          </cell>
          <cell r="I2504" t="str">
            <v>m2</v>
          </cell>
          <cell r="J2504">
            <v>81.786000000000001</v>
          </cell>
          <cell r="M2504">
            <v>106081.89555555556</v>
          </cell>
          <cell r="T2504">
            <v>0</v>
          </cell>
        </row>
        <row r="2505">
          <cell r="D2505" t="str">
            <v>Material</v>
          </cell>
          <cell r="M2505">
            <v>637126.41744549794</v>
          </cell>
          <cell r="T2505">
            <v>0</v>
          </cell>
        </row>
        <row r="2506">
          <cell r="B2506" t="str">
            <v>A20008</v>
          </cell>
          <cell r="E2506" t="str">
            <v>Kayu bekisting</v>
          </cell>
          <cell r="G2506">
            <v>3</v>
          </cell>
          <cell r="H2506" t="str">
            <v>X pakai</v>
          </cell>
          <cell r="I2506" t="str">
            <v>m3</v>
          </cell>
          <cell r="J2506">
            <v>0.94423072916666673</v>
          </cell>
          <cell r="K2506">
            <v>1.154513888888889E-2</v>
          </cell>
          <cell r="M2506">
            <v>2193529.6</v>
          </cell>
          <cell r="N2506">
            <v>2071198.0536566668</v>
          </cell>
          <cell r="O2506">
            <v>2071198.0536566668</v>
          </cell>
          <cell r="P2506">
            <v>0</v>
          </cell>
          <cell r="Q2506">
            <v>0</v>
          </cell>
          <cell r="R2506">
            <v>0</v>
          </cell>
          <cell r="T2506">
            <v>0</v>
          </cell>
        </row>
        <row r="2507">
          <cell r="B2507" t="str">
            <v>B20065</v>
          </cell>
          <cell r="E2507" t="str">
            <v>Plywood 12mm x 4' x 8'</v>
          </cell>
          <cell r="G2507">
            <v>3</v>
          </cell>
          <cell r="H2507" t="str">
            <v>X pakai</v>
          </cell>
          <cell r="I2507" t="str">
            <v>lbr</v>
          </cell>
          <cell r="J2507">
            <v>9.4659722222222218</v>
          </cell>
          <cell r="K2507">
            <v>0.11574074074074074</v>
          </cell>
          <cell r="M2507">
            <v>225000</v>
          </cell>
          <cell r="N2507">
            <v>2129843.75</v>
          </cell>
          <cell r="O2507">
            <v>2129843.75</v>
          </cell>
          <cell r="P2507">
            <v>0</v>
          </cell>
          <cell r="Q2507">
            <v>0</v>
          </cell>
          <cell r="R2507">
            <v>0</v>
          </cell>
          <cell r="T2507">
            <v>0</v>
          </cell>
        </row>
        <row r="2508">
          <cell r="B2508" t="str">
            <v>B20067</v>
          </cell>
          <cell r="E2508" t="str">
            <v>Paku</v>
          </cell>
          <cell r="G2508">
            <v>1</v>
          </cell>
          <cell r="H2508" t="str">
            <v>X pakai</v>
          </cell>
          <cell r="I2508" t="str">
            <v>kg</v>
          </cell>
          <cell r="J2508">
            <v>32.373624999999997</v>
          </cell>
          <cell r="K2508">
            <v>0.39583333333333331</v>
          </cell>
          <cell r="M2508">
            <v>10650</v>
          </cell>
          <cell r="N2508">
            <v>344779.10624999995</v>
          </cell>
          <cell r="O2508">
            <v>344779.10624999995</v>
          </cell>
          <cell r="P2508">
            <v>0</v>
          </cell>
          <cell r="Q2508">
            <v>0</v>
          </cell>
          <cell r="R2508">
            <v>0</v>
          </cell>
          <cell r="T2508">
            <v>0</v>
          </cell>
        </row>
        <row r="2509">
          <cell r="B2509" t="str">
            <v>B20091</v>
          </cell>
          <cell r="E2509" t="str">
            <v>Material lain (adjustable support, pipa dll)</v>
          </cell>
          <cell r="G2509">
            <v>80</v>
          </cell>
          <cell r="H2509" t="str">
            <v>X pakai</v>
          </cell>
          <cell r="I2509" t="str">
            <v>ls</v>
          </cell>
          <cell r="J2509">
            <v>1.0223250000000002</v>
          </cell>
          <cell r="K2509">
            <v>1.2500000000000001E-2</v>
          </cell>
          <cell r="M2509">
            <v>600000</v>
          </cell>
          <cell r="N2509">
            <v>613395.00000000012</v>
          </cell>
          <cell r="O2509">
            <v>613395.00000000012</v>
          </cell>
          <cell r="P2509">
            <v>0</v>
          </cell>
          <cell r="Q2509">
            <v>0</v>
          </cell>
          <cell r="R2509">
            <v>0</v>
          </cell>
          <cell r="T2509">
            <v>0</v>
          </cell>
        </row>
        <row r="2510">
          <cell r="B2510" t="str">
            <v>B20066</v>
          </cell>
          <cell r="E2510" t="str">
            <v>Oli formwork</v>
          </cell>
          <cell r="I2510" t="str">
            <v>liter</v>
          </cell>
          <cell r="J2510">
            <v>16.357200000000002</v>
          </cell>
          <cell r="K2510">
            <v>0.2</v>
          </cell>
          <cell r="M2510">
            <v>5000</v>
          </cell>
          <cell r="N2510">
            <v>81786.000000000015</v>
          </cell>
          <cell r="O2510">
            <v>81786.000000000015</v>
          </cell>
          <cell r="P2510">
            <v>0</v>
          </cell>
          <cell r="Q2510">
            <v>0</v>
          </cell>
          <cell r="R2510">
            <v>0</v>
          </cell>
          <cell r="T2510">
            <v>0</v>
          </cell>
        </row>
        <row r="2511">
          <cell r="D2511" t="str">
            <v>Labour</v>
          </cell>
          <cell r="M2511">
            <v>397695.11305616336</v>
          </cell>
          <cell r="T2511">
            <v>0</v>
          </cell>
        </row>
        <row r="2512">
          <cell r="B2512" t="str">
            <v>C20013</v>
          </cell>
          <cell r="E2512" t="str">
            <v>Upah fabrikasi bekisting</v>
          </cell>
          <cell r="I2512" t="str">
            <v>m2</v>
          </cell>
          <cell r="J2512">
            <v>27.262</v>
          </cell>
          <cell r="M2512">
            <v>30000</v>
          </cell>
          <cell r="N2512">
            <v>817860</v>
          </cell>
          <cell r="O2512">
            <v>0</v>
          </cell>
          <cell r="P2512">
            <v>817860</v>
          </cell>
          <cell r="Q2512">
            <v>0</v>
          </cell>
          <cell r="R2512">
            <v>0</v>
          </cell>
          <cell r="T2512">
            <v>0</v>
          </cell>
        </row>
        <row r="2513">
          <cell r="B2513" t="str">
            <v>C20017</v>
          </cell>
          <cell r="E2513" t="str">
            <v>Upah install bekisting</v>
          </cell>
          <cell r="I2513" t="str">
            <v>m2</v>
          </cell>
          <cell r="J2513">
            <v>81.786000000000001</v>
          </cell>
          <cell r="M2513">
            <v>30000</v>
          </cell>
          <cell r="N2513">
            <v>2453580</v>
          </cell>
          <cell r="O2513">
            <v>0</v>
          </cell>
          <cell r="P2513">
            <v>2453580</v>
          </cell>
          <cell r="Q2513">
            <v>0</v>
          </cell>
          <cell r="R2513">
            <v>0</v>
          </cell>
          <cell r="T2513">
            <v>0</v>
          </cell>
        </row>
        <row r="2514">
          <cell r="D2514" t="str">
            <v>Equipment Operasional</v>
          </cell>
          <cell r="M2514">
            <v>19884.755652808166</v>
          </cell>
          <cell r="T2514">
            <v>0</v>
          </cell>
        </row>
        <row r="2515">
          <cell r="B2515" t="str">
            <v>D20007</v>
          </cell>
          <cell r="E2515" t="str">
            <v>Alat bantu formwork</v>
          </cell>
          <cell r="I2515" t="str">
            <v>m2</v>
          </cell>
          <cell r="J2515">
            <v>81.786000000000001</v>
          </cell>
          <cell r="M2515">
            <v>2000</v>
          </cell>
          <cell r="N2515">
            <v>163572</v>
          </cell>
          <cell r="O2515">
            <v>0</v>
          </cell>
          <cell r="P2515">
            <v>0</v>
          </cell>
          <cell r="Q2515">
            <v>163572</v>
          </cell>
          <cell r="R2515">
            <v>0</v>
          </cell>
          <cell r="T2515">
            <v>0</v>
          </cell>
        </row>
        <row r="2516">
          <cell r="T2516">
            <v>0</v>
          </cell>
        </row>
        <row r="2517">
          <cell r="B2517" t="str">
            <v>4.5.5</v>
          </cell>
          <cell r="D2517" t="str">
            <v>Galvanized Steel Ladder</v>
          </cell>
          <cell r="I2517" t="str">
            <v>nos</v>
          </cell>
          <cell r="J2517">
            <v>1</v>
          </cell>
          <cell r="K2517">
            <v>32.409999999999997</v>
          </cell>
          <cell r="L2517" t="str">
            <v>kg/nos</v>
          </cell>
          <cell r="M2517">
            <v>649982.54999999993</v>
          </cell>
          <cell r="T2517">
            <v>0</v>
          </cell>
        </row>
        <row r="2518">
          <cell r="D2518" t="str">
            <v>Material</v>
          </cell>
          <cell r="I2518" t="str">
            <v>kg</v>
          </cell>
          <cell r="J2518">
            <v>32.409999999999997</v>
          </cell>
          <cell r="M2518">
            <v>14805</v>
          </cell>
          <cell r="T2518">
            <v>0</v>
          </cell>
        </row>
        <row r="2519">
          <cell r="B2519" t="str">
            <v>B20008</v>
          </cell>
          <cell r="E2519" t="str">
            <v>Baja galvanis</v>
          </cell>
          <cell r="I2519" t="str">
            <v>kg</v>
          </cell>
          <cell r="J2519">
            <v>34.030499999999996</v>
          </cell>
          <cell r="K2519">
            <v>1.05</v>
          </cell>
          <cell r="M2519">
            <v>14100</v>
          </cell>
          <cell r="N2519">
            <v>479830.04999999993</v>
          </cell>
          <cell r="O2519">
            <v>479830.04999999993</v>
          </cell>
          <cell r="P2519">
            <v>0</v>
          </cell>
          <cell r="Q2519">
            <v>0</v>
          </cell>
          <cell r="R2519">
            <v>0</v>
          </cell>
          <cell r="T2519">
            <v>0</v>
          </cell>
        </row>
        <row r="2520">
          <cell r="D2520" t="str">
            <v>Labour</v>
          </cell>
          <cell r="M2520">
            <v>5250</v>
          </cell>
          <cell r="T2520">
            <v>0</v>
          </cell>
        </row>
        <row r="2521">
          <cell r="B2521" t="str">
            <v>C20023</v>
          </cell>
          <cell r="E2521" t="str">
            <v>Upah pabrikasi dan instalasi baja</v>
          </cell>
          <cell r="I2521" t="str">
            <v>kg</v>
          </cell>
          <cell r="J2521">
            <v>34.030499999999996</v>
          </cell>
          <cell r="M2521">
            <v>5000</v>
          </cell>
          <cell r="N2521">
            <v>170152.49999999997</v>
          </cell>
          <cell r="O2521">
            <v>0</v>
          </cell>
          <cell r="P2521">
            <v>170152.49999999997</v>
          </cell>
          <cell r="Q2521">
            <v>0</v>
          </cell>
          <cell r="R2521">
            <v>0</v>
          </cell>
          <cell r="T2521">
            <v>0</v>
          </cell>
        </row>
        <row r="2522">
          <cell r="T2522">
            <v>0</v>
          </cell>
        </row>
        <row r="2523">
          <cell r="B2523" t="str">
            <v>4.5.6</v>
          </cell>
          <cell r="D2523" t="str">
            <v>Non-Toxic Epoxy Coat</v>
          </cell>
          <cell r="I2523" t="str">
            <v>m2</v>
          </cell>
          <cell r="J2523">
            <v>37.00200000000001</v>
          </cell>
          <cell r="K2523">
            <v>37.00200000000001</v>
          </cell>
          <cell r="L2523" t="str">
            <v>m2/nos</v>
          </cell>
          <cell r="M2523">
            <v>81479.72</v>
          </cell>
          <cell r="T2523">
            <v>0</v>
          </cell>
        </row>
        <row r="2524">
          <cell r="B2524" t="str">
            <v>B20023</v>
          </cell>
          <cell r="E2524" t="str">
            <v>Epoxy primer</v>
          </cell>
          <cell r="I2524" t="str">
            <v>kg</v>
          </cell>
          <cell r="J2524">
            <v>18.501000000000005</v>
          </cell>
          <cell r="K2524">
            <v>0.5</v>
          </cell>
          <cell r="M2524">
            <v>77519.199999999997</v>
          </cell>
          <cell r="N2524">
            <v>1434182.7192000004</v>
          </cell>
          <cell r="O2524">
            <v>1434182.7192000004</v>
          </cell>
          <cell r="P2524">
            <v>0</v>
          </cell>
          <cell r="Q2524">
            <v>0</v>
          </cell>
          <cell r="R2524">
            <v>0</v>
          </cell>
          <cell r="T2524">
            <v>0</v>
          </cell>
        </row>
        <row r="2525">
          <cell r="B2525" t="str">
            <v>B20130</v>
          </cell>
          <cell r="E2525" t="str">
            <v>Epoxy finish 41</v>
          </cell>
          <cell r="I2525" t="str">
            <v>kg</v>
          </cell>
          <cell r="J2525">
            <v>3.700200000000001</v>
          </cell>
          <cell r="K2525">
            <v>0.1</v>
          </cell>
          <cell r="M2525">
            <v>102313.2</v>
          </cell>
          <cell r="N2525">
            <v>378579.30264000007</v>
          </cell>
          <cell r="O2525">
            <v>378579.30264000007</v>
          </cell>
          <cell r="P2525">
            <v>0</v>
          </cell>
          <cell r="Q2525">
            <v>0</v>
          </cell>
          <cell r="R2525">
            <v>0</v>
          </cell>
          <cell r="T2525">
            <v>0</v>
          </cell>
        </row>
        <row r="2526">
          <cell r="B2526" t="str">
            <v>B20131</v>
          </cell>
          <cell r="E2526" t="str">
            <v>Thinner epoxy 41</v>
          </cell>
          <cell r="I2526" t="str">
            <v>ltr</v>
          </cell>
          <cell r="J2526">
            <v>7.4004000000000021</v>
          </cell>
          <cell r="K2526">
            <v>0.2</v>
          </cell>
          <cell r="M2526">
            <v>37444</v>
          </cell>
          <cell r="N2526">
            <v>277100.57760000008</v>
          </cell>
          <cell r="O2526">
            <v>277100.57760000008</v>
          </cell>
          <cell r="P2526">
            <v>0</v>
          </cell>
          <cell r="Q2526">
            <v>0</v>
          </cell>
          <cell r="R2526">
            <v>0</v>
          </cell>
          <cell r="T2526">
            <v>0</v>
          </cell>
        </row>
        <row r="2527">
          <cell r="B2527" t="str">
            <v>E20070</v>
          </cell>
          <cell r="E2527" t="str">
            <v>Upah cat epoxy</v>
          </cell>
          <cell r="I2527" t="str">
            <v>m2</v>
          </cell>
          <cell r="J2527">
            <v>37.00200000000001</v>
          </cell>
          <cell r="K2527">
            <v>1</v>
          </cell>
          <cell r="M2527">
            <v>25000</v>
          </cell>
          <cell r="N2527">
            <v>925050.00000000023</v>
          </cell>
          <cell r="O2527">
            <v>0</v>
          </cell>
          <cell r="P2527">
            <v>0</v>
          </cell>
          <cell r="Q2527">
            <v>0</v>
          </cell>
          <cell r="R2527">
            <v>925050.00000000023</v>
          </cell>
          <cell r="T2527">
            <v>0</v>
          </cell>
        </row>
        <row r="2528">
          <cell r="T2528">
            <v>0</v>
          </cell>
        </row>
        <row r="2529">
          <cell r="B2529" t="str">
            <v>4.5.7</v>
          </cell>
          <cell r="D2529" t="str">
            <v>Waterproofing Membarane With Propylene Board</v>
          </cell>
          <cell r="I2529" t="str">
            <v>m2</v>
          </cell>
          <cell r="J2529">
            <v>40.824000000000005</v>
          </cell>
          <cell r="K2529">
            <v>40.824000000000005</v>
          </cell>
          <cell r="L2529" t="str">
            <v>m2/nos</v>
          </cell>
          <cell r="M2529">
            <v>50000</v>
          </cell>
          <cell r="T2529">
            <v>0</v>
          </cell>
        </row>
        <row r="2530">
          <cell r="B2530" t="str">
            <v>E20357</v>
          </cell>
          <cell r="E2530" t="str">
            <v>Waterproofing Membarane With Propylene Board</v>
          </cell>
          <cell r="I2530" t="str">
            <v>m2</v>
          </cell>
          <cell r="J2530">
            <v>40.824000000000005</v>
          </cell>
          <cell r="M2530">
            <v>50000</v>
          </cell>
          <cell r="N2530">
            <v>2041200.0000000002</v>
          </cell>
          <cell r="O2530">
            <v>0</v>
          </cell>
          <cell r="P2530">
            <v>0</v>
          </cell>
          <cell r="Q2530">
            <v>0</v>
          </cell>
          <cell r="R2530">
            <v>2041200.0000000002</v>
          </cell>
          <cell r="T2530">
            <v>0</v>
          </cell>
        </row>
        <row r="2531">
          <cell r="T2531">
            <v>0</v>
          </cell>
        </row>
        <row r="2532">
          <cell r="B2532" t="str">
            <v>4.5.8</v>
          </cell>
          <cell r="D2532" t="str">
            <v>Asphalt Pavement</v>
          </cell>
          <cell r="I2532" t="str">
            <v>m2</v>
          </cell>
          <cell r="J2532">
            <v>0</v>
          </cell>
          <cell r="K2532">
            <v>0</v>
          </cell>
          <cell r="L2532" t="str">
            <v>m2/nos</v>
          </cell>
          <cell r="M2532" t="e">
            <v>#DIV/0!</v>
          </cell>
          <cell r="T2532">
            <v>0</v>
          </cell>
        </row>
        <row r="2533">
          <cell r="D2533" t="str">
            <v>AC-WC</v>
          </cell>
          <cell r="F2533">
            <v>5</v>
          </cell>
          <cell r="I2533" t="str">
            <v>m2</v>
          </cell>
          <cell r="J2533">
            <v>0</v>
          </cell>
          <cell r="M2533" t="e">
            <v>#DIV/0!</v>
          </cell>
          <cell r="T2533">
            <v>0</v>
          </cell>
        </row>
        <row r="2534">
          <cell r="D2534" t="str">
            <v>Material</v>
          </cell>
          <cell r="M2534" t="e">
            <v>#DIV/0!</v>
          </cell>
          <cell r="T2534">
            <v>0</v>
          </cell>
        </row>
        <row r="2535">
          <cell r="B2535" t="str">
            <v>A20002</v>
          </cell>
          <cell r="E2535" t="str">
            <v>Agregat kasar</v>
          </cell>
          <cell r="I2535" t="str">
            <v>m3</v>
          </cell>
          <cell r="J2535">
            <v>0</v>
          </cell>
          <cell r="K2535">
            <v>2.5987500000000004E-2</v>
          </cell>
          <cell r="M2535">
            <v>100585.90399999999</v>
          </cell>
          <cell r="N2535">
            <v>0</v>
          </cell>
          <cell r="O2535">
            <v>0</v>
          </cell>
          <cell r="P2535">
            <v>0</v>
          </cell>
          <cell r="Q2535">
            <v>0</v>
          </cell>
          <cell r="R2535">
            <v>0</v>
          </cell>
          <cell r="T2535">
            <v>0</v>
          </cell>
        </row>
        <row r="2536">
          <cell r="B2536" t="str">
            <v>A20001</v>
          </cell>
          <cell r="E2536" t="str">
            <v>Agregat halus</v>
          </cell>
          <cell r="I2536" t="str">
            <v>m3</v>
          </cell>
          <cell r="J2536">
            <v>0</v>
          </cell>
          <cell r="K2536">
            <v>3.7812499999999999E-2</v>
          </cell>
          <cell r="M2536">
            <v>113923.47200000001</v>
          </cell>
          <cell r="N2536">
            <v>0</v>
          </cell>
          <cell r="O2536">
            <v>0</v>
          </cell>
          <cell r="P2536">
            <v>0</v>
          </cell>
          <cell r="Q2536">
            <v>0</v>
          </cell>
          <cell r="R2536">
            <v>0</v>
          </cell>
          <cell r="T2536">
            <v>0</v>
          </cell>
        </row>
        <row r="2537">
          <cell r="B2537" t="str">
            <v>A20007</v>
          </cell>
          <cell r="E2537" t="str">
            <v>Filler</v>
          </cell>
          <cell r="I2537" t="str">
            <v>kg</v>
          </cell>
          <cell r="J2537">
            <v>0</v>
          </cell>
          <cell r="K2537">
            <v>1.2375</v>
          </cell>
          <cell r="M2537">
            <v>1054</v>
          </cell>
          <cell r="N2537">
            <v>0</v>
          </cell>
          <cell r="O2537">
            <v>0</v>
          </cell>
          <cell r="P2537">
            <v>0</v>
          </cell>
          <cell r="Q2537">
            <v>0</v>
          </cell>
          <cell r="R2537">
            <v>0</v>
          </cell>
          <cell r="T2537">
            <v>0</v>
          </cell>
        </row>
        <row r="2538">
          <cell r="B2538" t="str">
            <v>B20007</v>
          </cell>
          <cell r="E2538" t="str">
            <v>Aspal</v>
          </cell>
          <cell r="I2538" t="str">
            <v>kg</v>
          </cell>
          <cell r="J2538">
            <v>0</v>
          </cell>
          <cell r="K2538">
            <v>7.3237500000000013</v>
          </cell>
          <cell r="M2538">
            <v>6900</v>
          </cell>
          <cell r="N2538">
            <v>0</v>
          </cell>
          <cell r="O2538">
            <v>0</v>
          </cell>
          <cell r="P2538">
            <v>0</v>
          </cell>
          <cell r="Q2538">
            <v>0</v>
          </cell>
          <cell r="R2538">
            <v>0</v>
          </cell>
          <cell r="T2538">
            <v>0</v>
          </cell>
        </row>
        <row r="2539">
          <cell r="D2539" t="str">
            <v>Labour</v>
          </cell>
          <cell r="M2539" t="e">
            <v>#DIV/0!</v>
          </cell>
          <cell r="T2539">
            <v>0</v>
          </cell>
        </row>
        <row r="2540">
          <cell r="B2540" t="str">
            <v>C20001</v>
          </cell>
          <cell r="E2540" t="str">
            <v>Tenaga</v>
          </cell>
          <cell r="G2540">
            <v>6</v>
          </cell>
          <cell r="I2540" t="str">
            <v>jam</v>
          </cell>
          <cell r="J2540">
            <v>0</v>
          </cell>
          <cell r="K2540">
            <v>1.6265060240963858E-2</v>
          </cell>
          <cell r="L2540">
            <v>368.88888888888886</v>
          </cell>
          <cell r="M2540">
            <v>17500</v>
          </cell>
          <cell r="N2540">
            <v>0</v>
          </cell>
          <cell r="O2540">
            <v>0</v>
          </cell>
          <cell r="P2540">
            <v>0</v>
          </cell>
          <cell r="Q2540">
            <v>0</v>
          </cell>
          <cell r="R2540">
            <v>0</v>
          </cell>
          <cell r="T2540">
            <v>0</v>
          </cell>
        </row>
        <row r="2541">
          <cell r="B2541" t="str">
            <v>C20003</v>
          </cell>
          <cell r="E2541" t="str">
            <v>Mandor</v>
          </cell>
          <cell r="G2541">
            <v>1</v>
          </cell>
          <cell r="I2541" t="str">
            <v>jam</v>
          </cell>
          <cell r="J2541">
            <v>0</v>
          </cell>
          <cell r="K2541">
            <v>1.8975903614457835E-3</v>
          </cell>
          <cell r="L2541">
            <v>526.98412698412687</v>
          </cell>
          <cell r="M2541">
            <v>27500</v>
          </cell>
          <cell r="N2541">
            <v>0</v>
          </cell>
          <cell r="O2541">
            <v>0</v>
          </cell>
          <cell r="P2541">
            <v>0</v>
          </cell>
          <cell r="Q2541">
            <v>0</v>
          </cell>
          <cell r="R2541">
            <v>0</v>
          </cell>
          <cell r="T2541">
            <v>0</v>
          </cell>
        </row>
        <row r="2542">
          <cell r="D2542" t="str">
            <v>Equipment Operasional</v>
          </cell>
          <cell r="H2542" t="str">
            <v>BBM</v>
          </cell>
          <cell r="M2542" t="e">
            <v>#DIV/0!</v>
          </cell>
          <cell r="T2542">
            <v>0</v>
          </cell>
        </row>
        <row r="2543">
          <cell r="B2543" t="str">
            <v>D20042</v>
          </cell>
          <cell r="E2543" t="str">
            <v>Wheel loader</v>
          </cell>
          <cell r="G2543">
            <v>16</v>
          </cell>
          <cell r="H2543">
            <v>0</v>
          </cell>
          <cell r="I2543" t="str">
            <v>jam</v>
          </cell>
          <cell r="J2543">
            <v>0</v>
          </cell>
          <cell r="K2543">
            <v>1.8592890078833852E-3</v>
          </cell>
          <cell r="L2543">
            <v>537.84</v>
          </cell>
          <cell r="M2543">
            <v>173345.6</v>
          </cell>
          <cell r="N2543">
            <v>0</v>
          </cell>
          <cell r="O2543">
            <v>0</v>
          </cell>
          <cell r="P2543">
            <v>0</v>
          </cell>
          <cell r="Q2543">
            <v>0</v>
          </cell>
          <cell r="R2543">
            <v>0</v>
          </cell>
          <cell r="T2543">
            <v>0</v>
          </cell>
        </row>
        <row r="2544">
          <cell r="B2544" t="str">
            <v>D20011</v>
          </cell>
          <cell r="E2544" t="str">
            <v>AMP</v>
          </cell>
          <cell r="G2544">
            <v>35</v>
          </cell>
          <cell r="H2544">
            <v>0</v>
          </cell>
          <cell r="I2544" t="str">
            <v>jam</v>
          </cell>
          <cell r="J2544">
            <v>0</v>
          </cell>
          <cell r="K2544">
            <v>2.7108433734939763E-3</v>
          </cell>
          <cell r="L2544">
            <v>368.88888888888886</v>
          </cell>
          <cell r="M2544">
            <v>635267.251017045</v>
          </cell>
          <cell r="N2544">
            <v>0</v>
          </cell>
          <cell r="O2544">
            <v>0</v>
          </cell>
          <cell r="P2544">
            <v>0</v>
          </cell>
          <cell r="Q2544">
            <v>0</v>
          </cell>
          <cell r="R2544">
            <v>0</v>
          </cell>
          <cell r="T2544">
            <v>0</v>
          </cell>
        </row>
        <row r="2545">
          <cell r="B2545" t="str">
            <v>D20027</v>
          </cell>
          <cell r="E2545" t="str">
            <v>Genset</v>
          </cell>
          <cell r="G2545">
            <v>10</v>
          </cell>
          <cell r="H2545">
            <v>0</v>
          </cell>
          <cell r="I2545" t="str">
            <v>jam</v>
          </cell>
          <cell r="J2545">
            <v>0</v>
          </cell>
          <cell r="K2545">
            <v>2.7108433734939763E-3</v>
          </cell>
          <cell r="L2545">
            <v>368.88888888888886</v>
          </cell>
          <cell r="M2545">
            <v>19041.044336153493</v>
          </cell>
          <cell r="N2545">
            <v>0</v>
          </cell>
          <cell r="O2545">
            <v>0</v>
          </cell>
          <cell r="P2545">
            <v>0</v>
          </cell>
          <cell r="Q2545">
            <v>0</v>
          </cell>
          <cell r="R2545">
            <v>0</v>
          </cell>
          <cell r="T2545">
            <v>0</v>
          </cell>
        </row>
        <row r="2546">
          <cell r="B2546" t="str">
            <v>D20024</v>
          </cell>
          <cell r="E2546" t="str">
            <v>Dump Truck 20 Ton</v>
          </cell>
          <cell r="G2546">
            <v>10</v>
          </cell>
          <cell r="H2546">
            <v>0</v>
          </cell>
          <cell r="I2546" t="str">
            <v>jam</v>
          </cell>
          <cell r="J2546">
            <v>0</v>
          </cell>
          <cell r="K2546">
            <v>1.210843373493976E-2</v>
          </cell>
          <cell r="L2546">
            <v>82.587064676616905</v>
          </cell>
          <cell r="M2546">
            <v>192744.92307692309</v>
          </cell>
          <cell r="N2546">
            <v>0</v>
          </cell>
          <cell r="O2546">
            <v>0</v>
          </cell>
          <cell r="P2546">
            <v>0</v>
          </cell>
          <cell r="Q2546">
            <v>0</v>
          </cell>
          <cell r="R2546">
            <v>0</v>
          </cell>
          <cell r="T2546">
            <v>0</v>
          </cell>
        </row>
        <row r="2547">
          <cell r="B2547" t="str">
            <v>D20012</v>
          </cell>
          <cell r="E2547" t="str">
            <v>Asphalt finisher</v>
          </cell>
          <cell r="G2547">
            <v>12</v>
          </cell>
          <cell r="H2547">
            <v>0</v>
          </cell>
          <cell r="I2547" t="str">
            <v>jam</v>
          </cell>
          <cell r="J2547">
            <v>0</v>
          </cell>
          <cell r="K2547">
            <v>3.3885542168674704E-3</v>
          </cell>
          <cell r="L2547">
            <v>295.11111111111109</v>
          </cell>
          <cell r="M2547">
            <v>116435.14869362471</v>
          </cell>
          <cell r="N2547">
            <v>0</v>
          </cell>
          <cell r="O2547">
            <v>0</v>
          </cell>
          <cell r="P2547">
            <v>0</v>
          </cell>
          <cell r="Q2547">
            <v>0</v>
          </cell>
          <cell r="R2547">
            <v>0</v>
          </cell>
          <cell r="T2547">
            <v>0</v>
          </cell>
        </row>
        <row r="2548">
          <cell r="B2548" t="str">
            <v>D20037</v>
          </cell>
          <cell r="E2548" t="str">
            <v>Tandem roller 6 ton</v>
          </cell>
          <cell r="G2548">
            <v>16</v>
          </cell>
          <cell r="H2548">
            <v>0</v>
          </cell>
          <cell r="I2548" t="str">
            <v>jam</v>
          </cell>
          <cell r="J2548">
            <v>0</v>
          </cell>
          <cell r="K2548">
            <v>3.2128514056224901E-3</v>
          </cell>
          <cell r="L2548">
            <v>311.25</v>
          </cell>
          <cell r="M2548">
            <v>121405.58489999251</v>
          </cell>
          <cell r="N2548">
            <v>0</v>
          </cell>
          <cell r="O2548">
            <v>0</v>
          </cell>
          <cell r="P2548">
            <v>0</v>
          </cell>
          <cell r="Q2548">
            <v>0</v>
          </cell>
          <cell r="R2548">
            <v>0</v>
          </cell>
          <cell r="T2548">
            <v>0</v>
          </cell>
        </row>
        <row r="2549">
          <cell r="B2549" t="str">
            <v>D20034</v>
          </cell>
          <cell r="E2549" t="str">
            <v>Pneumatic tire roller 6 ton</v>
          </cell>
          <cell r="G2549">
            <v>12</v>
          </cell>
          <cell r="H2549">
            <v>0</v>
          </cell>
          <cell r="I2549" t="str">
            <v>jam</v>
          </cell>
          <cell r="J2549">
            <v>0</v>
          </cell>
          <cell r="K2549">
            <v>2.2948938611589216E-3</v>
          </cell>
          <cell r="L2549">
            <v>435.74999999999994</v>
          </cell>
          <cell r="M2549">
            <v>129395.094333325</v>
          </cell>
          <cell r="N2549">
            <v>0</v>
          </cell>
          <cell r="O2549">
            <v>0</v>
          </cell>
          <cell r="P2549">
            <v>0</v>
          </cell>
          <cell r="Q2549">
            <v>0</v>
          </cell>
          <cell r="R2549">
            <v>0</v>
          </cell>
          <cell r="T2549">
            <v>0</v>
          </cell>
        </row>
        <row r="2550">
          <cell r="B2550" t="str">
            <v>D20052</v>
          </cell>
          <cell r="E2550" t="str">
            <v>Alat bantu pek. aspal</v>
          </cell>
          <cell r="I2550" t="str">
            <v>m3</v>
          </cell>
          <cell r="J2550">
            <v>0</v>
          </cell>
          <cell r="K2550">
            <v>1</v>
          </cell>
          <cell r="M2550">
            <v>100</v>
          </cell>
          <cell r="N2550">
            <v>0</v>
          </cell>
          <cell r="O2550">
            <v>0</v>
          </cell>
          <cell r="P2550">
            <v>0</v>
          </cell>
          <cell r="Q2550">
            <v>0</v>
          </cell>
          <cell r="R2550">
            <v>0</v>
          </cell>
          <cell r="T2550">
            <v>0</v>
          </cell>
        </row>
        <row r="2551">
          <cell r="B2551" t="str">
            <v>D20050</v>
          </cell>
          <cell r="E2551" t="str">
            <v>BBM solar</v>
          </cell>
          <cell r="H2551">
            <v>0</v>
          </cell>
          <cell r="I2551" t="str">
            <v>ltr</v>
          </cell>
          <cell r="J2551">
            <v>0</v>
          </cell>
          <cell r="M2551">
            <v>989.1712</v>
          </cell>
          <cell r="N2551">
            <v>0</v>
          </cell>
          <cell r="O2551">
            <v>0</v>
          </cell>
          <cell r="P2551">
            <v>0</v>
          </cell>
          <cell r="Q2551">
            <v>0</v>
          </cell>
          <cell r="R2551">
            <v>0</v>
          </cell>
          <cell r="T2551">
            <v>0</v>
          </cell>
        </row>
        <row r="2552">
          <cell r="T2552">
            <v>0</v>
          </cell>
        </row>
        <row r="2553">
          <cell r="B2553" t="str">
            <v>4.5.9</v>
          </cell>
          <cell r="D2553" t="str">
            <v>Cast Iron Frame &amp; Perforated Cover</v>
          </cell>
          <cell r="I2553" t="str">
            <v>nos</v>
          </cell>
          <cell r="J2553">
            <v>1</v>
          </cell>
          <cell r="K2553">
            <v>1130.3999999999999</v>
          </cell>
          <cell r="L2553" t="str">
            <v>kg/nos</v>
          </cell>
          <cell r="M2553">
            <v>19406141.999999996</v>
          </cell>
          <cell r="T2553">
            <v>0</v>
          </cell>
        </row>
        <row r="2554">
          <cell r="D2554" t="str">
            <v>Material</v>
          </cell>
          <cell r="I2554" t="str">
            <v>kg</v>
          </cell>
          <cell r="J2554">
            <v>1130.3999999999999</v>
          </cell>
          <cell r="M2554">
            <v>11917.5</v>
          </cell>
          <cell r="T2554">
            <v>0</v>
          </cell>
        </row>
        <row r="2555">
          <cell r="B2555" t="str">
            <v>B20010</v>
          </cell>
          <cell r="E2555" t="str">
            <v>Baja Struktur</v>
          </cell>
          <cell r="I2555" t="str">
            <v>kg</v>
          </cell>
          <cell r="J2555">
            <v>1186.9199999999998</v>
          </cell>
          <cell r="K2555">
            <v>1.05</v>
          </cell>
          <cell r="M2555">
            <v>11350</v>
          </cell>
          <cell r="N2555">
            <v>13471541.999999998</v>
          </cell>
          <cell r="O2555">
            <v>13471541.999999998</v>
          </cell>
          <cell r="P2555">
            <v>0</v>
          </cell>
          <cell r="Q2555">
            <v>0</v>
          </cell>
          <cell r="R2555">
            <v>0</v>
          </cell>
          <cell r="T2555">
            <v>0</v>
          </cell>
        </row>
        <row r="2556">
          <cell r="D2556" t="str">
            <v>Labour</v>
          </cell>
          <cell r="M2556">
            <v>5250</v>
          </cell>
          <cell r="T2556">
            <v>0</v>
          </cell>
        </row>
        <row r="2557">
          <cell r="B2557" t="str">
            <v>C20023</v>
          </cell>
          <cell r="E2557" t="str">
            <v>Upah pabrikasi dan instalasi baja</v>
          </cell>
          <cell r="I2557" t="str">
            <v>kg</v>
          </cell>
          <cell r="J2557">
            <v>1186.9199999999998</v>
          </cell>
          <cell r="M2557">
            <v>5000</v>
          </cell>
          <cell r="N2557">
            <v>5934599.9999999991</v>
          </cell>
          <cell r="O2557">
            <v>0</v>
          </cell>
          <cell r="P2557">
            <v>5934599.9999999991</v>
          </cell>
          <cell r="Q2557">
            <v>0</v>
          </cell>
          <cell r="R2557">
            <v>0</v>
          </cell>
          <cell r="T2557">
            <v>0</v>
          </cell>
        </row>
        <row r="2558">
          <cell r="T2558">
            <v>0</v>
          </cell>
        </row>
        <row r="2559">
          <cell r="D2559" t="str">
            <v>Closing Valve Chambers for Lines dia. 600mm Pipe</v>
          </cell>
          <cell r="T2559">
            <v>0</v>
          </cell>
        </row>
        <row r="2560">
          <cell r="B2560" t="str">
            <v>4.6</v>
          </cell>
          <cell r="D2560" t="str">
            <v>Chamber Type (B)</v>
          </cell>
          <cell r="I2560" t="str">
            <v>nos</v>
          </cell>
          <cell r="J2560">
            <v>7</v>
          </cell>
          <cell r="M2560">
            <v>135180362.74802172</v>
          </cell>
          <cell r="N2560">
            <v>946262539.23615205</v>
          </cell>
          <cell r="O2560">
            <v>697198891.92148125</v>
          </cell>
          <cell r="P2560">
            <v>148501731.31988981</v>
          </cell>
          <cell r="Q2560">
            <v>70169315.994781271</v>
          </cell>
          <cell r="R2560">
            <v>30392600</v>
          </cell>
          <cell r="S2560">
            <v>0</v>
          </cell>
          <cell r="T2560">
            <v>0</v>
          </cell>
        </row>
        <row r="2561">
          <cell r="B2561" t="str">
            <v>4.6.1</v>
          </cell>
          <cell r="D2561" t="str">
            <v>Excavation</v>
          </cell>
          <cell r="F2561" t="str">
            <v>buang sejauh 8 km</v>
          </cell>
          <cell r="I2561" t="str">
            <v>m3</v>
          </cell>
          <cell r="J2561">
            <v>696.29</v>
          </cell>
          <cell r="K2561">
            <v>99.47</v>
          </cell>
          <cell r="L2561" t="str">
            <v>m3/nos</v>
          </cell>
          <cell r="M2561">
            <v>83278.272710006888</v>
          </cell>
          <cell r="T2561">
            <v>0</v>
          </cell>
        </row>
        <row r="2562">
          <cell r="D2562" t="str">
            <v>Soft Soil (Excavation)</v>
          </cell>
          <cell r="F2562" t="str">
            <v>Estimate =</v>
          </cell>
          <cell r="G2562">
            <v>0.25</v>
          </cell>
          <cell r="I2562" t="str">
            <v>m3</v>
          </cell>
          <cell r="J2562">
            <v>174.07249999999999</v>
          </cell>
          <cell r="M2562">
            <v>42763.506795090689</v>
          </cell>
          <cell r="T2562">
            <v>0</v>
          </cell>
        </row>
        <row r="2563">
          <cell r="D2563" t="str">
            <v>Labour</v>
          </cell>
          <cell r="M2563">
            <v>2615.4616868469261</v>
          </cell>
          <cell r="T2563">
            <v>0</v>
          </cell>
        </row>
        <row r="2564">
          <cell r="B2564" t="str">
            <v>C20001</v>
          </cell>
          <cell r="E2564" t="str">
            <v>Tenaga</v>
          </cell>
          <cell r="G2564">
            <v>3</v>
          </cell>
          <cell r="I2564" t="str">
            <v>jam</v>
          </cell>
          <cell r="J2564">
            <v>26.015997399066372</v>
          </cell>
          <cell r="K2564">
            <v>0.14945495353411006</v>
          </cell>
          <cell r="L2564">
            <v>20.072937892388495</v>
          </cell>
          <cell r="M2564">
            <v>17500</v>
          </cell>
          <cell r="N2564">
            <v>455279.95448366151</v>
          </cell>
          <cell r="O2564">
            <v>0</v>
          </cell>
          <cell r="P2564">
            <v>455279.95448366151</v>
          </cell>
          <cell r="Q2564">
            <v>0</v>
          </cell>
          <cell r="R2564">
            <v>0</v>
          </cell>
          <cell r="T2564">
            <v>0</v>
          </cell>
        </row>
        <row r="2565">
          <cell r="B2565" t="str">
            <v>C20003</v>
          </cell>
          <cell r="E2565" t="str">
            <v>Mandor</v>
          </cell>
          <cell r="G2565">
            <v>0</v>
          </cell>
          <cell r="I2565" t="str">
            <v>jam</v>
          </cell>
          <cell r="J2565">
            <v>0</v>
          </cell>
          <cell r="K2565">
            <v>0</v>
          </cell>
          <cell r="L2565">
            <v>20.072937892388495</v>
          </cell>
          <cell r="M2565">
            <v>27500</v>
          </cell>
          <cell r="N2565">
            <v>0</v>
          </cell>
          <cell r="O2565">
            <v>0</v>
          </cell>
          <cell r="P2565">
            <v>0</v>
          </cell>
          <cell r="Q2565">
            <v>0</v>
          </cell>
          <cell r="R2565">
            <v>0</v>
          </cell>
          <cell r="T2565">
            <v>0</v>
          </cell>
        </row>
        <row r="2566">
          <cell r="D2566" t="str">
            <v>Equipment Operasional</v>
          </cell>
          <cell r="H2566" t="str">
            <v>BBM</v>
          </cell>
          <cell r="M2566">
            <v>40148.045108243758</v>
          </cell>
          <cell r="T2566">
            <v>0</v>
          </cell>
        </row>
        <row r="2567">
          <cell r="B2567" t="str">
            <v>D20025</v>
          </cell>
          <cell r="E2567" t="str">
            <v>Excavator CAT320</v>
          </cell>
          <cell r="F2567">
            <v>0.6</v>
          </cell>
          <cell r="G2567">
            <v>18</v>
          </cell>
          <cell r="H2567">
            <v>93.657590636638929</v>
          </cell>
          <cell r="I2567" t="str">
            <v>jam</v>
          </cell>
          <cell r="J2567">
            <v>5.2031994798132741</v>
          </cell>
          <cell r="K2567">
            <v>4.9818317844703357E-2</v>
          </cell>
          <cell r="L2567">
            <v>20.072937892388495</v>
          </cell>
          <cell r="M2567">
            <v>241268.4</v>
          </cell>
          <cell r="N2567">
            <v>1255367.6133753809</v>
          </cell>
          <cell r="O2567">
            <v>0</v>
          </cell>
          <cell r="P2567">
            <v>0</v>
          </cell>
          <cell r="Q2567">
            <v>1255367.6133753809</v>
          </cell>
          <cell r="R2567">
            <v>0</v>
          </cell>
          <cell r="T2567">
            <v>0</v>
          </cell>
        </row>
        <row r="2568">
          <cell r="B2568" t="str">
            <v>D20105</v>
          </cell>
          <cell r="E2568" t="str">
            <v>Excavator long arm</v>
          </cell>
          <cell r="F2568">
            <v>0.4</v>
          </cell>
          <cell r="G2568">
            <v>18</v>
          </cell>
          <cell r="H2568">
            <v>69.375993064176996</v>
          </cell>
          <cell r="I2568" t="str">
            <v>jam</v>
          </cell>
          <cell r="J2568">
            <v>3.8542218368987222</v>
          </cell>
          <cell r="K2568">
            <v>5.5353686494114838E-2</v>
          </cell>
          <cell r="L2568">
            <v>18.065644103149648</v>
          </cell>
          <cell r="M2568">
            <v>241268.4</v>
          </cell>
          <cell r="N2568">
            <v>929901.9358336156</v>
          </cell>
          <cell r="O2568">
            <v>0</v>
          </cell>
          <cell r="P2568">
            <v>0</v>
          </cell>
          <cell r="Q2568">
            <v>929901.9358336156</v>
          </cell>
          <cell r="R2568">
            <v>0</v>
          </cell>
          <cell r="T2568">
            <v>0</v>
          </cell>
        </row>
        <row r="2569">
          <cell r="B2569" t="str">
            <v>D20024</v>
          </cell>
          <cell r="E2569" t="str">
            <v>Dump Truck 20 Ton</v>
          </cell>
          <cell r="F2569">
            <v>8</v>
          </cell>
          <cell r="G2569">
            <v>10</v>
          </cell>
          <cell r="H2569">
            <v>226.93896296296293</v>
          </cell>
          <cell r="I2569" t="str">
            <v>jam</v>
          </cell>
          <cell r="J2569">
            <v>22.693896296296295</v>
          </cell>
          <cell r="K2569">
            <v>0.13037037037037036</v>
          </cell>
          <cell r="L2569">
            <v>7.6704545454545467</v>
          </cell>
          <cell r="M2569">
            <v>192744.92307692309</v>
          </cell>
          <cell r="N2569">
            <v>4374133.2959452989</v>
          </cell>
          <cell r="O2569">
            <v>0</v>
          </cell>
          <cell r="P2569">
            <v>0</v>
          </cell>
          <cell r="Q2569">
            <v>4374133.2959452989</v>
          </cell>
          <cell r="R2569">
            <v>0</v>
          </cell>
          <cell r="T2569">
            <v>0</v>
          </cell>
        </row>
        <row r="2570">
          <cell r="B2570" t="str">
            <v>D20004</v>
          </cell>
          <cell r="E2570" t="str">
            <v>Alat bantu (Pek. Tanah)-m3</v>
          </cell>
          <cell r="I2570" t="str">
            <v>m3</v>
          </cell>
          <cell r="J2570">
            <v>174.07249999999999</v>
          </cell>
          <cell r="K2570">
            <v>1</v>
          </cell>
          <cell r="M2570">
            <v>250</v>
          </cell>
          <cell r="N2570">
            <v>43518.125</v>
          </cell>
          <cell r="O2570">
            <v>0</v>
          </cell>
          <cell r="P2570">
            <v>0</v>
          </cell>
          <cell r="Q2570">
            <v>43518.125</v>
          </cell>
          <cell r="R2570">
            <v>0</v>
          </cell>
          <cell r="T2570">
            <v>0</v>
          </cell>
        </row>
        <row r="2571">
          <cell r="B2571" t="str">
            <v>D20050</v>
          </cell>
          <cell r="E2571" t="str">
            <v>BBM solar</v>
          </cell>
          <cell r="H2571">
            <v>389.97254666377887</v>
          </cell>
          <cell r="I2571" t="str">
            <v>ltr</v>
          </cell>
          <cell r="J2571">
            <v>389.97254666377887</v>
          </cell>
          <cell r="M2571">
            <v>989.1712</v>
          </cell>
          <cell r="N2571">
            <v>385749.61195046612</v>
          </cell>
          <cell r="O2571">
            <v>0</v>
          </cell>
          <cell r="P2571">
            <v>0</v>
          </cell>
          <cell r="Q2571">
            <v>385749.61195046612</v>
          </cell>
          <cell r="R2571">
            <v>0</v>
          </cell>
          <cell r="T2571">
            <v>0</v>
          </cell>
        </row>
        <row r="2572">
          <cell r="T2572">
            <v>0</v>
          </cell>
        </row>
        <row r="2573">
          <cell r="D2573" t="str">
            <v>Soft Rock (Excavation)</v>
          </cell>
          <cell r="F2573" t="str">
            <v>Estimate =</v>
          </cell>
          <cell r="G2573">
            <v>0.4</v>
          </cell>
          <cell r="I2573" t="str">
            <v>m3</v>
          </cell>
          <cell r="J2573">
            <v>278.51600000000002</v>
          </cell>
          <cell r="L2573">
            <v>0.75</v>
          </cell>
          <cell r="M2573">
            <v>76752.998164926248</v>
          </cell>
          <cell r="T2573">
            <v>0</v>
          </cell>
        </row>
        <row r="2574">
          <cell r="D2574" t="str">
            <v>Labour</v>
          </cell>
          <cell r="M2574">
            <v>3487.282249129235</v>
          </cell>
          <cell r="T2574">
            <v>0</v>
          </cell>
        </row>
        <row r="2575">
          <cell r="B2575" t="str">
            <v>C20001</v>
          </cell>
          <cell r="E2575" t="str">
            <v>Tenaga</v>
          </cell>
          <cell r="G2575">
            <v>3</v>
          </cell>
          <cell r="I2575" t="str">
            <v>jam</v>
          </cell>
          <cell r="J2575">
            <v>55.500794451341605</v>
          </cell>
          <cell r="K2575">
            <v>0.19927327137881343</v>
          </cell>
          <cell r="L2575">
            <v>15.054703419291371</v>
          </cell>
          <cell r="M2575">
            <v>17500</v>
          </cell>
          <cell r="N2575">
            <v>971263.90289847809</v>
          </cell>
          <cell r="O2575">
            <v>0</v>
          </cell>
          <cell r="P2575">
            <v>971263.90289847809</v>
          </cell>
          <cell r="Q2575">
            <v>0</v>
          </cell>
          <cell r="R2575">
            <v>0</v>
          </cell>
          <cell r="T2575">
            <v>0</v>
          </cell>
        </row>
        <row r="2576">
          <cell r="B2576" t="str">
            <v>C20003</v>
          </cell>
          <cell r="E2576" t="str">
            <v>Mandor</v>
          </cell>
          <cell r="G2576">
            <v>0</v>
          </cell>
          <cell r="I2576" t="str">
            <v>jam</v>
          </cell>
          <cell r="J2576">
            <v>0</v>
          </cell>
          <cell r="K2576">
            <v>0</v>
          </cell>
          <cell r="L2576">
            <v>15.054703419291371</v>
          </cell>
          <cell r="M2576">
            <v>27500</v>
          </cell>
          <cell r="N2576">
            <v>0</v>
          </cell>
          <cell r="O2576">
            <v>0</v>
          </cell>
          <cell r="P2576">
            <v>0</v>
          </cell>
          <cell r="Q2576">
            <v>0</v>
          </cell>
          <cell r="R2576">
            <v>0</v>
          </cell>
          <cell r="T2576">
            <v>0</v>
          </cell>
        </row>
        <row r="2577">
          <cell r="D2577" t="str">
            <v>Equipment Operasional</v>
          </cell>
          <cell r="H2577" t="str">
            <v>BBM</v>
          </cell>
          <cell r="M2577">
            <v>73265.715915797002</v>
          </cell>
          <cell r="T2577">
            <v>0</v>
          </cell>
        </row>
        <row r="2578">
          <cell r="B2578" t="str">
            <v>D20025</v>
          </cell>
          <cell r="E2578" t="str">
            <v>Excavator CAT320</v>
          </cell>
          <cell r="F2578">
            <v>0.6</v>
          </cell>
          <cell r="G2578">
            <v>18</v>
          </cell>
          <cell r="H2578">
            <v>199.80286002482978</v>
          </cell>
          <cell r="I2578" t="str">
            <v>jam</v>
          </cell>
          <cell r="J2578">
            <v>11.100158890268322</v>
          </cell>
          <cell r="K2578">
            <v>6.6424423792937809E-2</v>
          </cell>
          <cell r="L2578">
            <v>15.054703419291371</v>
          </cell>
          <cell r="M2578">
            <v>241268.4</v>
          </cell>
          <cell r="N2578">
            <v>2678117.5752008134</v>
          </cell>
          <cell r="O2578">
            <v>0</v>
          </cell>
          <cell r="P2578">
            <v>0</v>
          </cell>
          <cell r="Q2578">
            <v>2678117.5752008134</v>
          </cell>
          <cell r="R2578">
            <v>0</v>
          </cell>
          <cell r="T2578">
            <v>0</v>
          </cell>
        </row>
        <row r="2579">
          <cell r="B2579" t="str">
            <v>D20105</v>
          </cell>
          <cell r="E2579" t="str">
            <v>Excavator long arm</v>
          </cell>
          <cell r="F2579">
            <v>0.4</v>
          </cell>
          <cell r="G2579">
            <v>18</v>
          </cell>
          <cell r="H2579">
            <v>148.00211853691093</v>
          </cell>
          <cell r="I2579" t="str">
            <v>jam</v>
          </cell>
          <cell r="J2579">
            <v>8.2223399187172745</v>
          </cell>
          <cell r="K2579">
            <v>7.3804915325486456E-2</v>
          </cell>
          <cell r="L2579">
            <v>13.549233077362235</v>
          </cell>
          <cell r="M2579">
            <v>241268.4</v>
          </cell>
          <cell r="N2579">
            <v>1983790.7964450468</v>
          </cell>
          <cell r="O2579">
            <v>0</v>
          </cell>
          <cell r="P2579">
            <v>0</v>
          </cell>
          <cell r="Q2579">
            <v>1983790.7964450468</v>
          </cell>
          <cell r="R2579">
            <v>0</v>
          </cell>
          <cell r="T2579">
            <v>0</v>
          </cell>
        </row>
        <row r="2580">
          <cell r="B2580" t="str">
            <v>D20024</v>
          </cell>
          <cell r="E2580" t="str">
            <v>Dump Truck 20 Ton</v>
          </cell>
          <cell r="F2580">
            <v>8</v>
          </cell>
          <cell r="G2580">
            <v>10</v>
          </cell>
          <cell r="H2580">
            <v>363.10234074074071</v>
          </cell>
          <cell r="I2580" t="str">
            <v>jam</v>
          </cell>
          <cell r="J2580">
            <v>36.310234074074074</v>
          </cell>
          <cell r="K2580">
            <v>0.13037037037037036</v>
          </cell>
          <cell r="L2580">
            <v>7.6704545454545467</v>
          </cell>
          <cell r="M2580">
            <v>192744.92307692309</v>
          </cell>
          <cell r="N2580">
            <v>6998613.2735124789</v>
          </cell>
          <cell r="O2580">
            <v>0</v>
          </cell>
          <cell r="P2580">
            <v>0</v>
          </cell>
          <cell r="Q2580">
            <v>6998613.2735124789</v>
          </cell>
          <cell r="R2580">
            <v>0</v>
          </cell>
          <cell r="T2580">
            <v>0</v>
          </cell>
        </row>
        <row r="2581">
          <cell r="B2581" t="str">
            <v>D20049</v>
          </cell>
          <cell r="E2581" t="str">
            <v>Giant breaker</v>
          </cell>
          <cell r="G2581">
            <v>18</v>
          </cell>
          <cell r="H2581">
            <v>501.32880000000011</v>
          </cell>
          <cell r="I2581" t="str">
            <v>jam</v>
          </cell>
          <cell r="J2581">
            <v>27.851600000000005</v>
          </cell>
          <cell r="K2581">
            <v>0.1</v>
          </cell>
          <cell r="L2581">
            <v>10</v>
          </cell>
          <cell r="M2581">
            <v>268437.52</v>
          </cell>
          <cell r="N2581">
            <v>7476414.4320320021</v>
          </cell>
          <cell r="O2581">
            <v>0</v>
          </cell>
          <cell r="P2581">
            <v>0</v>
          </cell>
          <cell r="Q2581">
            <v>7476414.4320320021</v>
          </cell>
          <cell r="R2581">
            <v>0</v>
          </cell>
          <cell r="T2581">
            <v>0</v>
          </cell>
        </row>
        <row r="2582">
          <cell r="B2582" t="str">
            <v>D20004</v>
          </cell>
          <cell r="E2582" t="str">
            <v>Alat bantu (Pek. Tanah)-m3</v>
          </cell>
          <cell r="I2582" t="str">
            <v>m3</v>
          </cell>
          <cell r="J2582">
            <v>278.51600000000002</v>
          </cell>
          <cell r="K2582">
            <v>1</v>
          </cell>
          <cell r="M2582">
            <v>250</v>
          </cell>
          <cell r="N2582">
            <v>69629</v>
          </cell>
          <cell r="O2582">
            <v>0</v>
          </cell>
          <cell r="P2582">
            <v>0</v>
          </cell>
          <cell r="Q2582">
            <v>69629</v>
          </cell>
          <cell r="R2582">
            <v>0</v>
          </cell>
          <cell r="T2582">
            <v>0</v>
          </cell>
        </row>
        <row r="2583">
          <cell r="B2583" t="str">
            <v>D20050</v>
          </cell>
          <cell r="E2583" t="str">
            <v>BBM solar</v>
          </cell>
          <cell r="H2583">
            <v>1212.2361193024817</v>
          </cell>
          <cell r="I2583" t="str">
            <v>ltr</v>
          </cell>
          <cell r="J2583">
            <v>1212.2361193024817</v>
          </cell>
          <cell r="M2583">
            <v>989.1712</v>
          </cell>
          <cell r="N2583">
            <v>1199109.0568137791</v>
          </cell>
          <cell r="O2583">
            <v>0</v>
          </cell>
          <cell r="P2583">
            <v>0</v>
          </cell>
          <cell r="Q2583">
            <v>1199109.0568137791</v>
          </cell>
          <cell r="R2583">
            <v>0</v>
          </cell>
          <cell r="T2583">
            <v>0</v>
          </cell>
        </row>
        <row r="2584">
          <cell r="T2584">
            <v>0</v>
          </cell>
        </row>
        <row r="2585">
          <cell r="D2585" t="str">
            <v>Rock Excavation</v>
          </cell>
          <cell r="F2585" t="str">
            <v>Estimate =</v>
          </cell>
          <cell r="G2585">
            <v>0.35</v>
          </cell>
          <cell r="I2585" t="str">
            <v>m3</v>
          </cell>
          <cell r="J2585">
            <v>243.70149999999998</v>
          </cell>
          <cell r="L2585">
            <v>0.25</v>
          </cell>
          <cell r="M2585">
            <v>119674.84784361059</v>
          </cell>
          <cell r="T2585">
            <v>0</v>
          </cell>
        </row>
        <row r="2586">
          <cell r="D2586" t="str">
            <v>Labour</v>
          </cell>
          <cell r="M2586">
            <v>10461.846747387704</v>
          </cell>
          <cell r="T2586">
            <v>0</v>
          </cell>
        </row>
        <row r="2587">
          <cell r="B2587" t="str">
            <v>C20001</v>
          </cell>
          <cell r="E2587" t="str">
            <v>Tenaga</v>
          </cell>
          <cell r="G2587">
            <v>3</v>
          </cell>
          <cell r="I2587" t="str">
            <v>jam</v>
          </cell>
          <cell r="J2587">
            <v>145.68958543477169</v>
          </cell>
          <cell r="K2587">
            <v>0.59781981413644025</v>
          </cell>
          <cell r="L2587">
            <v>5.0182344730971238</v>
          </cell>
          <cell r="M2587">
            <v>17500</v>
          </cell>
          <cell r="N2587">
            <v>2549567.7451085043</v>
          </cell>
          <cell r="O2587">
            <v>0</v>
          </cell>
          <cell r="P2587">
            <v>2549567.7451085043</v>
          </cell>
          <cell r="Q2587">
            <v>0</v>
          </cell>
          <cell r="R2587">
            <v>0</v>
          </cell>
          <cell r="T2587">
            <v>0</v>
          </cell>
        </row>
        <row r="2588">
          <cell r="B2588" t="str">
            <v>C20003</v>
          </cell>
          <cell r="E2588" t="str">
            <v>Mandor</v>
          </cell>
          <cell r="G2588">
            <v>0</v>
          </cell>
          <cell r="I2588" t="str">
            <v>jam</v>
          </cell>
          <cell r="J2588">
            <v>0</v>
          </cell>
          <cell r="K2588">
            <v>0</v>
          </cell>
          <cell r="L2588">
            <v>5.0182344730971238</v>
          </cell>
          <cell r="M2588">
            <v>27500</v>
          </cell>
          <cell r="N2588">
            <v>0</v>
          </cell>
          <cell r="O2588">
            <v>0</v>
          </cell>
          <cell r="P2588">
            <v>0</v>
          </cell>
          <cell r="Q2588">
            <v>0</v>
          </cell>
          <cell r="R2588">
            <v>0</v>
          </cell>
          <cell r="T2588">
            <v>0</v>
          </cell>
        </row>
        <row r="2589">
          <cell r="D2589" t="str">
            <v>Equipment Operasional</v>
          </cell>
          <cell r="H2589" t="str">
            <v>BBM</v>
          </cell>
          <cell r="M2589">
            <v>109213.00109622291</v>
          </cell>
          <cell r="T2589">
            <v>0</v>
          </cell>
        </row>
        <row r="2590">
          <cell r="B2590" t="str">
            <v>D20025</v>
          </cell>
          <cell r="E2590" t="str">
            <v>Excavator CAT320</v>
          </cell>
          <cell r="F2590">
            <v>0.6</v>
          </cell>
          <cell r="G2590">
            <v>18</v>
          </cell>
          <cell r="H2590">
            <v>524.48250756517803</v>
          </cell>
          <cell r="I2590" t="str">
            <v>jam</v>
          </cell>
          <cell r="J2590">
            <v>29.137917086954335</v>
          </cell>
          <cell r="K2590">
            <v>0.19927327137881343</v>
          </cell>
          <cell r="L2590">
            <v>5.0182344730971238</v>
          </cell>
          <cell r="M2590">
            <v>241268.4</v>
          </cell>
          <cell r="N2590">
            <v>7030058.6349021336</v>
          </cell>
          <cell r="O2590">
            <v>0</v>
          </cell>
          <cell r="P2590">
            <v>0</v>
          </cell>
          <cell r="Q2590">
            <v>7030058.6349021336</v>
          </cell>
          <cell r="R2590">
            <v>0</v>
          </cell>
          <cell r="T2590">
            <v>0</v>
          </cell>
        </row>
        <row r="2591">
          <cell r="B2591" t="str">
            <v>D20105</v>
          </cell>
          <cell r="E2591" t="str">
            <v>Excavator long arm</v>
          </cell>
          <cell r="F2591">
            <v>0.4</v>
          </cell>
          <cell r="G2591">
            <v>18</v>
          </cell>
          <cell r="H2591">
            <v>388.50556115939122</v>
          </cell>
          <cell r="I2591" t="str">
            <v>jam</v>
          </cell>
          <cell r="J2591">
            <v>21.583642286632845</v>
          </cell>
          <cell r="K2591">
            <v>0.22141474597645935</v>
          </cell>
          <cell r="L2591">
            <v>4.5164110257874119</v>
          </cell>
          <cell r="M2591">
            <v>241268.4</v>
          </cell>
          <cell r="N2591">
            <v>5207450.840668248</v>
          </cell>
          <cell r="O2591">
            <v>0</v>
          </cell>
          <cell r="P2591">
            <v>0</v>
          </cell>
          <cell r="Q2591">
            <v>5207450.840668248</v>
          </cell>
          <cell r="R2591">
            <v>0</v>
          </cell>
          <cell r="T2591">
            <v>0</v>
          </cell>
        </row>
        <row r="2592">
          <cell r="B2592" t="str">
            <v>D20024</v>
          </cell>
          <cell r="E2592" t="str">
            <v>Dump Truck 20 Ton</v>
          </cell>
          <cell r="F2592">
            <v>8</v>
          </cell>
          <cell r="G2592">
            <v>10</v>
          </cell>
          <cell r="H2592">
            <v>317.71454814814808</v>
          </cell>
          <cell r="I2592" t="str">
            <v>jam</v>
          </cell>
          <cell r="J2592">
            <v>31.77145481481481</v>
          </cell>
          <cell r="K2592">
            <v>0.13037037037037036</v>
          </cell>
          <cell r="L2592">
            <v>7.6704545454545467</v>
          </cell>
          <cell r="M2592">
            <v>192744.92307692309</v>
          </cell>
          <cell r="N2592">
            <v>6123786.6143234186</v>
          </cell>
          <cell r="O2592">
            <v>0</v>
          </cell>
          <cell r="P2592">
            <v>0</v>
          </cell>
          <cell r="Q2592">
            <v>6123786.6143234186</v>
          </cell>
          <cell r="R2592">
            <v>0</v>
          </cell>
          <cell r="T2592">
            <v>0</v>
          </cell>
        </row>
        <row r="2593">
          <cell r="B2593" t="str">
            <v>D20049</v>
          </cell>
          <cell r="E2593" t="str">
            <v>Giant breaker</v>
          </cell>
          <cell r="G2593">
            <v>18</v>
          </cell>
          <cell r="H2593">
            <v>438.66269999999997</v>
          </cell>
          <cell r="I2593" t="str">
            <v>jam</v>
          </cell>
          <cell r="J2593">
            <v>24.370149999999999</v>
          </cell>
          <cell r="K2593">
            <v>0.1</v>
          </cell>
          <cell r="L2593">
            <v>10</v>
          </cell>
          <cell r="M2593">
            <v>268437.52</v>
          </cell>
          <cell r="N2593">
            <v>6541862.6280279998</v>
          </cell>
          <cell r="O2593">
            <v>0</v>
          </cell>
          <cell r="P2593">
            <v>0</v>
          </cell>
          <cell r="Q2593">
            <v>6541862.6280279998</v>
          </cell>
          <cell r="R2593">
            <v>0</v>
          </cell>
          <cell r="T2593">
            <v>0</v>
          </cell>
        </row>
        <row r="2594">
          <cell r="B2594" t="str">
            <v>D20004</v>
          </cell>
          <cell r="E2594" t="str">
            <v>Alat bantu (Pek. Tanah)-m3</v>
          </cell>
          <cell r="I2594" t="str">
            <v>m3</v>
          </cell>
          <cell r="J2594">
            <v>243.70149999999998</v>
          </cell>
          <cell r="K2594">
            <v>1</v>
          </cell>
          <cell r="M2594">
            <v>250</v>
          </cell>
          <cell r="N2594">
            <v>60925.374999999993</v>
          </cell>
          <cell r="O2594">
            <v>0</v>
          </cell>
          <cell r="P2594">
            <v>0</v>
          </cell>
          <cell r="Q2594">
            <v>60925.374999999993</v>
          </cell>
          <cell r="R2594">
            <v>0</v>
          </cell>
          <cell r="T2594">
            <v>0</v>
          </cell>
        </row>
        <row r="2595">
          <cell r="B2595" t="str">
            <v>D20050</v>
          </cell>
          <cell r="E2595" t="str">
            <v>BBM solar</v>
          </cell>
          <cell r="H2595">
            <v>1669.3653168727174</v>
          </cell>
          <cell r="I2595" t="str">
            <v>ltr</v>
          </cell>
          <cell r="J2595">
            <v>1669.3653168727174</v>
          </cell>
          <cell r="M2595">
            <v>989.1712</v>
          </cell>
          <cell r="N2595">
            <v>1651288.0937293661</v>
          </cell>
          <cell r="O2595">
            <v>0</v>
          </cell>
          <cell r="P2595">
            <v>0</v>
          </cell>
          <cell r="Q2595">
            <v>1651288.0937293661</v>
          </cell>
          <cell r="R2595">
            <v>0</v>
          </cell>
          <cell r="T2595">
            <v>0</v>
          </cell>
        </row>
        <row r="2596">
          <cell r="T2596">
            <v>0</v>
          </cell>
        </row>
        <row r="2597">
          <cell r="B2597" t="str">
            <v>4.6.2</v>
          </cell>
          <cell r="D2597" t="str">
            <v>Chamber Soil Back Filling</v>
          </cell>
          <cell r="I2597" t="str">
            <v>m3</v>
          </cell>
          <cell r="J2597">
            <v>157.59799999999996</v>
          </cell>
          <cell r="K2597">
            <v>22.513999999999996</v>
          </cell>
          <cell r="L2597" t="str">
            <v>m3/nos</v>
          </cell>
          <cell r="M2597">
            <v>48435.163685089254</v>
          </cell>
          <cell r="T2597">
            <v>0</v>
          </cell>
        </row>
        <row r="2598">
          <cell r="D2598" t="str">
            <v>Material</v>
          </cell>
          <cell r="M2598">
            <v>8174.2819508471639</v>
          </cell>
          <cell r="T2598">
            <v>0</v>
          </cell>
        </row>
        <row r="2599">
          <cell r="B2599" t="str">
            <v>A20020</v>
          </cell>
          <cell r="E2599" t="str">
            <v>Tanah pilihan</v>
          </cell>
          <cell r="F2599">
            <v>0.2</v>
          </cell>
          <cell r="I2599" t="str">
            <v>m3</v>
          </cell>
          <cell r="J2599">
            <v>37.823519999999995</v>
          </cell>
          <cell r="K2599">
            <v>1.2</v>
          </cell>
          <cell r="M2599">
            <v>34059.508128529844</v>
          </cell>
          <cell r="N2599">
            <v>1288250.486889611</v>
          </cell>
          <cell r="O2599">
            <v>1288250.486889611</v>
          </cell>
          <cell r="P2599">
            <v>0</v>
          </cell>
          <cell r="Q2599">
            <v>0</v>
          </cell>
          <cell r="R2599">
            <v>0</v>
          </cell>
          <cell r="T2599">
            <v>0</v>
          </cell>
        </row>
        <row r="2600">
          <cell r="D2600" t="str">
            <v>Labour</v>
          </cell>
          <cell r="M2600">
            <v>3489.7119341563775</v>
          </cell>
          <cell r="T2600">
            <v>0</v>
          </cell>
        </row>
        <row r="2601">
          <cell r="B2601" t="str">
            <v>C20001</v>
          </cell>
          <cell r="E2601" t="str">
            <v>Tenaga</v>
          </cell>
          <cell r="G2601">
            <v>6</v>
          </cell>
          <cell r="I2601" t="str">
            <v>jam</v>
          </cell>
          <cell r="J2601">
            <v>24.90437530864196</v>
          </cell>
          <cell r="K2601">
            <v>0.15802469135802463</v>
          </cell>
          <cell r="L2601">
            <v>37.968750000000014</v>
          </cell>
          <cell r="M2601">
            <v>17500</v>
          </cell>
          <cell r="N2601">
            <v>435826.56790123432</v>
          </cell>
          <cell r="O2601">
            <v>0</v>
          </cell>
          <cell r="P2601">
            <v>435826.56790123432</v>
          </cell>
          <cell r="Q2601">
            <v>0</v>
          </cell>
          <cell r="R2601">
            <v>0</v>
          </cell>
          <cell r="T2601">
            <v>0</v>
          </cell>
        </row>
        <row r="2602">
          <cell r="B2602" t="str">
            <v>C20003</v>
          </cell>
          <cell r="E2602" t="str">
            <v>Mandor</v>
          </cell>
          <cell r="G2602">
            <v>1</v>
          </cell>
          <cell r="I2602" t="str">
            <v>jam</v>
          </cell>
          <cell r="J2602">
            <v>4.150729218106993</v>
          </cell>
          <cell r="K2602">
            <v>2.6337448559670771E-2</v>
          </cell>
          <cell r="L2602">
            <v>37.968750000000014</v>
          </cell>
          <cell r="M2602">
            <v>27500</v>
          </cell>
          <cell r="N2602">
            <v>114145.05349794231</v>
          </cell>
          <cell r="O2602">
            <v>0</v>
          </cell>
          <cell r="P2602">
            <v>114145.05349794231</v>
          </cell>
          <cell r="Q2602">
            <v>0</v>
          </cell>
          <cell r="R2602">
            <v>0</v>
          </cell>
          <cell r="T2602">
            <v>0</v>
          </cell>
        </row>
        <row r="2603">
          <cell r="D2603" t="str">
            <v>Equipment Operasional</v>
          </cell>
          <cell r="H2603" t="str">
            <v>BBM</v>
          </cell>
          <cell r="M2603">
            <v>36771.169800085714</v>
          </cell>
          <cell r="T2603">
            <v>0</v>
          </cell>
        </row>
        <row r="2604">
          <cell r="B2604" t="str">
            <v>D20025</v>
          </cell>
          <cell r="E2604" t="str">
            <v>Excavator CAT320</v>
          </cell>
          <cell r="F2604" t="str">
            <v>Timbun</v>
          </cell>
          <cell r="G2604">
            <v>18</v>
          </cell>
          <cell r="H2604">
            <v>74.71312592592588</v>
          </cell>
          <cell r="I2604" t="str">
            <v>jam</v>
          </cell>
          <cell r="J2604">
            <v>4.150729218106993</v>
          </cell>
          <cell r="K2604">
            <v>2.6337448559670771E-2</v>
          </cell>
          <cell r="L2604">
            <v>37.968750000000014</v>
          </cell>
          <cell r="M2604">
            <v>241268.4</v>
          </cell>
          <cell r="N2604">
            <v>1001439.7972859252</v>
          </cell>
          <cell r="O2604">
            <v>0</v>
          </cell>
          <cell r="P2604">
            <v>0</v>
          </cell>
          <cell r="Q2604">
            <v>1001439.7972859252</v>
          </cell>
          <cell r="R2604">
            <v>0</v>
          </cell>
          <cell r="T2604">
            <v>0</v>
          </cell>
        </row>
        <row r="2605">
          <cell r="B2605" t="str">
            <v>D20040</v>
          </cell>
          <cell r="E2605" t="str">
            <v>Water Tank Truck, 3000-5000 liter</v>
          </cell>
          <cell r="G2605">
            <v>5</v>
          </cell>
          <cell r="H2605">
            <v>5.2532666666666659</v>
          </cell>
          <cell r="I2605" t="str">
            <v>jam</v>
          </cell>
          <cell r="J2605">
            <v>1.0506533333333332</v>
          </cell>
          <cell r="K2605">
            <v>6.6666666666666671E-3</v>
          </cell>
          <cell r="L2605">
            <v>150</v>
          </cell>
          <cell r="M2605">
            <v>84561.566504230243</v>
          </cell>
          <cell r="N2605">
            <v>88844.89171955784</v>
          </cell>
          <cell r="O2605">
            <v>0</v>
          </cell>
          <cell r="P2605">
            <v>0</v>
          </cell>
          <cell r="Q2605">
            <v>88844.89171955784</v>
          </cell>
          <cell r="R2605">
            <v>0</v>
          </cell>
          <cell r="T2605">
            <v>0</v>
          </cell>
        </row>
        <row r="2606">
          <cell r="B2606" t="str">
            <v>A20021</v>
          </cell>
          <cell r="E2606" t="str">
            <v>Air</v>
          </cell>
          <cell r="I2606" t="str">
            <v>m3</v>
          </cell>
          <cell r="J2606">
            <v>15.759799999999997</v>
          </cell>
          <cell r="K2606">
            <v>0.1</v>
          </cell>
          <cell r="M2606">
            <v>2469.92</v>
          </cell>
          <cell r="N2606">
            <v>38925.445215999993</v>
          </cell>
          <cell r="O2606">
            <v>38925.445215999993</v>
          </cell>
          <cell r="P2606">
            <v>0</v>
          </cell>
          <cell r="Q2606">
            <v>0</v>
          </cell>
          <cell r="R2606">
            <v>0</v>
          </cell>
          <cell r="T2606">
            <v>0</v>
          </cell>
        </row>
        <row r="2607">
          <cell r="B2607" t="str">
            <v>D20036</v>
          </cell>
          <cell r="E2607" t="str">
            <v>Stamper</v>
          </cell>
          <cell r="I2607" t="str">
            <v>jam</v>
          </cell>
          <cell r="J2607">
            <v>21.01306666666666</v>
          </cell>
          <cell r="K2607">
            <v>0.13333333333333333</v>
          </cell>
          <cell r="L2607">
            <v>7.5</v>
          </cell>
          <cell r="M2607">
            <v>27509.943875635217</v>
          </cell>
          <cell r="N2607">
            <v>578068.28465498099</v>
          </cell>
          <cell r="O2607">
            <v>0</v>
          </cell>
          <cell r="P2607">
            <v>0</v>
          </cell>
          <cell r="Q2607">
            <v>578068.28465498099</v>
          </cell>
          <cell r="R2607">
            <v>0</v>
          </cell>
          <cell r="T2607">
            <v>0</v>
          </cell>
        </row>
        <row r="2608">
          <cell r="B2608" t="str">
            <v>D20042</v>
          </cell>
          <cell r="E2608" t="str">
            <v>Wheel loader</v>
          </cell>
          <cell r="F2608">
            <v>0.8</v>
          </cell>
          <cell r="G2608">
            <v>16</v>
          </cell>
          <cell r="H2608">
            <v>54.009488621151242</v>
          </cell>
          <cell r="I2608" t="str">
            <v>jam</v>
          </cell>
          <cell r="J2608">
            <v>3.3755930388219526</v>
          </cell>
          <cell r="K2608">
            <v>2.6773761713520743E-2</v>
          </cell>
          <cell r="L2608">
            <v>37.350000000000009</v>
          </cell>
          <cell r="M2608">
            <v>173345.6</v>
          </cell>
          <cell r="N2608">
            <v>585144.20067041472</v>
          </cell>
          <cell r="O2608">
            <v>0</v>
          </cell>
          <cell r="P2608">
            <v>0</v>
          </cell>
          <cell r="Q2608">
            <v>585144.20067041472</v>
          </cell>
          <cell r="R2608">
            <v>0</v>
          </cell>
          <cell r="T2608">
            <v>0</v>
          </cell>
        </row>
        <row r="2609">
          <cell r="B2609" t="str">
            <v>D20024</v>
          </cell>
          <cell r="E2609" t="str">
            <v>Dump Truck 20 Ton</v>
          </cell>
          <cell r="F2609">
            <v>8</v>
          </cell>
          <cell r="G2609">
            <v>10</v>
          </cell>
          <cell r="H2609">
            <v>164.36887703703701</v>
          </cell>
          <cell r="I2609" t="str">
            <v>jam</v>
          </cell>
          <cell r="J2609">
            <v>16.4368877037037</v>
          </cell>
          <cell r="K2609">
            <v>0.13037037037037036</v>
          </cell>
          <cell r="L2609">
            <v>7.6704545454545467</v>
          </cell>
          <cell r="M2609">
            <v>192744.92307692309</v>
          </cell>
          <cell r="N2609">
            <v>3168126.6560743926</v>
          </cell>
          <cell r="O2609">
            <v>0</v>
          </cell>
          <cell r="P2609">
            <v>0</v>
          </cell>
          <cell r="Q2609">
            <v>3168126.6560743926</v>
          </cell>
          <cell r="R2609">
            <v>0</v>
          </cell>
          <cell r="T2609">
            <v>0</v>
          </cell>
        </row>
        <row r="2610">
          <cell r="B2610" t="str">
            <v>D20004</v>
          </cell>
          <cell r="E2610" t="str">
            <v>Alat bantu (Pek. Tanah)-m3</v>
          </cell>
          <cell r="I2610" t="str">
            <v>m3</v>
          </cell>
          <cell r="J2610">
            <v>157.59799999999996</v>
          </cell>
          <cell r="K2610">
            <v>1</v>
          </cell>
          <cell r="M2610">
            <v>250</v>
          </cell>
          <cell r="N2610">
            <v>39399.499999999985</v>
          </cell>
          <cell r="O2610">
            <v>0</v>
          </cell>
          <cell r="P2610">
            <v>0</v>
          </cell>
          <cell r="Q2610">
            <v>39399.499999999985</v>
          </cell>
          <cell r="R2610">
            <v>0</v>
          </cell>
          <cell r="T2610">
            <v>0</v>
          </cell>
        </row>
        <row r="2611">
          <cell r="B2611" t="str">
            <v>D20050</v>
          </cell>
          <cell r="E2611" t="str">
            <v>BBM solar</v>
          </cell>
          <cell r="H2611">
            <v>298.34475825078079</v>
          </cell>
          <cell r="I2611" t="str">
            <v>ltr</v>
          </cell>
          <cell r="J2611">
            <v>298.34475825078079</v>
          </cell>
          <cell r="M2611">
            <v>989.1712</v>
          </cell>
          <cell r="N2611">
            <v>295114.04253263475</v>
          </cell>
          <cell r="O2611">
            <v>0</v>
          </cell>
          <cell r="P2611">
            <v>0</v>
          </cell>
          <cell r="Q2611">
            <v>295114.04253263475</v>
          </cell>
          <cell r="R2611">
            <v>0</v>
          </cell>
          <cell r="T2611">
            <v>0</v>
          </cell>
        </row>
        <row r="2612">
          <cell r="T2612">
            <v>0</v>
          </cell>
        </row>
        <row r="2613">
          <cell r="B2613" t="str">
            <v>4.6.3</v>
          </cell>
          <cell r="D2613" t="str">
            <v>Blinding Concrete Class B</v>
          </cell>
          <cell r="F2613">
            <v>0.1</v>
          </cell>
          <cell r="I2613" t="str">
            <v>m3</v>
          </cell>
          <cell r="J2613">
            <v>16.323999999999998</v>
          </cell>
          <cell r="K2613">
            <v>2.3319999999999999</v>
          </cell>
          <cell r="L2613" t="str">
            <v>m3/nos</v>
          </cell>
          <cell r="M2613">
            <v>694275.05279999995</v>
          </cell>
          <cell r="T2613">
            <v>0</v>
          </cell>
        </row>
        <row r="2614">
          <cell r="D2614" t="str">
            <v>Material</v>
          </cell>
          <cell r="M2614">
            <v>609675.05279999995</v>
          </cell>
          <cell r="T2614">
            <v>0</v>
          </cell>
        </row>
        <row r="2615">
          <cell r="B2615" t="str">
            <v>B20193</v>
          </cell>
          <cell r="E2615" t="str">
            <v>Concrete Class B</v>
          </cell>
          <cell r="I2615" t="str">
            <v>m3</v>
          </cell>
          <cell r="J2615">
            <v>16.650479999999998</v>
          </cell>
          <cell r="K2615">
            <v>1.02</v>
          </cell>
          <cell r="M2615">
            <v>597720.64</v>
          </cell>
          <cell r="N2615">
            <v>9952335.5619071983</v>
          </cell>
          <cell r="O2615">
            <v>9952335.5619071983</v>
          </cell>
          <cell r="P2615">
            <v>0</v>
          </cell>
          <cell r="Q2615">
            <v>0</v>
          </cell>
          <cell r="R2615">
            <v>0</v>
          </cell>
          <cell r="T2615">
            <v>0</v>
          </cell>
        </row>
        <row r="2616">
          <cell r="D2616" t="str">
            <v>Labour</v>
          </cell>
          <cell r="M2616">
            <v>81600</v>
          </cell>
          <cell r="T2616">
            <v>0</v>
          </cell>
        </row>
        <row r="2617">
          <cell r="B2617" t="str">
            <v>C20008</v>
          </cell>
          <cell r="E2617" t="str">
            <v>Placing beton (slab)</v>
          </cell>
          <cell r="I2617" t="str">
            <v>m3</v>
          </cell>
          <cell r="J2617">
            <v>16.650479999999998</v>
          </cell>
          <cell r="M2617">
            <v>80000</v>
          </cell>
          <cell r="N2617">
            <v>1332038.3999999999</v>
          </cell>
          <cell r="O2617">
            <v>0</v>
          </cell>
          <cell r="P2617">
            <v>1332038.3999999999</v>
          </cell>
          <cell r="Q2617">
            <v>0</v>
          </cell>
          <cell r="R2617">
            <v>0</v>
          </cell>
          <cell r="T2617">
            <v>0</v>
          </cell>
        </row>
        <row r="2618">
          <cell r="D2618" t="str">
            <v>Equipment Operasional</v>
          </cell>
          <cell r="H2618" t="str">
            <v>BBM</v>
          </cell>
          <cell r="M2618">
            <v>3000.0000000000005</v>
          </cell>
          <cell r="T2618">
            <v>0</v>
          </cell>
        </row>
        <row r="2619">
          <cell r="B2619" t="str">
            <v>D20029</v>
          </cell>
          <cell r="E2619" t="str">
            <v>Gerobak dorong</v>
          </cell>
          <cell r="I2619" t="str">
            <v>unit</v>
          </cell>
          <cell r="J2619">
            <v>0.32647999999999999</v>
          </cell>
          <cell r="K2619">
            <v>0.02</v>
          </cell>
          <cell r="M2619">
            <v>100000</v>
          </cell>
          <cell r="N2619">
            <v>32648</v>
          </cell>
          <cell r="O2619">
            <v>0</v>
          </cell>
          <cell r="P2619">
            <v>0</v>
          </cell>
          <cell r="Q2619">
            <v>32648</v>
          </cell>
          <cell r="R2619">
            <v>0</v>
          </cell>
          <cell r="T2619">
            <v>0</v>
          </cell>
        </row>
        <row r="2620">
          <cell r="B2620" t="str">
            <v>D20006</v>
          </cell>
          <cell r="E2620" t="str">
            <v>Alat bantu Cor</v>
          </cell>
          <cell r="I2620" t="str">
            <v>m3</v>
          </cell>
          <cell r="J2620">
            <v>16.323999999999998</v>
          </cell>
          <cell r="K2620">
            <v>1</v>
          </cell>
          <cell r="M2620">
            <v>1000</v>
          </cell>
          <cell r="N2620">
            <v>16323.999999999998</v>
          </cell>
          <cell r="O2620">
            <v>0</v>
          </cell>
          <cell r="P2620">
            <v>0</v>
          </cell>
          <cell r="Q2620">
            <v>16323.999999999998</v>
          </cell>
          <cell r="R2620">
            <v>0</v>
          </cell>
          <cell r="T2620">
            <v>0</v>
          </cell>
        </row>
        <row r="2621">
          <cell r="T2621">
            <v>0</v>
          </cell>
        </row>
        <row r="2622">
          <cell r="B2622" t="str">
            <v>4.6.4</v>
          </cell>
          <cell r="D2622" t="str">
            <v>Concrete Work</v>
          </cell>
          <cell r="I2622" t="str">
            <v>nos</v>
          </cell>
          <cell r="J2622">
            <v>7</v>
          </cell>
          <cell r="M2622">
            <v>95780285.508021668</v>
          </cell>
          <cell r="T2622">
            <v>0</v>
          </cell>
        </row>
        <row r="2623">
          <cell r="D2623" t="str">
            <v>Concrete block</v>
          </cell>
          <cell r="T2623">
            <v>0</v>
          </cell>
        </row>
        <row r="2624">
          <cell r="B2624" t="str">
            <v>4.6.4.a</v>
          </cell>
          <cell r="E2624" t="str">
            <v>Con-C</v>
          </cell>
          <cell r="I2624" t="str">
            <v>m3</v>
          </cell>
          <cell r="J2624">
            <v>10.122</v>
          </cell>
          <cell r="K2624">
            <v>1.446</v>
          </cell>
          <cell r="L2624" t="str">
            <v>m3/nos</v>
          </cell>
          <cell r="T2624">
            <v>0</v>
          </cell>
        </row>
        <row r="2625">
          <cell r="B2625" t="str">
            <v>4.6.4.b</v>
          </cell>
          <cell r="E2625" t="str">
            <v>Re-Bar</v>
          </cell>
          <cell r="I2625" t="str">
            <v>kg</v>
          </cell>
          <cell r="J2625">
            <v>482.81800000000004</v>
          </cell>
          <cell r="K2625">
            <v>68.974000000000004</v>
          </cell>
          <cell r="L2625" t="str">
            <v>kg/nos</v>
          </cell>
          <cell r="T2625">
            <v>0</v>
          </cell>
        </row>
        <row r="2626">
          <cell r="B2626" t="str">
            <v>4.6.4.c</v>
          </cell>
          <cell r="E2626" t="str">
            <v>Form-Work</v>
          </cell>
          <cell r="I2626" t="str">
            <v>m2</v>
          </cell>
          <cell r="J2626">
            <v>84.811999999999998</v>
          </cell>
          <cell r="K2626">
            <v>12.116</v>
          </cell>
          <cell r="L2626" t="str">
            <v>m2/nos</v>
          </cell>
          <cell r="T2626">
            <v>0</v>
          </cell>
        </row>
        <row r="2627">
          <cell r="D2627" t="str">
            <v>Opening for acces and maintenance</v>
          </cell>
          <cell r="T2627">
            <v>0</v>
          </cell>
        </row>
        <row r="2628">
          <cell r="B2628" t="str">
            <v>4.6.4.d</v>
          </cell>
          <cell r="E2628" t="str">
            <v>Con-C</v>
          </cell>
          <cell r="I2628" t="str">
            <v>m3</v>
          </cell>
          <cell r="J2628">
            <v>1.1200000000000001</v>
          </cell>
          <cell r="K2628">
            <v>0.16</v>
          </cell>
          <cell r="L2628" t="str">
            <v>m3/nos</v>
          </cell>
          <cell r="T2628">
            <v>0</v>
          </cell>
        </row>
        <row r="2629">
          <cell r="B2629" t="str">
            <v>4.6.4.e</v>
          </cell>
          <cell r="E2629" t="str">
            <v>Re-Bar</v>
          </cell>
          <cell r="I2629" t="str">
            <v>kg</v>
          </cell>
          <cell r="J2629">
            <v>232.97399999999999</v>
          </cell>
          <cell r="K2629">
            <v>33.281999999999996</v>
          </cell>
          <cell r="L2629" t="str">
            <v>kg/nos</v>
          </cell>
          <cell r="T2629">
            <v>0</v>
          </cell>
        </row>
        <row r="2630">
          <cell r="B2630" t="str">
            <v>4.6.4.f</v>
          </cell>
          <cell r="E2630" t="str">
            <v>Form-Work</v>
          </cell>
          <cell r="I2630" t="str">
            <v>m2</v>
          </cell>
          <cell r="J2630">
            <v>15.120000000000001</v>
          </cell>
          <cell r="K2630">
            <v>2.16</v>
          </cell>
          <cell r="L2630" t="str">
            <v>m2/nos</v>
          </cell>
          <cell r="T2630">
            <v>0</v>
          </cell>
        </row>
        <row r="2631">
          <cell r="D2631" t="str">
            <v>Concrete ring for cover installation</v>
          </cell>
          <cell r="T2631">
            <v>0</v>
          </cell>
        </row>
        <row r="2632">
          <cell r="B2632" t="str">
            <v>4.6.4.g</v>
          </cell>
          <cell r="E2632" t="str">
            <v>Con-C</v>
          </cell>
          <cell r="I2632" t="str">
            <v>m3</v>
          </cell>
          <cell r="J2632">
            <v>3.7800000000000002</v>
          </cell>
          <cell r="K2632">
            <v>0.54</v>
          </cell>
          <cell r="L2632" t="str">
            <v>m3/nos</v>
          </cell>
          <cell r="T2632">
            <v>0</v>
          </cell>
        </row>
        <row r="2633">
          <cell r="B2633" t="str">
            <v>4.6.4.h</v>
          </cell>
          <cell r="E2633" t="str">
            <v>Re-Bar</v>
          </cell>
          <cell r="I2633" t="str">
            <v>kg</v>
          </cell>
          <cell r="J2633">
            <v>774.27700000000004</v>
          </cell>
          <cell r="K2633">
            <v>110.611</v>
          </cell>
          <cell r="L2633" t="str">
            <v>kg/nos</v>
          </cell>
          <cell r="T2633">
            <v>0</v>
          </cell>
        </row>
        <row r="2634">
          <cell r="B2634" t="str">
            <v>4.6.4.i</v>
          </cell>
          <cell r="E2634" t="str">
            <v>Form-Work</v>
          </cell>
          <cell r="I2634" t="str">
            <v>m2</v>
          </cell>
          <cell r="J2634">
            <v>38.64</v>
          </cell>
          <cell r="K2634">
            <v>5.52</v>
          </cell>
          <cell r="L2634" t="str">
            <v>m2/nos</v>
          </cell>
          <cell r="T2634">
            <v>0</v>
          </cell>
        </row>
        <row r="2635">
          <cell r="D2635" t="str">
            <v>Chamber</v>
          </cell>
          <cell r="T2635">
            <v>0</v>
          </cell>
        </row>
        <row r="2636">
          <cell r="B2636" t="str">
            <v>4.6.4.j</v>
          </cell>
          <cell r="E2636" t="str">
            <v>Con-C</v>
          </cell>
          <cell r="I2636" t="str">
            <v>m3</v>
          </cell>
          <cell r="J2636">
            <v>146.97199999999998</v>
          </cell>
          <cell r="K2636">
            <v>20.995999999999999</v>
          </cell>
          <cell r="L2636" t="str">
            <v>m3/nos</v>
          </cell>
          <cell r="T2636">
            <v>0</v>
          </cell>
        </row>
        <row r="2637">
          <cell r="B2637" t="str">
            <v>4.6.4.k</v>
          </cell>
          <cell r="E2637" t="str">
            <v>Re-Bar</v>
          </cell>
          <cell r="I2637" t="str">
            <v>kg</v>
          </cell>
          <cell r="J2637">
            <v>24511.920999999998</v>
          </cell>
          <cell r="K2637">
            <v>3501.703</v>
          </cell>
          <cell r="L2637" t="str">
            <v>kg/nos</v>
          </cell>
          <cell r="T2637">
            <v>0</v>
          </cell>
        </row>
        <row r="2638">
          <cell r="B2638" t="str">
            <v>4.6.4.l</v>
          </cell>
          <cell r="E2638" t="str">
            <v>Form-Work</v>
          </cell>
          <cell r="I2638" t="str">
            <v>m2</v>
          </cell>
          <cell r="J2638">
            <v>603.82000000000005</v>
          </cell>
          <cell r="K2638">
            <v>86.26</v>
          </cell>
          <cell r="L2638" t="str">
            <v>m2/nos</v>
          </cell>
          <cell r="T2638">
            <v>0</v>
          </cell>
        </row>
        <row r="2639">
          <cell r="D2639" t="str">
            <v>Pre-cast</v>
          </cell>
          <cell r="T2639">
            <v>0</v>
          </cell>
        </row>
        <row r="2640">
          <cell r="B2640" t="str">
            <v>4.6.4.m</v>
          </cell>
          <cell r="E2640" t="str">
            <v>Con-C</v>
          </cell>
          <cell r="I2640" t="str">
            <v>m3</v>
          </cell>
          <cell r="J2640">
            <v>23.8</v>
          </cell>
          <cell r="K2640">
            <v>3.4</v>
          </cell>
          <cell r="L2640" t="str">
            <v>m3/nos</v>
          </cell>
          <cell r="T2640">
            <v>0</v>
          </cell>
        </row>
        <row r="2641">
          <cell r="B2641" t="str">
            <v>4.6.4.n</v>
          </cell>
          <cell r="E2641" t="str">
            <v>Re-Bar</v>
          </cell>
          <cell r="I2641" t="str">
            <v>kg</v>
          </cell>
          <cell r="J2641">
            <v>6604.3459999999995</v>
          </cell>
          <cell r="K2641">
            <v>943.47799999999995</v>
          </cell>
          <cell r="L2641" t="str">
            <v>kg/nos</v>
          </cell>
          <cell r="T2641">
            <v>0</v>
          </cell>
        </row>
        <row r="2642">
          <cell r="B2642" t="str">
            <v>4.6.4.o</v>
          </cell>
          <cell r="E2642" t="str">
            <v>Form-Work</v>
          </cell>
          <cell r="I2642" t="str">
            <v>m2</v>
          </cell>
          <cell r="J2642">
            <v>149.66</v>
          </cell>
          <cell r="K2642">
            <v>21.38</v>
          </cell>
          <cell r="L2642" t="str">
            <v>m2/nos</v>
          </cell>
          <cell r="T2642">
            <v>0</v>
          </cell>
        </row>
        <row r="2643">
          <cell r="T2643">
            <v>0</v>
          </cell>
        </row>
        <row r="2644">
          <cell r="D2644" t="str">
            <v>Concrete class C</v>
          </cell>
          <cell r="I2644" t="str">
            <v>m3</v>
          </cell>
          <cell r="J2644">
            <v>185.79399999999998</v>
          </cell>
          <cell r="M2644">
            <v>780355.86170863418</v>
          </cell>
          <cell r="T2644">
            <v>0</v>
          </cell>
        </row>
        <row r="2645">
          <cell r="D2645" t="str">
            <v>Material</v>
          </cell>
          <cell r="M2645">
            <v>12254462.986024896</v>
          </cell>
          <cell r="T2645">
            <v>0</v>
          </cell>
        </row>
        <row r="2646">
          <cell r="B2646" t="str">
            <v>B20194</v>
          </cell>
          <cell r="E2646" t="str">
            <v>Concrete Class C</v>
          </cell>
          <cell r="I2646" t="str">
            <v>m3</v>
          </cell>
          <cell r="J2646">
            <v>189.50987999999998</v>
          </cell>
          <cell r="K2646">
            <v>1.02</v>
          </cell>
          <cell r="M2646">
            <v>654528.80000000005</v>
          </cell>
          <cell r="N2646">
            <v>124039674.34454399</v>
          </cell>
          <cell r="O2646">
            <v>124039674.34454399</v>
          </cell>
          <cell r="P2646">
            <v>0</v>
          </cell>
          <cell r="Q2646">
            <v>0</v>
          </cell>
          <cell r="R2646">
            <v>0</v>
          </cell>
          <cell r="T2646">
            <v>0</v>
          </cell>
        </row>
        <row r="2647">
          <cell r="D2647" t="str">
            <v>Labour</v>
          </cell>
          <cell r="M2647">
            <v>1872257.2614107879</v>
          </cell>
          <cell r="T2647">
            <v>0</v>
          </cell>
        </row>
        <row r="2648">
          <cell r="B2648" t="str">
            <v>C20007</v>
          </cell>
          <cell r="E2648" t="str">
            <v>Placing beton (dinding)</v>
          </cell>
          <cell r="I2648" t="str">
            <v>m3</v>
          </cell>
          <cell r="J2648">
            <v>189.50987999999998</v>
          </cell>
          <cell r="M2648">
            <v>100000</v>
          </cell>
          <cell r="N2648">
            <v>18950987.999999996</v>
          </cell>
          <cell r="O2648">
            <v>0</v>
          </cell>
          <cell r="P2648">
            <v>18950987.999999996</v>
          </cell>
          <cell r="Q2648">
            <v>0</v>
          </cell>
          <cell r="R2648">
            <v>0</v>
          </cell>
          <cell r="T2648">
            <v>0</v>
          </cell>
        </row>
        <row r="2649">
          <cell r="D2649" t="str">
            <v>Equipment Operasional</v>
          </cell>
          <cell r="H2649" t="str">
            <v>BBM</v>
          </cell>
          <cell r="M2649">
            <v>197073.16990219193</v>
          </cell>
          <cell r="T2649">
            <v>0</v>
          </cell>
        </row>
        <row r="2650">
          <cell r="B2650" t="str">
            <v>D20029</v>
          </cell>
          <cell r="E2650" t="str">
            <v>Gerobak dorong</v>
          </cell>
          <cell r="I2650" t="str">
            <v>unit</v>
          </cell>
          <cell r="J2650">
            <v>3.7158799999999998</v>
          </cell>
          <cell r="K2650">
            <v>0.02</v>
          </cell>
          <cell r="M2650">
            <v>100000</v>
          </cell>
          <cell r="N2650">
            <v>371588</v>
          </cell>
          <cell r="O2650">
            <v>0</v>
          </cell>
          <cell r="P2650">
            <v>0</v>
          </cell>
          <cell r="Q2650">
            <v>371588</v>
          </cell>
          <cell r="R2650">
            <v>0</v>
          </cell>
          <cell r="T2650">
            <v>0</v>
          </cell>
        </row>
        <row r="2651">
          <cell r="B2651" t="str">
            <v>D20019</v>
          </cell>
          <cell r="E2651" t="str">
            <v>Concrete Vibrator</v>
          </cell>
          <cell r="I2651" t="str">
            <v>jam</v>
          </cell>
          <cell r="J2651">
            <v>82.077670682730911</v>
          </cell>
          <cell r="K2651">
            <v>0.44176706827309237</v>
          </cell>
          <cell r="L2651">
            <v>2.2636363636363637</v>
          </cell>
          <cell r="M2651">
            <v>8458.0449222720126</v>
          </cell>
          <cell r="N2651">
            <v>694216.62574998662</v>
          </cell>
          <cell r="O2651">
            <v>0</v>
          </cell>
          <cell r="P2651">
            <v>0</v>
          </cell>
          <cell r="Q2651">
            <v>694216.62574998662</v>
          </cell>
          <cell r="R2651">
            <v>0</v>
          </cell>
          <cell r="T2651">
            <v>0</v>
          </cell>
        </row>
        <row r="2652">
          <cell r="B2652" t="str">
            <v>D20006</v>
          </cell>
          <cell r="E2652" t="str">
            <v>Alat bantu Cor</v>
          </cell>
          <cell r="I2652" t="str">
            <v>m3</v>
          </cell>
          <cell r="J2652">
            <v>928.96999999999991</v>
          </cell>
          <cell r="K2652">
            <v>5</v>
          </cell>
          <cell r="M2652">
            <v>1000</v>
          </cell>
          <cell r="N2652">
            <v>928969.99999999988</v>
          </cell>
          <cell r="O2652">
            <v>0</v>
          </cell>
          <cell r="P2652">
            <v>0</v>
          </cell>
          <cell r="Q2652">
            <v>928969.99999999988</v>
          </cell>
          <cell r="R2652">
            <v>0</v>
          </cell>
          <cell r="T2652">
            <v>0</v>
          </cell>
        </row>
        <row r="2653">
          <cell r="T2653">
            <v>0</v>
          </cell>
        </row>
        <row r="2654">
          <cell r="B2654" t="str">
            <v>4.6.4.p</v>
          </cell>
          <cell r="D2654" t="str">
            <v>Reinforcement</v>
          </cell>
          <cell r="I2654" t="str">
            <v>kg</v>
          </cell>
          <cell r="J2654">
            <v>35866.969599999997</v>
          </cell>
          <cell r="K2654">
            <v>1.1000000000000001</v>
          </cell>
          <cell r="M2654">
            <v>12012.333333333334</v>
          </cell>
          <cell r="T2654">
            <v>0</v>
          </cell>
        </row>
        <row r="2655">
          <cell r="D2655" t="str">
            <v>Material</v>
          </cell>
          <cell r="M2655">
            <v>785136.43174529518</v>
          </cell>
          <cell r="T2655">
            <v>0</v>
          </cell>
        </row>
        <row r="2656">
          <cell r="B2656" t="str">
            <v>B20011</v>
          </cell>
          <cell r="E2656" t="str">
            <v>Besi beton</v>
          </cell>
          <cell r="I2656" t="str">
            <v>kg</v>
          </cell>
          <cell r="J2656">
            <v>37660.318079999997</v>
          </cell>
          <cell r="K2656">
            <v>1.05</v>
          </cell>
          <cell r="M2656">
            <v>9800</v>
          </cell>
          <cell r="N2656">
            <v>369071117.18399996</v>
          </cell>
          <cell r="O2656">
            <v>369071117.18399996</v>
          </cell>
          <cell r="P2656">
            <v>0</v>
          </cell>
          <cell r="Q2656">
            <v>0</v>
          </cell>
          <cell r="R2656">
            <v>0</v>
          </cell>
          <cell r="T2656">
            <v>0</v>
          </cell>
        </row>
        <row r="2657">
          <cell r="B2657" t="str">
            <v>B20050</v>
          </cell>
          <cell r="E2657" t="str">
            <v>Kawat Bendrad</v>
          </cell>
          <cell r="I2657" t="str">
            <v>Kg</v>
          </cell>
          <cell r="J2657">
            <v>717.33939199999998</v>
          </cell>
          <cell r="K2657">
            <v>0.02</v>
          </cell>
          <cell r="M2657">
            <v>13950</v>
          </cell>
          <cell r="N2657">
            <v>10006884.5184</v>
          </cell>
          <cell r="O2657">
            <v>10006884.5184</v>
          </cell>
          <cell r="P2657">
            <v>0</v>
          </cell>
          <cell r="Q2657">
            <v>0</v>
          </cell>
          <cell r="R2657">
            <v>0</v>
          </cell>
          <cell r="T2657">
            <v>0</v>
          </cell>
        </row>
        <row r="2658">
          <cell r="D2658" t="str">
            <v>Labour</v>
          </cell>
          <cell r="M2658">
            <v>93601.277698843027</v>
          </cell>
          <cell r="T2658">
            <v>0</v>
          </cell>
        </row>
        <row r="2659">
          <cell r="B2659" t="str">
            <v>C20014</v>
          </cell>
          <cell r="E2659" t="str">
            <v>Upah fabrikasi dan install besi beton</v>
          </cell>
          <cell r="I2659" t="str">
            <v>kg</v>
          </cell>
          <cell r="J2659">
            <v>37660.318079999997</v>
          </cell>
          <cell r="M2659">
            <v>1200</v>
          </cell>
          <cell r="N2659">
            <v>45192381.695999995</v>
          </cell>
          <cell r="O2659">
            <v>0</v>
          </cell>
          <cell r="P2659">
            <v>45192381.695999995</v>
          </cell>
          <cell r="Q2659">
            <v>0</v>
          </cell>
          <cell r="R2659">
            <v>0</v>
          </cell>
          <cell r="T2659">
            <v>0</v>
          </cell>
        </row>
        <row r="2660">
          <cell r="D2660" t="str">
            <v>Equipment Operasional</v>
          </cell>
          <cell r="M2660">
            <v>13619.233527609435</v>
          </cell>
          <cell r="T2660">
            <v>0</v>
          </cell>
        </row>
        <row r="2661">
          <cell r="B2661" t="str">
            <v>D20013</v>
          </cell>
          <cell r="E2661" t="str">
            <v>Bar bender</v>
          </cell>
          <cell r="G2661">
            <v>300</v>
          </cell>
          <cell r="I2661" t="str">
            <v>jam</v>
          </cell>
          <cell r="J2661">
            <v>119.55656533333332</v>
          </cell>
          <cell r="K2661">
            <v>3.3333333333333335E-3</v>
          </cell>
          <cell r="M2661">
            <v>20000</v>
          </cell>
          <cell r="N2661">
            <v>2391131.3066666666</v>
          </cell>
          <cell r="O2661">
            <v>0</v>
          </cell>
          <cell r="P2661">
            <v>0</v>
          </cell>
          <cell r="Q2661">
            <v>2391131.3066666666</v>
          </cell>
          <cell r="R2661">
            <v>0</v>
          </cell>
          <cell r="T2661">
            <v>0</v>
          </cell>
        </row>
        <row r="2662">
          <cell r="B2662" t="str">
            <v>D20014</v>
          </cell>
          <cell r="E2662" t="str">
            <v>Bar cutter</v>
          </cell>
          <cell r="G2662">
            <v>300</v>
          </cell>
          <cell r="I2662" t="str">
            <v>jam</v>
          </cell>
          <cell r="J2662">
            <v>119.55656533333332</v>
          </cell>
          <cell r="K2662">
            <v>3.3333333333333335E-3</v>
          </cell>
          <cell r="M2662">
            <v>20000</v>
          </cell>
          <cell r="N2662">
            <v>2391131.3066666666</v>
          </cell>
          <cell r="O2662">
            <v>0</v>
          </cell>
          <cell r="P2662">
            <v>0</v>
          </cell>
          <cell r="Q2662">
            <v>2391131.3066666666</v>
          </cell>
          <cell r="R2662">
            <v>0</v>
          </cell>
          <cell r="T2662">
            <v>0</v>
          </cell>
        </row>
        <row r="2663">
          <cell r="B2663" t="str">
            <v>D20005</v>
          </cell>
          <cell r="E2663" t="str">
            <v>Alat bantu pekerjaan besi</v>
          </cell>
          <cell r="I2663" t="str">
            <v>kg</v>
          </cell>
          <cell r="J2663">
            <v>35866.969599999997</v>
          </cell>
          <cell r="K2663">
            <v>1</v>
          </cell>
          <cell r="M2663">
            <v>50</v>
          </cell>
          <cell r="N2663">
            <v>1793348.4799999997</v>
          </cell>
          <cell r="O2663">
            <v>0</v>
          </cell>
          <cell r="P2663">
            <v>0</v>
          </cell>
          <cell r="Q2663">
            <v>1793348.4799999997</v>
          </cell>
          <cell r="R2663">
            <v>0</v>
          </cell>
          <cell r="T2663">
            <v>0</v>
          </cell>
        </row>
        <row r="2664">
          <cell r="T2664">
            <v>0</v>
          </cell>
        </row>
        <row r="2665">
          <cell r="D2665" t="str">
            <v>Formwork</v>
          </cell>
          <cell r="I2665" t="str">
            <v>m2</v>
          </cell>
          <cell r="J2665">
            <v>892.05200000000002</v>
          </cell>
          <cell r="M2665">
            <v>106081.89555555554</v>
          </cell>
          <cell r="T2665">
            <v>0</v>
          </cell>
        </row>
        <row r="2666">
          <cell r="D2666" t="str">
            <v>Material</v>
          </cell>
          <cell r="M2666">
            <v>674012.91201863473</v>
          </cell>
          <cell r="T2666">
            <v>0</v>
          </cell>
        </row>
        <row r="2667">
          <cell r="B2667" t="str">
            <v>A20008</v>
          </cell>
          <cell r="E2667" t="str">
            <v>Kayu bekisting</v>
          </cell>
          <cell r="G2667">
            <v>3</v>
          </cell>
          <cell r="H2667" t="str">
            <v>X pakai</v>
          </cell>
          <cell r="I2667" t="str">
            <v>m3</v>
          </cell>
          <cell r="J2667">
            <v>10.298864236111111</v>
          </cell>
          <cell r="K2667">
            <v>1.154513888888889E-2</v>
          </cell>
          <cell r="M2667">
            <v>2193529.6</v>
          </cell>
          <cell r="N2667">
            <v>22590863.548291113</v>
          </cell>
          <cell r="O2667">
            <v>22590863.548291113</v>
          </cell>
          <cell r="P2667">
            <v>0</v>
          </cell>
          <cell r="Q2667">
            <v>0</v>
          </cell>
          <cell r="R2667">
            <v>0</v>
          </cell>
          <cell r="T2667">
            <v>0</v>
          </cell>
        </row>
        <row r="2668">
          <cell r="B2668" t="str">
            <v>B20065</v>
          </cell>
          <cell r="E2668" t="str">
            <v>Plywood 12mm x 4' x 8'</v>
          </cell>
          <cell r="G2668">
            <v>3</v>
          </cell>
          <cell r="H2668" t="str">
            <v>X pakai</v>
          </cell>
          <cell r="I2668" t="str">
            <v>lbr</v>
          </cell>
          <cell r="J2668">
            <v>103.24675925925926</v>
          </cell>
          <cell r="K2668">
            <v>0.11574074074074074</v>
          </cell>
          <cell r="M2668">
            <v>225000</v>
          </cell>
          <cell r="N2668">
            <v>23230520.833333336</v>
          </cell>
          <cell r="O2668">
            <v>23230520.833333336</v>
          </cell>
          <cell r="P2668">
            <v>0</v>
          </cell>
          <cell r="Q2668">
            <v>0</v>
          </cell>
          <cell r="R2668">
            <v>0</v>
          </cell>
          <cell r="T2668">
            <v>0</v>
          </cell>
        </row>
        <row r="2669">
          <cell r="B2669" t="str">
            <v>B20067</v>
          </cell>
          <cell r="E2669" t="str">
            <v>Paku</v>
          </cell>
          <cell r="G2669">
            <v>1</v>
          </cell>
          <cell r="H2669" t="str">
            <v>X pakai</v>
          </cell>
          <cell r="I2669" t="str">
            <v>kg</v>
          </cell>
          <cell r="J2669">
            <v>353.10391666666663</v>
          </cell>
          <cell r="K2669">
            <v>0.39583333333333331</v>
          </cell>
          <cell r="M2669">
            <v>10650</v>
          </cell>
          <cell r="N2669">
            <v>3760556.7124999994</v>
          </cell>
          <cell r="O2669">
            <v>3760556.7124999994</v>
          </cell>
          <cell r="P2669">
            <v>0</v>
          </cell>
          <cell r="Q2669">
            <v>0</v>
          </cell>
          <cell r="R2669">
            <v>0</v>
          </cell>
          <cell r="T2669">
            <v>0</v>
          </cell>
        </row>
        <row r="2670">
          <cell r="B2670" t="str">
            <v>B20091</v>
          </cell>
          <cell r="E2670" t="str">
            <v>Material lain (adjustable support, pipa dll)</v>
          </cell>
          <cell r="G2670">
            <v>80</v>
          </cell>
          <cell r="H2670" t="str">
            <v>X pakai</v>
          </cell>
          <cell r="I2670" t="str">
            <v>ls</v>
          </cell>
          <cell r="J2670">
            <v>11.150650000000001</v>
          </cell>
          <cell r="K2670">
            <v>1.2500000000000001E-2</v>
          </cell>
          <cell r="M2670">
            <v>600000</v>
          </cell>
          <cell r="N2670">
            <v>6690390</v>
          </cell>
          <cell r="O2670">
            <v>6690390</v>
          </cell>
          <cell r="P2670">
            <v>0</v>
          </cell>
          <cell r="Q2670">
            <v>0</v>
          </cell>
          <cell r="R2670">
            <v>0</v>
          </cell>
          <cell r="T2670">
            <v>0</v>
          </cell>
        </row>
        <row r="2671">
          <cell r="B2671" t="str">
            <v>B20066</v>
          </cell>
          <cell r="E2671" t="str">
            <v>Oli formwork</v>
          </cell>
          <cell r="I2671" t="str">
            <v>liter</v>
          </cell>
          <cell r="J2671">
            <v>178.41040000000001</v>
          </cell>
          <cell r="K2671">
            <v>0.2</v>
          </cell>
          <cell r="M2671">
            <v>5000</v>
          </cell>
          <cell r="N2671">
            <v>892052</v>
          </cell>
          <cell r="O2671">
            <v>892052</v>
          </cell>
          <cell r="P2671">
            <v>0</v>
          </cell>
          <cell r="Q2671">
            <v>0</v>
          </cell>
          <cell r="R2671">
            <v>0</v>
          </cell>
          <cell r="T2671">
            <v>0</v>
          </cell>
        </row>
        <row r="2672">
          <cell r="D2672" t="str">
            <v>Labour</v>
          </cell>
          <cell r="M2672">
            <v>420719.70947507431</v>
          </cell>
          <cell r="T2672">
            <v>0</v>
          </cell>
        </row>
        <row r="2673">
          <cell r="B2673" t="str">
            <v>C20013</v>
          </cell>
          <cell r="E2673" t="str">
            <v>Upah fabrikasi bekisting</v>
          </cell>
          <cell r="I2673" t="str">
            <v>m2</v>
          </cell>
          <cell r="J2673">
            <v>297.35066666666665</v>
          </cell>
          <cell r="M2673">
            <v>30000</v>
          </cell>
          <cell r="N2673">
            <v>8920520</v>
          </cell>
          <cell r="O2673">
            <v>0</v>
          </cell>
          <cell r="P2673">
            <v>8920520</v>
          </cell>
          <cell r="Q2673">
            <v>0</v>
          </cell>
          <cell r="R2673">
            <v>0</v>
          </cell>
          <cell r="T2673">
            <v>0</v>
          </cell>
        </row>
        <row r="2674">
          <cell r="B2674" t="str">
            <v>C20017</v>
          </cell>
          <cell r="E2674" t="str">
            <v>Upah install bekisting</v>
          </cell>
          <cell r="I2674" t="str">
            <v>m2</v>
          </cell>
          <cell r="J2674">
            <v>892.05200000000002</v>
          </cell>
          <cell r="M2674">
            <v>30000</v>
          </cell>
          <cell r="N2674">
            <v>26761560</v>
          </cell>
          <cell r="O2674">
            <v>0</v>
          </cell>
          <cell r="P2674">
            <v>26761560</v>
          </cell>
          <cell r="Q2674">
            <v>0</v>
          </cell>
          <cell r="R2674">
            <v>0</v>
          </cell>
          <cell r="T2674">
            <v>0</v>
          </cell>
        </row>
        <row r="2675">
          <cell r="D2675" t="str">
            <v>Equipment Operasional</v>
          </cell>
          <cell r="M2675">
            <v>21035.985473753713</v>
          </cell>
          <cell r="T2675">
            <v>0</v>
          </cell>
        </row>
        <row r="2676">
          <cell r="B2676" t="str">
            <v>D20007</v>
          </cell>
          <cell r="E2676" t="str">
            <v>Alat bantu formwork</v>
          </cell>
          <cell r="I2676" t="str">
            <v>m2</v>
          </cell>
          <cell r="J2676">
            <v>892.05200000000002</v>
          </cell>
          <cell r="M2676">
            <v>2000</v>
          </cell>
          <cell r="N2676">
            <v>1784104</v>
          </cell>
          <cell r="O2676">
            <v>0</v>
          </cell>
          <cell r="P2676">
            <v>0</v>
          </cell>
          <cell r="Q2676">
            <v>1784104</v>
          </cell>
          <cell r="R2676">
            <v>0</v>
          </cell>
          <cell r="T2676">
            <v>0</v>
          </cell>
        </row>
        <row r="2677">
          <cell r="T2677">
            <v>0</v>
          </cell>
        </row>
        <row r="2678">
          <cell r="B2678" t="str">
            <v>4.6.5</v>
          </cell>
          <cell r="D2678" t="str">
            <v>Galvanized Steel Ladder</v>
          </cell>
          <cell r="I2678" t="str">
            <v>nos</v>
          </cell>
          <cell r="J2678">
            <v>7</v>
          </cell>
          <cell r="K2678">
            <v>34.72</v>
          </cell>
          <cell r="L2678" t="str">
            <v>kg/nos</v>
          </cell>
          <cell r="M2678">
            <v>696309.6</v>
          </cell>
          <cell r="T2678">
            <v>0</v>
          </cell>
        </row>
        <row r="2679">
          <cell r="D2679" t="str">
            <v>Material</v>
          </cell>
          <cell r="I2679" t="str">
            <v>kg</v>
          </cell>
          <cell r="J2679">
            <v>243.04</v>
          </cell>
          <cell r="M2679">
            <v>14805.000000000002</v>
          </cell>
          <cell r="T2679">
            <v>0</v>
          </cell>
        </row>
        <row r="2680">
          <cell r="B2680" t="str">
            <v>B20008</v>
          </cell>
          <cell r="E2680" t="str">
            <v>Baja galvanis</v>
          </cell>
          <cell r="I2680" t="str">
            <v>kg</v>
          </cell>
          <cell r="J2680">
            <v>255.19200000000001</v>
          </cell>
          <cell r="K2680">
            <v>1.05</v>
          </cell>
          <cell r="M2680">
            <v>14100</v>
          </cell>
          <cell r="N2680">
            <v>3598207.2</v>
          </cell>
          <cell r="O2680">
            <v>3598207.2</v>
          </cell>
          <cell r="P2680">
            <v>0</v>
          </cell>
          <cell r="Q2680">
            <v>0</v>
          </cell>
          <cell r="R2680">
            <v>0</v>
          </cell>
          <cell r="T2680">
            <v>0</v>
          </cell>
        </row>
        <row r="2681">
          <cell r="D2681" t="str">
            <v>Labour</v>
          </cell>
          <cell r="M2681">
            <v>5250</v>
          </cell>
          <cell r="T2681">
            <v>0</v>
          </cell>
        </row>
        <row r="2682">
          <cell r="B2682" t="str">
            <v>C20023</v>
          </cell>
          <cell r="E2682" t="str">
            <v>Upah pabrikasi dan instalasi baja</v>
          </cell>
          <cell r="I2682" t="str">
            <v>kg</v>
          </cell>
          <cell r="J2682">
            <v>255.19200000000001</v>
          </cell>
          <cell r="M2682">
            <v>5000</v>
          </cell>
          <cell r="N2682">
            <v>1275960</v>
          </cell>
          <cell r="O2682">
            <v>0</v>
          </cell>
          <cell r="P2682">
            <v>1275960</v>
          </cell>
          <cell r="Q2682">
            <v>0</v>
          </cell>
          <cell r="R2682">
            <v>0</v>
          </cell>
          <cell r="T2682">
            <v>0</v>
          </cell>
        </row>
        <row r="2683">
          <cell r="T2683">
            <v>0</v>
          </cell>
        </row>
        <row r="2684">
          <cell r="B2684" t="str">
            <v>4.6.6</v>
          </cell>
          <cell r="D2684" t="str">
            <v>Non-Toxic Epoxy Coat</v>
          </cell>
          <cell r="I2684" t="str">
            <v>m2</v>
          </cell>
          <cell r="J2684">
            <v>491.12</v>
          </cell>
          <cell r="K2684">
            <v>70.16</v>
          </cell>
          <cell r="L2684" t="str">
            <v>m2/nos</v>
          </cell>
          <cell r="M2684">
            <v>81479.72</v>
          </cell>
          <cell r="T2684">
            <v>0</v>
          </cell>
        </row>
        <row r="2685">
          <cell r="B2685" t="str">
            <v>B20023</v>
          </cell>
          <cell r="E2685" t="str">
            <v>Epoxy primer</v>
          </cell>
          <cell r="I2685" t="str">
            <v>kg</v>
          </cell>
          <cell r="J2685">
            <v>245.56</v>
          </cell>
          <cell r="K2685">
            <v>0.5</v>
          </cell>
          <cell r="M2685">
            <v>77519.199999999997</v>
          </cell>
          <cell r="N2685">
            <v>19035614.752</v>
          </cell>
          <cell r="O2685">
            <v>19035614.752</v>
          </cell>
          <cell r="P2685">
            <v>0</v>
          </cell>
          <cell r="Q2685">
            <v>0</v>
          </cell>
          <cell r="R2685">
            <v>0</v>
          </cell>
          <cell r="T2685">
            <v>0</v>
          </cell>
        </row>
        <row r="2686">
          <cell r="B2686" t="str">
            <v>B20130</v>
          </cell>
          <cell r="E2686" t="str">
            <v>Epoxy finish 41</v>
          </cell>
          <cell r="I2686" t="str">
            <v>kg</v>
          </cell>
          <cell r="J2686">
            <v>49.112000000000002</v>
          </cell>
          <cell r="K2686">
            <v>0.1</v>
          </cell>
          <cell r="M2686">
            <v>102313.2</v>
          </cell>
          <cell r="N2686">
            <v>5024805.8783999998</v>
          </cell>
          <cell r="O2686">
            <v>5024805.8783999998</v>
          </cell>
          <cell r="P2686">
            <v>0</v>
          </cell>
          <cell r="Q2686">
            <v>0</v>
          </cell>
          <cell r="R2686">
            <v>0</v>
          </cell>
          <cell r="T2686">
            <v>0</v>
          </cell>
        </row>
        <row r="2687">
          <cell r="B2687" t="str">
            <v>B20131</v>
          </cell>
          <cell r="E2687" t="str">
            <v>Thinner epoxy 41</v>
          </cell>
          <cell r="I2687" t="str">
            <v>ltr</v>
          </cell>
          <cell r="J2687">
            <v>98.224000000000004</v>
          </cell>
          <cell r="K2687">
            <v>0.2</v>
          </cell>
          <cell r="M2687">
            <v>37444</v>
          </cell>
          <cell r="N2687">
            <v>3677899.4560000002</v>
          </cell>
          <cell r="O2687">
            <v>3677899.4560000002</v>
          </cell>
          <cell r="P2687">
            <v>0</v>
          </cell>
          <cell r="Q2687">
            <v>0</v>
          </cell>
          <cell r="R2687">
            <v>0</v>
          </cell>
          <cell r="T2687">
            <v>0</v>
          </cell>
        </row>
        <row r="2688">
          <cell r="B2688" t="str">
            <v>E20070</v>
          </cell>
          <cell r="E2688" t="str">
            <v>Upah cat epoxy</v>
          </cell>
          <cell r="I2688" t="str">
            <v>m2</v>
          </cell>
          <cell r="J2688">
            <v>491.12</v>
          </cell>
          <cell r="K2688">
            <v>1</v>
          </cell>
          <cell r="M2688">
            <v>25000</v>
          </cell>
          <cell r="N2688">
            <v>12278000</v>
          </cell>
          <cell r="O2688">
            <v>0</v>
          </cell>
          <cell r="P2688">
            <v>0</v>
          </cell>
          <cell r="Q2688">
            <v>0</v>
          </cell>
          <cell r="R2688">
            <v>12278000</v>
          </cell>
          <cell r="T2688">
            <v>0</v>
          </cell>
        </row>
        <row r="2689">
          <cell r="T2689">
            <v>0</v>
          </cell>
        </row>
        <row r="2690">
          <cell r="B2690" t="str">
            <v>4.6.7</v>
          </cell>
          <cell r="D2690" t="str">
            <v>Waterproofing Membarane With Propylene Board</v>
          </cell>
          <cell r="I2690" t="str">
            <v>m2</v>
          </cell>
          <cell r="J2690">
            <v>362.29200000000003</v>
          </cell>
          <cell r="K2690">
            <v>51.756</v>
          </cell>
          <cell r="L2690" t="str">
            <v>m2/nos</v>
          </cell>
          <cell r="M2690">
            <v>49999.999999999993</v>
          </cell>
          <cell r="T2690">
            <v>0</v>
          </cell>
        </row>
        <row r="2691">
          <cell r="B2691" t="str">
            <v>E20357</v>
          </cell>
          <cell r="E2691" t="str">
            <v>Waterproofing Membarane With Propylene Board</v>
          </cell>
          <cell r="I2691" t="str">
            <v>m2</v>
          </cell>
          <cell r="J2691">
            <v>362.29200000000003</v>
          </cell>
          <cell r="M2691">
            <v>50000</v>
          </cell>
          <cell r="N2691">
            <v>18114600</v>
          </cell>
          <cell r="O2691">
            <v>0</v>
          </cell>
          <cell r="P2691">
            <v>0</v>
          </cell>
          <cell r="Q2691">
            <v>0</v>
          </cell>
          <cell r="R2691">
            <v>18114600</v>
          </cell>
          <cell r="T2691">
            <v>0</v>
          </cell>
        </row>
        <row r="2692">
          <cell r="T2692">
            <v>0</v>
          </cell>
        </row>
        <row r="2693">
          <cell r="B2693" t="str">
            <v>4.6.8</v>
          </cell>
          <cell r="D2693" t="str">
            <v>Asphalt Pavement</v>
          </cell>
          <cell r="I2693" t="str">
            <v>m2</v>
          </cell>
          <cell r="J2693">
            <v>0</v>
          </cell>
          <cell r="K2693">
            <v>0</v>
          </cell>
          <cell r="L2693" t="str">
            <v>m2/nos</v>
          </cell>
          <cell r="M2693" t="e">
            <v>#DIV/0!</v>
          </cell>
          <cell r="T2693">
            <v>0</v>
          </cell>
        </row>
        <row r="2694">
          <cell r="D2694" t="str">
            <v>AC-WC</v>
          </cell>
          <cell r="F2694">
            <v>5</v>
          </cell>
          <cell r="I2694" t="str">
            <v>m2</v>
          </cell>
          <cell r="J2694">
            <v>0</v>
          </cell>
          <cell r="M2694" t="e">
            <v>#DIV/0!</v>
          </cell>
          <cell r="T2694">
            <v>0</v>
          </cell>
        </row>
        <row r="2695">
          <cell r="D2695" t="str">
            <v>Material</v>
          </cell>
          <cell r="M2695" t="e">
            <v>#DIV/0!</v>
          </cell>
          <cell r="T2695">
            <v>0</v>
          </cell>
        </row>
        <row r="2696">
          <cell r="B2696" t="str">
            <v>A20002</v>
          </cell>
          <cell r="E2696" t="str">
            <v>Agregat kasar</v>
          </cell>
          <cell r="I2696" t="str">
            <v>m3</v>
          </cell>
          <cell r="J2696">
            <v>0</v>
          </cell>
          <cell r="K2696">
            <v>2.5987500000000004E-2</v>
          </cell>
          <cell r="M2696">
            <v>100585.90399999999</v>
          </cell>
          <cell r="N2696">
            <v>0</v>
          </cell>
          <cell r="O2696">
            <v>0</v>
          </cell>
          <cell r="P2696">
            <v>0</v>
          </cell>
          <cell r="Q2696">
            <v>0</v>
          </cell>
          <cell r="R2696">
            <v>0</v>
          </cell>
          <cell r="T2696">
            <v>0</v>
          </cell>
        </row>
        <row r="2697">
          <cell r="B2697" t="str">
            <v>A20001</v>
          </cell>
          <cell r="E2697" t="str">
            <v>Agregat halus</v>
          </cell>
          <cell r="I2697" t="str">
            <v>m3</v>
          </cell>
          <cell r="J2697">
            <v>0</v>
          </cell>
          <cell r="K2697">
            <v>3.7812499999999999E-2</v>
          </cell>
          <cell r="M2697">
            <v>113923.47200000001</v>
          </cell>
          <cell r="N2697">
            <v>0</v>
          </cell>
          <cell r="O2697">
            <v>0</v>
          </cell>
          <cell r="P2697">
            <v>0</v>
          </cell>
          <cell r="Q2697">
            <v>0</v>
          </cell>
          <cell r="R2697">
            <v>0</v>
          </cell>
          <cell r="T2697">
            <v>0</v>
          </cell>
        </row>
        <row r="2698">
          <cell r="B2698" t="str">
            <v>A20007</v>
          </cell>
          <cell r="E2698" t="str">
            <v>Filler</v>
          </cell>
          <cell r="I2698" t="str">
            <v>kg</v>
          </cell>
          <cell r="J2698">
            <v>0</v>
          </cell>
          <cell r="K2698">
            <v>1.2375</v>
          </cell>
          <cell r="M2698">
            <v>1054</v>
          </cell>
          <cell r="N2698">
            <v>0</v>
          </cell>
          <cell r="O2698">
            <v>0</v>
          </cell>
          <cell r="P2698">
            <v>0</v>
          </cell>
          <cell r="Q2698">
            <v>0</v>
          </cell>
          <cell r="R2698">
            <v>0</v>
          </cell>
          <cell r="T2698">
            <v>0</v>
          </cell>
        </row>
        <row r="2699">
          <cell r="B2699" t="str">
            <v>B20007</v>
          </cell>
          <cell r="E2699" t="str">
            <v>Aspal</v>
          </cell>
          <cell r="I2699" t="str">
            <v>kg</v>
          </cell>
          <cell r="J2699">
            <v>0</v>
          </cell>
          <cell r="K2699">
            <v>7.3237500000000013</v>
          </cell>
          <cell r="M2699">
            <v>6900</v>
          </cell>
          <cell r="N2699">
            <v>0</v>
          </cell>
          <cell r="O2699">
            <v>0</v>
          </cell>
          <cell r="P2699">
            <v>0</v>
          </cell>
          <cell r="Q2699">
            <v>0</v>
          </cell>
          <cell r="R2699">
            <v>0</v>
          </cell>
          <cell r="T2699">
            <v>0</v>
          </cell>
        </row>
        <row r="2700">
          <cell r="D2700" t="str">
            <v>Labour</v>
          </cell>
          <cell r="M2700" t="e">
            <v>#DIV/0!</v>
          </cell>
          <cell r="T2700">
            <v>0</v>
          </cell>
        </row>
        <row r="2701">
          <cell r="B2701" t="str">
            <v>C20001</v>
          </cell>
          <cell r="E2701" t="str">
            <v>Tenaga</v>
          </cell>
          <cell r="G2701">
            <v>6</v>
          </cell>
          <cell r="I2701" t="str">
            <v>jam</v>
          </cell>
          <cell r="J2701">
            <v>0</v>
          </cell>
          <cell r="K2701">
            <v>1.6265060240963858E-2</v>
          </cell>
          <cell r="L2701">
            <v>368.88888888888886</v>
          </cell>
          <cell r="M2701">
            <v>17500</v>
          </cell>
          <cell r="N2701">
            <v>0</v>
          </cell>
          <cell r="O2701">
            <v>0</v>
          </cell>
          <cell r="P2701">
            <v>0</v>
          </cell>
          <cell r="Q2701">
            <v>0</v>
          </cell>
          <cell r="R2701">
            <v>0</v>
          </cell>
          <cell r="T2701">
            <v>0</v>
          </cell>
        </row>
        <row r="2702">
          <cell r="B2702" t="str">
            <v>C20003</v>
          </cell>
          <cell r="E2702" t="str">
            <v>Mandor</v>
          </cell>
          <cell r="G2702">
            <v>1</v>
          </cell>
          <cell r="I2702" t="str">
            <v>jam</v>
          </cell>
          <cell r="J2702">
            <v>0</v>
          </cell>
          <cell r="K2702">
            <v>1.8975903614457835E-3</v>
          </cell>
          <cell r="L2702">
            <v>526.98412698412687</v>
          </cell>
          <cell r="M2702">
            <v>27500</v>
          </cell>
          <cell r="N2702">
            <v>0</v>
          </cell>
          <cell r="O2702">
            <v>0</v>
          </cell>
          <cell r="P2702">
            <v>0</v>
          </cell>
          <cell r="Q2702">
            <v>0</v>
          </cell>
          <cell r="R2702">
            <v>0</v>
          </cell>
          <cell r="T2702">
            <v>0</v>
          </cell>
        </row>
        <row r="2703">
          <cell r="D2703" t="str">
            <v>Equipment Operasional</v>
          </cell>
          <cell r="H2703" t="str">
            <v>BBM</v>
          </cell>
          <cell r="M2703" t="e">
            <v>#DIV/0!</v>
          </cell>
          <cell r="T2703">
            <v>0</v>
          </cell>
        </row>
        <row r="2704">
          <cell r="B2704" t="str">
            <v>D20042</v>
          </cell>
          <cell r="E2704" t="str">
            <v>Wheel loader</v>
          </cell>
          <cell r="G2704">
            <v>16</v>
          </cell>
          <cell r="H2704">
            <v>0</v>
          </cell>
          <cell r="I2704" t="str">
            <v>jam</v>
          </cell>
          <cell r="J2704">
            <v>0</v>
          </cell>
          <cell r="K2704">
            <v>1.8592890078833852E-3</v>
          </cell>
          <cell r="L2704">
            <v>537.84</v>
          </cell>
          <cell r="M2704">
            <v>173345.6</v>
          </cell>
          <cell r="N2704">
            <v>0</v>
          </cell>
          <cell r="O2704">
            <v>0</v>
          </cell>
          <cell r="P2704">
            <v>0</v>
          </cell>
          <cell r="Q2704">
            <v>0</v>
          </cell>
          <cell r="R2704">
            <v>0</v>
          </cell>
          <cell r="T2704">
            <v>0</v>
          </cell>
        </row>
        <row r="2705">
          <cell r="B2705" t="str">
            <v>D20011</v>
          </cell>
          <cell r="E2705" t="str">
            <v>AMP</v>
          </cell>
          <cell r="G2705">
            <v>35</v>
          </cell>
          <cell r="H2705">
            <v>0</v>
          </cell>
          <cell r="I2705" t="str">
            <v>jam</v>
          </cell>
          <cell r="J2705">
            <v>0</v>
          </cell>
          <cell r="K2705">
            <v>2.7108433734939763E-3</v>
          </cell>
          <cell r="L2705">
            <v>368.88888888888886</v>
          </cell>
          <cell r="M2705">
            <v>635267.251017045</v>
          </cell>
          <cell r="N2705">
            <v>0</v>
          </cell>
          <cell r="O2705">
            <v>0</v>
          </cell>
          <cell r="P2705">
            <v>0</v>
          </cell>
          <cell r="Q2705">
            <v>0</v>
          </cell>
          <cell r="R2705">
            <v>0</v>
          </cell>
          <cell r="T2705">
            <v>0</v>
          </cell>
        </row>
        <row r="2706">
          <cell r="B2706" t="str">
            <v>D20027</v>
          </cell>
          <cell r="E2706" t="str">
            <v>Genset</v>
          </cell>
          <cell r="G2706">
            <v>10</v>
          </cell>
          <cell r="H2706">
            <v>0</v>
          </cell>
          <cell r="I2706" t="str">
            <v>jam</v>
          </cell>
          <cell r="J2706">
            <v>0</v>
          </cell>
          <cell r="K2706">
            <v>2.7108433734939763E-3</v>
          </cell>
          <cell r="L2706">
            <v>368.88888888888886</v>
          </cell>
          <cell r="M2706">
            <v>19041.044336153493</v>
          </cell>
          <cell r="N2706">
            <v>0</v>
          </cell>
          <cell r="O2706">
            <v>0</v>
          </cell>
          <cell r="P2706">
            <v>0</v>
          </cell>
          <cell r="Q2706">
            <v>0</v>
          </cell>
          <cell r="R2706">
            <v>0</v>
          </cell>
          <cell r="T2706">
            <v>0</v>
          </cell>
        </row>
        <row r="2707">
          <cell r="B2707" t="str">
            <v>D20024</v>
          </cell>
          <cell r="E2707" t="str">
            <v>Dump Truck 20 Ton</v>
          </cell>
          <cell r="G2707">
            <v>10</v>
          </cell>
          <cell r="H2707">
            <v>0</v>
          </cell>
          <cell r="I2707" t="str">
            <v>jam</v>
          </cell>
          <cell r="J2707">
            <v>0</v>
          </cell>
          <cell r="K2707">
            <v>1.210843373493976E-2</v>
          </cell>
          <cell r="L2707">
            <v>82.587064676616905</v>
          </cell>
          <cell r="M2707">
            <v>192744.92307692309</v>
          </cell>
          <cell r="N2707">
            <v>0</v>
          </cell>
          <cell r="O2707">
            <v>0</v>
          </cell>
          <cell r="P2707">
            <v>0</v>
          </cell>
          <cell r="Q2707">
            <v>0</v>
          </cell>
          <cell r="R2707">
            <v>0</v>
          </cell>
          <cell r="T2707">
            <v>0</v>
          </cell>
        </row>
        <row r="2708">
          <cell r="B2708" t="str">
            <v>D20012</v>
          </cell>
          <cell r="E2708" t="str">
            <v>Asphalt finisher</v>
          </cell>
          <cell r="G2708">
            <v>12</v>
          </cell>
          <cell r="H2708">
            <v>0</v>
          </cell>
          <cell r="I2708" t="str">
            <v>jam</v>
          </cell>
          <cell r="J2708">
            <v>0</v>
          </cell>
          <cell r="K2708">
            <v>3.3885542168674704E-3</v>
          </cell>
          <cell r="L2708">
            <v>295.11111111111109</v>
          </cell>
          <cell r="M2708">
            <v>116435.14869362471</v>
          </cell>
          <cell r="N2708">
            <v>0</v>
          </cell>
          <cell r="O2708">
            <v>0</v>
          </cell>
          <cell r="P2708">
            <v>0</v>
          </cell>
          <cell r="Q2708">
            <v>0</v>
          </cell>
          <cell r="R2708">
            <v>0</v>
          </cell>
          <cell r="T2708">
            <v>0</v>
          </cell>
        </row>
        <row r="2709">
          <cell r="B2709" t="str">
            <v>D20037</v>
          </cell>
          <cell r="E2709" t="str">
            <v>Tandem roller 6 ton</v>
          </cell>
          <cell r="G2709">
            <v>16</v>
          </cell>
          <cell r="H2709">
            <v>0</v>
          </cell>
          <cell r="I2709" t="str">
            <v>jam</v>
          </cell>
          <cell r="J2709">
            <v>0</v>
          </cell>
          <cell r="K2709">
            <v>3.2128514056224901E-3</v>
          </cell>
          <cell r="L2709">
            <v>311.25</v>
          </cell>
          <cell r="M2709">
            <v>121405.58489999251</v>
          </cell>
          <cell r="N2709">
            <v>0</v>
          </cell>
          <cell r="O2709">
            <v>0</v>
          </cell>
          <cell r="P2709">
            <v>0</v>
          </cell>
          <cell r="Q2709">
            <v>0</v>
          </cell>
          <cell r="R2709">
            <v>0</v>
          </cell>
          <cell r="T2709">
            <v>0</v>
          </cell>
        </row>
        <row r="2710">
          <cell r="B2710" t="str">
            <v>D20034</v>
          </cell>
          <cell r="E2710" t="str">
            <v>Pneumatic tire roller 6 ton</v>
          </cell>
          <cell r="G2710">
            <v>12</v>
          </cell>
          <cell r="H2710">
            <v>0</v>
          </cell>
          <cell r="I2710" t="str">
            <v>jam</v>
          </cell>
          <cell r="J2710">
            <v>0</v>
          </cell>
          <cell r="K2710">
            <v>2.2948938611589216E-3</v>
          </cell>
          <cell r="L2710">
            <v>435.74999999999994</v>
          </cell>
          <cell r="M2710">
            <v>129395.094333325</v>
          </cell>
          <cell r="N2710">
            <v>0</v>
          </cell>
          <cell r="O2710">
            <v>0</v>
          </cell>
          <cell r="P2710">
            <v>0</v>
          </cell>
          <cell r="Q2710">
            <v>0</v>
          </cell>
          <cell r="R2710">
            <v>0</v>
          </cell>
          <cell r="T2710">
            <v>0</v>
          </cell>
        </row>
        <row r="2711">
          <cell r="B2711" t="str">
            <v>D20052</v>
          </cell>
          <cell r="E2711" t="str">
            <v>Alat bantu pek. aspal</v>
          </cell>
          <cell r="I2711" t="str">
            <v>m3</v>
          </cell>
          <cell r="J2711">
            <v>0</v>
          </cell>
          <cell r="K2711">
            <v>1</v>
          </cell>
          <cell r="M2711">
            <v>100</v>
          </cell>
          <cell r="N2711">
            <v>0</v>
          </cell>
          <cell r="O2711">
            <v>0</v>
          </cell>
          <cell r="P2711">
            <v>0</v>
          </cell>
          <cell r="Q2711">
            <v>0</v>
          </cell>
          <cell r="R2711">
            <v>0</v>
          </cell>
          <cell r="T2711">
            <v>0</v>
          </cell>
        </row>
        <row r="2712">
          <cell r="B2712" t="str">
            <v>D20050</v>
          </cell>
          <cell r="E2712" t="str">
            <v>BBM solar</v>
          </cell>
          <cell r="H2712">
            <v>0</v>
          </cell>
          <cell r="I2712" t="str">
            <v>ltr</v>
          </cell>
          <cell r="J2712">
            <v>0</v>
          </cell>
          <cell r="M2712">
            <v>989.1712</v>
          </cell>
          <cell r="N2712">
            <v>0</v>
          </cell>
          <cell r="O2712">
            <v>0</v>
          </cell>
          <cell r="P2712">
            <v>0</v>
          </cell>
          <cell r="Q2712">
            <v>0</v>
          </cell>
          <cell r="R2712">
            <v>0</v>
          </cell>
          <cell r="T2712">
            <v>0</v>
          </cell>
        </row>
        <row r="2713">
          <cell r="T2713">
            <v>0</v>
          </cell>
        </row>
        <row r="2714">
          <cell r="B2714" t="str">
            <v>4.6.9</v>
          </cell>
          <cell r="D2714" t="str">
            <v>Cast Iron Frame &amp; Perforated Cover</v>
          </cell>
          <cell r="I2714" t="str">
            <v>nos</v>
          </cell>
          <cell r="J2714">
            <v>7</v>
          </cell>
          <cell r="K2714">
            <v>1130.3999999999999</v>
          </cell>
          <cell r="L2714" t="str">
            <v>kg/nos</v>
          </cell>
          <cell r="M2714">
            <v>19406141.999999996</v>
          </cell>
          <cell r="T2714">
            <v>0</v>
          </cell>
        </row>
        <row r="2715">
          <cell r="D2715" t="str">
            <v>Material</v>
          </cell>
          <cell r="I2715" t="str">
            <v>kg</v>
          </cell>
          <cell r="J2715">
            <v>7912.7999999999993</v>
          </cell>
          <cell r="M2715">
            <v>11917.5</v>
          </cell>
          <cell r="T2715">
            <v>0</v>
          </cell>
        </row>
        <row r="2716">
          <cell r="B2716" t="str">
            <v>B20010</v>
          </cell>
          <cell r="E2716" t="str">
            <v>Baja Struktur</v>
          </cell>
          <cell r="I2716" t="str">
            <v>kg</v>
          </cell>
          <cell r="J2716">
            <v>8308.4399999999987</v>
          </cell>
          <cell r="K2716">
            <v>1.05</v>
          </cell>
          <cell r="M2716">
            <v>11350</v>
          </cell>
          <cell r="N2716">
            <v>94300793.999999985</v>
          </cell>
          <cell r="O2716">
            <v>94300793.999999985</v>
          </cell>
          <cell r="P2716">
            <v>0</v>
          </cell>
          <cell r="Q2716">
            <v>0</v>
          </cell>
          <cell r="R2716">
            <v>0</v>
          </cell>
          <cell r="T2716">
            <v>0</v>
          </cell>
        </row>
        <row r="2717">
          <cell r="D2717" t="str">
            <v>Labour</v>
          </cell>
          <cell r="M2717">
            <v>5249.9999999999991</v>
          </cell>
          <cell r="T2717">
            <v>0</v>
          </cell>
        </row>
        <row r="2718">
          <cell r="B2718" t="str">
            <v>C20023</v>
          </cell>
          <cell r="E2718" t="str">
            <v>Upah pabrikasi dan instalasi baja</v>
          </cell>
          <cell r="I2718" t="str">
            <v>kg</v>
          </cell>
          <cell r="J2718">
            <v>8308.4399999999987</v>
          </cell>
          <cell r="M2718">
            <v>5000</v>
          </cell>
          <cell r="N2718">
            <v>41542199.999999993</v>
          </cell>
          <cell r="O2718">
            <v>0</v>
          </cell>
          <cell r="P2718">
            <v>41542199.999999993</v>
          </cell>
          <cell r="Q2718">
            <v>0</v>
          </cell>
          <cell r="R2718">
            <v>0</v>
          </cell>
          <cell r="T2718">
            <v>0</v>
          </cell>
        </row>
        <row r="2719">
          <cell r="T2719">
            <v>0</v>
          </cell>
        </row>
        <row r="2720">
          <cell r="B2720" t="str">
            <v>4.7</v>
          </cell>
          <cell r="D2720" t="str">
            <v>Chamber Type (C)</v>
          </cell>
          <cell r="I2720" t="str">
            <v>nos</v>
          </cell>
          <cell r="J2720">
            <v>6</v>
          </cell>
          <cell r="M2720">
            <v>128874936.05901934</v>
          </cell>
          <cell r="N2720">
            <v>773249616.35411608</v>
          </cell>
          <cell r="O2720">
            <v>563319586.6049794</v>
          </cell>
          <cell r="P2720">
            <v>122608206.13269846</v>
          </cell>
          <cell r="Q2720">
            <v>63187123.616438009</v>
          </cell>
          <cell r="R2720">
            <v>24134700</v>
          </cell>
          <cell r="S2720">
            <v>0</v>
          </cell>
          <cell r="T2720">
            <v>0</v>
          </cell>
        </row>
        <row r="2721">
          <cell r="B2721" t="str">
            <v>4.7.1</v>
          </cell>
          <cell r="D2721" t="str">
            <v>Excavation</v>
          </cell>
          <cell r="F2721" t="str">
            <v>buang sejauh 8 km</v>
          </cell>
          <cell r="I2721" t="str">
            <v>m3</v>
          </cell>
          <cell r="J2721">
            <v>640.452</v>
          </cell>
          <cell r="K2721">
            <v>106.742</v>
          </cell>
          <cell r="L2721" t="str">
            <v>m3/nos</v>
          </cell>
          <cell r="M2721">
            <v>83278.272710006888</v>
          </cell>
          <cell r="T2721">
            <v>0</v>
          </cell>
        </row>
        <row r="2722">
          <cell r="D2722" t="str">
            <v>Soft Soil (Excavation)</v>
          </cell>
          <cell r="F2722" t="str">
            <v>Estimate =</v>
          </cell>
          <cell r="G2722">
            <v>0.25</v>
          </cell>
          <cell r="I2722" t="str">
            <v>m3</v>
          </cell>
          <cell r="J2722">
            <v>160.113</v>
          </cell>
          <cell r="M2722">
            <v>42763.506795090696</v>
          </cell>
          <cell r="T2722">
            <v>0</v>
          </cell>
        </row>
        <row r="2723">
          <cell r="D2723" t="str">
            <v>Labour</v>
          </cell>
          <cell r="M2723">
            <v>2615.4616868469261</v>
          </cell>
          <cell r="T2723">
            <v>0</v>
          </cell>
        </row>
        <row r="2724">
          <cell r="B2724" t="str">
            <v>C20001</v>
          </cell>
          <cell r="E2724" t="str">
            <v>Tenaga</v>
          </cell>
          <cell r="G2724">
            <v>3</v>
          </cell>
          <cell r="I2724" t="str">
            <v>jam</v>
          </cell>
          <cell r="J2724">
            <v>23.929680975206963</v>
          </cell>
          <cell r="K2724">
            <v>0.14945495353411006</v>
          </cell>
          <cell r="L2724">
            <v>20.072937892388495</v>
          </cell>
          <cell r="M2724">
            <v>17500</v>
          </cell>
          <cell r="N2724">
            <v>418769.41706612188</v>
          </cell>
          <cell r="O2724">
            <v>0</v>
          </cell>
          <cell r="P2724">
            <v>418769.41706612188</v>
          </cell>
          <cell r="Q2724">
            <v>0</v>
          </cell>
          <cell r="R2724">
            <v>0</v>
          </cell>
          <cell r="T2724">
            <v>0</v>
          </cell>
        </row>
        <row r="2725">
          <cell r="B2725" t="str">
            <v>C20003</v>
          </cell>
          <cell r="E2725" t="str">
            <v>Mandor</v>
          </cell>
          <cell r="G2725">
            <v>0</v>
          </cell>
          <cell r="I2725" t="str">
            <v>jam</v>
          </cell>
          <cell r="J2725">
            <v>0</v>
          </cell>
          <cell r="K2725">
            <v>0</v>
          </cell>
          <cell r="L2725">
            <v>20.072937892388495</v>
          </cell>
          <cell r="M2725">
            <v>27500</v>
          </cell>
          <cell r="N2725">
            <v>0</v>
          </cell>
          <cell r="O2725">
            <v>0</v>
          </cell>
          <cell r="P2725">
            <v>0</v>
          </cell>
          <cell r="Q2725">
            <v>0</v>
          </cell>
          <cell r="R2725">
            <v>0</v>
          </cell>
          <cell r="T2725">
            <v>0</v>
          </cell>
        </row>
        <row r="2726">
          <cell r="D2726" t="str">
            <v>Equipment Operasional</v>
          </cell>
          <cell r="H2726" t="str">
            <v>BBM</v>
          </cell>
          <cell r="M2726">
            <v>40148.045108243765</v>
          </cell>
          <cell r="T2726">
            <v>0</v>
          </cell>
        </row>
        <row r="2727">
          <cell r="B2727" t="str">
            <v>D20025</v>
          </cell>
          <cell r="E2727" t="str">
            <v>Excavator CAT320</v>
          </cell>
          <cell r="F2727">
            <v>0.6</v>
          </cell>
          <cell r="G2727">
            <v>18</v>
          </cell>
          <cell r="H2727">
            <v>86.14685151074508</v>
          </cell>
          <cell r="I2727" t="str">
            <v>jam</v>
          </cell>
          <cell r="J2727">
            <v>4.7859361950413932</v>
          </cell>
          <cell r="K2727">
            <v>4.9818317844703357E-2</v>
          </cell>
          <cell r="L2727">
            <v>20.072937892388495</v>
          </cell>
          <cell r="M2727">
            <v>241268.4</v>
          </cell>
          <cell r="N2727">
            <v>1154695.1682797249</v>
          </cell>
          <cell r="O2727">
            <v>0</v>
          </cell>
          <cell r="P2727">
            <v>0</v>
          </cell>
          <cell r="Q2727">
            <v>1154695.1682797249</v>
          </cell>
          <cell r="R2727">
            <v>0</v>
          </cell>
          <cell r="T2727">
            <v>0</v>
          </cell>
        </row>
        <row r="2728">
          <cell r="B2728" t="str">
            <v>D20105</v>
          </cell>
          <cell r="E2728" t="str">
            <v>Excavator long arm</v>
          </cell>
          <cell r="F2728">
            <v>0.4</v>
          </cell>
          <cell r="G2728">
            <v>18</v>
          </cell>
          <cell r="H2728">
            <v>63.81248260055191</v>
          </cell>
          <cell r="I2728" t="str">
            <v>jam</v>
          </cell>
          <cell r="J2728">
            <v>3.5451379222528838</v>
          </cell>
          <cell r="K2728">
            <v>5.5353686494114838E-2</v>
          </cell>
          <cell r="L2728">
            <v>18.065644103149648</v>
          </cell>
          <cell r="M2728">
            <v>241268.4</v>
          </cell>
          <cell r="N2728">
            <v>855329.75428127765</v>
          </cell>
          <cell r="O2728">
            <v>0</v>
          </cell>
          <cell r="P2728">
            <v>0</v>
          </cell>
          <cell r="Q2728">
            <v>855329.75428127765</v>
          </cell>
          <cell r="R2728">
            <v>0</v>
          </cell>
          <cell r="T2728">
            <v>0</v>
          </cell>
        </row>
        <row r="2729">
          <cell r="B2729" t="str">
            <v>D20024</v>
          </cell>
          <cell r="E2729" t="str">
            <v>Dump Truck 20 Ton</v>
          </cell>
          <cell r="F2729">
            <v>8</v>
          </cell>
          <cell r="G2729">
            <v>10</v>
          </cell>
          <cell r="H2729">
            <v>208.7399111111111</v>
          </cell>
          <cell r="I2729" t="str">
            <v>jam</v>
          </cell>
          <cell r="J2729">
            <v>20.87399111111111</v>
          </cell>
          <cell r="K2729">
            <v>0.13037037037037036</v>
          </cell>
          <cell r="L2729">
            <v>7.6704545454545467</v>
          </cell>
          <cell r="M2729">
            <v>192744.92307692309</v>
          </cell>
          <cell r="N2729">
            <v>4023355.8110194872</v>
          </cell>
          <cell r="O2729">
            <v>0</v>
          </cell>
          <cell r="P2729">
            <v>0</v>
          </cell>
          <cell r="Q2729">
            <v>4023355.8110194872</v>
          </cell>
          <cell r="R2729">
            <v>0</v>
          </cell>
          <cell r="T2729">
            <v>0</v>
          </cell>
        </row>
        <row r="2730">
          <cell r="B2730" t="str">
            <v>D20004</v>
          </cell>
          <cell r="E2730" t="str">
            <v>Alat bantu (Pek. Tanah)-m3</v>
          </cell>
          <cell r="I2730" t="str">
            <v>m3</v>
          </cell>
          <cell r="J2730">
            <v>160.113</v>
          </cell>
          <cell r="K2730">
            <v>1</v>
          </cell>
          <cell r="M2730">
            <v>250</v>
          </cell>
          <cell r="N2730">
            <v>40028.25</v>
          </cell>
          <cell r="O2730">
            <v>0</v>
          </cell>
          <cell r="P2730">
            <v>0</v>
          </cell>
          <cell r="Q2730">
            <v>40028.25</v>
          </cell>
          <cell r="R2730">
            <v>0</v>
          </cell>
          <cell r="T2730">
            <v>0</v>
          </cell>
        </row>
        <row r="2731">
          <cell r="B2731" t="str">
            <v>D20050</v>
          </cell>
          <cell r="E2731" t="str">
            <v>BBM solar</v>
          </cell>
          <cell r="H2731">
            <v>358.69924522240808</v>
          </cell>
          <cell r="I2731" t="str">
            <v>ltr</v>
          </cell>
          <cell r="J2731">
            <v>358.69924522240808</v>
          </cell>
          <cell r="M2731">
            <v>989.1712</v>
          </cell>
          <cell r="N2731">
            <v>354814.96283574367</v>
          </cell>
          <cell r="O2731">
            <v>0</v>
          </cell>
          <cell r="P2731">
            <v>0</v>
          </cell>
          <cell r="Q2731">
            <v>354814.96283574367</v>
          </cell>
          <cell r="R2731">
            <v>0</v>
          </cell>
          <cell r="T2731">
            <v>0</v>
          </cell>
        </row>
        <row r="2732">
          <cell r="T2732">
            <v>0</v>
          </cell>
        </row>
        <row r="2733">
          <cell r="D2733" t="str">
            <v>Soft Rock (Excavation)</v>
          </cell>
          <cell r="F2733" t="str">
            <v>Estimate =</v>
          </cell>
          <cell r="G2733">
            <v>0.4</v>
          </cell>
          <cell r="I2733" t="str">
            <v>m3</v>
          </cell>
          <cell r="J2733">
            <v>256.18080000000003</v>
          </cell>
          <cell r="L2733">
            <v>0.75</v>
          </cell>
          <cell r="M2733">
            <v>76752.998164926234</v>
          </cell>
          <cell r="T2733">
            <v>0</v>
          </cell>
        </row>
        <row r="2734">
          <cell r="D2734" t="str">
            <v>Labour</v>
          </cell>
          <cell r="M2734">
            <v>3487.2822491292354</v>
          </cell>
          <cell r="T2734">
            <v>0</v>
          </cell>
        </row>
        <row r="2735">
          <cell r="B2735" t="str">
            <v>C20001</v>
          </cell>
          <cell r="E2735" t="str">
            <v>Tenaga</v>
          </cell>
          <cell r="G2735">
            <v>3</v>
          </cell>
          <cell r="I2735" t="str">
            <v>jam</v>
          </cell>
          <cell r="J2735">
            <v>51.049986080441535</v>
          </cell>
          <cell r="K2735">
            <v>0.19927327137881343</v>
          </cell>
          <cell r="L2735">
            <v>15.054703419291371</v>
          </cell>
          <cell r="M2735">
            <v>17500</v>
          </cell>
          <cell r="N2735">
            <v>893374.75640772691</v>
          </cell>
          <cell r="O2735">
            <v>0</v>
          </cell>
          <cell r="P2735">
            <v>893374.75640772691</v>
          </cell>
          <cell r="Q2735">
            <v>0</v>
          </cell>
          <cell r="R2735">
            <v>0</v>
          </cell>
          <cell r="T2735">
            <v>0</v>
          </cell>
        </row>
        <row r="2736">
          <cell r="B2736" t="str">
            <v>C20003</v>
          </cell>
          <cell r="E2736" t="str">
            <v>Mandor</v>
          </cell>
          <cell r="G2736">
            <v>0</v>
          </cell>
          <cell r="I2736" t="str">
            <v>jam</v>
          </cell>
          <cell r="J2736">
            <v>0</v>
          </cell>
          <cell r="K2736">
            <v>0</v>
          </cell>
          <cell r="L2736">
            <v>15.054703419291371</v>
          </cell>
          <cell r="M2736">
            <v>27500</v>
          </cell>
          <cell r="N2736">
            <v>0</v>
          </cell>
          <cell r="O2736">
            <v>0</v>
          </cell>
          <cell r="P2736">
            <v>0</v>
          </cell>
          <cell r="Q2736">
            <v>0</v>
          </cell>
          <cell r="R2736">
            <v>0</v>
          </cell>
          <cell r="T2736">
            <v>0</v>
          </cell>
        </row>
        <row r="2737">
          <cell r="D2737" t="str">
            <v>Equipment Operasional</v>
          </cell>
          <cell r="H2737" t="str">
            <v>BBM</v>
          </cell>
          <cell r="M2737">
            <v>73265.715915797002</v>
          </cell>
          <cell r="T2737">
            <v>0</v>
          </cell>
        </row>
        <row r="2738">
          <cell r="B2738" t="str">
            <v>D20025</v>
          </cell>
          <cell r="E2738" t="str">
            <v>Excavator CAT320</v>
          </cell>
          <cell r="F2738">
            <v>0.6</v>
          </cell>
          <cell r="G2738">
            <v>18</v>
          </cell>
          <cell r="H2738">
            <v>183.77994988958952</v>
          </cell>
          <cell r="I2738" t="str">
            <v>jam</v>
          </cell>
          <cell r="J2738">
            <v>10.209997216088306</v>
          </cell>
          <cell r="K2738">
            <v>6.6424423792937809E-2</v>
          </cell>
          <cell r="L2738">
            <v>15.054703419291371</v>
          </cell>
          <cell r="M2738">
            <v>241268.4</v>
          </cell>
          <cell r="N2738">
            <v>2463349.6923300796</v>
          </cell>
          <cell r="O2738">
            <v>0</v>
          </cell>
          <cell r="P2738">
            <v>0</v>
          </cell>
          <cell r="Q2738">
            <v>2463349.6923300796</v>
          </cell>
          <cell r="R2738">
            <v>0</v>
          </cell>
          <cell r="T2738">
            <v>0</v>
          </cell>
        </row>
        <row r="2739">
          <cell r="B2739" t="str">
            <v>D20105</v>
          </cell>
          <cell r="E2739" t="str">
            <v>Excavator long arm</v>
          </cell>
          <cell r="F2739">
            <v>0.4</v>
          </cell>
          <cell r="G2739">
            <v>18</v>
          </cell>
          <cell r="H2739">
            <v>136.13329621451078</v>
          </cell>
          <cell r="I2739" t="str">
            <v>jam</v>
          </cell>
          <cell r="J2739">
            <v>7.5629609008061536</v>
          </cell>
          <cell r="K2739">
            <v>7.3804915325486456E-2</v>
          </cell>
          <cell r="L2739">
            <v>13.549233077362235</v>
          </cell>
          <cell r="M2739">
            <v>241268.4</v>
          </cell>
          <cell r="N2739">
            <v>1824703.4758000593</v>
          </cell>
          <cell r="O2739">
            <v>0</v>
          </cell>
          <cell r="P2739">
            <v>0</v>
          </cell>
          <cell r="Q2739">
            <v>1824703.4758000593</v>
          </cell>
          <cell r="R2739">
            <v>0</v>
          </cell>
          <cell r="T2739">
            <v>0</v>
          </cell>
        </row>
        <row r="2740">
          <cell r="B2740" t="str">
            <v>D20024</v>
          </cell>
          <cell r="E2740" t="str">
            <v>Dump Truck 20 Ton</v>
          </cell>
          <cell r="F2740">
            <v>8</v>
          </cell>
          <cell r="G2740">
            <v>10</v>
          </cell>
          <cell r="H2740">
            <v>333.98385777777776</v>
          </cell>
          <cell r="I2740" t="str">
            <v>jam</v>
          </cell>
          <cell r="J2740">
            <v>33.398385777777776</v>
          </cell>
          <cell r="K2740">
            <v>0.13037037037037036</v>
          </cell>
          <cell r="L2740">
            <v>7.6704545454545467</v>
          </cell>
          <cell r="M2740">
            <v>192744.92307692309</v>
          </cell>
          <cell r="N2740">
            <v>6437369.2976311799</v>
          </cell>
          <cell r="O2740">
            <v>0</v>
          </cell>
          <cell r="P2740">
            <v>0</v>
          </cell>
          <cell r="Q2740">
            <v>6437369.2976311799</v>
          </cell>
          <cell r="R2740">
            <v>0</v>
          </cell>
          <cell r="T2740">
            <v>0</v>
          </cell>
        </row>
        <row r="2741">
          <cell r="B2741" t="str">
            <v>D20049</v>
          </cell>
          <cell r="E2741" t="str">
            <v>Giant breaker</v>
          </cell>
          <cell r="G2741">
            <v>18</v>
          </cell>
          <cell r="H2741">
            <v>461.12544000000014</v>
          </cell>
          <cell r="I2741" t="str">
            <v>jam</v>
          </cell>
          <cell r="J2741">
            <v>25.618080000000006</v>
          </cell>
          <cell r="K2741">
            <v>0.1</v>
          </cell>
          <cell r="L2741">
            <v>10</v>
          </cell>
          <cell r="M2741">
            <v>268437.52</v>
          </cell>
          <cell r="N2741">
            <v>6876853.8623616025</v>
          </cell>
          <cell r="O2741">
            <v>0</v>
          </cell>
          <cell r="P2741">
            <v>0</v>
          </cell>
          <cell r="Q2741">
            <v>6876853.8623616025</v>
          </cell>
          <cell r="R2741">
            <v>0</v>
          </cell>
          <cell r="T2741">
            <v>0</v>
          </cell>
        </row>
        <row r="2742">
          <cell r="B2742" t="str">
            <v>D20004</v>
          </cell>
          <cell r="E2742" t="str">
            <v>Alat bantu (Pek. Tanah)-m3</v>
          </cell>
          <cell r="I2742" t="str">
            <v>m3</v>
          </cell>
          <cell r="J2742">
            <v>256.18080000000003</v>
          </cell>
          <cell r="K2742">
            <v>1</v>
          </cell>
          <cell r="M2742">
            <v>250</v>
          </cell>
          <cell r="N2742">
            <v>64045.200000000012</v>
          </cell>
          <cell r="O2742">
            <v>0</v>
          </cell>
          <cell r="P2742">
            <v>0</v>
          </cell>
          <cell r="Q2742">
            <v>64045.200000000012</v>
          </cell>
          <cell r="R2742">
            <v>0</v>
          </cell>
          <cell r="T2742">
            <v>0</v>
          </cell>
        </row>
        <row r="2743">
          <cell r="B2743" t="str">
            <v>D20050</v>
          </cell>
          <cell r="E2743" t="str">
            <v>BBM solar</v>
          </cell>
          <cell r="H2743">
            <v>1115.0225438818782</v>
          </cell>
          <cell r="I2743" t="str">
            <v>ltr</v>
          </cell>
          <cell r="J2743">
            <v>1115.0225438818782</v>
          </cell>
          <cell r="M2743">
            <v>989.1712</v>
          </cell>
          <cell r="N2743">
            <v>1102948.18775869</v>
          </cell>
          <cell r="O2743">
            <v>0</v>
          </cell>
          <cell r="P2743">
            <v>0</v>
          </cell>
          <cell r="Q2743">
            <v>1102948.18775869</v>
          </cell>
          <cell r="R2743">
            <v>0</v>
          </cell>
          <cell r="T2743">
            <v>0</v>
          </cell>
        </row>
        <row r="2744">
          <cell r="T2744">
            <v>0</v>
          </cell>
        </row>
        <row r="2745">
          <cell r="D2745" t="str">
            <v>Rock Excavation</v>
          </cell>
          <cell r="F2745" t="str">
            <v>Estimate =</v>
          </cell>
          <cell r="G2745">
            <v>0.35</v>
          </cell>
          <cell r="I2745" t="str">
            <v>m3</v>
          </cell>
          <cell r="J2745">
            <v>224.15819999999999</v>
          </cell>
          <cell r="L2745">
            <v>0.25</v>
          </cell>
          <cell r="M2745">
            <v>119674.84784361062</v>
          </cell>
          <cell r="T2745">
            <v>0</v>
          </cell>
        </row>
        <row r="2746">
          <cell r="D2746" t="str">
            <v>Labour</v>
          </cell>
          <cell r="M2746">
            <v>10461.846747387706</v>
          </cell>
          <cell r="T2746">
            <v>0</v>
          </cell>
        </row>
        <row r="2747">
          <cell r="B2747" t="str">
            <v>C20001</v>
          </cell>
          <cell r="E2747" t="str">
            <v>Tenaga</v>
          </cell>
          <cell r="G2747">
            <v>3</v>
          </cell>
          <cell r="I2747" t="str">
            <v>jam</v>
          </cell>
          <cell r="J2747">
            <v>134.00621346115901</v>
          </cell>
          <cell r="K2747">
            <v>0.59781981413644025</v>
          </cell>
          <cell r="L2747">
            <v>5.0182344730971238</v>
          </cell>
          <cell r="M2747">
            <v>17500</v>
          </cell>
          <cell r="N2747">
            <v>2345108.7355702827</v>
          </cell>
          <cell r="O2747">
            <v>0</v>
          </cell>
          <cell r="P2747">
            <v>2345108.7355702827</v>
          </cell>
          <cell r="Q2747">
            <v>0</v>
          </cell>
          <cell r="R2747">
            <v>0</v>
          </cell>
          <cell r="T2747">
            <v>0</v>
          </cell>
        </row>
        <row r="2748">
          <cell r="B2748" t="str">
            <v>C20003</v>
          </cell>
          <cell r="E2748" t="str">
            <v>Mandor</v>
          </cell>
          <cell r="G2748">
            <v>0</v>
          </cell>
          <cell r="I2748" t="str">
            <v>jam</v>
          </cell>
          <cell r="J2748">
            <v>0</v>
          </cell>
          <cell r="K2748">
            <v>0</v>
          </cell>
          <cell r="L2748">
            <v>5.0182344730971238</v>
          </cell>
          <cell r="M2748">
            <v>27500</v>
          </cell>
          <cell r="N2748">
            <v>0</v>
          </cell>
          <cell r="O2748">
            <v>0</v>
          </cell>
          <cell r="P2748">
            <v>0</v>
          </cell>
          <cell r="Q2748">
            <v>0</v>
          </cell>
          <cell r="R2748">
            <v>0</v>
          </cell>
          <cell r="T2748">
            <v>0</v>
          </cell>
        </row>
        <row r="2749">
          <cell r="D2749" t="str">
            <v>Equipment Operasional</v>
          </cell>
          <cell r="H2749" t="str">
            <v>BBM</v>
          </cell>
          <cell r="M2749">
            <v>109213.00109622291</v>
          </cell>
          <cell r="T2749">
            <v>0</v>
          </cell>
        </row>
        <row r="2750">
          <cell r="B2750" t="str">
            <v>D20025</v>
          </cell>
          <cell r="E2750" t="str">
            <v>Excavator CAT320</v>
          </cell>
          <cell r="F2750">
            <v>0.6</v>
          </cell>
          <cell r="G2750">
            <v>18</v>
          </cell>
          <cell r="H2750">
            <v>482.42236846017238</v>
          </cell>
          <cell r="I2750" t="str">
            <v>jam</v>
          </cell>
          <cell r="J2750">
            <v>26.801242692231799</v>
          </cell>
          <cell r="K2750">
            <v>0.19927327137881343</v>
          </cell>
          <cell r="L2750">
            <v>5.0182344730971238</v>
          </cell>
          <cell r="M2750">
            <v>241268.4</v>
          </cell>
          <cell r="N2750">
            <v>6466292.9423664585</v>
          </cell>
          <cell r="O2750">
            <v>0</v>
          </cell>
          <cell r="P2750">
            <v>0</v>
          </cell>
          <cell r="Q2750">
            <v>6466292.9423664585</v>
          </cell>
          <cell r="R2750">
            <v>0</v>
          </cell>
          <cell r="T2750">
            <v>0</v>
          </cell>
        </row>
        <row r="2751">
          <cell r="B2751" t="str">
            <v>D20105</v>
          </cell>
          <cell r="E2751" t="str">
            <v>Excavator long arm</v>
          </cell>
          <cell r="F2751">
            <v>0.4</v>
          </cell>
          <cell r="G2751">
            <v>18</v>
          </cell>
          <cell r="H2751">
            <v>357.34990256309072</v>
          </cell>
          <cell r="I2751" t="str">
            <v>jam</v>
          </cell>
          <cell r="J2751">
            <v>19.85277236461615</v>
          </cell>
          <cell r="K2751">
            <v>0.22141474597645935</v>
          </cell>
          <cell r="L2751">
            <v>4.5164110257874119</v>
          </cell>
          <cell r="M2751">
            <v>241268.4</v>
          </cell>
          <cell r="N2751">
            <v>4789846.6239751549</v>
          </cell>
          <cell r="O2751">
            <v>0</v>
          </cell>
          <cell r="P2751">
            <v>0</v>
          </cell>
          <cell r="Q2751">
            <v>4789846.6239751549</v>
          </cell>
          <cell r="R2751">
            <v>0</v>
          </cell>
          <cell r="T2751">
            <v>0</v>
          </cell>
        </row>
        <row r="2752">
          <cell r="B2752" t="str">
            <v>D20024</v>
          </cell>
          <cell r="E2752" t="str">
            <v>Dump Truck 20 Ton</v>
          </cell>
          <cell r="F2752">
            <v>8</v>
          </cell>
          <cell r="G2752">
            <v>10</v>
          </cell>
          <cell r="H2752">
            <v>292.23587555555554</v>
          </cell>
          <cell r="I2752" t="str">
            <v>jam</v>
          </cell>
          <cell r="J2752">
            <v>29.223587555555554</v>
          </cell>
          <cell r="K2752">
            <v>0.13037037037037036</v>
          </cell>
          <cell r="L2752">
            <v>7.6704545454545467</v>
          </cell>
          <cell r="M2752">
            <v>192744.92307692309</v>
          </cell>
          <cell r="N2752">
            <v>5632698.1354272822</v>
          </cell>
          <cell r="O2752">
            <v>0</v>
          </cell>
          <cell r="P2752">
            <v>0</v>
          </cell>
          <cell r="Q2752">
            <v>5632698.1354272822</v>
          </cell>
          <cell r="R2752">
            <v>0</v>
          </cell>
          <cell r="T2752">
            <v>0</v>
          </cell>
        </row>
        <row r="2753">
          <cell r="B2753" t="str">
            <v>D20049</v>
          </cell>
          <cell r="E2753" t="str">
            <v>Giant breaker</v>
          </cell>
          <cell r="G2753">
            <v>18</v>
          </cell>
          <cell r="H2753">
            <v>403.48475999999999</v>
          </cell>
          <cell r="I2753" t="str">
            <v>jam</v>
          </cell>
          <cell r="J2753">
            <v>22.41582</v>
          </cell>
          <cell r="K2753">
            <v>0.1</v>
          </cell>
          <cell r="L2753">
            <v>10</v>
          </cell>
          <cell r="M2753">
            <v>268437.52</v>
          </cell>
          <cell r="N2753">
            <v>6017247.1295664003</v>
          </cell>
          <cell r="O2753">
            <v>0</v>
          </cell>
          <cell r="P2753">
            <v>0</v>
          </cell>
          <cell r="Q2753">
            <v>6017247.1295664003</v>
          </cell>
          <cell r="R2753">
            <v>0</v>
          </cell>
          <cell r="T2753">
            <v>0</v>
          </cell>
        </row>
        <row r="2754">
          <cell r="B2754" t="str">
            <v>D20004</v>
          </cell>
          <cell r="E2754" t="str">
            <v>Alat bantu (Pek. Tanah)-m3</v>
          </cell>
          <cell r="I2754" t="str">
            <v>m3</v>
          </cell>
          <cell r="J2754">
            <v>224.15819999999999</v>
          </cell>
          <cell r="K2754">
            <v>1</v>
          </cell>
          <cell r="M2754">
            <v>250</v>
          </cell>
          <cell r="N2754">
            <v>56039.549999999996</v>
          </cell>
          <cell r="O2754">
            <v>0</v>
          </cell>
          <cell r="P2754">
            <v>0</v>
          </cell>
          <cell r="Q2754">
            <v>56039.549999999996</v>
          </cell>
          <cell r="R2754">
            <v>0</v>
          </cell>
          <cell r="T2754">
            <v>0</v>
          </cell>
        </row>
        <row r="2755">
          <cell r="B2755" t="str">
            <v>D20050</v>
          </cell>
          <cell r="E2755" t="str">
            <v>BBM solar</v>
          </cell>
          <cell r="H2755">
            <v>1535.4929065788187</v>
          </cell>
          <cell r="I2755" t="str">
            <v>ltr</v>
          </cell>
          <cell r="J2755">
            <v>1535.4929065788187</v>
          </cell>
          <cell r="M2755">
            <v>989.1712</v>
          </cell>
          <cell r="N2755">
            <v>1518865.3609920579</v>
          </cell>
          <cell r="O2755">
            <v>0</v>
          </cell>
          <cell r="P2755">
            <v>0</v>
          </cell>
          <cell r="Q2755">
            <v>1518865.3609920579</v>
          </cell>
          <cell r="R2755">
            <v>0</v>
          </cell>
          <cell r="T2755">
            <v>0</v>
          </cell>
        </row>
        <row r="2756">
          <cell r="T2756">
            <v>0</v>
          </cell>
        </row>
        <row r="2757">
          <cell r="B2757" t="str">
            <v>4.7.2</v>
          </cell>
          <cell r="D2757" t="str">
            <v>Chamber Soil Back Filling</v>
          </cell>
          <cell r="I2757" t="str">
            <v>m3</v>
          </cell>
          <cell r="J2757">
            <v>142.78800000000001</v>
          </cell>
          <cell r="K2757">
            <v>23.798000000000002</v>
          </cell>
          <cell r="L2757" t="str">
            <v>m3/nos</v>
          </cell>
          <cell r="M2757">
            <v>48435.163685089254</v>
          </cell>
          <cell r="T2757">
            <v>0</v>
          </cell>
        </row>
        <row r="2758">
          <cell r="D2758" t="str">
            <v>Material</v>
          </cell>
          <cell r="M2758">
            <v>8174.2819508471648</v>
          </cell>
          <cell r="T2758">
            <v>0</v>
          </cell>
        </row>
        <row r="2759">
          <cell r="B2759" t="str">
            <v>A20020</v>
          </cell>
          <cell r="E2759" t="str">
            <v>Tanah pilihan</v>
          </cell>
          <cell r="F2759">
            <v>0.2</v>
          </cell>
          <cell r="I2759" t="str">
            <v>m3</v>
          </cell>
          <cell r="J2759">
            <v>34.269120000000008</v>
          </cell>
          <cell r="K2759">
            <v>1.2</v>
          </cell>
          <cell r="M2759">
            <v>34059.508128529844</v>
          </cell>
          <cell r="N2759">
            <v>1167189.371197565</v>
          </cell>
          <cell r="O2759">
            <v>1167189.371197565</v>
          </cell>
          <cell r="P2759">
            <v>0</v>
          </cell>
          <cell r="Q2759">
            <v>0</v>
          </cell>
          <cell r="R2759">
            <v>0</v>
          </cell>
          <cell r="T2759">
            <v>0</v>
          </cell>
        </row>
        <row r="2760">
          <cell r="D2760" t="str">
            <v>Labour</v>
          </cell>
          <cell r="M2760">
            <v>3489.7119341563775</v>
          </cell>
          <cell r="T2760">
            <v>0</v>
          </cell>
        </row>
        <row r="2761">
          <cell r="B2761" t="str">
            <v>C20001</v>
          </cell>
          <cell r="E2761" t="str">
            <v>Tenaga</v>
          </cell>
          <cell r="G2761">
            <v>6</v>
          </cell>
          <cell r="I2761" t="str">
            <v>jam</v>
          </cell>
          <cell r="J2761">
            <v>22.564029629629623</v>
          </cell>
          <cell r="K2761">
            <v>0.15802469135802463</v>
          </cell>
          <cell r="L2761">
            <v>37.968750000000014</v>
          </cell>
          <cell r="M2761">
            <v>17500</v>
          </cell>
          <cell r="N2761">
            <v>394870.51851851842</v>
          </cell>
          <cell r="O2761">
            <v>0</v>
          </cell>
          <cell r="P2761">
            <v>394870.51851851842</v>
          </cell>
          <cell r="Q2761">
            <v>0</v>
          </cell>
          <cell r="R2761">
            <v>0</v>
          </cell>
          <cell r="T2761">
            <v>0</v>
          </cell>
        </row>
        <row r="2762">
          <cell r="B2762" t="str">
            <v>C20003</v>
          </cell>
          <cell r="E2762" t="str">
            <v>Mandor</v>
          </cell>
          <cell r="G2762">
            <v>1</v>
          </cell>
          <cell r="I2762" t="str">
            <v>jam</v>
          </cell>
          <cell r="J2762">
            <v>3.7606716049382705</v>
          </cell>
          <cell r="K2762">
            <v>2.6337448559670771E-2</v>
          </cell>
          <cell r="L2762">
            <v>37.968750000000014</v>
          </cell>
          <cell r="M2762">
            <v>27500</v>
          </cell>
          <cell r="N2762">
            <v>103418.46913580244</v>
          </cell>
          <cell r="O2762">
            <v>0</v>
          </cell>
          <cell r="P2762">
            <v>103418.46913580244</v>
          </cell>
          <cell r="Q2762">
            <v>0</v>
          </cell>
          <cell r="R2762">
            <v>0</v>
          </cell>
          <cell r="T2762">
            <v>0</v>
          </cell>
        </row>
        <row r="2763">
          <cell r="D2763" t="str">
            <v>Equipment Operasional</v>
          </cell>
          <cell r="H2763" t="str">
            <v>BBM</v>
          </cell>
          <cell r="M2763">
            <v>36771.169800085707</v>
          </cell>
          <cell r="T2763">
            <v>0</v>
          </cell>
        </row>
        <row r="2764">
          <cell r="B2764" t="str">
            <v>D20025</v>
          </cell>
          <cell r="E2764" t="str">
            <v>Excavator CAT320</v>
          </cell>
          <cell r="F2764" t="str">
            <v>Timbun</v>
          </cell>
          <cell r="G2764">
            <v>18</v>
          </cell>
          <cell r="H2764">
            <v>67.692088888888861</v>
          </cell>
          <cell r="I2764" t="str">
            <v>jam</v>
          </cell>
          <cell r="J2764">
            <v>3.7606716049382705</v>
          </cell>
          <cell r="K2764">
            <v>2.6337448559670771E-2</v>
          </cell>
          <cell r="L2764">
            <v>37.968750000000014</v>
          </cell>
          <cell r="M2764">
            <v>241268.4</v>
          </cell>
          <cell r="N2764">
            <v>907331.22104888863</v>
          </cell>
          <cell r="O2764">
            <v>0</v>
          </cell>
          <cell r="P2764">
            <v>0</v>
          </cell>
          <cell r="Q2764">
            <v>907331.22104888863</v>
          </cell>
          <cell r="R2764">
            <v>0</v>
          </cell>
          <cell r="T2764">
            <v>0</v>
          </cell>
        </row>
        <row r="2765">
          <cell r="B2765" t="str">
            <v>D20040</v>
          </cell>
          <cell r="E2765" t="str">
            <v>Water Tank Truck, 3000-5000 liter</v>
          </cell>
          <cell r="G2765">
            <v>5</v>
          </cell>
          <cell r="H2765">
            <v>4.7596000000000007</v>
          </cell>
          <cell r="I2765" t="str">
            <v>jam</v>
          </cell>
          <cell r="J2765">
            <v>0.9519200000000001</v>
          </cell>
          <cell r="K2765">
            <v>6.6666666666666671E-3</v>
          </cell>
          <cell r="L2765">
            <v>150</v>
          </cell>
          <cell r="M2765">
            <v>84561.566504230243</v>
          </cell>
          <cell r="N2765">
            <v>80495.846386706864</v>
          </cell>
          <cell r="O2765">
            <v>0</v>
          </cell>
          <cell r="P2765">
            <v>0</v>
          </cell>
          <cell r="Q2765">
            <v>80495.846386706864</v>
          </cell>
          <cell r="R2765">
            <v>0</v>
          </cell>
          <cell r="T2765">
            <v>0</v>
          </cell>
        </row>
        <row r="2766">
          <cell r="B2766" t="str">
            <v>A20021</v>
          </cell>
          <cell r="E2766" t="str">
            <v>Air</v>
          </cell>
          <cell r="I2766" t="str">
            <v>m3</v>
          </cell>
          <cell r="J2766">
            <v>14.278800000000002</v>
          </cell>
          <cell r="K2766">
            <v>0.1</v>
          </cell>
          <cell r="M2766">
            <v>2469.92</v>
          </cell>
          <cell r="N2766">
            <v>35267.493696000005</v>
          </cell>
          <cell r="O2766">
            <v>35267.493696000005</v>
          </cell>
          <cell r="P2766">
            <v>0</v>
          </cell>
          <cell r="Q2766">
            <v>0</v>
          </cell>
          <cell r="R2766">
            <v>0</v>
          </cell>
          <cell r="T2766">
            <v>0</v>
          </cell>
        </row>
        <row r="2767">
          <cell r="B2767" t="str">
            <v>D20036</v>
          </cell>
          <cell r="E2767" t="str">
            <v>Stamper</v>
          </cell>
          <cell r="I2767" t="str">
            <v>jam</v>
          </cell>
          <cell r="J2767">
            <v>19.038400000000003</v>
          </cell>
          <cell r="K2767">
            <v>0.13333333333333333</v>
          </cell>
          <cell r="L2767">
            <v>7.5</v>
          </cell>
          <cell r="M2767">
            <v>27509.943875635217</v>
          </cell>
          <cell r="N2767">
            <v>523745.3154818936</v>
          </cell>
          <cell r="O2767">
            <v>0</v>
          </cell>
          <cell r="P2767">
            <v>0</v>
          </cell>
          <cell r="Q2767">
            <v>523745.3154818936</v>
          </cell>
          <cell r="R2767">
            <v>0</v>
          </cell>
          <cell r="T2767">
            <v>0</v>
          </cell>
        </row>
        <row r="2768">
          <cell r="B2768" t="str">
            <v>D20042</v>
          </cell>
          <cell r="E2768" t="str">
            <v>Wheel loader</v>
          </cell>
          <cell r="F2768">
            <v>0.8</v>
          </cell>
          <cell r="G2768">
            <v>16</v>
          </cell>
          <cell r="H2768">
            <v>48.93404016064256</v>
          </cell>
          <cell r="I2768" t="str">
            <v>jam</v>
          </cell>
          <cell r="J2768">
            <v>3.05837751004016</v>
          </cell>
          <cell r="K2768">
            <v>2.6773761713520743E-2</v>
          </cell>
          <cell r="L2768">
            <v>37.350000000000009</v>
          </cell>
          <cell r="M2768">
            <v>173345.6</v>
          </cell>
          <cell r="N2768">
            <v>530156.28450441756</v>
          </cell>
          <cell r="O2768">
            <v>0</v>
          </cell>
          <cell r="P2768">
            <v>0</v>
          </cell>
          <cell r="Q2768">
            <v>530156.28450441756</v>
          </cell>
          <cell r="R2768">
            <v>0</v>
          </cell>
          <cell r="T2768">
            <v>0</v>
          </cell>
        </row>
        <row r="2769">
          <cell r="B2769" t="str">
            <v>D20024</v>
          </cell>
          <cell r="E2769" t="str">
            <v>Dump Truck 20 Ton</v>
          </cell>
          <cell r="F2769">
            <v>8</v>
          </cell>
          <cell r="G2769">
            <v>10</v>
          </cell>
          <cell r="H2769">
            <v>148.92259555555555</v>
          </cell>
          <cell r="I2769" t="str">
            <v>jam</v>
          </cell>
          <cell r="J2769">
            <v>14.892259555555555</v>
          </cell>
          <cell r="K2769">
            <v>0.13037037037037036</v>
          </cell>
          <cell r="L2769">
            <v>7.6704545454545467</v>
          </cell>
          <cell r="M2769">
            <v>192744.92307692309</v>
          </cell>
          <cell r="N2769">
            <v>2870407.4224771284</v>
          </cell>
          <cell r="O2769">
            <v>0</v>
          </cell>
          <cell r="P2769">
            <v>0</v>
          </cell>
          <cell r="Q2769">
            <v>2870407.4224771284</v>
          </cell>
          <cell r="R2769">
            <v>0</v>
          </cell>
          <cell r="T2769">
            <v>0</v>
          </cell>
        </row>
        <row r="2770">
          <cell r="B2770" t="str">
            <v>D20004</v>
          </cell>
          <cell r="E2770" t="str">
            <v>Alat bantu (Pek. Tanah)-m3</v>
          </cell>
          <cell r="I2770" t="str">
            <v>m3</v>
          </cell>
          <cell r="J2770">
            <v>142.78800000000001</v>
          </cell>
          <cell r="K2770">
            <v>1</v>
          </cell>
          <cell r="M2770">
            <v>250</v>
          </cell>
          <cell r="N2770">
            <v>35697</v>
          </cell>
          <cell r="O2770">
            <v>0</v>
          </cell>
          <cell r="P2770">
            <v>0</v>
          </cell>
          <cell r="Q2770">
            <v>35697</v>
          </cell>
          <cell r="R2770">
            <v>0</v>
          </cell>
          <cell r="T2770">
            <v>0</v>
          </cell>
        </row>
        <row r="2771">
          <cell r="B2771" t="str">
            <v>D20050</v>
          </cell>
          <cell r="E2771" t="str">
            <v>BBM solar</v>
          </cell>
          <cell r="H2771">
            <v>270.30832460508697</v>
          </cell>
          <cell r="I2771" t="str">
            <v>ltr</v>
          </cell>
          <cell r="J2771">
            <v>270.30832460508697</v>
          </cell>
          <cell r="M2771">
            <v>989.1712</v>
          </cell>
          <cell r="N2771">
            <v>267381.20981960342</v>
          </cell>
          <cell r="O2771">
            <v>0</v>
          </cell>
          <cell r="P2771">
            <v>0</v>
          </cell>
          <cell r="Q2771">
            <v>267381.20981960342</v>
          </cell>
          <cell r="R2771">
            <v>0</v>
          </cell>
          <cell r="T2771">
            <v>0</v>
          </cell>
        </row>
        <row r="2772">
          <cell r="T2772">
            <v>0</v>
          </cell>
        </row>
        <row r="2773">
          <cell r="B2773" t="str">
            <v>4.7.3</v>
          </cell>
          <cell r="D2773" t="str">
            <v>Blinding Concrete Class B</v>
          </cell>
          <cell r="F2773">
            <v>0.1</v>
          </cell>
          <cell r="I2773" t="str">
            <v>m3</v>
          </cell>
          <cell r="J2773">
            <v>13.823999999999998</v>
          </cell>
          <cell r="K2773">
            <v>2.3039999999999998</v>
          </cell>
          <cell r="L2773" t="str">
            <v>m3/nos</v>
          </cell>
          <cell r="M2773">
            <v>694275.05280000006</v>
          </cell>
          <cell r="T2773">
            <v>0</v>
          </cell>
        </row>
        <row r="2774">
          <cell r="D2774" t="str">
            <v>Material</v>
          </cell>
          <cell r="M2774">
            <v>609675.05280000006</v>
          </cell>
          <cell r="T2774">
            <v>0</v>
          </cell>
        </row>
        <row r="2775">
          <cell r="B2775" t="str">
            <v>B20193</v>
          </cell>
          <cell r="E2775" t="str">
            <v>Concrete Class B</v>
          </cell>
          <cell r="I2775" t="str">
            <v>m3</v>
          </cell>
          <cell r="J2775">
            <v>14.100479999999997</v>
          </cell>
          <cell r="K2775">
            <v>1.02</v>
          </cell>
          <cell r="M2775">
            <v>597720.64</v>
          </cell>
          <cell r="N2775">
            <v>8428147.929907199</v>
          </cell>
          <cell r="O2775">
            <v>8428147.929907199</v>
          </cell>
          <cell r="P2775">
            <v>0</v>
          </cell>
          <cell r="Q2775">
            <v>0</v>
          </cell>
          <cell r="R2775">
            <v>0</v>
          </cell>
          <cell r="T2775">
            <v>0</v>
          </cell>
        </row>
        <row r="2776">
          <cell r="D2776" t="str">
            <v>Labour</v>
          </cell>
          <cell r="M2776">
            <v>81600</v>
          </cell>
          <cell r="T2776">
            <v>0</v>
          </cell>
        </row>
        <row r="2777">
          <cell r="B2777" t="str">
            <v>C20008</v>
          </cell>
          <cell r="E2777" t="str">
            <v>Placing beton (slab)</v>
          </cell>
          <cell r="I2777" t="str">
            <v>m3</v>
          </cell>
          <cell r="J2777">
            <v>14.100479999999997</v>
          </cell>
          <cell r="M2777">
            <v>80000</v>
          </cell>
          <cell r="N2777">
            <v>1128038.3999999999</v>
          </cell>
          <cell r="O2777">
            <v>0</v>
          </cell>
          <cell r="P2777">
            <v>1128038.3999999999</v>
          </cell>
          <cell r="Q2777">
            <v>0</v>
          </cell>
          <cell r="R2777">
            <v>0</v>
          </cell>
          <cell r="T2777">
            <v>0</v>
          </cell>
        </row>
        <row r="2778">
          <cell r="D2778" t="str">
            <v>Equipment Operasional</v>
          </cell>
          <cell r="H2778" t="str">
            <v>BBM</v>
          </cell>
          <cell r="M2778">
            <v>3000</v>
          </cell>
          <cell r="T2778">
            <v>0</v>
          </cell>
        </row>
        <row r="2779">
          <cell r="B2779" t="str">
            <v>D20029</v>
          </cell>
          <cell r="E2779" t="str">
            <v>Gerobak dorong</v>
          </cell>
          <cell r="I2779" t="str">
            <v>unit</v>
          </cell>
          <cell r="J2779">
            <v>0.27647999999999995</v>
          </cell>
          <cell r="K2779">
            <v>0.02</v>
          </cell>
          <cell r="M2779">
            <v>100000</v>
          </cell>
          <cell r="N2779">
            <v>27647.999999999996</v>
          </cell>
          <cell r="O2779">
            <v>0</v>
          </cell>
          <cell r="P2779">
            <v>0</v>
          </cell>
          <cell r="Q2779">
            <v>27647.999999999996</v>
          </cell>
          <cell r="R2779">
            <v>0</v>
          </cell>
          <cell r="T2779">
            <v>0</v>
          </cell>
        </row>
        <row r="2780">
          <cell r="B2780" t="str">
            <v>D20006</v>
          </cell>
          <cell r="E2780" t="str">
            <v>Alat bantu Cor</v>
          </cell>
          <cell r="I2780" t="str">
            <v>m3</v>
          </cell>
          <cell r="J2780">
            <v>13.823999999999998</v>
          </cell>
          <cell r="K2780">
            <v>1</v>
          </cell>
          <cell r="M2780">
            <v>1000</v>
          </cell>
          <cell r="N2780">
            <v>13823.999999999998</v>
          </cell>
          <cell r="O2780">
            <v>0</v>
          </cell>
          <cell r="P2780">
            <v>0</v>
          </cell>
          <cell r="Q2780">
            <v>13823.999999999998</v>
          </cell>
          <cell r="R2780">
            <v>0</v>
          </cell>
          <cell r="T2780">
            <v>0</v>
          </cell>
        </row>
        <row r="2781">
          <cell r="T2781">
            <v>0</v>
          </cell>
        </row>
        <row r="2782">
          <cell r="B2782" t="str">
            <v>4.7.4</v>
          </cell>
          <cell r="D2782" t="str">
            <v>Concrete Work</v>
          </cell>
          <cell r="I2782" t="str">
            <v>nos</v>
          </cell>
          <cell r="J2782">
            <v>6</v>
          </cell>
          <cell r="M2782">
            <v>89901069.903418824</v>
          </cell>
          <cell r="T2782">
            <v>0</v>
          </cell>
        </row>
        <row r="2783">
          <cell r="D2783" t="str">
            <v>Concrete block</v>
          </cell>
          <cell r="T2783">
            <v>0</v>
          </cell>
        </row>
        <row r="2784">
          <cell r="B2784" t="str">
            <v>4.7.4.a</v>
          </cell>
          <cell r="E2784" t="str">
            <v>Con-C</v>
          </cell>
          <cell r="I2784" t="str">
            <v>m3</v>
          </cell>
          <cell r="J2784">
            <v>2.766</v>
          </cell>
          <cell r="K2784">
            <v>0.46100000000000002</v>
          </cell>
          <cell r="L2784" t="str">
            <v>m3/nos</v>
          </cell>
          <cell r="T2784">
            <v>0</v>
          </cell>
        </row>
        <row r="2785">
          <cell r="B2785" t="str">
            <v>4.7.4.b</v>
          </cell>
          <cell r="E2785" t="str">
            <v>Re-Bar</v>
          </cell>
          <cell r="I2785" t="str">
            <v>kg</v>
          </cell>
          <cell r="J2785">
            <v>571.99800000000005</v>
          </cell>
          <cell r="K2785">
            <v>95.332999999999998</v>
          </cell>
          <cell r="L2785" t="str">
            <v>kg/nos</v>
          </cell>
          <cell r="T2785">
            <v>0</v>
          </cell>
        </row>
        <row r="2786">
          <cell r="B2786" t="str">
            <v>4.7.4.c</v>
          </cell>
          <cell r="E2786" t="str">
            <v>Form-Work</v>
          </cell>
          <cell r="I2786" t="str">
            <v>m2</v>
          </cell>
          <cell r="J2786">
            <v>21.888000000000002</v>
          </cell>
          <cell r="K2786">
            <v>3.6480000000000001</v>
          </cell>
          <cell r="L2786" t="str">
            <v>m2/nos</v>
          </cell>
          <cell r="T2786">
            <v>0</v>
          </cell>
        </row>
        <row r="2787">
          <cell r="D2787" t="str">
            <v>Opening for acces and maintenance</v>
          </cell>
          <cell r="T2787">
            <v>0</v>
          </cell>
        </row>
        <row r="2788">
          <cell r="B2788" t="str">
            <v>4.7.4.d</v>
          </cell>
          <cell r="E2788" t="str">
            <v>Con-C</v>
          </cell>
          <cell r="I2788" t="str">
            <v>m3</v>
          </cell>
          <cell r="J2788">
            <v>0.96</v>
          </cell>
          <cell r="K2788">
            <v>0.16</v>
          </cell>
          <cell r="L2788" t="str">
            <v>m3/nos</v>
          </cell>
          <cell r="T2788">
            <v>0</v>
          </cell>
        </row>
        <row r="2789">
          <cell r="B2789" t="str">
            <v>4.7.4.e</v>
          </cell>
          <cell r="E2789" t="str">
            <v>Re-Bar</v>
          </cell>
          <cell r="I2789" t="str">
            <v>kg</v>
          </cell>
          <cell r="J2789">
            <v>198.52200000000002</v>
          </cell>
          <cell r="K2789">
            <v>33.087000000000003</v>
          </cell>
          <cell r="L2789" t="str">
            <v>kg/nos</v>
          </cell>
          <cell r="T2789">
            <v>0</v>
          </cell>
        </row>
        <row r="2790">
          <cell r="B2790" t="str">
            <v>4.7.4.f</v>
          </cell>
          <cell r="E2790" t="str">
            <v>Form-Work</v>
          </cell>
          <cell r="I2790" t="str">
            <v>m2</v>
          </cell>
          <cell r="J2790">
            <v>12.96</v>
          </cell>
          <cell r="K2790">
            <v>2.16</v>
          </cell>
          <cell r="L2790" t="str">
            <v>m2/nos</v>
          </cell>
          <cell r="T2790">
            <v>0</v>
          </cell>
        </row>
        <row r="2791">
          <cell r="D2791" t="str">
            <v>Concrete ring for cover installation</v>
          </cell>
          <cell r="T2791">
            <v>0</v>
          </cell>
        </row>
        <row r="2792">
          <cell r="B2792" t="str">
            <v>4.7.4.g</v>
          </cell>
          <cell r="E2792" t="str">
            <v>Con-C</v>
          </cell>
          <cell r="I2792" t="str">
            <v>m3</v>
          </cell>
          <cell r="J2792">
            <v>3.24</v>
          </cell>
          <cell r="K2792">
            <v>0.54</v>
          </cell>
          <cell r="L2792" t="str">
            <v>m3/nos</v>
          </cell>
          <cell r="T2792">
            <v>0</v>
          </cell>
        </row>
        <row r="2793">
          <cell r="B2793" t="str">
            <v>4.7.4.h</v>
          </cell>
          <cell r="E2793" t="str">
            <v>Re-Bar</v>
          </cell>
          <cell r="I2793" t="str">
            <v>kg</v>
          </cell>
          <cell r="J2793">
            <v>670.02</v>
          </cell>
          <cell r="K2793">
            <v>111.67</v>
          </cell>
          <cell r="L2793" t="str">
            <v>kg/nos</v>
          </cell>
          <cell r="T2793">
            <v>0</v>
          </cell>
        </row>
        <row r="2794">
          <cell r="B2794" t="str">
            <v>4.7.4.i</v>
          </cell>
          <cell r="E2794" t="str">
            <v>Form-Work</v>
          </cell>
          <cell r="I2794" t="str">
            <v>m2</v>
          </cell>
          <cell r="J2794">
            <v>36</v>
          </cell>
          <cell r="K2794">
            <v>6</v>
          </cell>
          <cell r="L2794" t="str">
            <v>m2/nos</v>
          </cell>
          <cell r="T2794">
            <v>0</v>
          </cell>
        </row>
        <row r="2795">
          <cell r="D2795" t="str">
            <v>Chamber</v>
          </cell>
          <cell r="T2795">
            <v>0</v>
          </cell>
        </row>
        <row r="2796">
          <cell r="B2796" t="str">
            <v>4.7.4.j</v>
          </cell>
          <cell r="E2796" t="str">
            <v>Con-C</v>
          </cell>
          <cell r="I2796" t="str">
            <v>m3</v>
          </cell>
          <cell r="J2796">
            <v>182.166</v>
          </cell>
          <cell r="K2796">
            <v>30.361000000000001</v>
          </cell>
          <cell r="L2796" t="str">
            <v>m3/nos</v>
          </cell>
          <cell r="T2796">
            <v>0</v>
          </cell>
        </row>
        <row r="2797">
          <cell r="B2797" t="str">
            <v>4.7.4.k</v>
          </cell>
          <cell r="E2797" t="str">
            <v>Re-Bar</v>
          </cell>
          <cell r="I2797" t="str">
            <v>kg</v>
          </cell>
          <cell r="J2797">
            <v>19264.739999999998</v>
          </cell>
          <cell r="K2797">
            <v>3210.79</v>
          </cell>
          <cell r="L2797" t="str">
            <v>kg/nos</v>
          </cell>
          <cell r="T2797">
            <v>0</v>
          </cell>
        </row>
        <row r="2798">
          <cell r="B2798" t="str">
            <v>4.7.4.l</v>
          </cell>
          <cell r="E2798" t="str">
            <v>Form-Work</v>
          </cell>
          <cell r="I2798" t="str">
            <v>m2</v>
          </cell>
          <cell r="J2798">
            <v>527.40000000000009</v>
          </cell>
          <cell r="K2798">
            <v>87.9</v>
          </cell>
          <cell r="L2798" t="str">
            <v>m2/nos</v>
          </cell>
          <cell r="T2798">
            <v>0</v>
          </cell>
        </row>
        <row r="2799">
          <cell r="D2799" t="str">
            <v>Pre-cast</v>
          </cell>
          <cell r="T2799">
            <v>0</v>
          </cell>
        </row>
        <row r="2800">
          <cell r="B2800" t="str">
            <v>4.7.4.m</v>
          </cell>
          <cell r="E2800" t="str">
            <v>Con-C</v>
          </cell>
          <cell r="I2800" t="str">
            <v>m3</v>
          </cell>
          <cell r="J2800">
            <v>16.649999999999999</v>
          </cell>
          <cell r="K2800">
            <v>2.7749999999999999</v>
          </cell>
          <cell r="L2800" t="str">
            <v>m3/nos</v>
          </cell>
          <cell r="T2800">
            <v>0</v>
          </cell>
        </row>
        <row r="2801">
          <cell r="B2801" t="str">
            <v>4.7.4.n</v>
          </cell>
          <cell r="E2801" t="str">
            <v>Re-Bar</v>
          </cell>
          <cell r="I2801" t="str">
            <v>kg</v>
          </cell>
          <cell r="J2801">
            <v>2465.0460000000003</v>
          </cell>
          <cell r="K2801">
            <v>410.84100000000001</v>
          </cell>
          <cell r="L2801" t="str">
            <v>kg/nos</v>
          </cell>
          <cell r="T2801">
            <v>0</v>
          </cell>
        </row>
        <row r="2802">
          <cell r="B2802" t="str">
            <v>4.7.4.o</v>
          </cell>
          <cell r="E2802" t="str">
            <v>Form-Work</v>
          </cell>
          <cell r="I2802" t="str">
            <v>m2</v>
          </cell>
          <cell r="J2802">
            <v>86.699999999999989</v>
          </cell>
          <cell r="K2802">
            <v>14.45</v>
          </cell>
          <cell r="L2802" t="str">
            <v>m2/nos</v>
          </cell>
          <cell r="T2802">
            <v>0</v>
          </cell>
        </row>
        <row r="2803">
          <cell r="T2803">
            <v>0</v>
          </cell>
        </row>
        <row r="2804">
          <cell r="D2804" t="str">
            <v>Concrete class C</v>
          </cell>
          <cell r="I2804" t="str">
            <v>m3</v>
          </cell>
          <cell r="J2804">
            <v>205.78200000000001</v>
          </cell>
          <cell r="M2804">
            <v>780355.8617086343</v>
          </cell>
          <cell r="T2804">
            <v>0</v>
          </cell>
        </row>
        <row r="2805">
          <cell r="D2805" t="str">
            <v>Material</v>
          </cell>
          <cell r="M2805">
            <v>49668854.096902393</v>
          </cell>
          <cell r="T2805">
            <v>0</v>
          </cell>
        </row>
        <row r="2806">
          <cell r="B2806" t="str">
            <v>B20194</v>
          </cell>
          <cell r="E2806" t="str">
            <v>Concrete Class C</v>
          </cell>
          <cell r="I2806" t="str">
            <v>m3</v>
          </cell>
          <cell r="J2806">
            <v>209.89764000000002</v>
          </cell>
          <cell r="K2806">
            <v>1.02</v>
          </cell>
          <cell r="M2806">
            <v>654528.80000000005</v>
          </cell>
          <cell r="N2806">
            <v>137384050.43203202</v>
          </cell>
          <cell r="O2806">
            <v>137384050.43203202</v>
          </cell>
          <cell r="P2806">
            <v>0</v>
          </cell>
          <cell r="Q2806">
            <v>0</v>
          </cell>
          <cell r="R2806">
            <v>0</v>
          </cell>
          <cell r="T2806">
            <v>0</v>
          </cell>
        </row>
        <row r="2807">
          <cell r="D2807" t="str">
            <v>Labour</v>
          </cell>
          <cell r="M2807">
            <v>7588490.2386117149</v>
          </cell>
          <cell r="T2807">
            <v>0</v>
          </cell>
        </row>
        <row r="2808">
          <cell r="B2808" t="str">
            <v>C20007</v>
          </cell>
          <cell r="E2808" t="str">
            <v>Placing beton (dinding)</v>
          </cell>
          <cell r="I2808" t="str">
            <v>m3</v>
          </cell>
          <cell r="J2808">
            <v>209.89764000000002</v>
          </cell>
          <cell r="M2808">
            <v>100000</v>
          </cell>
          <cell r="N2808">
            <v>20989764.000000004</v>
          </cell>
          <cell r="O2808">
            <v>0</v>
          </cell>
          <cell r="P2808">
            <v>20989764.000000004</v>
          </cell>
          <cell r="Q2808">
            <v>0</v>
          </cell>
          <cell r="R2808">
            <v>0</v>
          </cell>
          <cell r="T2808">
            <v>0</v>
          </cell>
        </row>
        <row r="2809">
          <cell r="D2809" t="str">
            <v>Equipment Operasional</v>
          </cell>
          <cell r="H2809" t="str">
            <v>BBM</v>
          </cell>
          <cell r="M2809">
            <v>798761.93134279386</v>
          </cell>
          <cell r="T2809">
            <v>0</v>
          </cell>
        </row>
        <row r="2810">
          <cell r="B2810" t="str">
            <v>D20029</v>
          </cell>
          <cell r="E2810" t="str">
            <v>Gerobak dorong</v>
          </cell>
          <cell r="I2810" t="str">
            <v>unit</v>
          </cell>
          <cell r="J2810">
            <v>4.11564</v>
          </cell>
          <cell r="K2810">
            <v>0.02</v>
          </cell>
          <cell r="M2810">
            <v>100000</v>
          </cell>
          <cell r="N2810">
            <v>411564</v>
          </cell>
          <cell r="O2810">
            <v>0</v>
          </cell>
          <cell r="P2810">
            <v>0</v>
          </cell>
          <cell r="Q2810">
            <v>411564</v>
          </cell>
          <cell r="R2810">
            <v>0</v>
          </cell>
          <cell r="T2810">
            <v>0</v>
          </cell>
        </row>
        <row r="2811">
          <cell r="B2811" t="str">
            <v>D20019</v>
          </cell>
          <cell r="E2811" t="str">
            <v>Concrete Vibrator</v>
          </cell>
          <cell r="I2811" t="str">
            <v>jam</v>
          </cell>
          <cell r="J2811">
            <v>90.907710843373494</v>
          </cell>
          <cell r="K2811">
            <v>0.44176706827309237</v>
          </cell>
          <cell r="L2811">
            <v>2.2636363636363637</v>
          </cell>
          <cell r="M2811">
            <v>8458.0449222720126</v>
          </cell>
          <cell r="N2811">
            <v>768901.50209416752</v>
          </cell>
          <cell r="O2811">
            <v>0</v>
          </cell>
          <cell r="P2811">
            <v>0</v>
          </cell>
          <cell r="Q2811">
            <v>768901.50209416752</v>
          </cell>
          <cell r="R2811">
            <v>0</v>
          </cell>
          <cell r="T2811">
            <v>0</v>
          </cell>
        </row>
        <row r="2812">
          <cell r="B2812" t="str">
            <v>D20006</v>
          </cell>
          <cell r="E2812" t="str">
            <v>Alat bantu Cor</v>
          </cell>
          <cell r="I2812" t="str">
            <v>m3</v>
          </cell>
          <cell r="J2812">
            <v>1028.9100000000001</v>
          </cell>
          <cell r="K2812">
            <v>5</v>
          </cell>
          <cell r="M2812">
            <v>1000</v>
          </cell>
          <cell r="N2812">
            <v>1028910.0000000001</v>
          </cell>
          <cell r="O2812">
            <v>0</v>
          </cell>
          <cell r="P2812">
            <v>0</v>
          </cell>
          <cell r="Q2812">
            <v>1028910.0000000001</v>
          </cell>
          <cell r="R2812">
            <v>0</v>
          </cell>
          <cell r="T2812">
            <v>0</v>
          </cell>
        </row>
        <row r="2813">
          <cell r="T2813">
            <v>0</v>
          </cell>
        </row>
        <row r="2814">
          <cell r="B2814" t="str">
            <v>4.7.4.p</v>
          </cell>
          <cell r="D2814" t="str">
            <v>Reinforcement</v>
          </cell>
          <cell r="I2814" t="str">
            <v>kg</v>
          </cell>
          <cell r="J2814">
            <v>25487.358600000003</v>
          </cell>
          <cell r="K2814">
            <v>1.1000000000000001</v>
          </cell>
          <cell r="M2814">
            <v>12012.333333333336</v>
          </cell>
          <cell r="T2814">
            <v>0</v>
          </cell>
        </row>
        <row r="2815">
          <cell r="D2815" t="str">
            <v>Material</v>
          </cell>
          <cell r="M2815">
            <v>470938.52258819091</v>
          </cell>
          <cell r="T2815">
            <v>0</v>
          </cell>
        </row>
        <row r="2816">
          <cell r="B2816" t="str">
            <v>B20011</v>
          </cell>
          <cell r="E2816" t="str">
            <v>Besi beton</v>
          </cell>
          <cell r="I2816" t="str">
            <v>kg</v>
          </cell>
          <cell r="J2816">
            <v>26761.726530000004</v>
          </cell>
          <cell r="K2816">
            <v>1.05</v>
          </cell>
          <cell r="M2816">
            <v>9800</v>
          </cell>
          <cell r="N2816">
            <v>262264919.99400005</v>
          </cell>
          <cell r="O2816">
            <v>262264919.99400005</v>
          </cell>
          <cell r="P2816">
            <v>0</v>
          </cell>
          <cell r="Q2816">
            <v>0</v>
          </cell>
          <cell r="R2816">
            <v>0</v>
          </cell>
          <cell r="T2816">
            <v>0</v>
          </cell>
        </row>
        <row r="2817">
          <cell r="B2817" t="str">
            <v>B20050</v>
          </cell>
          <cell r="E2817" t="str">
            <v>Kawat Bendrad</v>
          </cell>
          <cell r="I2817" t="str">
            <v>Kg</v>
          </cell>
          <cell r="J2817">
            <v>509.74717200000009</v>
          </cell>
          <cell r="K2817">
            <v>0.02</v>
          </cell>
          <cell r="M2817">
            <v>13950</v>
          </cell>
          <cell r="N2817">
            <v>7110973.0494000008</v>
          </cell>
          <cell r="O2817">
            <v>7110973.0494000008</v>
          </cell>
          <cell r="P2817">
            <v>0</v>
          </cell>
          <cell r="Q2817">
            <v>0</v>
          </cell>
          <cell r="R2817">
            <v>0</v>
          </cell>
          <cell r="T2817">
            <v>0</v>
          </cell>
        </row>
        <row r="2818">
          <cell r="D2818" t="str">
            <v>Labour</v>
          </cell>
          <cell r="M2818">
            <v>56143.678537337546</v>
          </cell>
          <cell r="T2818">
            <v>0</v>
          </cell>
        </row>
        <row r="2819">
          <cell r="B2819" t="str">
            <v>C20014</v>
          </cell>
          <cell r="E2819" t="str">
            <v>Upah fabrikasi dan install besi beton</v>
          </cell>
          <cell r="I2819" t="str">
            <v>kg</v>
          </cell>
          <cell r="J2819">
            <v>26761.726530000004</v>
          </cell>
          <cell r="M2819">
            <v>1200</v>
          </cell>
          <cell r="N2819">
            <v>32114071.836000003</v>
          </cell>
          <cell r="O2819">
            <v>0</v>
          </cell>
          <cell r="P2819">
            <v>32114071.836000003</v>
          </cell>
          <cell r="Q2819">
            <v>0</v>
          </cell>
          <cell r="R2819">
            <v>0</v>
          </cell>
          <cell r="T2819">
            <v>0</v>
          </cell>
        </row>
        <row r="2820">
          <cell r="D2820" t="str">
            <v>Equipment Operasional</v>
          </cell>
          <cell r="M2820">
            <v>8169.0537554327129</v>
          </cell>
          <cell r="T2820">
            <v>0</v>
          </cell>
        </row>
        <row r="2821">
          <cell r="B2821" t="str">
            <v>D20013</v>
          </cell>
          <cell r="E2821" t="str">
            <v>Bar bender</v>
          </cell>
          <cell r="G2821">
            <v>300</v>
          </cell>
          <cell r="I2821" t="str">
            <v>jam</v>
          </cell>
          <cell r="J2821">
            <v>84.95786200000002</v>
          </cell>
          <cell r="K2821">
            <v>3.3333333333333335E-3</v>
          </cell>
          <cell r="M2821">
            <v>20000</v>
          </cell>
          <cell r="N2821">
            <v>1699157.2400000005</v>
          </cell>
          <cell r="O2821">
            <v>0</v>
          </cell>
          <cell r="P2821">
            <v>0</v>
          </cell>
          <cell r="Q2821">
            <v>1699157.2400000005</v>
          </cell>
          <cell r="R2821">
            <v>0</v>
          </cell>
          <cell r="T2821">
            <v>0</v>
          </cell>
        </row>
        <row r="2822">
          <cell r="B2822" t="str">
            <v>D20014</v>
          </cell>
          <cell r="E2822" t="str">
            <v>Bar cutter</v>
          </cell>
          <cell r="G2822">
            <v>300</v>
          </cell>
          <cell r="I2822" t="str">
            <v>jam</v>
          </cell>
          <cell r="J2822">
            <v>84.95786200000002</v>
          </cell>
          <cell r="K2822">
            <v>3.3333333333333335E-3</v>
          </cell>
          <cell r="M2822">
            <v>20000</v>
          </cell>
          <cell r="N2822">
            <v>1699157.2400000005</v>
          </cell>
          <cell r="O2822">
            <v>0</v>
          </cell>
          <cell r="P2822">
            <v>0</v>
          </cell>
          <cell r="Q2822">
            <v>1699157.2400000005</v>
          </cell>
          <cell r="R2822">
            <v>0</v>
          </cell>
          <cell r="T2822">
            <v>0</v>
          </cell>
        </row>
        <row r="2823">
          <cell r="B2823" t="str">
            <v>D20005</v>
          </cell>
          <cell r="E2823" t="str">
            <v>Alat bantu pekerjaan besi</v>
          </cell>
          <cell r="I2823" t="str">
            <v>kg</v>
          </cell>
          <cell r="J2823">
            <v>25487.358600000003</v>
          </cell>
          <cell r="K2823">
            <v>1</v>
          </cell>
          <cell r="M2823">
            <v>50</v>
          </cell>
          <cell r="N2823">
            <v>1274367.9300000002</v>
          </cell>
          <cell r="O2823">
            <v>0</v>
          </cell>
          <cell r="P2823">
            <v>0</v>
          </cell>
          <cell r="Q2823">
            <v>1274367.9300000002</v>
          </cell>
          <cell r="R2823">
            <v>0</v>
          </cell>
          <cell r="T2823">
            <v>0</v>
          </cell>
        </row>
        <row r="2824">
          <cell r="T2824">
            <v>0</v>
          </cell>
        </row>
        <row r="2825">
          <cell r="D2825" t="str">
            <v>Formwork</v>
          </cell>
          <cell r="I2825" t="str">
            <v>m2</v>
          </cell>
          <cell r="J2825">
            <v>684.94800000000009</v>
          </cell>
          <cell r="M2825">
            <v>106081.89555555556</v>
          </cell>
          <cell r="T2825">
            <v>0</v>
          </cell>
        </row>
        <row r="2826">
          <cell r="D2826" t="str">
            <v>Material</v>
          </cell>
          <cell r="M2826">
            <v>2005334.7129471251</v>
          </cell>
          <cell r="T2826">
            <v>0</v>
          </cell>
        </row>
        <row r="2827">
          <cell r="B2827" t="str">
            <v>A20008</v>
          </cell>
          <cell r="E2827" t="str">
            <v>Kayu bekisting</v>
          </cell>
          <cell r="G2827">
            <v>3</v>
          </cell>
          <cell r="H2827" t="str">
            <v>X pakai</v>
          </cell>
          <cell r="I2827" t="str">
            <v>m3</v>
          </cell>
          <cell r="J2827">
            <v>7.9078197916666682</v>
          </cell>
          <cell r="K2827">
            <v>1.154513888888889E-2</v>
          </cell>
          <cell r="M2827">
            <v>2193529.6</v>
          </cell>
          <cell r="N2827">
            <v>17346036.78448667</v>
          </cell>
          <cell r="O2827">
            <v>17346036.78448667</v>
          </cell>
          <cell r="P2827">
            <v>0</v>
          </cell>
          <cell r="Q2827">
            <v>0</v>
          </cell>
          <cell r="R2827">
            <v>0</v>
          </cell>
          <cell r="T2827">
            <v>0</v>
          </cell>
        </row>
        <row r="2828">
          <cell r="B2828" t="str">
            <v>B20065</v>
          </cell>
          <cell r="E2828" t="str">
            <v>Plywood 12mm x 4' x 8'</v>
          </cell>
          <cell r="G2828">
            <v>3</v>
          </cell>
          <cell r="H2828" t="str">
            <v>X pakai</v>
          </cell>
          <cell r="I2828" t="str">
            <v>lbr</v>
          </cell>
          <cell r="J2828">
            <v>79.276388888888903</v>
          </cell>
          <cell r="K2828">
            <v>0.11574074074074074</v>
          </cell>
          <cell r="M2828">
            <v>225000</v>
          </cell>
          <cell r="N2828">
            <v>17837187.500000004</v>
          </cell>
          <cell r="O2828">
            <v>17837187.500000004</v>
          </cell>
          <cell r="P2828">
            <v>0</v>
          </cell>
          <cell r="Q2828">
            <v>0</v>
          </cell>
          <cell r="R2828">
            <v>0</v>
          </cell>
          <cell r="T2828">
            <v>0</v>
          </cell>
        </row>
        <row r="2829">
          <cell r="B2829" t="str">
            <v>B20067</v>
          </cell>
          <cell r="E2829" t="str">
            <v>Paku</v>
          </cell>
          <cell r="G2829">
            <v>1</v>
          </cell>
          <cell r="H2829" t="str">
            <v>X pakai</v>
          </cell>
          <cell r="I2829" t="str">
            <v>kg</v>
          </cell>
          <cell r="J2829">
            <v>271.12525000000005</v>
          </cell>
          <cell r="K2829">
            <v>0.39583333333333331</v>
          </cell>
          <cell r="M2829">
            <v>10650</v>
          </cell>
          <cell r="N2829">
            <v>2887483.9125000006</v>
          </cell>
          <cell r="O2829">
            <v>2887483.9125000006</v>
          </cell>
          <cell r="P2829">
            <v>0</v>
          </cell>
          <cell r="Q2829">
            <v>0</v>
          </cell>
          <cell r="R2829">
            <v>0</v>
          </cell>
          <cell r="T2829">
            <v>0</v>
          </cell>
        </row>
        <row r="2830">
          <cell r="B2830" t="str">
            <v>B20091</v>
          </cell>
          <cell r="E2830" t="str">
            <v>Material lain (adjustable support, pipa dll)</v>
          </cell>
          <cell r="G2830">
            <v>80</v>
          </cell>
          <cell r="H2830" t="str">
            <v>X pakai</v>
          </cell>
          <cell r="I2830" t="str">
            <v>ls</v>
          </cell>
          <cell r="J2830">
            <v>8.5618500000000015</v>
          </cell>
          <cell r="K2830">
            <v>1.2500000000000001E-2</v>
          </cell>
          <cell r="M2830">
            <v>600000</v>
          </cell>
          <cell r="N2830">
            <v>5137110.0000000009</v>
          </cell>
          <cell r="O2830">
            <v>5137110.0000000009</v>
          </cell>
          <cell r="P2830">
            <v>0</v>
          </cell>
          <cell r="Q2830">
            <v>0</v>
          </cell>
          <cell r="R2830">
            <v>0</v>
          </cell>
          <cell r="T2830">
            <v>0</v>
          </cell>
        </row>
        <row r="2831">
          <cell r="B2831" t="str">
            <v>B20066</v>
          </cell>
          <cell r="E2831" t="str">
            <v>Oli formwork</v>
          </cell>
          <cell r="I2831" t="str">
            <v>liter</v>
          </cell>
          <cell r="J2831">
            <v>136.98960000000002</v>
          </cell>
          <cell r="K2831">
            <v>0.2</v>
          </cell>
          <cell r="M2831">
            <v>5000</v>
          </cell>
          <cell r="N2831">
            <v>684948.00000000012</v>
          </cell>
          <cell r="O2831">
            <v>684948.00000000012</v>
          </cell>
          <cell r="P2831">
            <v>0</v>
          </cell>
          <cell r="Q2831">
            <v>0</v>
          </cell>
          <cell r="R2831">
            <v>0</v>
          </cell>
          <cell r="T2831">
            <v>0</v>
          </cell>
        </row>
        <row r="2832">
          <cell r="D2832" t="str">
            <v>Labour</v>
          </cell>
          <cell r="M2832">
            <v>1251732.456140351</v>
          </cell>
          <cell r="T2832">
            <v>0</v>
          </cell>
        </row>
        <row r="2833">
          <cell r="B2833" t="str">
            <v>C20013</v>
          </cell>
          <cell r="E2833" t="str">
            <v>Upah fabrikasi bekisting</v>
          </cell>
          <cell r="I2833" t="str">
            <v>m2</v>
          </cell>
          <cell r="J2833">
            <v>228.31600000000003</v>
          </cell>
          <cell r="M2833">
            <v>30000</v>
          </cell>
          <cell r="N2833">
            <v>6849480.0000000009</v>
          </cell>
          <cell r="O2833">
            <v>0</v>
          </cell>
          <cell r="P2833">
            <v>6849480.0000000009</v>
          </cell>
          <cell r="Q2833">
            <v>0</v>
          </cell>
          <cell r="R2833">
            <v>0</v>
          </cell>
          <cell r="T2833">
            <v>0</v>
          </cell>
        </row>
        <row r="2834">
          <cell r="B2834" t="str">
            <v>C20017</v>
          </cell>
          <cell r="E2834" t="str">
            <v>Upah install bekisting</v>
          </cell>
          <cell r="I2834" t="str">
            <v>m2</v>
          </cell>
          <cell r="J2834">
            <v>684.94800000000009</v>
          </cell>
          <cell r="M2834">
            <v>30000</v>
          </cell>
          <cell r="N2834">
            <v>20548440.000000004</v>
          </cell>
          <cell r="O2834">
            <v>0</v>
          </cell>
          <cell r="P2834">
            <v>20548440.000000004</v>
          </cell>
          <cell r="Q2834">
            <v>0</v>
          </cell>
          <cell r="R2834">
            <v>0</v>
          </cell>
          <cell r="T2834">
            <v>0</v>
          </cell>
        </row>
        <row r="2835">
          <cell r="D2835" t="str">
            <v>Equipment Operasional</v>
          </cell>
          <cell r="M2835">
            <v>62586.622807017549</v>
          </cell>
          <cell r="T2835">
            <v>0</v>
          </cell>
        </row>
        <row r="2836">
          <cell r="B2836" t="str">
            <v>D20007</v>
          </cell>
          <cell r="E2836" t="str">
            <v>Alat bantu formwork</v>
          </cell>
          <cell r="I2836" t="str">
            <v>m2</v>
          </cell>
          <cell r="J2836">
            <v>684.94800000000009</v>
          </cell>
          <cell r="M2836">
            <v>2000</v>
          </cell>
          <cell r="N2836">
            <v>1369896.0000000002</v>
          </cell>
          <cell r="O2836">
            <v>0</v>
          </cell>
          <cell r="P2836">
            <v>0</v>
          </cell>
          <cell r="Q2836">
            <v>1369896.0000000002</v>
          </cell>
          <cell r="R2836">
            <v>0</v>
          </cell>
          <cell r="T2836">
            <v>0</v>
          </cell>
        </row>
        <row r="2837">
          <cell r="T2837">
            <v>0</v>
          </cell>
        </row>
        <row r="2838">
          <cell r="B2838" t="str">
            <v>4.7.5</v>
          </cell>
          <cell r="D2838" t="str">
            <v>Galvanized Steel Ladder</v>
          </cell>
          <cell r="I2838" t="str">
            <v>nos</v>
          </cell>
          <cell r="J2838">
            <v>6</v>
          </cell>
          <cell r="K2838">
            <v>38.58</v>
          </cell>
          <cell r="L2838" t="str">
            <v>kg/nos</v>
          </cell>
          <cell r="M2838">
            <v>773721.9</v>
          </cell>
          <cell r="T2838">
            <v>0</v>
          </cell>
        </row>
        <row r="2839">
          <cell r="D2839" t="str">
            <v>Material</v>
          </cell>
          <cell r="I2839" t="str">
            <v>kg</v>
          </cell>
          <cell r="J2839">
            <v>231.48</v>
          </cell>
          <cell r="M2839">
            <v>14805</v>
          </cell>
          <cell r="T2839">
            <v>0</v>
          </cell>
        </row>
        <row r="2840">
          <cell r="B2840" t="str">
            <v>B20008</v>
          </cell>
          <cell r="E2840" t="str">
            <v>Baja galvanis</v>
          </cell>
          <cell r="I2840" t="str">
            <v>kg</v>
          </cell>
          <cell r="J2840">
            <v>243.054</v>
          </cell>
          <cell r="K2840">
            <v>1.05</v>
          </cell>
          <cell r="M2840">
            <v>14100</v>
          </cell>
          <cell r="N2840">
            <v>3427061.4</v>
          </cell>
          <cell r="O2840">
            <v>3427061.4</v>
          </cell>
          <cell r="P2840">
            <v>0</v>
          </cell>
          <cell r="Q2840">
            <v>0</v>
          </cell>
          <cell r="R2840">
            <v>0</v>
          </cell>
          <cell r="T2840">
            <v>0</v>
          </cell>
        </row>
        <row r="2841">
          <cell r="D2841" t="str">
            <v>Labour</v>
          </cell>
          <cell r="M2841">
            <v>5250</v>
          </cell>
          <cell r="T2841">
            <v>0</v>
          </cell>
        </row>
        <row r="2842">
          <cell r="B2842" t="str">
            <v>C20023</v>
          </cell>
          <cell r="E2842" t="str">
            <v>Upah pabrikasi dan instalasi baja</v>
          </cell>
          <cell r="I2842" t="str">
            <v>kg</v>
          </cell>
          <cell r="J2842">
            <v>243.054</v>
          </cell>
          <cell r="M2842">
            <v>5000</v>
          </cell>
          <cell r="N2842">
            <v>1215270</v>
          </cell>
          <cell r="O2842">
            <v>0</v>
          </cell>
          <cell r="P2842">
            <v>1215270</v>
          </cell>
          <cell r="Q2842">
            <v>0</v>
          </cell>
          <cell r="R2842">
            <v>0</v>
          </cell>
          <cell r="T2842">
            <v>0</v>
          </cell>
        </row>
        <row r="2843">
          <cell r="T2843">
            <v>0</v>
          </cell>
        </row>
        <row r="2844">
          <cell r="B2844" t="str">
            <v>4.7.6</v>
          </cell>
          <cell r="D2844" t="str">
            <v>Non-Toxic Epoxy Coat</v>
          </cell>
          <cell r="I2844" t="str">
            <v>m2</v>
          </cell>
          <cell r="J2844">
            <v>332.50800000000004</v>
          </cell>
          <cell r="K2844">
            <v>55.418000000000006</v>
          </cell>
          <cell r="L2844" t="str">
            <v>m2/nos</v>
          </cell>
          <cell r="M2844">
            <v>81479.72</v>
          </cell>
          <cell r="T2844">
            <v>0</v>
          </cell>
        </row>
        <row r="2845">
          <cell r="B2845" t="str">
            <v>B20023</v>
          </cell>
          <cell r="E2845" t="str">
            <v>Epoxy primer</v>
          </cell>
          <cell r="I2845" t="str">
            <v>kg</v>
          </cell>
          <cell r="J2845">
            <v>166.25400000000002</v>
          </cell>
          <cell r="K2845">
            <v>0.5</v>
          </cell>
          <cell r="M2845">
            <v>77519.199999999997</v>
          </cell>
          <cell r="N2845">
            <v>12887877.076800002</v>
          </cell>
          <cell r="O2845">
            <v>12887877.076800002</v>
          </cell>
          <cell r="P2845">
            <v>0</v>
          </cell>
          <cell r="Q2845">
            <v>0</v>
          </cell>
          <cell r="R2845">
            <v>0</v>
          </cell>
          <cell r="T2845">
            <v>0</v>
          </cell>
        </row>
        <row r="2846">
          <cell r="B2846" t="str">
            <v>B20130</v>
          </cell>
          <cell r="E2846" t="str">
            <v>Epoxy finish 41</v>
          </cell>
          <cell r="I2846" t="str">
            <v>kg</v>
          </cell>
          <cell r="J2846">
            <v>33.250800000000005</v>
          </cell>
          <cell r="K2846">
            <v>0.1</v>
          </cell>
          <cell r="M2846">
            <v>102313.2</v>
          </cell>
          <cell r="N2846">
            <v>3401995.7505600005</v>
          </cell>
          <cell r="O2846">
            <v>3401995.7505600005</v>
          </cell>
          <cell r="P2846">
            <v>0</v>
          </cell>
          <cell r="Q2846">
            <v>0</v>
          </cell>
          <cell r="R2846">
            <v>0</v>
          </cell>
          <cell r="T2846">
            <v>0</v>
          </cell>
        </row>
        <row r="2847">
          <cell r="B2847" t="str">
            <v>B20131</v>
          </cell>
          <cell r="E2847" t="str">
            <v>Thinner epoxy 41</v>
          </cell>
          <cell r="I2847" t="str">
            <v>ltr</v>
          </cell>
          <cell r="J2847">
            <v>66.50160000000001</v>
          </cell>
          <cell r="K2847">
            <v>0.2</v>
          </cell>
          <cell r="M2847">
            <v>37444</v>
          </cell>
          <cell r="N2847">
            <v>2490085.9104000004</v>
          </cell>
          <cell r="O2847">
            <v>2490085.9104000004</v>
          </cell>
          <cell r="P2847">
            <v>0</v>
          </cell>
          <cell r="Q2847">
            <v>0</v>
          </cell>
          <cell r="R2847">
            <v>0</v>
          </cell>
          <cell r="T2847">
            <v>0</v>
          </cell>
        </row>
        <row r="2848">
          <cell r="B2848" t="str">
            <v>E20070</v>
          </cell>
          <cell r="E2848" t="str">
            <v>Upah cat epoxy</v>
          </cell>
          <cell r="I2848" t="str">
            <v>m2</v>
          </cell>
          <cell r="J2848">
            <v>332.50800000000004</v>
          </cell>
          <cell r="K2848">
            <v>1</v>
          </cell>
          <cell r="M2848">
            <v>25000</v>
          </cell>
          <cell r="N2848">
            <v>8312700.0000000009</v>
          </cell>
          <cell r="O2848">
            <v>0</v>
          </cell>
          <cell r="P2848">
            <v>0</v>
          </cell>
          <cell r="Q2848">
            <v>0</v>
          </cell>
          <cell r="R2848">
            <v>8312700.0000000009</v>
          </cell>
          <cell r="T2848">
            <v>0</v>
          </cell>
        </row>
        <row r="2849">
          <cell r="T2849">
            <v>0</v>
          </cell>
        </row>
        <row r="2850">
          <cell r="B2850" t="str">
            <v>4.7.7</v>
          </cell>
          <cell r="D2850" t="str">
            <v>Waterproofing Membarane With Propylene Board</v>
          </cell>
          <cell r="I2850" t="str">
            <v>m2</v>
          </cell>
          <cell r="J2850">
            <v>316.44</v>
          </cell>
          <cell r="K2850">
            <v>52.74</v>
          </cell>
          <cell r="L2850" t="str">
            <v>m2/nos</v>
          </cell>
          <cell r="M2850">
            <v>50000</v>
          </cell>
          <cell r="T2850">
            <v>0</v>
          </cell>
        </row>
        <row r="2851">
          <cell r="B2851" t="str">
            <v>E20357</v>
          </cell>
          <cell r="E2851" t="str">
            <v>Waterproofing Membarane With Propylene Board</v>
          </cell>
          <cell r="I2851" t="str">
            <v>m2</v>
          </cell>
          <cell r="J2851">
            <v>316.44</v>
          </cell>
          <cell r="M2851">
            <v>50000</v>
          </cell>
          <cell r="N2851">
            <v>15822000</v>
          </cell>
          <cell r="O2851">
            <v>0</v>
          </cell>
          <cell r="P2851">
            <v>0</v>
          </cell>
          <cell r="Q2851">
            <v>0</v>
          </cell>
          <cell r="R2851">
            <v>15822000</v>
          </cell>
          <cell r="T2851">
            <v>0</v>
          </cell>
        </row>
        <row r="2852">
          <cell r="T2852">
            <v>0</v>
          </cell>
        </row>
        <row r="2853">
          <cell r="B2853" t="str">
            <v>4.7.8</v>
          </cell>
          <cell r="D2853" t="str">
            <v>Asphalt Pavement</v>
          </cell>
          <cell r="I2853" t="str">
            <v>m2</v>
          </cell>
          <cell r="J2853">
            <v>0</v>
          </cell>
          <cell r="K2853">
            <v>0</v>
          </cell>
          <cell r="L2853" t="str">
            <v>m2/nos</v>
          </cell>
          <cell r="M2853" t="e">
            <v>#DIV/0!</v>
          </cell>
          <cell r="T2853">
            <v>0</v>
          </cell>
        </row>
        <row r="2854">
          <cell r="D2854" t="str">
            <v>AC-WC</v>
          </cell>
          <cell r="F2854">
            <v>5</v>
          </cell>
          <cell r="I2854" t="str">
            <v>m2</v>
          </cell>
          <cell r="J2854">
            <v>0</v>
          </cell>
          <cell r="M2854" t="e">
            <v>#DIV/0!</v>
          </cell>
          <cell r="T2854">
            <v>0</v>
          </cell>
        </row>
        <row r="2855">
          <cell r="D2855" t="str">
            <v>Material</v>
          </cell>
          <cell r="M2855" t="e">
            <v>#DIV/0!</v>
          </cell>
          <cell r="T2855">
            <v>0</v>
          </cell>
        </row>
        <row r="2856">
          <cell r="B2856" t="str">
            <v>A20002</v>
          </cell>
          <cell r="E2856" t="str">
            <v>Agregat kasar</v>
          </cell>
          <cell r="I2856" t="str">
            <v>m3</v>
          </cell>
          <cell r="J2856">
            <v>0</v>
          </cell>
          <cell r="K2856">
            <v>2.5987500000000004E-2</v>
          </cell>
          <cell r="M2856">
            <v>100585.90399999999</v>
          </cell>
          <cell r="N2856">
            <v>0</v>
          </cell>
          <cell r="O2856">
            <v>0</v>
          </cell>
          <cell r="P2856">
            <v>0</v>
          </cell>
          <cell r="Q2856">
            <v>0</v>
          </cell>
          <cell r="R2856">
            <v>0</v>
          </cell>
          <cell r="T2856">
            <v>0</v>
          </cell>
        </row>
        <row r="2857">
          <cell r="B2857" t="str">
            <v>A20001</v>
          </cell>
          <cell r="E2857" t="str">
            <v>Agregat halus</v>
          </cell>
          <cell r="I2857" t="str">
            <v>m3</v>
          </cell>
          <cell r="J2857">
            <v>0</v>
          </cell>
          <cell r="K2857">
            <v>3.7812499999999999E-2</v>
          </cell>
          <cell r="M2857">
            <v>113923.47200000001</v>
          </cell>
          <cell r="N2857">
            <v>0</v>
          </cell>
          <cell r="O2857">
            <v>0</v>
          </cell>
          <cell r="P2857">
            <v>0</v>
          </cell>
          <cell r="Q2857">
            <v>0</v>
          </cell>
          <cell r="R2857">
            <v>0</v>
          </cell>
          <cell r="T2857">
            <v>0</v>
          </cell>
        </row>
        <row r="2858">
          <cell r="B2858" t="str">
            <v>A20007</v>
          </cell>
          <cell r="E2858" t="str">
            <v>Filler</v>
          </cell>
          <cell r="I2858" t="str">
            <v>kg</v>
          </cell>
          <cell r="J2858">
            <v>0</v>
          </cell>
          <cell r="K2858">
            <v>1.2375</v>
          </cell>
          <cell r="M2858">
            <v>1054</v>
          </cell>
          <cell r="N2858">
            <v>0</v>
          </cell>
          <cell r="O2858">
            <v>0</v>
          </cell>
          <cell r="P2858">
            <v>0</v>
          </cell>
          <cell r="Q2858">
            <v>0</v>
          </cell>
          <cell r="R2858">
            <v>0</v>
          </cell>
          <cell r="T2858">
            <v>0</v>
          </cell>
        </row>
        <row r="2859">
          <cell r="B2859" t="str">
            <v>B20007</v>
          </cell>
          <cell r="E2859" t="str">
            <v>Aspal</v>
          </cell>
          <cell r="I2859" t="str">
            <v>kg</v>
          </cell>
          <cell r="J2859">
            <v>0</v>
          </cell>
          <cell r="K2859">
            <v>7.3237500000000013</v>
          </cell>
          <cell r="M2859">
            <v>6900</v>
          </cell>
          <cell r="N2859">
            <v>0</v>
          </cell>
          <cell r="O2859">
            <v>0</v>
          </cell>
          <cell r="P2859">
            <v>0</v>
          </cell>
          <cell r="Q2859">
            <v>0</v>
          </cell>
          <cell r="R2859">
            <v>0</v>
          </cell>
          <cell r="T2859">
            <v>0</v>
          </cell>
        </row>
        <row r="2860">
          <cell r="D2860" t="str">
            <v>Labour</v>
          </cell>
          <cell r="M2860" t="e">
            <v>#DIV/0!</v>
          </cell>
          <cell r="T2860">
            <v>0</v>
          </cell>
        </row>
        <row r="2861">
          <cell r="B2861" t="str">
            <v>C20001</v>
          </cell>
          <cell r="E2861" t="str">
            <v>Tenaga</v>
          </cell>
          <cell r="G2861">
            <v>6</v>
          </cell>
          <cell r="I2861" t="str">
            <v>jam</v>
          </cell>
          <cell r="J2861">
            <v>0</v>
          </cell>
          <cell r="K2861">
            <v>1.6265060240963858E-2</v>
          </cell>
          <cell r="L2861">
            <v>368.88888888888886</v>
          </cell>
          <cell r="M2861">
            <v>17500</v>
          </cell>
          <cell r="N2861">
            <v>0</v>
          </cell>
          <cell r="O2861">
            <v>0</v>
          </cell>
          <cell r="P2861">
            <v>0</v>
          </cell>
          <cell r="Q2861">
            <v>0</v>
          </cell>
          <cell r="R2861">
            <v>0</v>
          </cell>
          <cell r="T2861">
            <v>0</v>
          </cell>
        </row>
        <row r="2862">
          <cell r="B2862" t="str">
            <v>C20003</v>
          </cell>
          <cell r="E2862" t="str">
            <v>Mandor</v>
          </cell>
          <cell r="G2862">
            <v>1</v>
          </cell>
          <cell r="I2862" t="str">
            <v>jam</v>
          </cell>
          <cell r="J2862">
            <v>0</v>
          </cell>
          <cell r="K2862">
            <v>1.8975903614457835E-3</v>
          </cell>
          <cell r="L2862">
            <v>526.98412698412687</v>
          </cell>
          <cell r="M2862">
            <v>27500</v>
          </cell>
          <cell r="N2862">
            <v>0</v>
          </cell>
          <cell r="O2862">
            <v>0</v>
          </cell>
          <cell r="P2862">
            <v>0</v>
          </cell>
          <cell r="Q2862">
            <v>0</v>
          </cell>
          <cell r="R2862">
            <v>0</v>
          </cell>
          <cell r="T2862">
            <v>0</v>
          </cell>
        </row>
        <row r="2863">
          <cell r="D2863" t="str">
            <v>Equipment Operasional</v>
          </cell>
          <cell r="H2863" t="str">
            <v>BBM</v>
          </cell>
          <cell r="M2863" t="e">
            <v>#DIV/0!</v>
          </cell>
          <cell r="T2863">
            <v>0</v>
          </cell>
        </row>
        <row r="2864">
          <cell r="B2864" t="str">
            <v>D20042</v>
          </cell>
          <cell r="E2864" t="str">
            <v>Wheel loader</v>
          </cell>
          <cell r="G2864">
            <v>16</v>
          </cell>
          <cell r="H2864">
            <v>0</v>
          </cell>
          <cell r="I2864" t="str">
            <v>jam</v>
          </cell>
          <cell r="J2864">
            <v>0</v>
          </cell>
          <cell r="K2864">
            <v>1.8592890078833852E-3</v>
          </cell>
          <cell r="L2864">
            <v>537.84</v>
          </cell>
          <cell r="M2864">
            <v>173345.6</v>
          </cell>
          <cell r="N2864">
            <v>0</v>
          </cell>
          <cell r="O2864">
            <v>0</v>
          </cell>
          <cell r="P2864">
            <v>0</v>
          </cell>
          <cell r="Q2864">
            <v>0</v>
          </cell>
          <cell r="R2864">
            <v>0</v>
          </cell>
          <cell r="T2864">
            <v>0</v>
          </cell>
        </row>
        <row r="2865">
          <cell r="B2865" t="str">
            <v>D20011</v>
          </cell>
          <cell r="E2865" t="str">
            <v>AMP</v>
          </cell>
          <cell r="G2865">
            <v>35</v>
          </cell>
          <cell r="H2865">
            <v>0</v>
          </cell>
          <cell r="I2865" t="str">
            <v>jam</v>
          </cell>
          <cell r="J2865">
            <v>0</v>
          </cell>
          <cell r="K2865">
            <v>2.7108433734939763E-3</v>
          </cell>
          <cell r="L2865">
            <v>368.88888888888886</v>
          </cell>
          <cell r="M2865">
            <v>635267.251017045</v>
          </cell>
          <cell r="N2865">
            <v>0</v>
          </cell>
          <cell r="O2865">
            <v>0</v>
          </cell>
          <cell r="P2865">
            <v>0</v>
          </cell>
          <cell r="Q2865">
            <v>0</v>
          </cell>
          <cell r="R2865">
            <v>0</v>
          </cell>
          <cell r="T2865">
            <v>0</v>
          </cell>
        </row>
        <row r="2866">
          <cell r="B2866" t="str">
            <v>D20027</v>
          </cell>
          <cell r="E2866" t="str">
            <v>Genset</v>
          </cell>
          <cell r="G2866">
            <v>10</v>
          </cell>
          <cell r="H2866">
            <v>0</v>
          </cell>
          <cell r="I2866" t="str">
            <v>jam</v>
          </cell>
          <cell r="J2866">
            <v>0</v>
          </cell>
          <cell r="K2866">
            <v>2.7108433734939763E-3</v>
          </cell>
          <cell r="L2866">
            <v>368.88888888888886</v>
          </cell>
          <cell r="M2866">
            <v>19041.044336153493</v>
          </cell>
          <cell r="N2866">
            <v>0</v>
          </cell>
          <cell r="O2866">
            <v>0</v>
          </cell>
          <cell r="P2866">
            <v>0</v>
          </cell>
          <cell r="Q2866">
            <v>0</v>
          </cell>
          <cell r="R2866">
            <v>0</v>
          </cell>
          <cell r="T2866">
            <v>0</v>
          </cell>
        </row>
        <row r="2867">
          <cell r="B2867" t="str">
            <v>D20024</v>
          </cell>
          <cell r="E2867" t="str">
            <v>Dump Truck 20 Ton</v>
          </cell>
          <cell r="G2867">
            <v>10</v>
          </cell>
          <cell r="H2867">
            <v>0</v>
          </cell>
          <cell r="I2867" t="str">
            <v>jam</v>
          </cell>
          <cell r="J2867">
            <v>0</v>
          </cell>
          <cell r="K2867">
            <v>1.210843373493976E-2</v>
          </cell>
          <cell r="L2867">
            <v>82.587064676616905</v>
          </cell>
          <cell r="M2867">
            <v>192744.92307692309</v>
          </cell>
          <cell r="N2867">
            <v>0</v>
          </cell>
          <cell r="O2867">
            <v>0</v>
          </cell>
          <cell r="P2867">
            <v>0</v>
          </cell>
          <cell r="Q2867">
            <v>0</v>
          </cell>
          <cell r="R2867">
            <v>0</v>
          </cell>
          <cell r="T2867">
            <v>0</v>
          </cell>
        </row>
        <row r="2868">
          <cell r="B2868" t="str">
            <v>D20012</v>
          </cell>
          <cell r="E2868" t="str">
            <v>Asphalt finisher</v>
          </cell>
          <cell r="G2868">
            <v>12</v>
          </cell>
          <cell r="H2868">
            <v>0</v>
          </cell>
          <cell r="I2868" t="str">
            <v>jam</v>
          </cell>
          <cell r="J2868">
            <v>0</v>
          </cell>
          <cell r="K2868">
            <v>3.3885542168674704E-3</v>
          </cell>
          <cell r="L2868">
            <v>295.11111111111109</v>
          </cell>
          <cell r="M2868">
            <v>116435.14869362471</v>
          </cell>
          <cell r="N2868">
            <v>0</v>
          </cell>
          <cell r="O2868">
            <v>0</v>
          </cell>
          <cell r="P2868">
            <v>0</v>
          </cell>
          <cell r="Q2868">
            <v>0</v>
          </cell>
          <cell r="R2868">
            <v>0</v>
          </cell>
          <cell r="T2868">
            <v>0</v>
          </cell>
        </row>
        <row r="2869">
          <cell r="B2869" t="str">
            <v>D20037</v>
          </cell>
          <cell r="E2869" t="str">
            <v>Tandem roller 6 ton</v>
          </cell>
          <cell r="G2869">
            <v>16</v>
          </cell>
          <cell r="H2869">
            <v>0</v>
          </cell>
          <cell r="I2869" t="str">
            <v>jam</v>
          </cell>
          <cell r="J2869">
            <v>0</v>
          </cell>
          <cell r="K2869">
            <v>3.2128514056224901E-3</v>
          </cell>
          <cell r="L2869">
            <v>311.25</v>
          </cell>
          <cell r="M2869">
            <v>121405.58489999251</v>
          </cell>
          <cell r="N2869">
            <v>0</v>
          </cell>
          <cell r="O2869">
            <v>0</v>
          </cell>
          <cell r="P2869">
            <v>0</v>
          </cell>
          <cell r="Q2869">
            <v>0</v>
          </cell>
          <cell r="R2869">
            <v>0</v>
          </cell>
          <cell r="T2869">
            <v>0</v>
          </cell>
        </row>
        <row r="2870">
          <cell r="B2870" t="str">
            <v>D20034</v>
          </cell>
          <cell r="E2870" t="str">
            <v>Pneumatic tire roller 6 ton</v>
          </cell>
          <cell r="G2870">
            <v>12</v>
          </cell>
          <cell r="H2870">
            <v>0</v>
          </cell>
          <cell r="I2870" t="str">
            <v>jam</v>
          </cell>
          <cell r="J2870">
            <v>0</v>
          </cell>
          <cell r="K2870">
            <v>2.2948938611589216E-3</v>
          </cell>
          <cell r="L2870">
            <v>435.74999999999994</v>
          </cell>
          <cell r="M2870">
            <v>129395.094333325</v>
          </cell>
          <cell r="N2870">
            <v>0</v>
          </cell>
          <cell r="O2870">
            <v>0</v>
          </cell>
          <cell r="P2870">
            <v>0</v>
          </cell>
          <cell r="Q2870">
            <v>0</v>
          </cell>
          <cell r="R2870">
            <v>0</v>
          </cell>
          <cell r="T2870">
            <v>0</v>
          </cell>
        </row>
        <row r="2871">
          <cell r="B2871" t="str">
            <v>D20052</v>
          </cell>
          <cell r="E2871" t="str">
            <v>Alat bantu pek. aspal</v>
          </cell>
          <cell r="I2871" t="str">
            <v>m3</v>
          </cell>
          <cell r="J2871">
            <v>0</v>
          </cell>
          <cell r="K2871">
            <v>1</v>
          </cell>
          <cell r="M2871">
            <v>100</v>
          </cell>
          <cell r="N2871">
            <v>0</v>
          </cell>
          <cell r="O2871">
            <v>0</v>
          </cell>
          <cell r="P2871">
            <v>0</v>
          </cell>
          <cell r="Q2871">
            <v>0</v>
          </cell>
          <cell r="R2871">
            <v>0</v>
          </cell>
          <cell r="T2871">
            <v>0</v>
          </cell>
        </row>
        <row r="2872">
          <cell r="B2872" t="str">
            <v>D20050</v>
          </cell>
          <cell r="E2872" t="str">
            <v>BBM solar</v>
          </cell>
          <cell r="H2872">
            <v>0</v>
          </cell>
          <cell r="I2872" t="str">
            <v>ltr</v>
          </cell>
          <cell r="J2872">
            <v>0</v>
          </cell>
          <cell r="M2872">
            <v>989.1712</v>
          </cell>
          <cell r="N2872">
            <v>0</v>
          </cell>
          <cell r="O2872">
            <v>0</v>
          </cell>
          <cell r="P2872">
            <v>0</v>
          </cell>
          <cell r="Q2872">
            <v>0</v>
          </cell>
          <cell r="R2872">
            <v>0</v>
          </cell>
          <cell r="T2872">
            <v>0</v>
          </cell>
        </row>
        <row r="2873">
          <cell r="T2873">
            <v>0</v>
          </cell>
        </row>
        <row r="2874">
          <cell r="B2874" t="str">
            <v>4.7.9</v>
          </cell>
          <cell r="D2874" t="str">
            <v>Cast Iron Frame &amp; Perforated Cover</v>
          </cell>
          <cell r="I2874" t="str">
            <v>nos</v>
          </cell>
          <cell r="J2874">
            <v>6</v>
          </cell>
          <cell r="K2874">
            <v>1130.3999999999999</v>
          </cell>
          <cell r="L2874" t="str">
            <v>kg/nos</v>
          </cell>
          <cell r="M2874">
            <v>19406142</v>
          </cell>
          <cell r="T2874">
            <v>0</v>
          </cell>
        </row>
        <row r="2875">
          <cell r="D2875" t="str">
            <v>Material</v>
          </cell>
          <cell r="I2875" t="str">
            <v>kg</v>
          </cell>
          <cell r="J2875">
            <v>6782.4</v>
          </cell>
          <cell r="M2875">
            <v>11917.5</v>
          </cell>
          <cell r="T2875">
            <v>0</v>
          </cell>
        </row>
        <row r="2876">
          <cell r="B2876" t="str">
            <v>B20010</v>
          </cell>
          <cell r="E2876" t="str">
            <v>Baja Struktur</v>
          </cell>
          <cell r="I2876" t="str">
            <v>kg</v>
          </cell>
          <cell r="J2876">
            <v>7121.5199999999995</v>
          </cell>
          <cell r="K2876">
            <v>1.05</v>
          </cell>
          <cell r="M2876">
            <v>11350</v>
          </cell>
          <cell r="N2876">
            <v>80829252</v>
          </cell>
          <cell r="O2876">
            <v>80829252</v>
          </cell>
          <cell r="P2876">
            <v>0</v>
          </cell>
          <cell r="Q2876">
            <v>0</v>
          </cell>
          <cell r="R2876">
            <v>0</v>
          </cell>
          <cell r="T2876">
            <v>0</v>
          </cell>
        </row>
        <row r="2877">
          <cell r="D2877" t="str">
            <v>Labour</v>
          </cell>
          <cell r="M2877">
            <v>5250</v>
          </cell>
          <cell r="T2877">
            <v>0</v>
          </cell>
        </row>
        <row r="2878">
          <cell r="B2878" t="str">
            <v>C20023</v>
          </cell>
          <cell r="E2878" t="str">
            <v>Upah pabrikasi dan instalasi baja</v>
          </cell>
          <cell r="I2878" t="str">
            <v>kg</v>
          </cell>
          <cell r="J2878">
            <v>7121.5199999999995</v>
          </cell>
          <cell r="M2878">
            <v>5000</v>
          </cell>
          <cell r="N2878">
            <v>35607600</v>
          </cell>
          <cell r="O2878">
            <v>0</v>
          </cell>
          <cell r="P2878">
            <v>35607600</v>
          </cell>
          <cell r="Q2878">
            <v>0</v>
          </cell>
          <cell r="R2878">
            <v>0</v>
          </cell>
          <cell r="T2878">
            <v>0</v>
          </cell>
        </row>
        <row r="2879">
          <cell r="T2879">
            <v>0</v>
          </cell>
        </row>
        <row r="2880">
          <cell r="B2880" t="str">
            <v>4.8</v>
          </cell>
          <cell r="D2880" t="str">
            <v>Chamber Type (E)</v>
          </cell>
          <cell r="I2880" t="str">
            <v>nos</v>
          </cell>
          <cell r="J2880">
            <v>2</v>
          </cell>
          <cell r="M2880">
            <v>183350248.6936039</v>
          </cell>
          <cell r="N2880">
            <v>366700497.38720781</v>
          </cell>
          <cell r="O2880">
            <v>267438964.95196232</v>
          </cell>
          <cell r="P2880">
            <v>55498137.46622438</v>
          </cell>
          <cell r="Q2880">
            <v>30767494.969021063</v>
          </cell>
          <cell r="R2880">
            <v>12995900.000000002</v>
          </cell>
          <cell r="S2880">
            <v>0</v>
          </cell>
          <cell r="T2880">
            <v>0</v>
          </cell>
        </row>
        <row r="2881">
          <cell r="B2881" t="str">
            <v>4.8.1</v>
          </cell>
          <cell r="D2881" t="str">
            <v>Excavation</v>
          </cell>
          <cell r="F2881" t="str">
            <v>buang sejauh 8 km</v>
          </cell>
          <cell r="I2881" t="str">
            <v>m3</v>
          </cell>
          <cell r="J2881">
            <v>313.34399999999999</v>
          </cell>
          <cell r="K2881">
            <v>156.672</v>
          </cell>
          <cell r="L2881" t="str">
            <v>m3/nos</v>
          </cell>
          <cell r="M2881">
            <v>83278.272710006902</v>
          </cell>
          <cell r="T2881">
            <v>0</v>
          </cell>
        </row>
        <row r="2882">
          <cell r="D2882" t="str">
            <v>Soft Soil (Excavation)</v>
          </cell>
          <cell r="F2882" t="str">
            <v>Estimate =</v>
          </cell>
          <cell r="G2882">
            <v>0.25</v>
          </cell>
          <cell r="I2882" t="str">
            <v>m3</v>
          </cell>
          <cell r="J2882">
            <v>78.335999999999999</v>
          </cell>
          <cell r="M2882">
            <v>42763.506795090689</v>
          </cell>
          <cell r="T2882">
            <v>0</v>
          </cell>
        </row>
        <row r="2883">
          <cell r="D2883" t="str">
            <v>Labour</v>
          </cell>
          <cell r="M2883">
            <v>2615.4616868469261</v>
          </cell>
          <cell r="T2883">
            <v>0</v>
          </cell>
        </row>
        <row r="2884">
          <cell r="B2884" t="str">
            <v>C20001</v>
          </cell>
          <cell r="E2884" t="str">
            <v>Tenaga</v>
          </cell>
          <cell r="G2884">
            <v>3</v>
          </cell>
          <cell r="I2884" t="str">
            <v>jam</v>
          </cell>
          <cell r="J2884">
            <v>11.707703240048046</v>
          </cell>
          <cell r="K2884">
            <v>0.14945495353411006</v>
          </cell>
          <cell r="L2884">
            <v>20.072937892388495</v>
          </cell>
          <cell r="M2884">
            <v>17500</v>
          </cell>
          <cell r="N2884">
            <v>204884.8067008408</v>
          </cell>
          <cell r="O2884">
            <v>0</v>
          </cell>
          <cell r="P2884">
            <v>204884.8067008408</v>
          </cell>
          <cell r="Q2884">
            <v>0</v>
          </cell>
          <cell r="R2884">
            <v>0</v>
          </cell>
          <cell r="T2884">
            <v>0</v>
          </cell>
        </row>
        <row r="2885">
          <cell r="B2885" t="str">
            <v>C20003</v>
          </cell>
          <cell r="E2885" t="str">
            <v>Mandor</v>
          </cell>
          <cell r="G2885">
            <v>0</v>
          </cell>
          <cell r="I2885" t="str">
            <v>jam</v>
          </cell>
          <cell r="J2885">
            <v>0</v>
          </cell>
          <cell r="K2885">
            <v>0</v>
          </cell>
          <cell r="L2885">
            <v>20.072937892388495</v>
          </cell>
          <cell r="M2885">
            <v>27500</v>
          </cell>
          <cell r="N2885">
            <v>0</v>
          </cell>
          <cell r="O2885">
            <v>0</v>
          </cell>
          <cell r="P2885">
            <v>0</v>
          </cell>
          <cell r="Q2885">
            <v>0</v>
          </cell>
          <cell r="R2885">
            <v>0</v>
          </cell>
          <cell r="T2885">
            <v>0</v>
          </cell>
        </row>
        <row r="2886">
          <cell r="D2886" t="str">
            <v>Equipment Operasional</v>
          </cell>
          <cell r="H2886" t="str">
            <v>BBM</v>
          </cell>
          <cell r="M2886">
            <v>40148.045108243765</v>
          </cell>
          <cell r="T2886">
            <v>0</v>
          </cell>
        </row>
        <row r="2887">
          <cell r="B2887" t="str">
            <v>D20025</v>
          </cell>
          <cell r="E2887" t="str">
            <v>Excavator CAT320</v>
          </cell>
          <cell r="F2887">
            <v>0.6</v>
          </cell>
          <cell r="G2887">
            <v>18</v>
          </cell>
          <cell r="H2887">
            <v>42.147731664172966</v>
          </cell>
          <cell r="I2887" t="str">
            <v>jam</v>
          </cell>
          <cell r="J2887">
            <v>2.3415406480096093</v>
          </cell>
          <cell r="K2887">
            <v>4.9818317844703357E-2</v>
          </cell>
          <cell r="L2887">
            <v>20.072937892388495</v>
          </cell>
          <cell r="M2887">
            <v>241268.4</v>
          </cell>
          <cell r="N2887">
            <v>564939.76568024163</v>
          </cell>
          <cell r="O2887">
            <v>0</v>
          </cell>
          <cell r="P2887">
            <v>0</v>
          </cell>
          <cell r="Q2887">
            <v>564939.76568024163</v>
          </cell>
          <cell r="R2887">
            <v>0</v>
          </cell>
          <cell r="T2887">
            <v>0</v>
          </cell>
        </row>
        <row r="2888">
          <cell r="B2888" t="str">
            <v>D20105</v>
          </cell>
          <cell r="E2888" t="str">
            <v>Excavator long arm</v>
          </cell>
          <cell r="F2888">
            <v>0.4</v>
          </cell>
          <cell r="G2888">
            <v>18</v>
          </cell>
          <cell r="H2888">
            <v>31.220541973461458</v>
          </cell>
          <cell r="I2888" t="str">
            <v>jam</v>
          </cell>
          <cell r="J2888">
            <v>1.7344745540811921</v>
          </cell>
          <cell r="K2888">
            <v>5.5353686494114838E-2</v>
          </cell>
          <cell r="L2888">
            <v>18.065644103149648</v>
          </cell>
          <cell r="M2888">
            <v>241268.4</v>
          </cell>
          <cell r="N2888">
            <v>418473.90050388267</v>
          </cell>
          <cell r="O2888">
            <v>0</v>
          </cell>
          <cell r="P2888">
            <v>0</v>
          </cell>
          <cell r="Q2888">
            <v>418473.90050388267</v>
          </cell>
          <cell r="R2888">
            <v>0</v>
          </cell>
          <cell r="T2888">
            <v>0</v>
          </cell>
        </row>
        <row r="2889">
          <cell r="B2889" t="str">
            <v>D20024</v>
          </cell>
          <cell r="E2889" t="str">
            <v>Dump Truck 20 Ton</v>
          </cell>
          <cell r="F2889">
            <v>8</v>
          </cell>
          <cell r="G2889">
            <v>10</v>
          </cell>
          <cell r="H2889">
            <v>102.12693333333333</v>
          </cell>
          <cell r="I2889" t="str">
            <v>jam</v>
          </cell>
          <cell r="J2889">
            <v>10.212693333333332</v>
          </cell>
          <cell r="K2889">
            <v>0.13037037037037036</v>
          </cell>
          <cell r="L2889">
            <v>7.6704545454545467</v>
          </cell>
          <cell r="M2889">
            <v>192744.92307692309</v>
          </cell>
          <cell r="N2889">
            <v>1968444.7909415385</v>
          </cell>
          <cell r="O2889">
            <v>0</v>
          </cell>
          <cell r="P2889">
            <v>0</v>
          </cell>
          <cell r="Q2889">
            <v>1968444.7909415385</v>
          </cell>
          <cell r="R2889">
            <v>0</v>
          </cell>
          <cell r="T2889">
            <v>0</v>
          </cell>
        </row>
        <row r="2890">
          <cell r="B2890" t="str">
            <v>D20004</v>
          </cell>
          <cell r="E2890" t="str">
            <v>Alat bantu (Pek. Tanah)-m3</v>
          </cell>
          <cell r="I2890" t="str">
            <v>m3</v>
          </cell>
          <cell r="J2890">
            <v>78.335999999999999</v>
          </cell>
          <cell r="K2890">
            <v>1</v>
          </cell>
          <cell r="M2890">
            <v>250</v>
          </cell>
          <cell r="N2890">
            <v>19584</v>
          </cell>
          <cell r="O2890">
            <v>0</v>
          </cell>
          <cell r="P2890">
            <v>0</v>
          </cell>
          <cell r="Q2890">
            <v>19584</v>
          </cell>
          <cell r="R2890">
            <v>0</v>
          </cell>
          <cell r="T2890">
            <v>0</v>
          </cell>
        </row>
        <row r="2891">
          <cell r="B2891" t="str">
            <v>D20050</v>
          </cell>
          <cell r="E2891" t="str">
            <v>BBM solar</v>
          </cell>
          <cell r="H2891">
            <v>175.49520697096773</v>
          </cell>
          <cell r="I2891" t="str">
            <v>ltr</v>
          </cell>
          <cell r="J2891">
            <v>175.49520697096773</v>
          </cell>
          <cell r="M2891">
            <v>989.1712</v>
          </cell>
          <cell r="N2891">
            <v>173594.80447372052</v>
          </cell>
          <cell r="O2891">
            <v>0</v>
          </cell>
          <cell r="P2891">
            <v>0</v>
          </cell>
          <cell r="Q2891">
            <v>173594.80447372052</v>
          </cell>
          <cell r="R2891">
            <v>0</v>
          </cell>
          <cell r="T2891">
            <v>0</v>
          </cell>
        </row>
        <row r="2892">
          <cell r="T2892">
            <v>0</v>
          </cell>
        </row>
        <row r="2893">
          <cell r="D2893" t="str">
            <v>Soft Rock (Excavation)</v>
          </cell>
          <cell r="F2893" t="str">
            <v>Estimate =</v>
          </cell>
          <cell r="G2893">
            <v>0.4</v>
          </cell>
          <cell r="I2893" t="str">
            <v>m3</v>
          </cell>
          <cell r="J2893">
            <v>125.33760000000001</v>
          </cell>
          <cell r="L2893">
            <v>0.75</v>
          </cell>
          <cell r="M2893">
            <v>76752.998164926248</v>
          </cell>
          <cell r="T2893">
            <v>0</v>
          </cell>
        </row>
        <row r="2894">
          <cell r="D2894" t="str">
            <v>Labour</v>
          </cell>
          <cell r="M2894">
            <v>3487.282249129235</v>
          </cell>
          <cell r="T2894">
            <v>0</v>
          </cell>
        </row>
        <row r="2895">
          <cell r="B2895" t="str">
            <v>C20001</v>
          </cell>
          <cell r="E2895" t="str">
            <v>Tenaga</v>
          </cell>
          <cell r="G2895">
            <v>3</v>
          </cell>
          <cell r="I2895" t="str">
            <v>jam</v>
          </cell>
          <cell r="J2895">
            <v>24.976433578769168</v>
          </cell>
          <cell r="K2895">
            <v>0.19927327137881343</v>
          </cell>
          <cell r="L2895">
            <v>15.054703419291371</v>
          </cell>
          <cell r="M2895">
            <v>17500</v>
          </cell>
          <cell r="N2895">
            <v>437087.58762846043</v>
          </cell>
          <cell r="O2895">
            <v>0</v>
          </cell>
          <cell r="P2895">
            <v>437087.58762846043</v>
          </cell>
          <cell r="Q2895">
            <v>0</v>
          </cell>
          <cell r="R2895">
            <v>0</v>
          </cell>
          <cell r="T2895">
            <v>0</v>
          </cell>
        </row>
        <row r="2896">
          <cell r="B2896" t="str">
            <v>C20003</v>
          </cell>
          <cell r="E2896" t="str">
            <v>Mandor</v>
          </cell>
          <cell r="G2896">
            <v>0</v>
          </cell>
          <cell r="I2896" t="str">
            <v>jam</v>
          </cell>
          <cell r="J2896">
            <v>0</v>
          </cell>
          <cell r="K2896">
            <v>0</v>
          </cell>
          <cell r="L2896">
            <v>15.054703419291371</v>
          </cell>
          <cell r="M2896">
            <v>27500</v>
          </cell>
          <cell r="N2896">
            <v>0</v>
          </cell>
          <cell r="O2896">
            <v>0</v>
          </cell>
          <cell r="P2896">
            <v>0</v>
          </cell>
          <cell r="Q2896">
            <v>0</v>
          </cell>
          <cell r="R2896">
            <v>0</v>
          </cell>
          <cell r="T2896">
            <v>0</v>
          </cell>
        </row>
        <row r="2897">
          <cell r="D2897" t="str">
            <v>Equipment Operasional</v>
          </cell>
          <cell r="H2897" t="str">
            <v>BBM</v>
          </cell>
          <cell r="M2897">
            <v>73265.715915797016</v>
          </cell>
          <cell r="T2897">
            <v>0</v>
          </cell>
        </row>
        <row r="2898">
          <cell r="B2898" t="str">
            <v>D20025</v>
          </cell>
          <cell r="E2898" t="str">
            <v>Excavator CAT320</v>
          </cell>
          <cell r="F2898">
            <v>0.6</v>
          </cell>
          <cell r="G2898">
            <v>18</v>
          </cell>
          <cell r="H2898">
            <v>89.915160883569015</v>
          </cell>
          <cell r="I2898" t="str">
            <v>jam</v>
          </cell>
          <cell r="J2898">
            <v>4.9952867157538341</v>
          </cell>
          <cell r="K2898">
            <v>6.6424423792937809E-2</v>
          </cell>
          <cell r="L2898">
            <v>15.054703419291371</v>
          </cell>
          <cell r="M2898">
            <v>241268.4</v>
          </cell>
          <cell r="N2898">
            <v>1205204.8334511823</v>
          </cell>
          <cell r="O2898">
            <v>0</v>
          </cell>
          <cell r="P2898">
            <v>0</v>
          </cell>
          <cell r="Q2898">
            <v>1205204.8334511823</v>
          </cell>
          <cell r="R2898">
            <v>0</v>
          </cell>
          <cell r="T2898">
            <v>0</v>
          </cell>
        </row>
        <row r="2899">
          <cell r="B2899" t="str">
            <v>D20105</v>
          </cell>
          <cell r="E2899" t="str">
            <v>Excavator long arm</v>
          </cell>
          <cell r="F2899">
            <v>0.4</v>
          </cell>
          <cell r="G2899">
            <v>18</v>
          </cell>
          <cell r="H2899">
            <v>66.603822876717786</v>
          </cell>
          <cell r="I2899" t="str">
            <v>jam</v>
          </cell>
          <cell r="J2899">
            <v>3.7002123820398767</v>
          </cell>
          <cell r="K2899">
            <v>7.3804915325486456E-2</v>
          </cell>
          <cell r="L2899">
            <v>13.549233077362235</v>
          </cell>
          <cell r="M2899">
            <v>241268.4</v>
          </cell>
          <cell r="N2899">
            <v>892744.32107494981</v>
          </cell>
          <cell r="O2899">
            <v>0</v>
          </cell>
          <cell r="P2899">
            <v>0</v>
          </cell>
          <cell r="Q2899">
            <v>892744.32107494981</v>
          </cell>
          <cell r="R2899">
            <v>0</v>
          </cell>
          <cell r="T2899">
            <v>0</v>
          </cell>
        </row>
        <row r="2900">
          <cell r="B2900" t="str">
            <v>D20024</v>
          </cell>
          <cell r="E2900" t="str">
            <v>Dump Truck 20 Ton</v>
          </cell>
          <cell r="F2900">
            <v>8</v>
          </cell>
          <cell r="G2900">
            <v>10</v>
          </cell>
          <cell r="H2900">
            <v>163.40309333333335</v>
          </cell>
          <cell r="I2900" t="str">
            <v>jam</v>
          </cell>
          <cell r="J2900">
            <v>16.340309333333334</v>
          </cell>
          <cell r="K2900">
            <v>0.13037037037037036</v>
          </cell>
          <cell r="L2900">
            <v>7.6704545454545467</v>
          </cell>
          <cell r="M2900">
            <v>192744.92307692309</v>
          </cell>
          <cell r="N2900">
            <v>3149511.6655064621</v>
          </cell>
          <cell r="O2900">
            <v>0</v>
          </cell>
          <cell r="P2900">
            <v>0</v>
          </cell>
          <cell r="Q2900">
            <v>3149511.6655064621</v>
          </cell>
          <cell r="R2900">
            <v>0</v>
          </cell>
          <cell r="T2900">
            <v>0</v>
          </cell>
        </row>
        <row r="2901">
          <cell r="B2901" t="str">
            <v>D20049</v>
          </cell>
          <cell r="E2901" t="str">
            <v>Giant breaker</v>
          </cell>
          <cell r="G2901">
            <v>18</v>
          </cell>
          <cell r="H2901">
            <v>225.60768000000002</v>
          </cell>
          <cell r="I2901" t="str">
            <v>jam</v>
          </cell>
          <cell r="J2901">
            <v>12.533760000000001</v>
          </cell>
          <cell r="K2901">
            <v>0.1</v>
          </cell>
          <cell r="L2901">
            <v>10</v>
          </cell>
          <cell r="M2901">
            <v>268437.52</v>
          </cell>
          <cell r="N2901">
            <v>3364531.4506752007</v>
          </cell>
          <cell r="O2901">
            <v>0</v>
          </cell>
          <cell r="P2901">
            <v>0</v>
          </cell>
          <cell r="Q2901">
            <v>3364531.4506752007</v>
          </cell>
          <cell r="R2901">
            <v>0</v>
          </cell>
          <cell r="T2901">
            <v>0</v>
          </cell>
        </row>
        <row r="2902">
          <cell r="B2902" t="str">
            <v>D20004</v>
          </cell>
          <cell r="E2902" t="str">
            <v>Alat bantu (Pek. Tanah)-m3</v>
          </cell>
          <cell r="I2902" t="str">
            <v>m3</v>
          </cell>
          <cell r="J2902">
            <v>125.33760000000001</v>
          </cell>
          <cell r="K2902">
            <v>1</v>
          </cell>
          <cell r="M2902">
            <v>250</v>
          </cell>
          <cell r="N2902">
            <v>31334.400000000001</v>
          </cell>
          <cell r="O2902">
            <v>0</v>
          </cell>
          <cell r="P2902">
            <v>0</v>
          </cell>
          <cell r="Q2902">
            <v>31334.400000000001</v>
          </cell>
          <cell r="R2902">
            <v>0</v>
          </cell>
          <cell r="T2902">
            <v>0</v>
          </cell>
        </row>
        <row r="2903">
          <cell r="B2903" t="str">
            <v>D20050</v>
          </cell>
          <cell r="E2903" t="str">
            <v>BBM solar</v>
          </cell>
          <cell r="H2903">
            <v>545.52975709362022</v>
          </cell>
          <cell r="I2903" t="str">
            <v>ltr</v>
          </cell>
          <cell r="J2903">
            <v>545.52975709362022</v>
          </cell>
          <cell r="M2903">
            <v>989.1712</v>
          </cell>
          <cell r="N2903">
            <v>539622.32446000481</v>
          </cell>
          <cell r="O2903">
            <v>0</v>
          </cell>
          <cell r="P2903">
            <v>0</v>
          </cell>
          <cell r="Q2903">
            <v>539622.32446000481</v>
          </cell>
          <cell r="R2903">
            <v>0</v>
          </cell>
          <cell r="T2903">
            <v>0</v>
          </cell>
        </row>
        <row r="2904">
          <cell r="T2904">
            <v>0</v>
          </cell>
        </row>
        <row r="2905">
          <cell r="D2905" t="str">
            <v>Rock Excavation</v>
          </cell>
          <cell r="F2905" t="str">
            <v>Estimate =</v>
          </cell>
          <cell r="G2905">
            <v>0.35</v>
          </cell>
          <cell r="I2905" t="str">
            <v>m3</v>
          </cell>
          <cell r="J2905">
            <v>109.67039999999999</v>
          </cell>
          <cell r="L2905">
            <v>0.25</v>
          </cell>
          <cell r="M2905">
            <v>119674.84784361061</v>
          </cell>
          <cell r="T2905">
            <v>0</v>
          </cell>
        </row>
        <row r="2906">
          <cell r="D2906" t="str">
            <v>Labour</v>
          </cell>
          <cell r="M2906">
            <v>10461.846747387704</v>
          </cell>
          <cell r="T2906">
            <v>0</v>
          </cell>
        </row>
        <row r="2907">
          <cell r="B2907" t="str">
            <v>C20001</v>
          </cell>
          <cell r="E2907" t="str">
            <v>Tenaga</v>
          </cell>
          <cell r="G2907">
            <v>3</v>
          </cell>
          <cell r="I2907" t="str">
            <v>jam</v>
          </cell>
          <cell r="J2907">
            <v>65.563138144269047</v>
          </cell>
          <cell r="K2907">
            <v>0.59781981413644025</v>
          </cell>
          <cell r="L2907">
            <v>5.0182344730971238</v>
          </cell>
          <cell r="M2907">
            <v>17500</v>
          </cell>
          <cell r="N2907">
            <v>1147354.9175247084</v>
          </cell>
          <cell r="O2907">
            <v>0</v>
          </cell>
          <cell r="P2907">
            <v>1147354.9175247084</v>
          </cell>
          <cell r="Q2907">
            <v>0</v>
          </cell>
          <cell r="R2907">
            <v>0</v>
          </cell>
          <cell r="T2907">
            <v>0</v>
          </cell>
        </row>
        <row r="2908">
          <cell r="B2908" t="str">
            <v>C20003</v>
          </cell>
          <cell r="E2908" t="str">
            <v>Mandor</v>
          </cell>
          <cell r="G2908">
            <v>0</v>
          </cell>
          <cell r="I2908" t="str">
            <v>jam</v>
          </cell>
          <cell r="J2908">
            <v>0</v>
          </cell>
          <cell r="K2908">
            <v>0</v>
          </cell>
          <cell r="L2908">
            <v>5.0182344730971238</v>
          </cell>
          <cell r="M2908">
            <v>27500</v>
          </cell>
          <cell r="N2908">
            <v>0</v>
          </cell>
          <cell r="O2908">
            <v>0</v>
          </cell>
          <cell r="P2908">
            <v>0</v>
          </cell>
          <cell r="Q2908">
            <v>0</v>
          </cell>
          <cell r="R2908">
            <v>0</v>
          </cell>
          <cell r="T2908">
            <v>0</v>
          </cell>
        </row>
        <row r="2909">
          <cell r="D2909" t="str">
            <v>Equipment Operasional</v>
          </cell>
          <cell r="H2909" t="str">
            <v>BBM</v>
          </cell>
          <cell r="M2909">
            <v>109213.0010962229</v>
          </cell>
          <cell r="T2909">
            <v>0</v>
          </cell>
        </row>
        <row r="2910">
          <cell r="B2910" t="str">
            <v>D20025</v>
          </cell>
          <cell r="E2910" t="str">
            <v>Excavator CAT320</v>
          </cell>
          <cell r="F2910">
            <v>0.6</v>
          </cell>
          <cell r="G2910">
            <v>18</v>
          </cell>
          <cell r="H2910">
            <v>236.02729731936859</v>
          </cell>
          <cell r="I2910" t="str">
            <v>jam</v>
          </cell>
          <cell r="J2910">
            <v>13.11262762885381</v>
          </cell>
          <cell r="K2910">
            <v>0.19927327137881343</v>
          </cell>
          <cell r="L2910">
            <v>5.0182344730971238</v>
          </cell>
          <cell r="M2910">
            <v>241268.4</v>
          </cell>
          <cell r="N2910">
            <v>3163662.6878093523</v>
          </cell>
          <cell r="O2910">
            <v>0</v>
          </cell>
          <cell r="P2910">
            <v>0</v>
          </cell>
          <cell r="Q2910">
            <v>3163662.6878093523</v>
          </cell>
          <cell r="R2910">
            <v>0</v>
          </cell>
          <cell r="T2910">
            <v>0</v>
          </cell>
        </row>
        <row r="2911">
          <cell r="B2911" t="str">
            <v>D20105</v>
          </cell>
          <cell r="E2911" t="str">
            <v>Excavator long arm</v>
          </cell>
          <cell r="F2911">
            <v>0.4</v>
          </cell>
          <cell r="G2911">
            <v>18</v>
          </cell>
          <cell r="H2911">
            <v>174.83503505138412</v>
          </cell>
          <cell r="I2911" t="str">
            <v>jam</v>
          </cell>
          <cell r="J2911">
            <v>9.7130575028546744</v>
          </cell>
          <cell r="K2911">
            <v>0.22141474597645935</v>
          </cell>
          <cell r="L2911">
            <v>4.5164110257874119</v>
          </cell>
          <cell r="M2911">
            <v>241268.4</v>
          </cell>
          <cell r="N2911">
            <v>2343453.8428217429</v>
          </cell>
          <cell r="O2911">
            <v>0</v>
          </cell>
          <cell r="P2911">
            <v>0</v>
          </cell>
          <cell r="Q2911">
            <v>2343453.8428217429</v>
          </cell>
          <cell r="R2911">
            <v>0</v>
          </cell>
          <cell r="T2911">
            <v>0</v>
          </cell>
        </row>
        <row r="2912">
          <cell r="B2912" t="str">
            <v>D20024</v>
          </cell>
          <cell r="E2912" t="str">
            <v>Dump Truck 20 Ton</v>
          </cell>
          <cell r="F2912">
            <v>8</v>
          </cell>
          <cell r="G2912">
            <v>10</v>
          </cell>
          <cell r="H2912">
            <v>142.97770666666662</v>
          </cell>
          <cell r="I2912" t="str">
            <v>jam</v>
          </cell>
          <cell r="J2912">
            <v>14.297770666666663</v>
          </cell>
          <cell r="K2912">
            <v>0.13037037037037036</v>
          </cell>
          <cell r="L2912">
            <v>7.6704545454545467</v>
          </cell>
          <cell r="M2912">
            <v>192744.92307692309</v>
          </cell>
          <cell r="N2912">
            <v>2755822.7073181532</v>
          </cell>
          <cell r="O2912">
            <v>0</v>
          </cell>
          <cell r="P2912">
            <v>0</v>
          </cell>
          <cell r="Q2912">
            <v>2755822.7073181532</v>
          </cell>
          <cell r="R2912">
            <v>0</v>
          </cell>
          <cell r="T2912">
            <v>0</v>
          </cell>
        </row>
        <row r="2913">
          <cell r="B2913" t="str">
            <v>D20049</v>
          </cell>
          <cell r="E2913" t="str">
            <v>Giant breaker</v>
          </cell>
          <cell r="G2913">
            <v>18</v>
          </cell>
          <cell r="H2913">
            <v>197.40671999999998</v>
          </cell>
          <cell r="I2913" t="str">
            <v>jam</v>
          </cell>
          <cell r="J2913">
            <v>10.967039999999999</v>
          </cell>
          <cell r="K2913">
            <v>0.1</v>
          </cell>
          <cell r="L2913">
            <v>10</v>
          </cell>
          <cell r="M2913">
            <v>268437.52</v>
          </cell>
          <cell r="N2913">
            <v>2943965.0193408001</v>
          </cell>
          <cell r="O2913">
            <v>0</v>
          </cell>
          <cell r="P2913">
            <v>0</v>
          </cell>
          <cell r="Q2913">
            <v>2943965.0193408001</v>
          </cell>
          <cell r="R2913">
            <v>0</v>
          </cell>
          <cell r="T2913">
            <v>0</v>
          </cell>
        </row>
        <row r="2914">
          <cell r="B2914" t="str">
            <v>D20004</v>
          </cell>
          <cell r="E2914" t="str">
            <v>Alat bantu (Pek. Tanah)-m3</v>
          </cell>
          <cell r="I2914" t="str">
            <v>m3</v>
          </cell>
          <cell r="J2914">
            <v>109.67039999999999</v>
          </cell>
          <cell r="K2914">
            <v>1</v>
          </cell>
          <cell r="M2914">
            <v>250</v>
          </cell>
          <cell r="N2914">
            <v>27417.599999999995</v>
          </cell>
          <cell r="O2914">
            <v>0</v>
          </cell>
          <cell r="P2914">
            <v>0</v>
          </cell>
          <cell r="Q2914">
            <v>27417.599999999995</v>
          </cell>
          <cell r="R2914">
            <v>0</v>
          </cell>
          <cell r="T2914">
            <v>0</v>
          </cell>
        </row>
        <row r="2915">
          <cell r="B2915" t="str">
            <v>D20050</v>
          </cell>
          <cell r="E2915" t="str">
            <v>BBM solar</v>
          </cell>
          <cell r="H2915">
            <v>751.24675903741922</v>
          </cell>
          <cell r="I2915" t="str">
            <v>ltr</v>
          </cell>
          <cell r="J2915">
            <v>751.24675903741922</v>
          </cell>
          <cell r="M2915">
            <v>989.1712</v>
          </cell>
          <cell r="N2915">
            <v>743111.65813315485</v>
          </cell>
          <cell r="O2915">
            <v>0</v>
          </cell>
          <cell r="P2915">
            <v>0</v>
          </cell>
          <cell r="Q2915">
            <v>743111.65813315485</v>
          </cell>
          <cell r="R2915">
            <v>0</v>
          </cell>
          <cell r="T2915">
            <v>0</v>
          </cell>
        </row>
        <row r="2916">
          <cell r="T2916">
            <v>0</v>
          </cell>
        </row>
        <row r="2917">
          <cell r="B2917" t="str">
            <v>4.8.2</v>
          </cell>
          <cell r="D2917" t="str">
            <v>Chamber Soil Back Filling</v>
          </cell>
          <cell r="I2917" t="str">
            <v>m3</v>
          </cell>
          <cell r="J2917">
            <v>64.116000000000014</v>
          </cell>
          <cell r="K2917">
            <v>32.058000000000007</v>
          </cell>
          <cell r="L2917" t="str">
            <v>m3/nos</v>
          </cell>
          <cell r="M2917">
            <v>48435.163685089246</v>
          </cell>
          <cell r="T2917">
            <v>0</v>
          </cell>
        </row>
        <row r="2918">
          <cell r="D2918" t="str">
            <v>Material</v>
          </cell>
          <cell r="M2918">
            <v>8174.281950847163</v>
          </cell>
          <cell r="T2918">
            <v>0</v>
          </cell>
        </row>
        <row r="2919">
          <cell r="B2919" t="str">
            <v>A20020</v>
          </cell>
          <cell r="E2919" t="str">
            <v>Tanah pilihan</v>
          </cell>
          <cell r="F2919">
            <v>0.2</v>
          </cell>
          <cell r="I2919" t="str">
            <v>m3</v>
          </cell>
          <cell r="J2919">
            <v>15.387840000000004</v>
          </cell>
          <cell r="K2919">
            <v>1.2</v>
          </cell>
          <cell r="M2919">
            <v>34059.508128529844</v>
          </cell>
          <cell r="N2919">
            <v>524102.26156051684</v>
          </cell>
          <cell r="O2919">
            <v>524102.26156051684</v>
          </cell>
          <cell r="P2919">
            <v>0</v>
          </cell>
          <cell r="Q2919">
            <v>0</v>
          </cell>
          <cell r="R2919">
            <v>0</v>
          </cell>
          <cell r="T2919">
            <v>0</v>
          </cell>
        </row>
        <row r="2920">
          <cell r="D2920" t="str">
            <v>Labour</v>
          </cell>
          <cell r="M2920">
            <v>3489.7119341563775</v>
          </cell>
          <cell r="T2920">
            <v>0</v>
          </cell>
        </row>
        <row r="2921">
          <cell r="B2921" t="str">
            <v>C20001</v>
          </cell>
          <cell r="E2921" t="str">
            <v>Tenaga</v>
          </cell>
          <cell r="G2921">
            <v>6</v>
          </cell>
          <cell r="I2921" t="str">
            <v>jam</v>
          </cell>
          <cell r="J2921">
            <v>10.13191111111111</v>
          </cell>
          <cell r="K2921">
            <v>0.15802469135802463</v>
          </cell>
          <cell r="L2921">
            <v>37.968750000000014</v>
          </cell>
          <cell r="M2921">
            <v>17500</v>
          </cell>
          <cell r="N2921">
            <v>177308.44444444444</v>
          </cell>
          <cell r="O2921">
            <v>0</v>
          </cell>
          <cell r="P2921">
            <v>177308.44444444444</v>
          </cell>
          <cell r="Q2921">
            <v>0</v>
          </cell>
          <cell r="R2921">
            <v>0</v>
          </cell>
          <cell r="T2921">
            <v>0</v>
          </cell>
        </row>
        <row r="2922">
          <cell r="B2922" t="str">
            <v>C20003</v>
          </cell>
          <cell r="E2922" t="str">
            <v>Mandor</v>
          </cell>
          <cell r="G2922">
            <v>1</v>
          </cell>
          <cell r="I2922" t="str">
            <v>jam</v>
          </cell>
          <cell r="J2922">
            <v>1.6886518518518516</v>
          </cell>
          <cell r="K2922">
            <v>2.6337448559670771E-2</v>
          </cell>
          <cell r="L2922">
            <v>37.968750000000014</v>
          </cell>
          <cell r="M2922">
            <v>27500</v>
          </cell>
          <cell r="N2922">
            <v>46437.92592592592</v>
          </cell>
          <cell r="O2922">
            <v>0</v>
          </cell>
          <cell r="P2922">
            <v>46437.92592592592</v>
          </cell>
          <cell r="Q2922">
            <v>0</v>
          </cell>
          <cell r="R2922">
            <v>0</v>
          </cell>
          <cell r="T2922">
            <v>0</v>
          </cell>
        </row>
        <row r="2923">
          <cell r="D2923" t="str">
            <v>Equipment Operasional</v>
          </cell>
          <cell r="H2923" t="str">
            <v>BBM</v>
          </cell>
          <cell r="M2923">
            <v>36771.1698000857</v>
          </cell>
          <cell r="T2923">
            <v>0</v>
          </cell>
        </row>
        <row r="2924">
          <cell r="B2924" t="str">
            <v>D20025</v>
          </cell>
          <cell r="E2924" t="str">
            <v>Excavator CAT320</v>
          </cell>
          <cell r="F2924" t="str">
            <v>Timbun</v>
          </cell>
          <cell r="G2924">
            <v>18</v>
          </cell>
          <cell r="H2924">
            <v>30.395733333333329</v>
          </cell>
          <cell r="I2924" t="str">
            <v>jam</v>
          </cell>
          <cell r="J2924">
            <v>1.6886518518518516</v>
          </cell>
          <cell r="K2924">
            <v>2.6337448559670771E-2</v>
          </cell>
          <cell r="L2924">
            <v>37.968750000000014</v>
          </cell>
          <cell r="M2924">
            <v>241268.4</v>
          </cell>
          <cell r="N2924">
            <v>407418.33045333327</v>
          </cell>
          <cell r="O2924">
            <v>0</v>
          </cell>
          <cell r="P2924">
            <v>0</v>
          </cell>
          <cell r="Q2924">
            <v>407418.33045333327</v>
          </cell>
          <cell r="R2924">
            <v>0</v>
          </cell>
          <cell r="T2924">
            <v>0</v>
          </cell>
        </row>
        <row r="2925">
          <cell r="B2925" t="str">
            <v>D20040</v>
          </cell>
          <cell r="E2925" t="str">
            <v>Water Tank Truck, 3000-5000 liter</v>
          </cell>
          <cell r="G2925">
            <v>5</v>
          </cell>
          <cell r="H2925">
            <v>2.1372000000000004</v>
          </cell>
          <cell r="I2925" t="str">
            <v>jam</v>
          </cell>
          <cell r="J2925">
            <v>0.4274400000000001</v>
          </cell>
          <cell r="K2925">
            <v>6.6666666666666671E-3</v>
          </cell>
          <cell r="L2925">
            <v>150</v>
          </cell>
          <cell r="M2925">
            <v>84561.566504230243</v>
          </cell>
          <cell r="N2925">
            <v>36144.995986568181</v>
          </cell>
          <cell r="O2925">
            <v>0</v>
          </cell>
          <cell r="P2925">
            <v>0</v>
          </cell>
          <cell r="Q2925">
            <v>36144.995986568181</v>
          </cell>
          <cell r="R2925">
            <v>0</v>
          </cell>
          <cell r="T2925">
            <v>0</v>
          </cell>
        </row>
        <row r="2926">
          <cell r="B2926" t="str">
            <v>A20021</v>
          </cell>
          <cell r="E2926" t="str">
            <v>Air</v>
          </cell>
          <cell r="I2926" t="str">
            <v>m3</v>
          </cell>
          <cell r="J2926">
            <v>6.4116000000000017</v>
          </cell>
          <cell r="K2926">
            <v>0.1</v>
          </cell>
          <cell r="M2926">
            <v>2469.92</v>
          </cell>
          <cell r="N2926">
            <v>15836.139072000005</v>
          </cell>
          <cell r="O2926">
            <v>15836.139072000005</v>
          </cell>
          <cell r="P2926">
            <v>0</v>
          </cell>
          <cell r="Q2926">
            <v>0</v>
          </cell>
          <cell r="R2926">
            <v>0</v>
          </cell>
          <cell r="T2926">
            <v>0</v>
          </cell>
        </row>
        <row r="2927">
          <cell r="B2927" t="str">
            <v>D20036</v>
          </cell>
          <cell r="E2927" t="str">
            <v>Stamper</v>
          </cell>
          <cell r="I2927" t="str">
            <v>jam</v>
          </cell>
          <cell r="J2927">
            <v>8.5488000000000017</v>
          </cell>
          <cell r="K2927">
            <v>0.13333333333333333</v>
          </cell>
          <cell r="L2927">
            <v>7.5</v>
          </cell>
          <cell r="M2927">
            <v>27509.943875635217</v>
          </cell>
          <cell r="N2927">
            <v>235177.0082040304</v>
          </cell>
          <cell r="O2927">
            <v>0</v>
          </cell>
          <cell r="P2927">
            <v>0</v>
          </cell>
          <cell r="Q2927">
            <v>235177.0082040304</v>
          </cell>
          <cell r="R2927">
            <v>0</v>
          </cell>
          <cell r="T2927">
            <v>0</v>
          </cell>
        </row>
        <row r="2928">
          <cell r="B2928" t="str">
            <v>D20042</v>
          </cell>
          <cell r="E2928" t="str">
            <v>Wheel loader</v>
          </cell>
          <cell r="F2928">
            <v>0.8</v>
          </cell>
          <cell r="G2928">
            <v>16</v>
          </cell>
          <cell r="H2928">
            <v>21.972819277108435</v>
          </cell>
          <cell r="I2928" t="str">
            <v>jam</v>
          </cell>
          <cell r="J2928">
            <v>1.3733012048192772</v>
          </cell>
          <cell r="K2928">
            <v>2.6773761713520743E-2</v>
          </cell>
          <cell r="L2928">
            <v>37.350000000000009</v>
          </cell>
          <cell r="M2928">
            <v>173345.6</v>
          </cell>
          <cell r="N2928">
            <v>238055.72133012052</v>
          </cell>
          <cell r="O2928">
            <v>0</v>
          </cell>
          <cell r="P2928">
            <v>0</v>
          </cell>
          <cell r="Q2928">
            <v>238055.72133012052</v>
          </cell>
          <cell r="R2928">
            <v>0</v>
          </cell>
          <cell r="T2928">
            <v>0</v>
          </cell>
        </row>
        <row r="2929">
          <cell r="B2929" t="str">
            <v>D20024</v>
          </cell>
          <cell r="E2929" t="str">
            <v>Dump Truck 20 Ton</v>
          </cell>
          <cell r="F2929">
            <v>8</v>
          </cell>
          <cell r="G2929">
            <v>10</v>
          </cell>
          <cell r="H2929">
            <v>66.870613333333338</v>
          </cell>
          <cell r="I2929" t="str">
            <v>jam</v>
          </cell>
          <cell r="J2929">
            <v>6.6870613333333342</v>
          </cell>
          <cell r="K2929">
            <v>0.13037037037037036</v>
          </cell>
          <cell r="L2929">
            <v>7.6704545454545467</v>
          </cell>
          <cell r="M2929">
            <v>192744.92307692309</v>
          </cell>
          <cell r="N2929">
            <v>1288897.1223040002</v>
          </cell>
          <cell r="O2929">
            <v>0</v>
          </cell>
          <cell r="P2929">
            <v>0</v>
          </cell>
          <cell r="Q2929">
            <v>1288897.1223040002</v>
          </cell>
          <cell r="R2929">
            <v>0</v>
          </cell>
          <cell r="T2929">
            <v>0</v>
          </cell>
        </row>
        <row r="2930">
          <cell r="B2930" t="str">
            <v>D20004</v>
          </cell>
          <cell r="E2930" t="str">
            <v>Alat bantu (Pek. Tanah)-m3</v>
          </cell>
          <cell r="I2930" t="str">
            <v>m3</v>
          </cell>
          <cell r="J2930">
            <v>64.116000000000014</v>
          </cell>
          <cell r="K2930">
            <v>1</v>
          </cell>
          <cell r="M2930">
            <v>250</v>
          </cell>
          <cell r="N2930">
            <v>16029.000000000004</v>
          </cell>
          <cell r="O2930">
            <v>0</v>
          </cell>
          <cell r="P2930">
            <v>0</v>
          </cell>
          <cell r="Q2930">
            <v>16029.000000000004</v>
          </cell>
          <cell r="R2930">
            <v>0</v>
          </cell>
          <cell r="T2930">
            <v>0</v>
          </cell>
        </row>
        <row r="2931">
          <cell r="B2931" t="str">
            <v>D20050</v>
          </cell>
          <cell r="E2931" t="str">
            <v>BBM solar</v>
          </cell>
          <cell r="H2931">
            <v>121.37636594377511</v>
          </cell>
          <cell r="I2931" t="str">
            <v>ltr</v>
          </cell>
          <cell r="J2931">
            <v>121.37636594377511</v>
          </cell>
          <cell r="M2931">
            <v>989.1712</v>
          </cell>
          <cell r="N2931">
            <v>120062.00555224316</v>
          </cell>
          <cell r="O2931">
            <v>0</v>
          </cell>
          <cell r="P2931">
            <v>0</v>
          </cell>
          <cell r="Q2931">
            <v>120062.00555224316</v>
          </cell>
          <cell r="R2931">
            <v>0</v>
          </cell>
          <cell r="T2931">
            <v>0</v>
          </cell>
        </row>
        <row r="2932">
          <cell r="T2932">
            <v>0</v>
          </cell>
        </row>
        <row r="2933">
          <cell r="B2933" t="str">
            <v>4.8.3</v>
          </cell>
          <cell r="D2933" t="str">
            <v>Blinding Concrete Class B</v>
          </cell>
          <cell r="F2933">
            <v>0.1</v>
          </cell>
          <cell r="I2933" t="str">
            <v>m3</v>
          </cell>
          <cell r="J2933">
            <v>10.34</v>
          </cell>
          <cell r="K2933">
            <v>5.17</v>
          </cell>
          <cell r="L2933" t="str">
            <v>m3/nos</v>
          </cell>
          <cell r="M2933">
            <v>694275.05279999995</v>
          </cell>
          <cell r="T2933">
            <v>0</v>
          </cell>
        </row>
        <row r="2934">
          <cell r="D2934" t="str">
            <v>Material</v>
          </cell>
          <cell r="M2934">
            <v>609675.05279999995</v>
          </cell>
          <cell r="T2934">
            <v>0</v>
          </cell>
        </row>
        <row r="2935">
          <cell r="B2935" t="str">
            <v>B20193</v>
          </cell>
          <cell r="E2935" t="str">
            <v>Concrete Class B</v>
          </cell>
          <cell r="I2935" t="str">
            <v>m3</v>
          </cell>
          <cell r="J2935">
            <v>10.546799999999999</v>
          </cell>
          <cell r="K2935">
            <v>1.02</v>
          </cell>
          <cell r="M2935">
            <v>597720.64</v>
          </cell>
          <cell r="N2935">
            <v>6304040.0459519997</v>
          </cell>
          <cell r="O2935">
            <v>6304040.0459519997</v>
          </cell>
          <cell r="P2935">
            <v>0</v>
          </cell>
          <cell r="Q2935">
            <v>0</v>
          </cell>
          <cell r="R2935">
            <v>0</v>
          </cell>
          <cell r="T2935">
            <v>0</v>
          </cell>
        </row>
        <row r="2936">
          <cell r="D2936" t="str">
            <v>Labour</v>
          </cell>
          <cell r="M2936">
            <v>81600</v>
          </cell>
          <cell r="T2936">
            <v>0</v>
          </cell>
        </row>
        <row r="2937">
          <cell r="B2937" t="str">
            <v>C20008</v>
          </cell>
          <cell r="E2937" t="str">
            <v>Placing beton (slab)</v>
          </cell>
          <cell r="I2937" t="str">
            <v>m3</v>
          </cell>
          <cell r="J2937">
            <v>10.546799999999999</v>
          </cell>
          <cell r="M2937">
            <v>80000</v>
          </cell>
          <cell r="N2937">
            <v>843744</v>
          </cell>
          <cell r="O2937">
            <v>0</v>
          </cell>
          <cell r="P2937">
            <v>843744</v>
          </cell>
          <cell r="Q2937">
            <v>0</v>
          </cell>
          <cell r="R2937">
            <v>0</v>
          </cell>
          <cell r="T2937">
            <v>0</v>
          </cell>
        </row>
        <row r="2938">
          <cell r="D2938" t="str">
            <v>Equipment Operasional</v>
          </cell>
          <cell r="H2938" t="str">
            <v>BBM</v>
          </cell>
          <cell r="M2938">
            <v>3000</v>
          </cell>
          <cell r="T2938">
            <v>0</v>
          </cell>
        </row>
        <row r="2939">
          <cell r="B2939" t="str">
            <v>D20029</v>
          </cell>
          <cell r="E2939" t="str">
            <v>Gerobak dorong</v>
          </cell>
          <cell r="I2939" t="str">
            <v>unit</v>
          </cell>
          <cell r="J2939">
            <v>0.20680000000000001</v>
          </cell>
          <cell r="K2939">
            <v>0.02</v>
          </cell>
          <cell r="M2939">
            <v>100000</v>
          </cell>
          <cell r="N2939">
            <v>20680</v>
          </cell>
          <cell r="O2939">
            <v>0</v>
          </cell>
          <cell r="P2939">
            <v>0</v>
          </cell>
          <cell r="Q2939">
            <v>20680</v>
          </cell>
          <cell r="R2939">
            <v>0</v>
          </cell>
          <cell r="T2939">
            <v>0</v>
          </cell>
        </row>
        <row r="2940">
          <cell r="B2940" t="str">
            <v>D20006</v>
          </cell>
          <cell r="E2940" t="str">
            <v>Alat bantu Cor</v>
          </cell>
          <cell r="I2940" t="str">
            <v>m3</v>
          </cell>
          <cell r="J2940">
            <v>10.34</v>
          </cell>
          <cell r="K2940">
            <v>1</v>
          </cell>
          <cell r="M2940">
            <v>1000</v>
          </cell>
          <cell r="N2940">
            <v>10340</v>
          </cell>
          <cell r="O2940">
            <v>0</v>
          </cell>
          <cell r="P2940">
            <v>0</v>
          </cell>
          <cell r="Q2940">
            <v>10340</v>
          </cell>
          <cell r="R2940">
            <v>0</v>
          </cell>
          <cell r="T2940">
            <v>0</v>
          </cell>
        </row>
        <row r="2941">
          <cell r="T2941">
            <v>0</v>
          </cell>
        </row>
        <row r="2942">
          <cell r="B2942" t="str">
            <v>4.8.4</v>
          </cell>
          <cell r="D2942" t="str">
            <v>Concrete Work</v>
          </cell>
          <cell r="I2942" t="str">
            <v>nos</v>
          </cell>
          <cell r="J2942">
            <v>2</v>
          </cell>
          <cell r="M2942">
            <v>133006812.5857491</v>
          </cell>
          <cell r="T2942">
            <v>0</v>
          </cell>
        </row>
        <row r="2943">
          <cell r="D2943" t="str">
            <v>Concrete block</v>
          </cell>
          <cell r="T2943">
            <v>0</v>
          </cell>
        </row>
        <row r="2944">
          <cell r="B2944" t="str">
            <v>4.8.4.a</v>
          </cell>
          <cell r="E2944" t="str">
            <v>Con-C</v>
          </cell>
          <cell r="I2944" t="str">
            <v>m3</v>
          </cell>
          <cell r="J2944">
            <v>2.44</v>
          </cell>
          <cell r="K2944">
            <v>1.22</v>
          </cell>
          <cell r="L2944" t="str">
            <v>m3/nos</v>
          </cell>
          <cell r="T2944">
            <v>0</v>
          </cell>
        </row>
        <row r="2945">
          <cell r="B2945" t="str">
            <v>4.8.4.b</v>
          </cell>
          <cell r="E2945" t="str">
            <v>Re-Bar</v>
          </cell>
          <cell r="I2945" t="str">
            <v>kg</v>
          </cell>
          <cell r="J2945">
            <v>270.11200000000002</v>
          </cell>
          <cell r="K2945">
            <v>135.05600000000001</v>
          </cell>
          <cell r="L2945" t="str">
            <v>kg/nos</v>
          </cell>
          <cell r="T2945">
            <v>0</v>
          </cell>
        </row>
        <row r="2946">
          <cell r="B2946" t="str">
            <v>4.8.4.c</v>
          </cell>
          <cell r="E2946" t="str">
            <v>Form-Work</v>
          </cell>
          <cell r="I2946" t="str">
            <v>m2</v>
          </cell>
          <cell r="J2946">
            <v>22.54</v>
          </cell>
          <cell r="K2946">
            <v>11.27</v>
          </cell>
          <cell r="L2946" t="str">
            <v>m2/nos</v>
          </cell>
          <cell r="T2946">
            <v>0</v>
          </cell>
        </row>
        <row r="2947">
          <cell r="D2947" t="str">
            <v>Opening for acces and maintenance</v>
          </cell>
          <cell r="T2947">
            <v>0</v>
          </cell>
        </row>
        <row r="2948">
          <cell r="B2948" t="str">
            <v>4.8.4.d</v>
          </cell>
          <cell r="E2948" t="str">
            <v>Con-C</v>
          </cell>
          <cell r="I2948" t="str">
            <v>m3</v>
          </cell>
          <cell r="J2948">
            <v>0.32</v>
          </cell>
          <cell r="K2948">
            <v>0.16</v>
          </cell>
          <cell r="L2948" t="str">
            <v>m3/nos</v>
          </cell>
          <cell r="T2948">
            <v>0</v>
          </cell>
        </row>
        <row r="2949">
          <cell r="B2949" t="str">
            <v>4.8.4.e</v>
          </cell>
          <cell r="E2949" t="str">
            <v>Re-Bar</v>
          </cell>
          <cell r="I2949" t="str">
            <v>kg</v>
          </cell>
          <cell r="J2949">
            <v>36.908000000000001</v>
          </cell>
          <cell r="K2949">
            <v>18.454000000000001</v>
          </cell>
          <cell r="L2949" t="str">
            <v>kg/nos</v>
          </cell>
          <cell r="T2949">
            <v>0</v>
          </cell>
        </row>
        <row r="2950">
          <cell r="B2950" t="str">
            <v>4.8.4.f</v>
          </cell>
          <cell r="E2950" t="str">
            <v>Form-Work</v>
          </cell>
          <cell r="I2950" t="str">
            <v>m2</v>
          </cell>
          <cell r="J2950">
            <v>1.1200000000000001</v>
          </cell>
          <cell r="K2950">
            <v>0.56000000000000005</v>
          </cell>
          <cell r="L2950" t="str">
            <v>m2/nos</v>
          </cell>
          <cell r="T2950">
            <v>0</v>
          </cell>
        </row>
        <row r="2951">
          <cell r="D2951" t="str">
            <v>Concrete ring for cover installation</v>
          </cell>
          <cell r="T2951">
            <v>0</v>
          </cell>
        </row>
        <row r="2952">
          <cell r="B2952" t="str">
            <v>4.8.4.g</v>
          </cell>
          <cell r="E2952" t="str">
            <v>Con-C</v>
          </cell>
          <cell r="I2952" t="str">
            <v>m3</v>
          </cell>
          <cell r="J2952">
            <v>1.08</v>
          </cell>
          <cell r="K2952">
            <v>0.54</v>
          </cell>
          <cell r="L2952" t="str">
            <v>m3/nos</v>
          </cell>
          <cell r="T2952">
            <v>0</v>
          </cell>
        </row>
        <row r="2953">
          <cell r="B2953" t="str">
            <v>4.8.4.h</v>
          </cell>
          <cell r="E2953" t="str">
            <v>Re-Bar</v>
          </cell>
          <cell r="I2953" t="str">
            <v>kg</v>
          </cell>
          <cell r="J2953">
            <v>210.65600000000001</v>
          </cell>
          <cell r="K2953">
            <v>105.328</v>
          </cell>
          <cell r="L2953" t="str">
            <v>kg/nos</v>
          </cell>
          <cell r="T2953">
            <v>0</v>
          </cell>
        </row>
        <row r="2954">
          <cell r="B2954" t="str">
            <v>4.8.4.i</v>
          </cell>
          <cell r="E2954" t="str">
            <v>Form-Work</v>
          </cell>
          <cell r="I2954" t="str">
            <v>m2</v>
          </cell>
          <cell r="J2954">
            <v>10.08</v>
          </cell>
          <cell r="K2954">
            <v>5.04</v>
          </cell>
          <cell r="L2954" t="str">
            <v>m2/nos</v>
          </cell>
          <cell r="T2954">
            <v>0</v>
          </cell>
        </row>
        <row r="2955">
          <cell r="D2955" t="str">
            <v>Chamber</v>
          </cell>
          <cell r="T2955">
            <v>0</v>
          </cell>
        </row>
        <row r="2956">
          <cell r="B2956" t="str">
            <v>4.8.4.j</v>
          </cell>
          <cell r="E2956" t="str">
            <v>Con-C</v>
          </cell>
          <cell r="I2956" t="str">
            <v>m3</v>
          </cell>
          <cell r="J2956">
            <v>81.180000000000007</v>
          </cell>
          <cell r="K2956">
            <v>40.590000000000003</v>
          </cell>
          <cell r="L2956" t="str">
            <v>m3/nos</v>
          </cell>
          <cell r="T2956">
            <v>0</v>
          </cell>
        </row>
        <row r="2957">
          <cell r="B2957" t="str">
            <v>4.8.4.k</v>
          </cell>
          <cell r="E2957" t="str">
            <v>Re-Bar</v>
          </cell>
          <cell r="I2957" t="str">
            <v>kg</v>
          </cell>
          <cell r="J2957">
            <v>10398.31</v>
          </cell>
          <cell r="K2957">
            <v>5199.1549999999997</v>
          </cell>
          <cell r="L2957" t="str">
            <v>kg/nos</v>
          </cell>
          <cell r="T2957">
            <v>0</v>
          </cell>
        </row>
        <row r="2958">
          <cell r="B2958" t="str">
            <v>4.8.4.l</v>
          </cell>
          <cell r="E2958" t="str">
            <v>Form-Work</v>
          </cell>
          <cell r="I2958" t="str">
            <v>m2</v>
          </cell>
          <cell r="J2958">
            <v>279.36</v>
          </cell>
          <cell r="K2958">
            <v>139.68</v>
          </cell>
          <cell r="L2958" t="str">
            <v>m2/nos</v>
          </cell>
          <cell r="T2958">
            <v>0</v>
          </cell>
        </row>
        <row r="2959">
          <cell r="D2959" t="str">
            <v>Pre-cast</v>
          </cell>
          <cell r="T2959">
            <v>0</v>
          </cell>
        </row>
        <row r="2960">
          <cell r="B2960" t="str">
            <v>4.8.4.m</v>
          </cell>
          <cell r="E2960" t="str">
            <v>Con-C</v>
          </cell>
          <cell r="I2960" t="str">
            <v>m3</v>
          </cell>
          <cell r="J2960">
            <v>7.6</v>
          </cell>
          <cell r="K2960">
            <v>3.8</v>
          </cell>
          <cell r="L2960" t="str">
            <v>m3/nos</v>
          </cell>
          <cell r="T2960">
            <v>0</v>
          </cell>
        </row>
        <row r="2961">
          <cell r="B2961" t="str">
            <v>4.8.4.n</v>
          </cell>
          <cell r="E2961" t="str">
            <v>Re-Bar</v>
          </cell>
          <cell r="I2961" t="str">
            <v>kg</v>
          </cell>
          <cell r="J2961">
            <v>837.35799999999995</v>
          </cell>
          <cell r="K2961">
            <v>418.67899999999997</v>
          </cell>
          <cell r="L2961" t="str">
            <v>kg/nos</v>
          </cell>
          <cell r="T2961">
            <v>0</v>
          </cell>
        </row>
        <row r="2962">
          <cell r="B2962" t="str">
            <v>4.8.4.o</v>
          </cell>
          <cell r="E2962" t="str">
            <v>Form-Work</v>
          </cell>
          <cell r="I2962" t="str">
            <v>m2</v>
          </cell>
          <cell r="J2962">
            <v>49.2</v>
          </cell>
          <cell r="K2962">
            <v>24.6</v>
          </cell>
          <cell r="L2962" t="str">
            <v>m2/nos</v>
          </cell>
          <cell r="T2962">
            <v>0</v>
          </cell>
        </row>
        <row r="2963">
          <cell r="T2963">
            <v>0</v>
          </cell>
        </row>
        <row r="2964">
          <cell r="D2964" t="str">
            <v>Concrete class C</v>
          </cell>
          <cell r="I2964" t="str">
            <v>m3</v>
          </cell>
          <cell r="J2964">
            <v>92.62</v>
          </cell>
          <cell r="M2964">
            <v>780355.8617086343</v>
          </cell>
          <cell r="T2964">
            <v>0</v>
          </cell>
        </row>
        <row r="2965">
          <cell r="D2965" t="str">
            <v>Material</v>
          </cell>
          <cell r="M2965">
            <v>25342174.838163938</v>
          </cell>
          <cell r="T2965">
            <v>0</v>
          </cell>
        </row>
        <row r="2966">
          <cell r="B2966" t="str">
            <v>B20194</v>
          </cell>
          <cell r="E2966" t="str">
            <v>Concrete Class C</v>
          </cell>
          <cell r="I2966" t="str">
            <v>m3</v>
          </cell>
          <cell r="J2966">
            <v>94.472400000000007</v>
          </cell>
          <cell r="K2966">
            <v>1.02</v>
          </cell>
          <cell r="M2966">
            <v>654528.80000000005</v>
          </cell>
          <cell r="N2966">
            <v>61834906.605120011</v>
          </cell>
          <cell r="O2966">
            <v>61834906.605120011</v>
          </cell>
          <cell r="P2966">
            <v>0</v>
          </cell>
          <cell r="Q2966">
            <v>0</v>
          </cell>
          <cell r="R2966">
            <v>0</v>
          </cell>
          <cell r="T2966">
            <v>0</v>
          </cell>
        </row>
        <row r="2967">
          <cell r="D2967" t="str">
            <v>Labour</v>
          </cell>
          <cell r="M2967">
            <v>3871819.6721311477</v>
          </cell>
          <cell r="T2967">
            <v>0</v>
          </cell>
        </row>
        <row r="2968">
          <cell r="B2968" t="str">
            <v>C20007</v>
          </cell>
          <cell r="E2968" t="str">
            <v>Placing beton (dinding)</v>
          </cell>
          <cell r="I2968" t="str">
            <v>m3</v>
          </cell>
          <cell r="J2968">
            <v>94.472400000000007</v>
          </cell>
          <cell r="M2968">
            <v>100000</v>
          </cell>
          <cell r="N2968">
            <v>9447240</v>
          </cell>
          <cell r="O2968">
            <v>0</v>
          </cell>
          <cell r="P2968">
            <v>9447240</v>
          </cell>
          <cell r="Q2968">
            <v>0</v>
          </cell>
          <cell r="R2968">
            <v>0</v>
          </cell>
          <cell r="T2968">
            <v>0</v>
          </cell>
        </row>
        <row r="2969">
          <cell r="D2969" t="str">
            <v>Equipment Operasional</v>
          </cell>
          <cell r="H2969" t="str">
            <v>BBM</v>
          </cell>
          <cell r="M2969">
            <v>407546.43702200893</v>
          </cell>
          <cell r="T2969">
            <v>0</v>
          </cell>
        </row>
        <row r="2970">
          <cell r="B2970" t="str">
            <v>D20029</v>
          </cell>
          <cell r="E2970" t="str">
            <v>Gerobak dorong</v>
          </cell>
          <cell r="I2970" t="str">
            <v>unit</v>
          </cell>
          <cell r="J2970">
            <v>1.8524</v>
          </cell>
          <cell r="K2970">
            <v>0.02</v>
          </cell>
          <cell r="M2970">
            <v>100000</v>
          </cell>
          <cell r="N2970">
            <v>185240</v>
          </cell>
          <cell r="O2970">
            <v>0</v>
          </cell>
          <cell r="P2970">
            <v>0</v>
          </cell>
          <cell r="Q2970">
            <v>185240</v>
          </cell>
          <cell r="R2970">
            <v>0</v>
          </cell>
          <cell r="T2970">
            <v>0</v>
          </cell>
        </row>
        <row r="2971">
          <cell r="B2971" t="str">
            <v>D20019</v>
          </cell>
          <cell r="E2971" t="str">
            <v>Concrete Vibrator</v>
          </cell>
          <cell r="I2971" t="str">
            <v>jam</v>
          </cell>
          <cell r="J2971">
            <v>40.916465863453816</v>
          </cell>
          <cell r="K2971">
            <v>0.44176706827309237</v>
          </cell>
          <cell r="L2971">
            <v>2.2636363636363637</v>
          </cell>
          <cell r="M2971">
            <v>8458.0449222720126</v>
          </cell>
          <cell r="N2971">
            <v>346073.30633370171</v>
          </cell>
          <cell r="O2971">
            <v>0</v>
          </cell>
          <cell r="P2971">
            <v>0</v>
          </cell>
          <cell r="Q2971">
            <v>346073.30633370171</v>
          </cell>
          <cell r="R2971">
            <v>0</v>
          </cell>
          <cell r="T2971">
            <v>0</v>
          </cell>
        </row>
        <row r="2972">
          <cell r="B2972" t="str">
            <v>D20006</v>
          </cell>
          <cell r="E2972" t="str">
            <v>Alat bantu Cor</v>
          </cell>
          <cell r="I2972" t="str">
            <v>m3</v>
          </cell>
          <cell r="J2972">
            <v>463.1</v>
          </cell>
          <cell r="K2972">
            <v>5</v>
          </cell>
          <cell r="M2972">
            <v>1000</v>
          </cell>
          <cell r="N2972">
            <v>463100</v>
          </cell>
          <cell r="O2972">
            <v>0</v>
          </cell>
          <cell r="P2972">
            <v>0</v>
          </cell>
          <cell r="Q2972">
            <v>463100</v>
          </cell>
          <cell r="R2972">
            <v>0</v>
          </cell>
          <cell r="T2972">
            <v>0</v>
          </cell>
        </row>
        <row r="2973">
          <cell r="T2973">
            <v>0</v>
          </cell>
        </row>
        <row r="2974">
          <cell r="B2974" t="str">
            <v>4.8.4.p</v>
          </cell>
          <cell r="D2974" t="str">
            <v>Reinforcement</v>
          </cell>
          <cell r="I2974" t="str">
            <v>kg</v>
          </cell>
          <cell r="J2974">
            <v>12928.678400000001</v>
          </cell>
          <cell r="K2974">
            <v>1.1000000000000001</v>
          </cell>
          <cell r="M2974">
            <v>12012.333333333336</v>
          </cell>
          <cell r="T2974">
            <v>0</v>
          </cell>
        </row>
        <row r="2975">
          <cell r="D2975" t="str">
            <v>Material</v>
          </cell>
          <cell r="M2975">
            <v>505876.08847292978</v>
          </cell>
          <cell r="T2975">
            <v>0</v>
          </cell>
        </row>
        <row r="2976">
          <cell r="B2976" t="str">
            <v>B20011</v>
          </cell>
          <cell r="E2976" t="str">
            <v>Besi beton</v>
          </cell>
          <cell r="I2976" t="str">
            <v>kg</v>
          </cell>
          <cell r="J2976">
            <v>13575.112320000002</v>
          </cell>
          <cell r="K2976">
            <v>1.05</v>
          </cell>
          <cell r="M2976">
            <v>9800</v>
          </cell>
          <cell r="N2976">
            <v>133036100.73600002</v>
          </cell>
          <cell r="O2976">
            <v>133036100.73600002</v>
          </cell>
          <cell r="P2976">
            <v>0</v>
          </cell>
          <cell r="Q2976">
            <v>0</v>
          </cell>
          <cell r="R2976">
            <v>0</v>
          </cell>
          <cell r="T2976">
            <v>0</v>
          </cell>
        </row>
        <row r="2977">
          <cell r="B2977" t="str">
            <v>B20050</v>
          </cell>
          <cell r="E2977" t="str">
            <v>Kawat Bendrad</v>
          </cell>
          <cell r="I2977" t="str">
            <v>Kg</v>
          </cell>
          <cell r="J2977">
            <v>258.57356800000002</v>
          </cell>
          <cell r="K2977">
            <v>0.02</v>
          </cell>
          <cell r="M2977">
            <v>13950</v>
          </cell>
          <cell r="N2977">
            <v>3607101.2736000004</v>
          </cell>
          <cell r="O2977">
            <v>3607101.2736000004</v>
          </cell>
          <cell r="P2977">
            <v>0</v>
          </cell>
          <cell r="Q2977">
            <v>0</v>
          </cell>
          <cell r="R2977">
            <v>0</v>
          </cell>
          <cell r="T2977">
            <v>0</v>
          </cell>
        </row>
        <row r="2978">
          <cell r="D2978" t="str">
            <v>Labour</v>
          </cell>
          <cell r="M2978">
            <v>60308.815543182092</v>
          </cell>
          <cell r="T2978">
            <v>0</v>
          </cell>
        </row>
        <row r="2979">
          <cell r="B2979" t="str">
            <v>C20014</v>
          </cell>
          <cell r="E2979" t="str">
            <v>Upah fabrikasi dan install besi beton</v>
          </cell>
          <cell r="I2979" t="str">
            <v>kg</v>
          </cell>
          <cell r="J2979">
            <v>13575.112320000002</v>
          </cell>
          <cell r="M2979">
            <v>1200</v>
          </cell>
          <cell r="N2979">
            <v>16290134.784000002</v>
          </cell>
          <cell r="O2979">
            <v>0</v>
          </cell>
          <cell r="P2979">
            <v>16290134.784000002</v>
          </cell>
          <cell r="Q2979">
            <v>0</v>
          </cell>
          <cell r="R2979">
            <v>0</v>
          </cell>
          <cell r="T2979">
            <v>0</v>
          </cell>
        </row>
        <row r="2980">
          <cell r="D2980" t="str">
            <v>Equipment Operasional</v>
          </cell>
          <cell r="M2980">
            <v>8775.0922086640603</v>
          </cell>
          <cell r="T2980">
            <v>0</v>
          </cell>
        </row>
        <row r="2981">
          <cell r="B2981" t="str">
            <v>D20013</v>
          </cell>
          <cell r="E2981" t="str">
            <v>Bar bender</v>
          </cell>
          <cell r="G2981">
            <v>300</v>
          </cell>
          <cell r="I2981" t="str">
            <v>jam</v>
          </cell>
          <cell r="J2981">
            <v>43.09559466666667</v>
          </cell>
          <cell r="K2981">
            <v>3.3333333333333335E-3</v>
          </cell>
          <cell r="M2981">
            <v>20000</v>
          </cell>
          <cell r="N2981">
            <v>861911.89333333343</v>
          </cell>
          <cell r="O2981">
            <v>0</v>
          </cell>
          <cell r="P2981">
            <v>0</v>
          </cell>
          <cell r="Q2981">
            <v>861911.89333333343</v>
          </cell>
          <cell r="R2981">
            <v>0</v>
          </cell>
          <cell r="T2981">
            <v>0</v>
          </cell>
        </row>
        <row r="2982">
          <cell r="B2982" t="str">
            <v>D20014</v>
          </cell>
          <cell r="E2982" t="str">
            <v>Bar cutter</v>
          </cell>
          <cell r="G2982">
            <v>300</v>
          </cell>
          <cell r="I2982" t="str">
            <v>jam</v>
          </cell>
          <cell r="J2982">
            <v>43.09559466666667</v>
          </cell>
          <cell r="K2982">
            <v>3.3333333333333335E-3</v>
          </cell>
          <cell r="M2982">
            <v>20000</v>
          </cell>
          <cell r="N2982">
            <v>861911.89333333343</v>
          </cell>
          <cell r="O2982">
            <v>0</v>
          </cell>
          <cell r="P2982">
            <v>0</v>
          </cell>
          <cell r="Q2982">
            <v>861911.89333333343</v>
          </cell>
          <cell r="R2982">
            <v>0</v>
          </cell>
          <cell r="T2982">
            <v>0</v>
          </cell>
        </row>
        <row r="2983">
          <cell r="B2983" t="str">
            <v>D20005</v>
          </cell>
          <cell r="E2983" t="str">
            <v>Alat bantu pekerjaan besi</v>
          </cell>
          <cell r="I2983" t="str">
            <v>kg</v>
          </cell>
          <cell r="J2983">
            <v>12928.678400000001</v>
          </cell>
          <cell r="K2983">
            <v>1</v>
          </cell>
          <cell r="M2983">
            <v>50</v>
          </cell>
          <cell r="N2983">
            <v>646433.92000000004</v>
          </cell>
          <cell r="O2983">
            <v>0</v>
          </cell>
          <cell r="P2983">
            <v>0</v>
          </cell>
          <cell r="Q2983">
            <v>646433.92000000004</v>
          </cell>
          <cell r="R2983">
            <v>0</v>
          </cell>
          <cell r="T2983">
            <v>0</v>
          </cell>
        </row>
        <row r="2984">
          <cell r="T2984">
            <v>0</v>
          </cell>
        </row>
        <row r="2985">
          <cell r="D2985" t="str">
            <v>Formwork</v>
          </cell>
          <cell r="I2985" t="str">
            <v>m2</v>
          </cell>
          <cell r="J2985">
            <v>362.3</v>
          </cell>
          <cell r="M2985">
            <v>106081.89555555554</v>
          </cell>
          <cell r="T2985">
            <v>0</v>
          </cell>
        </row>
        <row r="2986">
          <cell r="D2986" t="str">
            <v>Material</v>
          </cell>
          <cell r="M2986">
            <v>1030029.7586414276</v>
          </cell>
          <cell r="T2986">
            <v>0</v>
          </cell>
        </row>
        <row r="2987">
          <cell r="B2987" t="str">
            <v>A20008</v>
          </cell>
          <cell r="E2987" t="str">
            <v>Kayu bekisting</v>
          </cell>
          <cell r="G2987">
            <v>3</v>
          </cell>
          <cell r="H2987" t="str">
            <v>X pakai</v>
          </cell>
          <cell r="I2987" t="str">
            <v>m3</v>
          </cell>
          <cell r="J2987">
            <v>4.1828038194444446</v>
          </cell>
          <cell r="K2987">
            <v>1.154513888888889E-2</v>
          </cell>
          <cell r="M2987">
            <v>2193529.6</v>
          </cell>
          <cell r="N2987">
            <v>9175103.9889444448</v>
          </cell>
          <cell r="O2987">
            <v>9175103.9889444448</v>
          </cell>
          <cell r="P2987">
            <v>0</v>
          </cell>
          <cell r="Q2987">
            <v>0</v>
          </cell>
          <cell r="R2987">
            <v>0</v>
          </cell>
          <cell r="T2987">
            <v>0</v>
          </cell>
        </row>
        <row r="2988">
          <cell r="B2988" t="str">
            <v>B20065</v>
          </cell>
          <cell r="E2988" t="str">
            <v>Plywood 12mm x 4' x 8'</v>
          </cell>
          <cell r="G2988">
            <v>3</v>
          </cell>
          <cell r="H2988" t="str">
            <v>X pakai</v>
          </cell>
          <cell r="I2988" t="str">
            <v>lbr</v>
          </cell>
          <cell r="J2988">
            <v>41.932870370370374</v>
          </cell>
          <cell r="K2988">
            <v>0.11574074074074074</v>
          </cell>
          <cell r="M2988">
            <v>225000</v>
          </cell>
          <cell r="N2988">
            <v>9434895.833333334</v>
          </cell>
          <cell r="O2988">
            <v>9434895.833333334</v>
          </cell>
          <cell r="P2988">
            <v>0</v>
          </cell>
          <cell r="Q2988">
            <v>0</v>
          </cell>
          <cell r="R2988">
            <v>0</v>
          </cell>
          <cell r="T2988">
            <v>0</v>
          </cell>
        </row>
        <row r="2989">
          <cell r="B2989" t="str">
            <v>B20067</v>
          </cell>
          <cell r="E2989" t="str">
            <v>Paku</v>
          </cell>
          <cell r="G2989">
            <v>1</v>
          </cell>
          <cell r="H2989" t="str">
            <v>X pakai</v>
          </cell>
          <cell r="I2989" t="str">
            <v>kg</v>
          </cell>
          <cell r="J2989">
            <v>143.41041666666666</v>
          </cell>
          <cell r="K2989">
            <v>0.39583333333333331</v>
          </cell>
          <cell r="M2989">
            <v>10650</v>
          </cell>
          <cell r="N2989">
            <v>1527320.9375</v>
          </cell>
          <cell r="O2989">
            <v>1527320.9375</v>
          </cell>
          <cell r="P2989">
            <v>0</v>
          </cell>
          <cell r="Q2989">
            <v>0</v>
          </cell>
          <cell r="R2989">
            <v>0</v>
          </cell>
          <cell r="T2989">
            <v>0</v>
          </cell>
        </row>
        <row r="2990">
          <cell r="B2990" t="str">
            <v>B20091</v>
          </cell>
          <cell r="E2990" t="str">
            <v>Material lain (adjustable support, pipa dll)</v>
          </cell>
          <cell r="G2990">
            <v>80</v>
          </cell>
          <cell r="H2990" t="str">
            <v>X pakai</v>
          </cell>
          <cell r="I2990" t="str">
            <v>ls</v>
          </cell>
          <cell r="J2990">
            <v>4.5287500000000005</v>
          </cell>
          <cell r="K2990">
            <v>1.2500000000000001E-2</v>
          </cell>
          <cell r="M2990">
            <v>600000</v>
          </cell>
          <cell r="N2990">
            <v>2717250.0000000005</v>
          </cell>
          <cell r="O2990">
            <v>2717250.0000000005</v>
          </cell>
          <cell r="P2990">
            <v>0</v>
          </cell>
          <cell r="Q2990">
            <v>0</v>
          </cell>
          <cell r="R2990">
            <v>0</v>
          </cell>
          <cell r="T2990">
            <v>0</v>
          </cell>
        </row>
        <row r="2991">
          <cell r="B2991" t="str">
            <v>B20066</v>
          </cell>
          <cell r="E2991" t="str">
            <v>Oli formwork</v>
          </cell>
          <cell r="I2991" t="str">
            <v>liter</v>
          </cell>
          <cell r="J2991">
            <v>72.460000000000008</v>
          </cell>
          <cell r="K2991">
            <v>0.2</v>
          </cell>
          <cell r="M2991">
            <v>5000</v>
          </cell>
          <cell r="N2991">
            <v>362300.00000000006</v>
          </cell>
          <cell r="O2991">
            <v>362300.00000000006</v>
          </cell>
          <cell r="P2991">
            <v>0</v>
          </cell>
          <cell r="Q2991">
            <v>0</v>
          </cell>
          <cell r="R2991">
            <v>0</v>
          </cell>
          <cell r="T2991">
            <v>0</v>
          </cell>
        </row>
        <row r="2992">
          <cell r="D2992" t="str">
            <v>Labour</v>
          </cell>
          <cell r="M2992">
            <v>642945.8740017747</v>
          </cell>
          <cell r="T2992">
            <v>0</v>
          </cell>
        </row>
        <row r="2993">
          <cell r="B2993" t="str">
            <v>C20013</v>
          </cell>
          <cell r="E2993" t="str">
            <v>Upah fabrikasi bekisting</v>
          </cell>
          <cell r="I2993" t="str">
            <v>m2</v>
          </cell>
          <cell r="J2993">
            <v>120.76666666666667</v>
          </cell>
          <cell r="M2993">
            <v>30000</v>
          </cell>
          <cell r="N2993">
            <v>3623000</v>
          </cell>
          <cell r="O2993">
            <v>0</v>
          </cell>
          <cell r="P2993">
            <v>3623000</v>
          </cell>
          <cell r="Q2993">
            <v>0</v>
          </cell>
          <cell r="R2993">
            <v>0</v>
          </cell>
          <cell r="T2993">
            <v>0</v>
          </cell>
        </row>
        <row r="2994">
          <cell r="B2994" t="str">
            <v>C20017</v>
          </cell>
          <cell r="E2994" t="str">
            <v>Upah install bekisting</v>
          </cell>
          <cell r="I2994" t="str">
            <v>m2</v>
          </cell>
          <cell r="J2994">
            <v>362.3</v>
          </cell>
          <cell r="M2994">
            <v>30000</v>
          </cell>
          <cell r="N2994">
            <v>10869000</v>
          </cell>
          <cell r="O2994">
            <v>0</v>
          </cell>
          <cell r="P2994">
            <v>10869000</v>
          </cell>
          <cell r="Q2994">
            <v>0</v>
          </cell>
          <cell r="R2994">
            <v>0</v>
          </cell>
          <cell r="T2994">
            <v>0</v>
          </cell>
        </row>
        <row r="2995">
          <cell r="D2995" t="str">
            <v>Equipment Operasional</v>
          </cell>
          <cell r="M2995">
            <v>32147.293700088732</v>
          </cell>
          <cell r="T2995">
            <v>0</v>
          </cell>
        </row>
        <row r="2996">
          <cell r="B2996" t="str">
            <v>D20007</v>
          </cell>
          <cell r="E2996" t="str">
            <v>Alat bantu formwork</v>
          </cell>
          <cell r="I2996" t="str">
            <v>m2</v>
          </cell>
          <cell r="J2996">
            <v>362.3</v>
          </cell>
          <cell r="M2996">
            <v>2000</v>
          </cell>
          <cell r="N2996">
            <v>724600</v>
          </cell>
          <cell r="O2996">
            <v>0</v>
          </cell>
          <cell r="P2996">
            <v>0</v>
          </cell>
          <cell r="Q2996">
            <v>724600</v>
          </cell>
          <cell r="R2996">
            <v>0</v>
          </cell>
          <cell r="T2996">
            <v>0</v>
          </cell>
        </row>
        <row r="2997">
          <cell r="T2997">
            <v>0</v>
          </cell>
        </row>
        <row r="2998">
          <cell r="B2998" t="str">
            <v>4.8.5</v>
          </cell>
          <cell r="D2998" t="str">
            <v>Galvanized Steel Ladder</v>
          </cell>
          <cell r="I2998" t="str">
            <v>nos</v>
          </cell>
          <cell r="J2998">
            <v>2</v>
          </cell>
          <cell r="K2998">
            <v>51.69</v>
          </cell>
          <cell r="L2998" t="str">
            <v>kg/nos</v>
          </cell>
          <cell r="M2998">
            <v>1036642.9500000001</v>
          </cell>
          <cell r="T2998">
            <v>0</v>
          </cell>
        </row>
        <row r="2999">
          <cell r="D2999" t="str">
            <v>Material</v>
          </cell>
          <cell r="I2999" t="str">
            <v>kg</v>
          </cell>
          <cell r="J2999">
            <v>103.38</v>
          </cell>
          <cell r="M2999">
            <v>14805.000000000002</v>
          </cell>
          <cell r="T2999">
            <v>0</v>
          </cell>
        </row>
        <row r="3000">
          <cell r="B3000" t="str">
            <v>B20008</v>
          </cell>
          <cell r="E3000" t="str">
            <v>Baja galvanis</v>
          </cell>
          <cell r="I3000" t="str">
            <v>kg</v>
          </cell>
          <cell r="J3000">
            <v>108.54900000000001</v>
          </cell>
          <cell r="K3000">
            <v>1.05</v>
          </cell>
          <cell r="M3000">
            <v>14100</v>
          </cell>
          <cell r="N3000">
            <v>1530540.9000000001</v>
          </cell>
          <cell r="O3000">
            <v>1530540.9000000001</v>
          </cell>
          <cell r="P3000">
            <v>0</v>
          </cell>
          <cell r="Q3000">
            <v>0</v>
          </cell>
          <cell r="R3000">
            <v>0</v>
          </cell>
          <cell r="T3000">
            <v>0</v>
          </cell>
        </row>
        <row r="3001">
          <cell r="D3001" t="str">
            <v>Labour</v>
          </cell>
          <cell r="M3001">
            <v>5250</v>
          </cell>
          <cell r="T3001">
            <v>0</v>
          </cell>
        </row>
        <row r="3002">
          <cell r="B3002" t="str">
            <v>C20023</v>
          </cell>
          <cell r="E3002" t="str">
            <v>Upah pabrikasi dan instalasi baja</v>
          </cell>
          <cell r="I3002" t="str">
            <v>kg</v>
          </cell>
          <cell r="J3002">
            <v>108.54900000000001</v>
          </cell>
          <cell r="M3002">
            <v>5000</v>
          </cell>
          <cell r="N3002">
            <v>542745</v>
          </cell>
          <cell r="O3002">
            <v>0</v>
          </cell>
          <cell r="P3002">
            <v>542745</v>
          </cell>
          <cell r="Q3002">
            <v>0</v>
          </cell>
          <cell r="R3002">
            <v>0</v>
          </cell>
          <cell r="T3002">
            <v>0</v>
          </cell>
        </row>
        <row r="3003">
          <cell r="T3003">
            <v>0</v>
          </cell>
        </row>
        <row r="3004">
          <cell r="B3004" t="str">
            <v>4.8.6</v>
          </cell>
          <cell r="D3004" t="str">
            <v>Non-Toxic Epoxy Coat</v>
          </cell>
          <cell r="I3004" t="str">
            <v>m2</v>
          </cell>
          <cell r="J3004">
            <v>184.60400000000004</v>
          </cell>
          <cell r="K3004">
            <v>92.302000000000021</v>
          </cell>
          <cell r="L3004" t="str">
            <v>m2/nos</v>
          </cell>
          <cell r="M3004">
            <v>81479.72</v>
          </cell>
          <cell r="T3004">
            <v>0</v>
          </cell>
        </row>
        <row r="3005">
          <cell r="B3005" t="str">
            <v>B20023</v>
          </cell>
          <cell r="E3005" t="str">
            <v>Epoxy primer</v>
          </cell>
          <cell r="I3005" t="str">
            <v>kg</v>
          </cell>
          <cell r="J3005">
            <v>92.302000000000021</v>
          </cell>
          <cell r="K3005">
            <v>0.5</v>
          </cell>
          <cell r="M3005">
            <v>77519.199999999997</v>
          </cell>
          <cell r="N3005">
            <v>7155177.198400001</v>
          </cell>
          <cell r="O3005">
            <v>7155177.198400001</v>
          </cell>
          <cell r="P3005">
            <v>0</v>
          </cell>
          <cell r="Q3005">
            <v>0</v>
          </cell>
          <cell r="R3005">
            <v>0</v>
          </cell>
          <cell r="T3005">
            <v>0</v>
          </cell>
        </row>
        <row r="3006">
          <cell r="B3006" t="str">
            <v>B20130</v>
          </cell>
          <cell r="E3006" t="str">
            <v>Epoxy finish 41</v>
          </cell>
          <cell r="I3006" t="str">
            <v>kg</v>
          </cell>
          <cell r="J3006">
            <v>18.460400000000003</v>
          </cell>
          <cell r="K3006">
            <v>0.1</v>
          </cell>
          <cell r="M3006">
            <v>102313.2</v>
          </cell>
          <cell r="N3006">
            <v>1888742.5972800003</v>
          </cell>
          <cell r="O3006">
            <v>1888742.5972800003</v>
          </cell>
          <cell r="P3006">
            <v>0</v>
          </cell>
          <cell r="Q3006">
            <v>0</v>
          </cell>
          <cell r="R3006">
            <v>0</v>
          </cell>
          <cell r="T3006">
            <v>0</v>
          </cell>
        </row>
        <row r="3007">
          <cell r="B3007" t="str">
            <v>B20131</v>
          </cell>
          <cell r="E3007" t="str">
            <v>Thinner epoxy 41</v>
          </cell>
          <cell r="I3007" t="str">
            <v>ltr</v>
          </cell>
          <cell r="J3007">
            <v>36.920800000000007</v>
          </cell>
          <cell r="K3007">
            <v>0.2</v>
          </cell>
          <cell r="M3007">
            <v>37444</v>
          </cell>
          <cell r="N3007">
            <v>1382462.4352000002</v>
          </cell>
          <cell r="O3007">
            <v>1382462.4352000002</v>
          </cell>
          <cell r="P3007">
            <v>0</v>
          </cell>
          <cell r="Q3007">
            <v>0</v>
          </cell>
          <cell r="R3007">
            <v>0</v>
          </cell>
          <cell r="T3007">
            <v>0</v>
          </cell>
        </row>
        <row r="3008">
          <cell r="B3008" t="str">
            <v>E20070</v>
          </cell>
          <cell r="E3008" t="str">
            <v>Upah cat epoxy</v>
          </cell>
          <cell r="I3008" t="str">
            <v>m2</v>
          </cell>
          <cell r="J3008">
            <v>184.60400000000004</v>
          </cell>
          <cell r="K3008">
            <v>1</v>
          </cell>
          <cell r="M3008">
            <v>25000</v>
          </cell>
          <cell r="N3008">
            <v>4615100.0000000009</v>
          </cell>
          <cell r="O3008">
            <v>0</v>
          </cell>
          <cell r="P3008">
            <v>0</v>
          </cell>
          <cell r="Q3008">
            <v>0</v>
          </cell>
          <cell r="R3008">
            <v>4615100.0000000009</v>
          </cell>
          <cell r="T3008">
            <v>0</v>
          </cell>
        </row>
        <row r="3009">
          <cell r="T3009">
            <v>0</v>
          </cell>
        </row>
        <row r="3010">
          <cell r="B3010" t="str">
            <v>4.8.7</v>
          </cell>
          <cell r="D3010" t="str">
            <v>Waterproofing Membarane With Propylene Board</v>
          </cell>
          <cell r="I3010" t="str">
            <v>m2</v>
          </cell>
          <cell r="J3010">
            <v>167.61600000000001</v>
          </cell>
          <cell r="K3010">
            <v>83.808000000000007</v>
          </cell>
          <cell r="L3010" t="str">
            <v>m2/nos</v>
          </cell>
          <cell r="M3010">
            <v>50000</v>
          </cell>
          <cell r="T3010">
            <v>0</v>
          </cell>
        </row>
        <row r="3011">
          <cell r="B3011" t="str">
            <v>E20357</v>
          </cell>
          <cell r="E3011" t="str">
            <v>Waterproofing Membarane With Propylene Board</v>
          </cell>
          <cell r="I3011" t="str">
            <v>m2</v>
          </cell>
          <cell r="J3011">
            <v>167.61600000000001</v>
          </cell>
          <cell r="M3011">
            <v>50000</v>
          </cell>
          <cell r="N3011">
            <v>8380800.0000000009</v>
          </cell>
          <cell r="O3011">
            <v>0</v>
          </cell>
          <cell r="P3011">
            <v>0</v>
          </cell>
          <cell r="Q3011">
            <v>0</v>
          </cell>
          <cell r="R3011">
            <v>8380800.0000000009</v>
          </cell>
          <cell r="T3011">
            <v>0</v>
          </cell>
        </row>
        <row r="3012">
          <cell r="T3012">
            <v>0</v>
          </cell>
        </row>
        <row r="3013">
          <cell r="B3013" t="str">
            <v>4.8.8</v>
          </cell>
          <cell r="D3013" t="str">
            <v>Asphalt Pavement</v>
          </cell>
          <cell r="I3013" t="str">
            <v>m2</v>
          </cell>
          <cell r="J3013">
            <v>0</v>
          </cell>
          <cell r="K3013">
            <v>0</v>
          </cell>
          <cell r="L3013" t="str">
            <v>m2/nos</v>
          </cell>
          <cell r="M3013" t="e">
            <v>#DIV/0!</v>
          </cell>
          <cell r="T3013">
            <v>0</v>
          </cell>
        </row>
        <row r="3014">
          <cell r="D3014" t="str">
            <v>AC-WC</v>
          </cell>
          <cell r="F3014">
            <v>5</v>
          </cell>
          <cell r="I3014" t="str">
            <v>m2</v>
          </cell>
          <cell r="J3014">
            <v>0</v>
          </cell>
          <cell r="M3014" t="e">
            <v>#DIV/0!</v>
          </cell>
          <cell r="T3014">
            <v>0</v>
          </cell>
        </row>
        <row r="3015">
          <cell r="D3015" t="str">
            <v>Material</v>
          </cell>
          <cell r="M3015" t="e">
            <v>#DIV/0!</v>
          </cell>
          <cell r="T3015">
            <v>0</v>
          </cell>
        </row>
        <row r="3016">
          <cell r="B3016" t="str">
            <v>A20002</v>
          </cell>
          <cell r="E3016" t="str">
            <v>Agregat kasar</v>
          </cell>
          <cell r="I3016" t="str">
            <v>m3</v>
          </cell>
          <cell r="J3016">
            <v>0</v>
          </cell>
          <cell r="K3016">
            <v>2.5987500000000004E-2</v>
          </cell>
          <cell r="M3016">
            <v>100585.90399999999</v>
          </cell>
          <cell r="N3016">
            <v>0</v>
          </cell>
          <cell r="O3016">
            <v>0</v>
          </cell>
          <cell r="P3016">
            <v>0</v>
          </cell>
          <cell r="Q3016">
            <v>0</v>
          </cell>
          <cell r="R3016">
            <v>0</v>
          </cell>
          <cell r="T3016">
            <v>0</v>
          </cell>
        </row>
        <row r="3017">
          <cell r="B3017" t="str">
            <v>A20001</v>
          </cell>
          <cell r="E3017" t="str">
            <v>Agregat halus</v>
          </cell>
          <cell r="I3017" t="str">
            <v>m3</v>
          </cell>
          <cell r="J3017">
            <v>0</v>
          </cell>
          <cell r="K3017">
            <v>3.7812499999999999E-2</v>
          </cell>
          <cell r="M3017">
            <v>113923.47200000001</v>
          </cell>
          <cell r="N3017">
            <v>0</v>
          </cell>
          <cell r="O3017">
            <v>0</v>
          </cell>
          <cell r="P3017">
            <v>0</v>
          </cell>
          <cell r="Q3017">
            <v>0</v>
          </cell>
          <cell r="R3017">
            <v>0</v>
          </cell>
          <cell r="T3017">
            <v>0</v>
          </cell>
        </row>
        <row r="3018">
          <cell r="B3018" t="str">
            <v>A20007</v>
          </cell>
          <cell r="E3018" t="str">
            <v>Filler</v>
          </cell>
          <cell r="I3018" t="str">
            <v>kg</v>
          </cell>
          <cell r="J3018">
            <v>0</v>
          </cell>
          <cell r="K3018">
            <v>1.2375</v>
          </cell>
          <cell r="M3018">
            <v>1054</v>
          </cell>
          <cell r="N3018">
            <v>0</v>
          </cell>
          <cell r="O3018">
            <v>0</v>
          </cell>
          <cell r="P3018">
            <v>0</v>
          </cell>
          <cell r="Q3018">
            <v>0</v>
          </cell>
          <cell r="R3018">
            <v>0</v>
          </cell>
          <cell r="T3018">
            <v>0</v>
          </cell>
        </row>
        <row r="3019">
          <cell r="B3019" t="str">
            <v>B20007</v>
          </cell>
          <cell r="E3019" t="str">
            <v>Aspal</v>
          </cell>
          <cell r="I3019" t="str">
            <v>kg</v>
          </cell>
          <cell r="J3019">
            <v>0</v>
          </cell>
          <cell r="K3019">
            <v>7.3237500000000013</v>
          </cell>
          <cell r="M3019">
            <v>6900</v>
          </cell>
          <cell r="N3019">
            <v>0</v>
          </cell>
          <cell r="O3019">
            <v>0</v>
          </cell>
          <cell r="P3019">
            <v>0</v>
          </cell>
          <cell r="Q3019">
            <v>0</v>
          </cell>
          <cell r="R3019">
            <v>0</v>
          </cell>
          <cell r="T3019">
            <v>0</v>
          </cell>
        </row>
        <row r="3020">
          <cell r="D3020" t="str">
            <v>Labour</v>
          </cell>
          <cell r="M3020" t="e">
            <v>#DIV/0!</v>
          </cell>
          <cell r="T3020">
            <v>0</v>
          </cell>
        </row>
        <row r="3021">
          <cell r="B3021" t="str">
            <v>C20001</v>
          </cell>
          <cell r="E3021" t="str">
            <v>Tenaga</v>
          </cell>
          <cell r="G3021">
            <v>6</v>
          </cell>
          <cell r="I3021" t="str">
            <v>jam</v>
          </cell>
          <cell r="J3021">
            <v>0</v>
          </cell>
          <cell r="K3021">
            <v>1.6265060240963858E-2</v>
          </cell>
          <cell r="L3021">
            <v>368.88888888888886</v>
          </cell>
          <cell r="M3021">
            <v>17500</v>
          </cell>
          <cell r="N3021">
            <v>0</v>
          </cell>
          <cell r="O3021">
            <v>0</v>
          </cell>
          <cell r="P3021">
            <v>0</v>
          </cell>
          <cell r="Q3021">
            <v>0</v>
          </cell>
          <cell r="R3021">
            <v>0</v>
          </cell>
          <cell r="T3021">
            <v>0</v>
          </cell>
        </row>
        <row r="3022">
          <cell r="B3022" t="str">
            <v>C20003</v>
          </cell>
          <cell r="E3022" t="str">
            <v>Mandor</v>
          </cell>
          <cell r="G3022">
            <v>1</v>
          </cell>
          <cell r="I3022" t="str">
            <v>jam</v>
          </cell>
          <cell r="J3022">
            <v>0</v>
          </cell>
          <cell r="K3022">
            <v>1.8975903614457835E-3</v>
          </cell>
          <cell r="L3022">
            <v>526.98412698412687</v>
          </cell>
          <cell r="M3022">
            <v>27500</v>
          </cell>
          <cell r="N3022">
            <v>0</v>
          </cell>
          <cell r="O3022">
            <v>0</v>
          </cell>
          <cell r="P3022">
            <v>0</v>
          </cell>
          <cell r="Q3022">
            <v>0</v>
          </cell>
          <cell r="R3022">
            <v>0</v>
          </cell>
          <cell r="T3022">
            <v>0</v>
          </cell>
        </row>
        <row r="3023">
          <cell r="D3023" t="str">
            <v>Equipment Operasional</v>
          </cell>
          <cell r="H3023" t="str">
            <v>BBM</v>
          </cell>
          <cell r="M3023" t="e">
            <v>#DIV/0!</v>
          </cell>
          <cell r="T3023">
            <v>0</v>
          </cell>
        </row>
        <row r="3024">
          <cell r="B3024" t="str">
            <v>D20042</v>
          </cell>
          <cell r="E3024" t="str">
            <v>Wheel loader</v>
          </cell>
          <cell r="G3024">
            <v>16</v>
          </cell>
          <cell r="H3024">
            <v>0</v>
          </cell>
          <cell r="I3024" t="str">
            <v>jam</v>
          </cell>
          <cell r="J3024">
            <v>0</v>
          </cell>
          <cell r="K3024">
            <v>1.8592890078833852E-3</v>
          </cell>
          <cell r="L3024">
            <v>537.84</v>
          </cell>
          <cell r="M3024">
            <v>173345.6</v>
          </cell>
          <cell r="N3024">
            <v>0</v>
          </cell>
          <cell r="O3024">
            <v>0</v>
          </cell>
          <cell r="P3024">
            <v>0</v>
          </cell>
          <cell r="Q3024">
            <v>0</v>
          </cell>
          <cell r="R3024">
            <v>0</v>
          </cell>
          <cell r="T3024">
            <v>0</v>
          </cell>
        </row>
        <row r="3025">
          <cell r="B3025" t="str">
            <v>D20011</v>
          </cell>
          <cell r="E3025" t="str">
            <v>AMP</v>
          </cell>
          <cell r="G3025">
            <v>35</v>
          </cell>
          <cell r="H3025">
            <v>0</v>
          </cell>
          <cell r="I3025" t="str">
            <v>jam</v>
          </cell>
          <cell r="J3025">
            <v>0</v>
          </cell>
          <cell r="K3025">
            <v>2.7108433734939763E-3</v>
          </cell>
          <cell r="L3025">
            <v>368.88888888888886</v>
          </cell>
          <cell r="M3025">
            <v>635267.251017045</v>
          </cell>
          <cell r="N3025">
            <v>0</v>
          </cell>
          <cell r="O3025">
            <v>0</v>
          </cell>
          <cell r="P3025">
            <v>0</v>
          </cell>
          <cell r="Q3025">
            <v>0</v>
          </cell>
          <cell r="R3025">
            <v>0</v>
          </cell>
          <cell r="T3025">
            <v>0</v>
          </cell>
        </row>
        <row r="3026">
          <cell r="B3026" t="str">
            <v>D20027</v>
          </cell>
          <cell r="E3026" t="str">
            <v>Genset</v>
          </cell>
          <cell r="G3026">
            <v>10</v>
          </cell>
          <cell r="H3026">
            <v>0</v>
          </cell>
          <cell r="I3026" t="str">
            <v>jam</v>
          </cell>
          <cell r="J3026">
            <v>0</v>
          </cell>
          <cell r="K3026">
            <v>2.7108433734939763E-3</v>
          </cell>
          <cell r="L3026">
            <v>368.88888888888886</v>
          </cell>
          <cell r="M3026">
            <v>19041.044336153493</v>
          </cell>
          <cell r="N3026">
            <v>0</v>
          </cell>
          <cell r="O3026">
            <v>0</v>
          </cell>
          <cell r="P3026">
            <v>0</v>
          </cell>
          <cell r="Q3026">
            <v>0</v>
          </cell>
          <cell r="R3026">
            <v>0</v>
          </cell>
          <cell r="T3026">
            <v>0</v>
          </cell>
        </row>
        <row r="3027">
          <cell r="B3027" t="str">
            <v>D20024</v>
          </cell>
          <cell r="E3027" t="str">
            <v>Dump Truck 20 Ton</v>
          </cell>
          <cell r="G3027">
            <v>10</v>
          </cell>
          <cell r="H3027">
            <v>0</v>
          </cell>
          <cell r="I3027" t="str">
            <v>jam</v>
          </cell>
          <cell r="J3027">
            <v>0</v>
          </cell>
          <cell r="K3027">
            <v>1.210843373493976E-2</v>
          </cell>
          <cell r="L3027">
            <v>82.587064676616905</v>
          </cell>
          <cell r="M3027">
            <v>192744.92307692309</v>
          </cell>
          <cell r="N3027">
            <v>0</v>
          </cell>
          <cell r="O3027">
            <v>0</v>
          </cell>
          <cell r="P3027">
            <v>0</v>
          </cell>
          <cell r="Q3027">
            <v>0</v>
          </cell>
          <cell r="R3027">
            <v>0</v>
          </cell>
          <cell r="T3027">
            <v>0</v>
          </cell>
        </row>
        <row r="3028">
          <cell r="B3028" t="str">
            <v>D20012</v>
          </cell>
          <cell r="E3028" t="str">
            <v>Asphalt finisher</v>
          </cell>
          <cell r="G3028">
            <v>12</v>
          </cell>
          <cell r="H3028">
            <v>0</v>
          </cell>
          <cell r="I3028" t="str">
            <v>jam</v>
          </cell>
          <cell r="J3028">
            <v>0</v>
          </cell>
          <cell r="K3028">
            <v>3.3885542168674704E-3</v>
          </cell>
          <cell r="L3028">
            <v>295.11111111111109</v>
          </cell>
          <cell r="M3028">
            <v>116435.14869362471</v>
          </cell>
          <cell r="N3028">
            <v>0</v>
          </cell>
          <cell r="O3028">
            <v>0</v>
          </cell>
          <cell r="P3028">
            <v>0</v>
          </cell>
          <cell r="Q3028">
            <v>0</v>
          </cell>
          <cell r="R3028">
            <v>0</v>
          </cell>
          <cell r="T3028">
            <v>0</v>
          </cell>
        </row>
        <row r="3029">
          <cell r="B3029" t="str">
            <v>D20037</v>
          </cell>
          <cell r="E3029" t="str">
            <v>Tandem roller 6 ton</v>
          </cell>
          <cell r="G3029">
            <v>16</v>
          </cell>
          <cell r="H3029">
            <v>0</v>
          </cell>
          <cell r="I3029" t="str">
            <v>jam</v>
          </cell>
          <cell r="J3029">
            <v>0</v>
          </cell>
          <cell r="K3029">
            <v>3.2128514056224901E-3</v>
          </cell>
          <cell r="L3029">
            <v>311.25</v>
          </cell>
          <cell r="M3029">
            <v>121405.58489999251</v>
          </cell>
          <cell r="N3029">
            <v>0</v>
          </cell>
          <cell r="O3029">
            <v>0</v>
          </cell>
          <cell r="P3029">
            <v>0</v>
          </cell>
          <cell r="Q3029">
            <v>0</v>
          </cell>
          <cell r="R3029">
            <v>0</v>
          </cell>
          <cell r="T3029">
            <v>0</v>
          </cell>
        </row>
        <row r="3030">
          <cell r="B3030" t="str">
            <v>D20034</v>
          </cell>
          <cell r="E3030" t="str">
            <v>Pneumatic tire roller 6 ton</v>
          </cell>
          <cell r="G3030">
            <v>12</v>
          </cell>
          <cell r="H3030">
            <v>0</v>
          </cell>
          <cell r="I3030" t="str">
            <v>jam</v>
          </cell>
          <cell r="J3030">
            <v>0</v>
          </cell>
          <cell r="K3030">
            <v>2.2948938611589216E-3</v>
          </cell>
          <cell r="L3030">
            <v>435.74999999999994</v>
          </cell>
          <cell r="M3030">
            <v>129395.094333325</v>
          </cell>
          <cell r="N3030">
            <v>0</v>
          </cell>
          <cell r="O3030">
            <v>0</v>
          </cell>
          <cell r="P3030">
            <v>0</v>
          </cell>
          <cell r="Q3030">
            <v>0</v>
          </cell>
          <cell r="R3030">
            <v>0</v>
          </cell>
          <cell r="T3030">
            <v>0</v>
          </cell>
        </row>
        <row r="3031">
          <cell r="B3031" t="str">
            <v>D20052</v>
          </cell>
          <cell r="E3031" t="str">
            <v>Alat bantu pek. aspal</v>
          </cell>
          <cell r="I3031" t="str">
            <v>m3</v>
          </cell>
          <cell r="J3031">
            <v>0</v>
          </cell>
          <cell r="K3031">
            <v>1</v>
          </cell>
          <cell r="M3031">
            <v>100</v>
          </cell>
          <cell r="N3031">
            <v>0</v>
          </cell>
          <cell r="O3031">
            <v>0</v>
          </cell>
          <cell r="P3031">
            <v>0</v>
          </cell>
          <cell r="Q3031">
            <v>0</v>
          </cell>
          <cell r="R3031">
            <v>0</v>
          </cell>
          <cell r="T3031">
            <v>0</v>
          </cell>
        </row>
        <row r="3032">
          <cell r="B3032" t="str">
            <v>D20050</v>
          </cell>
          <cell r="E3032" t="str">
            <v>BBM solar</v>
          </cell>
          <cell r="H3032">
            <v>0</v>
          </cell>
          <cell r="I3032" t="str">
            <v>ltr</v>
          </cell>
          <cell r="J3032">
            <v>0</v>
          </cell>
          <cell r="M3032">
            <v>989.1712</v>
          </cell>
          <cell r="N3032">
            <v>0</v>
          </cell>
          <cell r="O3032">
            <v>0</v>
          </cell>
          <cell r="P3032">
            <v>0</v>
          </cell>
          <cell r="Q3032">
            <v>0</v>
          </cell>
          <cell r="R3032">
            <v>0</v>
          </cell>
          <cell r="T3032">
            <v>0</v>
          </cell>
        </row>
        <row r="3033">
          <cell r="T3033">
            <v>0</v>
          </cell>
        </row>
        <row r="3034">
          <cell r="B3034" t="str">
            <v>4.8.9</v>
          </cell>
          <cell r="D3034" t="str">
            <v>Cast Iron Frame &amp; Perforated Cover</v>
          </cell>
          <cell r="I3034" t="str">
            <v>nos</v>
          </cell>
          <cell r="J3034">
            <v>2</v>
          </cell>
          <cell r="K3034">
            <v>1130.3999999999999</v>
          </cell>
          <cell r="L3034" t="str">
            <v>kg/nos</v>
          </cell>
          <cell r="M3034">
            <v>19406141.999999996</v>
          </cell>
          <cell r="T3034">
            <v>0</v>
          </cell>
        </row>
        <row r="3035">
          <cell r="D3035" t="str">
            <v>Material</v>
          </cell>
          <cell r="I3035" t="str">
            <v>kg</v>
          </cell>
          <cell r="J3035">
            <v>2260.7999999999997</v>
          </cell>
          <cell r="M3035">
            <v>11917.5</v>
          </cell>
          <cell r="T3035">
            <v>0</v>
          </cell>
        </row>
        <row r="3036">
          <cell r="B3036" t="str">
            <v>B20010</v>
          </cell>
          <cell r="E3036" t="str">
            <v>Baja Struktur</v>
          </cell>
          <cell r="I3036" t="str">
            <v>kg</v>
          </cell>
          <cell r="J3036">
            <v>2373.8399999999997</v>
          </cell>
          <cell r="K3036">
            <v>1.05</v>
          </cell>
          <cell r="M3036">
            <v>11350</v>
          </cell>
          <cell r="N3036">
            <v>26943083.999999996</v>
          </cell>
          <cell r="O3036">
            <v>26943083.999999996</v>
          </cell>
          <cell r="P3036">
            <v>0</v>
          </cell>
          <cell r="Q3036">
            <v>0</v>
          </cell>
          <cell r="R3036">
            <v>0</v>
          </cell>
          <cell r="T3036">
            <v>0</v>
          </cell>
        </row>
        <row r="3037">
          <cell r="D3037" t="str">
            <v>Labour</v>
          </cell>
          <cell r="M3037">
            <v>5250</v>
          </cell>
          <cell r="T3037">
            <v>0</v>
          </cell>
        </row>
        <row r="3038">
          <cell r="B3038" t="str">
            <v>C20023</v>
          </cell>
          <cell r="E3038" t="str">
            <v>Upah pabrikasi dan instalasi baja</v>
          </cell>
          <cell r="I3038" t="str">
            <v>kg</v>
          </cell>
          <cell r="J3038">
            <v>2373.8399999999997</v>
          </cell>
          <cell r="M3038">
            <v>5000</v>
          </cell>
          <cell r="N3038">
            <v>11869199.999999998</v>
          </cell>
          <cell r="O3038">
            <v>0</v>
          </cell>
          <cell r="P3038">
            <v>11869199.999999998</v>
          </cell>
          <cell r="Q3038">
            <v>0</v>
          </cell>
          <cell r="R3038">
            <v>0</v>
          </cell>
          <cell r="T3038">
            <v>0</v>
          </cell>
        </row>
        <row r="3039">
          <cell r="T3039">
            <v>0</v>
          </cell>
        </row>
        <row r="3040">
          <cell r="D3040" t="str">
            <v>Closing Valve Chambers for Lines dia. 800mm Pipe</v>
          </cell>
          <cell r="T3040">
            <v>0</v>
          </cell>
        </row>
        <row r="3041">
          <cell r="B3041" t="str">
            <v>4.9</v>
          </cell>
          <cell r="D3041" t="str">
            <v>Chamber Type (B)</v>
          </cell>
          <cell r="I3041" t="str">
            <v>nos</v>
          </cell>
          <cell r="J3041">
            <v>6</v>
          </cell>
          <cell r="M3041">
            <v>295897851.54916501</v>
          </cell>
          <cell r="N3041">
            <v>1775387109.2949901</v>
          </cell>
          <cell r="O3041">
            <v>1341202026.9360325</v>
          </cell>
          <cell r="P3041">
            <v>247286874.95708168</v>
          </cell>
          <cell r="Q3041">
            <v>136566907.40187582</v>
          </cell>
          <cell r="R3041">
            <v>50331300</v>
          </cell>
          <cell r="S3041">
            <v>0</v>
          </cell>
          <cell r="T3041">
            <v>0</v>
          </cell>
        </row>
        <row r="3042">
          <cell r="B3042" t="str">
            <v>4.9.1</v>
          </cell>
          <cell r="D3042" t="str">
            <v>Excavation</v>
          </cell>
          <cell r="F3042" t="str">
            <v>buang sejauh 8 km</v>
          </cell>
          <cell r="I3042" t="str">
            <v>m3</v>
          </cell>
          <cell r="J3042">
            <v>1368.8999999999999</v>
          </cell>
          <cell r="K3042">
            <v>228.14999999999998</v>
          </cell>
          <cell r="L3042" t="str">
            <v>m3/nos</v>
          </cell>
          <cell r="M3042">
            <v>83278.272710006888</v>
          </cell>
          <cell r="T3042">
            <v>0</v>
          </cell>
        </row>
        <row r="3043">
          <cell r="D3043" t="str">
            <v>Soft Soil (Excavation)</v>
          </cell>
          <cell r="F3043" t="str">
            <v>Estimate =</v>
          </cell>
          <cell r="G3043">
            <v>0.25</v>
          </cell>
          <cell r="I3043" t="str">
            <v>m3</v>
          </cell>
          <cell r="J3043">
            <v>342.22499999999997</v>
          </cell>
          <cell r="M3043">
            <v>42763.506795090689</v>
          </cell>
          <cell r="T3043">
            <v>0</v>
          </cell>
        </row>
        <row r="3044">
          <cell r="D3044" t="str">
            <v>Labour</v>
          </cell>
          <cell r="M3044">
            <v>2615.4616868469261</v>
          </cell>
          <cell r="T3044">
            <v>0</v>
          </cell>
        </row>
        <row r="3045">
          <cell r="B3045" t="str">
            <v>C20001</v>
          </cell>
          <cell r="E3045" t="str">
            <v>Tenaga</v>
          </cell>
          <cell r="G3045">
            <v>3</v>
          </cell>
          <cell r="I3045" t="str">
            <v>jam</v>
          </cell>
          <cell r="J3045">
            <v>51.147221473210813</v>
          </cell>
          <cell r="K3045">
            <v>0.14945495353411006</v>
          </cell>
          <cell r="L3045">
            <v>20.072937892388495</v>
          </cell>
          <cell r="M3045">
            <v>17500</v>
          </cell>
          <cell r="N3045">
            <v>895076.37578118918</v>
          </cell>
          <cell r="O3045">
            <v>0</v>
          </cell>
          <cell r="P3045">
            <v>895076.37578118918</v>
          </cell>
          <cell r="Q3045">
            <v>0</v>
          </cell>
          <cell r="R3045">
            <v>0</v>
          </cell>
          <cell r="T3045">
            <v>0</v>
          </cell>
        </row>
        <row r="3046">
          <cell r="B3046" t="str">
            <v>C20003</v>
          </cell>
          <cell r="E3046" t="str">
            <v>Mandor</v>
          </cell>
          <cell r="G3046">
            <v>0</v>
          </cell>
          <cell r="I3046" t="str">
            <v>jam</v>
          </cell>
          <cell r="J3046">
            <v>0</v>
          </cell>
          <cell r="K3046">
            <v>0</v>
          </cell>
          <cell r="L3046">
            <v>20.072937892388495</v>
          </cell>
          <cell r="M3046">
            <v>27500</v>
          </cell>
          <cell r="N3046">
            <v>0</v>
          </cell>
          <cell r="O3046">
            <v>0</v>
          </cell>
          <cell r="P3046">
            <v>0</v>
          </cell>
          <cell r="Q3046">
            <v>0</v>
          </cell>
          <cell r="R3046">
            <v>0</v>
          </cell>
          <cell r="T3046">
            <v>0</v>
          </cell>
        </row>
        <row r="3047">
          <cell r="D3047" t="str">
            <v>Equipment Operasional</v>
          </cell>
          <cell r="H3047" t="str">
            <v>BBM</v>
          </cell>
          <cell r="M3047">
            <v>40148.045108243765</v>
          </cell>
          <cell r="T3047">
            <v>0</v>
          </cell>
        </row>
        <row r="3048">
          <cell r="B3048" t="str">
            <v>D20025</v>
          </cell>
          <cell r="E3048" t="str">
            <v>Excavator CAT320</v>
          </cell>
          <cell r="F3048">
            <v>0.6</v>
          </cell>
          <cell r="G3048">
            <v>18</v>
          </cell>
          <cell r="H3048">
            <v>184.12999730355892</v>
          </cell>
          <cell r="I3048" t="str">
            <v>jam</v>
          </cell>
          <cell r="J3048">
            <v>10.229444294642162</v>
          </cell>
          <cell r="K3048">
            <v>4.9818317844703357E-2</v>
          </cell>
          <cell r="L3048">
            <v>20.072937892388495</v>
          </cell>
          <cell r="M3048">
            <v>241268.4</v>
          </cell>
          <cell r="N3048">
            <v>2468041.6578574432</v>
          </cell>
          <cell r="O3048">
            <v>0</v>
          </cell>
          <cell r="P3048">
            <v>0</v>
          </cell>
          <cell r="Q3048">
            <v>2468041.6578574432</v>
          </cell>
          <cell r="R3048">
            <v>0</v>
          </cell>
          <cell r="T3048">
            <v>0</v>
          </cell>
        </row>
        <row r="3049">
          <cell r="B3049" t="str">
            <v>D20105</v>
          </cell>
          <cell r="E3049" t="str">
            <v>Excavator long arm</v>
          </cell>
          <cell r="F3049">
            <v>0.4</v>
          </cell>
          <cell r="G3049">
            <v>18</v>
          </cell>
          <cell r="H3049">
            <v>136.39259059522882</v>
          </cell>
          <cell r="I3049" t="str">
            <v>jam</v>
          </cell>
          <cell r="J3049">
            <v>7.5773661441793791</v>
          </cell>
          <cell r="K3049">
            <v>5.5353686494114838E-2</v>
          </cell>
          <cell r="L3049">
            <v>18.065644103149648</v>
          </cell>
          <cell r="M3049">
            <v>241268.4</v>
          </cell>
          <cell r="N3049">
            <v>1828179.0058203281</v>
          </cell>
          <cell r="O3049">
            <v>0</v>
          </cell>
          <cell r="P3049">
            <v>0</v>
          </cell>
          <cell r="Q3049">
            <v>1828179.0058203281</v>
          </cell>
          <cell r="R3049">
            <v>0</v>
          </cell>
          <cell r="T3049">
            <v>0</v>
          </cell>
        </row>
        <row r="3050">
          <cell r="B3050" t="str">
            <v>D20024</v>
          </cell>
          <cell r="E3050" t="str">
            <v>Dump Truck 20 Ton</v>
          </cell>
          <cell r="F3050">
            <v>8</v>
          </cell>
          <cell r="G3050">
            <v>10</v>
          </cell>
          <cell r="H3050">
            <v>446.15999999999991</v>
          </cell>
          <cell r="I3050" t="str">
            <v>jam</v>
          </cell>
          <cell r="J3050">
            <v>44.615999999999993</v>
          </cell>
          <cell r="K3050">
            <v>0.13037037037037036</v>
          </cell>
          <cell r="L3050">
            <v>7.6704545454545467</v>
          </cell>
          <cell r="M3050">
            <v>192744.92307692309</v>
          </cell>
          <cell r="N3050">
            <v>8599507.4879999999</v>
          </cell>
          <cell r="O3050">
            <v>0</v>
          </cell>
          <cell r="P3050">
            <v>0</v>
          </cell>
          <cell r="Q3050">
            <v>8599507.4879999999</v>
          </cell>
          <cell r="R3050">
            <v>0</v>
          </cell>
          <cell r="T3050">
            <v>0</v>
          </cell>
        </row>
        <row r="3051">
          <cell r="B3051" t="str">
            <v>D20004</v>
          </cell>
          <cell r="E3051" t="str">
            <v>Alat bantu (Pek. Tanah)-m3</v>
          </cell>
          <cell r="I3051" t="str">
            <v>m3</v>
          </cell>
          <cell r="J3051">
            <v>342.22499999999997</v>
          </cell>
          <cell r="K3051">
            <v>1</v>
          </cell>
          <cell r="M3051">
            <v>250</v>
          </cell>
          <cell r="N3051">
            <v>85556.249999999985</v>
          </cell>
          <cell r="O3051">
            <v>0</v>
          </cell>
          <cell r="P3051">
            <v>0</v>
          </cell>
          <cell r="Q3051">
            <v>85556.249999999985</v>
          </cell>
          <cell r="R3051">
            <v>0</v>
          </cell>
          <cell r="T3051">
            <v>0</v>
          </cell>
        </row>
        <row r="3052">
          <cell r="B3052" t="str">
            <v>D20050</v>
          </cell>
          <cell r="E3052" t="str">
            <v>BBM solar</v>
          </cell>
          <cell r="H3052">
            <v>766.68258789878769</v>
          </cell>
          <cell r="I3052" t="str">
            <v>ltr</v>
          </cell>
          <cell r="J3052">
            <v>766.68258789878769</v>
          </cell>
          <cell r="M3052">
            <v>989.1712</v>
          </cell>
          <cell r="N3052">
            <v>758380.33549094934</v>
          </cell>
          <cell r="O3052">
            <v>0</v>
          </cell>
          <cell r="P3052">
            <v>0</v>
          </cell>
          <cell r="Q3052">
            <v>758380.33549094934</v>
          </cell>
          <cell r="R3052">
            <v>0</v>
          </cell>
          <cell r="T3052">
            <v>0</v>
          </cell>
        </row>
        <row r="3053">
          <cell r="T3053">
            <v>0</v>
          </cell>
        </row>
        <row r="3054">
          <cell r="D3054" t="str">
            <v>Soft Rock (Excavation)</v>
          </cell>
          <cell r="F3054" t="str">
            <v>Estimate =</v>
          </cell>
          <cell r="G3054">
            <v>0.4</v>
          </cell>
          <cell r="I3054" t="str">
            <v>m3</v>
          </cell>
          <cell r="J3054">
            <v>547.55999999999995</v>
          </cell>
          <cell r="L3054">
            <v>0.75</v>
          </cell>
          <cell r="M3054">
            <v>76752.998164926234</v>
          </cell>
          <cell r="T3054">
            <v>0</v>
          </cell>
        </row>
        <row r="3055">
          <cell r="D3055" t="str">
            <v>Labour</v>
          </cell>
          <cell r="M3055">
            <v>3487.282249129235</v>
          </cell>
          <cell r="T3055">
            <v>0</v>
          </cell>
        </row>
        <row r="3056">
          <cell r="B3056" t="str">
            <v>C20001</v>
          </cell>
          <cell r="E3056" t="str">
            <v>Tenaga</v>
          </cell>
          <cell r="G3056">
            <v>3</v>
          </cell>
          <cell r="I3056" t="str">
            <v>jam</v>
          </cell>
          <cell r="J3056">
            <v>109.11407247618307</v>
          </cell>
          <cell r="K3056">
            <v>0.19927327137881343</v>
          </cell>
          <cell r="L3056">
            <v>15.054703419291371</v>
          </cell>
          <cell r="M3056">
            <v>17500</v>
          </cell>
          <cell r="N3056">
            <v>1909496.2683332036</v>
          </cell>
          <cell r="O3056">
            <v>0</v>
          </cell>
          <cell r="P3056">
            <v>1909496.2683332036</v>
          </cell>
          <cell r="Q3056">
            <v>0</v>
          </cell>
          <cell r="R3056">
            <v>0</v>
          </cell>
          <cell r="T3056">
            <v>0</v>
          </cell>
        </row>
        <row r="3057">
          <cell r="B3057" t="str">
            <v>C20003</v>
          </cell>
          <cell r="E3057" t="str">
            <v>Mandor</v>
          </cell>
          <cell r="G3057">
            <v>0</v>
          </cell>
          <cell r="I3057" t="str">
            <v>jam</v>
          </cell>
          <cell r="J3057">
            <v>0</v>
          </cell>
          <cell r="K3057">
            <v>0</v>
          </cell>
          <cell r="L3057">
            <v>15.054703419291371</v>
          </cell>
          <cell r="M3057">
            <v>27500</v>
          </cell>
          <cell r="N3057">
            <v>0</v>
          </cell>
          <cell r="O3057">
            <v>0</v>
          </cell>
          <cell r="P3057">
            <v>0</v>
          </cell>
          <cell r="Q3057">
            <v>0</v>
          </cell>
          <cell r="R3057">
            <v>0</v>
          </cell>
          <cell r="T3057">
            <v>0</v>
          </cell>
        </row>
        <row r="3058">
          <cell r="D3058" t="str">
            <v>Equipment Operasional</v>
          </cell>
          <cell r="H3058" t="str">
            <v>BBM</v>
          </cell>
          <cell r="M3058">
            <v>73265.715915797002</v>
          </cell>
          <cell r="T3058">
            <v>0</v>
          </cell>
        </row>
        <row r="3059">
          <cell r="B3059" t="str">
            <v>D20025</v>
          </cell>
          <cell r="E3059" t="str">
            <v>Excavator CAT320</v>
          </cell>
          <cell r="F3059">
            <v>0.6</v>
          </cell>
          <cell r="G3059">
            <v>18</v>
          </cell>
          <cell r="H3059">
            <v>392.81066091425907</v>
          </cell>
          <cell r="I3059" t="str">
            <v>jam</v>
          </cell>
          <cell r="J3059">
            <v>21.822814495236614</v>
          </cell>
          <cell r="K3059">
            <v>6.6424423792937809E-2</v>
          </cell>
          <cell r="L3059">
            <v>15.054703419291371</v>
          </cell>
          <cell r="M3059">
            <v>241268.4</v>
          </cell>
          <cell r="N3059">
            <v>5265155.5367625449</v>
          </cell>
          <cell r="O3059">
            <v>0</v>
          </cell>
          <cell r="P3059">
            <v>0</v>
          </cell>
          <cell r="Q3059">
            <v>5265155.5367625449</v>
          </cell>
          <cell r="R3059">
            <v>0</v>
          </cell>
          <cell r="T3059">
            <v>0</v>
          </cell>
        </row>
        <row r="3060">
          <cell r="B3060" t="str">
            <v>D20105</v>
          </cell>
          <cell r="E3060" t="str">
            <v>Excavator long arm</v>
          </cell>
          <cell r="F3060">
            <v>0.4</v>
          </cell>
          <cell r="G3060">
            <v>18</v>
          </cell>
          <cell r="H3060">
            <v>290.97085993648818</v>
          </cell>
          <cell r="I3060" t="str">
            <v>jam</v>
          </cell>
          <cell r="J3060">
            <v>16.165047774249345</v>
          </cell>
          <cell r="K3060">
            <v>7.3804915325486456E-2</v>
          </cell>
          <cell r="L3060">
            <v>13.549233077362235</v>
          </cell>
          <cell r="M3060">
            <v>241268.4</v>
          </cell>
          <cell r="N3060">
            <v>3900115.2124167006</v>
          </cell>
          <cell r="O3060">
            <v>0</v>
          </cell>
          <cell r="P3060">
            <v>0</v>
          </cell>
          <cell r="Q3060">
            <v>3900115.2124167006</v>
          </cell>
          <cell r="R3060">
            <v>0</v>
          </cell>
          <cell r="T3060">
            <v>0</v>
          </cell>
        </row>
        <row r="3061">
          <cell r="B3061" t="str">
            <v>D20024</v>
          </cell>
          <cell r="E3061" t="str">
            <v>Dump Truck 20 Ton</v>
          </cell>
          <cell r="F3061">
            <v>8</v>
          </cell>
          <cell r="G3061">
            <v>10</v>
          </cell>
          <cell r="H3061">
            <v>713.85599999999977</v>
          </cell>
          <cell r="I3061" t="str">
            <v>jam</v>
          </cell>
          <cell r="J3061">
            <v>71.385599999999982</v>
          </cell>
          <cell r="K3061">
            <v>0.13037037037037036</v>
          </cell>
          <cell r="L3061">
            <v>7.6704545454545467</v>
          </cell>
          <cell r="M3061">
            <v>192744.92307692309</v>
          </cell>
          <cell r="N3061">
            <v>13759211.980799997</v>
          </cell>
          <cell r="O3061">
            <v>0</v>
          </cell>
          <cell r="P3061">
            <v>0</v>
          </cell>
          <cell r="Q3061">
            <v>13759211.980799997</v>
          </cell>
          <cell r="R3061">
            <v>0</v>
          </cell>
          <cell r="T3061">
            <v>0</v>
          </cell>
        </row>
        <row r="3062">
          <cell r="B3062" t="str">
            <v>D20049</v>
          </cell>
          <cell r="E3062" t="str">
            <v>Giant breaker</v>
          </cell>
          <cell r="G3062">
            <v>18</v>
          </cell>
          <cell r="H3062">
            <v>985.60799999999995</v>
          </cell>
          <cell r="I3062" t="str">
            <v>jam</v>
          </cell>
          <cell r="J3062">
            <v>54.756</v>
          </cell>
          <cell r="K3062">
            <v>0.1</v>
          </cell>
          <cell r="L3062">
            <v>10</v>
          </cell>
          <cell r="M3062">
            <v>268437.52</v>
          </cell>
          <cell r="N3062">
            <v>14698564.845120002</v>
          </cell>
          <cell r="O3062">
            <v>0</v>
          </cell>
          <cell r="P3062">
            <v>0</v>
          </cell>
          <cell r="Q3062">
            <v>14698564.845120002</v>
          </cell>
          <cell r="R3062">
            <v>0</v>
          </cell>
          <cell r="T3062">
            <v>0</v>
          </cell>
        </row>
        <row r="3063">
          <cell r="B3063" t="str">
            <v>D20004</v>
          </cell>
          <cell r="E3063" t="str">
            <v>Alat bantu (Pek. Tanah)-m3</v>
          </cell>
          <cell r="I3063" t="str">
            <v>m3</v>
          </cell>
          <cell r="J3063">
            <v>547.55999999999995</v>
          </cell>
          <cell r="K3063">
            <v>1</v>
          </cell>
          <cell r="M3063">
            <v>250</v>
          </cell>
          <cell r="N3063">
            <v>136890</v>
          </cell>
          <cell r="O3063">
            <v>0</v>
          </cell>
          <cell r="P3063">
            <v>0</v>
          </cell>
          <cell r="Q3063">
            <v>136890</v>
          </cell>
          <cell r="R3063">
            <v>0</v>
          </cell>
          <cell r="T3063">
            <v>0</v>
          </cell>
        </row>
        <row r="3064">
          <cell r="B3064" t="str">
            <v>D20050</v>
          </cell>
          <cell r="E3064" t="str">
            <v>BBM solar</v>
          </cell>
          <cell r="H3064">
            <v>2383.2455208507472</v>
          </cell>
          <cell r="I3064" t="str">
            <v>ltr</v>
          </cell>
          <cell r="J3064">
            <v>2383.2455208507472</v>
          </cell>
          <cell r="M3064">
            <v>989.1712</v>
          </cell>
          <cell r="N3064">
            <v>2357437.8317545587</v>
          </cell>
          <cell r="O3064">
            <v>0</v>
          </cell>
          <cell r="P3064">
            <v>0</v>
          </cell>
          <cell r="Q3064">
            <v>2357437.8317545587</v>
          </cell>
          <cell r="R3064">
            <v>0</v>
          </cell>
          <cell r="T3064">
            <v>0</v>
          </cell>
        </row>
        <row r="3065">
          <cell r="T3065">
            <v>0</v>
          </cell>
        </row>
        <row r="3066">
          <cell r="D3066" t="str">
            <v>Rock Excavation</v>
          </cell>
          <cell r="F3066" t="str">
            <v>Estimate =</v>
          </cell>
          <cell r="G3066">
            <v>0.35</v>
          </cell>
          <cell r="I3066" t="str">
            <v>m3</v>
          </cell>
          <cell r="J3066">
            <v>479.1149999999999</v>
          </cell>
          <cell r="L3066">
            <v>0.25</v>
          </cell>
          <cell r="M3066">
            <v>119674.84784361059</v>
          </cell>
          <cell r="T3066">
            <v>0</v>
          </cell>
        </row>
        <row r="3067">
          <cell r="D3067" t="str">
            <v>Labour</v>
          </cell>
          <cell r="M3067">
            <v>10461.846747387706</v>
          </cell>
          <cell r="T3067">
            <v>0</v>
          </cell>
        </row>
        <row r="3068">
          <cell r="B3068" t="str">
            <v>C20001</v>
          </cell>
          <cell r="E3068" t="str">
            <v>Tenaga</v>
          </cell>
          <cell r="G3068">
            <v>3</v>
          </cell>
          <cell r="I3068" t="str">
            <v>jam</v>
          </cell>
          <cell r="J3068">
            <v>286.42444024998053</v>
          </cell>
          <cell r="K3068">
            <v>0.59781981413644025</v>
          </cell>
          <cell r="L3068">
            <v>5.0182344730971238</v>
          </cell>
          <cell r="M3068">
            <v>17500</v>
          </cell>
          <cell r="N3068">
            <v>5012427.7043746598</v>
          </cell>
          <cell r="O3068">
            <v>0</v>
          </cell>
          <cell r="P3068">
            <v>5012427.7043746598</v>
          </cell>
          <cell r="Q3068">
            <v>0</v>
          </cell>
          <cell r="R3068">
            <v>0</v>
          </cell>
          <cell r="T3068">
            <v>0</v>
          </cell>
        </row>
        <row r="3069">
          <cell r="B3069" t="str">
            <v>C20003</v>
          </cell>
          <cell r="E3069" t="str">
            <v>Mandor</v>
          </cell>
          <cell r="G3069">
            <v>0</v>
          </cell>
          <cell r="I3069" t="str">
            <v>jam</v>
          </cell>
          <cell r="J3069">
            <v>0</v>
          </cell>
          <cell r="K3069">
            <v>0</v>
          </cell>
          <cell r="L3069">
            <v>5.0182344730971238</v>
          </cell>
          <cell r="M3069">
            <v>27500</v>
          </cell>
          <cell r="N3069">
            <v>0</v>
          </cell>
          <cell r="O3069">
            <v>0</v>
          </cell>
          <cell r="P3069">
            <v>0</v>
          </cell>
          <cell r="Q3069">
            <v>0</v>
          </cell>
          <cell r="R3069">
            <v>0</v>
          </cell>
          <cell r="T3069">
            <v>0</v>
          </cell>
        </row>
        <row r="3070">
          <cell r="D3070" t="str">
            <v>Equipment Operasional</v>
          </cell>
          <cell r="H3070" t="str">
            <v>BBM</v>
          </cell>
          <cell r="M3070">
            <v>109213.0010962229</v>
          </cell>
          <cell r="T3070">
            <v>0</v>
          </cell>
        </row>
        <row r="3071">
          <cell r="B3071" t="str">
            <v>D20025</v>
          </cell>
          <cell r="E3071" t="str">
            <v>Excavator CAT320</v>
          </cell>
          <cell r="F3071">
            <v>0.6</v>
          </cell>
          <cell r="G3071">
            <v>18</v>
          </cell>
          <cell r="H3071">
            <v>1031.1279848999297</v>
          </cell>
          <cell r="I3071" t="str">
            <v>jam</v>
          </cell>
          <cell r="J3071">
            <v>57.284888049996098</v>
          </cell>
          <cell r="K3071">
            <v>0.19927327137881343</v>
          </cell>
          <cell r="L3071">
            <v>5.0182344730971238</v>
          </cell>
          <cell r="M3071">
            <v>241268.4</v>
          </cell>
          <cell r="N3071">
            <v>13821033.284001678</v>
          </cell>
          <cell r="O3071">
            <v>0</v>
          </cell>
          <cell r="P3071">
            <v>0</v>
          </cell>
          <cell r="Q3071">
            <v>13821033.284001678</v>
          </cell>
          <cell r="R3071">
            <v>0</v>
          </cell>
          <cell r="T3071">
            <v>0</v>
          </cell>
        </row>
        <row r="3072">
          <cell r="B3072" t="str">
            <v>D20105</v>
          </cell>
          <cell r="E3072" t="str">
            <v>Excavator long arm</v>
          </cell>
          <cell r="F3072">
            <v>0.4</v>
          </cell>
          <cell r="G3072">
            <v>18</v>
          </cell>
          <cell r="H3072">
            <v>763.79850733328135</v>
          </cell>
          <cell r="I3072" t="str">
            <v>jam</v>
          </cell>
          <cell r="J3072">
            <v>42.433250407404522</v>
          </cell>
          <cell r="K3072">
            <v>0.22141474597645935</v>
          </cell>
          <cell r="L3072">
            <v>4.5164110257874119</v>
          </cell>
          <cell r="M3072">
            <v>241268.4</v>
          </cell>
          <cell r="N3072">
            <v>10237802.432593837</v>
          </cell>
          <cell r="O3072">
            <v>0</v>
          </cell>
          <cell r="P3072">
            <v>0</v>
          </cell>
          <cell r="Q3072">
            <v>10237802.432593837</v>
          </cell>
          <cell r="R3072">
            <v>0</v>
          </cell>
          <cell r="T3072">
            <v>0</v>
          </cell>
        </row>
        <row r="3073">
          <cell r="B3073" t="str">
            <v>D20024</v>
          </cell>
          <cell r="E3073" t="str">
            <v>Dump Truck 20 Ton</v>
          </cell>
          <cell r="F3073">
            <v>8</v>
          </cell>
          <cell r="G3073">
            <v>10</v>
          </cell>
          <cell r="H3073">
            <v>624.6239999999998</v>
          </cell>
          <cell r="I3073" t="str">
            <v>jam</v>
          </cell>
          <cell r="J3073">
            <v>62.462399999999981</v>
          </cell>
          <cell r="K3073">
            <v>0.13037037037037036</v>
          </cell>
          <cell r="L3073">
            <v>7.6704545454545467</v>
          </cell>
          <cell r="M3073">
            <v>192744.92307692309</v>
          </cell>
          <cell r="N3073">
            <v>12039310.483199997</v>
          </cell>
          <cell r="O3073">
            <v>0</v>
          </cell>
          <cell r="P3073">
            <v>0</v>
          </cell>
          <cell r="Q3073">
            <v>12039310.483199997</v>
          </cell>
          <cell r="R3073">
            <v>0</v>
          </cell>
          <cell r="T3073">
            <v>0</v>
          </cell>
        </row>
        <row r="3074">
          <cell r="B3074" t="str">
            <v>D20049</v>
          </cell>
          <cell r="E3074" t="str">
            <v>Giant breaker</v>
          </cell>
          <cell r="G3074">
            <v>18</v>
          </cell>
          <cell r="H3074">
            <v>862.40699999999981</v>
          </cell>
          <cell r="I3074" t="str">
            <v>jam</v>
          </cell>
          <cell r="J3074">
            <v>47.91149999999999</v>
          </cell>
          <cell r="K3074">
            <v>0.1</v>
          </cell>
          <cell r="L3074">
            <v>10</v>
          </cell>
          <cell r="M3074">
            <v>268437.52</v>
          </cell>
          <cell r="N3074">
            <v>12861244.239479998</v>
          </cell>
          <cell r="O3074">
            <v>0</v>
          </cell>
          <cell r="P3074">
            <v>0</v>
          </cell>
          <cell r="Q3074">
            <v>12861244.239479998</v>
          </cell>
          <cell r="R3074">
            <v>0</v>
          </cell>
          <cell r="T3074">
            <v>0</v>
          </cell>
        </row>
        <row r="3075">
          <cell r="B3075" t="str">
            <v>D20004</v>
          </cell>
          <cell r="E3075" t="str">
            <v>Alat bantu (Pek. Tanah)-m3</v>
          </cell>
          <cell r="I3075" t="str">
            <v>m3</v>
          </cell>
          <cell r="J3075">
            <v>479.1149999999999</v>
          </cell>
          <cell r="K3075">
            <v>1</v>
          </cell>
          <cell r="M3075">
            <v>250</v>
          </cell>
          <cell r="N3075">
            <v>119778.74999999997</v>
          </cell>
          <cell r="O3075">
            <v>0</v>
          </cell>
          <cell r="P3075">
            <v>0</v>
          </cell>
          <cell r="Q3075">
            <v>119778.74999999997</v>
          </cell>
          <cell r="R3075">
            <v>0</v>
          </cell>
          <cell r="T3075">
            <v>0</v>
          </cell>
        </row>
        <row r="3076">
          <cell r="B3076" t="str">
            <v>D20050</v>
          </cell>
          <cell r="E3076" t="str">
            <v>BBM solar</v>
          </cell>
          <cell r="H3076">
            <v>3281.9574922332108</v>
          </cell>
          <cell r="I3076" t="str">
            <v>ltr</v>
          </cell>
          <cell r="J3076">
            <v>3281.9574922332108</v>
          </cell>
          <cell r="M3076">
            <v>989.1712</v>
          </cell>
          <cell r="N3076">
            <v>3246417.8309413157</v>
          </cell>
          <cell r="O3076">
            <v>0</v>
          </cell>
          <cell r="P3076">
            <v>0</v>
          </cell>
          <cell r="Q3076">
            <v>3246417.8309413157</v>
          </cell>
          <cell r="R3076">
            <v>0</v>
          </cell>
          <cell r="T3076">
            <v>0</v>
          </cell>
        </row>
        <row r="3077">
          <cell r="T3077">
            <v>0</v>
          </cell>
        </row>
        <row r="3078">
          <cell r="B3078" t="str">
            <v>4.9.2</v>
          </cell>
          <cell r="D3078" t="str">
            <v>Chamber Soil Back Filling</v>
          </cell>
          <cell r="I3078" t="str">
            <v>m3</v>
          </cell>
          <cell r="J3078">
            <v>238.86</v>
          </cell>
          <cell r="K3078">
            <v>39.81</v>
          </cell>
          <cell r="L3078" t="str">
            <v>m3/nos</v>
          </cell>
          <cell r="M3078">
            <v>48435.163685089246</v>
          </cell>
          <cell r="T3078">
            <v>0</v>
          </cell>
        </row>
        <row r="3079">
          <cell r="D3079" t="str">
            <v>Material</v>
          </cell>
          <cell r="M3079">
            <v>8174.2819508471639</v>
          </cell>
          <cell r="T3079">
            <v>0</v>
          </cell>
        </row>
        <row r="3080">
          <cell r="B3080" t="str">
            <v>A20020</v>
          </cell>
          <cell r="E3080" t="str">
            <v>Tanah pilihan</v>
          </cell>
          <cell r="F3080">
            <v>0.2</v>
          </cell>
          <cell r="I3080" t="str">
            <v>m3</v>
          </cell>
          <cell r="J3080">
            <v>57.326400000000007</v>
          </cell>
          <cell r="K3080">
            <v>1.2</v>
          </cell>
          <cell r="M3080">
            <v>34059.508128529844</v>
          </cell>
          <cell r="N3080">
            <v>1952508.9867793536</v>
          </cell>
          <cell r="O3080">
            <v>1952508.9867793536</v>
          </cell>
          <cell r="P3080">
            <v>0</v>
          </cell>
          <cell r="Q3080">
            <v>0</v>
          </cell>
          <cell r="R3080">
            <v>0</v>
          </cell>
          <cell r="T3080">
            <v>0</v>
          </cell>
        </row>
        <row r="3081">
          <cell r="D3081" t="str">
            <v>Labour</v>
          </cell>
          <cell r="M3081">
            <v>3489.7119341563775</v>
          </cell>
          <cell r="T3081">
            <v>0</v>
          </cell>
        </row>
        <row r="3082">
          <cell r="B3082" t="str">
            <v>C20001</v>
          </cell>
          <cell r="E3082" t="str">
            <v>Tenaga</v>
          </cell>
          <cell r="G3082">
            <v>6</v>
          </cell>
          <cell r="I3082" t="str">
            <v>jam</v>
          </cell>
          <cell r="J3082">
            <v>37.745777777777768</v>
          </cell>
          <cell r="K3082">
            <v>0.15802469135802463</v>
          </cell>
          <cell r="L3082">
            <v>37.968750000000014</v>
          </cell>
          <cell r="M3082">
            <v>17500</v>
          </cell>
          <cell r="N3082">
            <v>660551.11111111089</v>
          </cell>
          <cell r="O3082">
            <v>0</v>
          </cell>
          <cell r="P3082">
            <v>660551.11111111089</v>
          </cell>
          <cell r="Q3082">
            <v>0</v>
          </cell>
          <cell r="R3082">
            <v>0</v>
          </cell>
          <cell r="T3082">
            <v>0</v>
          </cell>
        </row>
        <row r="3083">
          <cell r="B3083" t="str">
            <v>C20003</v>
          </cell>
          <cell r="E3083" t="str">
            <v>Mandor</v>
          </cell>
          <cell r="G3083">
            <v>1</v>
          </cell>
          <cell r="I3083" t="str">
            <v>jam</v>
          </cell>
          <cell r="J3083">
            <v>6.2909629629629604</v>
          </cell>
          <cell r="K3083">
            <v>2.6337448559670771E-2</v>
          </cell>
          <cell r="L3083">
            <v>37.968750000000014</v>
          </cell>
          <cell r="M3083">
            <v>27500</v>
          </cell>
          <cell r="N3083">
            <v>173001.4814814814</v>
          </cell>
          <cell r="O3083">
            <v>0</v>
          </cell>
          <cell r="P3083">
            <v>173001.4814814814</v>
          </cell>
          <cell r="Q3083">
            <v>0</v>
          </cell>
          <cell r="R3083">
            <v>0</v>
          </cell>
          <cell r="T3083">
            <v>0</v>
          </cell>
        </row>
        <row r="3084">
          <cell r="D3084" t="str">
            <v>Equipment Operasional</v>
          </cell>
          <cell r="H3084" t="str">
            <v>BBM</v>
          </cell>
          <cell r="M3084">
            <v>36771.169800085714</v>
          </cell>
          <cell r="T3084">
            <v>0</v>
          </cell>
        </row>
        <row r="3085">
          <cell r="B3085" t="str">
            <v>D20025</v>
          </cell>
          <cell r="E3085" t="str">
            <v>Excavator CAT320</v>
          </cell>
          <cell r="F3085" t="str">
            <v>Timbun</v>
          </cell>
          <cell r="G3085">
            <v>18</v>
          </cell>
          <cell r="H3085">
            <v>113.23733333333328</v>
          </cell>
          <cell r="I3085" t="str">
            <v>jam</v>
          </cell>
          <cell r="J3085">
            <v>6.2909629629629604</v>
          </cell>
          <cell r="K3085">
            <v>2.6337448559670771E-2</v>
          </cell>
          <cell r="L3085">
            <v>37.968750000000014</v>
          </cell>
          <cell r="M3085">
            <v>241268.4</v>
          </cell>
          <cell r="N3085">
            <v>1517810.5685333328</v>
          </cell>
          <cell r="O3085">
            <v>0</v>
          </cell>
          <cell r="P3085">
            <v>0</v>
          </cell>
          <cell r="Q3085">
            <v>1517810.5685333328</v>
          </cell>
          <cell r="R3085">
            <v>0</v>
          </cell>
          <cell r="T3085">
            <v>0</v>
          </cell>
        </row>
        <row r="3086">
          <cell r="B3086" t="str">
            <v>D20040</v>
          </cell>
          <cell r="E3086" t="str">
            <v>Water Tank Truck, 3000-5000 liter</v>
          </cell>
          <cell r="G3086">
            <v>5</v>
          </cell>
          <cell r="H3086">
            <v>7.9620000000000015</v>
          </cell>
          <cell r="I3086" t="str">
            <v>jam</v>
          </cell>
          <cell r="J3086">
            <v>1.5924000000000003</v>
          </cell>
          <cell r="K3086">
            <v>6.6666666666666671E-3</v>
          </cell>
          <cell r="L3086">
            <v>150</v>
          </cell>
          <cell r="M3086">
            <v>84561.566504230243</v>
          </cell>
          <cell r="N3086">
            <v>134655.83850133626</v>
          </cell>
          <cell r="O3086">
            <v>0</v>
          </cell>
          <cell r="P3086">
            <v>0</v>
          </cell>
          <cell r="Q3086">
            <v>134655.83850133626</v>
          </cell>
          <cell r="R3086">
            <v>0</v>
          </cell>
          <cell r="T3086">
            <v>0</v>
          </cell>
        </row>
        <row r="3087">
          <cell r="B3087" t="str">
            <v>A20021</v>
          </cell>
          <cell r="E3087" t="str">
            <v>Air</v>
          </cell>
          <cell r="I3087" t="str">
            <v>m3</v>
          </cell>
          <cell r="J3087">
            <v>23.886000000000003</v>
          </cell>
          <cell r="K3087">
            <v>0.1</v>
          </cell>
          <cell r="M3087">
            <v>2469.92</v>
          </cell>
          <cell r="N3087">
            <v>58996.50912000001</v>
          </cell>
          <cell r="O3087">
            <v>58996.50912000001</v>
          </cell>
          <cell r="P3087">
            <v>0</v>
          </cell>
          <cell r="Q3087">
            <v>0</v>
          </cell>
          <cell r="R3087">
            <v>0</v>
          </cell>
          <cell r="T3087">
            <v>0</v>
          </cell>
        </row>
        <row r="3088">
          <cell r="B3088" t="str">
            <v>D20036</v>
          </cell>
          <cell r="E3088" t="str">
            <v>Stamper</v>
          </cell>
          <cell r="I3088" t="str">
            <v>jam</v>
          </cell>
          <cell r="J3088">
            <v>31.848000000000003</v>
          </cell>
          <cell r="K3088">
            <v>0.13333333333333333</v>
          </cell>
          <cell r="L3088">
            <v>7.5</v>
          </cell>
          <cell r="M3088">
            <v>27509.943875635217</v>
          </cell>
          <cell r="N3088">
            <v>876136.69255123043</v>
          </cell>
          <cell r="O3088">
            <v>0</v>
          </cell>
          <cell r="P3088">
            <v>0</v>
          </cell>
          <cell r="Q3088">
            <v>876136.69255123043</v>
          </cell>
          <cell r="R3088">
            <v>0</v>
          </cell>
          <cell r="T3088">
            <v>0</v>
          </cell>
        </row>
        <row r="3089">
          <cell r="B3089" t="str">
            <v>D20042</v>
          </cell>
          <cell r="E3089" t="str">
            <v>Wheel loader</v>
          </cell>
          <cell r="F3089">
            <v>0.8</v>
          </cell>
          <cell r="G3089">
            <v>16</v>
          </cell>
          <cell r="H3089">
            <v>81.858313253012042</v>
          </cell>
          <cell r="I3089" t="str">
            <v>jam</v>
          </cell>
          <cell r="J3089">
            <v>5.1161445783132526</v>
          </cell>
          <cell r="K3089">
            <v>2.6773761713520743E-2</v>
          </cell>
          <cell r="L3089">
            <v>37.350000000000009</v>
          </cell>
          <cell r="M3089">
            <v>173345.6</v>
          </cell>
          <cell r="N3089">
            <v>886861.15161445783</v>
          </cell>
          <cell r="O3089">
            <v>0</v>
          </cell>
          <cell r="P3089">
            <v>0</v>
          </cell>
          <cell r="Q3089">
            <v>886861.15161445783</v>
          </cell>
          <cell r="R3089">
            <v>0</v>
          </cell>
          <cell r="T3089">
            <v>0</v>
          </cell>
        </row>
        <row r="3090">
          <cell r="B3090" t="str">
            <v>D20024</v>
          </cell>
          <cell r="E3090" t="str">
            <v>Dump Truck 20 Ton</v>
          </cell>
          <cell r="F3090">
            <v>8</v>
          </cell>
          <cell r="G3090">
            <v>10</v>
          </cell>
          <cell r="H3090">
            <v>249.12213333333335</v>
          </cell>
          <cell r="I3090" t="str">
            <v>jam</v>
          </cell>
          <cell r="J3090">
            <v>24.912213333333334</v>
          </cell>
          <cell r="K3090">
            <v>0.13037037037037036</v>
          </cell>
          <cell r="L3090">
            <v>7.6704545454545467</v>
          </cell>
          <cell r="M3090">
            <v>192744.92307692309</v>
          </cell>
          <cell r="N3090">
            <v>4801702.6426092312</v>
          </cell>
          <cell r="O3090">
            <v>0</v>
          </cell>
          <cell r="P3090">
            <v>0</v>
          </cell>
          <cell r="Q3090">
            <v>4801702.6426092312</v>
          </cell>
          <cell r="R3090">
            <v>0</v>
          </cell>
          <cell r="T3090">
            <v>0</v>
          </cell>
        </row>
        <row r="3091">
          <cell r="B3091" t="str">
            <v>D20004</v>
          </cell>
          <cell r="E3091" t="str">
            <v>Alat bantu (Pek. Tanah)-m3</v>
          </cell>
          <cell r="I3091" t="str">
            <v>m3</v>
          </cell>
          <cell r="J3091">
            <v>238.86</v>
          </cell>
          <cell r="K3091">
            <v>1</v>
          </cell>
          <cell r="M3091">
            <v>250</v>
          </cell>
          <cell r="N3091">
            <v>59715</v>
          </cell>
          <cell r="O3091">
            <v>0</v>
          </cell>
          <cell r="P3091">
            <v>0</v>
          </cell>
          <cell r="Q3091">
            <v>59715</v>
          </cell>
          <cell r="R3091">
            <v>0</v>
          </cell>
          <cell r="T3091">
            <v>0</v>
          </cell>
        </row>
        <row r="3092">
          <cell r="B3092" t="str">
            <v>D20050</v>
          </cell>
          <cell r="E3092" t="str">
            <v>BBM solar</v>
          </cell>
          <cell r="H3092">
            <v>452.17977991967871</v>
          </cell>
          <cell r="I3092" t="str">
            <v>ltr</v>
          </cell>
          <cell r="J3092">
            <v>452.17977991967871</v>
          </cell>
          <cell r="M3092">
            <v>989.1712</v>
          </cell>
          <cell r="N3092">
            <v>447283.21551888448</v>
          </cell>
          <cell r="O3092">
            <v>0</v>
          </cell>
          <cell r="P3092">
            <v>0</v>
          </cell>
          <cell r="Q3092">
            <v>447283.21551888448</v>
          </cell>
          <cell r="R3092">
            <v>0</v>
          </cell>
          <cell r="T3092">
            <v>0</v>
          </cell>
        </row>
        <row r="3093">
          <cell r="T3093">
            <v>0</v>
          </cell>
        </row>
        <row r="3094">
          <cell r="B3094" t="str">
            <v>4.9.3</v>
          </cell>
          <cell r="D3094" t="str">
            <v>Blinding Concrete Class B</v>
          </cell>
          <cell r="F3094">
            <v>0.1</v>
          </cell>
          <cell r="I3094" t="str">
            <v>m3</v>
          </cell>
          <cell r="J3094">
            <v>26.28</v>
          </cell>
          <cell r="K3094">
            <v>4.38</v>
          </cell>
          <cell r="L3094" t="str">
            <v>m3/nos</v>
          </cell>
          <cell r="M3094">
            <v>694275.05279999995</v>
          </cell>
          <cell r="T3094">
            <v>0</v>
          </cell>
        </row>
        <row r="3095">
          <cell r="D3095" t="str">
            <v>Material</v>
          </cell>
          <cell r="M3095">
            <v>609675.05280000006</v>
          </cell>
          <cell r="T3095">
            <v>0</v>
          </cell>
        </row>
        <row r="3096">
          <cell r="B3096" t="str">
            <v>B20193</v>
          </cell>
          <cell r="E3096" t="str">
            <v>Concrete Class B</v>
          </cell>
          <cell r="I3096" t="str">
            <v>m3</v>
          </cell>
          <cell r="J3096">
            <v>26.805600000000002</v>
          </cell>
          <cell r="K3096">
            <v>1.02</v>
          </cell>
          <cell r="M3096">
            <v>597720.64</v>
          </cell>
          <cell r="N3096">
            <v>16022260.387584001</v>
          </cell>
          <cell r="O3096">
            <v>16022260.387584001</v>
          </cell>
          <cell r="P3096">
            <v>0</v>
          </cell>
          <cell r="Q3096">
            <v>0</v>
          </cell>
          <cell r="R3096">
            <v>0</v>
          </cell>
          <cell r="T3096">
            <v>0</v>
          </cell>
        </row>
        <row r="3097">
          <cell r="D3097" t="str">
            <v>Labour</v>
          </cell>
          <cell r="M3097">
            <v>81600</v>
          </cell>
          <cell r="T3097">
            <v>0</v>
          </cell>
        </row>
        <row r="3098">
          <cell r="B3098" t="str">
            <v>C20008</v>
          </cell>
          <cell r="E3098" t="str">
            <v>Placing beton (slab)</v>
          </cell>
          <cell r="I3098" t="str">
            <v>m3</v>
          </cell>
          <cell r="J3098">
            <v>26.805600000000002</v>
          </cell>
          <cell r="M3098">
            <v>80000</v>
          </cell>
          <cell r="N3098">
            <v>2144448</v>
          </cell>
          <cell r="O3098">
            <v>0</v>
          </cell>
          <cell r="P3098">
            <v>2144448</v>
          </cell>
          <cell r="Q3098">
            <v>0</v>
          </cell>
          <cell r="R3098">
            <v>0</v>
          </cell>
          <cell r="T3098">
            <v>0</v>
          </cell>
        </row>
        <row r="3099">
          <cell r="D3099" t="str">
            <v>Equipment Operasional</v>
          </cell>
          <cell r="H3099" t="str">
            <v>BBM</v>
          </cell>
          <cell r="M3099">
            <v>3000</v>
          </cell>
          <cell r="T3099">
            <v>0</v>
          </cell>
        </row>
        <row r="3100">
          <cell r="B3100" t="str">
            <v>D20029</v>
          </cell>
          <cell r="E3100" t="str">
            <v>Gerobak dorong</v>
          </cell>
          <cell r="I3100" t="str">
            <v>unit</v>
          </cell>
          <cell r="J3100">
            <v>0.52560000000000007</v>
          </cell>
          <cell r="K3100">
            <v>0.02</v>
          </cell>
          <cell r="M3100">
            <v>100000</v>
          </cell>
          <cell r="N3100">
            <v>52560.000000000007</v>
          </cell>
          <cell r="O3100">
            <v>0</v>
          </cell>
          <cell r="P3100">
            <v>0</v>
          </cell>
          <cell r="Q3100">
            <v>52560.000000000007</v>
          </cell>
          <cell r="R3100">
            <v>0</v>
          </cell>
          <cell r="T3100">
            <v>0</v>
          </cell>
        </row>
        <row r="3101">
          <cell r="B3101" t="str">
            <v>D20006</v>
          </cell>
          <cell r="E3101" t="str">
            <v>Alat bantu Cor</v>
          </cell>
          <cell r="I3101" t="str">
            <v>m3</v>
          </cell>
          <cell r="J3101">
            <v>26.28</v>
          </cell>
          <cell r="K3101">
            <v>1</v>
          </cell>
          <cell r="M3101">
            <v>1000</v>
          </cell>
          <cell r="N3101">
            <v>26280</v>
          </cell>
          <cell r="O3101">
            <v>0</v>
          </cell>
          <cell r="P3101">
            <v>0</v>
          </cell>
          <cell r="Q3101">
            <v>26280</v>
          </cell>
          <cell r="R3101">
            <v>0</v>
          </cell>
          <cell r="T3101">
            <v>0</v>
          </cell>
        </row>
        <row r="3102">
          <cell r="T3102">
            <v>0</v>
          </cell>
        </row>
        <row r="3103">
          <cell r="B3103" t="str">
            <v>4.9.4</v>
          </cell>
          <cell r="D3103" t="str">
            <v>Concrete Work</v>
          </cell>
          <cell r="I3103" t="str">
            <v>nos</v>
          </cell>
          <cell r="J3103">
            <v>6</v>
          </cell>
          <cell r="M3103">
            <v>235489166.51832959</v>
          </cell>
          <cell r="T3103">
            <v>0</v>
          </cell>
        </row>
        <row r="3104">
          <cell r="D3104" t="str">
            <v>Concrete block</v>
          </cell>
          <cell r="T3104">
            <v>0</v>
          </cell>
        </row>
        <row r="3105">
          <cell r="B3105" t="str">
            <v>4.9.4.a</v>
          </cell>
          <cell r="E3105" t="str">
            <v>Con-C</v>
          </cell>
          <cell r="I3105" t="str">
            <v>m3</v>
          </cell>
          <cell r="J3105">
            <v>33.701999999999998</v>
          </cell>
          <cell r="K3105">
            <v>5.617</v>
          </cell>
          <cell r="L3105" t="str">
            <v>m3/nos</v>
          </cell>
          <cell r="T3105">
            <v>0</v>
          </cell>
        </row>
        <row r="3106">
          <cell r="B3106" t="str">
            <v>4.9.4.b</v>
          </cell>
          <cell r="E3106" t="str">
            <v>Re-Bar</v>
          </cell>
          <cell r="I3106" t="str">
            <v>kg</v>
          </cell>
          <cell r="J3106">
            <v>804.4380000000001</v>
          </cell>
          <cell r="K3106">
            <v>134.07300000000001</v>
          </cell>
          <cell r="L3106" t="str">
            <v>kg/nos</v>
          </cell>
          <cell r="T3106">
            <v>0</v>
          </cell>
        </row>
        <row r="3107">
          <cell r="B3107" t="str">
            <v>4.9.4.c</v>
          </cell>
          <cell r="E3107" t="str">
            <v>Form-Work</v>
          </cell>
          <cell r="I3107" t="str">
            <v>m2</v>
          </cell>
          <cell r="J3107">
            <v>152.928</v>
          </cell>
          <cell r="K3107">
            <v>25.488</v>
          </cell>
          <cell r="L3107" t="str">
            <v>m2/nos</v>
          </cell>
          <cell r="T3107">
            <v>0</v>
          </cell>
        </row>
        <row r="3108">
          <cell r="D3108" t="str">
            <v>Opening for acces and maintenance</v>
          </cell>
          <cell r="T3108">
            <v>0</v>
          </cell>
        </row>
        <row r="3109">
          <cell r="B3109" t="str">
            <v>4.9.4.d</v>
          </cell>
          <cell r="E3109" t="str">
            <v>Con-C</v>
          </cell>
          <cell r="I3109" t="str">
            <v>m3</v>
          </cell>
          <cell r="J3109">
            <v>0.96</v>
          </cell>
          <cell r="K3109">
            <v>0.16</v>
          </cell>
          <cell r="L3109" t="str">
            <v>m3/nos</v>
          </cell>
          <cell r="T3109">
            <v>0</v>
          </cell>
        </row>
        <row r="3110">
          <cell r="B3110" t="str">
            <v>4.9.4.e</v>
          </cell>
          <cell r="E3110" t="str">
            <v>Re-Bar</v>
          </cell>
          <cell r="I3110" t="str">
            <v>kg</v>
          </cell>
          <cell r="J3110">
            <v>199.69199999999998</v>
          </cell>
          <cell r="K3110">
            <v>33.281999999999996</v>
          </cell>
          <cell r="L3110" t="str">
            <v>kg/nos</v>
          </cell>
          <cell r="T3110">
            <v>0</v>
          </cell>
        </row>
        <row r="3111">
          <cell r="B3111" t="str">
            <v>4.9.4.f</v>
          </cell>
          <cell r="E3111" t="str">
            <v>Form-Work</v>
          </cell>
          <cell r="I3111" t="str">
            <v>m2</v>
          </cell>
          <cell r="J3111">
            <v>12.96</v>
          </cell>
          <cell r="K3111">
            <v>2.16</v>
          </cell>
          <cell r="L3111" t="str">
            <v>m2/nos</v>
          </cell>
          <cell r="T3111">
            <v>0</v>
          </cell>
        </row>
        <row r="3112">
          <cell r="D3112" t="str">
            <v>Concrete ring for cover installation</v>
          </cell>
          <cell r="T3112">
            <v>0</v>
          </cell>
        </row>
        <row r="3113">
          <cell r="B3113" t="str">
            <v>4.9.4.g</v>
          </cell>
          <cell r="E3113" t="str">
            <v>Con-C</v>
          </cell>
          <cell r="I3113" t="str">
            <v>m3</v>
          </cell>
          <cell r="J3113">
            <v>3.24</v>
          </cell>
          <cell r="K3113">
            <v>0.54</v>
          </cell>
          <cell r="L3113" t="str">
            <v>m3/nos</v>
          </cell>
          <cell r="T3113">
            <v>0</v>
          </cell>
        </row>
        <row r="3114">
          <cell r="B3114" t="str">
            <v>4.9.4.h</v>
          </cell>
          <cell r="E3114" t="str">
            <v>Re-Bar</v>
          </cell>
          <cell r="I3114" t="str">
            <v>kg</v>
          </cell>
          <cell r="J3114">
            <v>673.86</v>
          </cell>
          <cell r="K3114">
            <v>112.31</v>
          </cell>
          <cell r="L3114" t="str">
            <v>kg/nos</v>
          </cell>
          <cell r="T3114">
            <v>0</v>
          </cell>
        </row>
        <row r="3115">
          <cell r="B3115" t="str">
            <v>4.9.4.i</v>
          </cell>
          <cell r="E3115" t="str">
            <v>Form-Work</v>
          </cell>
          <cell r="I3115" t="str">
            <v>m2</v>
          </cell>
          <cell r="J3115">
            <v>36</v>
          </cell>
          <cell r="K3115">
            <v>6</v>
          </cell>
          <cell r="L3115" t="str">
            <v>m2/nos</v>
          </cell>
          <cell r="T3115">
            <v>0</v>
          </cell>
        </row>
        <row r="3116">
          <cell r="D3116" t="str">
            <v>Chamber</v>
          </cell>
          <cell r="T3116">
            <v>0</v>
          </cell>
        </row>
        <row r="3117">
          <cell r="B3117" t="str">
            <v>4.9.4.j</v>
          </cell>
          <cell r="E3117" t="str">
            <v>Con-C</v>
          </cell>
          <cell r="I3117" t="str">
            <v>m3</v>
          </cell>
          <cell r="J3117">
            <v>361.31400000000002</v>
          </cell>
          <cell r="K3117">
            <v>60.219000000000001</v>
          </cell>
          <cell r="L3117" t="str">
            <v>m3/nos</v>
          </cell>
          <cell r="T3117">
            <v>0</v>
          </cell>
        </row>
        <row r="3118">
          <cell r="B3118" t="str">
            <v>4.9.4.k</v>
          </cell>
          <cell r="E3118" t="str">
            <v>Re-Bar</v>
          </cell>
          <cell r="I3118" t="str">
            <v>kg</v>
          </cell>
          <cell r="J3118">
            <v>51130.626000000004</v>
          </cell>
          <cell r="K3118">
            <v>8521.7710000000006</v>
          </cell>
          <cell r="L3118" t="str">
            <v>kg/nos</v>
          </cell>
          <cell r="T3118">
            <v>0</v>
          </cell>
        </row>
        <row r="3119">
          <cell r="B3119" t="str">
            <v>4.9.4.l</v>
          </cell>
          <cell r="E3119" t="str">
            <v>Form-Work</v>
          </cell>
          <cell r="I3119" t="str">
            <v>m2</v>
          </cell>
          <cell r="J3119">
            <v>974.04</v>
          </cell>
          <cell r="K3119">
            <v>162.34</v>
          </cell>
          <cell r="L3119" t="str">
            <v>m2/nos</v>
          </cell>
          <cell r="T3119">
            <v>0</v>
          </cell>
        </row>
        <row r="3120">
          <cell r="D3120" t="str">
            <v>Pre-cast</v>
          </cell>
          <cell r="T3120">
            <v>0</v>
          </cell>
        </row>
        <row r="3121">
          <cell r="B3121" t="str">
            <v>4.9.4.m</v>
          </cell>
          <cell r="E3121" t="str">
            <v>Con-C</v>
          </cell>
          <cell r="I3121" t="str">
            <v>m3</v>
          </cell>
          <cell r="J3121">
            <v>61.949999999999996</v>
          </cell>
          <cell r="K3121">
            <v>10.324999999999999</v>
          </cell>
          <cell r="L3121" t="str">
            <v>m3/nos</v>
          </cell>
          <cell r="T3121">
            <v>0</v>
          </cell>
        </row>
        <row r="3122">
          <cell r="B3122" t="str">
            <v>4.9.4.n</v>
          </cell>
          <cell r="E3122" t="str">
            <v>Re-Bar</v>
          </cell>
          <cell r="I3122" t="str">
            <v>kg</v>
          </cell>
          <cell r="J3122">
            <v>15126.84</v>
          </cell>
          <cell r="K3122">
            <v>2521.14</v>
          </cell>
          <cell r="L3122" t="str">
            <v>kg/nos</v>
          </cell>
          <cell r="T3122">
            <v>0</v>
          </cell>
        </row>
        <row r="3123">
          <cell r="B3123" t="str">
            <v>4.9.4.o</v>
          </cell>
          <cell r="E3123" t="str">
            <v>Form-Work</v>
          </cell>
          <cell r="I3123" t="str">
            <v>m2</v>
          </cell>
          <cell r="J3123">
            <v>288.89999999999998</v>
          </cell>
          <cell r="K3123">
            <v>48.15</v>
          </cell>
          <cell r="L3123" t="str">
            <v>m2/nos</v>
          </cell>
          <cell r="T3123">
            <v>0</v>
          </cell>
        </row>
        <row r="3124">
          <cell r="T3124">
            <v>0</v>
          </cell>
        </row>
        <row r="3125">
          <cell r="D3125" t="str">
            <v>Concrete class C</v>
          </cell>
          <cell r="I3125" t="str">
            <v>m3</v>
          </cell>
          <cell r="J3125">
            <v>461.166</v>
          </cell>
          <cell r="M3125">
            <v>780355.86170863418</v>
          </cell>
          <cell r="T3125">
            <v>0</v>
          </cell>
        </row>
        <row r="3126">
          <cell r="D3126" t="str">
            <v>Material</v>
          </cell>
          <cell r="M3126">
            <v>9135462.4993298911</v>
          </cell>
          <cell r="T3126">
            <v>0</v>
          </cell>
        </row>
        <row r="3127">
          <cell r="B3127" t="str">
            <v>B20194</v>
          </cell>
          <cell r="E3127" t="str">
            <v>Concrete Class C</v>
          </cell>
          <cell r="I3127" t="str">
            <v>m3</v>
          </cell>
          <cell r="J3127">
            <v>470.38932</v>
          </cell>
          <cell r="K3127">
            <v>1.02</v>
          </cell>
          <cell r="M3127">
            <v>654528.80000000005</v>
          </cell>
          <cell r="N3127">
            <v>307883357.15241599</v>
          </cell>
          <cell r="O3127">
            <v>307883357.15241599</v>
          </cell>
          <cell r="P3127">
            <v>0</v>
          </cell>
          <cell r="Q3127">
            <v>0</v>
          </cell>
          <cell r="R3127">
            <v>0</v>
          </cell>
          <cell r="T3127">
            <v>0</v>
          </cell>
        </row>
        <row r="3128">
          <cell r="D3128" t="str">
            <v>Labour</v>
          </cell>
          <cell r="M3128">
            <v>1395731.1732241411</v>
          </cell>
          <cell r="T3128">
            <v>0</v>
          </cell>
        </row>
        <row r="3129">
          <cell r="B3129" t="str">
            <v>C20007</v>
          </cell>
          <cell r="E3129" t="str">
            <v>Placing beton (dinding)</v>
          </cell>
          <cell r="I3129" t="str">
            <v>m3</v>
          </cell>
          <cell r="J3129">
            <v>470.38932</v>
          </cell>
          <cell r="M3129">
            <v>100000</v>
          </cell>
          <cell r="N3129">
            <v>47038932</v>
          </cell>
          <cell r="O3129">
            <v>0</v>
          </cell>
          <cell r="P3129">
            <v>47038932</v>
          </cell>
          <cell r="Q3129">
            <v>0</v>
          </cell>
          <cell r="R3129">
            <v>0</v>
          </cell>
          <cell r="T3129">
            <v>0</v>
          </cell>
        </row>
        <row r="3130">
          <cell r="D3130" t="str">
            <v>Equipment Operasional</v>
          </cell>
          <cell r="H3130" t="str">
            <v>BBM</v>
          </cell>
          <cell r="M3130">
            <v>146914.1940629046</v>
          </cell>
          <cell r="T3130">
            <v>0</v>
          </cell>
        </row>
        <row r="3131">
          <cell r="B3131" t="str">
            <v>D20029</v>
          </cell>
          <cell r="E3131" t="str">
            <v>Gerobak dorong</v>
          </cell>
          <cell r="I3131" t="str">
            <v>unit</v>
          </cell>
          <cell r="J3131">
            <v>9.2233199999999993</v>
          </cell>
          <cell r="K3131">
            <v>0.02</v>
          </cell>
          <cell r="M3131">
            <v>100000</v>
          </cell>
          <cell r="N3131">
            <v>922331.99999999988</v>
          </cell>
          <cell r="O3131">
            <v>0</v>
          </cell>
          <cell r="P3131">
            <v>0</v>
          </cell>
          <cell r="Q3131">
            <v>922331.99999999988</v>
          </cell>
          <cell r="R3131">
            <v>0</v>
          </cell>
          <cell r="T3131">
            <v>0</v>
          </cell>
        </row>
        <row r="3132">
          <cell r="B3132" t="str">
            <v>D20019</v>
          </cell>
          <cell r="E3132" t="str">
            <v>Concrete Vibrator</v>
          </cell>
          <cell r="I3132" t="str">
            <v>jam</v>
          </cell>
          <cell r="J3132">
            <v>203.72795180722892</v>
          </cell>
          <cell r="K3132">
            <v>0.44176706827309237</v>
          </cell>
          <cell r="L3132">
            <v>2.2636363636363637</v>
          </cell>
          <cell r="M3132">
            <v>8458.0449222720126</v>
          </cell>
          <cell r="N3132">
            <v>1723140.1683080099</v>
          </cell>
          <cell r="O3132">
            <v>0</v>
          </cell>
          <cell r="P3132">
            <v>0</v>
          </cell>
          <cell r="Q3132">
            <v>1723140.1683080099</v>
          </cell>
          <cell r="R3132">
            <v>0</v>
          </cell>
          <cell r="T3132">
            <v>0</v>
          </cell>
        </row>
        <row r="3133">
          <cell r="B3133" t="str">
            <v>D20006</v>
          </cell>
          <cell r="E3133" t="str">
            <v>Alat bantu Cor</v>
          </cell>
          <cell r="I3133" t="str">
            <v>m3</v>
          </cell>
          <cell r="J3133">
            <v>2305.83</v>
          </cell>
          <cell r="K3133">
            <v>5</v>
          </cell>
          <cell r="M3133">
            <v>1000</v>
          </cell>
          <cell r="N3133">
            <v>2305830</v>
          </cell>
          <cell r="O3133">
            <v>0</v>
          </cell>
          <cell r="P3133">
            <v>0</v>
          </cell>
          <cell r="Q3133">
            <v>2305830</v>
          </cell>
          <cell r="R3133">
            <v>0</v>
          </cell>
          <cell r="T3133">
            <v>0</v>
          </cell>
        </row>
        <row r="3134">
          <cell r="T3134">
            <v>0</v>
          </cell>
        </row>
        <row r="3135">
          <cell r="B3135" t="str">
            <v>4.9.4.p</v>
          </cell>
          <cell r="D3135" t="str">
            <v>Reinforcement</v>
          </cell>
          <cell r="I3135" t="str">
            <v>kg</v>
          </cell>
          <cell r="J3135">
            <v>74729.001600000018</v>
          </cell>
          <cell r="K3135">
            <v>1.1000000000000001</v>
          </cell>
          <cell r="M3135">
            <v>12012.333333333336</v>
          </cell>
          <cell r="T3135">
            <v>0</v>
          </cell>
        </row>
        <row r="3136">
          <cell r="D3136" t="str">
            <v>Material</v>
          </cell>
          <cell r="M3136">
            <v>981816.89317312231</v>
          </cell>
          <cell r="T3136">
            <v>0</v>
          </cell>
        </row>
        <row r="3137">
          <cell r="B3137" t="str">
            <v>B20011</v>
          </cell>
          <cell r="E3137" t="str">
            <v>Besi beton</v>
          </cell>
          <cell r="I3137" t="str">
            <v>kg</v>
          </cell>
          <cell r="J3137">
            <v>78465.451680000027</v>
          </cell>
          <cell r="K3137">
            <v>1.05</v>
          </cell>
          <cell r="M3137">
            <v>9800</v>
          </cell>
          <cell r="N3137">
            <v>768961426.46400023</v>
          </cell>
          <cell r="O3137">
            <v>768961426.46400023</v>
          </cell>
          <cell r="P3137">
            <v>0</v>
          </cell>
          <cell r="Q3137">
            <v>0</v>
          </cell>
          <cell r="R3137">
            <v>0</v>
          </cell>
          <cell r="T3137">
            <v>0</v>
          </cell>
        </row>
        <row r="3138">
          <cell r="B3138" t="str">
            <v>B20050</v>
          </cell>
          <cell r="E3138" t="str">
            <v>Kawat Bendrad</v>
          </cell>
          <cell r="I3138" t="str">
            <v>Kg</v>
          </cell>
          <cell r="J3138">
            <v>1494.5800320000003</v>
          </cell>
          <cell r="K3138">
            <v>0.02</v>
          </cell>
          <cell r="M3138">
            <v>13950</v>
          </cell>
          <cell r="N3138">
            <v>20849391.446400005</v>
          </cell>
          <cell r="O3138">
            <v>20849391.446400005</v>
          </cell>
          <cell r="P3138">
            <v>0</v>
          </cell>
          <cell r="Q3138">
            <v>0</v>
          </cell>
          <cell r="R3138">
            <v>0</v>
          </cell>
          <cell r="T3138">
            <v>0</v>
          </cell>
        </row>
        <row r="3139">
          <cell r="D3139" t="str">
            <v>Labour</v>
          </cell>
          <cell r="M3139">
            <v>117048.84903000607</v>
          </cell>
          <cell r="T3139">
            <v>0</v>
          </cell>
        </row>
        <row r="3140">
          <cell r="B3140" t="str">
            <v>C20014</v>
          </cell>
          <cell r="E3140" t="str">
            <v>Upah fabrikasi dan install besi beton</v>
          </cell>
          <cell r="I3140" t="str">
            <v>kg</v>
          </cell>
          <cell r="J3140">
            <v>78465.451680000027</v>
          </cell>
          <cell r="M3140">
            <v>1200</v>
          </cell>
          <cell r="N3140">
            <v>94158542.016000032</v>
          </cell>
          <cell r="O3140">
            <v>0</v>
          </cell>
          <cell r="P3140">
            <v>94158542.016000032</v>
          </cell>
          <cell r="Q3140">
            <v>0</v>
          </cell>
          <cell r="R3140">
            <v>0</v>
          </cell>
          <cell r="T3140">
            <v>0</v>
          </cell>
        </row>
        <row r="3141">
          <cell r="D3141" t="str">
            <v>Equipment Operasional</v>
          </cell>
          <cell r="M3141">
            <v>17030.917186905644</v>
          </cell>
          <cell r="T3141">
            <v>0</v>
          </cell>
        </row>
        <row r="3142">
          <cell r="B3142" t="str">
            <v>D20013</v>
          </cell>
          <cell r="E3142" t="str">
            <v>Bar bender</v>
          </cell>
          <cell r="G3142">
            <v>300</v>
          </cell>
          <cell r="I3142" t="str">
            <v>jam</v>
          </cell>
          <cell r="J3142">
            <v>249.09667200000007</v>
          </cell>
          <cell r="K3142">
            <v>3.3333333333333335E-3</v>
          </cell>
          <cell r="M3142">
            <v>20000</v>
          </cell>
          <cell r="N3142">
            <v>4981933.4400000013</v>
          </cell>
          <cell r="O3142">
            <v>0</v>
          </cell>
          <cell r="P3142">
            <v>0</v>
          </cell>
          <cell r="Q3142">
            <v>4981933.4400000013</v>
          </cell>
          <cell r="R3142">
            <v>0</v>
          </cell>
          <cell r="T3142">
            <v>0</v>
          </cell>
        </row>
        <row r="3143">
          <cell r="B3143" t="str">
            <v>D20014</v>
          </cell>
          <cell r="E3143" t="str">
            <v>Bar cutter</v>
          </cell>
          <cell r="G3143">
            <v>300</v>
          </cell>
          <cell r="I3143" t="str">
            <v>jam</v>
          </cell>
          <cell r="J3143">
            <v>249.09667200000007</v>
          </cell>
          <cell r="K3143">
            <v>3.3333333333333335E-3</v>
          </cell>
          <cell r="M3143">
            <v>20000</v>
          </cell>
          <cell r="N3143">
            <v>4981933.4400000013</v>
          </cell>
          <cell r="O3143">
            <v>0</v>
          </cell>
          <cell r="P3143">
            <v>0</v>
          </cell>
          <cell r="Q3143">
            <v>4981933.4400000013</v>
          </cell>
          <cell r="R3143">
            <v>0</v>
          </cell>
          <cell r="T3143">
            <v>0</v>
          </cell>
        </row>
        <row r="3144">
          <cell r="B3144" t="str">
            <v>D20005</v>
          </cell>
          <cell r="E3144" t="str">
            <v>Alat bantu pekerjaan besi</v>
          </cell>
          <cell r="I3144" t="str">
            <v>kg</v>
          </cell>
          <cell r="J3144">
            <v>74729.001600000018</v>
          </cell>
          <cell r="K3144">
            <v>1</v>
          </cell>
          <cell r="M3144">
            <v>50</v>
          </cell>
          <cell r="N3144">
            <v>3736450.080000001</v>
          </cell>
          <cell r="O3144">
            <v>0</v>
          </cell>
          <cell r="P3144">
            <v>0</v>
          </cell>
          <cell r="Q3144">
            <v>3736450.080000001</v>
          </cell>
          <cell r="R3144">
            <v>0</v>
          </cell>
          <cell r="T3144">
            <v>0</v>
          </cell>
        </row>
        <row r="3145">
          <cell r="T3145">
            <v>0</v>
          </cell>
        </row>
        <row r="3146">
          <cell r="D3146" t="str">
            <v>Formwork</v>
          </cell>
          <cell r="I3146" t="str">
            <v>m2</v>
          </cell>
          <cell r="J3146">
            <v>1464.828</v>
          </cell>
          <cell r="M3146">
            <v>106081.89555555556</v>
          </cell>
          <cell r="T3146">
            <v>0</v>
          </cell>
        </row>
        <row r="3147">
          <cell r="D3147" t="str">
            <v>Material</v>
          </cell>
          <cell r="M3147">
            <v>613811.43350369681</v>
          </cell>
          <cell r="T3147">
            <v>0</v>
          </cell>
        </row>
        <row r="3148">
          <cell r="B3148" t="str">
            <v>A20008</v>
          </cell>
          <cell r="E3148" t="str">
            <v>Kayu bekisting</v>
          </cell>
          <cell r="G3148">
            <v>3</v>
          </cell>
          <cell r="H3148" t="str">
            <v>X pakai</v>
          </cell>
          <cell r="I3148" t="str">
            <v>m3</v>
          </cell>
          <cell r="J3148">
            <v>16.911642708333336</v>
          </cell>
          <cell r="K3148">
            <v>1.154513888888889E-2</v>
          </cell>
          <cell r="M3148">
            <v>2193529.6</v>
          </cell>
          <cell r="N3148">
            <v>37096188.865353338</v>
          </cell>
          <cell r="O3148">
            <v>37096188.865353338</v>
          </cell>
          <cell r="P3148">
            <v>0</v>
          </cell>
          <cell r="Q3148">
            <v>0</v>
          </cell>
          <cell r="R3148">
            <v>0</v>
          </cell>
          <cell r="T3148">
            <v>0</v>
          </cell>
        </row>
        <row r="3149">
          <cell r="B3149" t="str">
            <v>B20065</v>
          </cell>
          <cell r="E3149" t="str">
            <v>Plywood 12mm x 4' x 8'</v>
          </cell>
          <cell r="G3149">
            <v>3</v>
          </cell>
          <cell r="H3149" t="str">
            <v>X pakai</v>
          </cell>
          <cell r="I3149" t="str">
            <v>lbr</v>
          </cell>
          <cell r="J3149">
            <v>169.54027777777779</v>
          </cell>
          <cell r="K3149">
            <v>0.11574074074074074</v>
          </cell>
          <cell r="M3149">
            <v>225000</v>
          </cell>
          <cell r="N3149">
            <v>38146562.5</v>
          </cell>
          <cell r="O3149">
            <v>38146562.5</v>
          </cell>
          <cell r="P3149">
            <v>0</v>
          </cell>
          <cell r="Q3149">
            <v>0</v>
          </cell>
          <cell r="R3149">
            <v>0</v>
          </cell>
          <cell r="T3149">
            <v>0</v>
          </cell>
        </row>
        <row r="3150">
          <cell r="B3150" t="str">
            <v>B20067</v>
          </cell>
          <cell r="E3150" t="str">
            <v>Paku</v>
          </cell>
          <cell r="G3150">
            <v>1</v>
          </cell>
          <cell r="H3150" t="str">
            <v>X pakai</v>
          </cell>
          <cell r="I3150" t="str">
            <v>kg</v>
          </cell>
          <cell r="J3150">
            <v>579.82774999999992</v>
          </cell>
          <cell r="K3150">
            <v>0.39583333333333331</v>
          </cell>
          <cell r="M3150">
            <v>10650</v>
          </cell>
          <cell r="N3150">
            <v>6175165.5374999996</v>
          </cell>
          <cell r="O3150">
            <v>6175165.5374999996</v>
          </cell>
          <cell r="P3150">
            <v>0</v>
          </cell>
          <cell r="Q3150">
            <v>0</v>
          </cell>
          <cell r="R3150">
            <v>0</v>
          </cell>
          <cell r="T3150">
            <v>0</v>
          </cell>
        </row>
        <row r="3151">
          <cell r="B3151" t="str">
            <v>B20091</v>
          </cell>
          <cell r="E3151" t="str">
            <v>Material lain (adjustable support, pipa dll)</v>
          </cell>
          <cell r="G3151">
            <v>80</v>
          </cell>
          <cell r="H3151" t="str">
            <v>X pakai</v>
          </cell>
          <cell r="I3151" t="str">
            <v>ls</v>
          </cell>
          <cell r="J3151">
            <v>18.31035</v>
          </cell>
          <cell r="K3151">
            <v>1.2500000000000001E-2</v>
          </cell>
          <cell r="M3151">
            <v>600000</v>
          </cell>
          <cell r="N3151">
            <v>10986210</v>
          </cell>
          <cell r="O3151">
            <v>10986210</v>
          </cell>
          <cell r="P3151">
            <v>0</v>
          </cell>
          <cell r="Q3151">
            <v>0</v>
          </cell>
          <cell r="R3151">
            <v>0</v>
          </cell>
          <cell r="T3151">
            <v>0</v>
          </cell>
        </row>
        <row r="3152">
          <cell r="B3152" t="str">
            <v>B20066</v>
          </cell>
          <cell r="E3152" t="str">
            <v>Oli formwork</v>
          </cell>
          <cell r="I3152" t="str">
            <v>liter</v>
          </cell>
          <cell r="J3152">
            <v>292.96559999999999</v>
          </cell>
          <cell r="K3152">
            <v>0.2</v>
          </cell>
          <cell r="M3152">
            <v>5000</v>
          </cell>
          <cell r="N3152">
            <v>1464828</v>
          </cell>
          <cell r="O3152">
            <v>1464828</v>
          </cell>
          <cell r="P3152">
            <v>0</v>
          </cell>
          <cell r="Q3152">
            <v>0</v>
          </cell>
          <cell r="R3152">
            <v>0</v>
          </cell>
          <cell r="T3152">
            <v>0</v>
          </cell>
        </row>
        <row r="3153">
          <cell r="D3153" t="str">
            <v>Labour</v>
          </cell>
          <cell r="M3153">
            <v>383141.87068424356</v>
          </cell>
          <cell r="T3153">
            <v>0</v>
          </cell>
        </row>
        <row r="3154">
          <cell r="B3154" t="str">
            <v>C20013</v>
          </cell>
          <cell r="E3154" t="str">
            <v>Upah fabrikasi bekisting</v>
          </cell>
          <cell r="I3154" t="str">
            <v>m2</v>
          </cell>
          <cell r="J3154">
            <v>488.27600000000001</v>
          </cell>
          <cell r="M3154">
            <v>30000</v>
          </cell>
          <cell r="N3154">
            <v>14648280</v>
          </cell>
          <cell r="O3154">
            <v>0</v>
          </cell>
          <cell r="P3154">
            <v>14648280</v>
          </cell>
          <cell r="Q3154">
            <v>0</v>
          </cell>
          <cell r="R3154">
            <v>0</v>
          </cell>
          <cell r="T3154">
            <v>0</v>
          </cell>
        </row>
        <row r="3155">
          <cell r="B3155" t="str">
            <v>C20017</v>
          </cell>
          <cell r="E3155" t="str">
            <v>Upah install bekisting</v>
          </cell>
          <cell r="I3155" t="str">
            <v>m2</v>
          </cell>
          <cell r="J3155">
            <v>1464.828</v>
          </cell>
          <cell r="M3155">
            <v>30000</v>
          </cell>
          <cell r="N3155">
            <v>43944840</v>
          </cell>
          <cell r="O3155">
            <v>0</v>
          </cell>
          <cell r="P3155">
            <v>43944840</v>
          </cell>
          <cell r="Q3155">
            <v>0</v>
          </cell>
          <cell r="R3155">
            <v>0</v>
          </cell>
          <cell r="T3155">
            <v>0</v>
          </cell>
        </row>
        <row r="3156">
          <cell r="D3156" t="str">
            <v>Equipment Operasional</v>
          </cell>
          <cell r="M3156">
            <v>19157.093534212177</v>
          </cell>
          <cell r="T3156">
            <v>0</v>
          </cell>
        </row>
        <row r="3157">
          <cell r="B3157" t="str">
            <v>D20007</v>
          </cell>
          <cell r="E3157" t="str">
            <v>Alat bantu formwork</v>
          </cell>
          <cell r="I3157" t="str">
            <v>m2</v>
          </cell>
          <cell r="J3157">
            <v>1464.828</v>
          </cell>
          <cell r="M3157">
            <v>2000</v>
          </cell>
          <cell r="N3157">
            <v>2929656</v>
          </cell>
          <cell r="O3157">
            <v>0</v>
          </cell>
          <cell r="P3157">
            <v>0</v>
          </cell>
          <cell r="Q3157">
            <v>2929656</v>
          </cell>
          <cell r="R3157">
            <v>0</v>
          </cell>
          <cell r="T3157">
            <v>0</v>
          </cell>
        </row>
        <row r="3158">
          <cell r="T3158">
            <v>0</v>
          </cell>
        </row>
        <row r="3159">
          <cell r="B3159" t="str">
            <v>4.9.5</v>
          </cell>
          <cell r="D3159" t="str">
            <v>Galvanized Steel Ladder</v>
          </cell>
          <cell r="I3159" t="str">
            <v>nos</v>
          </cell>
          <cell r="J3159">
            <v>6</v>
          </cell>
          <cell r="K3159">
            <v>34.72</v>
          </cell>
          <cell r="L3159" t="str">
            <v>kg/nos</v>
          </cell>
          <cell r="M3159">
            <v>696309.6</v>
          </cell>
          <cell r="T3159">
            <v>0</v>
          </cell>
        </row>
        <row r="3160">
          <cell r="D3160" t="str">
            <v>Material</v>
          </cell>
          <cell r="I3160" t="str">
            <v>kg</v>
          </cell>
          <cell r="J3160">
            <v>208.32</v>
          </cell>
          <cell r="M3160">
            <v>14804.999999999998</v>
          </cell>
          <cell r="T3160">
            <v>0</v>
          </cell>
        </row>
        <row r="3161">
          <cell r="B3161" t="str">
            <v>B20008</v>
          </cell>
          <cell r="E3161" t="str">
            <v>Baja galvanis</v>
          </cell>
          <cell r="I3161" t="str">
            <v>kg</v>
          </cell>
          <cell r="J3161">
            <v>218.73599999999999</v>
          </cell>
          <cell r="K3161">
            <v>1.05</v>
          </cell>
          <cell r="M3161">
            <v>14100</v>
          </cell>
          <cell r="N3161">
            <v>3084177.5999999996</v>
          </cell>
          <cell r="O3161">
            <v>3084177.5999999996</v>
          </cell>
          <cell r="P3161">
            <v>0</v>
          </cell>
          <cell r="Q3161">
            <v>0</v>
          </cell>
          <cell r="R3161">
            <v>0</v>
          </cell>
          <cell r="T3161">
            <v>0</v>
          </cell>
        </row>
        <row r="3162">
          <cell r="D3162" t="str">
            <v>Labour</v>
          </cell>
          <cell r="M3162">
            <v>5250</v>
          </cell>
          <cell r="T3162">
            <v>0</v>
          </cell>
        </row>
        <row r="3163">
          <cell r="B3163" t="str">
            <v>C20023</v>
          </cell>
          <cell r="E3163" t="str">
            <v>Upah pabrikasi dan instalasi baja</v>
          </cell>
          <cell r="I3163" t="str">
            <v>kg</v>
          </cell>
          <cell r="J3163">
            <v>218.73599999999999</v>
          </cell>
          <cell r="M3163">
            <v>5000</v>
          </cell>
          <cell r="N3163">
            <v>1093680</v>
          </cell>
          <cell r="O3163">
            <v>0</v>
          </cell>
          <cell r="P3163">
            <v>1093680</v>
          </cell>
          <cell r="Q3163">
            <v>0</v>
          </cell>
          <cell r="R3163">
            <v>0</v>
          </cell>
          <cell r="T3163">
            <v>0</v>
          </cell>
        </row>
        <row r="3164">
          <cell r="T3164">
            <v>0</v>
          </cell>
        </row>
        <row r="3165">
          <cell r="B3165" t="str">
            <v>4.9.6</v>
          </cell>
          <cell r="D3165" t="str">
            <v>Non-Toxic Epoxy Coat</v>
          </cell>
          <cell r="I3165" t="str">
            <v>m2</v>
          </cell>
          <cell r="J3165">
            <v>844.404</v>
          </cell>
          <cell r="K3165">
            <v>140.73400000000001</v>
          </cell>
          <cell r="L3165" t="str">
            <v>m2/nos</v>
          </cell>
          <cell r="M3165">
            <v>81479.72</v>
          </cell>
          <cell r="T3165">
            <v>0</v>
          </cell>
        </row>
        <row r="3166">
          <cell r="B3166" t="str">
            <v>B20023</v>
          </cell>
          <cell r="E3166" t="str">
            <v>Epoxy primer</v>
          </cell>
          <cell r="I3166" t="str">
            <v>kg</v>
          </cell>
          <cell r="J3166">
            <v>422.202</v>
          </cell>
          <cell r="K3166">
            <v>0.5</v>
          </cell>
          <cell r="M3166">
            <v>77519.199999999997</v>
          </cell>
          <cell r="N3166">
            <v>32728761.2784</v>
          </cell>
          <cell r="O3166">
            <v>32728761.2784</v>
          </cell>
          <cell r="P3166">
            <v>0</v>
          </cell>
          <cell r="Q3166">
            <v>0</v>
          </cell>
          <cell r="R3166">
            <v>0</v>
          </cell>
          <cell r="T3166">
            <v>0</v>
          </cell>
        </row>
        <row r="3167">
          <cell r="B3167" t="str">
            <v>B20130</v>
          </cell>
          <cell r="E3167" t="str">
            <v>Epoxy finish 41</v>
          </cell>
          <cell r="I3167" t="str">
            <v>kg</v>
          </cell>
          <cell r="J3167">
            <v>84.440400000000011</v>
          </cell>
          <cell r="K3167">
            <v>0.1</v>
          </cell>
          <cell r="M3167">
            <v>102313.2</v>
          </cell>
          <cell r="N3167">
            <v>8639367.5332800001</v>
          </cell>
          <cell r="O3167">
            <v>8639367.5332800001</v>
          </cell>
          <cell r="P3167">
            <v>0</v>
          </cell>
          <cell r="Q3167">
            <v>0</v>
          </cell>
          <cell r="R3167">
            <v>0</v>
          </cell>
          <cell r="T3167">
            <v>0</v>
          </cell>
        </row>
        <row r="3168">
          <cell r="B3168" t="str">
            <v>B20131</v>
          </cell>
          <cell r="E3168" t="str">
            <v>Thinner epoxy 41</v>
          </cell>
          <cell r="I3168" t="str">
            <v>ltr</v>
          </cell>
          <cell r="J3168">
            <v>168.88080000000002</v>
          </cell>
          <cell r="K3168">
            <v>0.2</v>
          </cell>
          <cell r="M3168">
            <v>37444</v>
          </cell>
          <cell r="N3168">
            <v>6323572.6752000004</v>
          </cell>
          <cell r="O3168">
            <v>6323572.6752000004</v>
          </cell>
          <cell r="P3168">
            <v>0</v>
          </cell>
          <cell r="Q3168">
            <v>0</v>
          </cell>
          <cell r="R3168">
            <v>0</v>
          </cell>
          <cell r="T3168">
            <v>0</v>
          </cell>
        </row>
        <row r="3169">
          <cell r="B3169" t="str">
            <v>E20070</v>
          </cell>
          <cell r="E3169" t="str">
            <v>Upah cat epoxy</v>
          </cell>
          <cell r="I3169" t="str">
            <v>m2</v>
          </cell>
          <cell r="J3169">
            <v>844.404</v>
          </cell>
          <cell r="K3169">
            <v>1</v>
          </cell>
          <cell r="M3169">
            <v>25000</v>
          </cell>
          <cell r="N3169">
            <v>21110100</v>
          </cell>
          <cell r="O3169">
            <v>0</v>
          </cell>
          <cell r="P3169">
            <v>0</v>
          </cell>
          <cell r="Q3169">
            <v>0</v>
          </cell>
          <cell r="R3169">
            <v>21110100</v>
          </cell>
          <cell r="T3169">
            <v>0</v>
          </cell>
        </row>
        <row r="3170">
          <cell r="T3170">
            <v>0</v>
          </cell>
        </row>
        <row r="3171">
          <cell r="B3171" t="str">
            <v>4.9.7</v>
          </cell>
          <cell r="D3171" t="str">
            <v>Waterproofing Membarane With Propylene Board</v>
          </cell>
          <cell r="I3171" t="str">
            <v>m2</v>
          </cell>
          <cell r="J3171">
            <v>584.42399999999998</v>
          </cell>
          <cell r="K3171">
            <v>97.403999999999996</v>
          </cell>
          <cell r="L3171" t="str">
            <v>m2/nos</v>
          </cell>
          <cell r="M3171">
            <v>50000</v>
          </cell>
          <cell r="T3171">
            <v>0</v>
          </cell>
        </row>
        <row r="3172">
          <cell r="B3172" t="str">
            <v>E20357</v>
          </cell>
          <cell r="E3172" t="str">
            <v>Waterproofing Membarane With Propylene Board</v>
          </cell>
          <cell r="I3172" t="str">
            <v>m2</v>
          </cell>
          <cell r="J3172">
            <v>584.42399999999998</v>
          </cell>
          <cell r="M3172">
            <v>50000</v>
          </cell>
          <cell r="N3172">
            <v>29221200</v>
          </cell>
          <cell r="O3172">
            <v>0</v>
          </cell>
          <cell r="P3172">
            <v>0</v>
          </cell>
          <cell r="Q3172">
            <v>0</v>
          </cell>
          <cell r="R3172">
            <v>29221200</v>
          </cell>
          <cell r="T3172">
            <v>0</v>
          </cell>
        </row>
        <row r="3173">
          <cell r="T3173">
            <v>0</v>
          </cell>
        </row>
        <row r="3174">
          <cell r="B3174" t="str">
            <v>4.9.8</v>
          </cell>
          <cell r="D3174" t="str">
            <v>Asphalt Pavement</v>
          </cell>
          <cell r="I3174" t="str">
            <v>m2</v>
          </cell>
          <cell r="J3174">
            <v>0</v>
          </cell>
          <cell r="K3174">
            <v>0</v>
          </cell>
          <cell r="L3174" t="str">
            <v>m2/nos</v>
          </cell>
          <cell r="M3174" t="e">
            <v>#DIV/0!</v>
          </cell>
          <cell r="T3174">
            <v>0</v>
          </cell>
        </row>
        <row r="3175">
          <cell r="D3175" t="str">
            <v>AC-WC</v>
          </cell>
          <cell r="F3175">
            <v>5</v>
          </cell>
          <cell r="I3175" t="str">
            <v>m2</v>
          </cell>
          <cell r="J3175">
            <v>0</v>
          </cell>
          <cell r="M3175" t="e">
            <v>#DIV/0!</v>
          </cell>
          <cell r="T3175">
            <v>0</v>
          </cell>
        </row>
        <row r="3176">
          <cell r="D3176" t="str">
            <v>Material</v>
          </cell>
          <cell r="M3176" t="e">
            <v>#DIV/0!</v>
          </cell>
          <cell r="T3176">
            <v>0</v>
          </cell>
        </row>
        <row r="3177">
          <cell r="B3177" t="str">
            <v>A20002</v>
          </cell>
          <cell r="E3177" t="str">
            <v>Agregat kasar</v>
          </cell>
          <cell r="I3177" t="str">
            <v>m3</v>
          </cell>
          <cell r="J3177">
            <v>0</v>
          </cell>
          <cell r="K3177">
            <v>2.5987500000000004E-2</v>
          </cell>
          <cell r="M3177">
            <v>100585.90399999999</v>
          </cell>
          <cell r="N3177">
            <v>0</v>
          </cell>
          <cell r="O3177">
            <v>0</v>
          </cell>
          <cell r="P3177">
            <v>0</v>
          </cell>
          <cell r="Q3177">
            <v>0</v>
          </cell>
          <cell r="R3177">
            <v>0</v>
          </cell>
          <cell r="T3177">
            <v>0</v>
          </cell>
        </row>
        <row r="3178">
          <cell r="B3178" t="str">
            <v>A20001</v>
          </cell>
          <cell r="E3178" t="str">
            <v>Agregat halus</v>
          </cell>
          <cell r="I3178" t="str">
            <v>m3</v>
          </cell>
          <cell r="J3178">
            <v>0</v>
          </cell>
          <cell r="K3178">
            <v>3.7812499999999999E-2</v>
          </cell>
          <cell r="M3178">
            <v>113923.47200000001</v>
          </cell>
          <cell r="N3178">
            <v>0</v>
          </cell>
          <cell r="O3178">
            <v>0</v>
          </cell>
          <cell r="P3178">
            <v>0</v>
          </cell>
          <cell r="Q3178">
            <v>0</v>
          </cell>
          <cell r="R3178">
            <v>0</v>
          </cell>
          <cell r="T3178">
            <v>0</v>
          </cell>
        </row>
        <row r="3179">
          <cell r="B3179" t="str">
            <v>A20007</v>
          </cell>
          <cell r="E3179" t="str">
            <v>Filler</v>
          </cell>
          <cell r="I3179" t="str">
            <v>kg</v>
          </cell>
          <cell r="J3179">
            <v>0</v>
          </cell>
          <cell r="K3179">
            <v>1.2375</v>
          </cell>
          <cell r="M3179">
            <v>1054</v>
          </cell>
          <cell r="N3179">
            <v>0</v>
          </cell>
          <cell r="O3179">
            <v>0</v>
          </cell>
          <cell r="P3179">
            <v>0</v>
          </cell>
          <cell r="Q3179">
            <v>0</v>
          </cell>
          <cell r="R3179">
            <v>0</v>
          </cell>
          <cell r="T3179">
            <v>0</v>
          </cell>
        </row>
        <row r="3180">
          <cell r="B3180" t="str">
            <v>B20007</v>
          </cell>
          <cell r="E3180" t="str">
            <v>Aspal</v>
          </cell>
          <cell r="I3180" t="str">
            <v>kg</v>
          </cell>
          <cell r="J3180">
            <v>0</v>
          </cell>
          <cell r="K3180">
            <v>7.3237500000000013</v>
          </cell>
          <cell r="M3180">
            <v>6900</v>
          </cell>
          <cell r="N3180">
            <v>0</v>
          </cell>
          <cell r="O3180">
            <v>0</v>
          </cell>
          <cell r="P3180">
            <v>0</v>
          </cell>
          <cell r="Q3180">
            <v>0</v>
          </cell>
          <cell r="R3180">
            <v>0</v>
          </cell>
          <cell r="T3180">
            <v>0</v>
          </cell>
        </row>
        <row r="3181">
          <cell r="D3181" t="str">
            <v>Labour</v>
          </cell>
          <cell r="M3181" t="e">
            <v>#DIV/0!</v>
          </cell>
          <cell r="T3181">
            <v>0</v>
          </cell>
        </row>
        <row r="3182">
          <cell r="B3182" t="str">
            <v>C20001</v>
          </cell>
          <cell r="E3182" t="str">
            <v>Tenaga</v>
          </cell>
          <cell r="G3182">
            <v>6</v>
          </cell>
          <cell r="I3182" t="str">
            <v>jam</v>
          </cell>
          <cell r="J3182">
            <v>0</v>
          </cell>
          <cell r="K3182">
            <v>1.6265060240963858E-2</v>
          </cell>
          <cell r="L3182">
            <v>368.88888888888886</v>
          </cell>
          <cell r="M3182">
            <v>17500</v>
          </cell>
          <cell r="N3182">
            <v>0</v>
          </cell>
          <cell r="O3182">
            <v>0</v>
          </cell>
          <cell r="P3182">
            <v>0</v>
          </cell>
          <cell r="Q3182">
            <v>0</v>
          </cell>
          <cell r="R3182">
            <v>0</v>
          </cell>
          <cell r="T3182">
            <v>0</v>
          </cell>
        </row>
        <row r="3183">
          <cell r="B3183" t="str">
            <v>C20003</v>
          </cell>
          <cell r="E3183" t="str">
            <v>Mandor</v>
          </cell>
          <cell r="G3183">
            <v>1</v>
          </cell>
          <cell r="I3183" t="str">
            <v>jam</v>
          </cell>
          <cell r="J3183">
            <v>0</v>
          </cell>
          <cell r="K3183">
            <v>1.8975903614457835E-3</v>
          </cell>
          <cell r="L3183">
            <v>526.98412698412687</v>
          </cell>
          <cell r="M3183">
            <v>27500</v>
          </cell>
          <cell r="N3183">
            <v>0</v>
          </cell>
          <cell r="O3183">
            <v>0</v>
          </cell>
          <cell r="P3183">
            <v>0</v>
          </cell>
          <cell r="Q3183">
            <v>0</v>
          </cell>
          <cell r="R3183">
            <v>0</v>
          </cell>
          <cell r="T3183">
            <v>0</v>
          </cell>
        </row>
        <row r="3184">
          <cell r="D3184" t="str">
            <v>Equipment Operasional</v>
          </cell>
          <cell r="H3184" t="str">
            <v>BBM</v>
          </cell>
          <cell r="M3184" t="e">
            <v>#DIV/0!</v>
          </cell>
          <cell r="T3184">
            <v>0</v>
          </cell>
        </row>
        <row r="3185">
          <cell r="B3185" t="str">
            <v>D20042</v>
          </cell>
          <cell r="E3185" t="str">
            <v>Wheel loader</v>
          </cell>
          <cell r="G3185">
            <v>16</v>
          </cell>
          <cell r="H3185">
            <v>0</v>
          </cell>
          <cell r="I3185" t="str">
            <v>jam</v>
          </cell>
          <cell r="J3185">
            <v>0</v>
          </cell>
          <cell r="K3185">
            <v>1.8592890078833852E-3</v>
          </cell>
          <cell r="L3185">
            <v>537.84</v>
          </cell>
          <cell r="M3185">
            <v>173345.6</v>
          </cell>
          <cell r="N3185">
            <v>0</v>
          </cell>
          <cell r="O3185">
            <v>0</v>
          </cell>
          <cell r="P3185">
            <v>0</v>
          </cell>
          <cell r="Q3185">
            <v>0</v>
          </cell>
          <cell r="R3185">
            <v>0</v>
          </cell>
          <cell r="T3185">
            <v>0</v>
          </cell>
        </row>
        <row r="3186">
          <cell r="B3186" t="str">
            <v>D20011</v>
          </cell>
          <cell r="E3186" t="str">
            <v>AMP</v>
          </cell>
          <cell r="G3186">
            <v>35</v>
          </cell>
          <cell r="H3186">
            <v>0</v>
          </cell>
          <cell r="I3186" t="str">
            <v>jam</v>
          </cell>
          <cell r="J3186">
            <v>0</v>
          </cell>
          <cell r="K3186">
            <v>2.7108433734939763E-3</v>
          </cell>
          <cell r="L3186">
            <v>368.88888888888886</v>
          </cell>
          <cell r="M3186">
            <v>635267.251017045</v>
          </cell>
          <cell r="N3186">
            <v>0</v>
          </cell>
          <cell r="O3186">
            <v>0</v>
          </cell>
          <cell r="P3186">
            <v>0</v>
          </cell>
          <cell r="Q3186">
            <v>0</v>
          </cell>
          <cell r="R3186">
            <v>0</v>
          </cell>
          <cell r="T3186">
            <v>0</v>
          </cell>
        </row>
        <row r="3187">
          <cell r="B3187" t="str">
            <v>D20027</v>
          </cell>
          <cell r="E3187" t="str">
            <v>Genset</v>
          </cell>
          <cell r="G3187">
            <v>10</v>
          </cell>
          <cell r="H3187">
            <v>0</v>
          </cell>
          <cell r="I3187" t="str">
            <v>jam</v>
          </cell>
          <cell r="J3187">
            <v>0</v>
          </cell>
          <cell r="K3187">
            <v>2.7108433734939763E-3</v>
          </cell>
          <cell r="L3187">
            <v>368.88888888888886</v>
          </cell>
          <cell r="M3187">
            <v>19041.044336153493</v>
          </cell>
          <cell r="N3187">
            <v>0</v>
          </cell>
          <cell r="O3187">
            <v>0</v>
          </cell>
          <cell r="P3187">
            <v>0</v>
          </cell>
          <cell r="Q3187">
            <v>0</v>
          </cell>
          <cell r="R3187">
            <v>0</v>
          </cell>
          <cell r="T3187">
            <v>0</v>
          </cell>
        </row>
        <row r="3188">
          <cell r="B3188" t="str">
            <v>D20024</v>
          </cell>
          <cell r="E3188" t="str">
            <v>Dump Truck 20 Ton</v>
          </cell>
          <cell r="G3188">
            <v>10</v>
          </cell>
          <cell r="H3188">
            <v>0</v>
          </cell>
          <cell r="I3188" t="str">
            <v>jam</v>
          </cell>
          <cell r="J3188">
            <v>0</v>
          </cell>
          <cell r="K3188">
            <v>1.210843373493976E-2</v>
          </cell>
          <cell r="L3188">
            <v>82.587064676616905</v>
          </cell>
          <cell r="M3188">
            <v>192744.92307692309</v>
          </cell>
          <cell r="N3188">
            <v>0</v>
          </cell>
          <cell r="O3188">
            <v>0</v>
          </cell>
          <cell r="P3188">
            <v>0</v>
          </cell>
          <cell r="Q3188">
            <v>0</v>
          </cell>
          <cell r="R3188">
            <v>0</v>
          </cell>
          <cell r="T3188">
            <v>0</v>
          </cell>
        </row>
        <row r="3189">
          <cell r="B3189" t="str">
            <v>D20012</v>
          </cell>
          <cell r="E3189" t="str">
            <v>Asphalt finisher</v>
          </cell>
          <cell r="G3189">
            <v>12</v>
          </cell>
          <cell r="H3189">
            <v>0</v>
          </cell>
          <cell r="I3189" t="str">
            <v>jam</v>
          </cell>
          <cell r="J3189">
            <v>0</v>
          </cell>
          <cell r="K3189">
            <v>3.3885542168674704E-3</v>
          </cell>
          <cell r="L3189">
            <v>295.11111111111109</v>
          </cell>
          <cell r="M3189">
            <v>116435.14869362471</v>
          </cell>
          <cell r="N3189">
            <v>0</v>
          </cell>
          <cell r="O3189">
            <v>0</v>
          </cell>
          <cell r="P3189">
            <v>0</v>
          </cell>
          <cell r="Q3189">
            <v>0</v>
          </cell>
          <cell r="R3189">
            <v>0</v>
          </cell>
          <cell r="T3189">
            <v>0</v>
          </cell>
        </row>
        <row r="3190">
          <cell r="B3190" t="str">
            <v>D20037</v>
          </cell>
          <cell r="E3190" t="str">
            <v>Tandem roller 6 ton</v>
          </cell>
          <cell r="G3190">
            <v>16</v>
          </cell>
          <cell r="H3190">
            <v>0</v>
          </cell>
          <cell r="I3190" t="str">
            <v>jam</v>
          </cell>
          <cell r="J3190">
            <v>0</v>
          </cell>
          <cell r="K3190">
            <v>3.2128514056224901E-3</v>
          </cell>
          <cell r="L3190">
            <v>311.25</v>
          </cell>
          <cell r="M3190">
            <v>121405.58489999251</v>
          </cell>
          <cell r="N3190">
            <v>0</v>
          </cell>
          <cell r="O3190">
            <v>0</v>
          </cell>
          <cell r="P3190">
            <v>0</v>
          </cell>
          <cell r="Q3190">
            <v>0</v>
          </cell>
          <cell r="R3190">
            <v>0</v>
          </cell>
          <cell r="T3190">
            <v>0</v>
          </cell>
        </row>
        <row r="3191">
          <cell r="B3191" t="str">
            <v>D20034</v>
          </cell>
          <cell r="E3191" t="str">
            <v>Pneumatic tire roller 6 ton</v>
          </cell>
          <cell r="G3191">
            <v>12</v>
          </cell>
          <cell r="H3191">
            <v>0</v>
          </cell>
          <cell r="I3191" t="str">
            <v>jam</v>
          </cell>
          <cell r="J3191">
            <v>0</v>
          </cell>
          <cell r="K3191">
            <v>2.2948938611589216E-3</v>
          </cell>
          <cell r="L3191">
            <v>435.74999999999994</v>
          </cell>
          <cell r="M3191">
            <v>129395.094333325</v>
          </cell>
          <cell r="N3191">
            <v>0</v>
          </cell>
          <cell r="O3191">
            <v>0</v>
          </cell>
          <cell r="P3191">
            <v>0</v>
          </cell>
          <cell r="Q3191">
            <v>0</v>
          </cell>
          <cell r="R3191">
            <v>0</v>
          </cell>
          <cell r="T3191">
            <v>0</v>
          </cell>
        </row>
        <row r="3192">
          <cell r="B3192" t="str">
            <v>D20052</v>
          </cell>
          <cell r="E3192" t="str">
            <v>Alat bantu pek. aspal</v>
          </cell>
          <cell r="I3192" t="str">
            <v>m3</v>
          </cell>
          <cell r="J3192">
            <v>0</v>
          </cell>
          <cell r="K3192">
            <v>1</v>
          </cell>
          <cell r="M3192">
            <v>100</v>
          </cell>
          <cell r="N3192">
            <v>0</v>
          </cell>
          <cell r="O3192">
            <v>0</v>
          </cell>
          <cell r="P3192">
            <v>0</v>
          </cell>
          <cell r="Q3192">
            <v>0</v>
          </cell>
          <cell r="R3192">
            <v>0</v>
          </cell>
          <cell r="T3192">
            <v>0</v>
          </cell>
        </row>
        <row r="3193">
          <cell r="B3193" t="str">
            <v>D20050</v>
          </cell>
          <cell r="E3193" t="str">
            <v>BBM solar</v>
          </cell>
          <cell r="H3193">
            <v>0</v>
          </cell>
          <cell r="I3193" t="str">
            <v>ltr</v>
          </cell>
          <cell r="J3193">
            <v>0</v>
          </cell>
          <cell r="M3193">
            <v>989.1712</v>
          </cell>
          <cell r="N3193">
            <v>0</v>
          </cell>
          <cell r="O3193">
            <v>0</v>
          </cell>
          <cell r="P3193">
            <v>0</v>
          </cell>
          <cell r="Q3193">
            <v>0</v>
          </cell>
          <cell r="R3193">
            <v>0</v>
          </cell>
          <cell r="T3193">
            <v>0</v>
          </cell>
        </row>
        <row r="3194">
          <cell r="T3194">
            <v>0</v>
          </cell>
        </row>
        <row r="3195">
          <cell r="B3195" t="str">
            <v>4.9.9</v>
          </cell>
          <cell r="D3195" t="str">
            <v>Cast Iron Frame &amp; Perforated Cover</v>
          </cell>
          <cell r="I3195" t="str">
            <v>nos</v>
          </cell>
          <cell r="J3195">
            <v>6</v>
          </cell>
          <cell r="K3195">
            <v>1130.3999999999999</v>
          </cell>
          <cell r="L3195" t="str">
            <v>kg/nos</v>
          </cell>
          <cell r="M3195">
            <v>19406142</v>
          </cell>
          <cell r="T3195">
            <v>0</v>
          </cell>
        </row>
        <row r="3196">
          <cell r="D3196" t="str">
            <v>Material</v>
          </cell>
          <cell r="I3196" t="str">
            <v>kg</v>
          </cell>
          <cell r="J3196">
            <v>6782.4</v>
          </cell>
          <cell r="M3196">
            <v>11917.5</v>
          </cell>
          <cell r="T3196">
            <v>0</v>
          </cell>
        </row>
        <row r="3197">
          <cell r="B3197" t="str">
            <v>B20010</v>
          </cell>
          <cell r="E3197" t="str">
            <v>Baja Struktur</v>
          </cell>
          <cell r="I3197" t="str">
            <v>kg</v>
          </cell>
          <cell r="J3197">
            <v>7121.5199999999995</v>
          </cell>
          <cell r="K3197">
            <v>1.05</v>
          </cell>
          <cell r="M3197">
            <v>11350</v>
          </cell>
          <cell r="N3197">
            <v>80829252</v>
          </cell>
          <cell r="O3197">
            <v>80829252</v>
          </cell>
          <cell r="P3197">
            <v>0</v>
          </cell>
          <cell r="Q3197">
            <v>0</v>
          </cell>
          <cell r="R3197">
            <v>0</v>
          </cell>
          <cell r="T3197">
            <v>0</v>
          </cell>
        </row>
        <row r="3198">
          <cell r="D3198" t="str">
            <v>Labour</v>
          </cell>
          <cell r="M3198">
            <v>5250</v>
          </cell>
          <cell r="T3198">
            <v>0</v>
          </cell>
        </row>
        <row r="3199">
          <cell r="B3199" t="str">
            <v>C20023</v>
          </cell>
          <cell r="E3199" t="str">
            <v>Upah pabrikasi dan instalasi baja</v>
          </cell>
          <cell r="I3199" t="str">
            <v>kg</v>
          </cell>
          <cell r="J3199">
            <v>7121.5199999999995</v>
          </cell>
          <cell r="M3199">
            <v>5000</v>
          </cell>
          <cell r="N3199">
            <v>35607600</v>
          </cell>
          <cell r="O3199">
            <v>0</v>
          </cell>
          <cell r="P3199">
            <v>35607600</v>
          </cell>
          <cell r="Q3199">
            <v>0</v>
          </cell>
          <cell r="R3199">
            <v>0</v>
          </cell>
          <cell r="T3199">
            <v>0</v>
          </cell>
        </row>
        <row r="3200">
          <cell r="T3200">
            <v>0</v>
          </cell>
        </row>
        <row r="3201">
          <cell r="B3201" t="str">
            <v>4.10</v>
          </cell>
          <cell r="D3201" t="str">
            <v>Chamber Type (C)</v>
          </cell>
          <cell r="I3201" t="str">
            <v>nos</v>
          </cell>
          <cell r="J3201">
            <v>3</v>
          </cell>
          <cell r="M3201">
            <v>128874936.05901934</v>
          </cell>
          <cell r="N3201">
            <v>386624808.17705804</v>
          </cell>
          <cell r="O3201">
            <v>281659793.3024897</v>
          </cell>
          <cell r="P3201">
            <v>61304103.066349231</v>
          </cell>
          <cell r="Q3201">
            <v>31593561.808219004</v>
          </cell>
          <cell r="R3201">
            <v>12067350</v>
          </cell>
          <cell r="S3201">
            <v>0</v>
          </cell>
          <cell r="T3201">
            <v>0</v>
          </cell>
        </row>
        <row r="3202">
          <cell r="B3202" t="str">
            <v>4.10.1</v>
          </cell>
          <cell r="D3202" t="str">
            <v>Excavation</v>
          </cell>
          <cell r="F3202" t="str">
            <v>buang sejauh 8 km</v>
          </cell>
          <cell r="I3202" t="str">
            <v>m3</v>
          </cell>
          <cell r="J3202">
            <v>320.226</v>
          </cell>
          <cell r="K3202">
            <v>106.742</v>
          </cell>
          <cell r="L3202" t="str">
            <v>m3/nos</v>
          </cell>
          <cell r="M3202">
            <v>83278.272710006888</v>
          </cell>
          <cell r="T3202">
            <v>0</v>
          </cell>
        </row>
        <row r="3203">
          <cell r="D3203" t="str">
            <v>Soft Soil (Excavation)</v>
          </cell>
          <cell r="F3203" t="str">
            <v>Estimate =</v>
          </cell>
          <cell r="G3203">
            <v>0.25</v>
          </cell>
          <cell r="I3203" t="str">
            <v>m3</v>
          </cell>
          <cell r="J3203">
            <v>80.0565</v>
          </cell>
          <cell r="M3203">
            <v>42763.506795090696</v>
          </cell>
          <cell r="T3203">
            <v>0</v>
          </cell>
        </row>
        <row r="3204">
          <cell r="D3204" t="str">
            <v>Labour</v>
          </cell>
          <cell r="M3204">
            <v>2615.4616868469261</v>
          </cell>
          <cell r="T3204">
            <v>0</v>
          </cell>
        </row>
        <row r="3205">
          <cell r="B3205" t="str">
            <v>C20001</v>
          </cell>
          <cell r="E3205" t="str">
            <v>Tenaga</v>
          </cell>
          <cell r="G3205">
            <v>3</v>
          </cell>
          <cell r="I3205" t="str">
            <v>jam</v>
          </cell>
          <cell r="J3205">
            <v>11.964840487603482</v>
          </cell>
          <cell r="K3205">
            <v>0.14945495353411006</v>
          </cell>
          <cell r="L3205">
            <v>20.072937892388495</v>
          </cell>
          <cell r="M3205">
            <v>17500</v>
          </cell>
          <cell r="N3205">
            <v>209384.70853306094</v>
          </cell>
          <cell r="O3205">
            <v>0</v>
          </cell>
          <cell r="P3205">
            <v>209384.70853306094</v>
          </cell>
          <cell r="Q3205">
            <v>0</v>
          </cell>
          <cell r="R3205">
            <v>0</v>
          </cell>
          <cell r="T3205">
            <v>0</v>
          </cell>
        </row>
        <row r="3206">
          <cell r="B3206" t="str">
            <v>C20003</v>
          </cell>
          <cell r="E3206" t="str">
            <v>Mandor</v>
          </cell>
          <cell r="G3206">
            <v>0</v>
          </cell>
          <cell r="I3206" t="str">
            <v>jam</v>
          </cell>
          <cell r="J3206">
            <v>0</v>
          </cell>
          <cell r="K3206">
            <v>0</v>
          </cell>
          <cell r="L3206">
            <v>20.072937892388495</v>
          </cell>
          <cell r="M3206">
            <v>27500</v>
          </cell>
          <cell r="N3206">
            <v>0</v>
          </cell>
          <cell r="O3206">
            <v>0</v>
          </cell>
          <cell r="P3206">
            <v>0</v>
          </cell>
          <cell r="Q3206">
            <v>0</v>
          </cell>
          <cell r="R3206">
            <v>0</v>
          </cell>
          <cell r="T3206">
            <v>0</v>
          </cell>
        </row>
        <row r="3207">
          <cell r="D3207" t="str">
            <v>Equipment Operasional</v>
          </cell>
          <cell r="H3207" t="str">
            <v>BBM</v>
          </cell>
          <cell r="M3207">
            <v>40148.045108243765</v>
          </cell>
          <cell r="T3207">
            <v>0</v>
          </cell>
        </row>
        <row r="3208">
          <cell r="B3208" t="str">
            <v>D20025</v>
          </cell>
          <cell r="E3208" t="str">
            <v>Excavator CAT320</v>
          </cell>
          <cell r="F3208">
            <v>0.6</v>
          </cell>
          <cell r="G3208">
            <v>18</v>
          </cell>
          <cell r="H3208">
            <v>43.07342575537254</v>
          </cell>
          <cell r="I3208" t="str">
            <v>jam</v>
          </cell>
          <cell r="J3208">
            <v>2.3929680975206966</v>
          </cell>
          <cell r="K3208">
            <v>4.9818317844703357E-2</v>
          </cell>
          <cell r="L3208">
            <v>20.072937892388495</v>
          </cell>
          <cell r="M3208">
            <v>241268.4</v>
          </cell>
          <cell r="N3208">
            <v>577347.58413986245</v>
          </cell>
          <cell r="O3208">
            <v>0</v>
          </cell>
          <cell r="P3208">
            <v>0</v>
          </cell>
          <cell r="Q3208">
            <v>577347.58413986245</v>
          </cell>
          <cell r="R3208">
            <v>0</v>
          </cell>
          <cell r="T3208">
            <v>0</v>
          </cell>
        </row>
        <row r="3209">
          <cell r="B3209" t="str">
            <v>D20105</v>
          </cell>
          <cell r="E3209" t="str">
            <v>Excavator long arm</v>
          </cell>
          <cell r="F3209">
            <v>0.4</v>
          </cell>
          <cell r="G3209">
            <v>18</v>
          </cell>
          <cell r="H3209">
            <v>31.906241300275955</v>
          </cell>
          <cell r="I3209" t="str">
            <v>jam</v>
          </cell>
          <cell r="J3209">
            <v>1.7725689611264419</v>
          </cell>
          <cell r="K3209">
            <v>5.5353686494114838E-2</v>
          </cell>
          <cell r="L3209">
            <v>18.065644103149648</v>
          </cell>
          <cell r="M3209">
            <v>241268.4</v>
          </cell>
          <cell r="N3209">
            <v>427664.87714063883</v>
          </cell>
          <cell r="O3209">
            <v>0</v>
          </cell>
          <cell r="P3209">
            <v>0</v>
          </cell>
          <cell r="Q3209">
            <v>427664.87714063883</v>
          </cell>
          <cell r="R3209">
            <v>0</v>
          </cell>
          <cell r="T3209">
            <v>0</v>
          </cell>
        </row>
        <row r="3210">
          <cell r="B3210" t="str">
            <v>D20024</v>
          </cell>
          <cell r="E3210" t="str">
            <v>Dump Truck 20 Ton</v>
          </cell>
          <cell r="F3210">
            <v>8</v>
          </cell>
          <cell r="G3210">
            <v>10</v>
          </cell>
          <cell r="H3210">
            <v>104.36995555555555</v>
          </cell>
          <cell r="I3210" t="str">
            <v>jam</v>
          </cell>
          <cell r="J3210">
            <v>10.436995555555555</v>
          </cell>
          <cell r="K3210">
            <v>0.13037037037037036</v>
          </cell>
          <cell r="L3210">
            <v>7.6704545454545467</v>
          </cell>
          <cell r="M3210">
            <v>192744.92307692309</v>
          </cell>
          <cell r="N3210">
            <v>2011677.9055097436</v>
          </cell>
          <cell r="O3210">
            <v>0</v>
          </cell>
          <cell r="P3210">
            <v>0</v>
          </cell>
          <cell r="Q3210">
            <v>2011677.9055097436</v>
          </cell>
          <cell r="R3210">
            <v>0</v>
          </cell>
          <cell r="T3210">
            <v>0</v>
          </cell>
        </row>
        <row r="3211">
          <cell r="B3211" t="str">
            <v>D20004</v>
          </cell>
          <cell r="E3211" t="str">
            <v>Alat bantu (Pek. Tanah)-m3</v>
          </cell>
          <cell r="I3211" t="str">
            <v>m3</v>
          </cell>
          <cell r="J3211">
            <v>80.0565</v>
          </cell>
          <cell r="K3211">
            <v>1</v>
          </cell>
          <cell r="M3211">
            <v>250</v>
          </cell>
          <cell r="N3211">
            <v>20014.125</v>
          </cell>
          <cell r="O3211">
            <v>0</v>
          </cell>
          <cell r="P3211">
            <v>0</v>
          </cell>
          <cell r="Q3211">
            <v>20014.125</v>
          </cell>
          <cell r="R3211">
            <v>0</v>
          </cell>
          <cell r="T3211">
            <v>0</v>
          </cell>
        </row>
        <row r="3212">
          <cell r="B3212" t="str">
            <v>D20050</v>
          </cell>
          <cell r="E3212" t="str">
            <v>BBM solar</v>
          </cell>
          <cell r="H3212">
            <v>179.34962261120404</v>
          </cell>
          <cell r="I3212" t="str">
            <v>ltr</v>
          </cell>
          <cell r="J3212">
            <v>179.34962261120404</v>
          </cell>
          <cell r="M3212">
            <v>989.1712</v>
          </cell>
          <cell r="N3212">
            <v>177407.48141787184</v>
          </cell>
          <cell r="O3212">
            <v>0</v>
          </cell>
          <cell r="P3212">
            <v>0</v>
          </cell>
          <cell r="Q3212">
            <v>177407.48141787184</v>
          </cell>
          <cell r="R3212">
            <v>0</v>
          </cell>
          <cell r="T3212">
            <v>0</v>
          </cell>
        </row>
        <row r="3213">
          <cell r="T3213">
            <v>0</v>
          </cell>
        </row>
        <row r="3214">
          <cell r="D3214" t="str">
            <v>Soft Rock (Excavation)</v>
          </cell>
          <cell r="F3214" t="str">
            <v>Estimate =</v>
          </cell>
          <cell r="G3214">
            <v>0.4</v>
          </cell>
          <cell r="I3214" t="str">
            <v>m3</v>
          </cell>
          <cell r="J3214">
            <v>128.09040000000002</v>
          </cell>
          <cell r="L3214">
            <v>0.75</v>
          </cell>
          <cell r="M3214">
            <v>76752.998164926234</v>
          </cell>
          <cell r="T3214">
            <v>0</v>
          </cell>
        </row>
        <row r="3215">
          <cell r="D3215" t="str">
            <v>Labour</v>
          </cell>
          <cell r="M3215">
            <v>3487.2822491292354</v>
          </cell>
          <cell r="T3215">
            <v>0</v>
          </cell>
        </row>
        <row r="3216">
          <cell r="B3216" t="str">
            <v>C20001</v>
          </cell>
          <cell r="E3216" t="str">
            <v>Tenaga</v>
          </cell>
          <cell r="G3216">
            <v>3</v>
          </cell>
          <cell r="I3216" t="str">
            <v>jam</v>
          </cell>
          <cell r="J3216">
            <v>25.524993040220767</v>
          </cell>
          <cell r="K3216">
            <v>0.19927327137881343</v>
          </cell>
          <cell r="L3216">
            <v>15.054703419291371</v>
          </cell>
          <cell r="M3216">
            <v>17500</v>
          </cell>
          <cell r="N3216">
            <v>446687.37820386345</v>
          </cell>
          <cell r="O3216">
            <v>0</v>
          </cell>
          <cell r="P3216">
            <v>446687.37820386345</v>
          </cell>
          <cell r="Q3216">
            <v>0</v>
          </cell>
          <cell r="R3216">
            <v>0</v>
          </cell>
          <cell r="T3216">
            <v>0</v>
          </cell>
        </row>
        <row r="3217">
          <cell r="B3217" t="str">
            <v>C20003</v>
          </cell>
          <cell r="E3217" t="str">
            <v>Mandor</v>
          </cell>
          <cell r="G3217">
            <v>0</v>
          </cell>
          <cell r="I3217" t="str">
            <v>jam</v>
          </cell>
          <cell r="J3217">
            <v>0</v>
          </cell>
          <cell r="K3217">
            <v>0</v>
          </cell>
          <cell r="L3217">
            <v>15.054703419291371</v>
          </cell>
          <cell r="M3217">
            <v>27500</v>
          </cell>
          <cell r="N3217">
            <v>0</v>
          </cell>
          <cell r="O3217">
            <v>0</v>
          </cell>
          <cell r="P3217">
            <v>0</v>
          </cell>
          <cell r="Q3217">
            <v>0</v>
          </cell>
          <cell r="R3217">
            <v>0</v>
          </cell>
          <cell r="T3217">
            <v>0</v>
          </cell>
        </row>
        <row r="3218">
          <cell r="D3218" t="str">
            <v>Equipment Operasional</v>
          </cell>
          <cell r="H3218" t="str">
            <v>BBM</v>
          </cell>
          <cell r="M3218">
            <v>73265.715915797002</v>
          </cell>
          <cell r="T3218">
            <v>0</v>
          </cell>
        </row>
        <row r="3219">
          <cell r="B3219" t="str">
            <v>D20025</v>
          </cell>
          <cell r="E3219" t="str">
            <v>Excavator CAT320</v>
          </cell>
          <cell r="F3219">
            <v>0.6</v>
          </cell>
          <cell r="G3219">
            <v>18</v>
          </cell>
          <cell r="H3219">
            <v>91.889974944794758</v>
          </cell>
          <cell r="I3219" t="str">
            <v>jam</v>
          </cell>
          <cell r="J3219">
            <v>5.104998608044153</v>
          </cell>
          <cell r="K3219">
            <v>6.6424423792937809E-2</v>
          </cell>
          <cell r="L3219">
            <v>15.054703419291371</v>
          </cell>
          <cell r="M3219">
            <v>241268.4</v>
          </cell>
          <cell r="N3219">
            <v>1231674.8461650398</v>
          </cell>
          <cell r="O3219">
            <v>0</v>
          </cell>
          <cell r="P3219">
            <v>0</v>
          </cell>
          <cell r="Q3219">
            <v>1231674.8461650398</v>
          </cell>
          <cell r="R3219">
            <v>0</v>
          </cell>
          <cell r="T3219">
            <v>0</v>
          </cell>
        </row>
        <row r="3220">
          <cell r="B3220" t="str">
            <v>D20105</v>
          </cell>
          <cell r="E3220" t="str">
            <v>Excavator long arm</v>
          </cell>
          <cell r="F3220">
            <v>0.4</v>
          </cell>
          <cell r="G3220">
            <v>18</v>
          </cell>
          <cell r="H3220">
            <v>68.066648107255389</v>
          </cell>
          <cell r="I3220" t="str">
            <v>jam</v>
          </cell>
          <cell r="J3220">
            <v>3.7814804504030768</v>
          </cell>
          <cell r="K3220">
            <v>7.3804915325486456E-2</v>
          </cell>
          <cell r="L3220">
            <v>13.549233077362235</v>
          </cell>
          <cell r="M3220">
            <v>241268.4</v>
          </cell>
          <cell r="N3220">
            <v>912351.73790002964</v>
          </cell>
          <cell r="O3220">
            <v>0</v>
          </cell>
          <cell r="P3220">
            <v>0</v>
          </cell>
          <cell r="Q3220">
            <v>912351.73790002964</v>
          </cell>
          <cell r="R3220">
            <v>0</v>
          </cell>
          <cell r="T3220">
            <v>0</v>
          </cell>
        </row>
        <row r="3221">
          <cell r="B3221" t="str">
            <v>D20024</v>
          </cell>
          <cell r="E3221" t="str">
            <v>Dump Truck 20 Ton</v>
          </cell>
          <cell r="F3221">
            <v>8</v>
          </cell>
          <cell r="G3221">
            <v>10</v>
          </cell>
          <cell r="H3221">
            <v>166.99192888888888</v>
          </cell>
          <cell r="I3221" t="str">
            <v>jam</v>
          </cell>
          <cell r="J3221">
            <v>16.699192888888888</v>
          </cell>
          <cell r="K3221">
            <v>0.13037037037037036</v>
          </cell>
          <cell r="L3221">
            <v>7.6704545454545467</v>
          </cell>
          <cell r="M3221">
            <v>192744.92307692309</v>
          </cell>
          <cell r="N3221">
            <v>3218684.64881559</v>
          </cell>
          <cell r="O3221">
            <v>0</v>
          </cell>
          <cell r="P3221">
            <v>0</v>
          </cell>
          <cell r="Q3221">
            <v>3218684.64881559</v>
          </cell>
          <cell r="R3221">
            <v>0</v>
          </cell>
          <cell r="T3221">
            <v>0</v>
          </cell>
        </row>
        <row r="3222">
          <cell r="B3222" t="str">
            <v>D20049</v>
          </cell>
          <cell r="E3222" t="str">
            <v>Giant breaker</v>
          </cell>
          <cell r="G3222">
            <v>18</v>
          </cell>
          <cell r="H3222">
            <v>230.56272000000007</v>
          </cell>
          <cell r="I3222" t="str">
            <v>jam</v>
          </cell>
          <cell r="J3222">
            <v>12.809040000000003</v>
          </cell>
          <cell r="K3222">
            <v>0.1</v>
          </cell>
          <cell r="L3222">
            <v>10</v>
          </cell>
          <cell r="M3222">
            <v>268437.52</v>
          </cell>
          <cell r="N3222">
            <v>3438426.9311808012</v>
          </cell>
          <cell r="O3222">
            <v>0</v>
          </cell>
          <cell r="P3222">
            <v>0</v>
          </cell>
          <cell r="Q3222">
            <v>3438426.9311808012</v>
          </cell>
          <cell r="R3222">
            <v>0</v>
          </cell>
          <cell r="T3222">
            <v>0</v>
          </cell>
        </row>
        <row r="3223">
          <cell r="B3223" t="str">
            <v>D20004</v>
          </cell>
          <cell r="E3223" t="str">
            <v>Alat bantu (Pek. Tanah)-m3</v>
          </cell>
          <cell r="I3223" t="str">
            <v>m3</v>
          </cell>
          <cell r="J3223">
            <v>128.09040000000002</v>
          </cell>
          <cell r="K3223">
            <v>1</v>
          </cell>
          <cell r="M3223">
            <v>250</v>
          </cell>
          <cell r="N3223">
            <v>32022.600000000006</v>
          </cell>
          <cell r="O3223">
            <v>0</v>
          </cell>
          <cell r="P3223">
            <v>0</v>
          </cell>
          <cell r="Q3223">
            <v>32022.600000000006</v>
          </cell>
          <cell r="R3223">
            <v>0</v>
          </cell>
          <cell r="T3223">
            <v>0</v>
          </cell>
        </row>
        <row r="3224">
          <cell r="B3224" t="str">
            <v>D20050</v>
          </cell>
          <cell r="E3224" t="str">
            <v>BBM solar</v>
          </cell>
          <cell r="H3224">
            <v>557.51127194093908</v>
          </cell>
          <cell r="I3224" t="str">
            <v>ltr</v>
          </cell>
          <cell r="J3224">
            <v>557.51127194093908</v>
          </cell>
          <cell r="M3224">
            <v>989.1712</v>
          </cell>
          <cell r="N3224">
            <v>551474.09387934499</v>
          </cell>
          <cell r="O3224">
            <v>0</v>
          </cell>
          <cell r="P3224">
            <v>0</v>
          </cell>
          <cell r="Q3224">
            <v>551474.09387934499</v>
          </cell>
          <cell r="R3224">
            <v>0</v>
          </cell>
          <cell r="T3224">
            <v>0</v>
          </cell>
        </row>
        <row r="3225">
          <cell r="T3225">
            <v>0</v>
          </cell>
        </row>
        <row r="3226">
          <cell r="D3226" t="str">
            <v>Rock Excavation</v>
          </cell>
          <cell r="F3226" t="str">
            <v>Estimate =</v>
          </cell>
          <cell r="G3226">
            <v>0.35</v>
          </cell>
          <cell r="I3226" t="str">
            <v>m3</v>
          </cell>
          <cell r="J3226">
            <v>112.0791</v>
          </cell>
          <cell r="L3226">
            <v>0.25</v>
          </cell>
          <cell r="M3226">
            <v>119674.84784361062</v>
          </cell>
          <cell r="T3226">
            <v>0</v>
          </cell>
        </row>
        <row r="3227">
          <cell r="D3227" t="str">
            <v>Labour</v>
          </cell>
          <cell r="M3227">
            <v>10461.846747387706</v>
          </cell>
          <cell r="T3227">
            <v>0</v>
          </cell>
        </row>
        <row r="3228">
          <cell r="B3228" t="str">
            <v>C20001</v>
          </cell>
          <cell r="E3228" t="str">
            <v>Tenaga</v>
          </cell>
          <cell r="G3228">
            <v>3</v>
          </cell>
          <cell r="I3228" t="str">
            <v>jam</v>
          </cell>
          <cell r="J3228">
            <v>67.003106730579503</v>
          </cell>
          <cell r="K3228">
            <v>0.59781981413644025</v>
          </cell>
          <cell r="L3228">
            <v>5.0182344730971238</v>
          </cell>
          <cell r="M3228">
            <v>17500</v>
          </cell>
          <cell r="N3228">
            <v>1172554.3677851413</v>
          </cell>
          <cell r="O3228">
            <v>0</v>
          </cell>
          <cell r="P3228">
            <v>1172554.3677851413</v>
          </cell>
          <cell r="Q3228">
            <v>0</v>
          </cell>
          <cell r="R3228">
            <v>0</v>
          </cell>
          <cell r="T3228">
            <v>0</v>
          </cell>
        </row>
        <row r="3229">
          <cell r="B3229" t="str">
            <v>C20003</v>
          </cell>
          <cell r="E3229" t="str">
            <v>Mandor</v>
          </cell>
          <cell r="G3229">
            <v>0</v>
          </cell>
          <cell r="I3229" t="str">
            <v>jam</v>
          </cell>
          <cell r="J3229">
            <v>0</v>
          </cell>
          <cell r="K3229">
            <v>0</v>
          </cell>
          <cell r="L3229">
            <v>5.0182344730971238</v>
          </cell>
          <cell r="M3229">
            <v>27500</v>
          </cell>
          <cell r="N3229">
            <v>0</v>
          </cell>
          <cell r="O3229">
            <v>0</v>
          </cell>
          <cell r="P3229">
            <v>0</v>
          </cell>
          <cell r="Q3229">
            <v>0</v>
          </cell>
          <cell r="R3229">
            <v>0</v>
          </cell>
          <cell r="T3229">
            <v>0</v>
          </cell>
        </row>
        <row r="3230">
          <cell r="D3230" t="str">
            <v>Equipment Operasional</v>
          </cell>
          <cell r="H3230" t="str">
            <v>BBM</v>
          </cell>
          <cell r="M3230">
            <v>109213.00109622291</v>
          </cell>
          <cell r="T3230">
            <v>0</v>
          </cell>
        </row>
        <row r="3231">
          <cell r="B3231" t="str">
            <v>D20025</v>
          </cell>
          <cell r="E3231" t="str">
            <v>Excavator CAT320</v>
          </cell>
          <cell r="F3231">
            <v>0.6</v>
          </cell>
          <cell r="G3231">
            <v>18</v>
          </cell>
          <cell r="H3231">
            <v>241.21118423008619</v>
          </cell>
          <cell r="I3231" t="str">
            <v>jam</v>
          </cell>
          <cell r="J3231">
            <v>13.4006213461159</v>
          </cell>
          <cell r="K3231">
            <v>0.19927327137881343</v>
          </cell>
          <cell r="L3231">
            <v>5.0182344730971238</v>
          </cell>
          <cell r="M3231">
            <v>241268.4</v>
          </cell>
          <cell r="N3231">
            <v>3233146.4711832292</v>
          </cell>
          <cell r="O3231">
            <v>0</v>
          </cell>
          <cell r="P3231">
            <v>0</v>
          </cell>
          <cell r="Q3231">
            <v>3233146.4711832292</v>
          </cell>
          <cell r="R3231">
            <v>0</v>
          </cell>
          <cell r="T3231">
            <v>0</v>
          </cell>
        </row>
        <row r="3232">
          <cell r="B3232" t="str">
            <v>D20105</v>
          </cell>
          <cell r="E3232" t="str">
            <v>Excavator long arm</v>
          </cell>
          <cell r="F3232">
            <v>0.4</v>
          </cell>
          <cell r="G3232">
            <v>18</v>
          </cell>
          <cell r="H3232">
            <v>178.67495128154536</v>
          </cell>
          <cell r="I3232" t="str">
            <v>jam</v>
          </cell>
          <cell r="J3232">
            <v>9.9263861823080752</v>
          </cell>
          <cell r="K3232">
            <v>0.22141474597645935</v>
          </cell>
          <cell r="L3232">
            <v>4.5164110257874119</v>
          </cell>
          <cell r="M3232">
            <v>241268.4</v>
          </cell>
          <cell r="N3232">
            <v>2394923.3119875775</v>
          </cell>
          <cell r="O3232">
            <v>0</v>
          </cell>
          <cell r="P3232">
            <v>0</v>
          </cell>
          <cell r="Q3232">
            <v>2394923.3119875775</v>
          </cell>
          <cell r="R3232">
            <v>0</v>
          </cell>
          <cell r="T3232">
            <v>0</v>
          </cell>
        </row>
        <row r="3233">
          <cell r="B3233" t="str">
            <v>D20024</v>
          </cell>
          <cell r="E3233" t="str">
            <v>Dump Truck 20 Ton</v>
          </cell>
          <cell r="F3233">
            <v>8</v>
          </cell>
          <cell r="G3233">
            <v>10</v>
          </cell>
          <cell r="H3233">
            <v>146.11793777777777</v>
          </cell>
          <cell r="I3233" t="str">
            <v>jam</v>
          </cell>
          <cell r="J3233">
            <v>14.611793777777777</v>
          </cell>
          <cell r="K3233">
            <v>0.13037037037037036</v>
          </cell>
          <cell r="L3233">
            <v>7.6704545454545467</v>
          </cell>
          <cell r="M3233">
            <v>192744.92307692309</v>
          </cell>
          <cell r="N3233">
            <v>2816349.0677136411</v>
          </cell>
          <cell r="O3233">
            <v>0</v>
          </cell>
          <cell r="P3233">
            <v>0</v>
          </cell>
          <cell r="Q3233">
            <v>2816349.0677136411</v>
          </cell>
          <cell r="R3233">
            <v>0</v>
          </cell>
          <cell r="T3233">
            <v>0</v>
          </cell>
        </row>
        <row r="3234">
          <cell r="B3234" t="str">
            <v>D20049</v>
          </cell>
          <cell r="E3234" t="str">
            <v>Giant breaker</v>
          </cell>
          <cell r="G3234">
            <v>18</v>
          </cell>
          <cell r="H3234">
            <v>201.74238</v>
          </cell>
          <cell r="I3234" t="str">
            <v>jam</v>
          </cell>
          <cell r="J3234">
            <v>11.20791</v>
          </cell>
          <cell r="K3234">
            <v>0.1</v>
          </cell>
          <cell r="L3234">
            <v>10</v>
          </cell>
          <cell r="M3234">
            <v>268437.52</v>
          </cell>
          <cell r="N3234">
            <v>3008623.5647832002</v>
          </cell>
          <cell r="O3234">
            <v>0</v>
          </cell>
          <cell r="P3234">
            <v>0</v>
          </cell>
          <cell r="Q3234">
            <v>3008623.5647832002</v>
          </cell>
          <cell r="R3234">
            <v>0</v>
          </cell>
          <cell r="T3234">
            <v>0</v>
          </cell>
        </row>
        <row r="3235">
          <cell r="B3235" t="str">
            <v>D20004</v>
          </cell>
          <cell r="E3235" t="str">
            <v>Alat bantu (Pek. Tanah)-m3</v>
          </cell>
          <cell r="I3235" t="str">
            <v>m3</v>
          </cell>
          <cell r="J3235">
            <v>112.0791</v>
          </cell>
          <cell r="K3235">
            <v>1</v>
          </cell>
          <cell r="M3235">
            <v>250</v>
          </cell>
          <cell r="N3235">
            <v>28019.774999999998</v>
          </cell>
          <cell r="O3235">
            <v>0</v>
          </cell>
          <cell r="P3235">
            <v>0</v>
          </cell>
          <cell r="Q3235">
            <v>28019.774999999998</v>
          </cell>
          <cell r="R3235">
            <v>0</v>
          </cell>
          <cell r="T3235">
            <v>0</v>
          </cell>
        </row>
        <row r="3236">
          <cell r="B3236" t="str">
            <v>D20050</v>
          </cell>
          <cell r="E3236" t="str">
            <v>BBM solar</v>
          </cell>
          <cell r="H3236">
            <v>767.74645328940937</v>
          </cell>
          <cell r="I3236" t="str">
            <v>ltr</v>
          </cell>
          <cell r="J3236">
            <v>767.74645328940937</v>
          </cell>
          <cell r="M3236">
            <v>989.1712</v>
          </cell>
          <cell r="N3236">
            <v>759432.68049602897</v>
          </cell>
          <cell r="O3236">
            <v>0</v>
          </cell>
          <cell r="P3236">
            <v>0</v>
          </cell>
          <cell r="Q3236">
            <v>759432.68049602897</v>
          </cell>
          <cell r="R3236">
            <v>0</v>
          </cell>
          <cell r="T3236">
            <v>0</v>
          </cell>
        </row>
        <row r="3237">
          <cell r="T3237">
            <v>0</v>
          </cell>
        </row>
        <row r="3238">
          <cell r="B3238" t="str">
            <v>4.10.2</v>
          </cell>
          <cell r="D3238" t="str">
            <v>Chamber Soil Back Filling</v>
          </cell>
          <cell r="I3238" t="str">
            <v>m3</v>
          </cell>
          <cell r="J3238">
            <v>71.394000000000005</v>
          </cell>
          <cell r="K3238">
            <v>23.798000000000002</v>
          </cell>
          <cell r="L3238" t="str">
            <v>m3/nos</v>
          </cell>
          <cell r="M3238">
            <v>48435.163685089254</v>
          </cell>
          <cell r="T3238">
            <v>0</v>
          </cell>
        </row>
        <row r="3239">
          <cell r="D3239" t="str">
            <v>Material</v>
          </cell>
          <cell r="M3239">
            <v>8174.2819508471648</v>
          </cell>
          <cell r="T3239">
            <v>0</v>
          </cell>
        </row>
        <row r="3240">
          <cell r="B3240" t="str">
            <v>A20020</v>
          </cell>
          <cell r="E3240" t="str">
            <v>Tanah pilihan</v>
          </cell>
          <cell r="F3240">
            <v>0.2</v>
          </cell>
          <cell r="I3240" t="str">
            <v>m3</v>
          </cell>
          <cell r="J3240">
            <v>17.134560000000004</v>
          </cell>
          <cell r="K3240">
            <v>1.2</v>
          </cell>
          <cell r="M3240">
            <v>34059.508128529844</v>
          </cell>
          <cell r="N3240">
            <v>583594.6855987825</v>
          </cell>
          <cell r="O3240">
            <v>583594.6855987825</v>
          </cell>
          <cell r="P3240">
            <v>0</v>
          </cell>
          <cell r="Q3240">
            <v>0</v>
          </cell>
          <cell r="R3240">
            <v>0</v>
          </cell>
          <cell r="T3240">
            <v>0</v>
          </cell>
        </row>
        <row r="3241">
          <cell r="D3241" t="str">
            <v>Labour</v>
          </cell>
          <cell r="M3241">
            <v>3489.7119341563775</v>
          </cell>
          <cell r="T3241">
            <v>0</v>
          </cell>
        </row>
        <row r="3242">
          <cell r="B3242" t="str">
            <v>C20001</v>
          </cell>
          <cell r="E3242" t="str">
            <v>Tenaga</v>
          </cell>
          <cell r="G3242">
            <v>6</v>
          </cell>
          <cell r="I3242" t="str">
            <v>jam</v>
          </cell>
          <cell r="J3242">
            <v>11.282014814814811</v>
          </cell>
          <cell r="K3242">
            <v>0.15802469135802463</v>
          </cell>
          <cell r="L3242">
            <v>37.968750000000014</v>
          </cell>
          <cell r="M3242">
            <v>17500</v>
          </cell>
          <cell r="N3242">
            <v>197435.25925925921</v>
          </cell>
          <cell r="O3242">
            <v>0</v>
          </cell>
          <cell r="P3242">
            <v>197435.25925925921</v>
          </cell>
          <cell r="Q3242">
            <v>0</v>
          </cell>
          <cell r="R3242">
            <v>0</v>
          </cell>
          <cell r="T3242">
            <v>0</v>
          </cell>
        </row>
        <row r="3243">
          <cell r="B3243" t="str">
            <v>C20003</v>
          </cell>
          <cell r="E3243" t="str">
            <v>Mandor</v>
          </cell>
          <cell r="G3243">
            <v>1</v>
          </cell>
          <cell r="I3243" t="str">
            <v>jam</v>
          </cell>
          <cell r="J3243">
            <v>1.8803358024691352</v>
          </cell>
          <cell r="K3243">
            <v>2.6337448559670771E-2</v>
          </cell>
          <cell r="L3243">
            <v>37.968750000000014</v>
          </cell>
          <cell r="M3243">
            <v>27500</v>
          </cell>
          <cell r="N3243">
            <v>51709.234567901221</v>
          </cell>
          <cell r="O3243">
            <v>0</v>
          </cell>
          <cell r="P3243">
            <v>51709.234567901221</v>
          </cell>
          <cell r="Q3243">
            <v>0</v>
          </cell>
          <cell r="R3243">
            <v>0</v>
          </cell>
          <cell r="T3243">
            <v>0</v>
          </cell>
        </row>
        <row r="3244">
          <cell r="D3244" t="str">
            <v>Equipment Operasional</v>
          </cell>
          <cell r="H3244" t="str">
            <v>BBM</v>
          </cell>
          <cell r="M3244">
            <v>36771.169800085707</v>
          </cell>
          <cell r="T3244">
            <v>0</v>
          </cell>
        </row>
        <row r="3245">
          <cell r="B3245" t="str">
            <v>D20025</v>
          </cell>
          <cell r="E3245" t="str">
            <v>Excavator CAT320</v>
          </cell>
          <cell r="F3245" t="str">
            <v>Timbun</v>
          </cell>
          <cell r="G3245">
            <v>18</v>
          </cell>
          <cell r="H3245">
            <v>33.846044444444431</v>
          </cell>
          <cell r="I3245" t="str">
            <v>jam</v>
          </cell>
          <cell r="J3245">
            <v>1.8803358024691352</v>
          </cell>
          <cell r="K3245">
            <v>2.6337448559670771E-2</v>
          </cell>
          <cell r="L3245">
            <v>37.968750000000014</v>
          </cell>
          <cell r="M3245">
            <v>241268.4</v>
          </cell>
          <cell r="N3245">
            <v>453665.61052444432</v>
          </cell>
          <cell r="O3245">
            <v>0</v>
          </cell>
          <cell r="P3245">
            <v>0</v>
          </cell>
          <cell r="Q3245">
            <v>453665.61052444432</v>
          </cell>
          <cell r="R3245">
            <v>0</v>
          </cell>
          <cell r="T3245">
            <v>0</v>
          </cell>
        </row>
        <row r="3246">
          <cell r="B3246" t="str">
            <v>D20040</v>
          </cell>
          <cell r="E3246" t="str">
            <v>Water Tank Truck, 3000-5000 liter</v>
          </cell>
          <cell r="G3246">
            <v>5</v>
          </cell>
          <cell r="H3246">
            <v>2.3798000000000004</v>
          </cell>
          <cell r="I3246" t="str">
            <v>jam</v>
          </cell>
          <cell r="J3246">
            <v>0.47596000000000005</v>
          </cell>
          <cell r="K3246">
            <v>6.6666666666666671E-3</v>
          </cell>
          <cell r="L3246">
            <v>150</v>
          </cell>
          <cell r="M3246">
            <v>84561.566504230243</v>
          </cell>
          <cell r="N3246">
            <v>40247.923193353432</v>
          </cell>
          <cell r="O3246">
            <v>0</v>
          </cell>
          <cell r="P3246">
            <v>0</v>
          </cell>
          <cell r="Q3246">
            <v>40247.923193353432</v>
          </cell>
          <cell r="R3246">
            <v>0</v>
          </cell>
          <cell r="T3246">
            <v>0</v>
          </cell>
        </row>
        <row r="3247">
          <cell r="B3247" t="str">
            <v>A20021</v>
          </cell>
          <cell r="E3247" t="str">
            <v>Air</v>
          </cell>
          <cell r="I3247" t="str">
            <v>m3</v>
          </cell>
          <cell r="J3247">
            <v>7.1394000000000011</v>
          </cell>
          <cell r="K3247">
            <v>0.1</v>
          </cell>
          <cell r="M3247">
            <v>2469.92</v>
          </cell>
          <cell r="N3247">
            <v>17633.746848000003</v>
          </cell>
          <cell r="O3247">
            <v>17633.746848000003</v>
          </cell>
          <cell r="P3247">
            <v>0</v>
          </cell>
          <cell r="Q3247">
            <v>0</v>
          </cell>
          <cell r="R3247">
            <v>0</v>
          </cell>
          <cell r="T3247">
            <v>0</v>
          </cell>
        </row>
        <row r="3248">
          <cell r="B3248" t="str">
            <v>D20036</v>
          </cell>
          <cell r="E3248" t="str">
            <v>Stamper</v>
          </cell>
          <cell r="I3248" t="str">
            <v>jam</v>
          </cell>
          <cell r="J3248">
            <v>9.5192000000000014</v>
          </cell>
          <cell r="K3248">
            <v>0.13333333333333333</v>
          </cell>
          <cell r="L3248">
            <v>7.5</v>
          </cell>
          <cell r="M3248">
            <v>27509.943875635217</v>
          </cell>
          <cell r="N3248">
            <v>261872.6577409468</v>
          </cell>
          <cell r="O3248">
            <v>0</v>
          </cell>
          <cell r="P3248">
            <v>0</v>
          </cell>
          <cell r="Q3248">
            <v>261872.6577409468</v>
          </cell>
          <cell r="R3248">
            <v>0</v>
          </cell>
          <cell r="T3248">
            <v>0</v>
          </cell>
        </row>
        <row r="3249">
          <cell r="B3249" t="str">
            <v>D20042</v>
          </cell>
          <cell r="E3249" t="str">
            <v>Wheel loader</v>
          </cell>
          <cell r="F3249">
            <v>0.8</v>
          </cell>
          <cell r="G3249">
            <v>16</v>
          </cell>
          <cell r="H3249">
            <v>24.46702008032128</v>
          </cell>
          <cell r="I3249" t="str">
            <v>jam</v>
          </cell>
          <cell r="J3249">
            <v>1.52918875502008</v>
          </cell>
          <cell r="K3249">
            <v>2.6773761713520743E-2</v>
          </cell>
          <cell r="L3249">
            <v>37.350000000000009</v>
          </cell>
          <cell r="M3249">
            <v>173345.6</v>
          </cell>
          <cell r="N3249">
            <v>265078.14225220878</v>
          </cell>
          <cell r="O3249">
            <v>0</v>
          </cell>
          <cell r="P3249">
            <v>0</v>
          </cell>
          <cell r="Q3249">
            <v>265078.14225220878</v>
          </cell>
          <cell r="R3249">
            <v>0</v>
          </cell>
          <cell r="T3249">
            <v>0</v>
          </cell>
        </row>
        <row r="3250">
          <cell r="B3250" t="str">
            <v>D20024</v>
          </cell>
          <cell r="E3250" t="str">
            <v>Dump Truck 20 Ton</v>
          </cell>
          <cell r="F3250">
            <v>8</v>
          </cell>
          <cell r="G3250">
            <v>10</v>
          </cell>
          <cell r="H3250">
            <v>74.461297777777773</v>
          </cell>
          <cell r="I3250" t="str">
            <v>jam</v>
          </cell>
          <cell r="J3250">
            <v>7.4461297777777773</v>
          </cell>
          <cell r="K3250">
            <v>0.13037037037037036</v>
          </cell>
          <cell r="L3250">
            <v>7.6704545454545467</v>
          </cell>
          <cell r="M3250">
            <v>192744.92307692309</v>
          </cell>
          <cell r="N3250">
            <v>1435203.7112385642</v>
          </cell>
          <cell r="O3250">
            <v>0</v>
          </cell>
          <cell r="P3250">
            <v>0</v>
          </cell>
          <cell r="Q3250">
            <v>1435203.7112385642</v>
          </cell>
          <cell r="R3250">
            <v>0</v>
          </cell>
          <cell r="T3250">
            <v>0</v>
          </cell>
        </row>
        <row r="3251">
          <cell r="B3251" t="str">
            <v>D20004</v>
          </cell>
          <cell r="E3251" t="str">
            <v>Alat bantu (Pek. Tanah)-m3</v>
          </cell>
          <cell r="I3251" t="str">
            <v>m3</v>
          </cell>
          <cell r="J3251">
            <v>71.394000000000005</v>
          </cell>
          <cell r="K3251">
            <v>1</v>
          </cell>
          <cell r="M3251">
            <v>250</v>
          </cell>
          <cell r="N3251">
            <v>17848.5</v>
          </cell>
          <cell r="O3251">
            <v>0</v>
          </cell>
          <cell r="P3251">
            <v>0</v>
          </cell>
          <cell r="Q3251">
            <v>17848.5</v>
          </cell>
          <cell r="R3251">
            <v>0</v>
          </cell>
          <cell r="T3251">
            <v>0</v>
          </cell>
        </row>
        <row r="3252">
          <cell r="B3252" t="str">
            <v>D20050</v>
          </cell>
          <cell r="E3252" t="str">
            <v>BBM solar</v>
          </cell>
          <cell r="H3252">
            <v>135.15416230254348</v>
          </cell>
          <cell r="I3252" t="str">
            <v>ltr</v>
          </cell>
          <cell r="J3252">
            <v>135.15416230254348</v>
          </cell>
          <cell r="M3252">
            <v>989.1712</v>
          </cell>
          <cell r="N3252">
            <v>133690.60490980171</v>
          </cell>
          <cell r="O3252">
            <v>0</v>
          </cell>
          <cell r="P3252">
            <v>0</v>
          </cell>
          <cell r="Q3252">
            <v>133690.60490980171</v>
          </cell>
          <cell r="R3252">
            <v>0</v>
          </cell>
          <cell r="T3252">
            <v>0</v>
          </cell>
        </row>
        <row r="3253">
          <cell r="T3253">
            <v>0</v>
          </cell>
        </row>
        <row r="3254">
          <cell r="B3254" t="str">
            <v>4.10.3</v>
          </cell>
          <cell r="D3254" t="str">
            <v>Blinding Concrete Class B</v>
          </cell>
          <cell r="F3254">
            <v>0.1</v>
          </cell>
          <cell r="I3254" t="str">
            <v>m3</v>
          </cell>
          <cell r="J3254">
            <v>6.911999999999999</v>
          </cell>
          <cell r="K3254">
            <v>2.3039999999999998</v>
          </cell>
          <cell r="L3254" t="str">
            <v>m3/nos</v>
          </cell>
          <cell r="M3254">
            <v>694275.05280000006</v>
          </cell>
          <cell r="T3254">
            <v>0</v>
          </cell>
        </row>
        <row r="3255">
          <cell r="D3255" t="str">
            <v>Material</v>
          </cell>
          <cell r="M3255">
            <v>609675.05280000006</v>
          </cell>
          <cell r="T3255">
            <v>0</v>
          </cell>
        </row>
        <row r="3256">
          <cell r="B3256" t="str">
            <v>B20193</v>
          </cell>
          <cell r="E3256" t="str">
            <v>Concrete Class B</v>
          </cell>
          <cell r="I3256" t="str">
            <v>m3</v>
          </cell>
          <cell r="J3256">
            <v>7.0502399999999987</v>
          </cell>
          <cell r="K3256">
            <v>1.02</v>
          </cell>
          <cell r="M3256">
            <v>597720.64</v>
          </cell>
          <cell r="N3256">
            <v>4214073.9649535995</v>
          </cell>
          <cell r="O3256">
            <v>4214073.9649535995</v>
          </cell>
          <cell r="P3256">
            <v>0</v>
          </cell>
          <cell r="Q3256">
            <v>0</v>
          </cell>
          <cell r="R3256">
            <v>0</v>
          </cell>
          <cell r="T3256">
            <v>0</v>
          </cell>
        </row>
        <row r="3257">
          <cell r="D3257" t="str">
            <v>Labour</v>
          </cell>
          <cell r="M3257">
            <v>81600</v>
          </cell>
          <cell r="T3257">
            <v>0</v>
          </cell>
        </row>
        <row r="3258">
          <cell r="B3258" t="str">
            <v>C20008</v>
          </cell>
          <cell r="E3258" t="str">
            <v>Placing beton (slab)</v>
          </cell>
          <cell r="I3258" t="str">
            <v>m3</v>
          </cell>
          <cell r="J3258">
            <v>7.0502399999999987</v>
          </cell>
          <cell r="M3258">
            <v>80000</v>
          </cell>
          <cell r="N3258">
            <v>564019.19999999995</v>
          </cell>
          <cell r="O3258">
            <v>0</v>
          </cell>
          <cell r="P3258">
            <v>564019.19999999995</v>
          </cell>
          <cell r="Q3258">
            <v>0</v>
          </cell>
          <cell r="R3258">
            <v>0</v>
          </cell>
          <cell r="T3258">
            <v>0</v>
          </cell>
        </row>
        <row r="3259">
          <cell r="D3259" t="str">
            <v>Equipment Operasional</v>
          </cell>
          <cell r="H3259" t="str">
            <v>BBM</v>
          </cell>
          <cell r="M3259">
            <v>3000</v>
          </cell>
          <cell r="T3259">
            <v>0</v>
          </cell>
        </row>
        <row r="3260">
          <cell r="B3260" t="str">
            <v>D20029</v>
          </cell>
          <cell r="E3260" t="str">
            <v>Gerobak dorong</v>
          </cell>
          <cell r="I3260" t="str">
            <v>unit</v>
          </cell>
          <cell r="J3260">
            <v>0.13823999999999997</v>
          </cell>
          <cell r="K3260">
            <v>0.02</v>
          </cell>
          <cell r="M3260">
            <v>100000</v>
          </cell>
          <cell r="N3260">
            <v>13823.999999999998</v>
          </cell>
          <cell r="O3260">
            <v>0</v>
          </cell>
          <cell r="P3260">
            <v>0</v>
          </cell>
          <cell r="Q3260">
            <v>13823.999999999998</v>
          </cell>
          <cell r="R3260">
            <v>0</v>
          </cell>
          <cell r="T3260">
            <v>0</v>
          </cell>
        </row>
        <row r="3261">
          <cell r="B3261" t="str">
            <v>D20006</v>
          </cell>
          <cell r="E3261" t="str">
            <v>Alat bantu Cor</v>
          </cell>
          <cell r="I3261" t="str">
            <v>m3</v>
          </cell>
          <cell r="J3261">
            <v>6.911999999999999</v>
          </cell>
          <cell r="K3261">
            <v>1</v>
          </cell>
          <cell r="M3261">
            <v>1000</v>
          </cell>
          <cell r="N3261">
            <v>6911.9999999999991</v>
          </cell>
          <cell r="O3261">
            <v>0</v>
          </cell>
          <cell r="P3261">
            <v>0</v>
          </cell>
          <cell r="Q3261">
            <v>6911.9999999999991</v>
          </cell>
          <cell r="R3261">
            <v>0</v>
          </cell>
          <cell r="T3261">
            <v>0</v>
          </cell>
        </row>
        <row r="3262">
          <cell r="T3262">
            <v>0</v>
          </cell>
        </row>
        <row r="3263">
          <cell r="B3263" t="str">
            <v>4.10.4</v>
          </cell>
          <cell r="D3263" t="str">
            <v>Concrete Work</v>
          </cell>
          <cell r="I3263" t="str">
            <v>nos</v>
          </cell>
          <cell r="J3263">
            <v>3</v>
          </cell>
          <cell r="M3263">
            <v>89901069.903418824</v>
          </cell>
          <cell r="T3263">
            <v>0</v>
          </cell>
        </row>
        <row r="3264">
          <cell r="D3264" t="str">
            <v>Concrete block</v>
          </cell>
          <cell r="T3264">
            <v>0</v>
          </cell>
        </row>
        <row r="3265">
          <cell r="B3265" t="str">
            <v>4.10.4.a</v>
          </cell>
          <cell r="E3265" t="str">
            <v>Con-C</v>
          </cell>
          <cell r="I3265" t="str">
            <v>m3</v>
          </cell>
          <cell r="J3265">
            <v>1.383</v>
          </cell>
          <cell r="K3265">
            <v>0.46100000000000002</v>
          </cell>
          <cell r="L3265" t="str">
            <v>m3/nos</v>
          </cell>
          <cell r="T3265">
            <v>0</v>
          </cell>
        </row>
        <row r="3266">
          <cell r="B3266" t="str">
            <v>4.10.4.b</v>
          </cell>
          <cell r="E3266" t="str">
            <v>Re-Bar</v>
          </cell>
          <cell r="I3266" t="str">
            <v>kg</v>
          </cell>
          <cell r="J3266">
            <v>285.99900000000002</v>
          </cell>
          <cell r="K3266">
            <v>95.332999999999998</v>
          </cell>
          <cell r="L3266" t="str">
            <v>kg/nos</v>
          </cell>
          <cell r="T3266">
            <v>0</v>
          </cell>
        </row>
        <row r="3267">
          <cell r="B3267" t="str">
            <v>4.10.4.c</v>
          </cell>
          <cell r="E3267" t="str">
            <v>Form-Work</v>
          </cell>
          <cell r="I3267" t="str">
            <v>m2</v>
          </cell>
          <cell r="J3267">
            <v>10.944000000000001</v>
          </cell>
          <cell r="K3267">
            <v>3.6480000000000001</v>
          </cell>
          <cell r="L3267" t="str">
            <v>m2/nos</v>
          </cell>
          <cell r="T3267">
            <v>0</v>
          </cell>
        </row>
        <row r="3268">
          <cell r="D3268" t="str">
            <v>Opening for acces and maintenance</v>
          </cell>
          <cell r="T3268">
            <v>0</v>
          </cell>
        </row>
        <row r="3269">
          <cell r="B3269" t="str">
            <v>4.10.4.d</v>
          </cell>
          <cell r="E3269" t="str">
            <v>Con-C</v>
          </cell>
          <cell r="I3269" t="str">
            <v>m3</v>
          </cell>
          <cell r="J3269">
            <v>0.48</v>
          </cell>
          <cell r="K3269">
            <v>0.16</v>
          </cell>
          <cell r="L3269" t="str">
            <v>m3/nos</v>
          </cell>
          <cell r="T3269">
            <v>0</v>
          </cell>
        </row>
        <row r="3270">
          <cell r="B3270" t="str">
            <v>4.10.4.e</v>
          </cell>
          <cell r="E3270" t="str">
            <v>Re-Bar</v>
          </cell>
          <cell r="I3270" t="str">
            <v>kg</v>
          </cell>
          <cell r="J3270">
            <v>99.26100000000001</v>
          </cell>
          <cell r="K3270">
            <v>33.087000000000003</v>
          </cell>
          <cell r="L3270" t="str">
            <v>kg/nos</v>
          </cell>
          <cell r="T3270">
            <v>0</v>
          </cell>
        </row>
        <row r="3271">
          <cell r="B3271" t="str">
            <v>4.10.4.f</v>
          </cell>
          <cell r="E3271" t="str">
            <v>Form-Work</v>
          </cell>
          <cell r="I3271" t="str">
            <v>m2</v>
          </cell>
          <cell r="J3271">
            <v>6.48</v>
          </cell>
          <cell r="K3271">
            <v>2.16</v>
          </cell>
          <cell r="L3271" t="str">
            <v>m2/nos</v>
          </cell>
          <cell r="T3271">
            <v>0</v>
          </cell>
        </row>
        <row r="3272">
          <cell r="D3272" t="str">
            <v>Concrete ring for cover installation</v>
          </cell>
          <cell r="T3272">
            <v>0</v>
          </cell>
        </row>
        <row r="3273">
          <cell r="B3273" t="str">
            <v>4.10.4.g</v>
          </cell>
          <cell r="E3273" t="str">
            <v>Con-C</v>
          </cell>
          <cell r="I3273" t="str">
            <v>m3</v>
          </cell>
          <cell r="J3273">
            <v>1.62</v>
          </cell>
          <cell r="K3273">
            <v>0.54</v>
          </cell>
          <cell r="L3273" t="str">
            <v>m3/nos</v>
          </cell>
          <cell r="T3273">
            <v>0</v>
          </cell>
        </row>
        <row r="3274">
          <cell r="B3274" t="str">
            <v>4.10.4.h</v>
          </cell>
          <cell r="E3274" t="str">
            <v>Re-Bar</v>
          </cell>
          <cell r="I3274" t="str">
            <v>kg</v>
          </cell>
          <cell r="J3274">
            <v>335.01</v>
          </cell>
          <cell r="K3274">
            <v>111.67</v>
          </cell>
          <cell r="L3274" t="str">
            <v>kg/nos</v>
          </cell>
          <cell r="T3274">
            <v>0</v>
          </cell>
        </row>
        <row r="3275">
          <cell r="B3275" t="str">
            <v>4.10.4.i</v>
          </cell>
          <cell r="E3275" t="str">
            <v>Form-Work</v>
          </cell>
          <cell r="I3275" t="str">
            <v>m2</v>
          </cell>
          <cell r="J3275">
            <v>18</v>
          </cell>
          <cell r="K3275">
            <v>6</v>
          </cell>
          <cell r="L3275" t="str">
            <v>m2/nos</v>
          </cell>
          <cell r="T3275">
            <v>0</v>
          </cell>
        </row>
        <row r="3276">
          <cell r="D3276" t="str">
            <v>Chamber</v>
          </cell>
          <cell r="T3276">
            <v>0</v>
          </cell>
        </row>
        <row r="3277">
          <cell r="B3277" t="str">
            <v>4.10.4.j</v>
          </cell>
          <cell r="E3277" t="str">
            <v>Con-C</v>
          </cell>
          <cell r="I3277" t="str">
            <v>m3</v>
          </cell>
          <cell r="J3277">
            <v>91.082999999999998</v>
          </cell>
          <cell r="K3277">
            <v>30.361000000000001</v>
          </cell>
          <cell r="L3277" t="str">
            <v>m3/nos</v>
          </cell>
          <cell r="T3277">
            <v>0</v>
          </cell>
        </row>
        <row r="3278">
          <cell r="B3278" t="str">
            <v>4.10.4.k</v>
          </cell>
          <cell r="E3278" t="str">
            <v>Re-Bar</v>
          </cell>
          <cell r="I3278" t="str">
            <v>kg</v>
          </cell>
          <cell r="J3278">
            <v>9632.369999999999</v>
          </cell>
          <cell r="K3278">
            <v>3210.79</v>
          </cell>
          <cell r="L3278" t="str">
            <v>kg/nos</v>
          </cell>
          <cell r="T3278">
            <v>0</v>
          </cell>
        </row>
        <row r="3279">
          <cell r="B3279" t="str">
            <v>4.10.4.l</v>
          </cell>
          <cell r="E3279" t="str">
            <v>Form-Work</v>
          </cell>
          <cell r="I3279" t="str">
            <v>m2</v>
          </cell>
          <cell r="J3279">
            <v>263.70000000000005</v>
          </cell>
          <cell r="K3279">
            <v>87.9</v>
          </cell>
          <cell r="L3279" t="str">
            <v>m2/nos</v>
          </cell>
          <cell r="T3279">
            <v>0</v>
          </cell>
        </row>
        <row r="3280">
          <cell r="D3280" t="str">
            <v>Pre-cast</v>
          </cell>
          <cell r="T3280">
            <v>0</v>
          </cell>
        </row>
        <row r="3281">
          <cell r="B3281" t="str">
            <v>4.10.4.m</v>
          </cell>
          <cell r="E3281" t="str">
            <v>Con-C</v>
          </cell>
          <cell r="I3281" t="str">
            <v>m3</v>
          </cell>
          <cell r="J3281">
            <v>8.3249999999999993</v>
          </cell>
          <cell r="K3281">
            <v>2.7749999999999999</v>
          </cell>
          <cell r="L3281" t="str">
            <v>m3/nos</v>
          </cell>
          <cell r="T3281">
            <v>0</v>
          </cell>
        </row>
        <row r="3282">
          <cell r="B3282" t="str">
            <v>4.10.4.n</v>
          </cell>
          <cell r="E3282" t="str">
            <v>Re-Bar</v>
          </cell>
          <cell r="I3282" t="str">
            <v>kg</v>
          </cell>
          <cell r="J3282">
            <v>1232.5230000000001</v>
          </cell>
          <cell r="K3282">
            <v>410.84100000000001</v>
          </cell>
          <cell r="L3282" t="str">
            <v>kg/nos</v>
          </cell>
          <cell r="T3282">
            <v>0</v>
          </cell>
        </row>
        <row r="3283">
          <cell r="B3283" t="str">
            <v>4.10.4.o</v>
          </cell>
          <cell r="E3283" t="str">
            <v>Form-Work</v>
          </cell>
          <cell r="I3283" t="str">
            <v>m2</v>
          </cell>
          <cell r="J3283">
            <v>43.349999999999994</v>
          </cell>
          <cell r="K3283">
            <v>14.45</v>
          </cell>
          <cell r="L3283" t="str">
            <v>m2/nos</v>
          </cell>
          <cell r="T3283">
            <v>0</v>
          </cell>
        </row>
        <row r="3284">
          <cell r="T3284">
            <v>0</v>
          </cell>
        </row>
        <row r="3285">
          <cell r="D3285" t="str">
            <v>Concrete class C</v>
          </cell>
          <cell r="I3285" t="str">
            <v>m3</v>
          </cell>
          <cell r="J3285">
            <v>102.89100000000001</v>
          </cell>
          <cell r="M3285">
            <v>780355.8617086343</v>
          </cell>
          <cell r="T3285">
            <v>0</v>
          </cell>
        </row>
        <row r="3286">
          <cell r="D3286" t="str">
            <v>Material</v>
          </cell>
          <cell r="M3286">
            <v>49668854.096902393</v>
          </cell>
          <cell r="T3286">
            <v>0</v>
          </cell>
        </row>
        <row r="3287">
          <cell r="B3287" t="str">
            <v>B20194</v>
          </cell>
          <cell r="E3287" t="str">
            <v>Concrete Class C</v>
          </cell>
          <cell r="I3287" t="str">
            <v>m3</v>
          </cell>
          <cell r="J3287">
            <v>104.94882000000001</v>
          </cell>
          <cell r="K3287">
            <v>1.02</v>
          </cell>
          <cell r="M3287">
            <v>654528.80000000005</v>
          </cell>
          <cell r="N3287">
            <v>68692025.216016009</v>
          </cell>
          <cell r="O3287">
            <v>68692025.216016009</v>
          </cell>
          <cell r="P3287">
            <v>0</v>
          </cell>
          <cell r="Q3287">
            <v>0</v>
          </cell>
          <cell r="R3287">
            <v>0</v>
          </cell>
          <cell r="T3287">
            <v>0</v>
          </cell>
        </row>
        <row r="3288">
          <cell r="D3288" t="str">
            <v>Labour</v>
          </cell>
          <cell r="M3288">
            <v>7588490.2386117149</v>
          </cell>
          <cell r="T3288">
            <v>0</v>
          </cell>
        </row>
        <row r="3289">
          <cell r="B3289" t="str">
            <v>C20007</v>
          </cell>
          <cell r="E3289" t="str">
            <v>Placing beton (dinding)</v>
          </cell>
          <cell r="I3289" t="str">
            <v>m3</v>
          </cell>
          <cell r="J3289">
            <v>104.94882000000001</v>
          </cell>
          <cell r="M3289">
            <v>100000</v>
          </cell>
          <cell r="N3289">
            <v>10494882.000000002</v>
          </cell>
          <cell r="O3289">
            <v>0</v>
          </cell>
          <cell r="P3289">
            <v>10494882.000000002</v>
          </cell>
          <cell r="Q3289">
            <v>0</v>
          </cell>
          <cell r="R3289">
            <v>0</v>
          </cell>
          <cell r="T3289">
            <v>0</v>
          </cell>
        </row>
        <row r="3290">
          <cell r="D3290" t="str">
            <v>Equipment Operasional</v>
          </cell>
          <cell r="H3290" t="str">
            <v>BBM</v>
          </cell>
          <cell r="M3290">
            <v>798761.93134279386</v>
          </cell>
          <cell r="T3290">
            <v>0</v>
          </cell>
        </row>
        <row r="3291">
          <cell r="B3291" t="str">
            <v>D20029</v>
          </cell>
          <cell r="E3291" t="str">
            <v>Gerobak dorong</v>
          </cell>
          <cell r="I3291" t="str">
            <v>unit</v>
          </cell>
          <cell r="J3291">
            <v>2.05782</v>
          </cell>
          <cell r="K3291">
            <v>0.02</v>
          </cell>
          <cell r="M3291">
            <v>100000</v>
          </cell>
          <cell r="N3291">
            <v>205782</v>
          </cell>
          <cell r="O3291">
            <v>0</v>
          </cell>
          <cell r="P3291">
            <v>0</v>
          </cell>
          <cell r="Q3291">
            <v>205782</v>
          </cell>
          <cell r="R3291">
            <v>0</v>
          </cell>
          <cell r="T3291">
            <v>0</v>
          </cell>
        </row>
        <row r="3292">
          <cell r="B3292" t="str">
            <v>D20019</v>
          </cell>
          <cell r="E3292" t="str">
            <v>Concrete Vibrator</v>
          </cell>
          <cell r="I3292" t="str">
            <v>jam</v>
          </cell>
          <cell r="J3292">
            <v>45.453855421686747</v>
          </cell>
          <cell r="K3292">
            <v>0.44176706827309237</v>
          </cell>
          <cell r="L3292">
            <v>2.2636363636363637</v>
          </cell>
          <cell r="M3292">
            <v>8458.0449222720126</v>
          </cell>
          <cell r="N3292">
            <v>384450.75104708376</v>
          </cell>
          <cell r="O3292">
            <v>0</v>
          </cell>
          <cell r="P3292">
            <v>0</v>
          </cell>
          <cell r="Q3292">
            <v>384450.75104708376</v>
          </cell>
          <cell r="R3292">
            <v>0</v>
          </cell>
          <cell r="T3292">
            <v>0</v>
          </cell>
        </row>
        <row r="3293">
          <cell r="B3293" t="str">
            <v>D20006</v>
          </cell>
          <cell r="E3293" t="str">
            <v>Alat bantu Cor</v>
          </cell>
          <cell r="I3293" t="str">
            <v>m3</v>
          </cell>
          <cell r="J3293">
            <v>514.45500000000004</v>
          </cell>
          <cell r="K3293">
            <v>5</v>
          </cell>
          <cell r="M3293">
            <v>1000</v>
          </cell>
          <cell r="N3293">
            <v>514455.00000000006</v>
          </cell>
          <cell r="O3293">
            <v>0</v>
          </cell>
          <cell r="P3293">
            <v>0</v>
          </cell>
          <cell r="Q3293">
            <v>514455.00000000006</v>
          </cell>
          <cell r="R3293">
            <v>0</v>
          </cell>
          <cell r="T3293">
            <v>0</v>
          </cell>
        </row>
        <row r="3294">
          <cell r="T3294">
            <v>0</v>
          </cell>
        </row>
        <row r="3295">
          <cell r="B3295" t="str">
            <v>4.10.4.p</v>
          </cell>
          <cell r="D3295" t="str">
            <v>Reinforcement</v>
          </cell>
          <cell r="I3295" t="str">
            <v>kg</v>
          </cell>
          <cell r="J3295">
            <v>12743.679300000002</v>
          </cell>
          <cell r="K3295">
            <v>1.1000000000000001</v>
          </cell>
          <cell r="M3295">
            <v>12012.333333333336</v>
          </cell>
          <cell r="T3295">
            <v>0</v>
          </cell>
        </row>
        <row r="3296">
          <cell r="D3296" t="str">
            <v>Material</v>
          </cell>
          <cell r="M3296">
            <v>470938.52258819091</v>
          </cell>
          <cell r="T3296">
            <v>0</v>
          </cell>
        </row>
        <row r="3297">
          <cell r="B3297" t="str">
            <v>B20011</v>
          </cell>
          <cell r="E3297" t="str">
            <v>Besi beton</v>
          </cell>
          <cell r="I3297" t="str">
            <v>kg</v>
          </cell>
          <cell r="J3297">
            <v>13380.863265000002</v>
          </cell>
          <cell r="K3297">
            <v>1.05</v>
          </cell>
          <cell r="M3297">
            <v>9800</v>
          </cell>
          <cell r="N3297">
            <v>131132459.99700002</v>
          </cell>
          <cell r="O3297">
            <v>131132459.99700002</v>
          </cell>
          <cell r="P3297">
            <v>0</v>
          </cell>
          <cell r="Q3297">
            <v>0</v>
          </cell>
          <cell r="R3297">
            <v>0</v>
          </cell>
          <cell r="T3297">
            <v>0</v>
          </cell>
        </row>
        <row r="3298">
          <cell r="B3298" t="str">
            <v>B20050</v>
          </cell>
          <cell r="E3298" t="str">
            <v>Kawat Bendrad</v>
          </cell>
          <cell r="I3298" t="str">
            <v>Kg</v>
          </cell>
          <cell r="J3298">
            <v>254.87358600000005</v>
          </cell>
          <cell r="K3298">
            <v>0.02</v>
          </cell>
          <cell r="M3298">
            <v>13950</v>
          </cell>
          <cell r="N3298">
            <v>3555486.5247000004</v>
          </cell>
          <cell r="O3298">
            <v>3555486.5247000004</v>
          </cell>
          <cell r="P3298">
            <v>0</v>
          </cell>
          <cell r="Q3298">
            <v>0</v>
          </cell>
          <cell r="R3298">
            <v>0</v>
          </cell>
          <cell r="T3298">
            <v>0</v>
          </cell>
        </row>
        <row r="3299">
          <cell r="D3299" t="str">
            <v>Labour</v>
          </cell>
          <cell r="M3299">
            <v>56143.678537337546</v>
          </cell>
          <cell r="T3299">
            <v>0</v>
          </cell>
        </row>
        <row r="3300">
          <cell r="B3300" t="str">
            <v>C20014</v>
          </cell>
          <cell r="E3300" t="str">
            <v>Upah fabrikasi dan install besi beton</v>
          </cell>
          <cell r="I3300" t="str">
            <v>kg</v>
          </cell>
          <cell r="J3300">
            <v>13380.863265000002</v>
          </cell>
          <cell r="M3300">
            <v>1200</v>
          </cell>
          <cell r="N3300">
            <v>16057035.918000001</v>
          </cell>
          <cell r="O3300">
            <v>0</v>
          </cell>
          <cell r="P3300">
            <v>16057035.918000001</v>
          </cell>
          <cell r="Q3300">
            <v>0</v>
          </cell>
          <cell r="R3300">
            <v>0</v>
          </cell>
          <cell r="T3300">
            <v>0</v>
          </cell>
        </row>
        <row r="3301">
          <cell r="D3301" t="str">
            <v>Equipment Operasional</v>
          </cell>
          <cell r="M3301">
            <v>8169.0537554327129</v>
          </cell>
          <cell r="T3301">
            <v>0</v>
          </cell>
        </row>
        <row r="3302">
          <cell r="B3302" t="str">
            <v>D20013</v>
          </cell>
          <cell r="E3302" t="str">
            <v>Bar bender</v>
          </cell>
          <cell r="G3302">
            <v>300</v>
          </cell>
          <cell r="I3302" t="str">
            <v>jam</v>
          </cell>
          <cell r="J3302">
            <v>42.47893100000001</v>
          </cell>
          <cell r="K3302">
            <v>3.3333333333333335E-3</v>
          </cell>
          <cell r="M3302">
            <v>20000</v>
          </cell>
          <cell r="N3302">
            <v>849578.62000000023</v>
          </cell>
          <cell r="O3302">
            <v>0</v>
          </cell>
          <cell r="P3302">
            <v>0</v>
          </cell>
          <cell r="Q3302">
            <v>849578.62000000023</v>
          </cell>
          <cell r="R3302">
            <v>0</v>
          </cell>
          <cell r="T3302">
            <v>0</v>
          </cell>
        </row>
        <row r="3303">
          <cell r="B3303" t="str">
            <v>D20014</v>
          </cell>
          <cell r="E3303" t="str">
            <v>Bar cutter</v>
          </cell>
          <cell r="G3303">
            <v>300</v>
          </cell>
          <cell r="I3303" t="str">
            <v>jam</v>
          </cell>
          <cell r="J3303">
            <v>42.47893100000001</v>
          </cell>
          <cell r="K3303">
            <v>3.3333333333333335E-3</v>
          </cell>
          <cell r="M3303">
            <v>20000</v>
          </cell>
          <cell r="N3303">
            <v>849578.62000000023</v>
          </cell>
          <cell r="O3303">
            <v>0</v>
          </cell>
          <cell r="P3303">
            <v>0</v>
          </cell>
          <cell r="Q3303">
            <v>849578.62000000023</v>
          </cell>
          <cell r="R3303">
            <v>0</v>
          </cell>
          <cell r="T3303">
            <v>0</v>
          </cell>
        </row>
        <row r="3304">
          <cell r="B3304" t="str">
            <v>D20005</v>
          </cell>
          <cell r="E3304" t="str">
            <v>Alat bantu pekerjaan besi</v>
          </cell>
          <cell r="I3304" t="str">
            <v>kg</v>
          </cell>
          <cell r="J3304">
            <v>12743.679300000002</v>
          </cell>
          <cell r="K3304">
            <v>1</v>
          </cell>
          <cell r="M3304">
            <v>50</v>
          </cell>
          <cell r="N3304">
            <v>637183.96500000008</v>
          </cell>
          <cell r="O3304">
            <v>0</v>
          </cell>
          <cell r="P3304">
            <v>0</v>
          </cell>
          <cell r="Q3304">
            <v>637183.96500000008</v>
          </cell>
          <cell r="R3304">
            <v>0</v>
          </cell>
          <cell r="T3304">
            <v>0</v>
          </cell>
        </row>
        <row r="3305">
          <cell r="T3305">
            <v>0</v>
          </cell>
        </row>
        <row r="3306">
          <cell r="D3306" t="str">
            <v>Formwork</v>
          </cell>
          <cell r="I3306" t="str">
            <v>m2</v>
          </cell>
          <cell r="J3306">
            <v>342.47400000000005</v>
          </cell>
          <cell r="M3306">
            <v>106081.89555555556</v>
          </cell>
          <cell r="T3306">
            <v>0</v>
          </cell>
        </row>
        <row r="3307">
          <cell r="D3307" t="str">
            <v>Material</v>
          </cell>
          <cell r="M3307">
            <v>2005334.7129471251</v>
          </cell>
          <cell r="T3307">
            <v>0</v>
          </cell>
        </row>
        <row r="3308">
          <cell r="B3308" t="str">
            <v>A20008</v>
          </cell>
          <cell r="E3308" t="str">
            <v>Kayu bekisting</v>
          </cell>
          <cell r="G3308">
            <v>3</v>
          </cell>
          <cell r="H3308" t="str">
            <v>X pakai</v>
          </cell>
          <cell r="I3308" t="str">
            <v>m3</v>
          </cell>
          <cell r="J3308">
            <v>3.9539098958333341</v>
          </cell>
          <cell r="K3308">
            <v>1.154513888888889E-2</v>
          </cell>
          <cell r="M3308">
            <v>2193529.6</v>
          </cell>
          <cell r="N3308">
            <v>8673018.392243335</v>
          </cell>
          <cell r="O3308">
            <v>8673018.392243335</v>
          </cell>
          <cell r="P3308">
            <v>0</v>
          </cell>
          <cell r="Q3308">
            <v>0</v>
          </cell>
          <cell r="R3308">
            <v>0</v>
          </cell>
          <cell r="T3308">
            <v>0</v>
          </cell>
        </row>
        <row r="3309">
          <cell r="B3309" t="str">
            <v>B20065</v>
          </cell>
          <cell r="E3309" t="str">
            <v>Plywood 12mm x 4' x 8'</v>
          </cell>
          <cell r="G3309">
            <v>3</v>
          </cell>
          <cell r="H3309" t="str">
            <v>X pakai</v>
          </cell>
          <cell r="I3309" t="str">
            <v>lbr</v>
          </cell>
          <cell r="J3309">
            <v>39.638194444444451</v>
          </cell>
          <cell r="K3309">
            <v>0.11574074074074074</v>
          </cell>
          <cell r="M3309">
            <v>225000</v>
          </cell>
          <cell r="N3309">
            <v>8918593.7500000019</v>
          </cell>
          <cell r="O3309">
            <v>8918593.7500000019</v>
          </cell>
          <cell r="P3309">
            <v>0</v>
          </cell>
          <cell r="Q3309">
            <v>0</v>
          </cell>
          <cell r="R3309">
            <v>0</v>
          </cell>
          <cell r="T3309">
            <v>0</v>
          </cell>
        </row>
        <row r="3310">
          <cell r="B3310" t="str">
            <v>B20067</v>
          </cell>
          <cell r="E3310" t="str">
            <v>Paku</v>
          </cell>
          <cell r="G3310">
            <v>1</v>
          </cell>
          <cell r="H3310" t="str">
            <v>X pakai</v>
          </cell>
          <cell r="I3310" t="str">
            <v>kg</v>
          </cell>
          <cell r="J3310">
            <v>135.56262500000003</v>
          </cell>
          <cell r="K3310">
            <v>0.39583333333333331</v>
          </cell>
          <cell r="M3310">
            <v>10650</v>
          </cell>
          <cell r="N3310">
            <v>1443741.9562500003</v>
          </cell>
          <cell r="O3310">
            <v>1443741.9562500003</v>
          </cell>
          <cell r="P3310">
            <v>0</v>
          </cell>
          <cell r="Q3310">
            <v>0</v>
          </cell>
          <cell r="R3310">
            <v>0</v>
          </cell>
          <cell r="T3310">
            <v>0</v>
          </cell>
        </row>
        <row r="3311">
          <cell r="B3311" t="str">
            <v>B20091</v>
          </cell>
          <cell r="E3311" t="str">
            <v>Material lain (adjustable support, pipa dll)</v>
          </cell>
          <cell r="G3311">
            <v>80</v>
          </cell>
          <cell r="H3311" t="str">
            <v>X pakai</v>
          </cell>
          <cell r="I3311" t="str">
            <v>ls</v>
          </cell>
          <cell r="J3311">
            <v>4.2809250000000008</v>
          </cell>
          <cell r="K3311">
            <v>1.2500000000000001E-2</v>
          </cell>
          <cell r="M3311">
            <v>600000</v>
          </cell>
          <cell r="N3311">
            <v>2568555.0000000005</v>
          </cell>
          <cell r="O3311">
            <v>2568555.0000000005</v>
          </cell>
          <cell r="P3311">
            <v>0</v>
          </cell>
          <cell r="Q3311">
            <v>0</v>
          </cell>
          <cell r="R3311">
            <v>0</v>
          </cell>
          <cell r="T3311">
            <v>0</v>
          </cell>
        </row>
        <row r="3312">
          <cell r="B3312" t="str">
            <v>B20066</v>
          </cell>
          <cell r="E3312" t="str">
            <v>Oli formwork</v>
          </cell>
          <cell r="I3312" t="str">
            <v>liter</v>
          </cell>
          <cell r="J3312">
            <v>68.494800000000012</v>
          </cell>
          <cell r="K3312">
            <v>0.2</v>
          </cell>
          <cell r="M3312">
            <v>5000</v>
          </cell>
          <cell r="N3312">
            <v>342474.00000000006</v>
          </cell>
          <cell r="O3312">
            <v>342474.00000000006</v>
          </cell>
          <cell r="P3312">
            <v>0</v>
          </cell>
          <cell r="Q3312">
            <v>0</v>
          </cell>
          <cell r="R3312">
            <v>0</v>
          </cell>
          <cell r="T3312">
            <v>0</v>
          </cell>
        </row>
        <row r="3313">
          <cell r="D3313" t="str">
            <v>Labour</v>
          </cell>
          <cell r="M3313">
            <v>1251732.456140351</v>
          </cell>
          <cell r="T3313">
            <v>0</v>
          </cell>
        </row>
        <row r="3314">
          <cell r="B3314" t="str">
            <v>C20013</v>
          </cell>
          <cell r="E3314" t="str">
            <v>Upah fabrikasi bekisting</v>
          </cell>
          <cell r="I3314" t="str">
            <v>m2</v>
          </cell>
          <cell r="J3314">
            <v>114.15800000000002</v>
          </cell>
          <cell r="M3314">
            <v>30000</v>
          </cell>
          <cell r="N3314">
            <v>3424740.0000000005</v>
          </cell>
          <cell r="O3314">
            <v>0</v>
          </cell>
          <cell r="P3314">
            <v>3424740.0000000005</v>
          </cell>
          <cell r="Q3314">
            <v>0</v>
          </cell>
          <cell r="R3314">
            <v>0</v>
          </cell>
          <cell r="T3314">
            <v>0</v>
          </cell>
        </row>
        <row r="3315">
          <cell r="B3315" t="str">
            <v>C20017</v>
          </cell>
          <cell r="E3315" t="str">
            <v>Upah install bekisting</v>
          </cell>
          <cell r="I3315" t="str">
            <v>m2</v>
          </cell>
          <cell r="J3315">
            <v>342.47400000000005</v>
          </cell>
          <cell r="M3315">
            <v>30000</v>
          </cell>
          <cell r="N3315">
            <v>10274220.000000002</v>
          </cell>
          <cell r="O3315">
            <v>0</v>
          </cell>
          <cell r="P3315">
            <v>10274220.000000002</v>
          </cell>
          <cell r="Q3315">
            <v>0</v>
          </cell>
          <cell r="R3315">
            <v>0</v>
          </cell>
          <cell r="T3315">
            <v>0</v>
          </cell>
        </row>
        <row r="3316">
          <cell r="D3316" t="str">
            <v>Equipment Operasional</v>
          </cell>
          <cell r="M3316">
            <v>62586.622807017549</v>
          </cell>
          <cell r="T3316">
            <v>0</v>
          </cell>
        </row>
        <row r="3317">
          <cell r="B3317" t="str">
            <v>D20007</v>
          </cell>
          <cell r="E3317" t="str">
            <v>Alat bantu formwork</v>
          </cell>
          <cell r="I3317" t="str">
            <v>m2</v>
          </cell>
          <cell r="J3317">
            <v>342.47400000000005</v>
          </cell>
          <cell r="M3317">
            <v>2000</v>
          </cell>
          <cell r="N3317">
            <v>684948.00000000012</v>
          </cell>
          <cell r="O3317">
            <v>0</v>
          </cell>
          <cell r="P3317">
            <v>0</v>
          </cell>
          <cell r="Q3317">
            <v>684948.00000000012</v>
          </cell>
          <cell r="R3317">
            <v>0</v>
          </cell>
          <cell r="T3317">
            <v>0</v>
          </cell>
        </row>
        <row r="3318">
          <cell r="T3318">
            <v>0</v>
          </cell>
        </row>
        <row r="3319">
          <cell r="B3319" t="str">
            <v>4.10.5</v>
          </cell>
          <cell r="D3319" t="str">
            <v>Galvanized Steel Ladder</v>
          </cell>
          <cell r="I3319" t="str">
            <v>nos</v>
          </cell>
          <cell r="J3319">
            <v>3</v>
          </cell>
          <cell r="K3319">
            <v>38.58</v>
          </cell>
          <cell r="L3319" t="str">
            <v>kg/nos</v>
          </cell>
          <cell r="M3319">
            <v>773721.9</v>
          </cell>
          <cell r="T3319">
            <v>0</v>
          </cell>
        </row>
        <row r="3320">
          <cell r="D3320" t="str">
            <v>Material</v>
          </cell>
          <cell r="I3320" t="str">
            <v>kg</v>
          </cell>
          <cell r="J3320">
            <v>115.74</v>
          </cell>
          <cell r="M3320">
            <v>14805</v>
          </cell>
          <cell r="T3320">
            <v>0</v>
          </cell>
        </row>
        <row r="3321">
          <cell r="B3321" t="str">
            <v>B20008</v>
          </cell>
          <cell r="E3321" t="str">
            <v>Baja galvanis</v>
          </cell>
          <cell r="I3321" t="str">
            <v>kg</v>
          </cell>
          <cell r="J3321">
            <v>121.527</v>
          </cell>
          <cell r="K3321">
            <v>1.05</v>
          </cell>
          <cell r="M3321">
            <v>14100</v>
          </cell>
          <cell r="N3321">
            <v>1713530.7</v>
          </cell>
          <cell r="O3321">
            <v>1713530.7</v>
          </cell>
          <cell r="P3321">
            <v>0</v>
          </cell>
          <cell r="Q3321">
            <v>0</v>
          </cell>
          <cell r="R3321">
            <v>0</v>
          </cell>
          <cell r="T3321">
            <v>0</v>
          </cell>
        </row>
        <row r="3322">
          <cell r="D3322" t="str">
            <v>Labour</v>
          </cell>
          <cell r="M3322">
            <v>5250</v>
          </cell>
          <cell r="T3322">
            <v>0</v>
          </cell>
        </row>
        <row r="3323">
          <cell r="B3323" t="str">
            <v>C20023</v>
          </cell>
          <cell r="E3323" t="str">
            <v>Upah pabrikasi dan instalasi baja</v>
          </cell>
          <cell r="I3323" t="str">
            <v>kg</v>
          </cell>
          <cell r="J3323">
            <v>121.527</v>
          </cell>
          <cell r="M3323">
            <v>5000</v>
          </cell>
          <cell r="N3323">
            <v>607635</v>
          </cell>
          <cell r="O3323">
            <v>0</v>
          </cell>
          <cell r="P3323">
            <v>607635</v>
          </cell>
          <cell r="Q3323">
            <v>0</v>
          </cell>
          <cell r="R3323">
            <v>0</v>
          </cell>
          <cell r="T3323">
            <v>0</v>
          </cell>
        </row>
        <row r="3324">
          <cell r="T3324">
            <v>0</v>
          </cell>
        </row>
        <row r="3325">
          <cell r="B3325" t="str">
            <v>4.10.6</v>
          </cell>
          <cell r="D3325" t="str">
            <v>Non-Toxic Epoxy Coat</v>
          </cell>
          <cell r="I3325" t="str">
            <v>m2</v>
          </cell>
          <cell r="J3325">
            <v>166.25400000000002</v>
          </cell>
          <cell r="K3325">
            <v>55.418000000000006</v>
          </cell>
          <cell r="L3325" t="str">
            <v>m2/nos</v>
          </cell>
          <cell r="M3325">
            <v>81479.72</v>
          </cell>
          <cell r="T3325">
            <v>0</v>
          </cell>
        </row>
        <row r="3326">
          <cell r="B3326" t="str">
            <v>B20023</v>
          </cell>
          <cell r="E3326" t="str">
            <v>Epoxy primer</v>
          </cell>
          <cell r="I3326" t="str">
            <v>kg</v>
          </cell>
          <cell r="J3326">
            <v>83.12700000000001</v>
          </cell>
          <cell r="K3326">
            <v>0.5</v>
          </cell>
          <cell r="M3326">
            <v>77519.199999999997</v>
          </cell>
          <cell r="N3326">
            <v>6443938.5384000009</v>
          </cell>
          <cell r="O3326">
            <v>6443938.5384000009</v>
          </cell>
          <cell r="P3326">
            <v>0</v>
          </cell>
          <cell r="Q3326">
            <v>0</v>
          </cell>
          <cell r="R3326">
            <v>0</v>
          </cell>
          <cell r="T3326">
            <v>0</v>
          </cell>
        </row>
        <row r="3327">
          <cell r="B3327" t="str">
            <v>B20130</v>
          </cell>
          <cell r="E3327" t="str">
            <v>Epoxy finish 41</v>
          </cell>
          <cell r="I3327" t="str">
            <v>kg</v>
          </cell>
          <cell r="J3327">
            <v>16.625400000000003</v>
          </cell>
          <cell r="K3327">
            <v>0.1</v>
          </cell>
          <cell r="M3327">
            <v>102313.2</v>
          </cell>
          <cell r="N3327">
            <v>1700997.8752800003</v>
          </cell>
          <cell r="O3327">
            <v>1700997.8752800003</v>
          </cell>
          <cell r="P3327">
            <v>0</v>
          </cell>
          <cell r="Q3327">
            <v>0</v>
          </cell>
          <cell r="R3327">
            <v>0</v>
          </cell>
          <cell r="T3327">
            <v>0</v>
          </cell>
        </row>
        <row r="3328">
          <cell r="B3328" t="str">
            <v>B20131</v>
          </cell>
          <cell r="E3328" t="str">
            <v>Thinner epoxy 41</v>
          </cell>
          <cell r="I3328" t="str">
            <v>ltr</v>
          </cell>
          <cell r="J3328">
            <v>33.250800000000005</v>
          </cell>
          <cell r="K3328">
            <v>0.2</v>
          </cell>
          <cell r="M3328">
            <v>37444</v>
          </cell>
          <cell r="N3328">
            <v>1245042.9552000002</v>
          </cell>
          <cell r="O3328">
            <v>1245042.9552000002</v>
          </cell>
          <cell r="P3328">
            <v>0</v>
          </cell>
          <cell r="Q3328">
            <v>0</v>
          </cell>
          <cell r="R3328">
            <v>0</v>
          </cell>
          <cell r="T3328">
            <v>0</v>
          </cell>
        </row>
        <row r="3329">
          <cell r="B3329" t="str">
            <v>E20070</v>
          </cell>
          <cell r="E3329" t="str">
            <v>Upah cat epoxy</v>
          </cell>
          <cell r="I3329" t="str">
            <v>m2</v>
          </cell>
          <cell r="J3329">
            <v>166.25400000000002</v>
          </cell>
          <cell r="K3329">
            <v>1</v>
          </cell>
          <cell r="M3329">
            <v>25000</v>
          </cell>
          <cell r="N3329">
            <v>4156350.0000000005</v>
          </cell>
          <cell r="O3329">
            <v>0</v>
          </cell>
          <cell r="P3329">
            <v>0</v>
          </cell>
          <cell r="Q3329">
            <v>0</v>
          </cell>
          <cell r="R3329">
            <v>4156350.0000000005</v>
          </cell>
          <cell r="T3329">
            <v>0</v>
          </cell>
        </row>
        <row r="3330">
          <cell r="T3330">
            <v>0</v>
          </cell>
        </row>
        <row r="3331">
          <cell r="B3331" t="str">
            <v>4.10.7</v>
          </cell>
          <cell r="D3331" t="str">
            <v>Waterproofing Membarane With Propylene Board</v>
          </cell>
          <cell r="I3331" t="str">
            <v>m2</v>
          </cell>
          <cell r="J3331">
            <v>158.22</v>
          </cell>
          <cell r="K3331">
            <v>52.74</v>
          </cell>
          <cell r="L3331" t="str">
            <v>m2/nos</v>
          </cell>
          <cell r="M3331">
            <v>50000</v>
          </cell>
          <cell r="T3331">
            <v>0</v>
          </cell>
        </row>
        <row r="3332">
          <cell r="B3332" t="str">
            <v>E20357</v>
          </cell>
          <cell r="E3332" t="str">
            <v>Waterproofing Membarane With Propylene Board</v>
          </cell>
          <cell r="I3332" t="str">
            <v>m2</v>
          </cell>
          <cell r="J3332">
            <v>158.22</v>
          </cell>
          <cell r="M3332">
            <v>50000</v>
          </cell>
          <cell r="N3332">
            <v>7911000</v>
          </cell>
          <cell r="O3332">
            <v>0</v>
          </cell>
          <cell r="P3332">
            <v>0</v>
          </cell>
          <cell r="Q3332">
            <v>0</v>
          </cell>
          <cell r="R3332">
            <v>7911000</v>
          </cell>
          <cell r="T3332">
            <v>0</v>
          </cell>
        </row>
        <row r="3333">
          <cell r="T3333">
            <v>0</v>
          </cell>
        </row>
        <row r="3334">
          <cell r="B3334" t="str">
            <v>4.10.8</v>
          </cell>
          <cell r="D3334" t="str">
            <v>Asphalt Pavement</v>
          </cell>
          <cell r="I3334" t="str">
            <v>m2</v>
          </cell>
          <cell r="J3334">
            <v>0</v>
          </cell>
          <cell r="K3334">
            <v>0</v>
          </cell>
          <cell r="L3334" t="str">
            <v>m2/nos</v>
          </cell>
          <cell r="M3334" t="e">
            <v>#DIV/0!</v>
          </cell>
          <cell r="T3334">
            <v>0</v>
          </cell>
        </row>
        <row r="3335">
          <cell r="D3335" t="str">
            <v>AC-WC</v>
          </cell>
          <cell r="F3335">
            <v>5</v>
          </cell>
          <cell r="I3335" t="str">
            <v>m2</v>
          </cell>
          <cell r="J3335">
            <v>0</v>
          </cell>
          <cell r="M3335" t="e">
            <v>#DIV/0!</v>
          </cell>
          <cell r="T3335">
            <v>0</v>
          </cell>
        </row>
        <row r="3336">
          <cell r="D3336" t="str">
            <v>Material</v>
          </cell>
          <cell r="M3336" t="e">
            <v>#DIV/0!</v>
          </cell>
          <cell r="T3336">
            <v>0</v>
          </cell>
        </row>
        <row r="3337">
          <cell r="B3337" t="str">
            <v>A20002</v>
          </cell>
          <cell r="E3337" t="str">
            <v>Agregat kasar</v>
          </cell>
          <cell r="I3337" t="str">
            <v>m3</v>
          </cell>
          <cell r="J3337">
            <v>0</v>
          </cell>
          <cell r="K3337">
            <v>2.5987500000000004E-2</v>
          </cell>
          <cell r="M3337">
            <v>100585.90399999999</v>
          </cell>
          <cell r="N3337">
            <v>0</v>
          </cell>
          <cell r="O3337">
            <v>0</v>
          </cell>
          <cell r="P3337">
            <v>0</v>
          </cell>
          <cell r="Q3337">
            <v>0</v>
          </cell>
          <cell r="R3337">
            <v>0</v>
          </cell>
          <cell r="T3337">
            <v>0</v>
          </cell>
        </row>
        <row r="3338">
          <cell r="B3338" t="str">
            <v>A20001</v>
          </cell>
          <cell r="E3338" t="str">
            <v>Agregat halus</v>
          </cell>
          <cell r="I3338" t="str">
            <v>m3</v>
          </cell>
          <cell r="J3338">
            <v>0</v>
          </cell>
          <cell r="K3338">
            <v>3.7812499999999999E-2</v>
          </cell>
          <cell r="M3338">
            <v>113923.47200000001</v>
          </cell>
          <cell r="N3338">
            <v>0</v>
          </cell>
          <cell r="O3338">
            <v>0</v>
          </cell>
          <cell r="P3338">
            <v>0</v>
          </cell>
          <cell r="Q3338">
            <v>0</v>
          </cell>
          <cell r="R3338">
            <v>0</v>
          </cell>
          <cell r="T3338">
            <v>0</v>
          </cell>
        </row>
        <row r="3339">
          <cell r="B3339" t="str">
            <v>A20007</v>
          </cell>
          <cell r="E3339" t="str">
            <v>Filler</v>
          </cell>
          <cell r="I3339" t="str">
            <v>kg</v>
          </cell>
          <cell r="J3339">
            <v>0</v>
          </cell>
          <cell r="K3339">
            <v>1.2375</v>
          </cell>
          <cell r="M3339">
            <v>1054</v>
          </cell>
          <cell r="N3339">
            <v>0</v>
          </cell>
          <cell r="O3339">
            <v>0</v>
          </cell>
          <cell r="P3339">
            <v>0</v>
          </cell>
          <cell r="Q3339">
            <v>0</v>
          </cell>
          <cell r="R3339">
            <v>0</v>
          </cell>
          <cell r="T3339">
            <v>0</v>
          </cell>
        </row>
        <row r="3340">
          <cell r="B3340" t="str">
            <v>B20007</v>
          </cell>
          <cell r="E3340" t="str">
            <v>Aspal</v>
          </cell>
          <cell r="I3340" t="str">
            <v>kg</v>
          </cell>
          <cell r="J3340">
            <v>0</v>
          </cell>
          <cell r="K3340">
            <v>7.3237500000000013</v>
          </cell>
          <cell r="M3340">
            <v>6900</v>
          </cell>
          <cell r="N3340">
            <v>0</v>
          </cell>
          <cell r="O3340">
            <v>0</v>
          </cell>
          <cell r="P3340">
            <v>0</v>
          </cell>
          <cell r="Q3340">
            <v>0</v>
          </cell>
          <cell r="R3340">
            <v>0</v>
          </cell>
          <cell r="T3340">
            <v>0</v>
          </cell>
        </row>
        <row r="3341">
          <cell r="D3341" t="str">
            <v>Labour</v>
          </cell>
          <cell r="M3341" t="e">
            <v>#DIV/0!</v>
          </cell>
          <cell r="T3341">
            <v>0</v>
          </cell>
        </row>
        <row r="3342">
          <cell r="B3342" t="str">
            <v>C20001</v>
          </cell>
          <cell r="E3342" t="str">
            <v>Tenaga</v>
          </cell>
          <cell r="G3342">
            <v>6</v>
          </cell>
          <cell r="I3342" t="str">
            <v>jam</v>
          </cell>
          <cell r="J3342">
            <v>0</v>
          </cell>
          <cell r="K3342">
            <v>1.6265060240963858E-2</v>
          </cell>
          <cell r="L3342">
            <v>368.88888888888886</v>
          </cell>
          <cell r="M3342">
            <v>17500</v>
          </cell>
          <cell r="N3342">
            <v>0</v>
          </cell>
          <cell r="O3342">
            <v>0</v>
          </cell>
          <cell r="P3342">
            <v>0</v>
          </cell>
          <cell r="Q3342">
            <v>0</v>
          </cell>
          <cell r="R3342">
            <v>0</v>
          </cell>
          <cell r="T3342">
            <v>0</v>
          </cell>
        </row>
        <row r="3343">
          <cell r="B3343" t="str">
            <v>C20003</v>
          </cell>
          <cell r="E3343" t="str">
            <v>Mandor</v>
          </cell>
          <cell r="G3343">
            <v>1</v>
          </cell>
          <cell r="I3343" t="str">
            <v>jam</v>
          </cell>
          <cell r="J3343">
            <v>0</v>
          </cell>
          <cell r="K3343">
            <v>1.8975903614457835E-3</v>
          </cell>
          <cell r="L3343">
            <v>526.98412698412687</v>
          </cell>
          <cell r="M3343">
            <v>27500</v>
          </cell>
          <cell r="N3343">
            <v>0</v>
          </cell>
          <cell r="O3343">
            <v>0</v>
          </cell>
          <cell r="P3343">
            <v>0</v>
          </cell>
          <cell r="Q3343">
            <v>0</v>
          </cell>
          <cell r="R3343">
            <v>0</v>
          </cell>
          <cell r="T3343">
            <v>0</v>
          </cell>
        </row>
        <row r="3344">
          <cell r="D3344" t="str">
            <v>Equipment Operasional</v>
          </cell>
          <cell r="H3344" t="str">
            <v>BBM</v>
          </cell>
          <cell r="M3344" t="e">
            <v>#DIV/0!</v>
          </cell>
          <cell r="T3344">
            <v>0</v>
          </cell>
        </row>
        <row r="3345">
          <cell r="B3345" t="str">
            <v>D20042</v>
          </cell>
          <cell r="E3345" t="str">
            <v>Wheel loader</v>
          </cell>
          <cell r="G3345">
            <v>16</v>
          </cell>
          <cell r="H3345">
            <v>0</v>
          </cell>
          <cell r="I3345" t="str">
            <v>jam</v>
          </cell>
          <cell r="J3345">
            <v>0</v>
          </cell>
          <cell r="K3345">
            <v>1.8592890078833852E-3</v>
          </cell>
          <cell r="L3345">
            <v>537.84</v>
          </cell>
          <cell r="M3345">
            <v>173345.6</v>
          </cell>
          <cell r="N3345">
            <v>0</v>
          </cell>
          <cell r="O3345">
            <v>0</v>
          </cell>
          <cell r="P3345">
            <v>0</v>
          </cell>
          <cell r="Q3345">
            <v>0</v>
          </cell>
          <cell r="R3345">
            <v>0</v>
          </cell>
          <cell r="T3345">
            <v>0</v>
          </cell>
        </row>
        <row r="3346">
          <cell r="B3346" t="str">
            <v>D20011</v>
          </cell>
          <cell r="E3346" t="str">
            <v>AMP</v>
          </cell>
          <cell r="G3346">
            <v>35</v>
          </cell>
          <cell r="H3346">
            <v>0</v>
          </cell>
          <cell r="I3346" t="str">
            <v>jam</v>
          </cell>
          <cell r="J3346">
            <v>0</v>
          </cell>
          <cell r="K3346">
            <v>2.7108433734939763E-3</v>
          </cell>
          <cell r="L3346">
            <v>368.88888888888886</v>
          </cell>
          <cell r="M3346">
            <v>635267.251017045</v>
          </cell>
          <cell r="N3346">
            <v>0</v>
          </cell>
          <cell r="O3346">
            <v>0</v>
          </cell>
          <cell r="P3346">
            <v>0</v>
          </cell>
          <cell r="Q3346">
            <v>0</v>
          </cell>
          <cell r="R3346">
            <v>0</v>
          </cell>
          <cell r="T3346">
            <v>0</v>
          </cell>
        </row>
        <row r="3347">
          <cell r="B3347" t="str">
            <v>D20027</v>
          </cell>
          <cell r="E3347" t="str">
            <v>Genset</v>
          </cell>
          <cell r="G3347">
            <v>10</v>
          </cell>
          <cell r="H3347">
            <v>0</v>
          </cell>
          <cell r="I3347" t="str">
            <v>jam</v>
          </cell>
          <cell r="J3347">
            <v>0</v>
          </cell>
          <cell r="K3347">
            <v>2.7108433734939763E-3</v>
          </cell>
          <cell r="L3347">
            <v>368.88888888888886</v>
          </cell>
          <cell r="M3347">
            <v>19041.044336153493</v>
          </cell>
          <cell r="N3347">
            <v>0</v>
          </cell>
          <cell r="O3347">
            <v>0</v>
          </cell>
          <cell r="P3347">
            <v>0</v>
          </cell>
          <cell r="Q3347">
            <v>0</v>
          </cell>
          <cell r="R3347">
            <v>0</v>
          </cell>
          <cell r="T3347">
            <v>0</v>
          </cell>
        </row>
        <row r="3348">
          <cell r="B3348" t="str">
            <v>D20024</v>
          </cell>
          <cell r="E3348" t="str">
            <v>Dump Truck 20 Ton</v>
          </cell>
          <cell r="G3348">
            <v>10</v>
          </cell>
          <cell r="H3348">
            <v>0</v>
          </cell>
          <cell r="I3348" t="str">
            <v>jam</v>
          </cell>
          <cell r="J3348">
            <v>0</v>
          </cell>
          <cell r="K3348">
            <v>1.210843373493976E-2</v>
          </cell>
          <cell r="L3348">
            <v>82.587064676616905</v>
          </cell>
          <cell r="M3348">
            <v>192744.92307692309</v>
          </cell>
          <cell r="N3348">
            <v>0</v>
          </cell>
          <cell r="O3348">
            <v>0</v>
          </cell>
          <cell r="P3348">
            <v>0</v>
          </cell>
          <cell r="Q3348">
            <v>0</v>
          </cell>
          <cell r="R3348">
            <v>0</v>
          </cell>
          <cell r="T3348">
            <v>0</v>
          </cell>
        </row>
        <row r="3349">
          <cell r="B3349" t="str">
            <v>D20012</v>
          </cell>
          <cell r="E3349" t="str">
            <v>Asphalt finisher</v>
          </cell>
          <cell r="G3349">
            <v>12</v>
          </cell>
          <cell r="H3349">
            <v>0</v>
          </cell>
          <cell r="I3349" t="str">
            <v>jam</v>
          </cell>
          <cell r="J3349">
            <v>0</v>
          </cell>
          <cell r="K3349">
            <v>3.3885542168674704E-3</v>
          </cell>
          <cell r="L3349">
            <v>295.11111111111109</v>
          </cell>
          <cell r="M3349">
            <v>116435.14869362471</v>
          </cell>
          <cell r="N3349">
            <v>0</v>
          </cell>
          <cell r="O3349">
            <v>0</v>
          </cell>
          <cell r="P3349">
            <v>0</v>
          </cell>
          <cell r="Q3349">
            <v>0</v>
          </cell>
          <cell r="R3349">
            <v>0</v>
          </cell>
          <cell r="T3349">
            <v>0</v>
          </cell>
        </row>
        <row r="3350">
          <cell r="B3350" t="str">
            <v>D20037</v>
          </cell>
          <cell r="E3350" t="str">
            <v>Tandem roller 6 ton</v>
          </cell>
          <cell r="G3350">
            <v>16</v>
          </cell>
          <cell r="H3350">
            <v>0</v>
          </cell>
          <cell r="I3350" t="str">
            <v>jam</v>
          </cell>
          <cell r="J3350">
            <v>0</v>
          </cell>
          <cell r="K3350">
            <v>3.2128514056224901E-3</v>
          </cell>
          <cell r="L3350">
            <v>311.25</v>
          </cell>
          <cell r="M3350">
            <v>121405.58489999251</v>
          </cell>
          <cell r="N3350">
            <v>0</v>
          </cell>
          <cell r="O3350">
            <v>0</v>
          </cell>
          <cell r="P3350">
            <v>0</v>
          </cell>
          <cell r="Q3350">
            <v>0</v>
          </cell>
          <cell r="R3350">
            <v>0</v>
          </cell>
          <cell r="T3350">
            <v>0</v>
          </cell>
        </row>
        <row r="3351">
          <cell r="B3351" t="str">
            <v>D20034</v>
          </cell>
          <cell r="E3351" t="str">
            <v>Pneumatic tire roller 6 ton</v>
          </cell>
          <cell r="G3351">
            <v>12</v>
          </cell>
          <cell r="H3351">
            <v>0</v>
          </cell>
          <cell r="I3351" t="str">
            <v>jam</v>
          </cell>
          <cell r="J3351">
            <v>0</v>
          </cell>
          <cell r="K3351">
            <v>2.2948938611589216E-3</v>
          </cell>
          <cell r="L3351">
            <v>435.74999999999994</v>
          </cell>
          <cell r="M3351">
            <v>129395.094333325</v>
          </cell>
          <cell r="N3351">
            <v>0</v>
          </cell>
          <cell r="O3351">
            <v>0</v>
          </cell>
          <cell r="P3351">
            <v>0</v>
          </cell>
          <cell r="Q3351">
            <v>0</v>
          </cell>
          <cell r="R3351">
            <v>0</v>
          </cell>
          <cell r="T3351">
            <v>0</v>
          </cell>
        </row>
        <row r="3352">
          <cell r="B3352" t="str">
            <v>D20052</v>
          </cell>
          <cell r="E3352" t="str">
            <v>Alat bantu pek. aspal</v>
          </cell>
          <cell r="I3352" t="str">
            <v>m3</v>
          </cell>
          <cell r="J3352">
            <v>0</v>
          </cell>
          <cell r="K3352">
            <v>1</v>
          </cell>
          <cell r="M3352">
            <v>100</v>
          </cell>
          <cell r="N3352">
            <v>0</v>
          </cell>
          <cell r="O3352">
            <v>0</v>
          </cell>
          <cell r="P3352">
            <v>0</v>
          </cell>
          <cell r="Q3352">
            <v>0</v>
          </cell>
          <cell r="R3352">
            <v>0</v>
          </cell>
          <cell r="T3352">
            <v>0</v>
          </cell>
        </row>
        <row r="3353">
          <cell r="B3353" t="str">
            <v>D20050</v>
          </cell>
          <cell r="E3353" t="str">
            <v>BBM solar</v>
          </cell>
          <cell r="H3353">
            <v>0</v>
          </cell>
          <cell r="I3353" t="str">
            <v>ltr</v>
          </cell>
          <cell r="J3353">
            <v>0</v>
          </cell>
          <cell r="M3353">
            <v>989.1712</v>
          </cell>
          <cell r="N3353">
            <v>0</v>
          </cell>
          <cell r="O3353">
            <v>0</v>
          </cell>
          <cell r="P3353">
            <v>0</v>
          </cell>
          <cell r="Q3353">
            <v>0</v>
          </cell>
          <cell r="R3353">
            <v>0</v>
          </cell>
          <cell r="T3353">
            <v>0</v>
          </cell>
        </row>
        <row r="3354">
          <cell r="T3354">
            <v>0</v>
          </cell>
        </row>
        <row r="3355">
          <cell r="B3355" t="str">
            <v>4.10.9</v>
          </cell>
          <cell r="D3355" t="str">
            <v>Cast Iron Frame &amp; Perforated Cover</v>
          </cell>
          <cell r="I3355" t="str">
            <v>nos</v>
          </cell>
          <cell r="J3355">
            <v>3</v>
          </cell>
          <cell r="K3355">
            <v>1130.3999999999999</v>
          </cell>
          <cell r="L3355" t="str">
            <v>kg/nos</v>
          </cell>
          <cell r="M3355">
            <v>19406142</v>
          </cell>
          <cell r="T3355">
            <v>0</v>
          </cell>
        </row>
        <row r="3356">
          <cell r="D3356" t="str">
            <v>Material</v>
          </cell>
          <cell r="I3356" t="str">
            <v>kg</v>
          </cell>
          <cell r="J3356">
            <v>3391.2</v>
          </cell>
          <cell r="M3356">
            <v>11917.5</v>
          </cell>
          <cell r="T3356">
            <v>0</v>
          </cell>
        </row>
        <row r="3357">
          <cell r="B3357" t="str">
            <v>B20010</v>
          </cell>
          <cell r="E3357" t="str">
            <v>Baja Struktur</v>
          </cell>
          <cell r="I3357" t="str">
            <v>kg</v>
          </cell>
          <cell r="J3357">
            <v>3560.7599999999998</v>
          </cell>
          <cell r="K3357">
            <v>1.05</v>
          </cell>
          <cell r="M3357">
            <v>11350</v>
          </cell>
          <cell r="N3357">
            <v>40414626</v>
          </cell>
          <cell r="O3357">
            <v>40414626</v>
          </cell>
          <cell r="P3357">
            <v>0</v>
          </cell>
          <cell r="Q3357">
            <v>0</v>
          </cell>
          <cell r="R3357">
            <v>0</v>
          </cell>
          <cell r="T3357">
            <v>0</v>
          </cell>
        </row>
        <row r="3358">
          <cell r="D3358" t="str">
            <v>Labour</v>
          </cell>
          <cell r="M3358">
            <v>5250</v>
          </cell>
          <cell r="T3358">
            <v>0</v>
          </cell>
        </row>
        <row r="3359">
          <cell r="B3359" t="str">
            <v>C20023</v>
          </cell>
          <cell r="E3359" t="str">
            <v>Upah pabrikasi dan instalasi baja</v>
          </cell>
          <cell r="I3359" t="str">
            <v>kg</v>
          </cell>
          <cell r="J3359">
            <v>3560.7599999999998</v>
          </cell>
          <cell r="M3359">
            <v>5000</v>
          </cell>
          <cell r="N3359">
            <v>17803800</v>
          </cell>
          <cell r="O3359">
            <v>0</v>
          </cell>
          <cell r="P3359">
            <v>17803800</v>
          </cell>
          <cell r="Q3359">
            <v>0</v>
          </cell>
          <cell r="R3359">
            <v>0</v>
          </cell>
          <cell r="T3359">
            <v>0</v>
          </cell>
        </row>
        <row r="3360">
          <cell r="T3360">
            <v>0</v>
          </cell>
        </row>
        <row r="3361">
          <cell r="B3361" t="str">
            <v>4.11</v>
          </cell>
          <cell r="D3361" t="str">
            <v>Chamber Type (D)</v>
          </cell>
          <cell r="I3361" t="str">
            <v>nos</v>
          </cell>
          <cell r="J3361">
            <v>1</v>
          </cell>
          <cell r="M3361">
            <v>235642450.65660033</v>
          </cell>
          <cell r="N3361">
            <v>235642450.65660033</v>
          </cell>
          <cell r="O3361">
            <v>171931079.88546959</v>
          </cell>
          <cell r="P3361">
            <v>34733614.707607016</v>
          </cell>
          <cell r="Q3361">
            <v>20282056.06352371</v>
          </cell>
          <cell r="R3361">
            <v>8695700</v>
          </cell>
          <cell r="S3361">
            <v>0</v>
          </cell>
          <cell r="T3361">
            <v>0</v>
          </cell>
        </row>
        <row r="3362">
          <cell r="B3362" t="str">
            <v>4.11.1</v>
          </cell>
          <cell r="D3362" t="str">
            <v>Excavation</v>
          </cell>
          <cell r="F3362" t="str">
            <v>buang sejauh 8 km</v>
          </cell>
          <cell r="I3362" t="str">
            <v>m3</v>
          </cell>
          <cell r="J3362">
            <v>208.62400000000002</v>
          </cell>
          <cell r="K3362">
            <v>208.62400000000002</v>
          </cell>
          <cell r="L3362" t="str">
            <v>m3/nos</v>
          </cell>
          <cell r="M3362">
            <v>83278.272710006888</v>
          </cell>
          <cell r="T3362">
            <v>0</v>
          </cell>
        </row>
        <row r="3363">
          <cell r="D3363" t="str">
            <v>Soft Soil (Excavation)</v>
          </cell>
          <cell r="F3363" t="str">
            <v>Estimate =</v>
          </cell>
          <cell r="G3363">
            <v>0.25</v>
          </cell>
          <cell r="I3363" t="str">
            <v>m3</v>
          </cell>
          <cell r="J3363">
            <v>52.156000000000006</v>
          </cell>
          <cell r="M3363">
            <v>42763.506795090696</v>
          </cell>
          <cell r="T3363">
            <v>0</v>
          </cell>
        </row>
        <row r="3364">
          <cell r="D3364" t="str">
            <v>Labour</v>
          </cell>
          <cell r="M3364">
            <v>2615.4616868469261</v>
          </cell>
          <cell r="T3364">
            <v>0</v>
          </cell>
        </row>
        <row r="3365">
          <cell r="B3365" t="str">
            <v>C20001</v>
          </cell>
          <cell r="E3365" t="str">
            <v>Tenaga</v>
          </cell>
          <cell r="G3365">
            <v>3</v>
          </cell>
          <cell r="I3365" t="str">
            <v>jam</v>
          </cell>
          <cell r="J3365">
            <v>7.7949725565250452</v>
          </cell>
          <cell r="K3365">
            <v>0.14945495353411006</v>
          </cell>
          <cell r="L3365">
            <v>20.072937892388495</v>
          </cell>
          <cell r="M3365">
            <v>17500</v>
          </cell>
          <cell r="N3365">
            <v>136412.01973918828</v>
          </cell>
          <cell r="O3365">
            <v>0</v>
          </cell>
          <cell r="P3365">
            <v>136412.01973918828</v>
          </cell>
          <cell r="Q3365">
            <v>0</v>
          </cell>
          <cell r="R3365">
            <v>0</v>
          </cell>
          <cell r="T3365">
            <v>0</v>
          </cell>
        </row>
        <row r="3366">
          <cell r="B3366" t="str">
            <v>C20003</v>
          </cell>
          <cell r="E3366" t="str">
            <v>Mandor</v>
          </cell>
          <cell r="G3366">
            <v>0</v>
          </cell>
          <cell r="I3366" t="str">
            <v>jam</v>
          </cell>
          <cell r="J3366">
            <v>0</v>
          </cell>
          <cell r="K3366">
            <v>0</v>
          </cell>
          <cell r="L3366">
            <v>20.072937892388495</v>
          </cell>
          <cell r="M3366">
            <v>27500</v>
          </cell>
          <cell r="N3366">
            <v>0</v>
          </cell>
          <cell r="O3366">
            <v>0</v>
          </cell>
          <cell r="P3366">
            <v>0</v>
          </cell>
          <cell r="Q3366">
            <v>0</v>
          </cell>
          <cell r="R3366">
            <v>0</v>
          </cell>
          <cell r="T3366">
            <v>0</v>
          </cell>
        </row>
        <row r="3367">
          <cell r="D3367" t="str">
            <v>Equipment Operasional</v>
          </cell>
          <cell r="H3367" t="str">
            <v>BBM</v>
          </cell>
          <cell r="M3367">
            <v>40148.045108243765</v>
          </cell>
          <cell r="T3367">
            <v>0</v>
          </cell>
        </row>
        <row r="3368">
          <cell r="B3368" t="str">
            <v>D20025</v>
          </cell>
          <cell r="E3368" t="str">
            <v>Excavator CAT320</v>
          </cell>
          <cell r="F3368">
            <v>0.6</v>
          </cell>
          <cell r="G3368">
            <v>18</v>
          </cell>
          <cell r="H3368">
            <v>28.061901203490162</v>
          </cell>
          <cell r="I3368" t="str">
            <v>jam</v>
          </cell>
          <cell r="J3368">
            <v>1.558994511305009</v>
          </cell>
          <cell r="K3368">
            <v>4.9818317844703357E-2</v>
          </cell>
          <cell r="L3368">
            <v>20.072937892388495</v>
          </cell>
          <cell r="M3368">
            <v>241268.4</v>
          </cell>
          <cell r="N3368">
            <v>376136.11135134142</v>
          </cell>
          <cell r="O3368">
            <v>0</v>
          </cell>
          <cell r="P3368">
            <v>0</v>
          </cell>
          <cell r="Q3368">
            <v>376136.11135134142</v>
          </cell>
          <cell r="R3368">
            <v>0</v>
          </cell>
          <cell r="T3368">
            <v>0</v>
          </cell>
        </row>
        <row r="3369">
          <cell r="B3369" t="str">
            <v>D20105</v>
          </cell>
          <cell r="E3369" t="str">
            <v>Excavator long arm</v>
          </cell>
          <cell r="F3369">
            <v>0.4</v>
          </cell>
          <cell r="G3369">
            <v>18</v>
          </cell>
          <cell r="H3369">
            <v>20.786593484066788</v>
          </cell>
          <cell r="I3369" t="str">
            <v>jam</v>
          </cell>
          <cell r="J3369">
            <v>1.1548107491148216</v>
          </cell>
          <cell r="K3369">
            <v>5.5353686494114838E-2</v>
          </cell>
          <cell r="L3369">
            <v>18.065644103149648</v>
          </cell>
          <cell r="M3369">
            <v>241268.4</v>
          </cell>
          <cell r="N3369">
            <v>278619.34174173442</v>
          </cell>
          <cell r="O3369">
            <v>0</v>
          </cell>
          <cell r="P3369">
            <v>0</v>
          </cell>
          <cell r="Q3369">
            <v>278619.34174173442</v>
          </cell>
          <cell r="R3369">
            <v>0</v>
          </cell>
          <cell r="T3369">
            <v>0</v>
          </cell>
        </row>
        <row r="3370">
          <cell r="B3370" t="str">
            <v>D20024</v>
          </cell>
          <cell r="E3370" t="str">
            <v>Dump Truck 20 Ton</v>
          </cell>
          <cell r="F3370">
            <v>8</v>
          </cell>
          <cell r="G3370">
            <v>10</v>
          </cell>
          <cell r="H3370">
            <v>67.995970370370372</v>
          </cell>
          <cell r="I3370" t="str">
            <v>jam</v>
          </cell>
          <cell r="J3370">
            <v>6.7995970370370369</v>
          </cell>
          <cell r="K3370">
            <v>0.13037037037037036</v>
          </cell>
          <cell r="L3370">
            <v>7.6704545454545467</v>
          </cell>
          <cell r="M3370">
            <v>192744.92307692309</v>
          </cell>
          <cell r="N3370">
            <v>1310587.8078577779</v>
          </cell>
          <cell r="O3370">
            <v>0</v>
          </cell>
          <cell r="P3370">
            <v>0</v>
          </cell>
          <cell r="Q3370">
            <v>1310587.8078577779</v>
          </cell>
          <cell r="R3370">
            <v>0</v>
          </cell>
          <cell r="T3370">
            <v>0</v>
          </cell>
        </row>
        <row r="3371">
          <cell r="B3371" t="str">
            <v>D20004</v>
          </cell>
          <cell r="E3371" t="str">
            <v>Alat bantu (Pek. Tanah)-m3</v>
          </cell>
          <cell r="I3371" t="str">
            <v>m3</v>
          </cell>
          <cell r="J3371">
            <v>52.156000000000006</v>
          </cell>
          <cell r="K3371">
            <v>1</v>
          </cell>
          <cell r="M3371">
            <v>250</v>
          </cell>
          <cell r="N3371">
            <v>13039.000000000002</v>
          </cell>
          <cell r="O3371">
            <v>0</v>
          </cell>
          <cell r="P3371">
            <v>0</v>
          </cell>
          <cell r="Q3371">
            <v>13039.000000000002</v>
          </cell>
          <cell r="R3371">
            <v>0</v>
          </cell>
          <cell r="T3371">
            <v>0</v>
          </cell>
        </row>
        <row r="3372">
          <cell r="B3372" t="str">
            <v>D20050</v>
          </cell>
          <cell r="E3372" t="str">
            <v>BBM solar</v>
          </cell>
          <cell r="H3372">
            <v>116.84446505792732</v>
          </cell>
          <cell r="I3372" t="str">
            <v>ltr</v>
          </cell>
          <cell r="J3372">
            <v>116.84446505792732</v>
          </cell>
          <cell r="M3372">
            <v>989.1712</v>
          </cell>
          <cell r="N3372">
            <v>115579.17971470804</v>
          </cell>
          <cell r="O3372">
            <v>0</v>
          </cell>
          <cell r="P3372">
            <v>0</v>
          </cell>
          <cell r="Q3372">
            <v>115579.17971470804</v>
          </cell>
          <cell r="R3372">
            <v>0</v>
          </cell>
          <cell r="T3372">
            <v>0</v>
          </cell>
        </row>
        <row r="3373">
          <cell r="T3373">
            <v>0</v>
          </cell>
        </row>
        <row r="3374">
          <cell r="D3374" t="str">
            <v>Soft Rock (Excavation)</v>
          </cell>
          <cell r="F3374" t="str">
            <v>Estimate =</v>
          </cell>
          <cell r="G3374">
            <v>0.4</v>
          </cell>
          <cell r="I3374" t="str">
            <v>m3</v>
          </cell>
          <cell r="J3374">
            <v>83.449600000000018</v>
          </cell>
          <cell r="L3374">
            <v>0.75</v>
          </cell>
          <cell r="M3374">
            <v>76752.998164926248</v>
          </cell>
          <cell r="T3374">
            <v>0</v>
          </cell>
        </row>
        <row r="3375">
          <cell r="D3375" t="str">
            <v>Labour</v>
          </cell>
          <cell r="M3375">
            <v>3487.2822491292354</v>
          </cell>
          <cell r="T3375">
            <v>0</v>
          </cell>
        </row>
        <row r="3376">
          <cell r="B3376" t="str">
            <v>C20001</v>
          </cell>
          <cell r="E3376" t="str">
            <v>Tenaga</v>
          </cell>
          <cell r="G3376">
            <v>3</v>
          </cell>
          <cell r="I3376" t="str">
            <v>jam</v>
          </cell>
          <cell r="J3376">
            <v>16.629274787253433</v>
          </cell>
          <cell r="K3376">
            <v>0.19927327137881343</v>
          </cell>
          <cell r="L3376">
            <v>15.054703419291371</v>
          </cell>
          <cell r="M3376">
            <v>17500</v>
          </cell>
          <cell r="N3376">
            <v>291012.3087769351</v>
          </cell>
          <cell r="O3376">
            <v>0</v>
          </cell>
          <cell r="P3376">
            <v>291012.3087769351</v>
          </cell>
          <cell r="Q3376">
            <v>0</v>
          </cell>
          <cell r="R3376">
            <v>0</v>
          </cell>
          <cell r="T3376">
            <v>0</v>
          </cell>
        </row>
        <row r="3377">
          <cell r="B3377" t="str">
            <v>C20003</v>
          </cell>
          <cell r="E3377" t="str">
            <v>Mandor</v>
          </cell>
          <cell r="G3377">
            <v>0</v>
          </cell>
          <cell r="I3377" t="str">
            <v>jam</v>
          </cell>
          <cell r="J3377">
            <v>0</v>
          </cell>
          <cell r="K3377">
            <v>0</v>
          </cell>
          <cell r="L3377">
            <v>15.054703419291371</v>
          </cell>
          <cell r="M3377">
            <v>27500</v>
          </cell>
          <cell r="N3377">
            <v>0</v>
          </cell>
          <cell r="O3377">
            <v>0</v>
          </cell>
          <cell r="P3377">
            <v>0</v>
          </cell>
          <cell r="Q3377">
            <v>0</v>
          </cell>
          <cell r="R3377">
            <v>0</v>
          </cell>
          <cell r="T3377">
            <v>0</v>
          </cell>
        </row>
        <row r="3378">
          <cell r="D3378" t="str">
            <v>Equipment Operasional</v>
          </cell>
          <cell r="H3378" t="str">
            <v>BBM</v>
          </cell>
          <cell r="M3378">
            <v>73265.715915797016</v>
          </cell>
          <cell r="T3378">
            <v>0</v>
          </cell>
        </row>
        <row r="3379">
          <cell r="B3379" t="str">
            <v>D20025</v>
          </cell>
          <cell r="E3379" t="str">
            <v>Excavator CAT320</v>
          </cell>
          <cell r="F3379">
            <v>0.6</v>
          </cell>
          <cell r="G3379">
            <v>18</v>
          </cell>
          <cell r="H3379">
            <v>59.865389234112357</v>
          </cell>
          <cell r="I3379" t="str">
            <v>jam</v>
          </cell>
          <cell r="J3379">
            <v>3.3258549574506864</v>
          </cell>
          <cell r="K3379">
            <v>6.6424423792937809E-2</v>
          </cell>
          <cell r="L3379">
            <v>15.054703419291371</v>
          </cell>
          <cell r="M3379">
            <v>241268.4</v>
          </cell>
          <cell r="N3379">
            <v>802423.70421619515</v>
          </cell>
          <cell r="O3379">
            <v>0</v>
          </cell>
          <cell r="P3379">
            <v>0</v>
          </cell>
          <cell r="Q3379">
            <v>802423.70421619515</v>
          </cell>
          <cell r="R3379">
            <v>0</v>
          </cell>
          <cell r="T3379">
            <v>0</v>
          </cell>
        </row>
        <row r="3380">
          <cell r="B3380" t="str">
            <v>D20105</v>
          </cell>
          <cell r="E3380" t="str">
            <v>Excavator long arm</v>
          </cell>
          <cell r="F3380">
            <v>0.4</v>
          </cell>
          <cell r="G3380">
            <v>18</v>
          </cell>
          <cell r="H3380">
            <v>44.344732766009159</v>
          </cell>
          <cell r="I3380" t="str">
            <v>jam</v>
          </cell>
          <cell r="J3380">
            <v>2.4635962647782867</v>
          </cell>
          <cell r="K3380">
            <v>7.3804915325486456E-2</v>
          </cell>
          <cell r="L3380">
            <v>13.549233077362235</v>
          </cell>
          <cell r="M3380">
            <v>241268.4</v>
          </cell>
          <cell r="N3380">
            <v>594387.92904903356</v>
          </cell>
          <cell r="O3380">
            <v>0</v>
          </cell>
          <cell r="P3380">
            <v>0</v>
          </cell>
          <cell r="Q3380">
            <v>594387.92904903356</v>
          </cell>
          <cell r="R3380">
            <v>0</v>
          </cell>
          <cell r="T3380">
            <v>0</v>
          </cell>
        </row>
        <row r="3381">
          <cell r="B3381" t="str">
            <v>D20024</v>
          </cell>
          <cell r="E3381" t="str">
            <v>Dump Truck 20 Ton</v>
          </cell>
          <cell r="F3381">
            <v>8</v>
          </cell>
          <cell r="G3381">
            <v>10</v>
          </cell>
          <cell r="H3381">
            <v>108.79355259259262</v>
          </cell>
          <cell r="I3381" t="str">
            <v>jam</v>
          </cell>
          <cell r="J3381">
            <v>10.879355259259262</v>
          </cell>
          <cell r="K3381">
            <v>0.13037037037037036</v>
          </cell>
          <cell r="L3381">
            <v>7.6704545454545467</v>
          </cell>
          <cell r="M3381">
            <v>192744.92307692309</v>
          </cell>
          <cell r="N3381">
            <v>2096940.492572445</v>
          </cell>
          <cell r="O3381">
            <v>0</v>
          </cell>
          <cell r="P3381">
            <v>0</v>
          </cell>
          <cell r="Q3381">
            <v>2096940.492572445</v>
          </cell>
          <cell r="R3381">
            <v>0</v>
          </cell>
          <cell r="T3381">
            <v>0</v>
          </cell>
        </row>
        <row r="3382">
          <cell r="B3382" t="str">
            <v>D20049</v>
          </cell>
          <cell r="E3382" t="str">
            <v>Giant breaker</v>
          </cell>
          <cell r="G3382">
            <v>18</v>
          </cell>
          <cell r="H3382">
            <v>150.20928000000004</v>
          </cell>
          <cell r="I3382" t="str">
            <v>jam</v>
          </cell>
          <cell r="J3382">
            <v>8.3449600000000022</v>
          </cell>
          <cell r="K3382">
            <v>0.1</v>
          </cell>
          <cell r="L3382">
            <v>10</v>
          </cell>
          <cell r="M3382">
            <v>268437.52</v>
          </cell>
          <cell r="N3382">
            <v>2240100.3668992007</v>
          </cell>
          <cell r="O3382">
            <v>0</v>
          </cell>
          <cell r="P3382">
            <v>0</v>
          </cell>
          <cell r="Q3382">
            <v>2240100.3668992007</v>
          </cell>
          <cell r="R3382">
            <v>0</v>
          </cell>
          <cell r="T3382">
            <v>0</v>
          </cell>
        </row>
        <row r="3383">
          <cell r="B3383" t="str">
            <v>D20004</v>
          </cell>
          <cell r="E3383" t="str">
            <v>Alat bantu (Pek. Tanah)-m3</v>
          </cell>
          <cell r="I3383" t="str">
            <v>m3</v>
          </cell>
          <cell r="J3383">
            <v>83.449600000000018</v>
          </cell>
          <cell r="K3383">
            <v>1</v>
          </cell>
          <cell r="M3383">
            <v>250</v>
          </cell>
          <cell r="N3383">
            <v>20862.400000000005</v>
          </cell>
          <cell r="O3383">
            <v>0</v>
          </cell>
          <cell r="P3383">
            <v>0</v>
          </cell>
          <cell r="Q3383">
            <v>20862.400000000005</v>
          </cell>
          <cell r="R3383">
            <v>0</v>
          </cell>
          <cell r="T3383">
            <v>0</v>
          </cell>
        </row>
        <row r="3384">
          <cell r="B3384" t="str">
            <v>D20050</v>
          </cell>
          <cell r="E3384" t="str">
            <v>BBM solar</v>
          </cell>
          <cell r="H3384">
            <v>363.21295459271414</v>
          </cell>
          <cell r="I3384" t="str">
            <v>ltr</v>
          </cell>
          <cell r="J3384">
            <v>363.21295459271414</v>
          </cell>
          <cell r="M3384">
            <v>989.1712</v>
          </cell>
          <cell r="N3384">
            <v>359279.79415002058</v>
          </cell>
          <cell r="O3384">
            <v>0</v>
          </cell>
          <cell r="P3384">
            <v>0</v>
          </cell>
          <cell r="Q3384">
            <v>359279.79415002058</v>
          </cell>
          <cell r="R3384">
            <v>0</v>
          </cell>
          <cell r="T3384">
            <v>0</v>
          </cell>
        </row>
        <row r="3385">
          <cell r="T3385">
            <v>0</v>
          </cell>
        </row>
        <row r="3386">
          <cell r="D3386" t="str">
            <v>Rock Excavation</v>
          </cell>
          <cell r="F3386" t="str">
            <v>Estimate =</v>
          </cell>
          <cell r="G3386">
            <v>0.35</v>
          </cell>
          <cell r="I3386" t="str">
            <v>m3</v>
          </cell>
          <cell r="J3386">
            <v>73.0184</v>
          </cell>
          <cell r="L3386">
            <v>0.25</v>
          </cell>
          <cell r="M3386">
            <v>119674.84784361062</v>
          </cell>
          <cell r="T3386">
            <v>0</v>
          </cell>
        </row>
        <row r="3387">
          <cell r="D3387" t="str">
            <v>Labour</v>
          </cell>
          <cell r="M3387">
            <v>10461.846747387704</v>
          </cell>
          <cell r="T3387">
            <v>0</v>
          </cell>
        </row>
        <row r="3388">
          <cell r="B3388" t="str">
            <v>C20001</v>
          </cell>
          <cell r="E3388" t="str">
            <v>Tenaga</v>
          </cell>
          <cell r="G3388">
            <v>3</v>
          </cell>
          <cell r="I3388" t="str">
            <v>jam</v>
          </cell>
          <cell r="J3388">
            <v>43.651846316540251</v>
          </cell>
          <cell r="K3388">
            <v>0.59781981413644025</v>
          </cell>
          <cell r="L3388">
            <v>5.0182344730971238</v>
          </cell>
          <cell r="M3388">
            <v>17500</v>
          </cell>
          <cell r="N3388">
            <v>763907.31053945434</v>
          </cell>
          <cell r="O3388">
            <v>0</v>
          </cell>
          <cell r="P3388">
            <v>763907.31053945434</v>
          </cell>
          <cell r="Q3388">
            <v>0</v>
          </cell>
          <cell r="R3388">
            <v>0</v>
          </cell>
          <cell r="T3388">
            <v>0</v>
          </cell>
        </row>
        <row r="3389">
          <cell r="B3389" t="str">
            <v>C20003</v>
          </cell>
          <cell r="E3389" t="str">
            <v>Mandor</v>
          </cell>
          <cell r="G3389">
            <v>0</v>
          </cell>
          <cell r="I3389" t="str">
            <v>jam</v>
          </cell>
          <cell r="J3389">
            <v>0</v>
          </cell>
          <cell r="K3389">
            <v>0</v>
          </cell>
          <cell r="L3389">
            <v>5.0182344730971238</v>
          </cell>
          <cell r="M3389">
            <v>27500</v>
          </cell>
          <cell r="N3389">
            <v>0</v>
          </cell>
          <cell r="O3389">
            <v>0</v>
          </cell>
          <cell r="P3389">
            <v>0</v>
          </cell>
          <cell r="Q3389">
            <v>0</v>
          </cell>
          <cell r="R3389">
            <v>0</v>
          </cell>
          <cell r="T3389">
            <v>0</v>
          </cell>
        </row>
        <row r="3390">
          <cell r="D3390" t="str">
            <v>Equipment Operasional</v>
          </cell>
          <cell r="H3390" t="str">
            <v>BBM</v>
          </cell>
          <cell r="M3390">
            <v>109213.00109622291</v>
          </cell>
          <cell r="T3390">
            <v>0</v>
          </cell>
        </row>
        <row r="3391">
          <cell r="B3391" t="str">
            <v>D20025</v>
          </cell>
          <cell r="E3391" t="str">
            <v>Excavator CAT320</v>
          </cell>
          <cell r="F3391">
            <v>0.6</v>
          </cell>
          <cell r="G3391">
            <v>18</v>
          </cell>
          <cell r="H3391">
            <v>157.14664673954488</v>
          </cell>
          <cell r="I3391" t="str">
            <v>jam</v>
          </cell>
          <cell r="J3391">
            <v>8.7303692633080487</v>
          </cell>
          <cell r="K3391">
            <v>0.19927327137881343</v>
          </cell>
          <cell r="L3391">
            <v>5.0182344730971238</v>
          </cell>
          <cell r="M3391">
            <v>241268.4</v>
          </cell>
          <cell r="N3391">
            <v>2106362.2235675114</v>
          </cell>
          <cell r="O3391">
            <v>0</v>
          </cell>
          <cell r="P3391">
            <v>0</v>
          </cell>
          <cell r="Q3391">
            <v>2106362.2235675114</v>
          </cell>
          <cell r="R3391">
            <v>0</v>
          </cell>
          <cell r="T3391">
            <v>0</v>
          </cell>
        </row>
        <row r="3392">
          <cell r="B3392" t="str">
            <v>D20105</v>
          </cell>
          <cell r="E3392" t="str">
            <v>Excavator long arm</v>
          </cell>
          <cell r="F3392">
            <v>0.4</v>
          </cell>
          <cell r="G3392">
            <v>18</v>
          </cell>
          <cell r="H3392">
            <v>116.40492351077401</v>
          </cell>
          <cell r="I3392" t="str">
            <v>jam</v>
          </cell>
          <cell r="J3392">
            <v>6.4669401950430005</v>
          </cell>
          <cell r="K3392">
            <v>0.22141474597645935</v>
          </cell>
          <cell r="L3392">
            <v>4.5164110257874119</v>
          </cell>
          <cell r="M3392">
            <v>241268.4</v>
          </cell>
          <cell r="N3392">
            <v>1560268.3137537127</v>
          </cell>
          <cell r="O3392">
            <v>0</v>
          </cell>
          <cell r="P3392">
            <v>0</v>
          </cell>
          <cell r="Q3392">
            <v>1560268.3137537127</v>
          </cell>
          <cell r="R3392">
            <v>0</v>
          </cell>
          <cell r="T3392">
            <v>0</v>
          </cell>
        </row>
        <row r="3393">
          <cell r="B3393" t="str">
            <v>D20024</v>
          </cell>
          <cell r="E3393" t="str">
            <v>Dump Truck 20 Ton</v>
          </cell>
          <cell r="F3393">
            <v>8</v>
          </cell>
          <cell r="G3393">
            <v>10</v>
          </cell>
          <cell r="H3393">
            <v>95.194358518518513</v>
          </cell>
          <cell r="I3393" t="str">
            <v>jam</v>
          </cell>
          <cell r="J3393">
            <v>9.5194358518518509</v>
          </cell>
          <cell r="K3393">
            <v>0.13037037037037036</v>
          </cell>
          <cell r="L3393">
            <v>7.6704545454545467</v>
          </cell>
          <cell r="M3393">
            <v>192744.92307692309</v>
          </cell>
          <cell r="N3393">
            <v>1834822.9310008888</v>
          </cell>
          <cell r="O3393">
            <v>0</v>
          </cell>
          <cell r="P3393">
            <v>0</v>
          </cell>
          <cell r="Q3393">
            <v>1834822.9310008888</v>
          </cell>
          <cell r="R3393">
            <v>0</v>
          </cell>
          <cell r="T3393">
            <v>0</v>
          </cell>
        </row>
        <row r="3394">
          <cell r="B3394" t="str">
            <v>D20049</v>
          </cell>
          <cell r="E3394" t="str">
            <v>Giant breaker</v>
          </cell>
          <cell r="G3394">
            <v>18</v>
          </cell>
          <cell r="H3394">
            <v>131.43312</v>
          </cell>
          <cell r="I3394" t="str">
            <v>jam</v>
          </cell>
          <cell r="J3394">
            <v>7.3018400000000003</v>
          </cell>
          <cell r="K3394">
            <v>0.1</v>
          </cell>
          <cell r="L3394">
            <v>10</v>
          </cell>
          <cell r="M3394">
            <v>268437.52</v>
          </cell>
          <cell r="N3394">
            <v>1960087.8210368003</v>
          </cell>
          <cell r="O3394">
            <v>0</v>
          </cell>
          <cell r="P3394">
            <v>0</v>
          </cell>
          <cell r="Q3394">
            <v>1960087.8210368003</v>
          </cell>
          <cell r="R3394">
            <v>0</v>
          </cell>
          <cell r="T3394">
            <v>0</v>
          </cell>
        </row>
        <row r="3395">
          <cell r="B3395" t="str">
            <v>D20004</v>
          </cell>
          <cell r="E3395" t="str">
            <v>Alat bantu (Pek. Tanah)-m3</v>
          </cell>
          <cell r="I3395" t="str">
            <v>m3</v>
          </cell>
          <cell r="J3395">
            <v>73.0184</v>
          </cell>
          <cell r="K3395">
            <v>1</v>
          </cell>
          <cell r="M3395">
            <v>250</v>
          </cell>
          <cell r="N3395">
            <v>18254.599999999999</v>
          </cell>
          <cell r="O3395">
            <v>0</v>
          </cell>
          <cell r="P3395">
            <v>0</v>
          </cell>
          <cell r="Q3395">
            <v>18254.599999999999</v>
          </cell>
          <cell r="R3395">
            <v>0</v>
          </cell>
          <cell r="T3395">
            <v>0</v>
          </cell>
        </row>
        <row r="3396">
          <cell r="B3396" t="str">
            <v>D20050</v>
          </cell>
          <cell r="E3396" t="str">
            <v>BBM solar</v>
          </cell>
          <cell r="H3396">
            <v>500.17904876883745</v>
          </cell>
          <cell r="I3396" t="str">
            <v>ltr</v>
          </cell>
          <cell r="J3396">
            <v>500.17904876883745</v>
          </cell>
          <cell r="M3396">
            <v>989.1712</v>
          </cell>
          <cell r="N3396">
            <v>494762.70988552948</v>
          </cell>
          <cell r="O3396">
            <v>0</v>
          </cell>
          <cell r="P3396">
            <v>0</v>
          </cell>
          <cell r="Q3396">
            <v>494762.70988552948</v>
          </cell>
          <cell r="R3396">
            <v>0</v>
          </cell>
          <cell r="T3396">
            <v>0</v>
          </cell>
        </row>
        <row r="3397">
          <cell r="T3397">
            <v>0</v>
          </cell>
        </row>
        <row r="3398">
          <cell r="B3398" t="str">
            <v>4.11.2</v>
          </cell>
          <cell r="D3398" t="str">
            <v>Chamber Soil Back Filling</v>
          </cell>
          <cell r="I3398" t="str">
            <v>m3</v>
          </cell>
          <cell r="J3398">
            <v>38.524000000000001</v>
          </cell>
          <cell r="K3398">
            <v>38.524000000000001</v>
          </cell>
          <cell r="L3398" t="str">
            <v>m3/nos</v>
          </cell>
          <cell r="M3398">
            <v>48435.163685089246</v>
          </cell>
          <cell r="T3398">
            <v>0</v>
          </cell>
        </row>
        <row r="3399">
          <cell r="D3399" t="str">
            <v>Material</v>
          </cell>
          <cell r="M3399">
            <v>8174.281950847163</v>
          </cell>
          <cell r="T3399">
            <v>0</v>
          </cell>
        </row>
        <row r="3400">
          <cell r="B3400" t="str">
            <v>A20020</v>
          </cell>
          <cell r="E3400" t="str">
            <v>Tanah pilihan</v>
          </cell>
          <cell r="F3400">
            <v>0.2</v>
          </cell>
          <cell r="I3400" t="str">
            <v>m3</v>
          </cell>
          <cell r="J3400">
            <v>9.2457600000000006</v>
          </cell>
          <cell r="K3400">
            <v>1.2</v>
          </cell>
          <cell r="M3400">
            <v>34059.508128529844</v>
          </cell>
          <cell r="N3400">
            <v>314906.03787443612</v>
          </cell>
          <cell r="O3400">
            <v>314906.03787443612</v>
          </cell>
          <cell r="P3400">
            <v>0</v>
          </cell>
          <cell r="Q3400">
            <v>0</v>
          </cell>
          <cell r="R3400">
            <v>0</v>
          </cell>
          <cell r="T3400">
            <v>0</v>
          </cell>
        </row>
        <row r="3401">
          <cell r="D3401" t="str">
            <v>Labour</v>
          </cell>
          <cell r="M3401">
            <v>3489.7119341563771</v>
          </cell>
          <cell r="T3401">
            <v>0</v>
          </cell>
        </row>
        <row r="3402">
          <cell r="B3402" t="str">
            <v>C20001</v>
          </cell>
          <cell r="E3402" t="str">
            <v>Tenaga</v>
          </cell>
          <cell r="G3402">
            <v>6</v>
          </cell>
          <cell r="I3402" t="str">
            <v>jam</v>
          </cell>
          <cell r="J3402">
            <v>6.0877432098765407</v>
          </cell>
          <cell r="K3402">
            <v>0.15802469135802463</v>
          </cell>
          <cell r="L3402">
            <v>37.968750000000014</v>
          </cell>
          <cell r="M3402">
            <v>17500</v>
          </cell>
          <cell r="N3402">
            <v>106535.50617283946</v>
          </cell>
          <cell r="O3402">
            <v>0</v>
          </cell>
          <cell r="P3402">
            <v>106535.50617283946</v>
          </cell>
          <cell r="Q3402">
            <v>0</v>
          </cell>
          <cell r="R3402">
            <v>0</v>
          </cell>
          <cell r="T3402">
            <v>0</v>
          </cell>
        </row>
        <row r="3403">
          <cell r="B3403" t="str">
            <v>C20003</v>
          </cell>
          <cell r="E3403" t="str">
            <v>Mandor</v>
          </cell>
          <cell r="G3403">
            <v>1</v>
          </cell>
          <cell r="I3403" t="str">
            <v>jam</v>
          </cell>
          <cell r="J3403">
            <v>1.0146238683127569</v>
          </cell>
          <cell r="K3403">
            <v>2.6337448559670771E-2</v>
          </cell>
          <cell r="L3403">
            <v>37.968750000000014</v>
          </cell>
          <cell r="M3403">
            <v>27500</v>
          </cell>
          <cell r="N3403">
            <v>27902.156378600812</v>
          </cell>
          <cell r="O3403">
            <v>0</v>
          </cell>
          <cell r="P3403">
            <v>27902.156378600812</v>
          </cell>
          <cell r="Q3403">
            <v>0</v>
          </cell>
          <cell r="R3403">
            <v>0</v>
          </cell>
          <cell r="T3403">
            <v>0</v>
          </cell>
        </row>
        <row r="3404">
          <cell r="D3404" t="str">
            <v>Equipment Operasional</v>
          </cell>
          <cell r="H3404" t="str">
            <v>BBM</v>
          </cell>
          <cell r="M3404">
            <v>36771.169800085707</v>
          </cell>
          <cell r="T3404">
            <v>0</v>
          </cell>
        </row>
        <row r="3405">
          <cell r="B3405" t="str">
            <v>D20025</v>
          </cell>
          <cell r="E3405" t="str">
            <v>Excavator CAT320</v>
          </cell>
          <cell r="F3405" t="str">
            <v>Timbun</v>
          </cell>
          <cell r="G3405">
            <v>18</v>
          </cell>
          <cell r="H3405">
            <v>18.263229629629624</v>
          </cell>
          <cell r="I3405" t="str">
            <v>jam</v>
          </cell>
          <cell r="J3405">
            <v>1.0146238683127569</v>
          </cell>
          <cell r="K3405">
            <v>2.6337448559670771E-2</v>
          </cell>
          <cell r="L3405">
            <v>37.968750000000014</v>
          </cell>
          <cell r="M3405">
            <v>241268.4</v>
          </cell>
          <cell r="N3405">
            <v>244796.67730962954</v>
          </cell>
          <cell r="O3405">
            <v>0</v>
          </cell>
          <cell r="P3405">
            <v>0</v>
          </cell>
          <cell r="Q3405">
            <v>244796.67730962954</v>
          </cell>
          <cell r="R3405">
            <v>0</v>
          </cell>
          <cell r="T3405">
            <v>0</v>
          </cell>
        </row>
        <row r="3406">
          <cell r="B3406" t="str">
            <v>D20040</v>
          </cell>
          <cell r="E3406" t="str">
            <v>Water Tank Truck, 3000-5000 liter</v>
          </cell>
          <cell r="G3406">
            <v>5</v>
          </cell>
          <cell r="H3406">
            <v>1.2841333333333336</v>
          </cell>
          <cell r="I3406" t="str">
            <v>jam</v>
          </cell>
          <cell r="J3406">
            <v>0.2568266666666667</v>
          </cell>
          <cell r="K3406">
            <v>6.6666666666666671E-3</v>
          </cell>
          <cell r="L3406">
            <v>150</v>
          </cell>
          <cell r="M3406">
            <v>84561.566504230243</v>
          </cell>
          <cell r="N3406">
            <v>21717.665253393108</v>
          </cell>
          <cell r="O3406">
            <v>0</v>
          </cell>
          <cell r="P3406">
            <v>0</v>
          </cell>
          <cell r="Q3406">
            <v>21717.665253393108</v>
          </cell>
          <cell r="R3406">
            <v>0</v>
          </cell>
          <cell r="T3406">
            <v>0</v>
          </cell>
        </row>
        <row r="3407">
          <cell r="B3407" t="str">
            <v>A20021</v>
          </cell>
          <cell r="E3407" t="str">
            <v>Air</v>
          </cell>
          <cell r="I3407" t="str">
            <v>m3</v>
          </cell>
          <cell r="J3407">
            <v>3.8524000000000003</v>
          </cell>
          <cell r="K3407">
            <v>0.1</v>
          </cell>
          <cell r="M3407">
            <v>2469.92</v>
          </cell>
          <cell r="N3407">
            <v>9515.1198080000013</v>
          </cell>
          <cell r="O3407">
            <v>9515.1198080000013</v>
          </cell>
          <cell r="P3407">
            <v>0</v>
          </cell>
          <cell r="Q3407">
            <v>0</v>
          </cell>
          <cell r="R3407">
            <v>0</v>
          </cell>
          <cell r="T3407">
            <v>0</v>
          </cell>
        </row>
        <row r="3408">
          <cell r="B3408" t="str">
            <v>D20036</v>
          </cell>
          <cell r="E3408" t="str">
            <v>Stamper</v>
          </cell>
          <cell r="I3408" t="str">
            <v>jam</v>
          </cell>
          <cell r="J3408">
            <v>5.1365333333333334</v>
          </cell>
          <cell r="K3408">
            <v>0.13333333333333333</v>
          </cell>
          <cell r="L3408">
            <v>7.5</v>
          </cell>
          <cell r="M3408">
            <v>27509.943875635217</v>
          </cell>
          <cell r="N3408">
            <v>141305.74371532947</v>
          </cell>
          <cell r="O3408">
            <v>0</v>
          </cell>
          <cell r="P3408">
            <v>0</v>
          </cell>
          <cell r="Q3408">
            <v>141305.74371532947</v>
          </cell>
          <cell r="R3408">
            <v>0</v>
          </cell>
          <cell r="T3408">
            <v>0</v>
          </cell>
        </row>
        <row r="3409">
          <cell r="B3409" t="str">
            <v>D20042</v>
          </cell>
          <cell r="E3409" t="str">
            <v>Wheel loader</v>
          </cell>
          <cell r="F3409">
            <v>0.8</v>
          </cell>
          <cell r="G3409">
            <v>16</v>
          </cell>
          <cell r="H3409">
            <v>13.202334672021417</v>
          </cell>
          <cell r="I3409" t="str">
            <v>jam</v>
          </cell>
          <cell r="J3409">
            <v>0.82514591700133855</v>
          </cell>
          <cell r="K3409">
            <v>2.6773761713520743E-2</v>
          </cell>
          <cell r="L3409">
            <v>37.350000000000009</v>
          </cell>
          <cell r="M3409">
            <v>173345.6</v>
          </cell>
          <cell r="N3409">
            <v>143035.41407014724</v>
          </cell>
          <cell r="O3409">
            <v>0</v>
          </cell>
          <cell r="P3409">
            <v>0</v>
          </cell>
          <cell r="Q3409">
            <v>143035.41407014724</v>
          </cell>
          <cell r="R3409">
            <v>0</v>
          </cell>
          <cell r="T3409">
            <v>0</v>
          </cell>
        </row>
        <row r="3410">
          <cell r="B3410" t="str">
            <v>D20024</v>
          </cell>
          <cell r="E3410" t="str">
            <v>Dump Truck 20 Ton</v>
          </cell>
          <cell r="F3410">
            <v>8</v>
          </cell>
          <cell r="G3410">
            <v>10</v>
          </cell>
          <cell r="H3410">
            <v>40.179105185185186</v>
          </cell>
          <cell r="I3410" t="str">
            <v>jam</v>
          </cell>
          <cell r="J3410">
            <v>4.0179105185185184</v>
          </cell>
          <cell r="K3410">
            <v>0.13037037037037036</v>
          </cell>
          <cell r="L3410">
            <v>7.6704545454545467</v>
          </cell>
          <cell r="M3410">
            <v>192744.92307692309</v>
          </cell>
          <cell r="N3410">
            <v>774431.85382181196</v>
          </cell>
          <cell r="O3410">
            <v>0</v>
          </cell>
          <cell r="P3410">
            <v>0</v>
          </cell>
          <cell r="Q3410">
            <v>774431.85382181196</v>
          </cell>
          <cell r="R3410">
            <v>0</v>
          </cell>
          <cell r="T3410">
            <v>0</v>
          </cell>
        </row>
        <row r="3411">
          <cell r="B3411" t="str">
            <v>D20004</v>
          </cell>
          <cell r="E3411" t="str">
            <v>Alat bantu (Pek. Tanah)-m3</v>
          </cell>
          <cell r="I3411" t="str">
            <v>m3</v>
          </cell>
          <cell r="J3411">
            <v>38.524000000000001</v>
          </cell>
          <cell r="K3411">
            <v>1</v>
          </cell>
          <cell r="M3411">
            <v>250</v>
          </cell>
          <cell r="N3411">
            <v>9631</v>
          </cell>
          <cell r="O3411">
            <v>0</v>
          </cell>
          <cell r="P3411">
            <v>0</v>
          </cell>
          <cell r="Q3411">
            <v>9631</v>
          </cell>
          <cell r="R3411">
            <v>0</v>
          </cell>
          <cell r="T3411">
            <v>0</v>
          </cell>
        </row>
        <row r="3412">
          <cell r="B3412" t="str">
            <v>D20050</v>
          </cell>
          <cell r="E3412" t="str">
            <v>BBM solar</v>
          </cell>
          <cell r="H3412">
            <v>72.928802820169551</v>
          </cell>
          <cell r="I3412" t="str">
            <v>ltr</v>
          </cell>
          <cell r="J3412">
            <v>72.928802820169551</v>
          </cell>
          <cell r="M3412">
            <v>989.1712</v>
          </cell>
          <cell r="N3412">
            <v>72139.0714001905</v>
          </cell>
          <cell r="O3412">
            <v>0</v>
          </cell>
          <cell r="P3412">
            <v>0</v>
          </cell>
          <cell r="Q3412">
            <v>72139.0714001905</v>
          </cell>
          <cell r="R3412">
            <v>0</v>
          </cell>
          <cell r="T3412">
            <v>0</v>
          </cell>
        </row>
        <row r="3413">
          <cell r="T3413">
            <v>0</v>
          </cell>
        </row>
        <row r="3414">
          <cell r="B3414" t="str">
            <v>4.11.3</v>
          </cell>
          <cell r="D3414" t="str">
            <v>Blinding Concrete Class B</v>
          </cell>
          <cell r="F3414">
            <v>0.1</v>
          </cell>
          <cell r="I3414" t="str">
            <v>m3</v>
          </cell>
          <cell r="J3414">
            <v>9.99</v>
          </cell>
          <cell r="K3414">
            <v>9.99</v>
          </cell>
          <cell r="L3414" t="str">
            <v>m3/nos</v>
          </cell>
          <cell r="M3414">
            <v>694275.05280000006</v>
          </cell>
          <cell r="T3414">
            <v>0</v>
          </cell>
        </row>
        <row r="3415">
          <cell r="D3415" t="str">
            <v>Material</v>
          </cell>
          <cell r="M3415">
            <v>609675.05280000006</v>
          </cell>
          <cell r="T3415">
            <v>0</v>
          </cell>
        </row>
        <row r="3416">
          <cell r="B3416" t="str">
            <v>B20193</v>
          </cell>
          <cell r="E3416" t="str">
            <v>Concrete Class B</v>
          </cell>
          <cell r="I3416" t="str">
            <v>m3</v>
          </cell>
          <cell r="J3416">
            <v>10.1898</v>
          </cell>
          <cell r="K3416">
            <v>1.02</v>
          </cell>
          <cell r="M3416">
            <v>597720.64</v>
          </cell>
          <cell r="N3416">
            <v>6090653.7774720006</v>
          </cell>
          <cell r="O3416">
            <v>6090653.7774720006</v>
          </cell>
          <cell r="P3416">
            <v>0</v>
          </cell>
          <cell r="Q3416">
            <v>0</v>
          </cell>
          <cell r="R3416">
            <v>0</v>
          </cell>
          <cell r="T3416">
            <v>0</v>
          </cell>
        </row>
        <row r="3417">
          <cell r="D3417" t="str">
            <v>Labour</v>
          </cell>
          <cell r="M3417">
            <v>81600</v>
          </cell>
          <cell r="T3417">
            <v>0</v>
          </cell>
        </row>
        <row r="3418">
          <cell r="B3418" t="str">
            <v>C20008</v>
          </cell>
          <cell r="E3418" t="str">
            <v>Placing beton (slab)</v>
          </cell>
          <cell r="I3418" t="str">
            <v>m3</v>
          </cell>
          <cell r="J3418">
            <v>10.1898</v>
          </cell>
          <cell r="M3418">
            <v>80000</v>
          </cell>
          <cell r="N3418">
            <v>815184</v>
          </cell>
          <cell r="O3418">
            <v>0</v>
          </cell>
          <cell r="P3418">
            <v>815184</v>
          </cell>
          <cell r="Q3418">
            <v>0</v>
          </cell>
          <cell r="R3418">
            <v>0</v>
          </cell>
          <cell r="T3418">
            <v>0</v>
          </cell>
        </row>
        <row r="3419">
          <cell r="D3419" t="str">
            <v>Equipment Operasional</v>
          </cell>
          <cell r="H3419" t="str">
            <v>BBM</v>
          </cell>
          <cell r="M3419">
            <v>3000</v>
          </cell>
          <cell r="T3419">
            <v>0</v>
          </cell>
        </row>
        <row r="3420">
          <cell r="B3420" t="str">
            <v>D20029</v>
          </cell>
          <cell r="E3420" t="str">
            <v>Gerobak dorong</v>
          </cell>
          <cell r="I3420" t="str">
            <v>unit</v>
          </cell>
          <cell r="J3420">
            <v>0.19980000000000001</v>
          </cell>
          <cell r="K3420">
            <v>0.02</v>
          </cell>
          <cell r="M3420">
            <v>100000</v>
          </cell>
          <cell r="N3420">
            <v>19980</v>
          </cell>
          <cell r="O3420">
            <v>0</v>
          </cell>
          <cell r="P3420">
            <v>0</v>
          </cell>
          <cell r="Q3420">
            <v>19980</v>
          </cell>
          <cell r="R3420">
            <v>0</v>
          </cell>
          <cell r="T3420">
            <v>0</v>
          </cell>
        </row>
        <row r="3421">
          <cell r="B3421" t="str">
            <v>D20006</v>
          </cell>
          <cell r="E3421" t="str">
            <v>Alat bantu Cor</v>
          </cell>
          <cell r="I3421" t="str">
            <v>m3</v>
          </cell>
          <cell r="J3421">
            <v>9.99</v>
          </cell>
          <cell r="K3421">
            <v>1</v>
          </cell>
          <cell r="M3421">
            <v>1000</v>
          </cell>
          <cell r="N3421">
            <v>9990</v>
          </cell>
          <cell r="O3421">
            <v>0</v>
          </cell>
          <cell r="P3421">
            <v>0</v>
          </cell>
          <cell r="Q3421">
            <v>9990</v>
          </cell>
          <cell r="R3421">
            <v>0</v>
          </cell>
          <cell r="T3421">
            <v>0</v>
          </cell>
        </row>
        <row r="3422">
          <cell r="T3422">
            <v>0</v>
          </cell>
        </row>
        <row r="3423">
          <cell r="B3423" t="str">
            <v>4.11.4</v>
          </cell>
          <cell r="D3423" t="str">
            <v>Concrete Work</v>
          </cell>
          <cell r="I3423" t="str">
            <v>nos</v>
          </cell>
          <cell r="J3423">
            <v>1</v>
          </cell>
          <cell r="M3423">
            <v>174205767.75059146</v>
          </cell>
          <cell r="T3423">
            <v>0</v>
          </cell>
        </row>
        <row r="3424">
          <cell r="D3424" t="str">
            <v>Concrete block</v>
          </cell>
          <cell r="T3424">
            <v>0</v>
          </cell>
        </row>
        <row r="3425">
          <cell r="B3425" t="str">
            <v>4.11.4.a</v>
          </cell>
          <cell r="E3425" t="str">
            <v>Con-C</v>
          </cell>
          <cell r="I3425" t="str">
            <v>m3</v>
          </cell>
          <cell r="J3425">
            <v>1.8959999999999999</v>
          </cell>
          <cell r="K3425">
            <v>1.8959999999999999</v>
          </cell>
          <cell r="L3425" t="str">
            <v>m3/nos</v>
          </cell>
          <cell r="T3425">
            <v>0</v>
          </cell>
        </row>
        <row r="3426">
          <cell r="B3426" t="str">
            <v>4.11.4.b</v>
          </cell>
          <cell r="E3426" t="str">
            <v>Re-Bar</v>
          </cell>
          <cell r="I3426" t="str">
            <v>kg</v>
          </cell>
          <cell r="J3426">
            <v>51.765999999999998</v>
          </cell>
          <cell r="K3426">
            <v>51.765999999999998</v>
          </cell>
          <cell r="L3426" t="str">
            <v>kg/nos</v>
          </cell>
          <cell r="T3426">
            <v>0</v>
          </cell>
        </row>
        <row r="3427">
          <cell r="B3427" t="str">
            <v>4.11.4.c</v>
          </cell>
          <cell r="E3427" t="str">
            <v>Form-Work</v>
          </cell>
          <cell r="I3427" t="str">
            <v>m2</v>
          </cell>
          <cell r="J3427">
            <v>11.88</v>
          </cell>
          <cell r="K3427">
            <v>11.88</v>
          </cell>
          <cell r="L3427" t="str">
            <v>m2/nos</v>
          </cell>
          <cell r="T3427">
            <v>0</v>
          </cell>
        </row>
        <row r="3428">
          <cell r="D3428" t="str">
            <v>Opening for acces and maintenance</v>
          </cell>
          <cell r="T3428">
            <v>0</v>
          </cell>
        </row>
        <row r="3429">
          <cell r="B3429" t="str">
            <v>4.11.4.d</v>
          </cell>
          <cell r="E3429" t="str">
            <v>Con-C</v>
          </cell>
          <cell r="I3429" t="str">
            <v>m3</v>
          </cell>
          <cell r="J3429">
            <v>0.16</v>
          </cell>
          <cell r="K3429">
            <v>0.16</v>
          </cell>
          <cell r="L3429" t="str">
            <v>m3/nos</v>
          </cell>
          <cell r="T3429">
            <v>0</v>
          </cell>
        </row>
        <row r="3430">
          <cell r="B3430" t="str">
            <v>4.11.4.e</v>
          </cell>
          <cell r="E3430" t="str">
            <v>Re-Bar</v>
          </cell>
          <cell r="I3430" t="str">
            <v>kg</v>
          </cell>
          <cell r="J3430">
            <v>7.1109999999999998</v>
          </cell>
          <cell r="K3430">
            <v>7.1109999999999998</v>
          </cell>
          <cell r="L3430" t="str">
            <v>kg/nos</v>
          </cell>
          <cell r="T3430">
            <v>0</v>
          </cell>
        </row>
        <row r="3431">
          <cell r="B3431" t="str">
            <v>4.11.4.f</v>
          </cell>
          <cell r="E3431" t="str">
            <v>Form-Work</v>
          </cell>
          <cell r="I3431" t="str">
            <v>m2</v>
          </cell>
          <cell r="J3431">
            <v>0.56000000000000005</v>
          </cell>
          <cell r="K3431">
            <v>0.56000000000000005</v>
          </cell>
          <cell r="L3431" t="str">
            <v>m2/nos</v>
          </cell>
          <cell r="T3431">
            <v>0</v>
          </cell>
        </row>
        <row r="3432">
          <cell r="D3432" t="str">
            <v>Concrete ring for cover installation</v>
          </cell>
          <cell r="T3432">
            <v>0</v>
          </cell>
        </row>
        <row r="3433">
          <cell r="B3433" t="str">
            <v>4.11.4.g</v>
          </cell>
          <cell r="E3433" t="str">
            <v>Con-C</v>
          </cell>
          <cell r="I3433" t="str">
            <v>m3</v>
          </cell>
          <cell r="J3433">
            <v>0.311</v>
          </cell>
          <cell r="K3433">
            <v>0.311</v>
          </cell>
          <cell r="L3433" t="str">
            <v>m3/nos</v>
          </cell>
          <cell r="T3433">
            <v>0</v>
          </cell>
        </row>
        <row r="3434">
          <cell r="B3434" t="str">
            <v>4.11.4.h</v>
          </cell>
          <cell r="E3434" t="str">
            <v>Re-Bar</v>
          </cell>
          <cell r="I3434" t="str">
            <v>kg</v>
          </cell>
          <cell r="J3434">
            <v>18.190000000000001</v>
          </cell>
          <cell r="K3434">
            <v>18.190000000000001</v>
          </cell>
          <cell r="L3434" t="str">
            <v>kg/nos</v>
          </cell>
          <cell r="T3434">
            <v>0</v>
          </cell>
        </row>
        <row r="3435">
          <cell r="B3435" t="str">
            <v>4.11.4.i</v>
          </cell>
          <cell r="E3435" t="str">
            <v>Form-Work</v>
          </cell>
          <cell r="I3435" t="str">
            <v>m2</v>
          </cell>
          <cell r="J3435">
            <v>2.8260000000000001</v>
          </cell>
          <cell r="K3435">
            <v>2.8260000000000001</v>
          </cell>
          <cell r="L3435" t="str">
            <v>m2/nos</v>
          </cell>
          <cell r="T3435">
            <v>0</v>
          </cell>
        </row>
        <row r="3436">
          <cell r="D3436" t="str">
            <v>Chamber</v>
          </cell>
          <cell r="T3436">
            <v>0</v>
          </cell>
        </row>
        <row r="3437">
          <cell r="B3437" t="str">
            <v>4.11.4.j</v>
          </cell>
          <cell r="E3437" t="str">
            <v>Con-C</v>
          </cell>
          <cell r="I3437" t="str">
            <v>m3</v>
          </cell>
          <cell r="J3437">
            <v>66.873999999999995</v>
          </cell>
          <cell r="K3437">
            <v>66.873999999999995</v>
          </cell>
          <cell r="L3437" t="str">
            <v>m3/nos</v>
          </cell>
          <cell r="T3437">
            <v>0</v>
          </cell>
        </row>
        <row r="3438">
          <cell r="B3438" t="str">
            <v>4.11.4.k</v>
          </cell>
          <cell r="E3438" t="str">
            <v>Re-Bar</v>
          </cell>
          <cell r="I3438" t="str">
            <v>kg</v>
          </cell>
          <cell r="J3438">
            <v>6771.0810000000001</v>
          </cell>
          <cell r="K3438">
            <v>6771.0810000000001</v>
          </cell>
          <cell r="L3438" t="str">
            <v>kg/nos</v>
          </cell>
          <cell r="T3438">
            <v>0</v>
          </cell>
        </row>
        <row r="3439">
          <cell r="B3439" t="str">
            <v>4.11.4.l</v>
          </cell>
          <cell r="E3439" t="str">
            <v>Form-Work</v>
          </cell>
          <cell r="I3439" t="str">
            <v>m2</v>
          </cell>
          <cell r="J3439">
            <v>199.52</v>
          </cell>
          <cell r="K3439">
            <v>199.52</v>
          </cell>
          <cell r="L3439" t="str">
            <v>m2/nos</v>
          </cell>
          <cell r="T3439">
            <v>0</v>
          </cell>
        </row>
        <row r="3440">
          <cell r="D3440" t="str">
            <v>Pre-cast</v>
          </cell>
          <cell r="T3440">
            <v>0</v>
          </cell>
        </row>
        <row r="3441">
          <cell r="B3441" t="str">
            <v>4.11.4.m</v>
          </cell>
          <cell r="E3441" t="str">
            <v>Con-C</v>
          </cell>
          <cell r="I3441" t="str">
            <v>m3</v>
          </cell>
          <cell r="J3441">
            <v>2.528</v>
          </cell>
          <cell r="K3441">
            <v>2.528</v>
          </cell>
          <cell r="L3441" t="str">
            <v>m3/nos</v>
          </cell>
          <cell r="T3441">
            <v>0</v>
          </cell>
        </row>
        <row r="3442">
          <cell r="B3442" t="str">
            <v>4.11.4.n</v>
          </cell>
          <cell r="E3442" t="str">
            <v>Re-Bar</v>
          </cell>
          <cell r="I3442" t="str">
            <v>kg</v>
          </cell>
          <cell r="J3442">
            <v>243.173</v>
          </cell>
          <cell r="K3442">
            <v>243.173</v>
          </cell>
          <cell r="L3442" t="str">
            <v>kg/nos</v>
          </cell>
          <cell r="T3442">
            <v>0</v>
          </cell>
        </row>
        <row r="3443">
          <cell r="B3443" t="str">
            <v>4.11.4.o</v>
          </cell>
          <cell r="E3443" t="str">
            <v>Form-Work</v>
          </cell>
          <cell r="I3443" t="str">
            <v>m2</v>
          </cell>
          <cell r="J3443">
            <v>16.155999999999999</v>
          </cell>
          <cell r="K3443">
            <v>16.155999999999999</v>
          </cell>
          <cell r="L3443" t="str">
            <v>m2/nos</v>
          </cell>
          <cell r="T3443">
            <v>0</v>
          </cell>
        </row>
        <row r="3444">
          <cell r="T3444">
            <v>0</v>
          </cell>
        </row>
        <row r="3445">
          <cell r="D3445" t="str">
            <v>Concrete class C</v>
          </cell>
          <cell r="I3445" t="str">
            <v>m3</v>
          </cell>
          <cell r="J3445">
            <v>71.769000000000005</v>
          </cell>
          <cell r="M3445">
            <v>780355.86170863418</v>
          </cell>
          <cell r="T3445">
            <v>0</v>
          </cell>
        </row>
        <row r="3446">
          <cell r="D3446" t="str">
            <v>Material</v>
          </cell>
          <cell r="M3446">
            <v>25271294.829189878</v>
          </cell>
          <cell r="T3446">
            <v>0</v>
          </cell>
        </row>
        <row r="3447">
          <cell r="B3447" t="str">
            <v>B20194</v>
          </cell>
          <cell r="E3447" t="str">
            <v>Concrete Class C</v>
          </cell>
          <cell r="I3447" t="str">
            <v>m3</v>
          </cell>
          <cell r="J3447">
            <v>73.20438</v>
          </cell>
          <cell r="K3447">
            <v>1.02</v>
          </cell>
          <cell r="M3447">
            <v>654528.80000000005</v>
          </cell>
          <cell r="N3447">
            <v>47914374.996144004</v>
          </cell>
          <cell r="O3447">
            <v>47914374.996144004</v>
          </cell>
          <cell r="P3447">
            <v>0</v>
          </cell>
          <cell r="Q3447">
            <v>0</v>
          </cell>
          <cell r="R3447">
            <v>0</v>
          </cell>
          <cell r="T3447">
            <v>0</v>
          </cell>
        </row>
        <row r="3448">
          <cell r="D3448" t="str">
            <v>Labour</v>
          </cell>
          <cell r="M3448">
            <v>3860990.5063291141</v>
          </cell>
          <cell r="T3448">
            <v>0</v>
          </cell>
        </row>
        <row r="3449">
          <cell r="B3449" t="str">
            <v>C20007</v>
          </cell>
          <cell r="E3449" t="str">
            <v>Placing beton (dinding)</v>
          </cell>
          <cell r="I3449" t="str">
            <v>m3</v>
          </cell>
          <cell r="J3449">
            <v>73.20438</v>
          </cell>
          <cell r="M3449">
            <v>100000</v>
          </cell>
          <cell r="N3449">
            <v>7320438</v>
          </cell>
          <cell r="O3449">
            <v>0</v>
          </cell>
          <cell r="P3449">
            <v>7320438</v>
          </cell>
          <cell r="Q3449">
            <v>0</v>
          </cell>
          <cell r="R3449">
            <v>0</v>
          </cell>
          <cell r="T3449">
            <v>0</v>
          </cell>
        </row>
        <row r="3450">
          <cell r="D3450" t="str">
            <v>Equipment Operasional</v>
          </cell>
          <cell r="H3450" t="str">
            <v>BBM</v>
          </cell>
          <cell r="M3450">
            <v>406406.56267034262</v>
          </cell>
          <cell r="T3450">
            <v>0</v>
          </cell>
        </row>
        <row r="3451">
          <cell r="B3451" t="str">
            <v>D20029</v>
          </cell>
          <cell r="E3451" t="str">
            <v>Gerobak dorong</v>
          </cell>
          <cell r="I3451" t="str">
            <v>unit</v>
          </cell>
          <cell r="J3451">
            <v>1.4353800000000001</v>
          </cell>
          <cell r="K3451">
            <v>0.02</v>
          </cell>
          <cell r="M3451">
            <v>100000</v>
          </cell>
          <cell r="N3451">
            <v>143538</v>
          </cell>
          <cell r="O3451">
            <v>0</v>
          </cell>
          <cell r="P3451">
            <v>0</v>
          </cell>
          <cell r="Q3451">
            <v>143538</v>
          </cell>
          <cell r="R3451">
            <v>0</v>
          </cell>
          <cell r="T3451">
            <v>0</v>
          </cell>
        </row>
        <row r="3452">
          <cell r="B3452" t="str">
            <v>D20019</v>
          </cell>
          <cell r="E3452" t="str">
            <v>Concrete Vibrator</v>
          </cell>
          <cell r="I3452" t="str">
            <v>jam</v>
          </cell>
          <cell r="J3452">
            <v>31.705180722891569</v>
          </cell>
          <cell r="K3452">
            <v>0.44176706827309237</v>
          </cell>
          <cell r="L3452">
            <v>2.2636363636363637</v>
          </cell>
          <cell r="M3452">
            <v>8458.0449222720126</v>
          </cell>
          <cell r="N3452">
            <v>268163.84282296954</v>
          </cell>
          <cell r="O3452">
            <v>0</v>
          </cell>
          <cell r="P3452">
            <v>0</v>
          </cell>
          <cell r="Q3452">
            <v>268163.84282296954</v>
          </cell>
          <cell r="R3452">
            <v>0</v>
          </cell>
          <cell r="T3452">
            <v>0</v>
          </cell>
        </row>
        <row r="3453">
          <cell r="B3453" t="str">
            <v>D20006</v>
          </cell>
          <cell r="E3453" t="str">
            <v>Alat bantu Cor</v>
          </cell>
          <cell r="I3453" t="str">
            <v>m3</v>
          </cell>
          <cell r="J3453">
            <v>358.84500000000003</v>
          </cell>
          <cell r="K3453">
            <v>5</v>
          </cell>
          <cell r="M3453">
            <v>1000</v>
          </cell>
          <cell r="N3453">
            <v>358845</v>
          </cell>
          <cell r="O3453">
            <v>0</v>
          </cell>
          <cell r="P3453">
            <v>0</v>
          </cell>
          <cell r="Q3453">
            <v>358845</v>
          </cell>
          <cell r="R3453">
            <v>0</v>
          </cell>
          <cell r="T3453">
            <v>0</v>
          </cell>
        </row>
        <row r="3454">
          <cell r="T3454">
            <v>0</v>
          </cell>
        </row>
        <row r="3455">
          <cell r="B3455" t="str">
            <v>4.11.4.p</v>
          </cell>
          <cell r="D3455" t="str">
            <v>Reinforcement</v>
          </cell>
          <cell r="I3455" t="str">
            <v>kg</v>
          </cell>
          <cell r="J3455">
            <v>7800.4531000000006</v>
          </cell>
          <cell r="K3455">
            <v>1.1000000000000001</v>
          </cell>
          <cell r="M3455">
            <v>12012.333333333336</v>
          </cell>
          <cell r="T3455">
            <v>0</v>
          </cell>
        </row>
        <row r="3456">
          <cell r="D3456" t="str">
            <v>Material</v>
          </cell>
          <cell r="M3456">
            <v>1592608.8323204424</v>
          </cell>
          <cell r="T3456">
            <v>0</v>
          </cell>
        </row>
        <row r="3457">
          <cell r="B3457" t="str">
            <v>B20011</v>
          </cell>
          <cell r="E3457" t="str">
            <v>Besi beton</v>
          </cell>
          <cell r="I3457" t="str">
            <v>kg</v>
          </cell>
          <cell r="J3457">
            <v>8190.4757550000013</v>
          </cell>
          <cell r="K3457">
            <v>1.05</v>
          </cell>
          <cell r="M3457">
            <v>9800</v>
          </cell>
          <cell r="N3457">
            <v>80266662.399000019</v>
          </cell>
          <cell r="O3457">
            <v>80266662.399000019</v>
          </cell>
          <cell r="P3457">
            <v>0</v>
          </cell>
          <cell r="Q3457">
            <v>0</v>
          </cell>
          <cell r="R3457">
            <v>0</v>
          </cell>
          <cell r="T3457">
            <v>0</v>
          </cell>
        </row>
        <row r="3458">
          <cell r="B3458" t="str">
            <v>B20050</v>
          </cell>
          <cell r="E3458" t="str">
            <v>Kawat Bendrad</v>
          </cell>
          <cell r="I3458" t="str">
            <v>Kg</v>
          </cell>
          <cell r="J3458">
            <v>156.00906200000003</v>
          </cell>
          <cell r="K3458">
            <v>0.02</v>
          </cell>
          <cell r="M3458">
            <v>13950</v>
          </cell>
          <cell r="N3458">
            <v>2176326.4149000002</v>
          </cell>
          <cell r="O3458">
            <v>2176326.4149000002</v>
          </cell>
          <cell r="P3458">
            <v>0</v>
          </cell>
          <cell r="Q3458">
            <v>0</v>
          </cell>
          <cell r="R3458">
            <v>0</v>
          </cell>
          <cell r="T3458">
            <v>0</v>
          </cell>
        </row>
        <row r="3459">
          <cell r="D3459" t="str">
            <v>Labour</v>
          </cell>
          <cell r="M3459">
            <v>189865.37314067152</v>
          </cell>
          <cell r="T3459">
            <v>0</v>
          </cell>
        </row>
        <row r="3460">
          <cell r="B3460" t="str">
            <v>C20014</v>
          </cell>
          <cell r="E3460" t="str">
            <v>Upah fabrikasi dan install besi beton</v>
          </cell>
          <cell r="I3460" t="str">
            <v>kg</v>
          </cell>
          <cell r="J3460">
            <v>8190.4757550000013</v>
          </cell>
          <cell r="M3460">
            <v>1200</v>
          </cell>
          <cell r="N3460">
            <v>9828570.9060000014</v>
          </cell>
          <cell r="O3460">
            <v>0</v>
          </cell>
          <cell r="P3460">
            <v>9828570.9060000014</v>
          </cell>
          <cell r="Q3460">
            <v>0</v>
          </cell>
          <cell r="R3460">
            <v>0</v>
          </cell>
          <cell r="T3460">
            <v>0</v>
          </cell>
        </row>
        <row r="3461">
          <cell r="D3461" t="str">
            <v>Equipment Operasional</v>
          </cell>
          <cell r="M3461">
            <v>27625.914081314637</v>
          </cell>
          <cell r="T3461">
            <v>0</v>
          </cell>
        </row>
        <row r="3462">
          <cell r="B3462" t="str">
            <v>D20013</v>
          </cell>
          <cell r="E3462" t="str">
            <v>Bar bender</v>
          </cell>
          <cell r="G3462">
            <v>300</v>
          </cell>
          <cell r="I3462" t="str">
            <v>jam</v>
          </cell>
          <cell r="J3462">
            <v>26.001510333333336</v>
          </cell>
          <cell r="K3462">
            <v>3.3333333333333335E-3</v>
          </cell>
          <cell r="M3462">
            <v>20000</v>
          </cell>
          <cell r="N3462">
            <v>520030.20666666672</v>
          </cell>
          <cell r="O3462">
            <v>0</v>
          </cell>
          <cell r="P3462">
            <v>0</v>
          </cell>
          <cell r="Q3462">
            <v>520030.20666666672</v>
          </cell>
          <cell r="R3462">
            <v>0</v>
          </cell>
          <cell r="T3462">
            <v>0</v>
          </cell>
        </row>
        <row r="3463">
          <cell r="B3463" t="str">
            <v>D20014</v>
          </cell>
          <cell r="E3463" t="str">
            <v>Bar cutter</v>
          </cell>
          <cell r="G3463">
            <v>300</v>
          </cell>
          <cell r="I3463" t="str">
            <v>jam</v>
          </cell>
          <cell r="J3463">
            <v>26.001510333333336</v>
          </cell>
          <cell r="K3463">
            <v>3.3333333333333335E-3</v>
          </cell>
          <cell r="M3463">
            <v>20000</v>
          </cell>
          <cell r="N3463">
            <v>520030.20666666672</v>
          </cell>
          <cell r="O3463">
            <v>0</v>
          </cell>
          <cell r="P3463">
            <v>0</v>
          </cell>
          <cell r="Q3463">
            <v>520030.20666666672</v>
          </cell>
          <cell r="R3463">
            <v>0</v>
          </cell>
          <cell r="T3463">
            <v>0</v>
          </cell>
        </row>
        <row r="3464">
          <cell r="B3464" t="str">
            <v>D20005</v>
          </cell>
          <cell r="E3464" t="str">
            <v>Alat bantu pekerjaan besi</v>
          </cell>
          <cell r="I3464" t="str">
            <v>kg</v>
          </cell>
          <cell r="J3464">
            <v>7800.4531000000006</v>
          </cell>
          <cell r="K3464">
            <v>1</v>
          </cell>
          <cell r="M3464">
            <v>50</v>
          </cell>
          <cell r="N3464">
            <v>390022.65500000003</v>
          </cell>
          <cell r="O3464">
            <v>0</v>
          </cell>
          <cell r="P3464">
            <v>0</v>
          </cell>
          <cell r="Q3464">
            <v>390022.65500000003</v>
          </cell>
          <cell r="R3464">
            <v>0</v>
          </cell>
          <cell r="T3464">
            <v>0</v>
          </cell>
        </row>
        <row r="3465">
          <cell r="T3465">
            <v>0</v>
          </cell>
        </row>
        <row r="3466">
          <cell r="D3466" t="str">
            <v>Formwork</v>
          </cell>
          <cell r="I3466" t="str">
            <v>m2</v>
          </cell>
          <cell r="J3466">
            <v>230.94200000000001</v>
          </cell>
          <cell r="M3466">
            <v>106081.89555555556</v>
          </cell>
          <cell r="T3466">
            <v>0</v>
          </cell>
        </row>
        <row r="3467">
          <cell r="D3467" t="str">
            <v>Material</v>
          </cell>
          <cell r="M3467">
            <v>1245724.0002854471</v>
          </cell>
          <cell r="T3467">
            <v>0</v>
          </cell>
        </row>
        <row r="3468">
          <cell r="B3468" t="str">
            <v>A20008</v>
          </cell>
          <cell r="E3468" t="str">
            <v>Kayu bekisting</v>
          </cell>
          <cell r="G3468">
            <v>3</v>
          </cell>
          <cell r="H3468" t="str">
            <v>X pakai</v>
          </cell>
          <cell r="I3468" t="str">
            <v>m3</v>
          </cell>
          <cell r="J3468">
            <v>2.666257465277778</v>
          </cell>
          <cell r="K3468">
            <v>1.154513888888889E-2</v>
          </cell>
          <cell r="M3468">
            <v>2193529.6</v>
          </cell>
          <cell r="N3468">
            <v>5848514.671307778</v>
          </cell>
          <cell r="O3468">
            <v>5848514.671307778</v>
          </cell>
          <cell r="P3468">
            <v>0</v>
          </cell>
          <cell r="Q3468">
            <v>0</v>
          </cell>
          <cell r="R3468">
            <v>0</v>
          </cell>
          <cell r="T3468">
            <v>0</v>
          </cell>
        </row>
        <row r="3469">
          <cell r="B3469" t="str">
            <v>B20065</v>
          </cell>
          <cell r="E3469" t="str">
            <v>Plywood 12mm x 4' x 8'</v>
          </cell>
          <cell r="G3469">
            <v>3</v>
          </cell>
          <cell r="H3469" t="str">
            <v>X pakai</v>
          </cell>
          <cell r="I3469" t="str">
            <v>lbr</v>
          </cell>
          <cell r="J3469">
            <v>26.72939814814815</v>
          </cell>
          <cell r="K3469">
            <v>0.11574074074074074</v>
          </cell>
          <cell r="M3469">
            <v>225000</v>
          </cell>
          <cell r="N3469">
            <v>6014114.583333334</v>
          </cell>
          <cell r="O3469">
            <v>6014114.583333334</v>
          </cell>
          <cell r="P3469">
            <v>0</v>
          </cell>
          <cell r="Q3469">
            <v>0</v>
          </cell>
          <cell r="R3469">
            <v>0</v>
          </cell>
          <cell r="T3469">
            <v>0</v>
          </cell>
        </row>
        <row r="3470">
          <cell r="B3470" t="str">
            <v>B20067</v>
          </cell>
          <cell r="E3470" t="str">
            <v>Paku</v>
          </cell>
          <cell r="G3470">
            <v>1</v>
          </cell>
          <cell r="H3470" t="str">
            <v>X pakai</v>
          </cell>
          <cell r="I3470" t="str">
            <v>kg</v>
          </cell>
          <cell r="J3470">
            <v>91.414541666666665</v>
          </cell>
          <cell r="K3470">
            <v>0.39583333333333331</v>
          </cell>
          <cell r="M3470">
            <v>10650</v>
          </cell>
          <cell r="N3470">
            <v>973564.86875000002</v>
          </cell>
          <cell r="O3470">
            <v>973564.86875000002</v>
          </cell>
          <cell r="P3470">
            <v>0</v>
          </cell>
          <cell r="Q3470">
            <v>0</v>
          </cell>
          <cell r="R3470">
            <v>0</v>
          </cell>
          <cell r="T3470">
            <v>0</v>
          </cell>
        </row>
        <row r="3471">
          <cell r="B3471" t="str">
            <v>B20091</v>
          </cell>
          <cell r="E3471" t="str">
            <v>Material lain (adjustable support, pipa dll)</v>
          </cell>
          <cell r="G3471">
            <v>80</v>
          </cell>
          <cell r="H3471" t="str">
            <v>X pakai</v>
          </cell>
          <cell r="I3471" t="str">
            <v>ls</v>
          </cell>
          <cell r="J3471">
            <v>2.8867750000000001</v>
          </cell>
          <cell r="K3471">
            <v>1.2500000000000001E-2</v>
          </cell>
          <cell r="M3471">
            <v>600000</v>
          </cell>
          <cell r="N3471">
            <v>1732065</v>
          </cell>
          <cell r="O3471">
            <v>1732065</v>
          </cell>
          <cell r="P3471">
            <v>0</v>
          </cell>
          <cell r="Q3471">
            <v>0</v>
          </cell>
          <cell r="R3471">
            <v>0</v>
          </cell>
          <cell r="T3471">
            <v>0</v>
          </cell>
        </row>
        <row r="3472">
          <cell r="B3472" t="str">
            <v>B20066</v>
          </cell>
          <cell r="E3472" t="str">
            <v>Oli formwork</v>
          </cell>
          <cell r="I3472" t="str">
            <v>liter</v>
          </cell>
          <cell r="J3472">
            <v>46.188400000000001</v>
          </cell>
          <cell r="K3472">
            <v>0.2</v>
          </cell>
          <cell r="M3472">
            <v>5000</v>
          </cell>
          <cell r="N3472">
            <v>230942</v>
          </cell>
          <cell r="O3472">
            <v>230942</v>
          </cell>
          <cell r="P3472">
            <v>0</v>
          </cell>
          <cell r="Q3472">
            <v>0</v>
          </cell>
          <cell r="R3472">
            <v>0</v>
          </cell>
          <cell r="T3472">
            <v>0</v>
          </cell>
        </row>
        <row r="3473">
          <cell r="D3473" t="str">
            <v>Labour</v>
          </cell>
          <cell r="M3473">
            <v>777582.49158249155</v>
          </cell>
          <cell r="T3473">
            <v>0</v>
          </cell>
        </row>
        <row r="3474">
          <cell r="B3474" t="str">
            <v>C20013</v>
          </cell>
          <cell r="E3474" t="str">
            <v>Upah fabrikasi bekisting</v>
          </cell>
          <cell r="I3474" t="str">
            <v>m2</v>
          </cell>
          <cell r="J3474">
            <v>76.980666666666664</v>
          </cell>
          <cell r="M3474">
            <v>30000</v>
          </cell>
          <cell r="N3474">
            <v>2309420</v>
          </cell>
          <cell r="O3474">
            <v>0</v>
          </cell>
          <cell r="P3474">
            <v>2309420</v>
          </cell>
          <cell r="Q3474">
            <v>0</v>
          </cell>
          <cell r="R3474">
            <v>0</v>
          </cell>
          <cell r="T3474">
            <v>0</v>
          </cell>
        </row>
        <row r="3475">
          <cell r="B3475" t="str">
            <v>C20017</v>
          </cell>
          <cell r="E3475" t="str">
            <v>Upah install bekisting</v>
          </cell>
          <cell r="I3475" t="str">
            <v>m2</v>
          </cell>
          <cell r="J3475">
            <v>230.94200000000001</v>
          </cell>
          <cell r="M3475">
            <v>30000</v>
          </cell>
          <cell r="N3475">
            <v>6928260</v>
          </cell>
          <cell r="O3475">
            <v>0</v>
          </cell>
          <cell r="P3475">
            <v>6928260</v>
          </cell>
          <cell r="Q3475">
            <v>0</v>
          </cell>
          <cell r="R3475">
            <v>0</v>
          </cell>
          <cell r="T3475">
            <v>0</v>
          </cell>
        </row>
        <row r="3476">
          <cell r="D3476" t="str">
            <v>Equipment Operasional</v>
          </cell>
          <cell r="M3476">
            <v>38879.124579124575</v>
          </cell>
          <cell r="T3476">
            <v>0</v>
          </cell>
        </row>
        <row r="3477">
          <cell r="B3477" t="str">
            <v>D20007</v>
          </cell>
          <cell r="E3477" t="str">
            <v>Alat bantu formwork</v>
          </cell>
          <cell r="I3477" t="str">
            <v>m2</v>
          </cell>
          <cell r="J3477">
            <v>230.94200000000001</v>
          </cell>
          <cell r="M3477">
            <v>2000</v>
          </cell>
          <cell r="N3477">
            <v>461884</v>
          </cell>
          <cell r="O3477">
            <v>0</v>
          </cell>
          <cell r="P3477">
            <v>0</v>
          </cell>
          <cell r="Q3477">
            <v>461884</v>
          </cell>
          <cell r="R3477">
            <v>0</v>
          </cell>
          <cell r="T3477">
            <v>0</v>
          </cell>
        </row>
        <row r="3478">
          <cell r="T3478">
            <v>0</v>
          </cell>
        </row>
        <row r="3479">
          <cell r="B3479" t="str">
            <v>4.11.5</v>
          </cell>
          <cell r="D3479" t="str">
            <v>Galvanized Steel Ladder</v>
          </cell>
          <cell r="I3479" t="str">
            <v>nos</v>
          </cell>
          <cell r="J3479">
            <v>1</v>
          </cell>
          <cell r="K3479">
            <v>51.69</v>
          </cell>
          <cell r="L3479" t="str">
            <v>kg/nos</v>
          </cell>
          <cell r="M3479">
            <v>1036642.9500000001</v>
          </cell>
          <cell r="T3479">
            <v>0</v>
          </cell>
        </row>
        <row r="3480">
          <cell r="D3480" t="str">
            <v>Material</v>
          </cell>
          <cell r="I3480" t="str">
            <v>kg</v>
          </cell>
          <cell r="J3480">
            <v>51.69</v>
          </cell>
          <cell r="M3480">
            <v>14805.000000000002</v>
          </cell>
          <cell r="T3480">
            <v>0</v>
          </cell>
        </row>
        <row r="3481">
          <cell r="B3481" t="str">
            <v>B20008</v>
          </cell>
          <cell r="E3481" t="str">
            <v>Baja galvanis</v>
          </cell>
          <cell r="I3481" t="str">
            <v>kg</v>
          </cell>
          <cell r="J3481">
            <v>54.274500000000003</v>
          </cell>
          <cell r="K3481">
            <v>1.05</v>
          </cell>
          <cell r="M3481">
            <v>14100</v>
          </cell>
          <cell r="N3481">
            <v>765270.45000000007</v>
          </cell>
          <cell r="O3481">
            <v>765270.45000000007</v>
          </cell>
          <cell r="P3481">
            <v>0</v>
          </cell>
          <cell r="Q3481">
            <v>0</v>
          </cell>
          <cell r="R3481">
            <v>0</v>
          </cell>
          <cell r="T3481">
            <v>0</v>
          </cell>
        </row>
        <row r="3482">
          <cell r="D3482" t="str">
            <v>Labour</v>
          </cell>
          <cell r="M3482">
            <v>5250</v>
          </cell>
          <cell r="T3482">
            <v>0</v>
          </cell>
        </row>
        <row r="3483">
          <cell r="B3483" t="str">
            <v>C20023</v>
          </cell>
          <cell r="E3483" t="str">
            <v>Upah pabrikasi dan instalasi baja</v>
          </cell>
          <cell r="I3483" t="str">
            <v>kg</v>
          </cell>
          <cell r="J3483">
            <v>54.274500000000003</v>
          </cell>
          <cell r="M3483">
            <v>5000</v>
          </cell>
          <cell r="N3483">
            <v>271372.5</v>
          </cell>
          <cell r="O3483">
            <v>0</v>
          </cell>
          <cell r="P3483">
            <v>271372.5</v>
          </cell>
          <cell r="Q3483">
            <v>0</v>
          </cell>
          <cell r="R3483">
            <v>0</v>
          </cell>
          <cell r="T3483">
            <v>0</v>
          </cell>
        </row>
        <row r="3484">
          <cell r="T3484">
            <v>0</v>
          </cell>
        </row>
        <row r="3485">
          <cell r="B3485" t="str">
            <v>4.11.6</v>
          </cell>
          <cell r="D3485" t="str">
            <v>Non-Toxic Epoxy Coat</v>
          </cell>
          <cell r="I3485" t="str">
            <v>m2</v>
          </cell>
          <cell r="J3485">
            <v>108.404</v>
          </cell>
          <cell r="K3485">
            <v>108.404</v>
          </cell>
          <cell r="L3485" t="str">
            <v>m2/nos</v>
          </cell>
          <cell r="M3485">
            <v>81479.719999999987</v>
          </cell>
          <cell r="T3485">
            <v>0</v>
          </cell>
        </row>
        <row r="3486">
          <cell r="B3486" t="str">
            <v>B20023</v>
          </cell>
          <cell r="E3486" t="str">
            <v>Epoxy primer</v>
          </cell>
          <cell r="I3486" t="str">
            <v>kg</v>
          </cell>
          <cell r="J3486">
            <v>54.201999999999998</v>
          </cell>
          <cell r="K3486">
            <v>0.5</v>
          </cell>
          <cell r="M3486">
            <v>77519.199999999997</v>
          </cell>
          <cell r="N3486">
            <v>4201695.6783999996</v>
          </cell>
          <cell r="O3486">
            <v>4201695.6783999996</v>
          </cell>
          <cell r="P3486">
            <v>0</v>
          </cell>
          <cell r="Q3486">
            <v>0</v>
          </cell>
          <cell r="R3486">
            <v>0</v>
          </cell>
          <cell r="T3486">
            <v>0</v>
          </cell>
        </row>
        <row r="3487">
          <cell r="B3487" t="str">
            <v>B20130</v>
          </cell>
          <cell r="E3487" t="str">
            <v>Epoxy finish 41</v>
          </cell>
          <cell r="I3487" t="str">
            <v>kg</v>
          </cell>
          <cell r="J3487">
            <v>10.840400000000001</v>
          </cell>
          <cell r="K3487">
            <v>0.1</v>
          </cell>
          <cell r="M3487">
            <v>102313.2</v>
          </cell>
          <cell r="N3487">
            <v>1109116.0132800001</v>
          </cell>
          <cell r="O3487">
            <v>1109116.0132800001</v>
          </cell>
          <cell r="P3487">
            <v>0</v>
          </cell>
          <cell r="Q3487">
            <v>0</v>
          </cell>
          <cell r="R3487">
            <v>0</v>
          </cell>
          <cell r="T3487">
            <v>0</v>
          </cell>
        </row>
        <row r="3488">
          <cell r="B3488" t="str">
            <v>B20131</v>
          </cell>
          <cell r="E3488" t="str">
            <v>Thinner epoxy 41</v>
          </cell>
          <cell r="I3488" t="str">
            <v>ltr</v>
          </cell>
          <cell r="J3488">
            <v>21.680800000000001</v>
          </cell>
          <cell r="K3488">
            <v>0.2</v>
          </cell>
          <cell r="M3488">
            <v>37444</v>
          </cell>
          <cell r="N3488">
            <v>811815.87520000001</v>
          </cell>
          <cell r="O3488">
            <v>811815.87520000001</v>
          </cell>
          <cell r="P3488">
            <v>0</v>
          </cell>
          <cell r="Q3488">
            <v>0</v>
          </cell>
          <cell r="R3488">
            <v>0</v>
          </cell>
          <cell r="T3488">
            <v>0</v>
          </cell>
        </row>
        <row r="3489">
          <cell r="B3489" t="str">
            <v>E20070</v>
          </cell>
          <cell r="E3489" t="str">
            <v>Upah cat epoxy</v>
          </cell>
          <cell r="I3489" t="str">
            <v>m2</v>
          </cell>
          <cell r="J3489">
            <v>108.404</v>
          </cell>
          <cell r="K3489">
            <v>1</v>
          </cell>
          <cell r="M3489">
            <v>25000</v>
          </cell>
          <cell r="N3489">
            <v>2710100</v>
          </cell>
          <cell r="O3489">
            <v>0</v>
          </cell>
          <cell r="P3489">
            <v>0</v>
          </cell>
          <cell r="Q3489">
            <v>0</v>
          </cell>
          <cell r="R3489">
            <v>2710100</v>
          </cell>
          <cell r="T3489">
            <v>0</v>
          </cell>
        </row>
        <row r="3490">
          <cell r="T3490">
            <v>0</v>
          </cell>
        </row>
        <row r="3491">
          <cell r="B3491" t="str">
            <v>4.11.7</v>
          </cell>
          <cell r="D3491" t="str">
            <v>Waterproofing Membarane With Propylene Board</v>
          </cell>
          <cell r="I3491" t="str">
            <v>m2</v>
          </cell>
          <cell r="J3491">
            <v>119.712</v>
          </cell>
          <cell r="K3491">
            <v>119.712</v>
          </cell>
          <cell r="L3491" t="str">
            <v>m2/nos</v>
          </cell>
          <cell r="M3491">
            <v>50000</v>
          </cell>
          <cell r="T3491">
            <v>0</v>
          </cell>
        </row>
        <row r="3492">
          <cell r="B3492" t="str">
            <v>E20357</v>
          </cell>
          <cell r="E3492" t="str">
            <v>Waterproofing Membarane With Propylene Board</v>
          </cell>
          <cell r="I3492" t="str">
            <v>m2</v>
          </cell>
          <cell r="J3492">
            <v>119.712</v>
          </cell>
          <cell r="M3492">
            <v>50000</v>
          </cell>
          <cell r="N3492">
            <v>5985600</v>
          </cell>
          <cell r="O3492">
            <v>0</v>
          </cell>
          <cell r="P3492">
            <v>0</v>
          </cell>
          <cell r="Q3492">
            <v>0</v>
          </cell>
          <cell r="R3492">
            <v>5985600</v>
          </cell>
          <cell r="T3492">
            <v>0</v>
          </cell>
        </row>
        <row r="3493">
          <cell r="T3493">
            <v>0</v>
          </cell>
        </row>
        <row r="3494">
          <cell r="B3494" t="str">
            <v>4.11.8</v>
          </cell>
          <cell r="D3494" t="str">
            <v>Asphalt Pavement</v>
          </cell>
          <cell r="I3494" t="str">
            <v>m2</v>
          </cell>
          <cell r="J3494">
            <v>0</v>
          </cell>
          <cell r="K3494">
            <v>0</v>
          </cell>
          <cell r="L3494" t="str">
            <v>m2/nos</v>
          </cell>
          <cell r="M3494" t="e">
            <v>#DIV/0!</v>
          </cell>
          <cell r="T3494">
            <v>0</v>
          </cell>
        </row>
        <row r="3495">
          <cell r="D3495" t="str">
            <v>AC-WC</v>
          </cell>
          <cell r="F3495">
            <v>5</v>
          </cell>
          <cell r="I3495" t="str">
            <v>m2</v>
          </cell>
          <cell r="J3495">
            <v>0</v>
          </cell>
          <cell r="M3495" t="e">
            <v>#DIV/0!</v>
          </cell>
          <cell r="T3495">
            <v>0</v>
          </cell>
        </row>
        <row r="3496">
          <cell r="D3496" t="str">
            <v>Material</v>
          </cell>
          <cell r="M3496" t="e">
            <v>#DIV/0!</v>
          </cell>
          <cell r="T3496">
            <v>0</v>
          </cell>
        </row>
        <row r="3497">
          <cell r="B3497" t="str">
            <v>A20002</v>
          </cell>
          <cell r="E3497" t="str">
            <v>Agregat kasar</v>
          </cell>
          <cell r="I3497" t="str">
            <v>m3</v>
          </cell>
          <cell r="J3497">
            <v>0</v>
          </cell>
          <cell r="K3497">
            <v>2.5987500000000004E-2</v>
          </cell>
          <cell r="M3497">
            <v>100585.90399999999</v>
          </cell>
          <cell r="N3497">
            <v>0</v>
          </cell>
          <cell r="O3497">
            <v>0</v>
          </cell>
          <cell r="P3497">
            <v>0</v>
          </cell>
          <cell r="Q3497">
            <v>0</v>
          </cell>
          <cell r="R3497">
            <v>0</v>
          </cell>
          <cell r="T3497">
            <v>0</v>
          </cell>
        </row>
        <row r="3498">
          <cell r="B3498" t="str">
            <v>A20001</v>
          </cell>
          <cell r="E3498" t="str">
            <v>Agregat halus</v>
          </cell>
          <cell r="I3498" t="str">
            <v>m3</v>
          </cell>
          <cell r="J3498">
            <v>0</v>
          </cell>
          <cell r="K3498">
            <v>3.7812499999999999E-2</v>
          </cell>
          <cell r="M3498">
            <v>113923.47200000001</v>
          </cell>
          <cell r="N3498">
            <v>0</v>
          </cell>
          <cell r="O3498">
            <v>0</v>
          </cell>
          <cell r="P3498">
            <v>0</v>
          </cell>
          <cell r="Q3498">
            <v>0</v>
          </cell>
          <cell r="R3498">
            <v>0</v>
          </cell>
          <cell r="T3498">
            <v>0</v>
          </cell>
        </row>
        <row r="3499">
          <cell r="B3499" t="str">
            <v>A20007</v>
          </cell>
          <cell r="E3499" t="str">
            <v>Filler</v>
          </cell>
          <cell r="I3499" t="str">
            <v>kg</v>
          </cell>
          <cell r="J3499">
            <v>0</v>
          </cell>
          <cell r="K3499">
            <v>1.2375</v>
          </cell>
          <cell r="M3499">
            <v>1054</v>
          </cell>
          <cell r="N3499">
            <v>0</v>
          </cell>
          <cell r="O3499">
            <v>0</v>
          </cell>
          <cell r="P3499">
            <v>0</v>
          </cell>
          <cell r="Q3499">
            <v>0</v>
          </cell>
          <cell r="R3499">
            <v>0</v>
          </cell>
          <cell r="T3499">
            <v>0</v>
          </cell>
        </row>
        <row r="3500">
          <cell r="B3500" t="str">
            <v>B20007</v>
          </cell>
          <cell r="E3500" t="str">
            <v>Aspal</v>
          </cell>
          <cell r="I3500" t="str">
            <v>kg</v>
          </cell>
          <cell r="J3500">
            <v>0</v>
          </cell>
          <cell r="K3500">
            <v>7.3237500000000013</v>
          </cell>
          <cell r="M3500">
            <v>6900</v>
          </cell>
          <cell r="N3500">
            <v>0</v>
          </cell>
          <cell r="O3500">
            <v>0</v>
          </cell>
          <cell r="P3500">
            <v>0</v>
          </cell>
          <cell r="Q3500">
            <v>0</v>
          </cell>
          <cell r="R3500">
            <v>0</v>
          </cell>
          <cell r="T3500">
            <v>0</v>
          </cell>
        </row>
        <row r="3501">
          <cell r="D3501" t="str">
            <v>Labour</v>
          </cell>
          <cell r="M3501" t="e">
            <v>#DIV/0!</v>
          </cell>
          <cell r="T3501">
            <v>0</v>
          </cell>
        </row>
        <row r="3502">
          <cell r="B3502" t="str">
            <v>C20001</v>
          </cell>
          <cell r="E3502" t="str">
            <v>Tenaga</v>
          </cell>
          <cell r="G3502">
            <v>6</v>
          </cell>
          <cell r="I3502" t="str">
            <v>jam</v>
          </cell>
          <cell r="J3502">
            <v>0</v>
          </cell>
          <cell r="K3502">
            <v>1.6265060240963858E-2</v>
          </cell>
          <cell r="L3502">
            <v>368.88888888888886</v>
          </cell>
          <cell r="M3502">
            <v>17500</v>
          </cell>
          <cell r="N3502">
            <v>0</v>
          </cell>
          <cell r="O3502">
            <v>0</v>
          </cell>
          <cell r="P3502">
            <v>0</v>
          </cell>
          <cell r="Q3502">
            <v>0</v>
          </cell>
          <cell r="R3502">
            <v>0</v>
          </cell>
          <cell r="T3502">
            <v>0</v>
          </cell>
        </row>
        <row r="3503">
          <cell r="B3503" t="str">
            <v>C20003</v>
          </cell>
          <cell r="E3503" t="str">
            <v>Mandor</v>
          </cell>
          <cell r="G3503">
            <v>1</v>
          </cell>
          <cell r="I3503" t="str">
            <v>jam</v>
          </cell>
          <cell r="J3503">
            <v>0</v>
          </cell>
          <cell r="K3503">
            <v>1.8975903614457835E-3</v>
          </cell>
          <cell r="L3503">
            <v>526.98412698412687</v>
          </cell>
          <cell r="M3503">
            <v>27500</v>
          </cell>
          <cell r="N3503">
            <v>0</v>
          </cell>
          <cell r="O3503">
            <v>0</v>
          </cell>
          <cell r="P3503">
            <v>0</v>
          </cell>
          <cell r="Q3503">
            <v>0</v>
          </cell>
          <cell r="R3503">
            <v>0</v>
          </cell>
          <cell r="T3503">
            <v>0</v>
          </cell>
        </row>
        <row r="3504">
          <cell r="D3504" t="str">
            <v>Equipment Operasional</v>
          </cell>
          <cell r="H3504" t="str">
            <v>BBM</v>
          </cell>
          <cell r="M3504" t="e">
            <v>#DIV/0!</v>
          </cell>
          <cell r="T3504">
            <v>0</v>
          </cell>
        </row>
        <row r="3505">
          <cell r="B3505" t="str">
            <v>D20042</v>
          </cell>
          <cell r="E3505" t="str">
            <v>Wheel loader</v>
          </cell>
          <cell r="G3505">
            <v>16</v>
          </cell>
          <cell r="H3505">
            <v>0</v>
          </cell>
          <cell r="I3505" t="str">
            <v>jam</v>
          </cell>
          <cell r="J3505">
            <v>0</v>
          </cell>
          <cell r="K3505">
            <v>1.8592890078833852E-3</v>
          </cell>
          <cell r="L3505">
            <v>537.84</v>
          </cell>
          <cell r="M3505">
            <v>173345.6</v>
          </cell>
          <cell r="N3505">
            <v>0</v>
          </cell>
          <cell r="O3505">
            <v>0</v>
          </cell>
          <cell r="P3505">
            <v>0</v>
          </cell>
          <cell r="Q3505">
            <v>0</v>
          </cell>
          <cell r="R3505">
            <v>0</v>
          </cell>
          <cell r="T3505">
            <v>0</v>
          </cell>
        </row>
        <row r="3506">
          <cell r="B3506" t="str">
            <v>D20011</v>
          </cell>
          <cell r="E3506" t="str">
            <v>AMP</v>
          </cell>
          <cell r="G3506">
            <v>35</v>
          </cell>
          <cell r="H3506">
            <v>0</v>
          </cell>
          <cell r="I3506" t="str">
            <v>jam</v>
          </cell>
          <cell r="J3506">
            <v>0</v>
          </cell>
          <cell r="K3506">
            <v>2.7108433734939763E-3</v>
          </cell>
          <cell r="L3506">
            <v>368.88888888888886</v>
          </cell>
          <cell r="M3506">
            <v>635267.251017045</v>
          </cell>
          <cell r="N3506">
            <v>0</v>
          </cell>
          <cell r="O3506">
            <v>0</v>
          </cell>
          <cell r="P3506">
            <v>0</v>
          </cell>
          <cell r="Q3506">
            <v>0</v>
          </cell>
          <cell r="R3506">
            <v>0</v>
          </cell>
          <cell r="T3506">
            <v>0</v>
          </cell>
        </row>
        <row r="3507">
          <cell r="B3507" t="str">
            <v>D20027</v>
          </cell>
          <cell r="E3507" t="str">
            <v>Genset</v>
          </cell>
          <cell r="G3507">
            <v>10</v>
          </cell>
          <cell r="H3507">
            <v>0</v>
          </cell>
          <cell r="I3507" t="str">
            <v>jam</v>
          </cell>
          <cell r="J3507">
            <v>0</v>
          </cell>
          <cell r="K3507">
            <v>2.7108433734939763E-3</v>
          </cell>
          <cell r="L3507">
            <v>368.88888888888886</v>
          </cell>
          <cell r="M3507">
            <v>19041.044336153493</v>
          </cell>
          <cell r="N3507">
            <v>0</v>
          </cell>
          <cell r="O3507">
            <v>0</v>
          </cell>
          <cell r="P3507">
            <v>0</v>
          </cell>
          <cell r="Q3507">
            <v>0</v>
          </cell>
          <cell r="R3507">
            <v>0</v>
          </cell>
          <cell r="T3507">
            <v>0</v>
          </cell>
        </row>
        <row r="3508">
          <cell r="B3508" t="str">
            <v>D20024</v>
          </cell>
          <cell r="E3508" t="str">
            <v>Dump Truck 20 Ton</v>
          </cell>
          <cell r="G3508">
            <v>10</v>
          </cell>
          <cell r="H3508">
            <v>0</v>
          </cell>
          <cell r="I3508" t="str">
            <v>jam</v>
          </cell>
          <cell r="J3508">
            <v>0</v>
          </cell>
          <cell r="K3508">
            <v>1.210843373493976E-2</v>
          </cell>
          <cell r="L3508">
            <v>82.587064676616905</v>
          </cell>
          <cell r="M3508">
            <v>192744.92307692309</v>
          </cell>
          <cell r="N3508">
            <v>0</v>
          </cell>
          <cell r="O3508">
            <v>0</v>
          </cell>
          <cell r="P3508">
            <v>0</v>
          </cell>
          <cell r="Q3508">
            <v>0</v>
          </cell>
          <cell r="R3508">
            <v>0</v>
          </cell>
          <cell r="T3508">
            <v>0</v>
          </cell>
        </row>
        <row r="3509">
          <cell r="B3509" t="str">
            <v>D20012</v>
          </cell>
          <cell r="E3509" t="str">
            <v>Asphalt finisher</v>
          </cell>
          <cell r="G3509">
            <v>12</v>
          </cell>
          <cell r="H3509">
            <v>0</v>
          </cell>
          <cell r="I3509" t="str">
            <v>jam</v>
          </cell>
          <cell r="J3509">
            <v>0</v>
          </cell>
          <cell r="K3509">
            <v>3.3885542168674704E-3</v>
          </cell>
          <cell r="L3509">
            <v>295.11111111111109</v>
          </cell>
          <cell r="M3509">
            <v>116435.14869362471</v>
          </cell>
          <cell r="N3509">
            <v>0</v>
          </cell>
          <cell r="O3509">
            <v>0</v>
          </cell>
          <cell r="P3509">
            <v>0</v>
          </cell>
          <cell r="Q3509">
            <v>0</v>
          </cell>
          <cell r="R3509">
            <v>0</v>
          </cell>
          <cell r="T3509">
            <v>0</v>
          </cell>
        </row>
        <row r="3510">
          <cell r="B3510" t="str">
            <v>D20037</v>
          </cell>
          <cell r="E3510" t="str">
            <v>Tandem roller 6 ton</v>
          </cell>
          <cell r="G3510">
            <v>16</v>
          </cell>
          <cell r="H3510">
            <v>0</v>
          </cell>
          <cell r="I3510" t="str">
            <v>jam</v>
          </cell>
          <cell r="J3510">
            <v>0</v>
          </cell>
          <cell r="K3510">
            <v>3.2128514056224901E-3</v>
          </cell>
          <cell r="L3510">
            <v>311.25</v>
          </cell>
          <cell r="M3510">
            <v>121405.58489999251</v>
          </cell>
          <cell r="N3510">
            <v>0</v>
          </cell>
          <cell r="O3510">
            <v>0</v>
          </cell>
          <cell r="P3510">
            <v>0</v>
          </cell>
          <cell r="Q3510">
            <v>0</v>
          </cell>
          <cell r="R3510">
            <v>0</v>
          </cell>
          <cell r="T3510">
            <v>0</v>
          </cell>
        </row>
        <row r="3511">
          <cell r="B3511" t="str">
            <v>D20034</v>
          </cell>
          <cell r="E3511" t="str">
            <v>Pneumatic tire roller 6 ton</v>
          </cell>
          <cell r="G3511">
            <v>12</v>
          </cell>
          <cell r="H3511">
            <v>0</v>
          </cell>
          <cell r="I3511" t="str">
            <v>jam</v>
          </cell>
          <cell r="J3511">
            <v>0</v>
          </cell>
          <cell r="K3511">
            <v>2.2948938611589216E-3</v>
          </cell>
          <cell r="L3511">
            <v>435.74999999999994</v>
          </cell>
          <cell r="M3511">
            <v>129395.094333325</v>
          </cell>
          <cell r="N3511">
            <v>0</v>
          </cell>
          <cell r="O3511">
            <v>0</v>
          </cell>
          <cell r="P3511">
            <v>0</v>
          </cell>
          <cell r="Q3511">
            <v>0</v>
          </cell>
          <cell r="R3511">
            <v>0</v>
          </cell>
          <cell r="T3511">
            <v>0</v>
          </cell>
        </row>
        <row r="3512">
          <cell r="B3512" t="str">
            <v>D20052</v>
          </cell>
          <cell r="E3512" t="str">
            <v>Alat bantu pek. aspal</v>
          </cell>
          <cell r="I3512" t="str">
            <v>m3</v>
          </cell>
          <cell r="J3512">
            <v>0</v>
          </cell>
          <cell r="K3512">
            <v>1</v>
          </cell>
          <cell r="M3512">
            <v>100</v>
          </cell>
          <cell r="N3512">
            <v>0</v>
          </cell>
          <cell r="O3512">
            <v>0</v>
          </cell>
          <cell r="P3512">
            <v>0</v>
          </cell>
          <cell r="Q3512">
            <v>0</v>
          </cell>
          <cell r="R3512">
            <v>0</v>
          </cell>
          <cell r="T3512">
            <v>0</v>
          </cell>
        </row>
        <row r="3513">
          <cell r="B3513" t="str">
            <v>D20050</v>
          </cell>
          <cell r="E3513" t="str">
            <v>BBM solar</v>
          </cell>
          <cell r="H3513">
            <v>0</v>
          </cell>
          <cell r="I3513" t="str">
            <v>ltr</v>
          </cell>
          <cell r="J3513">
            <v>0</v>
          </cell>
          <cell r="M3513">
            <v>989.1712</v>
          </cell>
          <cell r="N3513">
            <v>0</v>
          </cell>
          <cell r="O3513">
            <v>0</v>
          </cell>
          <cell r="P3513">
            <v>0</v>
          </cell>
          <cell r="Q3513">
            <v>0</v>
          </cell>
          <cell r="R3513">
            <v>0</v>
          </cell>
          <cell r="T3513">
            <v>0</v>
          </cell>
        </row>
        <row r="3514">
          <cell r="T3514">
            <v>0</v>
          </cell>
        </row>
        <row r="3515">
          <cell r="B3515" t="str">
            <v>4.11.9</v>
          </cell>
          <cell r="D3515" t="str">
            <v>Cast Iron Frame &amp; Perforated Cover</v>
          </cell>
          <cell r="I3515" t="str">
            <v>nos</v>
          </cell>
          <cell r="J3515">
            <v>1</v>
          </cell>
          <cell r="K3515">
            <v>1130.3999999999999</v>
          </cell>
          <cell r="L3515" t="str">
            <v>kg/nos</v>
          </cell>
          <cell r="M3515">
            <v>19406141.999999996</v>
          </cell>
          <cell r="T3515">
            <v>0</v>
          </cell>
        </row>
        <row r="3516">
          <cell r="D3516" t="str">
            <v>Material</v>
          </cell>
          <cell r="I3516" t="str">
            <v>kg</v>
          </cell>
          <cell r="J3516">
            <v>1130.3999999999999</v>
          </cell>
          <cell r="M3516">
            <v>11917.5</v>
          </cell>
          <cell r="T3516">
            <v>0</v>
          </cell>
        </row>
        <row r="3517">
          <cell r="B3517" t="str">
            <v>B20010</v>
          </cell>
          <cell r="E3517" t="str">
            <v>Baja Struktur</v>
          </cell>
          <cell r="I3517" t="str">
            <v>kg</v>
          </cell>
          <cell r="J3517">
            <v>1186.9199999999998</v>
          </cell>
          <cell r="K3517">
            <v>1.05</v>
          </cell>
          <cell r="M3517">
            <v>11350</v>
          </cell>
          <cell r="N3517">
            <v>13471541.999999998</v>
          </cell>
          <cell r="O3517">
            <v>13471541.999999998</v>
          </cell>
          <cell r="P3517">
            <v>0</v>
          </cell>
          <cell r="Q3517">
            <v>0</v>
          </cell>
          <cell r="R3517">
            <v>0</v>
          </cell>
          <cell r="T3517">
            <v>0</v>
          </cell>
        </row>
        <row r="3518">
          <cell r="D3518" t="str">
            <v>Labour</v>
          </cell>
          <cell r="M3518">
            <v>5250</v>
          </cell>
          <cell r="T3518">
            <v>0</v>
          </cell>
        </row>
        <row r="3519">
          <cell r="B3519" t="str">
            <v>C20023</v>
          </cell>
          <cell r="E3519" t="str">
            <v>Upah pabrikasi dan instalasi baja</v>
          </cell>
          <cell r="I3519" t="str">
            <v>kg</v>
          </cell>
          <cell r="J3519">
            <v>1186.9199999999998</v>
          </cell>
          <cell r="M3519">
            <v>5000</v>
          </cell>
          <cell r="N3519">
            <v>5934599.9999999991</v>
          </cell>
          <cell r="O3519">
            <v>0</v>
          </cell>
          <cell r="P3519">
            <v>5934599.9999999991</v>
          </cell>
          <cell r="Q3519">
            <v>0</v>
          </cell>
          <cell r="R3519">
            <v>0</v>
          </cell>
          <cell r="T3519">
            <v>0</v>
          </cell>
        </row>
        <row r="3520">
          <cell r="T3520">
            <v>0</v>
          </cell>
        </row>
        <row r="3521">
          <cell r="D3521" t="str">
            <v>Closing Valve Chambers for Lines dia. 1200mm Pipe</v>
          </cell>
          <cell r="T3521">
            <v>0</v>
          </cell>
        </row>
        <row r="3522">
          <cell r="B3522" t="str">
            <v>4.12</v>
          </cell>
          <cell r="D3522" t="str">
            <v>Chamber Type (A)</v>
          </cell>
          <cell r="I3522" t="str">
            <v>nos</v>
          </cell>
          <cell r="J3522">
            <v>3</v>
          </cell>
          <cell r="M3522">
            <v>466734608.84057528</v>
          </cell>
          <cell r="N3522">
            <v>1400203826.5217259</v>
          </cell>
          <cell r="O3522">
            <v>1065007447.0444225</v>
          </cell>
          <cell r="P3522">
            <v>190133245.18998891</v>
          </cell>
          <cell r="Q3522">
            <v>105416184.28731427</v>
          </cell>
          <cell r="R3522">
            <v>39646949.999999993</v>
          </cell>
          <cell r="S3522">
            <v>0</v>
          </cell>
          <cell r="T3522">
            <v>0</v>
          </cell>
        </row>
        <row r="3523">
          <cell r="B3523" t="str">
            <v>4.12.1</v>
          </cell>
          <cell r="D3523" t="str">
            <v>Excavation</v>
          </cell>
          <cell r="F3523" t="str">
            <v>buang sejauh 8 km</v>
          </cell>
          <cell r="I3523" t="str">
            <v>m3</v>
          </cell>
          <cell r="J3523">
            <v>1058.4000000000001</v>
          </cell>
          <cell r="K3523">
            <v>352.8</v>
          </cell>
          <cell r="L3523" t="str">
            <v>m3/nos</v>
          </cell>
          <cell r="M3523">
            <v>83278.272710006873</v>
          </cell>
          <cell r="T3523">
            <v>0</v>
          </cell>
        </row>
        <row r="3524">
          <cell r="D3524" t="str">
            <v>Soft Soil (Excavation)</v>
          </cell>
          <cell r="F3524" t="str">
            <v>Estimate =</v>
          </cell>
          <cell r="G3524">
            <v>0.25</v>
          </cell>
          <cell r="I3524" t="str">
            <v>m3</v>
          </cell>
          <cell r="J3524">
            <v>264.60000000000002</v>
          </cell>
          <cell r="M3524">
            <v>42763.506795090689</v>
          </cell>
          <cell r="T3524">
            <v>0</v>
          </cell>
        </row>
        <row r="3525">
          <cell r="D3525" t="str">
            <v>Labour</v>
          </cell>
          <cell r="M3525">
            <v>2615.4616868469261</v>
          </cell>
          <cell r="T3525">
            <v>0</v>
          </cell>
        </row>
        <row r="3526">
          <cell r="B3526" t="str">
            <v>C20001</v>
          </cell>
          <cell r="E3526" t="str">
            <v>Tenaga</v>
          </cell>
          <cell r="G3526">
            <v>3</v>
          </cell>
          <cell r="I3526" t="str">
            <v>jam</v>
          </cell>
          <cell r="J3526">
            <v>39.545780705125523</v>
          </cell>
          <cell r="K3526">
            <v>0.14945495353411006</v>
          </cell>
          <cell r="L3526">
            <v>20.072937892388495</v>
          </cell>
          <cell r="M3526">
            <v>17500</v>
          </cell>
          <cell r="N3526">
            <v>692051.16233969666</v>
          </cell>
          <cell r="O3526">
            <v>0</v>
          </cell>
          <cell r="P3526">
            <v>692051.16233969666</v>
          </cell>
          <cell r="Q3526">
            <v>0</v>
          </cell>
          <cell r="R3526">
            <v>0</v>
          </cell>
          <cell r="T3526">
            <v>0</v>
          </cell>
        </row>
        <row r="3527">
          <cell r="B3527" t="str">
            <v>C20003</v>
          </cell>
          <cell r="E3527" t="str">
            <v>Mandor</v>
          </cell>
          <cell r="G3527">
            <v>0</v>
          </cell>
          <cell r="I3527" t="str">
            <v>jam</v>
          </cell>
          <cell r="J3527">
            <v>0</v>
          </cell>
          <cell r="K3527">
            <v>0</v>
          </cell>
          <cell r="L3527">
            <v>20.072937892388495</v>
          </cell>
          <cell r="M3527">
            <v>27500</v>
          </cell>
          <cell r="N3527">
            <v>0</v>
          </cell>
          <cell r="O3527">
            <v>0</v>
          </cell>
          <cell r="P3527">
            <v>0</v>
          </cell>
          <cell r="Q3527">
            <v>0</v>
          </cell>
          <cell r="R3527">
            <v>0</v>
          </cell>
          <cell r="T3527">
            <v>0</v>
          </cell>
        </row>
        <row r="3528">
          <cell r="D3528" t="str">
            <v>Equipment Operasional</v>
          </cell>
          <cell r="H3528" t="str">
            <v>BBM</v>
          </cell>
          <cell r="M3528">
            <v>40148.045108243758</v>
          </cell>
          <cell r="T3528">
            <v>0</v>
          </cell>
        </row>
        <row r="3529">
          <cell r="B3529" t="str">
            <v>D20025</v>
          </cell>
          <cell r="E3529" t="str">
            <v>Excavator CAT320</v>
          </cell>
          <cell r="F3529">
            <v>0.6</v>
          </cell>
          <cell r="G3529">
            <v>18</v>
          </cell>
          <cell r="H3529">
            <v>142.36481053845191</v>
          </cell>
          <cell r="I3529" t="str">
            <v>jam</v>
          </cell>
          <cell r="J3529">
            <v>7.9091561410251057</v>
          </cell>
          <cell r="K3529">
            <v>4.9818317844703357E-2</v>
          </cell>
          <cell r="L3529">
            <v>20.072937892388495</v>
          </cell>
          <cell r="M3529">
            <v>241268.4</v>
          </cell>
          <cell r="N3529">
            <v>1908229.4474953015</v>
          </cell>
          <cell r="O3529">
            <v>0</v>
          </cell>
          <cell r="P3529">
            <v>0</v>
          </cell>
          <cell r="Q3529">
            <v>1908229.4474953015</v>
          </cell>
          <cell r="R3529">
            <v>0</v>
          </cell>
          <cell r="T3529">
            <v>0</v>
          </cell>
        </row>
        <row r="3530">
          <cell r="B3530" t="str">
            <v>D20105</v>
          </cell>
          <cell r="E3530" t="str">
            <v>Excavator long arm</v>
          </cell>
          <cell r="F3530">
            <v>0.4</v>
          </cell>
          <cell r="G3530">
            <v>18</v>
          </cell>
          <cell r="H3530">
            <v>105.45541521366808</v>
          </cell>
          <cell r="I3530" t="str">
            <v>jam</v>
          </cell>
          <cell r="J3530">
            <v>5.8586341785371152</v>
          </cell>
          <cell r="K3530">
            <v>5.5353686494114838E-2</v>
          </cell>
          <cell r="L3530">
            <v>18.065644103149648</v>
          </cell>
          <cell r="M3530">
            <v>241268.4</v>
          </cell>
          <cell r="N3530">
            <v>1413503.294440964</v>
          </cell>
          <cell r="O3530">
            <v>0</v>
          </cell>
          <cell r="P3530">
            <v>0</v>
          </cell>
          <cell r="Q3530">
            <v>1413503.294440964</v>
          </cell>
          <cell r="R3530">
            <v>0</v>
          </cell>
          <cell r="T3530">
            <v>0</v>
          </cell>
        </row>
        <row r="3531">
          <cell r="B3531" t="str">
            <v>D20024</v>
          </cell>
          <cell r="E3531" t="str">
            <v>Dump Truck 20 Ton</v>
          </cell>
          <cell r="F3531">
            <v>8</v>
          </cell>
          <cell r="G3531">
            <v>10</v>
          </cell>
          <cell r="H3531">
            <v>344.96000000000004</v>
          </cell>
          <cell r="I3531" t="str">
            <v>jam</v>
          </cell>
          <cell r="J3531">
            <v>34.496000000000002</v>
          </cell>
          <cell r="K3531">
            <v>0.13037037037037036</v>
          </cell>
          <cell r="L3531">
            <v>7.6704545454545467</v>
          </cell>
          <cell r="M3531">
            <v>192744.92307692309</v>
          </cell>
          <cell r="N3531">
            <v>6648928.8664615396</v>
          </cell>
          <cell r="O3531">
            <v>0</v>
          </cell>
          <cell r="P3531">
            <v>0</v>
          </cell>
          <cell r="Q3531">
            <v>6648928.8664615396</v>
          </cell>
          <cell r="R3531">
            <v>0</v>
          </cell>
          <cell r="T3531">
            <v>0</v>
          </cell>
        </row>
        <row r="3532">
          <cell r="B3532" t="str">
            <v>D20004</v>
          </cell>
          <cell r="E3532" t="str">
            <v>Alat bantu (Pek. Tanah)-m3</v>
          </cell>
          <cell r="I3532" t="str">
            <v>m3</v>
          </cell>
          <cell r="J3532">
            <v>264.60000000000002</v>
          </cell>
          <cell r="K3532">
            <v>1</v>
          </cell>
          <cell r="M3532">
            <v>250</v>
          </cell>
          <cell r="N3532">
            <v>66150</v>
          </cell>
          <cell r="O3532">
            <v>0</v>
          </cell>
          <cell r="P3532">
            <v>0</v>
          </cell>
          <cell r="Q3532">
            <v>66150</v>
          </cell>
          <cell r="R3532">
            <v>0</v>
          </cell>
          <cell r="T3532">
            <v>0</v>
          </cell>
        </row>
        <row r="3533">
          <cell r="B3533" t="str">
            <v>D20050</v>
          </cell>
          <cell r="E3533" t="str">
            <v>BBM solar</v>
          </cell>
          <cell r="H3533">
            <v>592.78022575212003</v>
          </cell>
          <cell r="I3533" t="str">
            <v>ltr</v>
          </cell>
          <cell r="J3533">
            <v>592.78022575212003</v>
          </cell>
          <cell r="M3533">
            <v>989.1712</v>
          </cell>
          <cell r="N3533">
            <v>586361.12724349543</v>
          </cell>
          <cell r="O3533">
            <v>0</v>
          </cell>
          <cell r="P3533">
            <v>0</v>
          </cell>
          <cell r="Q3533">
            <v>586361.12724349543</v>
          </cell>
          <cell r="R3533">
            <v>0</v>
          </cell>
          <cell r="T3533">
            <v>0</v>
          </cell>
        </row>
        <row r="3534">
          <cell r="T3534">
            <v>0</v>
          </cell>
        </row>
        <row r="3535">
          <cell r="D3535" t="str">
            <v>Soft Rock (Excavation)</v>
          </cell>
          <cell r="F3535" t="str">
            <v>Estimate =</v>
          </cell>
          <cell r="G3535">
            <v>0.4</v>
          </cell>
          <cell r="I3535" t="str">
            <v>m3</v>
          </cell>
          <cell r="J3535">
            <v>423.36000000000007</v>
          </cell>
          <cell r="L3535">
            <v>0.75</v>
          </cell>
          <cell r="M3535">
            <v>76752.998164926248</v>
          </cell>
          <cell r="T3535">
            <v>0</v>
          </cell>
        </row>
        <row r="3536">
          <cell r="D3536" t="str">
            <v>Labour</v>
          </cell>
          <cell r="M3536">
            <v>3487.2822491292345</v>
          </cell>
          <cell r="T3536">
            <v>0</v>
          </cell>
        </row>
        <row r="3537">
          <cell r="B3537" t="str">
            <v>C20001</v>
          </cell>
          <cell r="E3537" t="str">
            <v>Tenaga</v>
          </cell>
          <cell r="G3537">
            <v>3</v>
          </cell>
          <cell r="I3537" t="str">
            <v>jam</v>
          </cell>
          <cell r="J3537">
            <v>84.36433217093446</v>
          </cell>
          <cell r="K3537">
            <v>0.19927327137881343</v>
          </cell>
          <cell r="L3537">
            <v>15.054703419291371</v>
          </cell>
          <cell r="M3537">
            <v>17500</v>
          </cell>
          <cell r="N3537">
            <v>1476375.812991353</v>
          </cell>
          <cell r="O3537">
            <v>0</v>
          </cell>
          <cell r="P3537">
            <v>1476375.812991353</v>
          </cell>
          <cell r="Q3537">
            <v>0</v>
          </cell>
          <cell r="R3537">
            <v>0</v>
          </cell>
          <cell r="T3537">
            <v>0</v>
          </cell>
        </row>
        <row r="3538">
          <cell r="B3538" t="str">
            <v>C20003</v>
          </cell>
          <cell r="E3538" t="str">
            <v>Mandor</v>
          </cell>
          <cell r="G3538">
            <v>0</v>
          </cell>
          <cell r="I3538" t="str">
            <v>jam</v>
          </cell>
          <cell r="J3538">
            <v>0</v>
          </cell>
          <cell r="K3538">
            <v>0</v>
          </cell>
          <cell r="L3538">
            <v>15.054703419291371</v>
          </cell>
          <cell r="M3538">
            <v>27500</v>
          </cell>
          <cell r="N3538">
            <v>0</v>
          </cell>
          <cell r="O3538">
            <v>0</v>
          </cell>
          <cell r="P3538">
            <v>0</v>
          </cell>
          <cell r="Q3538">
            <v>0</v>
          </cell>
          <cell r="R3538">
            <v>0</v>
          </cell>
          <cell r="T3538">
            <v>0</v>
          </cell>
        </row>
        <row r="3539">
          <cell r="D3539" t="str">
            <v>Equipment Operasional</v>
          </cell>
          <cell r="H3539" t="str">
            <v>BBM</v>
          </cell>
          <cell r="M3539">
            <v>73265.715915797016</v>
          </cell>
          <cell r="T3539">
            <v>0</v>
          </cell>
        </row>
        <row r="3540">
          <cell r="B3540" t="str">
            <v>D20025</v>
          </cell>
          <cell r="E3540" t="str">
            <v>Excavator CAT320</v>
          </cell>
          <cell r="F3540">
            <v>0.6</v>
          </cell>
          <cell r="G3540">
            <v>18</v>
          </cell>
          <cell r="H3540">
            <v>303.71159581536409</v>
          </cell>
          <cell r="I3540" t="str">
            <v>jam</v>
          </cell>
          <cell r="J3540">
            <v>16.872866434186893</v>
          </cell>
          <cell r="K3540">
            <v>6.6424423792937809E-2</v>
          </cell>
          <cell r="L3540">
            <v>15.054703419291371</v>
          </cell>
          <cell r="M3540">
            <v>241268.4</v>
          </cell>
          <cell r="N3540">
            <v>4070889.487989977</v>
          </cell>
          <cell r="O3540">
            <v>0</v>
          </cell>
          <cell r="P3540">
            <v>0</v>
          </cell>
          <cell r="Q3540">
            <v>4070889.487989977</v>
          </cell>
          <cell r="R3540">
            <v>0</v>
          </cell>
          <cell r="T3540">
            <v>0</v>
          </cell>
        </row>
        <row r="3541">
          <cell r="B3541" t="str">
            <v>D20105</v>
          </cell>
          <cell r="E3541" t="str">
            <v>Excavator long arm</v>
          </cell>
          <cell r="F3541">
            <v>0.4</v>
          </cell>
          <cell r="G3541">
            <v>18</v>
          </cell>
          <cell r="H3541">
            <v>224.97155245582528</v>
          </cell>
          <cell r="I3541" t="str">
            <v>jam</v>
          </cell>
          <cell r="J3541">
            <v>12.498419580879181</v>
          </cell>
          <cell r="K3541">
            <v>7.3804915325486456E-2</v>
          </cell>
          <cell r="L3541">
            <v>13.549233077362235</v>
          </cell>
          <cell r="M3541">
            <v>241268.4</v>
          </cell>
          <cell r="N3541">
            <v>3015473.6948073907</v>
          </cell>
          <cell r="O3541">
            <v>0</v>
          </cell>
          <cell r="P3541">
            <v>0</v>
          </cell>
          <cell r="Q3541">
            <v>3015473.6948073907</v>
          </cell>
          <cell r="R3541">
            <v>0</v>
          </cell>
          <cell r="T3541">
            <v>0</v>
          </cell>
        </row>
        <row r="3542">
          <cell r="B3542" t="str">
            <v>D20024</v>
          </cell>
          <cell r="E3542" t="str">
            <v>Dump Truck 20 Ton</v>
          </cell>
          <cell r="F3542">
            <v>8</v>
          </cell>
          <cell r="G3542">
            <v>10</v>
          </cell>
          <cell r="H3542">
            <v>551.93600000000004</v>
          </cell>
          <cell r="I3542" t="str">
            <v>jam</v>
          </cell>
          <cell r="J3542">
            <v>55.193600000000004</v>
          </cell>
          <cell r="K3542">
            <v>0.13037037037037036</v>
          </cell>
          <cell r="L3542">
            <v>7.6704545454545467</v>
          </cell>
          <cell r="M3542">
            <v>192744.92307692309</v>
          </cell>
          <cell r="N3542">
            <v>10638286.186338464</v>
          </cell>
          <cell r="O3542">
            <v>0</v>
          </cell>
          <cell r="P3542">
            <v>0</v>
          </cell>
          <cell r="Q3542">
            <v>10638286.186338464</v>
          </cell>
          <cell r="R3542">
            <v>0</v>
          </cell>
          <cell r="T3542">
            <v>0</v>
          </cell>
        </row>
        <row r="3543">
          <cell r="B3543" t="str">
            <v>D20049</v>
          </cell>
          <cell r="E3543" t="str">
            <v>Giant breaker</v>
          </cell>
          <cell r="G3543">
            <v>18</v>
          </cell>
          <cell r="H3543">
            <v>762.04800000000023</v>
          </cell>
          <cell r="I3543" t="str">
            <v>jam</v>
          </cell>
          <cell r="J3543">
            <v>42.336000000000013</v>
          </cell>
          <cell r="K3543">
            <v>0.1</v>
          </cell>
          <cell r="L3543">
            <v>10</v>
          </cell>
          <cell r="M3543">
            <v>268437.52</v>
          </cell>
          <cell r="N3543">
            <v>11364570.846720004</v>
          </cell>
          <cell r="O3543">
            <v>0</v>
          </cell>
          <cell r="P3543">
            <v>0</v>
          </cell>
          <cell r="Q3543">
            <v>11364570.846720004</v>
          </cell>
          <cell r="R3543">
            <v>0</v>
          </cell>
          <cell r="T3543">
            <v>0</v>
          </cell>
        </row>
        <row r="3544">
          <cell r="B3544" t="str">
            <v>D20004</v>
          </cell>
          <cell r="E3544" t="str">
            <v>Alat bantu (Pek. Tanah)-m3</v>
          </cell>
          <cell r="I3544" t="str">
            <v>m3</v>
          </cell>
          <cell r="J3544">
            <v>423.36000000000007</v>
          </cell>
          <cell r="K3544">
            <v>1</v>
          </cell>
          <cell r="M3544">
            <v>250</v>
          </cell>
          <cell r="N3544">
            <v>105840.00000000001</v>
          </cell>
          <cell r="O3544">
            <v>0</v>
          </cell>
          <cell r="P3544">
            <v>0</v>
          </cell>
          <cell r="Q3544">
            <v>105840.00000000001</v>
          </cell>
          <cell r="R3544">
            <v>0</v>
          </cell>
          <cell r="T3544">
            <v>0</v>
          </cell>
        </row>
        <row r="3545">
          <cell r="B3545" t="str">
            <v>D20050</v>
          </cell>
          <cell r="E3545" t="str">
            <v>BBM solar</v>
          </cell>
          <cell r="H3545">
            <v>1842.6671482711895</v>
          </cell>
          <cell r="I3545" t="str">
            <v>ltr</v>
          </cell>
          <cell r="J3545">
            <v>1842.6671482711895</v>
          </cell>
          <cell r="M3545">
            <v>989.1712</v>
          </cell>
          <cell r="N3545">
            <v>1822713.2742559905</v>
          </cell>
          <cell r="O3545">
            <v>0</v>
          </cell>
          <cell r="P3545">
            <v>0</v>
          </cell>
          <cell r="Q3545">
            <v>1822713.2742559905</v>
          </cell>
          <cell r="R3545">
            <v>0</v>
          </cell>
          <cell r="T3545">
            <v>0</v>
          </cell>
        </row>
        <row r="3546">
          <cell r="T3546">
            <v>0</v>
          </cell>
        </row>
        <row r="3547">
          <cell r="D3547" t="str">
            <v>Rock Excavation</v>
          </cell>
          <cell r="F3547" t="str">
            <v>Estimate =</v>
          </cell>
          <cell r="G3547">
            <v>0.35</v>
          </cell>
          <cell r="I3547" t="str">
            <v>m3</v>
          </cell>
          <cell r="J3547">
            <v>370.44</v>
          </cell>
          <cell r="L3547">
            <v>0.25</v>
          </cell>
          <cell r="M3547">
            <v>119674.84784361062</v>
          </cell>
          <cell r="T3547">
            <v>0</v>
          </cell>
        </row>
        <row r="3548">
          <cell r="D3548" t="str">
            <v>Labour</v>
          </cell>
          <cell r="M3548">
            <v>10461.846747387704</v>
          </cell>
          <cell r="T3548">
            <v>0</v>
          </cell>
        </row>
        <row r="3549">
          <cell r="B3549" t="str">
            <v>C20001</v>
          </cell>
          <cell r="E3549" t="str">
            <v>Tenaga</v>
          </cell>
          <cell r="G3549">
            <v>3</v>
          </cell>
          <cell r="I3549" t="str">
            <v>jam</v>
          </cell>
          <cell r="J3549">
            <v>221.45637194870292</v>
          </cell>
          <cell r="K3549">
            <v>0.59781981413644025</v>
          </cell>
          <cell r="L3549">
            <v>5.0182344730971238</v>
          </cell>
          <cell r="M3549">
            <v>17500</v>
          </cell>
          <cell r="N3549">
            <v>3875486.5091023012</v>
          </cell>
          <cell r="O3549">
            <v>0</v>
          </cell>
          <cell r="P3549">
            <v>3875486.5091023012</v>
          </cell>
          <cell r="Q3549">
            <v>0</v>
          </cell>
          <cell r="R3549">
            <v>0</v>
          </cell>
          <cell r="T3549">
            <v>0</v>
          </cell>
        </row>
        <row r="3550">
          <cell r="B3550" t="str">
            <v>C20003</v>
          </cell>
          <cell r="E3550" t="str">
            <v>Mandor</v>
          </cell>
          <cell r="G3550">
            <v>0</v>
          </cell>
          <cell r="I3550" t="str">
            <v>jam</v>
          </cell>
          <cell r="J3550">
            <v>0</v>
          </cell>
          <cell r="K3550">
            <v>0</v>
          </cell>
          <cell r="L3550">
            <v>5.0182344730971238</v>
          </cell>
          <cell r="M3550">
            <v>27500</v>
          </cell>
          <cell r="N3550">
            <v>0</v>
          </cell>
          <cell r="O3550">
            <v>0</v>
          </cell>
          <cell r="P3550">
            <v>0</v>
          </cell>
          <cell r="Q3550">
            <v>0</v>
          </cell>
          <cell r="R3550">
            <v>0</v>
          </cell>
          <cell r="T3550">
            <v>0</v>
          </cell>
        </row>
        <row r="3551">
          <cell r="D3551" t="str">
            <v>Equipment Operasional</v>
          </cell>
          <cell r="H3551" t="str">
            <v>BBM</v>
          </cell>
          <cell r="M3551">
            <v>109213.00109622293</v>
          </cell>
          <cell r="T3551">
            <v>0</v>
          </cell>
        </row>
        <row r="3552">
          <cell r="B3552" t="str">
            <v>D20025</v>
          </cell>
          <cell r="E3552" t="str">
            <v>Excavator CAT320</v>
          </cell>
          <cell r="F3552">
            <v>0.6</v>
          </cell>
          <cell r="G3552">
            <v>18</v>
          </cell>
          <cell r="H3552">
            <v>797.24293901533053</v>
          </cell>
          <cell r="I3552" t="str">
            <v>jam</v>
          </cell>
          <cell r="J3552">
            <v>44.291274389740586</v>
          </cell>
          <cell r="K3552">
            <v>0.19927327137881343</v>
          </cell>
          <cell r="L3552">
            <v>5.0182344730971238</v>
          </cell>
          <cell r="M3552">
            <v>241268.4</v>
          </cell>
          <cell r="N3552">
            <v>10686084.905973688</v>
          </cell>
          <cell r="O3552">
            <v>0</v>
          </cell>
          <cell r="P3552">
            <v>0</v>
          </cell>
          <cell r="Q3552">
            <v>10686084.905973688</v>
          </cell>
          <cell r="R3552">
            <v>0</v>
          </cell>
          <cell r="T3552">
            <v>0</v>
          </cell>
        </row>
        <row r="3553">
          <cell r="B3553" t="str">
            <v>D20105</v>
          </cell>
          <cell r="E3553" t="str">
            <v>Excavator long arm</v>
          </cell>
          <cell r="F3553">
            <v>0.4</v>
          </cell>
          <cell r="G3553">
            <v>18</v>
          </cell>
          <cell r="H3553">
            <v>590.55032519654117</v>
          </cell>
          <cell r="I3553" t="str">
            <v>jam</v>
          </cell>
          <cell r="J3553">
            <v>32.80835139980784</v>
          </cell>
          <cell r="K3553">
            <v>0.22141474597645935</v>
          </cell>
          <cell r="L3553">
            <v>4.5164110257874119</v>
          </cell>
          <cell r="M3553">
            <v>241268.4</v>
          </cell>
          <cell r="N3553">
            <v>7915618.4488693979</v>
          </cell>
          <cell r="O3553">
            <v>0</v>
          </cell>
          <cell r="P3553">
            <v>0</v>
          </cell>
          <cell r="Q3553">
            <v>7915618.4488693979</v>
          </cell>
          <cell r="R3553">
            <v>0</v>
          </cell>
          <cell r="T3553">
            <v>0</v>
          </cell>
        </row>
        <row r="3554">
          <cell r="B3554" t="str">
            <v>D20024</v>
          </cell>
          <cell r="E3554" t="str">
            <v>Dump Truck 20 Ton</v>
          </cell>
          <cell r="F3554">
            <v>8</v>
          </cell>
          <cell r="G3554">
            <v>10</v>
          </cell>
          <cell r="H3554">
            <v>482.94399999999996</v>
          </cell>
          <cell r="I3554" t="str">
            <v>jam</v>
          </cell>
          <cell r="J3554">
            <v>48.294399999999996</v>
          </cell>
          <cell r="K3554">
            <v>0.13037037037037036</v>
          </cell>
          <cell r="L3554">
            <v>7.6704545454545467</v>
          </cell>
          <cell r="M3554">
            <v>192744.92307692309</v>
          </cell>
          <cell r="N3554">
            <v>9308500.4130461533</v>
          </cell>
          <cell r="O3554">
            <v>0</v>
          </cell>
          <cell r="P3554">
            <v>0</v>
          </cell>
          <cell r="Q3554">
            <v>9308500.4130461533</v>
          </cell>
          <cell r="R3554">
            <v>0</v>
          </cell>
          <cell r="T3554">
            <v>0</v>
          </cell>
        </row>
        <row r="3555">
          <cell r="B3555" t="str">
            <v>D20049</v>
          </cell>
          <cell r="E3555" t="str">
            <v>Giant breaker</v>
          </cell>
          <cell r="G3555">
            <v>18</v>
          </cell>
          <cell r="H3555">
            <v>666.79200000000003</v>
          </cell>
          <cell r="I3555" t="str">
            <v>jam</v>
          </cell>
          <cell r="J3555">
            <v>37.044000000000004</v>
          </cell>
          <cell r="K3555">
            <v>0.1</v>
          </cell>
          <cell r="L3555">
            <v>10</v>
          </cell>
          <cell r="M3555">
            <v>268437.52</v>
          </cell>
          <cell r="N3555">
            <v>9943999.4908800013</v>
          </cell>
          <cell r="O3555">
            <v>0</v>
          </cell>
          <cell r="P3555">
            <v>0</v>
          </cell>
          <cell r="Q3555">
            <v>9943999.4908800013</v>
          </cell>
          <cell r="R3555">
            <v>0</v>
          </cell>
          <cell r="T3555">
            <v>0</v>
          </cell>
        </row>
        <row r="3556">
          <cell r="B3556" t="str">
            <v>D20004</v>
          </cell>
          <cell r="E3556" t="str">
            <v>Alat bantu (Pek. Tanah)-m3</v>
          </cell>
          <cell r="I3556" t="str">
            <v>m3</v>
          </cell>
          <cell r="J3556">
            <v>370.44</v>
          </cell>
          <cell r="K3556">
            <v>1</v>
          </cell>
          <cell r="M3556">
            <v>250</v>
          </cell>
          <cell r="N3556">
            <v>92610</v>
          </cell>
          <cell r="O3556">
            <v>0</v>
          </cell>
          <cell r="P3556">
            <v>0</v>
          </cell>
          <cell r="Q3556">
            <v>92610</v>
          </cell>
          <cell r="R3556">
            <v>0</v>
          </cell>
          <cell r="T3556">
            <v>0</v>
          </cell>
        </row>
        <row r="3557">
          <cell r="B3557" t="str">
            <v>D20050</v>
          </cell>
          <cell r="E3557" t="str">
            <v>BBM solar</v>
          </cell>
          <cell r="H3557">
            <v>2537.5292642118716</v>
          </cell>
          <cell r="I3557" t="str">
            <v>ltr</v>
          </cell>
          <cell r="J3557">
            <v>2537.5292642118716</v>
          </cell>
          <cell r="M3557">
            <v>989.1712</v>
          </cell>
          <cell r="N3557">
            <v>2510050.8673155741</v>
          </cell>
          <cell r="O3557">
            <v>0</v>
          </cell>
          <cell r="P3557">
            <v>0</v>
          </cell>
          <cell r="Q3557">
            <v>2510050.8673155741</v>
          </cell>
          <cell r="R3557">
            <v>0</v>
          </cell>
          <cell r="T3557">
            <v>0</v>
          </cell>
        </row>
        <row r="3558">
          <cell r="T3558">
            <v>0</v>
          </cell>
        </row>
        <row r="3559">
          <cell r="B3559" t="str">
            <v>4.12.2</v>
          </cell>
          <cell r="D3559" t="str">
            <v>Chamber Soil Back Filling</v>
          </cell>
          <cell r="I3559" t="str">
            <v>m3</v>
          </cell>
          <cell r="J3559">
            <v>158.625</v>
          </cell>
          <cell r="K3559">
            <v>52.875</v>
          </cell>
          <cell r="L3559" t="str">
            <v>m3/nos</v>
          </cell>
          <cell r="M3559">
            <v>48435.163685089246</v>
          </cell>
          <cell r="T3559">
            <v>0</v>
          </cell>
        </row>
        <row r="3560">
          <cell r="D3560" t="str">
            <v>Material</v>
          </cell>
          <cell r="M3560">
            <v>8174.281950847163</v>
          </cell>
          <cell r="T3560">
            <v>0</v>
          </cell>
        </row>
        <row r="3561">
          <cell r="B3561" t="str">
            <v>A20020</v>
          </cell>
          <cell r="E3561" t="str">
            <v>Tanah pilihan</v>
          </cell>
          <cell r="F3561">
            <v>0.2</v>
          </cell>
          <cell r="I3561" t="str">
            <v>m3</v>
          </cell>
          <cell r="J3561">
            <v>38.07</v>
          </cell>
          <cell r="K3561">
            <v>1.2</v>
          </cell>
          <cell r="M3561">
            <v>34059.508128529844</v>
          </cell>
          <cell r="N3561">
            <v>1296645.4744531312</v>
          </cell>
          <cell r="O3561">
            <v>1296645.4744531312</v>
          </cell>
          <cell r="P3561">
            <v>0</v>
          </cell>
          <cell r="Q3561">
            <v>0</v>
          </cell>
          <cell r="R3561">
            <v>0</v>
          </cell>
          <cell r="T3561">
            <v>0</v>
          </cell>
        </row>
        <row r="3562">
          <cell r="D3562" t="str">
            <v>Labour</v>
          </cell>
          <cell r="M3562">
            <v>3489.7119341563766</v>
          </cell>
          <cell r="T3562">
            <v>0</v>
          </cell>
        </row>
        <row r="3563">
          <cell r="B3563" t="str">
            <v>C20001</v>
          </cell>
          <cell r="E3563" t="str">
            <v>Tenaga</v>
          </cell>
          <cell r="G3563">
            <v>6</v>
          </cell>
          <cell r="I3563" t="str">
            <v>jam</v>
          </cell>
          <cell r="J3563">
            <v>25.066666666666656</v>
          </cell>
          <cell r="K3563">
            <v>0.15802469135802463</v>
          </cell>
          <cell r="L3563">
            <v>37.968750000000014</v>
          </cell>
          <cell r="M3563">
            <v>17500</v>
          </cell>
          <cell r="N3563">
            <v>438666.66666666645</v>
          </cell>
          <cell r="O3563">
            <v>0</v>
          </cell>
          <cell r="P3563">
            <v>438666.66666666645</v>
          </cell>
          <cell r="Q3563">
            <v>0</v>
          </cell>
          <cell r="R3563">
            <v>0</v>
          </cell>
          <cell r="T3563">
            <v>0</v>
          </cell>
        </row>
        <row r="3564">
          <cell r="B3564" t="str">
            <v>C20003</v>
          </cell>
          <cell r="E3564" t="str">
            <v>Mandor</v>
          </cell>
          <cell r="G3564">
            <v>1</v>
          </cell>
          <cell r="I3564" t="str">
            <v>jam</v>
          </cell>
          <cell r="J3564">
            <v>4.1777777777777763</v>
          </cell>
          <cell r="K3564">
            <v>2.6337448559670771E-2</v>
          </cell>
          <cell r="L3564">
            <v>37.968750000000014</v>
          </cell>
          <cell r="M3564">
            <v>27500</v>
          </cell>
          <cell r="N3564">
            <v>114888.88888888885</v>
          </cell>
          <cell r="O3564">
            <v>0</v>
          </cell>
          <cell r="P3564">
            <v>114888.88888888885</v>
          </cell>
          <cell r="Q3564">
            <v>0</v>
          </cell>
          <cell r="R3564">
            <v>0</v>
          </cell>
          <cell r="T3564">
            <v>0</v>
          </cell>
        </row>
        <row r="3565">
          <cell r="D3565" t="str">
            <v>Equipment Operasional</v>
          </cell>
          <cell r="H3565" t="str">
            <v>BBM</v>
          </cell>
          <cell r="M3565">
            <v>36771.169800085714</v>
          </cell>
          <cell r="T3565">
            <v>0</v>
          </cell>
        </row>
        <row r="3566">
          <cell r="B3566" t="str">
            <v>D20025</v>
          </cell>
          <cell r="E3566" t="str">
            <v>Excavator CAT320</v>
          </cell>
          <cell r="F3566" t="str">
            <v>Timbun</v>
          </cell>
          <cell r="G3566">
            <v>18</v>
          </cell>
          <cell r="H3566">
            <v>75.199999999999974</v>
          </cell>
          <cell r="I3566" t="str">
            <v>jam</v>
          </cell>
          <cell r="J3566">
            <v>4.1777777777777763</v>
          </cell>
          <cell r="K3566">
            <v>2.6337448559670771E-2</v>
          </cell>
          <cell r="L3566">
            <v>37.968750000000014</v>
          </cell>
          <cell r="M3566">
            <v>241268.4</v>
          </cell>
          <cell r="N3566">
            <v>1007965.7599999997</v>
          </cell>
          <cell r="O3566">
            <v>0</v>
          </cell>
          <cell r="P3566">
            <v>0</v>
          </cell>
          <cell r="Q3566">
            <v>1007965.7599999997</v>
          </cell>
          <cell r="R3566">
            <v>0</v>
          </cell>
          <cell r="T3566">
            <v>0</v>
          </cell>
        </row>
        <row r="3567">
          <cell r="B3567" t="str">
            <v>D20040</v>
          </cell>
          <cell r="E3567" t="str">
            <v>Water Tank Truck, 3000-5000 liter</v>
          </cell>
          <cell r="G3567">
            <v>5</v>
          </cell>
          <cell r="H3567">
            <v>5.2875000000000005</v>
          </cell>
          <cell r="I3567" t="str">
            <v>jam</v>
          </cell>
          <cell r="J3567">
            <v>1.0575000000000001</v>
          </cell>
          <cell r="K3567">
            <v>6.6666666666666671E-3</v>
          </cell>
          <cell r="L3567">
            <v>150</v>
          </cell>
          <cell r="M3567">
            <v>84561.566504230243</v>
          </cell>
          <cell r="N3567">
            <v>89423.856578223495</v>
          </cell>
          <cell r="O3567">
            <v>0</v>
          </cell>
          <cell r="P3567">
            <v>0</v>
          </cell>
          <cell r="Q3567">
            <v>89423.856578223495</v>
          </cell>
          <cell r="R3567">
            <v>0</v>
          </cell>
          <cell r="T3567">
            <v>0</v>
          </cell>
        </row>
        <row r="3568">
          <cell r="B3568" t="str">
            <v>A20021</v>
          </cell>
          <cell r="E3568" t="str">
            <v>Air</v>
          </cell>
          <cell r="I3568" t="str">
            <v>m3</v>
          </cell>
          <cell r="J3568">
            <v>15.862500000000001</v>
          </cell>
          <cell r="K3568">
            <v>0.1</v>
          </cell>
          <cell r="M3568">
            <v>2469.92</v>
          </cell>
          <cell r="N3568">
            <v>39179.106</v>
          </cell>
          <cell r="O3568">
            <v>39179.106</v>
          </cell>
          <cell r="P3568">
            <v>0</v>
          </cell>
          <cell r="Q3568">
            <v>0</v>
          </cell>
          <cell r="R3568">
            <v>0</v>
          </cell>
          <cell r="T3568">
            <v>0</v>
          </cell>
        </row>
        <row r="3569">
          <cell r="B3569" t="str">
            <v>D20036</v>
          </cell>
          <cell r="E3569" t="str">
            <v>Stamper</v>
          </cell>
          <cell r="I3569" t="str">
            <v>jam</v>
          </cell>
          <cell r="J3569">
            <v>21.15</v>
          </cell>
          <cell r="K3569">
            <v>0.13333333333333333</v>
          </cell>
          <cell r="L3569">
            <v>7.5</v>
          </cell>
          <cell r="M3569">
            <v>27509.943875635217</v>
          </cell>
          <cell r="N3569">
            <v>581835.31296968483</v>
          </cell>
          <cell r="O3569">
            <v>0</v>
          </cell>
          <cell r="P3569">
            <v>0</v>
          </cell>
          <cell r="Q3569">
            <v>581835.31296968483</v>
          </cell>
          <cell r="R3569">
            <v>0</v>
          </cell>
          <cell r="T3569">
            <v>0</v>
          </cell>
        </row>
        <row r="3570">
          <cell r="B3570" t="str">
            <v>D20042</v>
          </cell>
          <cell r="E3570" t="str">
            <v>Wheel loader</v>
          </cell>
          <cell r="F3570">
            <v>0.8</v>
          </cell>
          <cell r="G3570">
            <v>16</v>
          </cell>
          <cell r="H3570">
            <v>54.361445783132517</v>
          </cell>
          <cell r="I3570" t="str">
            <v>jam</v>
          </cell>
          <cell r="J3570">
            <v>3.3975903614457823</v>
          </cell>
          <cell r="K3570">
            <v>2.6773761713520743E-2</v>
          </cell>
          <cell r="L3570">
            <v>37.350000000000009</v>
          </cell>
          <cell r="M3570">
            <v>173345.6</v>
          </cell>
          <cell r="N3570">
            <v>588957.33975903597</v>
          </cell>
          <cell r="O3570">
            <v>0</v>
          </cell>
          <cell r="P3570">
            <v>0</v>
          </cell>
          <cell r="Q3570">
            <v>588957.33975903597</v>
          </cell>
          <cell r="R3570">
            <v>0</v>
          </cell>
          <cell r="T3570">
            <v>0</v>
          </cell>
        </row>
        <row r="3571">
          <cell r="B3571" t="str">
            <v>D20024</v>
          </cell>
          <cell r="E3571" t="str">
            <v>Dump Truck 20 Ton</v>
          </cell>
          <cell r="F3571">
            <v>8</v>
          </cell>
          <cell r="G3571">
            <v>10</v>
          </cell>
          <cell r="H3571">
            <v>165.44</v>
          </cell>
          <cell r="I3571" t="str">
            <v>jam</v>
          </cell>
          <cell r="J3571">
            <v>16.544</v>
          </cell>
          <cell r="K3571">
            <v>0.13037037037037036</v>
          </cell>
          <cell r="L3571">
            <v>7.6704545454545467</v>
          </cell>
          <cell r="M3571">
            <v>192744.92307692309</v>
          </cell>
          <cell r="N3571">
            <v>3188772.007384616</v>
          </cell>
          <cell r="O3571">
            <v>0</v>
          </cell>
          <cell r="P3571">
            <v>0</v>
          </cell>
          <cell r="Q3571">
            <v>3188772.007384616</v>
          </cell>
          <cell r="R3571">
            <v>0</v>
          </cell>
          <cell r="T3571">
            <v>0</v>
          </cell>
        </row>
        <row r="3572">
          <cell r="B3572" t="str">
            <v>D20004</v>
          </cell>
          <cell r="E3572" t="str">
            <v>Alat bantu (Pek. Tanah)-m3</v>
          </cell>
          <cell r="I3572" t="str">
            <v>m3</v>
          </cell>
          <cell r="J3572">
            <v>158.625</v>
          </cell>
          <cell r="K3572">
            <v>1</v>
          </cell>
          <cell r="M3572">
            <v>250</v>
          </cell>
          <cell r="N3572">
            <v>39656.25</v>
          </cell>
          <cell r="O3572">
            <v>0</v>
          </cell>
          <cell r="P3572">
            <v>0</v>
          </cell>
          <cell r="Q3572">
            <v>39656.25</v>
          </cell>
          <cell r="R3572">
            <v>0</v>
          </cell>
          <cell r="T3572">
            <v>0</v>
          </cell>
        </row>
        <row r="3573">
          <cell r="B3573" t="str">
            <v>D20050</v>
          </cell>
          <cell r="E3573" t="str">
            <v>BBM solar</v>
          </cell>
          <cell r="H3573">
            <v>300.28894578313248</v>
          </cell>
          <cell r="I3573" t="str">
            <v>ltr</v>
          </cell>
          <cell r="J3573">
            <v>300.28894578313248</v>
          </cell>
          <cell r="M3573">
            <v>989.1712</v>
          </cell>
          <cell r="N3573">
            <v>297037.17684703611</v>
          </cell>
          <cell r="O3573">
            <v>0</v>
          </cell>
          <cell r="P3573">
            <v>0</v>
          </cell>
          <cell r="Q3573">
            <v>297037.17684703611</v>
          </cell>
          <cell r="R3573">
            <v>0</v>
          </cell>
          <cell r="T3573">
            <v>0</v>
          </cell>
        </row>
        <row r="3574">
          <cell r="T3574">
            <v>0</v>
          </cell>
        </row>
        <row r="3575">
          <cell r="B3575" t="str">
            <v>4.12.3</v>
          </cell>
          <cell r="D3575" t="str">
            <v>Blinding Concrete Class B</v>
          </cell>
          <cell r="F3575">
            <v>0.1</v>
          </cell>
          <cell r="I3575" t="str">
            <v>m3</v>
          </cell>
          <cell r="J3575">
            <v>20.924999999999997</v>
          </cell>
          <cell r="K3575">
            <v>6.9749999999999996</v>
          </cell>
          <cell r="L3575" t="str">
            <v>m3/nos</v>
          </cell>
          <cell r="M3575">
            <v>694275.05280000006</v>
          </cell>
          <cell r="T3575">
            <v>0</v>
          </cell>
        </row>
        <row r="3576">
          <cell r="D3576" t="str">
            <v>Material</v>
          </cell>
          <cell r="M3576">
            <v>609675.05280000006</v>
          </cell>
          <cell r="T3576">
            <v>0</v>
          </cell>
        </row>
        <row r="3577">
          <cell r="B3577" t="str">
            <v>B20193</v>
          </cell>
          <cell r="E3577" t="str">
            <v>Concrete Class B</v>
          </cell>
          <cell r="I3577" t="str">
            <v>m3</v>
          </cell>
          <cell r="J3577">
            <v>21.343499999999999</v>
          </cell>
          <cell r="K3577">
            <v>1.02</v>
          </cell>
          <cell r="M3577">
            <v>597720.64</v>
          </cell>
          <cell r="N3577">
            <v>12757450.479839999</v>
          </cell>
          <cell r="O3577">
            <v>12757450.479839999</v>
          </cell>
          <cell r="P3577">
            <v>0</v>
          </cell>
          <cell r="Q3577">
            <v>0</v>
          </cell>
          <cell r="R3577">
            <v>0</v>
          </cell>
          <cell r="T3577">
            <v>0</v>
          </cell>
        </row>
        <row r="3578">
          <cell r="D3578" t="str">
            <v>Labour</v>
          </cell>
          <cell r="M3578">
            <v>81600.000000000015</v>
          </cell>
          <cell r="T3578">
            <v>0</v>
          </cell>
        </row>
        <row r="3579">
          <cell r="B3579" t="str">
            <v>C20008</v>
          </cell>
          <cell r="E3579" t="str">
            <v>Placing beton (slab)</v>
          </cell>
          <cell r="I3579" t="str">
            <v>m3</v>
          </cell>
          <cell r="J3579">
            <v>21.343499999999999</v>
          </cell>
          <cell r="M3579">
            <v>80000</v>
          </cell>
          <cell r="N3579">
            <v>1707480</v>
          </cell>
          <cell r="O3579">
            <v>0</v>
          </cell>
          <cell r="P3579">
            <v>1707480</v>
          </cell>
          <cell r="Q3579">
            <v>0</v>
          </cell>
          <cell r="R3579">
            <v>0</v>
          </cell>
          <cell r="T3579">
            <v>0</v>
          </cell>
        </row>
        <row r="3580">
          <cell r="D3580" t="str">
            <v>Equipment Operasional</v>
          </cell>
          <cell r="H3580" t="str">
            <v>BBM</v>
          </cell>
          <cell r="M3580">
            <v>2999.9999999999995</v>
          </cell>
          <cell r="T3580">
            <v>0</v>
          </cell>
        </row>
        <row r="3581">
          <cell r="B3581" t="str">
            <v>D20029</v>
          </cell>
          <cell r="E3581" t="str">
            <v>Gerobak dorong</v>
          </cell>
          <cell r="I3581" t="str">
            <v>unit</v>
          </cell>
          <cell r="J3581">
            <v>0.41849999999999993</v>
          </cell>
          <cell r="K3581">
            <v>0.02</v>
          </cell>
          <cell r="M3581">
            <v>100000</v>
          </cell>
          <cell r="N3581">
            <v>41849.999999999993</v>
          </cell>
          <cell r="O3581">
            <v>0</v>
          </cell>
          <cell r="P3581">
            <v>0</v>
          </cell>
          <cell r="Q3581">
            <v>41849.999999999993</v>
          </cell>
          <cell r="R3581">
            <v>0</v>
          </cell>
          <cell r="T3581">
            <v>0</v>
          </cell>
        </row>
        <row r="3582">
          <cell r="B3582" t="str">
            <v>D20006</v>
          </cell>
          <cell r="E3582" t="str">
            <v>Alat bantu Cor</v>
          </cell>
          <cell r="I3582" t="str">
            <v>m3</v>
          </cell>
          <cell r="J3582">
            <v>20.924999999999997</v>
          </cell>
          <cell r="K3582">
            <v>1</v>
          </cell>
          <cell r="M3582">
            <v>1000</v>
          </cell>
          <cell r="N3582">
            <v>20924.999999999996</v>
          </cell>
          <cell r="O3582">
            <v>0</v>
          </cell>
          <cell r="P3582">
            <v>0</v>
          </cell>
          <cell r="Q3582">
            <v>20924.999999999996</v>
          </cell>
          <cell r="R3582">
            <v>0</v>
          </cell>
          <cell r="T3582">
            <v>0</v>
          </cell>
        </row>
        <row r="3583">
          <cell r="T3583">
            <v>0</v>
          </cell>
        </row>
        <row r="3584">
          <cell r="B3584" t="str">
            <v>4.12.4</v>
          </cell>
          <cell r="D3584" t="str">
            <v>Concrete Work</v>
          </cell>
          <cell r="I3584" t="str">
            <v>nos</v>
          </cell>
          <cell r="J3584">
            <v>3</v>
          </cell>
          <cell r="M3584">
            <v>380795137.08311576</v>
          </cell>
          <cell r="T3584">
            <v>0</v>
          </cell>
        </row>
        <row r="3585">
          <cell r="D3585" t="str">
            <v>Concrete block</v>
          </cell>
          <cell r="T3585">
            <v>0</v>
          </cell>
        </row>
        <row r="3586">
          <cell r="B3586" t="str">
            <v>4.12.4.a</v>
          </cell>
          <cell r="E3586" t="str">
            <v>Con-C</v>
          </cell>
          <cell r="I3586" t="str">
            <v>m3</v>
          </cell>
          <cell r="J3586">
            <v>56.16</v>
          </cell>
          <cell r="K3586">
            <v>18.72</v>
          </cell>
          <cell r="L3586" t="str">
            <v>m3/nos</v>
          </cell>
          <cell r="T3586">
            <v>0</v>
          </cell>
        </row>
        <row r="3587">
          <cell r="B3587" t="str">
            <v>4.12.4.b</v>
          </cell>
          <cell r="E3587" t="str">
            <v>Re-Bar</v>
          </cell>
          <cell r="I3587" t="str">
            <v>kg</v>
          </cell>
          <cell r="J3587">
            <v>1609.1910000000003</v>
          </cell>
          <cell r="K3587">
            <v>536.39700000000005</v>
          </cell>
          <cell r="L3587" t="str">
            <v>kg/nos</v>
          </cell>
          <cell r="T3587">
            <v>0</v>
          </cell>
        </row>
        <row r="3588">
          <cell r="B3588" t="str">
            <v>4.12.4.c</v>
          </cell>
          <cell r="E3588" t="str">
            <v>Form-Work</v>
          </cell>
          <cell r="I3588" t="str">
            <v>m2</v>
          </cell>
          <cell r="J3588">
            <v>191.65199999999999</v>
          </cell>
          <cell r="K3588">
            <v>63.884</v>
          </cell>
          <cell r="L3588" t="str">
            <v>m2/nos</v>
          </cell>
          <cell r="T3588">
            <v>0</v>
          </cell>
        </row>
        <row r="3589">
          <cell r="D3589" t="str">
            <v>Opening for acces and maintenance</v>
          </cell>
          <cell r="T3589">
            <v>0</v>
          </cell>
        </row>
        <row r="3590">
          <cell r="B3590" t="str">
            <v>4.12.4.d</v>
          </cell>
          <cell r="E3590" t="str">
            <v>Con-C</v>
          </cell>
          <cell r="I3590" t="str">
            <v>m3</v>
          </cell>
          <cell r="J3590">
            <v>0.92999999999999994</v>
          </cell>
          <cell r="K3590">
            <v>0.31</v>
          </cell>
          <cell r="L3590" t="str">
            <v>m3/nos</v>
          </cell>
          <cell r="T3590">
            <v>0</v>
          </cell>
        </row>
        <row r="3591">
          <cell r="B3591" t="str">
            <v>4.12.4.e</v>
          </cell>
          <cell r="E3591" t="str">
            <v>Re-Bar</v>
          </cell>
          <cell r="I3591" t="str">
            <v>kg</v>
          </cell>
          <cell r="J3591">
            <v>245.45999999999998</v>
          </cell>
          <cell r="K3591">
            <v>81.819999999999993</v>
          </cell>
          <cell r="L3591" t="str">
            <v>kg/nos</v>
          </cell>
          <cell r="T3591">
            <v>0</v>
          </cell>
        </row>
        <row r="3592">
          <cell r="B3592" t="str">
            <v>4.12.4.f</v>
          </cell>
          <cell r="E3592" t="str">
            <v>Form-Work</v>
          </cell>
          <cell r="I3592" t="str">
            <v>m2</v>
          </cell>
          <cell r="J3592">
            <v>12.96</v>
          </cell>
          <cell r="K3592">
            <v>4.32</v>
          </cell>
          <cell r="L3592" t="str">
            <v>m2/nos</v>
          </cell>
          <cell r="T3592">
            <v>0</v>
          </cell>
        </row>
        <row r="3593">
          <cell r="D3593" t="str">
            <v>Concrete ring for cover installation</v>
          </cell>
          <cell r="T3593">
            <v>0</v>
          </cell>
        </row>
        <row r="3594">
          <cell r="B3594" t="str">
            <v>4.12.4.g</v>
          </cell>
          <cell r="E3594" t="str">
            <v>Con-C</v>
          </cell>
          <cell r="I3594" t="str">
            <v>m3</v>
          </cell>
          <cell r="J3594">
            <v>3.24</v>
          </cell>
          <cell r="K3594">
            <v>1.08</v>
          </cell>
          <cell r="L3594" t="str">
            <v>m3/nos</v>
          </cell>
          <cell r="T3594">
            <v>0</v>
          </cell>
        </row>
        <row r="3595">
          <cell r="B3595" t="str">
            <v>4.12.4.h</v>
          </cell>
          <cell r="E3595" t="str">
            <v>Re-Bar</v>
          </cell>
          <cell r="I3595" t="str">
            <v>kg</v>
          </cell>
          <cell r="J3595">
            <v>828.423</v>
          </cell>
          <cell r="K3595">
            <v>276.14100000000002</v>
          </cell>
          <cell r="L3595" t="str">
            <v>kg/nos</v>
          </cell>
          <cell r="T3595">
            <v>0</v>
          </cell>
        </row>
        <row r="3596">
          <cell r="B3596" t="str">
            <v>4.12.4.i</v>
          </cell>
          <cell r="E3596" t="str">
            <v>Form-Work</v>
          </cell>
          <cell r="I3596" t="str">
            <v>m2</v>
          </cell>
          <cell r="J3596">
            <v>36</v>
          </cell>
          <cell r="K3596">
            <v>12</v>
          </cell>
          <cell r="L3596" t="str">
            <v>m2/nos</v>
          </cell>
          <cell r="T3596">
            <v>0</v>
          </cell>
        </row>
        <row r="3597">
          <cell r="D3597" t="str">
            <v>Chamber</v>
          </cell>
          <cell r="T3597">
            <v>0</v>
          </cell>
        </row>
        <row r="3598">
          <cell r="B3598" t="str">
            <v>4.12.4.j</v>
          </cell>
          <cell r="E3598" t="str">
            <v>Con-C</v>
          </cell>
          <cell r="I3598" t="str">
            <v>m3</v>
          </cell>
          <cell r="J3598">
            <v>263.661</v>
          </cell>
          <cell r="K3598">
            <v>87.887</v>
          </cell>
          <cell r="L3598" t="str">
            <v>m3/nos</v>
          </cell>
          <cell r="T3598">
            <v>0</v>
          </cell>
        </row>
        <row r="3599">
          <cell r="B3599" t="str">
            <v>4.12.4.k</v>
          </cell>
          <cell r="E3599" t="str">
            <v>Re-Bar</v>
          </cell>
          <cell r="I3599" t="str">
            <v>kg</v>
          </cell>
          <cell r="J3599">
            <v>34295.004000000001</v>
          </cell>
          <cell r="K3599">
            <v>11431.668</v>
          </cell>
          <cell r="L3599" t="str">
            <v>kg/nos</v>
          </cell>
          <cell r="T3599">
            <v>0</v>
          </cell>
        </row>
        <row r="3600">
          <cell r="B3600" t="str">
            <v>4.12.4.l</v>
          </cell>
          <cell r="E3600" t="str">
            <v>Form-Work</v>
          </cell>
          <cell r="I3600" t="str">
            <v>m2</v>
          </cell>
          <cell r="J3600">
            <v>660.96</v>
          </cell>
          <cell r="K3600">
            <v>220.32</v>
          </cell>
          <cell r="L3600" t="str">
            <v>m2/nos</v>
          </cell>
          <cell r="T3600">
            <v>0</v>
          </cell>
        </row>
        <row r="3601">
          <cell r="D3601" t="str">
            <v>Pre-cast</v>
          </cell>
          <cell r="T3601">
            <v>0</v>
          </cell>
        </row>
        <row r="3602">
          <cell r="B3602" t="str">
            <v>4.12.4.m</v>
          </cell>
          <cell r="E3602" t="str">
            <v>Con-C</v>
          </cell>
          <cell r="I3602" t="str">
            <v>m3</v>
          </cell>
          <cell r="J3602">
            <v>51.03</v>
          </cell>
          <cell r="K3602">
            <v>17.010000000000002</v>
          </cell>
          <cell r="L3602" t="str">
            <v>m3/nos</v>
          </cell>
          <cell r="T3602">
            <v>0</v>
          </cell>
        </row>
        <row r="3603">
          <cell r="B3603" t="str">
            <v>4.12.4.n</v>
          </cell>
          <cell r="E3603" t="str">
            <v>Re-Bar</v>
          </cell>
          <cell r="I3603" t="str">
            <v>kg</v>
          </cell>
          <cell r="J3603">
            <v>17492.697</v>
          </cell>
          <cell r="K3603">
            <v>5830.8990000000003</v>
          </cell>
          <cell r="L3603" t="str">
            <v>kg/nos</v>
          </cell>
          <cell r="T3603">
            <v>0</v>
          </cell>
        </row>
        <row r="3604">
          <cell r="B3604" t="str">
            <v>4.12.4.o</v>
          </cell>
          <cell r="E3604" t="str">
            <v>Form-Work</v>
          </cell>
          <cell r="I3604" t="str">
            <v>m2</v>
          </cell>
          <cell r="J3604">
            <v>323.73</v>
          </cell>
          <cell r="K3604">
            <v>107.91</v>
          </cell>
          <cell r="L3604" t="str">
            <v>m2/nos</v>
          </cell>
          <cell r="T3604">
            <v>0</v>
          </cell>
        </row>
        <row r="3605">
          <cell r="T3605">
            <v>0</v>
          </cell>
        </row>
        <row r="3606">
          <cell r="D3606" t="str">
            <v>Concrete class C</v>
          </cell>
          <cell r="I3606" t="str">
            <v>m3</v>
          </cell>
          <cell r="J3606">
            <v>375.02099999999996</v>
          </cell>
          <cell r="M3606">
            <v>780355.8617086343</v>
          </cell>
          <cell r="T3606">
            <v>0</v>
          </cell>
        </row>
        <row r="3607">
          <cell r="D3607" t="str">
            <v>Material</v>
          </cell>
          <cell r="M3607">
            <v>4458178.1696384614</v>
          </cell>
          <cell r="T3607">
            <v>0</v>
          </cell>
        </row>
        <row r="3608">
          <cell r="B3608" t="str">
            <v>B20194</v>
          </cell>
          <cell r="E3608" t="str">
            <v>Concrete Class C</v>
          </cell>
          <cell r="I3608" t="str">
            <v>m3</v>
          </cell>
          <cell r="J3608">
            <v>382.52141999999998</v>
          </cell>
          <cell r="K3608">
            <v>1.02</v>
          </cell>
          <cell r="M3608">
            <v>654528.80000000005</v>
          </cell>
          <cell r="N3608">
            <v>250371286.00689599</v>
          </cell>
          <cell r="O3608">
            <v>250371286.00689599</v>
          </cell>
          <cell r="P3608">
            <v>0</v>
          </cell>
          <cell r="Q3608">
            <v>0</v>
          </cell>
          <cell r="R3608">
            <v>0</v>
          </cell>
          <cell r="T3608">
            <v>0</v>
          </cell>
        </row>
        <row r="3609">
          <cell r="D3609" t="str">
            <v>Labour</v>
          </cell>
          <cell r="M3609">
            <v>681127.88461538462</v>
          </cell>
          <cell r="T3609">
            <v>0</v>
          </cell>
        </row>
        <row r="3610">
          <cell r="B3610" t="str">
            <v>C20007</v>
          </cell>
          <cell r="E3610" t="str">
            <v>Placing beton (dinding)</v>
          </cell>
          <cell r="I3610" t="str">
            <v>m3</v>
          </cell>
          <cell r="J3610">
            <v>382.52141999999998</v>
          </cell>
          <cell r="M3610">
            <v>100000</v>
          </cell>
          <cell r="N3610">
            <v>38252142</v>
          </cell>
          <cell r="O3610">
            <v>0</v>
          </cell>
          <cell r="P3610">
            <v>38252142</v>
          </cell>
          <cell r="Q3610">
            <v>0</v>
          </cell>
          <cell r="R3610">
            <v>0</v>
          </cell>
          <cell r="T3610">
            <v>0</v>
          </cell>
        </row>
        <row r="3611">
          <cell r="D3611" t="str">
            <v>Equipment Operasional</v>
          </cell>
          <cell r="H3611" t="str">
            <v>BBM</v>
          </cell>
          <cell r="M3611">
            <v>71695.292146326814</v>
          </cell>
          <cell r="T3611">
            <v>0</v>
          </cell>
        </row>
        <row r="3612">
          <cell r="B3612" t="str">
            <v>D20029</v>
          </cell>
          <cell r="E3612" t="str">
            <v>Gerobak dorong</v>
          </cell>
          <cell r="I3612" t="str">
            <v>unit</v>
          </cell>
          <cell r="J3612">
            <v>7.5004199999999992</v>
          </cell>
          <cell r="K3612">
            <v>0.02</v>
          </cell>
          <cell r="M3612">
            <v>100000</v>
          </cell>
          <cell r="N3612">
            <v>750041.99999999988</v>
          </cell>
          <cell r="O3612">
            <v>0</v>
          </cell>
          <cell r="P3612">
            <v>0</v>
          </cell>
          <cell r="Q3612">
            <v>750041.99999999988</v>
          </cell>
          <cell r="R3612">
            <v>0</v>
          </cell>
          <cell r="T3612">
            <v>0</v>
          </cell>
        </row>
        <row r="3613">
          <cell r="B3613" t="str">
            <v>D20019</v>
          </cell>
          <cell r="E3613" t="str">
            <v>Concrete Vibrator</v>
          </cell>
          <cell r="I3613" t="str">
            <v>jam</v>
          </cell>
          <cell r="J3613">
            <v>165.67192771084336</v>
          </cell>
          <cell r="K3613">
            <v>0.44176706827309237</v>
          </cell>
          <cell r="L3613">
            <v>2.2636363636363637</v>
          </cell>
          <cell r="M3613">
            <v>8458.0449222720126</v>
          </cell>
          <cell r="N3613">
            <v>1401260.6069377146</v>
          </cell>
          <cell r="O3613">
            <v>0</v>
          </cell>
          <cell r="P3613">
            <v>0</v>
          </cell>
          <cell r="Q3613">
            <v>1401260.6069377146</v>
          </cell>
          <cell r="R3613">
            <v>0</v>
          </cell>
          <cell r="T3613">
            <v>0</v>
          </cell>
        </row>
        <row r="3614">
          <cell r="B3614" t="str">
            <v>D20006</v>
          </cell>
          <cell r="E3614" t="str">
            <v>Alat bantu Cor</v>
          </cell>
          <cell r="I3614" t="str">
            <v>m3</v>
          </cell>
          <cell r="J3614">
            <v>1875.1049999999998</v>
          </cell>
          <cell r="K3614">
            <v>5</v>
          </cell>
          <cell r="M3614">
            <v>1000</v>
          </cell>
          <cell r="N3614">
            <v>1875104.9999999998</v>
          </cell>
          <cell r="O3614">
            <v>0</v>
          </cell>
          <cell r="P3614">
            <v>0</v>
          </cell>
          <cell r="Q3614">
            <v>1875104.9999999998</v>
          </cell>
          <cell r="R3614">
            <v>0</v>
          </cell>
          <cell r="T3614">
            <v>0</v>
          </cell>
        </row>
        <row r="3615">
          <cell r="T3615">
            <v>0</v>
          </cell>
        </row>
        <row r="3616">
          <cell r="B3616" t="str">
            <v>4.12.4.p</v>
          </cell>
          <cell r="D3616" t="str">
            <v>Reinforcement</v>
          </cell>
          <cell r="I3616" t="str">
            <v>kg</v>
          </cell>
          <cell r="J3616">
            <v>59917.852500000008</v>
          </cell>
          <cell r="K3616">
            <v>1.1000000000000001</v>
          </cell>
          <cell r="M3616">
            <v>12012.333333333334</v>
          </cell>
          <cell r="T3616">
            <v>0</v>
          </cell>
        </row>
        <row r="3617">
          <cell r="D3617" t="str">
            <v>Material</v>
          </cell>
          <cell r="M3617">
            <v>393534.25607805414</v>
          </cell>
          <cell r="T3617">
            <v>0</v>
          </cell>
        </row>
        <row r="3618">
          <cell r="B3618" t="str">
            <v>B20011</v>
          </cell>
          <cell r="E3618" t="str">
            <v>Besi beton</v>
          </cell>
          <cell r="I3618" t="str">
            <v>kg</v>
          </cell>
          <cell r="J3618">
            <v>62913.745125000009</v>
          </cell>
          <cell r="K3618">
            <v>1.05</v>
          </cell>
          <cell r="M3618">
            <v>9800</v>
          </cell>
          <cell r="N3618">
            <v>616554702.22500014</v>
          </cell>
          <cell r="O3618">
            <v>616554702.22500014</v>
          </cell>
          <cell r="P3618">
            <v>0</v>
          </cell>
          <cell r="Q3618">
            <v>0</v>
          </cell>
          <cell r="R3618">
            <v>0</v>
          </cell>
          <cell r="T3618">
            <v>0</v>
          </cell>
        </row>
        <row r="3619">
          <cell r="B3619" t="str">
            <v>B20050</v>
          </cell>
          <cell r="E3619" t="str">
            <v>Kawat Bendrad</v>
          </cell>
          <cell r="I3619" t="str">
            <v>Kg</v>
          </cell>
          <cell r="J3619">
            <v>1198.3570500000003</v>
          </cell>
          <cell r="K3619">
            <v>0.02</v>
          </cell>
          <cell r="M3619">
            <v>13950</v>
          </cell>
          <cell r="N3619">
            <v>16717080.847500004</v>
          </cell>
          <cell r="O3619">
            <v>16717080.847500004</v>
          </cell>
          <cell r="P3619">
            <v>0</v>
          </cell>
          <cell r="Q3619">
            <v>0</v>
          </cell>
          <cell r="R3619">
            <v>0</v>
          </cell>
          <cell r="T3619">
            <v>0</v>
          </cell>
        </row>
        <row r="3620">
          <cell r="D3620" t="str">
            <v>Labour</v>
          </cell>
          <cell r="M3620">
            <v>46915.806855743038</v>
          </cell>
          <cell r="T3620">
            <v>0</v>
          </cell>
        </row>
        <row r="3621">
          <cell r="B3621" t="str">
            <v>C20014</v>
          </cell>
          <cell r="E3621" t="str">
            <v>Upah fabrikasi dan install besi beton</v>
          </cell>
          <cell r="I3621" t="str">
            <v>kg</v>
          </cell>
          <cell r="J3621">
            <v>62913.745125000009</v>
          </cell>
          <cell r="M3621">
            <v>1200</v>
          </cell>
          <cell r="N3621">
            <v>75496494.150000006</v>
          </cell>
          <cell r="O3621">
            <v>0</v>
          </cell>
          <cell r="P3621">
            <v>75496494.150000006</v>
          </cell>
          <cell r="Q3621">
            <v>0</v>
          </cell>
          <cell r="R3621">
            <v>0</v>
          </cell>
          <cell r="T3621">
            <v>0</v>
          </cell>
        </row>
        <row r="3622">
          <cell r="D3622" t="str">
            <v>Equipment Operasional</v>
          </cell>
          <cell r="M3622">
            <v>6826.3740134017653</v>
          </cell>
          <cell r="T3622">
            <v>0</v>
          </cell>
        </row>
        <row r="3623">
          <cell r="B3623" t="str">
            <v>D20013</v>
          </cell>
          <cell r="E3623" t="str">
            <v>Bar bender</v>
          </cell>
          <cell r="G3623">
            <v>300</v>
          </cell>
          <cell r="I3623" t="str">
            <v>jam</v>
          </cell>
          <cell r="J3623">
            <v>199.72617500000004</v>
          </cell>
          <cell r="K3623">
            <v>3.3333333333333335E-3</v>
          </cell>
          <cell r="M3623">
            <v>20000</v>
          </cell>
          <cell r="N3623">
            <v>3994523.5000000009</v>
          </cell>
          <cell r="O3623">
            <v>0</v>
          </cell>
          <cell r="P3623">
            <v>0</v>
          </cell>
          <cell r="Q3623">
            <v>3994523.5000000009</v>
          </cell>
          <cell r="R3623">
            <v>0</v>
          </cell>
          <cell r="T3623">
            <v>0</v>
          </cell>
        </row>
        <row r="3624">
          <cell r="B3624" t="str">
            <v>D20014</v>
          </cell>
          <cell r="E3624" t="str">
            <v>Bar cutter</v>
          </cell>
          <cell r="G3624">
            <v>300</v>
          </cell>
          <cell r="I3624" t="str">
            <v>jam</v>
          </cell>
          <cell r="J3624">
            <v>199.72617500000004</v>
          </cell>
          <cell r="K3624">
            <v>3.3333333333333335E-3</v>
          </cell>
          <cell r="M3624">
            <v>20000</v>
          </cell>
          <cell r="N3624">
            <v>3994523.5000000009</v>
          </cell>
          <cell r="O3624">
            <v>0</v>
          </cell>
          <cell r="P3624">
            <v>0</v>
          </cell>
          <cell r="Q3624">
            <v>3994523.5000000009</v>
          </cell>
          <cell r="R3624">
            <v>0</v>
          </cell>
          <cell r="T3624">
            <v>0</v>
          </cell>
        </row>
        <row r="3625">
          <cell r="B3625" t="str">
            <v>D20005</v>
          </cell>
          <cell r="E3625" t="str">
            <v>Alat bantu pekerjaan besi</v>
          </cell>
          <cell r="I3625" t="str">
            <v>kg</v>
          </cell>
          <cell r="J3625">
            <v>59917.852500000008</v>
          </cell>
          <cell r="K3625">
            <v>1</v>
          </cell>
          <cell r="M3625">
            <v>50</v>
          </cell>
          <cell r="N3625">
            <v>2995892.6250000005</v>
          </cell>
          <cell r="O3625">
            <v>0</v>
          </cell>
          <cell r="P3625">
            <v>0</v>
          </cell>
          <cell r="Q3625">
            <v>2995892.6250000005</v>
          </cell>
          <cell r="R3625">
            <v>0</v>
          </cell>
          <cell r="T3625">
            <v>0</v>
          </cell>
        </row>
        <row r="3626">
          <cell r="T3626">
            <v>0</v>
          </cell>
        </row>
        <row r="3627">
          <cell r="D3627" t="str">
            <v>Formwork</v>
          </cell>
          <cell r="I3627" t="str">
            <v>m2</v>
          </cell>
          <cell r="J3627">
            <v>1225.3020000000001</v>
          </cell>
          <cell r="M3627">
            <v>106081.89555555554</v>
          </cell>
          <cell r="T3627">
            <v>0</v>
          </cell>
        </row>
        <row r="3628">
          <cell r="D3628" t="str">
            <v>Material</v>
          </cell>
          <cell r="M3628">
            <v>409699.21935598558</v>
          </cell>
          <cell r="T3628">
            <v>0</v>
          </cell>
        </row>
        <row r="3629">
          <cell r="B3629" t="str">
            <v>A20008</v>
          </cell>
          <cell r="E3629" t="str">
            <v>Kayu bekisting</v>
          </cell>
          <cell r="G3629">
            <v>3</v>
          </cell>
          <cell r="H3629" t="str">
            <v>X pakai</v>
          </cell>
          <cell r="I3629" t="str">
            <v>m3</v>
          </cell>
          <cell r="J3629">
            <v>14.146281770833335</v>
          </cell>
          <cell r="K3629">
            <v>1.154513888888889E-2</v>
          </cell>
          <cell r="M3629">
            <v>2193529.6</v>
          </cell>
          <cell r="N3629">
            <v>31030287.794263337</v>
          </cell>
          <cell r="O3629">
            <v>31030287.794263337</v>
          </cell>
          <cell r="P3629">
            <v>0</v>
          </cell>
          <cell r="Q3629">
            <v>0</v>
          </cell>
          <cell r="R3629">
            <v>0</v>
          </cell>
          <cell r="T3629">
            <v>0</v>
          </cell>
        </row>
        <row r="3630">
          <cell r="B3630" t="str">
            <v>B20065</v>
          </cell>
          <cell r="E3630" t="str">
            <v>Plywood 12mm x 4' x 8'</v>
          </cell>
          <cell r="G3630">
            <v>3</v>
          </cell>
          <cell r="H3630" t="str">
            <v>X pakai</v>
          </cell>
          <cell r="I3630" t="str">
            <v>lbr</v>
          </cell>
          <cell r="J3630">
            <v>141.81736111111113</v>
          </cell>
          <cell r="K3630">
            <v>0.11574074074074074</v>
          </cell>
          <cell r="M3630">
            <v>225000</v>
          </cell>
          <cell r="N3630">
            <v>31908906.250000004</v>
          </cell>
          <cell r="O3630">
            <v>31908906.250000004</v>
          </cell>
          <cell r="P3630">
            <v>0</v>
          </cell>
          <cell r="Q3630">
            <v>0</v>
          </cell>
          <cell r="R3630">
            <v>0</v>
          </cell>
          <cell r="T3630">
            <v>0</v>
          </cell>
        </row>
        <row r="3631">
          <cell r="B3631" t="str">
            <v>B20067</v>
          </cell>
          <cell r="E3631" t="str">
            <v>Paku</v>
          </cell>
          <cell r="G3631">
            <v>1</v>
          </cell>
          <cell r="H3631" t="str">
            <v>X pakai</v>
          </cell>
          <cell r="I3631" t="str">
            <v>kg</v>
          </cell>
          <cell r="J3631">
            <v>485.01537500000001</v>
          </cell>
          <cell r="K3631">
            <v>0.39583333333333331</v>
          </cell>
          <cell r="M3631">
            <v>10650</v>
          </cell>
          <cell r="N3631">
            <v>5165413.7437500004</v>
          </cell>
          <cell r="O3631">
            <v>5165413.7437500004</v>
          </cell>
          <cell r="P3631">
            <v>0</v>
          </cell>
          <cell r="Q3631">
            <v>0</v>
          </cell>
          <cell r="R3631">
            <v>0</v>
          </cell>
          <cell r="T3631">
            <v>0</v>
          </cell>
        </row>
        <row r="3632">
          <cell r="B3632" t="str">
            <v>B20091</v>
          </cell>
          <cell r="E3632" t="str">
            <v>Material lain (adjustable support, pipa dll)</v>
          </cell>
          <cell r="G3632">
            <v>80</v>
          </cell>
          <cell r="H3632" t="str">
            <v>X pakai</v>
          </cell>
          <cell r="I3632" t="str">
            <v>ls</v>
          </cell>
          <cell r="J3632">
            <v>15.316275000000003</v>
          </cell>
          <cell r="K3632">
            <v>1.2500000000000001E-2</v>
          </cell>
          <cell r="M3632">
            <v>600000</v>
          </cell>
          <cell r="N3632">
            <v>9189765.0000000019</v>
          </cell>
          <cell r="O3632">
            <v>9189765.0000000019</v>
          </cell>
          <cell r="P3632">
            <v>0</v>
          </cell>
          <cell r="Q3632">
            <v>0</v>
          </cell>
          <cell r="R3632">
            <v>0</v>
          </cell>
          <cell r="T3632">
            <v>0</v>
          </cell>
        </row>
        <row r="3633">
          <cell r="B3633" t="str">
            <v>B20066</v>
          </cell>
          <cell r="E3633" t="str">
            <v>Oli formwork</v>
          </cell>
          <cell r="I3633" t="str">
            <v>liter</v>
          </cell>
          <cell r="J3633">
            <v>245.06040000000004</v>
          </cell>
          <cell r="K3633">
            <v>0.2</v>
          </cell>
          <cell r="M3633">
            <v>5000</v>
          </cell>
          <cell r="N3633">
            <v>1225302.0000000002</v>
          </cell>
          <cell r="O3633">
            <v>1225302.0000000002</v>
          </cell>
          <cell r="P3633">
            <v>0</v>
          </cell>
          <cell r="Q3633">
            <v>0</v>
          </cell>
          <cell r="R3633">
            <v>0</v>
          </cell>
          <cell r="T3633">
            <v>0</v>
          </cell>
        </row>
        <row r="3634">
          <cell r="D3634" t="str">
            <v>Labour</v>
          </cell>
          <cell r="M3634">
            <v>255734.76926930065</v>
          </cell>
          <cell r="T3634">
            <v>0</v>
          </cell>
        </row>
        <row r="3635">
          <cell r="B3635" t="str">
            <v>C20013</v>
          </cell>
          <cell r="E3635" t="str">
            <v>Upah fabrikasi bekisting</v>
          </cell>
          <cell r="I3635" t="str">
            <v>m2</v>
          </cell>
          <cell r="J3635">
            <v>408.43400000000003</v>
          </cell>
          <cell r="M3635">
            <v>30000</v>
          </cell>
          <cell r="N3635">
            <v>12253020</v>
          </cell>
          <cell r="O3635">
            <v>0</v>
          </cell>
          <cell r="P3635">
            <v>12253020</v>
          </cell>
          <cell r="Q3635">
            <v>0</v>
          </cell>
          <cell r="R3635">
            <v>0</v>
          </cell>
          <cell r="T3635">
            <v>0</v>
          </cell>
        </row>
        <row r="3636">
          <cell r="B3636" t="str">
            <v>C20017</v>
          </cell>
          <cell r="E3636" t="str">
            <v>Upah install bekisting</v>
          </cell>
          <cell r="I3636" t="str">
            <v>m2</v>
          </cell>
          <cell r="J3636">
            <v>1225.3020000000001</v>
          </cell>
          <cell r="M3636">
            <v>30000</v>
          </cell>
          <cell r="N3636">
            <v>36759060.000000007</v>
          </cell>
          <cell r="O3636">
            <v>0</v>
          </cell>
          <cell r="P3636">
            <v>36759060.000000007</v>
          </cell>
          <cell r="Q3636">
            <v>0</v>
          </cell>
          <cell r="R3636">
            <v>0</v>
          </cell>
          <cell r="T3636">
            <v>0</v>
          </cell>
        </row>
        <row r="3637">
          <cell r="D3637" t="str">
            <v>Equipment Operasional</v>
          </cell>
          <cell r="M3637">
            <v>12786.738463465033</v>
          </cell>
          <cell r="T3637">
            <v>0</v>
          </cell>
        </row>
        <row r="3638">
          <cell r="B3638" t="str">
            <v>D20007</v>
          </cell>
          <cell r="E3638" t="str">
            <v>Alat bantu formwork</v>
          </cell>
          <cell r="I3638" t="str">
            <v>m2</v>
          </cell>
          <cell r="J3638">
            <v>1225.3020000000001</v>
          </cell>
          <cell r="M3638">
            <v>2000</v>
          </cell>
          <cell r="N3638">
            <v>2450604.0000000005</v>
          </cell>
          <cell r="O3638">
            <v>0</v>
          </cell>
          <cell r="P3638">
            <v>0</v>
          </cell>
          <cell r="Q3638">
            <v>2450604.0000000005</v>
          </cell>
          <cell r="R3638">
            <v>0</v>
          </cell>
          <cell r="T3638">
            <v>0</v>
          </cell>
        </row>
        <row r="3639">
          <cell r="T3639">
            <v>0</v>
          </cell>
        </row>
        <row r="3640">
          <cell r="B3640" t="str">
            <v>4.12.5</v>
          </cell>
          <cell r="D3640" t="str">
            <v>Galvanized Steel Ladder</v>
          </cell>
          <cell r="I3640" t="str">
            <v>nos</v>
          </cell>
          <cell r="J3640">
            <v>3</v>
          </cell>
          <cell r="K3640">
            <v>80.239999999999995</v>
          </cell>
          <cell r="L3640" t="str">
            <v>kg/nos</v>
          </cell>
          <cell r="M3640">
            <v>1609213.2</v>
          </cell>
          <cell r="T3640">
            <v>0</v>
          </cell>
        </row>
        <row r="3641">
          <cell r="D3641" t="str">
            <v>Material</v>
          </cell>
          <cell r="I3641" t="str">
            <v>kg</v>
          </cell>
          <cell r="J3641">
            <v>240.71999999999997</v>
          </cell>
          <cell r="M3641">
            <v>14805</v>
          </cell>
          <cell r="T3641">
            <v>0</v>
          </cell>
        </row>
        <row r="3642">
          <cell r="B3642" t="str">
            <v>B20008</v>
          </cell>
          <cell r="E3642" t="str">
            <v>Baja galvanis</v>
          </cell>
          <cell r="I3642" t="str">
            <v>kg</v>
          </cell>
          <cell r="J3642">
            <v>252.75599999999997</v>
          </cell>
          <cell r="K3642">
            <v>1.05</v>
          </cell>
          <cell r="M3642">
            <v>14100</v>
          </cell>
          <cell r="N3642">
            <v>3563859.5999999996</v>
          </cell>
          <cell r="O3642">
            <v>3563859.5999999996</v>
          </cell>
          <cell r="P3642">
            <v>0</v>
          </cell>
          <cell r="Q3642">
            <v>0</v>
          </cell>
          <cell r="R3642">
            <v>0</v>
          </cell>
          <cell r="T3642">
            <v>0</v>
          </cell>
        </row>
        <row r="3643">
          <cell r="D3643" t="str">
            <v>Labour</v>
          </cell>
          <cell r="M3643">
            <v>5250</v>
          </cell>
          <cell r="T3643">
            <v>0</v>
          </cell>
        </row>
        <row r="3644">
          <cell r="B3644" t="str">
            <v>C20023</v>
          </cell>
          <cell r="E3644" t="str">
            <v>Upah pabrikasi dan instalasi baja</v>
          </cell>
          <cell r="I3644" t="str">
            <v>kg</v>
          </cell>
          <cell r="J3644">
            <v>252.75599999999997</v>
          </cell>
          <cell r="M3644">
            <v>5000</v>
          </cell>
          <cell r="N3644">
            <v>1263779.9999999998</v>
          </cell>
          <cell r="O3644">
            <v>0</v>
          </cell>
          <cell r="P3644">
            <v>1263779.9999999998</v>
          </cell>
          <cell r="Q3644">
            <v>0</v>
          </cell>
          <cell r="R3644">
            <v>0</v>
          </cell>
          <cell r="T3644">
            <v>0</v>
          </cell>
        </row>
        <row r="3645">
          <cell r="T3645">
            <v>0</v>
          </cell>
        </row>
        <row r="3646">
          <cell r="B3646" t="str">
            <v>4.12.6</v>
          </cell>
          <cell r="D3646" t="str">
            <v>Non-Toxic Epoxy Coat</v>
          </cell>
          <cell r="I3646" t="str">
            <v>m2</v>
          </cell>
          <cell r="J3646">
            <v>792.72599999999989</v>
          </cell>
          <cell r="K3646">
            <v>264.24199999999996</v>
          </cell>
          <cell r="L3646" t="str">
            <v>m2/nos</v>
          </cell>
          <cell r="M3646">
            <v>81479.72</v>
          </cell>
          <cell r="T3646">
            <v>0</v>
          </cell>
        </row>
        <row r="3647">
          <cell r="B3647" t="str">
            <v>B20023</v>
          </cell>
          <cell r="E3647" t="str">
            <v>Epoxy primer</v>
          </cell>
          <cell r="I3647" t="str">
            <v>kg</v>
          </cell>
          <cell r="J3647">
            <v>396.36299999999994</v>
          </cell>
          <cell r="K3647">
            <v>0.5</v>
          </cell>
          <cell r="M3647">
            <v>77519.199999999997</v>
          </cell>
          <cell r="N3647">
            <v>30725742.669599995</v>
          </cell>
          <cell r="O3647">
            <v>30725742.669599995</v>
          </cell>
          <cell r="P3647">
            <v>0</v>
          </cell>
          <cell r="Q3647">
            <v>0</v>
          </cell>
          <cell r="R3647">
            <v>0</v>
          </cell>
          <cell r="T3647">
            <v>0</v>
          </cell>
        </row>
        <row r="3648">
          <cell r="B3648" t="str">
            <v>B20130</v>
          </cell>
          <cell r="E3648" t="str">
            <v>Epoxy finish 41</v>
          </cell>
          <cell r="I3648" t="str">
            <v>kg</v>
          </cell>
          <cell r="J3648">
            <v>79.272599999999997</v>
          </cell>
          <cell r="K3648">
            <v>0.1</v>
          </cell>
          <cell r="M3648">
            <v>102313.2</v>
          </cell>
          <cell r="N3648">
            <v>8110633.3783199992</v>
          </cell>
          <cell r="O3648">
            <v>8110633.3783199992</v>
          </cell>
          <cell r="P3648">
            <v>0</v>
          </cell>
          <cell r="Q3648">
            <v>0</v>
          </cell>
          <cell r="R3648">
            <v>0</v>
          </cell>
          <cell r="T3648">
            <v>0</v>
          </cell>
        </row>
        <row r="3649">
          <cell r="B3649" t="str">
            <v>B20131</v>
          </cell>
          <cell r="E3649" t="str">
            <v>Thinner epoxy 41</v>
          </cell>
          <cell r="I3649" t="str">
            <v>ltr</v>
          </cell>
          <cell r="J3649">
            <v>158.54519999999999</v>
          </cell>
          <cell r="K3649">
            <v>0.2</v>
          </cell>
          <cell r="M3649">
            <v>37444</v>
          </cell>
          <cell r="N3649">
            <v>5936566.4687999999</v>
          </cell>
          <cell r="O3649">
            <v>5936566.4687999999</v>
          </cell>
          <cell r="P3649">
            <v>0</v>
          </cell>
          <cell r="Q3649">
            <v>0</v>
          </cell>
          <cell r="R3649">
            <v>0</v>
          </cell>
          <cell r="T3649">
            <v>0</v>
          </cell>
        </row>
        <row r="3650">
          <cell r="B3650" t="str">
            <v>E20070</v>
          </cell>
          <cell r="E3650" t="str">
            <v>Upah cat epoxy</v>
          </cell>
          <cell r="I3650" t="str">
            <v>m2</v>
          </cell>
          <cell r="J3650">
            <v>792.72599999999989</v>
          </cell>
          <cell r="K3650">
            <v>1</v>
          </cell>
          <cell r="M3650">
            <v>25000</v>
          </cell>
          <cell r="N3650">
            <v>19818149.999999996</v>
          </cell>
          <cell r="O3650">
            <v>0</v>
          </cell>
          <cell r="P3650">
            <v>0</v>
          </cell>
          <cell r="Q3650">
            <v>0</v>
          </cell>
          <cell r="R3650">
            <v>19818149.999999996</v>
          </cell>
          <cell r="T3650">
            <v>0</v>
          </cell>
        </row>
        <row r="3651">
          <cell r="T3651">
            <v>0</v>
          </cell>
        </row>
        <row r="3652">
          <cell r="B3652" t="str">
            <v>4.12.7</v>
          </cell>
          <cell r="D3652" t="str">
            <v>Waterproofing Membarane With Propylene Board</v>
          </cell>
          <cell r="I3652" t="str">
            <v>m2</v>
          </cell>
          <cell r="J3652">
            <v>396.57599999999991</v>
          </cell>
          <cell r="K3652">
            <v>132.19199999999998</v>
          </cell>
          <cell r="L3652" t="str">
            <v>m2/nos</v>
          </cell>
          <cell r="M3652">
            <v>50000</v>
          </cell>
          <cell r="T3652">
            <v>0</v>
          </cell>
        </row>
        <row r="3653">
          <cell r="B3653" t="str">
            <v>E20357</v>
          </cell>
          <cell r="E3653" t="str">
            <v>Waterproofing Membarane With Propylene Board</v>
          </cell>
          <cell r="I3653" t="str">
            <v>m2</v>
          </cell>
          <cell r="J3653">
            <v>396.57599999999991</v>
          </cell>
          <cell r="M3653">
            <v>50000</v>
          </cell>
          <cell r="N3653">
            <v>19828799.999999996</v>
          </cell>
          <cell r="O3653">
            <v>0</v>
          </cell>
          <cell r="P3653">
            <v>0</v>
          </cell>
          <cell r="Q3653">
            <v>0</v>
          </cell>
          <cell r="R3653">
            <v>19828799.999999996</v>
          </cell>
          <cell r="T3653">
            <v>0</v>
          </cell>
        </row>
        <row r="3654">
          <cell r="T3654">
            <v>0</v>
          </cell>
        </row>
        <row r="3655">
          <cell r="B3655" t="str">
            <v>4.12.8</v>
          </cell>
          <cell r="D3655" t="str">
            <v>Asphalt Pavement</v>
          </cell>
          <cell r="I3655" t="str">
            <v>m2</v>
          </cell>
          <cell r="J3655">
            <v>0</v>
          </cell>
          <cell r="K3655">
            <v>0</v>
          </cell>
          <cell r="L3655" t="str">
            <v>m2/nos</v>
          </cell>
          <cell r="M3655" t="e">
            <v>#DIV/0!</v>
          </cell>
          <cell r="T3655">
            <v>0</v>
          </cell>
        </row>
        <row r="3656">
          <cell r="D3656" t="str">
            <v>AC-WC</v>
          </cell>
          <cell r="F3656">
            <v>5</v>
          </cell>
          <cell r="I3656" t="str">
            <v>m2</v>
          </cell>
          <cell r="J3656">
            <v>0</v>
          </cell>
          <cell r="M3656" t="e">
            <v>#DIV/0!</v>
          </cell>
          <cell r="T3656">
            <v>0</v>
          </cell>
        </row>
        <row r="3657">
          <cell r="D3657" t="str">
            <v>Material</v>
          </cell>
          <cell r="M3657" t="e">
            <v>#DIV/0!</v>
          </cell>
          <cell r="T3657">
            <v>0</v>
          </cell>
        </row>
        <row r="3658">
          <cell r="B3658" t="str">
            <v>A20002</v>
          </cell>
          <cell r="E3658" t="str">
            <v>Agregat kasar</v>
          </cell>
          <cell r="I3658" t="str">
            <v>m3</v>
          </cell>
          <cell r="J3658">
            <v>0</v>
          </cell>
          <cell r="K3658">
            <v>2.5987500000000004E-2</v>
          </cell>
          <cell r="M3658">
            <v>100585.90399999999</v>
          </cell>
          <cell r="N3658">
            <v>0</v>
          </cell>
          <cell r="O3658">
            <v>0</v>
          </cell>
          <cell r="P3658">
            <v>0</v>
          </cell>
          <cell r="Q3658">
            <v>0</v>
          </cell>
          <cell r="R3658">
            <v>0</v>
          </cell>
          <cell r="T3658">
            <v>0</v>
          </cell>
        </row>
        <row r="3659">
          <cell r="B3659" t="str">
            <v>A20001</v>
          </cell>
          <cell r="E3659" t="str">
            <v>Agregat halus</v>
          </cell>
          <cell r="I3659" t="str">
            <v>m3</v>
          </cell>
          <cell r="J3659">
            <v>0</v>
          </cell>
          <cell r="K3659">
            <v>3.7812499999999999E-2</v>
          </cell>
          <cell r="M3659">
            <v>113923.47200000001</v>
          </cell>
          <cell r="N3659">
            <v>0</v>
          </cell>
          <cell r="O3659">
            <v>0</v>
          </cell>
          <cell r="P3659">
            <v>0</v>
          </cell>
          <cell r="Q3659">
            <v>0</v>
          </cell>
          <cell r="R3659">
            <v>0</v>
          </cell>
          <cell r="T3659">
            <v>0</v>
          </cell>
        </row>
        <row r="3660">
          <cell r="B3660" t="str">
            <v>A20007</v>
          </cell>
          <cell r="E3660" t="str">
            <v>Filler</v>
          </cell>
          <cell r="I3660" t="str">
            <v>kg</v>
          </cell>
          <cell r="J3660">
            <v>0</v>
          </cell>
          <cell r="K3660">
            <v>1.2375</v>
          </cell>
          <cell r="M3660">
            <v>1054</v>
          </cell>
          <cell r="N3660">
            <v>0</v>
          </cell>
          <cell r="O3660">
            <v>0</v>
          </cell>
          <cell r="P3660">
            <v>0</v>
          </cell>
          <cell r="Q3660">
            <v>0</v>
          </cell>
          <cell r="R3660">
            <v>0</v>
          </cell>
          <cell r="T3660">
            <v>0</v>
          </cell>
        </row>
        <row r="3661">
          <cell r="B3661" t="str">
            <v>B20007</v>
          </cell>
          <cell r="E3661" t="str">
            <v>Aspal</v>
          </cell>
          <cell r="I3661" t="str">
            <v>kg</v>
          </cell>
          <cell r="J3661">
            <v>0</v>
          </cell>
          <cell r="K3661">
            <v>7.3237500000000013</v>
          </cell>
          <cell r="M3661">
            <v>6900</v>
          </cell>
          <cell r="N3661">
            <v>0</v>
          </cell>
          <cell r="O3661">
            <v>0</v>
          </cell>
          <cell r="P3661">
            <v>0</v>
          </cell>
          <cell r="Q3661">
            <v>0</v>
          </cell>
          <cell r="R3661">
            <v>0</v>
          </cell>
          <cell r="T3661">
            <v>0</v>
          </cell>
        </row>
        <row r="3662">
          <cell r="D3662" t="str">
            <v>Labour</v>
          </cell>
          <cell r="M3662" t="e">
            <v>#DIV/0!</v>
          </cell>
          <cell r="T3662">
            <v>0</v>
          </cell>
        </row>
        <row r="3663">
          <cell r="B3663" t="str">
            <v>C20001</v>
          </cell>
          <cell r="E3663" t="str">
            <v>Tenaga</v>
          </cell>
          <cell r="G3663">
            <v>6</v>
          </cell>
          <cell r="I3663" t="str">
            <v>jam</v>
          </cell>
          <cell r="J3663">
            <v>0</v>
          </cell>
          <cell r="K3663">
            <v>1.6265060240963858E-2</v>
          </cell>
          <cell r="L3663">
            <v>368.88888888888886</v>
          </cell>
          <cell r="M3663">
            <v>17500</v>
          </cell>
          <cell r="N3663">
            <v>0</v>
          </cell>
          <cell r="O3663">
            <v>0</v>
          </cell>
          <cell r="P3663">
            <v>0</v>
          </cell>
          <cell r="Q3663">
            <v>0</v>
          </cell>
          <cell r="R3663">
            <v>0</v>
          </cell>
          <cell r="T3663">
            <v>0</v>
          </cell>
        </row>
        <row r="3664">
          <cell r="B3664" t="str">
            <v>C20003</v>
          </cell>
          <cell r="E3664" t="str">
            <v>Mandor</v>
          </cell>
          <cell r="G3664">
            <v>1</v>
          </cell>
          <cell r="I3664" t="str">
            <v>jam</v>
          </cell>
          <cell r="J3664">
            <v>0</v>
          </cell>
          <cell r="K3664">
            <v>1.8975903614457835E-3</v>
          </cell>
          <cell r="L3664">
            <v>526.98412698412687</v>
          </cell>
          <cell r="M3664">
            <v>27500</v>
          </cell>
          <cell r="N3664">
            <v>0</v>
          </cell>
          <cell r="O3664">
            <v>0</v>
          </cell>
          <cell r="P3664">
            <v>0</v>
          </cell>
          <cell r="Q3664">
            <v>0</v>
          </cell>
          <cell r="R3664">
            <v>0</v>
          </cell>
          <cell r="T3664">
            <v>0</v>
          </cell>
        </row>
        <row r="3665">
          <cell r="D3665" t="str">
            <v>Equipment Operasional</v>
          </cell>
          <cell r="H3665" t="str">
            <v>BBM</v>
          </cell>
          <cell r="M3665" t="e">
            <v>#DIV/0!</v>
          </cell>
          <cell r="T3665">
            <v>0</v>
          </cell>
        </row>
        <row r="3666">
          <cell r="B3666" t="str">
            <v>D20042</v>
          </cell>
          <cell r="E3666" t="str">
            <v>Wheel loader</v>
          </cell>
          <cell r="G3666">
            <v>16</v>
          </cell>
          <cell r="H3666">
            <v>0</v>
          </cell>
          <cell r="I3666" t="str">
            <v>jam</v>
          </cell>
          <cell r="J3666">
            <v>0</v>
          </cell>
          <cell r="K3666">
            <v>1.8592890078833852E-3</v>
          </cell>
          <cell r="L3666">
            <v>537.84</v>
          </cell>
          <cell r="M3666">
            <v>173345.6</v>
          </cell>
          <cell r="N3666">
            <v>0</v>
          </cell>
          <cell r="O3666">
            <v>0</v>
          </cell>
          <cell r="P3666">
            <v>0</v>
          </cell>
          <cell r="Q3666">
            <v>0</v>
          </cell>
          <cell r="R3666">
            <v>0</v>
          </cell>
          <cell r="T3666">
            <v>0</v>
          </cell>
        </row>
        <row r="3667">
          <cell r="B3667" t="str">
            <v>D20011</v>
          </cell>
          <cell r="E3667" t="str">
            <v>AMP</v>
          </cell>
          <cell r="G3667">
            <v>35</v>
          </cell>
          <cell r="H3667">
            <v>0</v>
          </cell>
          <cell r="I3667" t="str">
            <v>jam</v>
          </cell>
          <cell r="J3667">
            <v>0</v>
          </cell>
          <cell r="K3667">
            <v>2.7108433734939763E-3</v>
          </cell>
          <cell r="L3667">
            <v>368.88888888888886</v>
          </cell>
          <cell r="M3667">
            <v>635267.251017045</v>
          </cell>
          <cell r="N3667">
            <v>0</v>
          </cell>
          <cell r="O3667">
            <v>0</v>
          </cell>
          <cell r="P3667">
            <v>0</v>
          </cell>
          <cell r="Q3667">
            <v>0</v>
          </cell>
          <cell r="R3667">
            <v>0</v>
          </cell>
          <cell r="T3667">
            <v>0</v>
          </cell>
        </row>
        <row r="3668">
          <cell r="B3668" t="str">
            <v>D20027</v>
          </cell>
          <cell r="E3668" t="str">
            <v>Genset</v>
          </cell>
          <cell r="G3668">
            <v>10</v>
          </cell>
          <cell r="H3668">
            <v>0</v>
          </cell>
          <cell r="I3668" t="str">
            <v>jam</v>
          </cell>
          <cell r="J3668">
            <v>0</v>
          </cell>
          <cell r="K3668">
            <v>2.7108433734939763E-3</v>
          </cell>
          <cell r="L3668">
            <v>368.88888888888886</v>
          </cell>
          <cell r="M3668">
            <v>19041.044336153493</v>
          </cell>
          <cell r="N3668">
            <v>0</v>
          </cell>
          <cell r="O3668">
            <v>0</v>
          </cell>
          <cell r="P3668">
            <v>0</v>
          </cell>
          <cell r="Q3668">
            <v>0</v>
          </cell>
          <cell r="R3668">
            <v>0</v>
          </cell>
          <cell r="T3668">
            <v>0</v>
          </cell>
        </row>
        <row r="3669">
          <cell r="B3669" t="str">
            <v>D20024</v>
          </cell>
          <cell r="E3669" t="str">
            <v>Dump Truck 20 Ton</v>
          </cell>
          <cell r="G3669">
            <v>10</v>
          </cell>
          <cell r="H3669">
            <v>0</v>
          </cell>
          <cell r="I3669" t="str">
            <v>jam</v>
          </cell>
          <cell r="J3669">
            <v>0</v>
          </cell>
          <cell r="K3669">
            <v>1.210843373493976E-2</v>
          </cell>
          <cell r="L3669">
            <v>82.587064676616905</v>
          </cell>
          <cell r="M3669">
            <v>192744.92307692309</v>
          </cell>
          <cell r="N3669">
            <v>0</v>
          </cell>
          <cell r="O3669">
            <v>0</v>
          </cell>
          <cell r="P3669">
            <v>0</v>
          </cell>
          <cell r="Q3669">
            <v>0</v>
          </cell>
          <cell r="R3669">
            <v>0</v>
          </cell>
          <cell r="T3669">
            <v>0</v>
          </cell>
        </row>
        <row r="3670">
          <cell r="B3670" t="str">
            <v>D20012</v>
          </cell>
          <cell r="E3670" t="str">
            <v>Asphalt finisher</v>
          </cell>
          <cell r="G3670">
            <v>12</v>
          </cell>
          <cell r="H3670">
            <v>0</v>
          </cell>
          <cell r="I3670" t="str">
            <v>jam</v>
          </cell>
          <cell r="J3670">
            <v>0</v>
          </cell>
          <cell r="K3670">
            <v>3.3885542168674704E-3</v>
          </cell>
          <cell r="L3670">
            <v>295.11111111111109</v>
          </cell>
          <cell r="M3670">
            <v>116435.14869362471</v>
          </cell>
          <cell r="N3670">
            <v>0</v>
          </cell>
          <cell r="O3670">
            <v>0</v>
          </cell>
          <cell r="P3670">
            <v>0</v>
          </cell>
          <cell r="Q3670">
            <v>0</v>
          </cell>
          <cell r="R3670">
            <v>0</v>
          </cell>
          <cell r="T3670">
            <v>0</v>
          </cell>
        </row>
        <row r="3671">
          <cell r="B3671" t="str">
            <v>D20037</v>
          </cell>
          <cell r="E3671" t="str">
            <v>Tandem roller 6 ton</v>
          </cell>
          <cell r="G3671">
            <v>16</v>
          </cell>
          <cell r="H3671">
            <v>0</v>
          </cell>
          <cell r="I3671" t="str">
            <v>jam</v>
          </cell>
          <cell r="J3671">
            <v>0</v>
          </cell>
          <cell r="K3671">
            <v>3.2128514056224901E-3</v>
          </cell>
          <cell r="L3671">
            <v>311.25</v>
          </cell>
          <cell r="M3671">
            <v>121405.58489999251</v>
          </cell>
          <cell r="N3671">
            <v>0</v>
          </cell>
          <cell r="O3671">
            <v>0</v>
          </cell>
          <cell r="P3671">
            <v>0</v>
          </cell>
          <cell r="Q3671">
            <v>0</v>
          </cell>
          <cell r="R3671">
            <v>0</v>
          </cell>
          <cell r="T3671">
            <v>0</v>
          </cell>
        </row>
        <row r="3672">
          <cell r="B3672" t="str">
            <v>D20034</v>
          </cell>
          <cell r="E3672" t="str">
            <v>Pneumatic tire roller 6 ton</v>
          </cell>
          <cell r="G3672">
            <v>12</v>
          </cell>
          <cell r="H3672">
            <v>0</v>
          </cell>
          <cell r="I3672" t="str">
            <v>jam</v>
          </cell>
          <cell r="J3672">
            <v>0</v>
          </cell>
          <cell r="K3672">
            <v>2.2948938611589216E-3</v>
          </cell>
          <cell r="L3672">
            <v>435.74999999999994</v>
          </cell>
          <cell r="M3672">
            <v>129395.094333325</v>
          </cell>
          <cell r="N3672">
            <v>0</v>
          </cell>
          <cell r="O3672">
            <v>0</v>
          </cell>
          <cell r="P3672">
            <v>0</v>
          </cell>
          <cell r="Q3672">
            <v>0</v>
          </cell>
          <cell r="R3672">
            <v>0</v>
          </cell>
          <cell r="T3672">
            <v>0</v>
          </cell>
        </row>
        <row r="3673">
          <cell r="B3673" t="str">
            <v>D20052</v>
          </cell>
          <cell r="E3673" t="str">
            <v>Alat bantu pek. aspal</v>
          </cell>
          <cell r="I3673" t="str">
            <v>m3</v>
          </cell>
          <cell r="J3673">
            <v>0</v>
          </cell>
          <cell r="K3673">
            <v>1</v>
          </cell>
          <cell r="M3673">
            <v>100</v>
          </cell>
          <cell r="N3673">
            <v>0</v>
          </cell>
          <cell r="O3673">
            <v>0</v>
          </cell>
          <cell r="P3673">
            <v>0</v>
          </cell>
          <cell r="Q3673">
            <v>0</v>
          </cell>
          <cell r="R3673">
            <v>0</v>
          </cell>
          <cell r="T3673">
            <v>0</v>
          </cell>
        </row>
        <row r="3674">
          <cell r="B3674" t="str">
            <v>D20050</v>
          </cell>
          <cell r="E3674" t="str">
            <v>BBM solar</v>
          </cell>
          <cell r="H3674">
            <v>0</v>
          </cell>
          <cell r="I3674" t="str">
            <v>ltr</v>
          </cell>
          <cell r="J3674">
            <v>0</v>
          </cell>
          <cell r="M3674">
            <v>989.1712</v>
          </cell>
          <cell r="N3674">
            <v>0</v>
          </cell>
          <cell r="O3674">
            <v>0</v>
          </cell>
          <cell r="P3674">
            <v>0</v>
          </cell>
          <cell r="Q3674">
            <v>0</v>
          </cell>
          <cell r="R3674">
            <v>0</v>
          </cell>
          <cell r="T3674">
            <v>0</v>
          </cell>
        </row>
        <row r="3675">
          <cell r="T3675">
            <v>0</v>
          </cell>
        </row>
        <row r="3676">
          <cell r="B3676" t="str">
            <v>4.12.9</v>
          </cell>
          <cell r="D3676" t="str">
            <v>Cast Iron Frame &amp; Perforated Cover</v>
          </cell>
          <cell r="I3676" t="str">
            <v>nos</v>
          </cell>
          <cell r="J3676">
            <v>3</v>
          </cell>
          <cell r="K3676">
            <v>1130.3999999999999</v>
          </cell>
          <cell r="L3676" t="str">
            <v>kg/nos</v>
          </cell>
          <cell r="M3676">
            <v>19406142</v>
          </cell>
          <cell r="T3676">
            <v>0</v>
          </cell>
        </row>
        <row r="3677">
          <cell r="D3677" t="str">
            <v>Material</v>
          </cell>
          <cell r="I3677" t="str">
            <v>kg</v>
          </cell>
          <cell r="J3677">
            <v>3391.2</v>
          </cell>
          <cell r="M3677">
            <v>11917.5</v>
          </cell>
          <cell r="T3677">
            <v>0</v>
          </cell>
        </row>
        <row r="3678">
          <cell r="B3678" t="str">
            <v>B20010</v>
          </cell>
          <cell r="E3678" t="str">
            <v>Baja Struktur</v>
          </cell>
          <cell r="I3678" t="str">
            <v>kg</v>
          </cell>
          <cell r="J3678">
            <v>3560.7599999999998</v>
          </cell>
          <cell r="K3678">
            <v>1.05</v>
          </cell>
          <cell r="M3678">
            <v>11350</v>
          </cell>
          <cell r="N3678">
            <v>40414626</v>
          </cell>
          <cell r="O3678">
            <v>40414626</v>
          </cell>
          <cell r="P3678">
            <v>0</v>
          </cell>
          <cell r="Q3678">
            <v>0</v>
          </cell>
          <cell r="R3678">
            <v>0</v>
          </cell>
          <cell r="T3678">
            <v>0</v>
          </cell>
        </row>
        <row r="3679">
          <cell r="D3679" t="str">
            <v>Labour</v>
          </cell>
          <cell r="M3679">
            <v>5250</v>
          </cell>
          <cell r="T3679">
            <v>0</v>
          </cell>
        </row>
        <row r="3680">
          <cell r="B3680" t="str">
            <v>C20023</v>
          </cell>
          <cell r="E3680" t="str">
            <v>Upah pabrikasi dan instalasi baja</v>
          </cell>
          <cell r="I3680" t="str">
            <v>kg</v>
          </cell>
          <cell r="J3680">
            <v>3560.7599999999998</v>
          </cell>
          <cell r="M3680">
            <v>5000</v>
          </cell>
          <cell r="N3680">
            <v>17803800</v>
          </cell>
          <cell r="O3680">
            <v>0</v>
          </cell>
          <cell r="P3680">
            <v>17803800</v>
          </cell>
          <cell r="Q3680">
            <v>0</v>
          </cell>
          <cell r="R3680">
            <v>0</v>
          </cell>
          <cell r="T3680">
            <v>0</v>
          </cell>
        </row>
        <row r="3681">
          <cell r="T3681">
            <v>0</v>
          </cell>
        </row>
        <row r="3682">
          <cell r="B3682" t="str">
            <v>4.13</v>
          </cell>
          <cell r="D3682" t="str">
            <v>Chamber Type (B)</v>
          </cell>
          <cell r="I3682" t="str">
            <v>nos</v>
          </cell>
          <cell r="J3682">
            <v>2</v>
          </cell>
          <cell r="M3682">
            <v>296083428.71349835</v>
          </cell>
          <cell r="N3682">
            <v>592166857.42699671</v>
          </cell>
          <cell r="O3682">
            <v>447341298.39401096</v>
          </cell>
          <cell r="P3682">
            <v>82526160.599027216</v>
          </cell>
          <cell r="Q3682">
            <v>45522298.433958612</v>
          </cell>
          <cell r="R3682">
            <v>16777100</v>
          </cell>
          <cell r="S3682">
            <v>0</v>
          </cell>
          <cell r="T3682">
            <v>0</v>
          </cell>
        </row>
        <row r="3683">
          <cell r="B3683" t="str">
            <v>4.13.1</v>
          </cell>
          <cell r="D3683" t="str">
            <v>Excavation</v>
          </cell>
          <cell r="F3683" t="str">
            <v>buang sejauh 8 km</v>
          </cell>
          <cell r="I3683" t="str">
            <v>m3</v>
          </cell>
          <cell r="J3683">
            <v>456.29999999999995</v>
          </cell>
          <cell r="K3683">
            <v>228.14999999999998</v>
          </cell>
          <cell r="L3683" t="str">
            <v>m3/nos</v>
          </cell>
          <cell r="M3683">
            <v>83278.272710006888</v>
          </cell>
          <cell r="T3683">
            <v>0</v>
          </cell>
        </row>
        <row r="3684">
          <cell r="D3684" t="str">
            <v>Soft Soil (Excavation)</v>
          </cell>
          <cell r="F3684" t="str">
            <v>Estimate =</v>
          </cell>
          <cell r="G3684">
            <v>0.25</v>
          </cell>
          <cell r="I3684" t="str">
            <v>m3</v>
          </cell>
          <cell r="J3684">
            <v>114.07499999999999</v>
          </cell>
          <cell r="M3684">
            <v>42763.506795090681</v>
          </cell>
          <cell r="T3684">
            <v>0</v>
          </cell>
        </row>
        <row r="3685">
          <cell r="D3685" t="str">
            <v>Labour</v>
          </cell>
          <cell r="M3685">
            <v>2615.4616868469261</v>
          </cell>
          <cell r="T3685">
            <v>0</v>
          </cell>
        </row>
        <row r="3686">
          <cell r="B3686" t="str">
            <v>C20001</v>
          </cell>
          <cell r="E3686" t="str">
            <v>Tenaga</v>
          </cell>
          <cell r="G3686">
            <v>3</v>
          </cell>
          <cell r="I3686" t="str">
            <v>jam</v>
          </cell>
          <cell r="J3686">
            <v>17.049073824403603</v>
          </cell>
          <cell r="K3686">
            <v>0.14945495353411006</v>
          </cell>
          <cell r="L3686">
            <v>20.072937892388495</v>
          </cell>
          <cell r="M3686">
            <v>17500</v>
          </cell>
          <cell r="N3686">
            <v>298358.79192706308</v>
          </cell>
          <cell r="O3686">
            <v>0</v>
          </cell>
          <cell r="P3686">
            <v>298358.79192706308</v>
          </cell>
          <cell r="Q3686">
            <v>0</v>
          </cell>
          <cell r="R3686">
            <v>0</v>
          </cell>
          <cell r="T3686">
            <v>0</v>
          </cell>
        </row>
        <row r="3687">
          <cell r="B3687" t="str">
            <v>C20003</v>
          </cell>
          <cell r="E3687" t="str">
            <v>Mandor</v>
          </cell>
          <cell r="G3687">
            <v>0</v>
          </cell>
          <cell r="I3687" t="str">
            <v>jam</v>
          </cell>
          <cell r="J3687">
            <v>0</v>
          </cell>
          <cell r="K3687">
            <v>0</v>
          </cell>
          <cell r="L3687">
            <v>20.072937892388495</v>
          </cell>
          <cell r="M3687">
            <v>27500</v>
          </cell>
          <cell r="N3687">
            <v>0</v>
          </cell>
          <cell r="O3687">
            <v>0</v>
          </cell>
          <cell r="P3687">
            <v>0</v>
          </cell>
          <cell r="Q3687">
            <v>0</v>
          </cell>
          <cell r="R3687">
            <v>0</v>
          </cell>
          <cell r="T3687">
            <v>0</v>
          </cell>
        </row>
        <row r="3688">
          <cell r="D3688" t="str">
            <v>Equipment Operasional</v>
          </cell>
          <cell r="H3688" t="str">
            <v>BBM</v>
          </cell>
          <cell r="M3688">
            <v>40148.04510824375</v>
          </cell>
          <cell r="T3688">
            <v>0</v>
          </cell>
        </row>
        <row r="3689">
          <cell r="B3689" t="str">
            <v>D20025</v>
          </cell>
          <cell r="E3689" t="str">
            <v>Excavator CAT320</v>
          </cell>
          <cell r="F3689">
            <v>0.6</v>
          </cell>
          <cell r="G3689">
            <v>18</v>
          </cell>
          <cell r="H3689">
            <v>61.376665767852977</v>
          </cell>
          <cell r="I3689" t="str">
            <v>jam</v>
          </cell>
          <cell r="J3689">
            <v>3.4098147648807209</v>
          </cell>
          <cell r="K3689">
            <v>4.9818317844703357E-2</v>
          </cell>
          <cell r="L3689">
            <v>20.072937892388495</v>
          </cell>
          <cell r="M3689">
            <v>241268.4</v>
          </cell>
          <cell r="N3689">
            <v>822680.5526191477</v>
          </cell>
          <cell r="O3689">
            <v>0</v>
          </cell>
          <cell r="P3689">
            <v>0</v>
          </cell>
          <cell r="Q3689">
            <v>822680.5526191477</v>
          </cell>
          <cell r="R3689">
            <v>0</v>
          </cell>
          <cell r="T3689">
            <v>0</v>
          </cell>
        </row>
        <row r="3690">
          <cell r="B3690" t="str">
            <v>D20105</v>
          </cell>
          <cell r="E3690" t="str">
            <v>Excavator long arm</v>
          </cell>
          <cell r="F3690">
            <v>0.4</v>
          </cell>
          <cell r="G3690">
            <v>18</v>
          </cell>
          <cell r="H3690">
            <v>45.464196865076275</v>
          </cell>
          <cell r="I3690" t="str">
            <v>jam</v>
          </cell>
          <cell r="J3690">
            <v>2.5257887147264597</v>
          </cell>
          <cell r="K3690">
            <v>5.5353686494114838E-2</v>
          </cell>
          <cell r="L3690">
            <v>18.065644103149648</v>
          </cell>
          <cell r="M3690">
            <v>241268.4</v>
          </cell>
          <cell r="N3690">
            <v>609393.0019401093</v>
          </cell>
          <cell r="O3690">
            <v>0</v>
          </cell>
          <cell r="P3690">
            <v>0</v>
          </cell>
          <cell r="Q3690">
            <v>609393.0019401093</v>
          </cell>
          <cell r="R3690">
            <v>0</v>
          </cell>
          <cell r="T3690">
            <v>0</v>
          </cell>
        </row>
        <row r="3691">
          <cell r="B3691" t="str">
            <v>D20024</v>
          </cell>
          <cell r="E3691" t="str">
            <v>Dump Truck 20 Ton</v>
          </cell>
          <cell r="F3691">
            <v>8</v>
          </cell>
          <cell r="G3691">
            <v>10</v>
          </cell>
          <cell r="H3691">
            <v>148.71999999999997</v>
          </cell>
          <cell r="I3691" t="str">
            <v>jam</v>
          </cell>
          <cell r="J3691">
            <v>14.871999999999996</v>
          </cell>
          <cell r="K3691">
            <v>0.13037037037037036</v>
          </cell>
          <cell r="L3691">
            <v>7.6704545454545467</v>
          </cell>
          <cell r="M3691">
            <v>192744.92307692309</v>
          </cell>
          <cell r="N3691">
            <v>2866502.4959999993</v>
          </cell>
          <cell r="O3691">
            <v>0</v>
          </cell>
          <cell r="P3691">
            <v>0</v>
          </cell>
          <cell r="Q3691">
            <v>2866502.4959999993</v>
          </cell>
          <cell r="R3691">
            <v>0</v>
          </cell>
          <cell r="T3691">
            <v>0</v>
          </cell>
        </row>
        <row r="3692">
          <cell r="B3692" t="str">
            <v>D20004</v>
          </cell>
          <cell r="E3692" t="str">
            <v>Alat bantu (Pek. Tanah)-m3</v>
          </cell>
          <cell r="I3692" t="str">
            <v>m3</v>
          </cell>
          <cell r="J3692">
            <v>114.07499999999999</v>
          </cell>
          <cell r="K3692">
            <v>1</v>
          </cell>
          <cell r="M3692">
            <v>250</v>
          </cell>
          <cell r="N3692">
            <v>28518.749999999996</v>
          </cell>
          <cell r="O3692">
            <v>0</v>
          </cell>
          <cell r="P3692">
            <v>0</v>
          </cell>
          <cell r="Q3692">
            <v>28518.749999999996</v>
          </cell>
          <cell r="R3692">
            <v>0</v>
          </cell>
          <cell r="T3692">
            <v>0</v>
          </cell>
        </row>
        <row r="3693">
          <cell r="B3693" t="str">
            <v>D20050</v>
          </cell>
          <cell r="E3693" t="str">
            <v>BBM solar</v>
          </cell>
          <cell r="H3693">
            <v>255.56086263292923</v>
          </cell>
          <cell r="I3693" t="str">
            <v>ltr</v>
          </cell>
          <cell r="J3693">
            <v>255.56086263292923</v>
          </cell>
          <cell r="M3693">
            <v>989.1712</v>
          </cell>
          <cell r="N3693">
            <v>252793.44516364977</v>
          </cell>
          <cell r="O3693">
            <v>0</v>
          </cell>
          <cell r="P3693">
            <v>0</v>
          </cell>
          <cell r="Q3693">
            <v>252793.44516364977</v>
          </cell>
          <cell r="R3693">
            <v>0</v>
          </cell>
          <cell r="T3693">
            <v>0</v>
          </cell>
        </row>
        <row r="3694">
          <cell r="T3694">
            <v>0</v>
          </cell>
        </row>
        <row r="3695">
          <cell r="D3695" t="str">
            <v>Soft Rock (Excavation)</v>
          </cell>
          <cell r="F3695" t="str">
            <v>Estimate =</v>
          </cell>
          <cell r="G3695">
            <v>0.4</v>
          </cell>
          <cell r="I3695" t="str">
            <v>m3</v>
          </cell>
          <cell r="J3695">
            <v>182.51999999999998</v>
          </cell>
          <cell r="L3695">
            <v>0.75</v>
          </cell>
          <cell r="M3695">
            <v>76752.998164926234</v>
          </cell>
          <cell r="T3695">
            <v>0</v>
          </cell>
        </row>
        <row r="3696">
          <cell r="D3696" t="str">
            <v>Labour</v>
          </cell>
          <cell r="M3696">
            <v>3487.2822491292354</v>
          </cell>
          <cell r="T3696">
            <v>0</v>
          </cell>
        </row>
        <row r="3697">
          <cell r="B3697" t="str">
            <v>C20001</v>
          </cell>
          <cell r="E3697" t="str">
            <v>Tenaga</v>
          </cell>
          <cell r="G3697">
            <v>3</v>
          </cell>
          <cell r="I3697" t="str">
            <v>jam</v>
          </cell>
          <cell r="J3697">
            <v>36.371357492061023</v>
          </cell>
          <cell r="K3697">
            <v>0.19927327137881343</v>
          </cell>
          <cell r="L3697">
            <v>15.054703419291371</v>
          </cell>
          <cell r="M3697">
            <v>17500</v>
          </cell>
          <cell r="N3697">
            <v>636498.75611106795</v>
          </cell>
          <cell r="O3697">
            <v>0</v>
          </cell>
          <cell r="P3697">
            <v>636498.75611106795</v>
          </cell>
          <cell r="Q3697">
            <v>0</v>
          </cell>
          <cell r="R3697">
            <v>0</v>
          </cell>
          <cell r="T3697">
            <v>0</v>
          </cell>
        </row>
        <row r="3698">
          <cell r="B3698" t="str">
            <v>C20003</v>
          </cell>
          <cell r="E3698" t="str">
            <v>Mandor</v>
          </cell>
          <cell r="G3698">
            <v>0</v>
          </cell>
          <cell r="I3698" t="str">
            <v>jam</v>
          </cell>
          <cell r="J3698">
            <v>0</v>
          </cell>
          <cell r="K3698">
            <v>0</v>
          </cell>
          <cell r="L3698">
            <v>15.054703419291371</v>
          </cell>
          <cell r="M3698">
            <v>27500</v>
          </cell>
          <cell r="N3698">
            <v>0</v>
          </cell>
          <cell r="O3698">
            <v>0</v>
          </cell>
          <cell r="P3698">
            <v>0</v>
          </cell>
          <cell r="Q3698">
            <v>0</v>
          </cell>
          <cell r="R3698">
            <v>0</v>
          </cell>
          <cell r="T3698">
            <v>0</v>
          </cell>
        </row>
        <row r="3699">
          <cell r="D3699" t="str">
            <v>Equipment Operasional</v>
          </cell>
          <cell r="H3699" t="str">
            <v>BBM</v>
          </cell>
          <cell r="M3699">
            <v>73265.715915797002</v>
          </cell>
          <cell r="T3699">
            <v>0</v>
          </cell>
        </row>
        <row r="3700">
          <cell r="B3700" t="str">
            <v>D20025</v>
          </cell>
          <cell r="E3700" t="str">
            <v>Excavator CAT320</v>
          </cell>
          <cell r="F3700">
            <v>0.6</v>
          </cell>
          <cell r="G3700">
            <v>18</v>
          </cell>
          <cell r="H3700">
            <v>130.93688697141965</v>
          </cell>
          <cell r="I3700" t="str">
            <v>jam</v>
          </cell>
          <cell r="J3700">
            <v>7.2742714984122037</v>
          </cell>
          <cell r="K3700">
            <v>6.6424423792937809E-2</v>
          </cell>
          <cell r="L3700">
            <v>15.054703419291371</v>
          </cell>
          <cell r="M3700">
            <v>241268.4</v>
          </cell>
          <cell r="N3700">
            <v>1755051.8455875148</v>
          </cell>
          <cell r="O3700">
            <v>0</v>
          </cell>
          <cell r="P3700">
            <v>0</v>
          </cell>
          <cell r="Q3700">
            <v>1755051.8455875148</v>
          </cell>
          <cell r="R3700">
            <v>0</v>
          </cell>
          <cell r="T3700">
            <v>0</v>
          </cell>
        </row>
        <row r="3701">
          <cell r="B3701" t="str">
            <v>D20105</v>
          </cell>
          <cell r="E3701" t="str">
            <v>Excavator long arm</v>
          </cell>
          <cell r="F3701">
            <v>0.4</v>
          </cell>
          <cell r="G3701">
            <v>18</v>
          </cell>
          <cell r="H3701">
            <v>96.99028664549607</v>
          </cell>
          <cell r="I3701" t="str">
            <v>jam</v>
          </cell>
          <cell r="J3701">
            <v>5.3883492580831147</v>
          </cell>
          <cell r="K3701">
            <v>7.3804915325486456E-2</v>
          </cell>
          <cell r="L3701">
            <v>13.549233077362235</v>
          </cell>
          <cell r="M3701">
            <v>241268.4</v>
          </cell>
          <cell r="N3701">
            <v>1300038.4041389001</v>
          </cell>
          <cell r="O3701">
            <v>0</v>
          </cell>
          <cell r="P3701">
            <v>0</v>
          </cell>
          <cell r="Q3701">
            <v>1300038.4041389001</v>
          </cell>
          <cell r="R3701">
            <v>0</v>
          </cell>
          <cell r="T3701">
            <v>0</v>
          </cell>
        </row>
        <row r="3702">
          <cell r="B3702" t="str">
            <v>D20024</v>
          </cell>
          <cell r="E3702" t="str">
            <v>Dump Truck 20 Ton</v>
          </cell>
          <cell r="F3702">
            <v>8</v>
          </cell>
          <cell r="G3702">
            <v>10</v>
          </cell>
          <cell r="H3702">
            <v>237.95199999999994</v>
          </cell>
          <cell r="I3702" t="str">
            <v>jam</v>
          </cell>
          <cell r="J3702">
            <v>23.795199999999994</v>
          </cell>
          <cell r="K3702">
            <v>0.13037037037037036</v>
          </cell>
          <cell r="L3702">
            <v>7.6704545454545467</v>
          </cell>
          <cell r="M3702">
            <v>192744.92307692309</v>
          </cell>
          <cell r="N3702">
            <v>4586403.9935999997</v>
          </cell>
          <cell r="O3702">
            <v>0</v>
          </cell>
          <cell r="P3702">
            <v>0</v>
          </cell>
          <cell r="Q3702">
            <v>4586403.9935999997</v>
          </cell>
          <cell r="R3702">
            <v>0</v>
          </cell>
          <cell r="T3702">
            <v>0</v>
          </cell>
        </row>
        <row r="3703">
          <cell r="B3703" t="str">
            <v>D20049</v>
          </cell>
          <cell r="E3703" t="str">
            <v>Giant breaker</v>
          </cell>
          <cell r="G3703">
            <v>18</v>
          </cell>
          <cell r="H3703">
            <v>328.536</v>
          </cell>
          <cell r="I3703" t="str">
            <v>jam</v>
          </cell>
          <cell r="J3703">
            <v>18.251999999999999</v>
          </cell>
          <cell r="K3703">
            <v>0.1</v>
          </cell>
          <cell r="L3703">
            <v>10</v>
          </cell>
          <cell r="M3703">
            <v>268437.52</v>
          </cell>
          <cell r="N3703">
            <v>4899521.6150399996</v>
          </cell>
          <cell r="O3703">
            <v>0</v>
          </cell>
          <cell r="P3703">
            <v>0</v>
          </cell>
          <cell r="Q3703">
            <v>4899521.6150399996</v>
          </cell>
          <cell r="R3703">
            <v>0</v>
          </cell>
          <cell r="T3703">
            <v>0</v>
          </cell>
        </row>
        <row r="3704">
          <cell r="B3704" t="str">
            <v>D20004</v>
          </cell>
          <cell r="E3704" t="str">
            <v>Alat bantu (Pek. Tanah)-m3</v>
          </cell>
          <cell r="I3704" t="str">
            <v>m3</v>
          </cell>
          <cell r="J3704">
            <v>182.51999999999998</v>
          </cell>
          <cell r="K3704">
            <v>1</v>
          </cell>
          <cell r="M3704">
            <v>250</v>
          </cell>
          <cell r="N3704">
            <v>45629.999999999993</v>
          </cell>
          <cell r="O3704">
            <v>0</v>
          </cell>
          <cell r="P3704">
            <v>0</v>
          </cell>
          <cell r="Q3704">
            <v>45629.999999999993</v>
          </cell>
          <cell r="R3704">
            <v>0</v>
          </cell>
          <cell r="T3704">
            <v>0</v>
          </cell>
        </row>
        <row r="3705">
          <cell r="B3705" t="str">
            <v>D20050</v>
          </cell>
          <cell r="E3705" t="str">
            <v>BBM solar</v>
          </cell>
          <cell r="H3705">
            <v>794.41517361691558</v>
          </cell>
          <cell r="I3705" t="str">
            <v>ltr</v>
          </cell>
          <cell r="J3705">
            <v>794.41517361691558</v>
          </cell>
          <cell r="M3705">
            <v>989.1712</v>
          </cell>
          <cell r="N3705">
            <v>785812.61058485275</v>
          </cell>
          <cell r="O3705">
            <v>0</v>
          </cell>
          <cell r="P3705">
            <v>0</v>
          </cell>
          <cell r="Q3705">
            <v>785812.61058485275</v>
          </cell>
          <cell r="R3705">
            <v>0</v>
          </cell>
          <cell r="T3705">
            <v>0</v>
          </cell>
        </row>
        <row r="3706">
          <cell r="T3706">
            <v>0</v>
          </cell>
        </row>
        <row r="3707">
          <cell r="D3707" t="str">
            <v>Rock Excavation</v>
          </cell>
          <cell r="F3707" t="str">
            <v>Estimate =</v>
          </cell>
          <cell r="G3707">
            <v>0.35</v>
          </cell>
          <cell r="I3707" t="str">
            <v>m3</v>
          </cell>
          <cell r="J3707">
            <v>159.70499999999998</v>
          </cell>
          <cell r="L3707">
            <v>0.25</v>
          </cell>
          <cell r="M3707">
            <v>119674.84784361059</v>
          </cell>
          <cell r="T3707">
            <v>0</v>
          </cell>
        </row>
        <row r="3708">
          <cell r="D3708" t="str">
            <v>Labour</v>
          </cell>
          <cell r="M3708">
            <v>10461.846747387704</v>
          </cell>
          <cell r="T3708">
            <v>0</v>
          </cell>
        </row>
        <row r="3709">
          <cell r="B3709" t="str">
            <v>C20001</v>
          </cell>
          <cell r="E3709" t="str">
            <v>Tenaga</v>
          </cell>
          <cell r="G3709">
            <v>3</v>
          </cell>
          <cell r="I3709" t="str">
            <v>jam</v>
          </cell>
          <cell r="J3709">
            <v>95.474813416660183</v>
          </cell>
          <cell r="K3709">
            <v>0.59781981413644025</v>
          </cell>
          <cell r="L3709">
            <v>5.0182344730971238</v>
          </cell>
          <cell r="M3709">
            <v>17500</v>
          </cell>
          <cell r="N3709">
            <v>1670809.2347915531</v>
          </cell>
          <cell r="O3709">
            <v>0</v>
          </cell>
          <cell r="P3709">
            <v>1670809.2347915531</v>
          </cell>
          <cell r="Q3709">
            <v>0</v>
          </cell>
          <cell r="R3709">
            <v>0</v>
          </cell>
          <cell r="T3709">
            <v>0</v>
          </cell>
        </row>
        <row r="3710">
          <cell r="B3710" t="str">
            <v>C20003</v>
          </cell>
          <cell r="E3710" t="str">
            <v>Mandor</v>
          </cell>
          <cell r="G3710">
            <v>0</v>
          </cell>
          <cell r="I3710" t="str">
            <v>jam</v>
          </cell>
          <cell r="J3710">
            <v>0</v>
          </cell>
          <cell r="K3710">
            <v>0</v>
          </cell>
          <cell r="L3710">
            <v>5.0182344730971238</v>
          </cell>
          <cell r="M3710">
            <v>27500</v>
          </cell>
          <cell r="N3710">
            <v>0</v>
          </cell>
          <cell r="O3710">
            <v>0</v>
          </cell>
          <cell r="P3710">
            <v>0</v>
          </cell>
          <cell r="Q3710">
            <v>0</v>
          </cell>
          <cell r="R3710">
            <v>0</v>
          </cell>
          <cell r="T3710">
            <v>0</v>
          </cell>
        </row>
        <row r="3711">
          <cell r="D3711" t="str">
            <v>Equipment Operasional</v>
          </cell>
          <cell r="H3711" t="str">
            <v>BBM</v>
          </cell>
          <cell r="M3711">
            <v>109213.00109622291</v>
          </cell>
          <cell r="T3711">
            <v>0</v>
          </cell>
        </row>
        <row r="3712">
          <cell r="B3712" t="str">
            <v>D20025</v>
          </cell>
          <cell r="E3712" t="str">
            <v>Excavator CAT320</v>
          </cell>
          <cell r="F3712">
            <v>0.6</v>
          </cell>
          <cell r="G3712">
            <v>18</v>
          </cell>
          <cell r="H3712">
            <v>343.70932829997668</v>
          </cell>
          <cell r="I3712" t="str">
            <v>jam</v>
          </cell>
          <cell r="J3712">
            <v>19.094962683332039</v>
          </cell>
          <cell r="K3712">
            <v>0.19927327137881343</v>
          </cell>
          <cell r="L3712">
            <v>5.0182344730971238</v>
          </cell>
          <cell r="M3712">
            <v>241268.4</v>
          </cell>
          <cell r="N3712">
            <v>4607011.0946672279</v>
          </cell>
          <cell r="O3712">
            <v>0</v>
          </cell>
          <cell r="P3712">
            <v>0</v>
          </cell>
          <cell r="Q3712">
            <v>4607011.0946672279</v>
          </cell>
          <cell r="R3712">
            <v>0</v>
          </cell>
          <cell r="T3712">
            <v>0</v>
          </cell>
        </row>
        <row r="3713">
          <cell r="B3713" t="str">
            <v>D20105</v>
          </cell>
          <cell r="E3713" t="str">
            <v>Excavator long arm</v>
          </cell>
          <cell r="F3713">
            <v>0.4</v>
          </cell>
          <cell r="G3713">
            <v>18</v>
          </cell>
          <cell r="H3713">
            <v>254.59950244442715</v>
          </cell>
          <cell r="I3713" t="str">
            <v>jam</v>
          </cell>
          <cell r="J3713">
            <v>14.144416802468175</v>
          </cell>
          <cell r="K3713">
            <v>0.22141474597645935</v>
          </cell>
          <cell r="L3713">
            <v>4.5164110257874119</v>
          </cell>
          <cell r="M3713">
            <v>241268.4</v>
          </cell>
          <cell r="N3713">
            <v>3412600.8108646125</v>
          </cell>
          <cell r="O3713">
            <v>0</v>
          </cell>
          <cell r="P3713">
            <v>0</v>
          </cell>
          <cell r="Q3713">
            <v>3412600.8108646125</v>
          </cell>
          <cell r="R3713">
            <v>0</v>
          </cell>
          <cell r="T3713">
            <v>0</v>
          </cell>
        </row>
        <row r="3714">
          <cell r="B3714" t="str">
            <v>D20024</v>
          </cell>
          <cell r="E3714" t="str">
            <v>Dump Truck 20 Ton</v>
          </cell>
          <cell r="F3714">
            <v>8</v>
          </cell>
          <cell r="G3714">
            <v>10</v>
          </cell>
          <cell r="H3714">
            <v>208.20799999999994</v>
          </cell>
          <cell r="I3714" t="str">
            <v>jam</v>
          </cell>
          <cell r="J3714">
            <v>20.820799999999995</v>
          </cell>
          <cell r="K3714">
            <v>0.13037037037037036</v>
          </cell>
          <cell r="L3714">
            <v>7.6704545454545467</v>
          </cell>
          <cell r="M3714">
            <v>192744.92307692309</v>
          </cell>
          <cell r="N3714">
            <v>4013103.4943999993</v>
          </cell>
          <cell r="O3714">
            <v>0</v>
          </cell>
          <cell r="P3714">
            <v>0</v>
          </cell>
          <cell r="Q3714">
            <v>4013103.4943999993</v>
          </cell>
          <cell r="R3714">
            <v>0</v>
          </cell>
          <cell r="T3714">
            <v>0</v>
          </cell>
        </row>
        <row r="3715">
          <cell r="B3715" t="str">
            <v>D20049</v>
          </cell>
          <cell r="E3715" t="str">
            <v>Giant breaker</v>
          </cell>
          <cell r="G3715">
            <v>18</v>
          </cell>
          <cell r="H3715">
            <v>287.46899999999999</v>
          </cell>
          <cell r="I3715" t="str">
            <v>jam</v>
          </cell>
          <cell r="J3715">
            <v>15.970499999999999</v>
          </cell>
          <cell r="K3715">
            <v>0.1</v>
          </cell>
          <cell r="L3715">
            <v>10</v>
          </cell>
          <cell r="M3715">
            <v>268437.52</v>
          </cell>
          <cell r="N3715">
            <v>4287081.41316</v>
          </cell>
          <cell r="O3715">
            <v>0</v>
          </cell>
          <cell r="P3715">
            <v>0</v>
          </cell>
          <cell r="Q3715">
            <v>4287081.41316</v>
          </cell>
          <cell r="R3715">
            <v>0</v>
          </cell>
          <cell r="T3715">
            <v>0</v>
          </cell>
        </row>
        <row r="3716">
          <cell r="B3716" t="str">
            <v>D20004</v>
          </cell>
          <cell r="E3716" t="str">
            <v>Alat bantu (Pek. Tanah)-m3</v>
          </cell>
          <cell r="I3716" t="str">
            <v>m3</v>
          </cell>
          <cell r="J3716">
            <v>159.70499999999998</v>
          </cell>
          <cell r="K3716">
            <v>1</v>
          </cell>
          <cell r="M3716">
            <v>250</v>
          </cell>
          <cell r="N3716">
            <v>39926.249999999993</v>
          </cell>
          <cell r="O3716">
            <v>0</v>
          </cell>
          <cell r="P3716">
            <v>0</v>
          </cell>
          <cell r="Q3716">
            <v>39926.249999999993</v>
          </cell>
          <cell r="R3716">
            <v>0</v>
          </cell>
          <cell r="T3716">
            <v>0</v>
          </cell>
        </row>
        <row r="3717">
          <cell r="B3717" t="str">
            <v>D20050</v>
          </cell>
          <cell r="E3717" t="str">
            <v>BBM solar</v>
          </cell>
          <cell r="H3717">
            <v>1093.9858307444038</v>
          </cell>
          <cell r="I3717" t="str">
            <v>ltr</v>
          </cell>
          <cell r="J3717">
            <v>1093.9858307444038</v>
          </cell>
          <cell r="M3717">
            <v>989.1712</v>
          </cell>
          <cell r="N3717">
            <v>1082139.2769804387</v>
          </cell>
          <cell r="O3717">
            <v>0</v>
          </cell>
          <cell r="P3717">
            <v>0</v>
          </cell>
          <cell r="Q3717">
            <v>1082139.2769804387</v>
          </cell>
          <cell r="R3717">
            <v>0</v>
          </cell>
          <cell r="T3717">
            <v>0</v>
          </cell>
        </row>
        <row r="3718">
          <cell r="T3718">
            <v>0</v>
          </cell>
        </row>
        <row r="3719">
          <cell r="B3719" t="str">
            <v>4.13.2</v>
          </cell>
          <cell r="D3719" t="str">
            <v>Chamber Soil Back Filling</v>
          </cell>
          <cell r="I3719" t="str">
            <v>m3</v>
          </cell>
          <cell r="J3719">
            <v>79.62</v>
          </cell>
          <cell r="K3719">
            <v>39.81</v>
          </cell>
          <cell r="L3719" t="str">
            <v>m3/nos</v>
          </cell>
          <cell r="M3719">
            <v>48435.163685089254</v>
          </cell>
          <cell r="T3719">
            <v>0</v>
          </cell>
        </row>
        <row r="3720">
          <cell r="D3720" t="str">
            <v>Material</v>
          </cell>
          <cell r="M3720">
            <v>8174.2819508471612</v>
          </cell>
          <cell r="T3720">
            <v>0</v>
          </cell>
        </row>
        <row r="3721">
          <cell r="B3721" t="str">
            <v>A20020</v>
          </cell>
          <cell r="E3721" t="str">
            <v>Tanah pilihan</v>
          </cell>
          <cell r="F3721">
            <v>0.2</v>
          </cell>
          <cell r="I3721" t="str">
            <v>m3</v>
          </cell>
          <cell r="J3721">
            <v>19.108799999999999</v>
          </cell>
          <cell r="K3721">
            <v>1.2</v>
          </cell>
          <cell r="M3721">
            <v>34059.508128529844</v>
          </cell>
          <cell r="N3721">
            <v>650836.32892645104</v>
          </cell>
          <cell r="O3721">
            <v>650836.32892645104</v>
          </cell>
          <cell r="P3721">
            <v>0</v>
          </cell>
          <cell r="Q3721">
            <v>0</v>
          </cell>
          <cell r="R3721">
            <v>0</v>
          </cell>
          <cell r="T3721">
            <v>0</v>
          </cell>
        </row>
        <row r="3722">
          <cell r="D3722" t="str">
            <v>Labour</v>
          </cell>
          <cell r="M3722">
            <v>3489.7119341563775</v>
          </cell>
          <cell r="T3722">
            <v>0</v>
          </cell>
        </row>
        <row r="3723">
          <cell r="B3723" t="str">
            <v>C20001</v>
          </cell>
          <cell r="E3723" t="str">
            <v>Tenaga</v>
          </cell>
          <cell r="G3723">
            <v>6</v>
          </cell>
          <cell r="I3723" t="str">
            <v>jam</v>
          </cell>
          <cell r="J3723">
            <v>12.581925925925923</v>
          </cell>
          <cell r="K3723">
            <v>0.15802469135802463</v>
          </cell>
          <cell r="L3723">
            <v>37.968750000000014</v>
          </cell>
          <cell r="M3723">
            <v>17500</v>
          </cell>
          <cell r="N3723">
            <v>220183.70370370365</v>
          </cell>
          <cell r="O3723">
            <v>0</v>
          </cell>
          <cell r="P3723">
            <v>220183.70370370365</v>
          </cell>
          <cell r="Q3723">
            <v>0</v>
          </cell>
          <cell r="R3723">
            <v>0</v>
          </cell>
          <cell r="T3723">
            <v>0</v>
          </cell>
        </row>
        <row r="3724">
          <cell r="B3724" t="str">
            <v>C20003</v>
          </cell>
          <cell r="E3724" t="str">
            <v>Mandor</v>
          </cell>
          <cell r="G3724">
            <v>1</v>
          </cell>
          <cell r="I3724" t="str">
            <v>jam</v>
          </cell>
          <cell r="J3724">
            <v>2.0969876543209871</v>
          </cell>
          <cell r="K3724">
            <v>2.6337448559670771E-2</v>
          </cell>
          <cell r="L3724">
            <v>37.968750000000014</v>
          </cell>
          <cell r="M3724">
            <v>27500</v>
          </cell>
          <cell r="N3724">
            <v>57667.160493827148</v>
          </cell>
          <cell r="O3724">
            <v>0</v>
          </cell>
          <cell r="P3724">
            <v>57667.160493827148</v>
          </cell>
          <cell r="Q3724">
            <v>0</v>
          </cell>
          <cell r="R3724">
            <v>0</v>
          </cell>
          <cell r="T3724">
            <v>0</v>
          </cell>
        </row>
        <row r="3725">
          <cell r="D3725" t="str">
            <v>Equipment Operasional</v>
          </cell>
          <cell r="H3725" t="str">
            <v>BBM</v>
          </cell>
          <cell r="M3725">
            <v>36771.169800085707</v>
          </cell>
          <cell r="T3725">
            <v>0</v>
          </cell>
        </row>
        <row r="3726">
          <cell r="B3726" t="str">
            <v>D20025</v>
          </cell>
          <cell r="E3726" t="str">
            <v>Excavator CAT320</v>
          </cell>
          <cell r="F3726" t="str">
            <v>Timbun</v>
          </cell>
          <cell r="G3726">
            <v>18</v>
          </cell>
          <cell r="H3726">
            <v>37.745777777777768</v>
          </cell>
          <cell r="I3726" t="str">
            <v>jam</v>
          </cell>
          <cell r="J3726">
            <v>2.0969876543209871</v>
          </cell>
          <cell r="K3726">
            <v>2.6337448559670771E-2</v>
          </cell>
          <cell r="L3726">
            <v>37.968750000000014</v>
          </cell>
          <cell r="M3726">
            <v>241268.4</v>
          </cell>
          <cell r="N3726">
            <v>505936.85617777763</v>
          </cell>
          <cell r="O3726">
            <v>0</v>
          </cell>
          <cell r="P3726">
            <v>0</v>
          </cell>
          <cell r="Q3726">
            <v>505936.85617777763</v>
          </cell>
          <cell r="R3726">
            <v>0</v>
          </cell>
          <cell r="T3726">
            <v>0</v>
          </cell>
        </row>
        <row r="3727">
          <cell r="B3727" t="str">
            <v>D20040</v>
          </cell>
          <cell r="E3727" t="str">
            <v>Water Tank Truck, 3000-5000 liter</v>
          </cell>
          <cell r="G3727">
            <v>5</v>
          </cell>
          <cell r="H3727">
            <v>2.6540000000000004</v>
          </cell>
          <cell r="I3727" t="str">
            <v>jam</v>
          </cell>
          <cell r="J3727">
            <v>0.53080000000000005</v>
          </cell>
          <cell r="K3727">
            <v>6.6666666666666671E-3</v>
          </cell>
          <cell r="L3727">
            <v>150</v>
          </cell>
          <cell r="M3727">
            <v>84561.566504230243</v>
          </cell>
          <cell r="N3727">
            <v>44885.279500445416</v>
          </cell>
          <cell r="O3727">
            <v>0</v>
          </cell>
          <cell r="P3727">
            <v>0</v>
          </cell>
          <cell r="Q3727">
            <v>44885.279500445416</v>
          </cell>
          <cell r="R3727">
            <v>0</v>
          </cell>
          <cell r="T3727">
            <v>0</v>
          </cell>
        </row>
        <row r="3728">
          <cell r="B3728" t="str">
            <v>A20021</v>
          </cell>
          <cell r="E3728" t="str">
            <v>Air</v>
          </cell>
          <cell r="I3728" t="str">
            <v>m3</v>
          </cell>
          <cell r="J3728">
            <v>7.9620000000000006</v>
          </cell>
          <cell r="K3728">
            <v>0.1</v>
          </cell>
          <cell r="M3728">
            <v>2469.92</v>
          </cell>
          <cell r="N3728">
            <v>19665.503040000003</v>
          </cell>
          <cell r="O3728">
            <v>19665.503040000003</v>
          </cell>
          <cell r="P3728">
            <v>0</v>
          </cell>
          <cell r="Q3728">
            <v>0</v>
          </cell>
          <cell r="R3728">
            <v>0</v>
          </cell>
          <cell r="T3728">
            <v>0</v>
          </cell>
        </row>
        <row r="3729">
          <cell r="B3729" t="str">
            <v>D20036</v>
          </cell>
          <cell r="E3729" t="str">
            <v>Stamper</v>
          </cell>
          <cell r="I3729" t="str">
            <v>jam</v>
          </cell>
          <cell r="J3729">
            <v>10.616</v>
          </cell>
          <cell r="K3729">
            <v>0.13333333333333333</v>
          </cell>
          <cell r="L3729">
            <v>7.5</v>
          </cell>
          <cell r="M3729">
            <v>27509.943875635217</v>
          </cell>
          <cell r="N3729">
            <v>292045.56418374344</v>
          </cell>
          <cell r="O3729">
            <v>0</v>
          </cell>
          <cell r="P3729">
            <v>0</v>
          </cell>
          <cell r="Q3729">
            <v>292045.56418374344</v>
          </cell>
          <cell r="R3729">
            <v>0</v>
          </cell>
          <cell r="T3729">
            <v>0</v>
          </cell>
        </row>
        <row r="3730">
          <cell r="B3730" t="str">
            <v>D20042</v>
          </cell>
          <cell r="E3730" t="str">
            <v>Wheel loader</v>
          </cell>
          <cell r="F3730">
            <v>0.8</v>
          </cell>
          <cell r="G3730">
            <v>16</v>
          </cell>
          <cell r="H3730">
            <v>27.286104417670682</v>
          </cell>
          <cell r="I3730" t="str">
            <v>jam</v>
          </cell>
          <cell r="J3730">
            <v>1.7053815261044176</v>
          </cell>
          <cell r="K3730">
            <v>2.6773761713520743E-2</v>
          </cell>
          <cell r="L3730">
            <v>37.350000000000009</v>
          </cell>
          <cell r="M3730">
            <v>173345.6</v>
          </cell>
          <cell r="N3730">
            <v>295620.38387148594</v>
          </cell>
          <cell r="O3730">
            <v>0</v>
          </cell>
          <cell r="P3730">
            <v>0</v>
          </cell>
          <cell r="Q3730">
            <v>295620.38387148594</v>
          </cell>
          <cell r="R3730">
            <v>0</v>
          </cell>
          <cell r="T3730">
            <v>0</v>
          </cell>
        </row>
        <row r="3731">
          <cell r="B3731" t="str">
            <v>D20024</v>
          </cell>
          <cell r="E3731" t="str">
            <v>Dump Truck 20 Ton</v>
          </cell>
          <cell r="F3731">
            <v>8</v>
          </cell>
          <cell r="G3731">
            <v>10</v>
          </cell>
          <cell r="H3731">
            <v>83.040711111111122</v>
          </cell>
          <cell r="I3731" t="str">
            <v>jam</v>
          </cell>
          <cell r="J3731">
            <v>8.3040711111111118</v>
          </cell>
          <cell r="K3731">
            <v>0.13037037037037036</v>
          </cell>
          <cell r="L3731">
            <v>7.6704545454545467</v>
          </cell>
          <cell r="M3731">
            <v>192744.92307692309</v>
          </cell>
          <cell r="N3731">
            <v>1600567.5475364106</v>
          </cell>
          <cell r="O3731">
            <v>0</v>
          </cell>
          <cell r="P3731">
            <v>0</v>
          </cell>
          <cell r="Q3731">
            <v>1600567.5475364106</v>
          </cell>
          <cell r="R3731">
            <v>0</v>
          </cell>
          <cell r="T3731">
            <v>0</v>
          </cell>
        </row>
        <row r="3732">
          <cell r="B3732" t="str">
            <v>D20004</v>
          </cell>
          <cell r="E3732" t="str">
            <v>Alat bantu (Pek. Tanah)-m3</v>
          </cell>
          <cell r="I3732" t="str">
            <v>m3</v>
          </cell>
          <cell r="J3732">
            <v>79.62</v>
          </cell>
          <cell r="K3732">
            <v>1</v>
          </cell>
          <cell r="M3732">
            <v>250</v>
          </cell>
          <cell r="N3732">
            <v>19905</v>
          </cell>
          <cell r="O3732">
            <v>0</v>
          </cell>
          <cell r="P3732">
            <v>0</v>
          </cell>
          <cell r="Q3732">
            <v>19905</v>
          </cell>
          <cell r="R3732">
            <v>0</v>
          </cell>
          <cell r="T3732">
            <v>0</v>
          </cell>
        </row>
        <row r="3733">
          <cell r="B3733" t="str">
            <v>D20050</v>
          </cell>
          <cell r="E3733" t="str">
            <v>BBM solar</v>
          </cell>
          <cell r="H3733">
            <v>150.72659330655958</v>
          </cell>
          <cell r="I3733" t="str">
            <v>ltr</v>
          </cell>
          <cell r="J3733">
            <v>150.72659330655958</v>
          </cell>
          <cell r="M3733">
            <v>989.1712</v>
          </cell>
          <cell r="N3733">
            <v>149094.4051729615</v>
          </cell>
          <cell r="O3733">
            <v>0</v>
          </cell>
          <cell r="P3733">
            <v>0</v>
          </cell>
          <cell r="Q3733">
            <v>149094.4051729615</v>
          </cell>
          <cell r="R3733">
            <v>0</v>
          </cell>
          <cell r="T3733">
            <v>0</v>
          </cell>
        </row>
        <row r="3734">
          <cell r="T3734">
            <v>0</v>
          </cell>
        </row>
        <row r="3735">
          <cell r="B3735" t="str">
            <v>4.13.3</v>
          </cell>
          <cell r="D3735" t="str">
            <v>Blinding Concrete Class B</v>
          </cell>
          <cell r="F3735">
            <v>0.1</v>
          </cell>
          <cell r="I3735" t="str">
            <v>m3</v>
          </cell>
          <cell r="J3735">
            <v>8.76</v>
          </cell>
          <cell r="K3735">
            <v>4.38</v>
          </cell>
          <cell r="L3735" t="str">
            <v>m3/nos</v>
          </cell>
          <cell r="M3735">
            <v>694275.05280000006</v>
          </cell>
          <cell r="T3735">
            <v>0</v>
          </cell>
        </row>
        <row r="3736">
          <cell r="D3736" t="str">
            <v>Material</v>
          </cell>
          <cell r="M3736">
            <v>609675.05280000006</v>
          </cell>
          <cell r="T3736">
            <v>0</v>
          </cell>
        </row>
        <row r="3737">
          <cell r="B3737" t="str">
            <v>B20193</v>
          </cell>
          <cell r="E3737" t="str">
            <v>Concrete Class B</v>
          </cell>
          <cell r="I3737" t="str">
            <v>m3</v>
          </cell>
          <cell r="J3737">
            <v>8.9352</v>
          </cell>
          <cell r="K3737">
            <v>1.02</v>
          </cell>
          <cell r="M3737">
            <v>597720.64</v>
          </cell>
          <cell r="N3737">
            <v>5340753.4625280006</v>
          </cell>
          <cell r="O3737">
            <v>5340753.4625280006</v>
          </cell>
          <cell r="P3737">
            <v>0</v>
          </cell>
          <cell r="Q3737">
            <v>0</v>
          </cell>
          <cell r="R3737">
            <v>0</v>
          </cell>
          <cell r="T3737">
            <v>0</v>
          </cell>
        </row>
        <row r="3738">
          <cell r="D3738" t="str">
            <v>Labour</v>
          </cell>
          <cell r="M3738">
            <v>81600</v>
          </cell>
          <cell r="T3738">
            <v>0</v>
          </cell>
        </row>
        <row r="3739">
          <cell r="B3739" t="str">
            <v>C20008</v>
          </cell>
          <cell r="E3739" t="str">
            <v>Placing beton (slab)</v>
          </cell>
          <cell r="I3739" t="str">
            <v>m3</v>
          </cell>
          <cell r="J3739">
            <v>8.9352</v>
          </cell>
          <cell r="M3739">
            <v>80000</v>
          </cell>
          <cell r="N3739">
            <v>714816</v>
          </cell>
          <cell r="O3739">
            <v>0</v>
          </cell>
          <cell r="P3739">
            <v>714816</v>
          </cell>
          <cell r="Q3739">
            <v>0</v>
          </cell>
          <cell r="R3739">
            <v>0</v>
          </cell>
          <cell r="T3739">
            <v>0</v>
          </cell>
        </row>
        <row r="3740">
          <cell r="D3740" t="str">
            <v>Equipment Operasional</v>
          </cell>
          <cell r="H3740" t="str">
            <v>BBM</v>
          </cell>
          <cell r="M3740">
            <v>3000</v>
          </cell>
          <cell r="T3740">
            <v>0</v>
          </cell>
        </row>
        <row r="3741">
          <cell r="B3741" t="str">
            <v>D20029</v>
          </cell>
          <cell r="E3741" t="str">
            <v>Gerobak dorong</v>
          </cell>
          <cell r="I3741" t="str">
            <v>unit</v>
          </cell>
          <cell r="J3741">
            <v>0.17519999999999999</v>
          </cell>
          <cell r="K3741">
            <v>0.02</v>
          </cell>
          <cell r="M3741">
            <v>100000</v>
          </cell>
          <cell r="N3741">
            <v>17520</v>
          </cell>
          <cell r="O3741">
            <v>0</v>
          </cell>
          <cell r="P3741">
            <v>0</v>
          </cell>
          <cell r="Q3741">
            <v>17520</v>
          </cell>
          <cell r="R3741">
            <v>0</v>
          </cell>
          <cell r="T3741">
            <v>0</v>
          </cell>
        </row>
        <row r="3742">
          <cell r="B3742" t="str">
            <v>D20006</v>
          </cell>
          <cell r="E3742" t="str">
            <v>Alat bantu Cor</v>
          </cell>
          <cell r="I3742" t="str">
            <v>m3</v>
          </cell>
          <cell r="J3742">
            <v>8.76</v>
          </cell>
          <cell r="K3742">
            <v>1</v>
          </cell>
          <cell r="M3742">
            <v>1000</v>
          </cell>
          <cell r="N3742">
            <v>8760</v>
          </cell>
          <cell r="O3742">
            <v>0</v>
          </cell>
          <cell r="P3742">
            <v>0</v>
          </cell>
          <cell r="Q3742">
            <v>8760</v>
          </cell>
          <cell r="R3742">
            <v>0</v>
          </cell>
          <cell r="T3742">
            <v>0</v>
          </cell>
        </row>
        <row r="3743">
          <cell r="T3743">
            <v>0</v>
          </cell>
        </row>
        <row r="3744">
          <cell r="B3744" t="str">
            <v>4.13.4</v>
          </cell>
          <cell r="D3744" t="str">
            <v>Concrete Work</v>
          </cell>
          <cell r="I3744" t="str">
            <v>nos</v>
          </cell>
          <cell r="J3744">
            <v>2</v>
          </cell>
          <cell r="M3744">
            <v>235489034.38266292</v>
          </cell>
          <cell r="T3744">
            <v>0</v>
          </cell>
        </row>
        <row r="3745">
          <cell r="D3745" t="str">
            <v>Concrete block</v>
          </cell>
          <cell r="T3745">
            <v>0</v>
          </cell>
        </row>
        <row r="3746">
          <cell r="B3746" t="str">
            <v>4.13.4.a</v>
          </cell>
          <cell r="E3746" t="str">
            <v>Con-C</v>
          </cell>
          <cell r="I3746" t="str">
            <v>m3</v>
          </cell>
          <cell r="J3746">
            <v>11.234</v>
          </cell>
          <cell r="K3746">
            <v>5.617</v>
          </cell>
          <cell r="L3746" t="str">
            <v>m3/nos</v>
          </cell>
          <cell r="T3746">
            <v>0</v>
          </cell>
        </row>
        <row r="3747">
          <cell r="B3747" t="str">
            <v>4.13.4.b</v>
          </cell>
          <cell r="E3747" t="str">
            <v>Re-Bar</v>
          </cell>
          <cell r="I3747" t="str">
            <v>kg</v>
          </cell>
          <cell r="J3747">
            <v>268.14600000000002</v>
          </cell>
          <cell r="K3747">
            <v>134.07300000000001</v>
          </cell>
          <cell r="L3747" t="str">
            <v>kg/nos</v>
          </cell>
          <cell r="T3747">
            <v>0</v>
          </cell>
        </row>
        <row r="3748">
          <cell r="B3748" t="str">
            <v>4.13.4.c</v>
          </cell>
          <cell r="E3748" t="str">
            <v>Form-Work</v>
          </cell>
          <cell r="I3748" t="str">
            <v>m2</v>
          </cell>
          <cell r="J3748">
            <v>50.975999999999999</v>
          </cell>
          <cell r="K3748">
            <v>25.488</v>
          </cell>
          <cell r="L3748" t="str">
            <v>m2/nos</v>
          </cell>
          <cell r="T3748">
            <v>0</v>
          </cell>
        </row>
        <row r="3749">
          <cell r="D3749" t="str">
            <v>Opening for acces and maintenance</v>
          </cell>
          <cell r="T3749">
            <v>0</v>
          </cell>
        </row>
        <row r="3750">
          <cell r="B3750" t="str">
            <v>4.13.4.d</v>
          </cell>
          <cell r="E3750" t="str">
            <v>Con-C</v>
          </cell>
          <cell r="I3750" t="str">
            <v>m3</v>
          </cell>
          <cell r="J3750">
            <v>0.32</v>
          </cell>
          <cell r="K3750">
            <v>0.16</v>
          </cell>
          <cell r="L3750" t="str">
            <v>m3/nos</v>
          </cell>
          <cell r="T3750">
            <v>0</v>
          </cell>
        </row>
        <row r="3751">
          <cell r="B3751" t="str">
            <v>4.13.4.e</v>
          </cell>
          <cell r="E3751" t="str">
            <v>Re-Bar</v>
          </cell>
          <cell r="I3751" t="str">
            <v>kg</v>
          </cell>
          <cell r="J3751">
            <v>66.563999999999993</v>
          </cell>
          <cell r="K3751">
            <v>33.281999999999996</v>
          </cell>
          <cell r="L3751" t="str">
            <v>kg/nos</v>
          </cell>
          <cell r="T3751">
            <v>0</v>
          </cell>
        </row>
        <row r="3752">
          <cell r="B3752" t="str">
            <v>4.13.4.f</v>
          </cell>
          <cell r="E3752" t="str">
            <v>Form-Work</v>
          </cell>
          <cell r="I3752" t="str">
            <v>m2</v>
          </cell>
          <cell r="J3752">
            <v>4.32</v>
          </cell>
          <cell r="K3752">
            <v>2.16</v>
          </cell>
          <cell r="L3752" t="str">
            <v>m2/nos</v>
          </cell>
          <cell r="T3752">
            <v>0</v>
          </cell>
        </row>
        <row r="3753">
          <cell r="D3753" t="str">
            <v>Concrete ring for cover installation</v>
          </cell>
          <cell r="T3753">
            <v>0</v>
          </cell>
        </row>
        <row r="3754">
          <cell r="B3754" t="str">
            <v>4.13.4.g</v>
          </cell>
          <cell r="E3754" t="str">
            <v>Con-C</v>
          </cell>
          <cell r="I3754" t="str">
            <v>m3</v>
          </cell>
          <cell r="J3754">
            <v>1.08</v>
          </cell>
          <cell r="K3754">
            <v>0.54</v>
          </cell>
          <cell r="L3754" t="str">
            <v>m3/nos</v>
          </cell>
          <cell r="T3754">
            <v>0</v>
          </cell>
        </row>
        <row r="3755">
          <cell r="B3755" t="str">
            <v>4.13.4.h</v>
          </cell>
          <cell r="E3755" t="str">
            <v>Re-Bar</v>
          </cell>
          <cell r="I3755" t="str">
            <v>kg</v>
          </cell>
          <cell r="J3755">
            <v>224.6</v>
          </cell>
          <cell r="K3755">
            <v>112.3</v>
          </cell>
          <cell r="L3755" t="str">
            <v>kg/nos</v>
          </cell>
          <cell r="T3755">
            <v>0</v>
          </cell>
        </row>
        <row r="3756">
          <cell r="B3756" t="str">
            <v>4.13.4.i</v>
          </cell>
          <cell r="E3756" t="str">
            <v>Form-Work</v>
          </cell>
          <cell r="I3756" t="str">
            <v>m2</v>
          </cell>
          <cell r="J3756">
            <v>12</v>
          </cell>
          <cell r="K3756">
            <v>6</v>
          </cell>
          <cell r="L3756" t="str">
            <v>m2/nos</v>
          </cell>
          <cell r="T3756">
            <v>0</v>
          </cell>
        </row>
        <row r="3757">
          <cell r="D3757" t="str">
            <v>Chamber</v>
          </cell>
          <cell r="T3757">
            <v>0</v>
          </cell>
        </row>
        <row r="3758">
          <cell r="B3758" t="str">
            <v>4.13.4.j</v>
          </cell>
          <cell r="E3758" t="str">
            <v>Con-C</v>
          </cell>
          <cell r="I3758" t="str">
            <v>m3</v>
          </cell>
          <cell r="J3758">
            <v>120.438</v>
          </cell>
          <cell r="K3758">
            <v>60.219000000000001</v>
          </cell>
          <cell r="L3758" t="str">
            <v>m3/nos</v>
          </cell>
          <cell r="T3758">
            <v>0</v>
          </cell>
        </row>
        <row r="3759">
          <cell r="B3759" t="str">
            <v>4.13.4.k</v>
          </cell>
          <cell r="E3759" t="str">
            <v>Re-Bar</v>
          </cell>
          <cell r="I3759" t="str">
            <v>kg</v>
          </cell>
          <cell r="J3759">
            <v>17043.542000000001</v>
          </cell>
          <cell r="K3759">
            <v>8521.7710000000006</v>
          </cell>
          <cell r="L3759" t="str">
            <v>kg/nos</v>
          </cell>
          <cell r="T3759">
            <v>0</v>
          </cell>
        </row>
        <row r="3760">
          <cell r="B3760" t="str">
            <v>4.13.4.l</v>
          </cell>
          <cell r="E3760" t="str">
            <v>Form-Work</v>
          </cell>
          <cell r="I3760" t="str">
            <v>m2</v>
          </cell>
          <cell r="J3760">
            <v>324.68</v>
          </cell>
          <cell r="K3760">
            <v>162.34</v>
          </cell>
          <cell r="L3760" t="str">
            <v>m2/nos</v>
          </cell>
          <cell r="T3760">
            <v>0</v>
          </cell>
        </row>
        <row r="3761">
          <cell r="D3761" t="str">
            <v>Pre-cast</v>
          </cell>
          <cell r="T3761">
            <v>0</v>
          </cell>
        </row>
        <row r="3762">
          <cell r="B3762" t="str">
            <v>4.13.4.m</v>
          </cell>
          <cell r="E3762" t="str">
            <v>Con-C</v>
          </cell>
          <cell r="I3762" t="str">
            <v>m3</v>
          </cell>
          <cell r="J3762">
            <v>20.65</v>
          </cell>
          <cell r="K3762">
            <v>10.324999999999999</v>
          </cell>
          <cell r="L3762" t="str">
            <v>m3/nos</v>
          </cell>
          <cell r="T3762">
            <v>0</v>
          </cell>
        </row>
        <row r="3763">
          <cell r="B3763" t="str">
            <v>4.13.4.n</v>
          </cell>
          <cell r="E3763" t="str">
            <v>Re-Bar</v>
          </cell>
          <cell r="I3763" t="str">
            <v>kg</v>
          </cell>
          <cell r="J3763">
            <v>5042.28</v>
          </cell>
          <cell r="K3763">
            <v>2521.14</v>
          </cell>
          <cell r="L3763" t="str">
            <v>kg/nos</v>
          </cell>
          <cell r="T3763">
            <v>0</v>
          </cell>
        </row>
        <row r="3764">
          <cell r="B3764" t="str">
            <v>4.13.4.o</v>
          </cell>
          <cell r="E3764" t="str">
            <v>Form-Work</v>
          </cell>
          <cell r="I3764" t="str">
            <v>m2</v>
          </cell>
          <cell r="J3764">
            <v>96.3</v>
          </cell>
          <cell r="K3764">
            <v>48.15</v>
          </cell>
          <cell r="L3764" t="str">
            <v>m2/nos</v>
          </cell>
          <cell r="T3764">
            <v>0</v>
          </cell>
        </row>
        <row r="3765">
          <cell r="T3765">
            <v>0</v>
          </cell>
        </row>
        <row r="3766">
          <cell r="D3766" t="str">
            <v>Concrete class C</v>
          </cell>
          <cell r="I3766" t="str">
            <v>m3</v>
          </cell>
          <cell r="J3766">
            <v>153.72200000000001</v>
          </cell>
          <cell r="M3766">
            <v>780355.8617086343</v>
          </cell>
          <cell r="T3766">
            <v>0</v>
          </cell>
        </row>
        <row r="3767">
          <cell r="D3767" t="str">
            <v>Material</v>
          </cell>
          <cell r="M3767">
            <v>9135462.4993298929</v>
          </cell>
          <cell r="T3767">
            <v>0</v>
          </cell>
        </row>
        <row r="3768">
          <cell r="B3768" t="str">
            <v>B20194</v>
          </cell>
          <cell r="E3768" t="str">
            <v>Concrete Class C</v>
          </cell>
          <cell r="I3768" t="str">
            <v>m3</v>
          </cell>
          <cell r="J3768">
            <v>156.79644000000002</v>
          </cell>
          <cell r="K3768">
            <v>1.02</v>
          </cell>
          <cell r="M3768">
            <v>654528.80000000005</v>
          </cell>
          <cell r="N3768">
            <v>102627785.71747202</v>
          </cell>
          <cell r="O3768">
            <v>102627785.71747202</v>
          </cell>
          <cell r="P3768">
            <v>0</v>
          </cell>
          <cell r="Q3768">
            <v>0</v>
          </cell>
          <cell r="R3768">
            <v>0</v>
          </cell>
          <cell r="T3768">
            <v>0</v>
          </cell>
        </row>
        <row r="3769">
          <cell r="D3769" t="str">
            <v>Labour</v>
          </cell>
          <cell r="M3769">
            <v>1395731.1732241411</v>
          </cell>
          <cell r="T3769">
            <v>0</v>
          </cell>
        </row>
        <row r="3770">
          <cell r="B3770" t="str">
            <v>C20007</v>
          </cell>
          <cell r="E3770" t="str">
            <v>Placing beton (dinding)</v>
          </cell>
          <cell r="I3770" t="str">
            <v>m3</v>
          </cell>
          <cell r="J3770">
            <v>156.79644000000002</v>
          </cell>
          <cell r="M3770">
            <v>100000</v>
          </cell>
          <cell r="N3770">
            <v>15679644.000000002</v>
          </cell>
          <cell r="O3770">
            <v>0</v>
          </cell>
          <cell r="P3770">
            <v>15679644.000000002</v>
          </cell>
          <cell r="Q3770">
            <v>0</v>
          </cell>
          <cell r="R3770">
            <v>0</v>
          </cell>
          <cell r="T3770">
            <v>0</v>
          </cell>
        </row>
        <row r="3771">
          <cell r="D3771" t="str">
            <v>Equipment Operasional</v>
          </cell>
          <cell r="H3771" t="str">
            <v>BBM</v>
          </cell>
          <cell r="M3771">
            <v>146914.19406290457</v>
          </cell>
          <cell r="T3771">
            <v>0</v>
          </cell>
        </row>
        <row r="3772">
          <cell r="B3772" t="str">
            <v>D20029</v>
          </cell>
          <cell r="E3772" t="str">
            <v>Gerobak dorong</v>
          </cell>
          <cell r="I3772" t="str">
            <v>unit</v>
          </cell>
          <cell r="J3772">
            <v>3.0744400000000001</v>
          </cell>
          <cell r="K3772">
            <v>0.02</v>
          </cell>
          <cell r="M3772">
            <v>100000</v>
          </cell>
          <cell r="N3772">
            <v>307444</v>
          </cell>
          <cell r="O3772">
            <v>0</v>
          </cell>
          <cell r="P3772">
            <v>0</v>
          </cell>
          <cell r="Q3772">
            <v>307444</v>
          </cell>
          <cell r="R3772">
            <v>0</v>
          </cell>
          <cell r="T3772">
            <v>0</v>
          </cell>
        </row>
        <row r="3773">
          <cell r="B3773" t="str">
            <v>D20019</v>
          </cell>
          <cell r="E3773" t="str">
            <v>Concrete Vibrator</v>
          </cell>
          <cell r="I3773" t="str">
            <v>jam</v>
          </cell>
          <cell r="J3773">
            <v>67.909317269076311</v>
          </cell>
          <cell r="K3773">
            <v>0.44176706827309237</v>
          </cell>
          <cell r="L3773">
            <v>2.2636363636363637</v>
          </cell>
          <cell r="M3773">
            <v>8458.0449222720126</v>
          </cell>
          <cell r="N3773">
            <v>574380.05610267003</v>
          </cell>
          <cell r="O3773">
            <v>0</v>
          </cell>
          <cell r="P3773">
            <v>0</v>
          </cell>
          <cell r="Q3773">
            <v>574380.05610267003</v>
          </cell>
          <cell r="R3773">
            <v>0</v>
          </cell>
          <cell r="T3773">
            <v>0</v>
          </cell>
        </row>
        <row r="3774">
          <cell r="B3774" t="str">
            <v>D20006</v>
          </cell>
          <cell r="E3774" t="str">
            <v>Alat bantu Cor</v>
          </cell>
          <cell r="I3774" t="str">
            <v>m3</v>
          </cell>
          <cell r="J3774">
            <v>768.61</v>
          </cell>
          <cell r="K3774">
            <v>5</v>
          </cell>
          <cell r="M3774">
            <v>1000</v>
          </cell>
          <cell r="N3774">
            <v>768610</v>
          </cell>
          <cell r="O3774">
            <v>0</v>
          </cell>
          <cell r="P3774">
            <v>0</v>
          </cell>
          <cell r="Q3774">
            <v>768610</v>
          </cell>
          <cell r="R3774">
            <v>0</v>
          </cell>
          <cell r="T3774">
            <v>0</v>
          </cell>
        </row>
        <row r="3775">
          <cell r="T3775">
            <v>0</v>
          </cell>
        </row>
        <row r="3776">
          <cell r="B3776" t="str">
            <v>4.13.4.p</v>
          </cell>
          <cell r="D3776" t="str">
            <v>Reinforcement</v>
          </cell>
          <cell r="I3776" t="str">
            <v>kg</v>
          </cell>
          <cell r="J3776">
            <v>24909.645200000003</v>
          </cell>
          <cell r="K3776">
            <v>1.1000000000000001</v>
          </cell>
          <cell r="M3776">
            <v>12012.333333333334</v>
          </cell>
          <cell r="T3776">
            <v>0</v>
          </cell>
        </row>
        <row r="3777">
          <cell r="D3777" t="str">
            <v>Material</v>
          </cell>
          <cell r="M3777">
            <v>981816.0260410374</v>
          </cell>
          <cell r="T3777">
            <v>0</v>
          </cell>
        </row>
        <row r="3778">
          <cell r="B3778" t="str">
            <v>B20011</v>
          </cell>
          <cell r="E3778" t="str">
            <v>Besi beton</v>
          </cell>
          <cell r="I3778" t="str">
            <v>kg</v>
          </cell>
          <cell r="J3778">
            <v>26155.127460000003</v>
          </cell>
          <cell r="K3778">
            <v>1.05</v>
          </cell>
          <cell r="M3778">
            <v>9800</v>
          </cell>
          <cell r="N3778">
            <v>256320249.10800004</v>
          </cell>
          <cell r="O3778">
            <v>256320249.10800004</v>
          </cell>
          <cell r="P3778">
            <v>0</v>
          </cell>
          <cell r="Q3778">
            <v>0</v>
          </cell>
          <cell r="R3778">
            <v>0</v>
          </cell>
          <cell r="T3778">
            <v>0</v>
          </cell>
        </row>
        <row r="3779">
          <cell r="B3779" t="str">
            <v>B20050</v>
          </cell>
          <cell r="E3779" t="str">
            <v>Kawat Bendrad</v>
          </cell>
          <cell r="I3779" t="str">
            <v>Kg</v>
          </cell>
          <cell r="J3779">
            <v>498.19290400000006</v>
          </cell>
          <cell r="K3779">
            <v>0.02</v>
          </cell>
          <cell r="M3779">
            <v>13950</v>
          </cell>
          <cell r="N3779">
            <v>6949791.0108000012</v>
          </cell>
          <cell r="O3779">
            <v>6949791.0108000012</v>
          </cell>
          <cell r="P3779">
            <v>0</v>
          </cell>
          <cell r="Q3779">
            <v>0</v>
          </cell>
          <cell r="R3779">
            <v>0</v>
          </cell>
          <cell r="T3779">
            <v>0</v>
          </cell>
        </row>
        <row r="3780">
          <cell r="D3780" t="str">
            <v>Labour</v>
          </cell>
          <cell r="M3780">
            <v>117048.74565348729</v>
          </cell>
          <cell r="T3780">
            <v>0</v>
          </cell>
        </row>
        <row r="3781">
          <cell r="B3781" t="str">
            <v>C20014</v>
          </cell>
          <cell r="E3781" t="str">
            <v>Upah fabrikasi dan install besi beton</v>
          </cell>
          <cell r="I3781" t="str">
            <v>kg</v>
          </cell>
          <cell r="J3781">
            <v>26155.127460000003</v>
          </cell>
          <cell r="M3781">
            <v>1200</v>
          </cell>
          <cell r="N3781">
            <v>31386152.952000003</v>
          </cell>
          <cell r="O3781">
            <v>0</v>
          </cell>
          <cell r="P3781">
            <v>31386152.952000003</v>
          </cell>
          <cell r="Q3781">
            <v>0</v>
          </cell>
          <cell r="R3781">
            <v>0</v>
          </cell>
          <cell r="T3781">
            <v>0</v>
          </cell>
        </row>
        <row r="3782">
          <cell r="D3782" t="str">
            <v>Equipment Operasional</v>
          </cell>
          <cell r="M3782">
            <v>17030.902145348678</v>
          </cell>
          <cell r="T3782">
            <v>0</v>
          </cell>
        </row>
        <row r="3783">
          <cell r="B3783" t="str">
            <v>D20013</v>
          </cell>
          <cell r="E3783" t="str">
            <v>Bar bender</v>
          </cell>
          <cell r="G3783">
            <v>300</v>
          </cell>
          <cell r="I3783" t="str">
            <v>jam</v>
          </cell>
          <cell r="J3783">
            <v>83.032150666666681</v>
          </cell>
          <cell r="K3783">
            <v>3.3333333333333335E-3</v>
          </cell>
          <cell r="M3783">
            <v>20000</v>
          </cell>
          <cell r="N3783">
            <v>1660643.0133333337</v>
          </cell>
          <cell r="O3783">
            <v>0</v>
          </cell>
          <cell r="P3783">
            <v>0</v>
          </cell>
          <cell r="Q3783">
            <v>1660643.0133333337</v>
          </cell>
          <cell r="R3783">
            <v>0</v>
          </cell>
          <cell r="T3783">
            <v>0</v>
          </cell>
        </row>
        <row r="3784">
          <cell r="B3784" t="str">
            <v>D20014</v>
          </cell>
          <cell r="E3784" t="str">
            <v>Bar cutter</v>
          </cell>
          <cell r="G3784">
            <v>300</v>
          </cell>
          <cell r="I3784" t="str">
            <v>jam</v>
          </cell>
          <cell r="J3784">
            <v>83.032150666666681</v>
          </cell>
          <cell r="K3784">
            <v>3.3333333333333335E-3</v>
          </cell>
          <cell r="M3784">
            <v>20000</v>
          </cell>
          <cell r="N3784">
            <v>1660643.0133333337</v>
          </cell>
          <cell r="O3784">
            <v>0</v>
          </cell>
          <cell r="P3784">
            <v>0</v>
          </cell>
          <cell r="Q3784">
            <v>1660643.0133333337</v>
          </cell>
          <cell r="R3784">
            <v>0</v>
          </cell>
          <cell r="T3784">
            <v>0</v>
          </cell>
        </row>
        <row r="3785">
          <cell r="B3785" t="str">
            <v>D20005</v>
          </cell>
          <cell r="E3785" t="str">
            <v>Alat bantu pekerjaan besi</v>
          </cell>
          <cell r="I3785" t="str">
            <v>kg</v>
          </cell>
          <cell r="J3785">
            <v>24909.645200000003</v>
          </cell>
          <cell r="K3785">
            <v>1</v>
          </cell>
          <cell r="M3785">
            <v>50</v>
          </cell>
          <cell r="N3785">
            <v>1245482.2600000002</v>
          </cell>
          <cell r="O3785">
            <v>0</v>
          </cell>
          <cell r="P3785">
            <v>0</v>
          </cell>
          <cell r="Q3785">
            <v>1245482.2600000002</v>
          </cell>
          <cell r="R3785">
            <v>0</v>
          </cell>
          <cell r="T3785">
            <v>0</v>
          </cell>
        </row>
        <row r="3786">
          <cell r="T3786">
            <v>0</v>
          </cell>
        </row>
        <row r="3787">
          <cell r="D3787" t="str">
            <v>Formwork</v>
          </cell>
          <cell r="I3787" t="str">
            <v>m2</v>
          </cell>
          <cell r="J3787">
            <v>488.27600000000001</v>
          </cell>
          <cell r="M3787">
            <v>106081.89555555557</v>
          </cell>
          <cell r="T3787">
            <v>0</v>
          </cell>
        </row>
        <row r="3788">
          <cell r="D3788" t="str">
            <v>Material</v>
          </cell>
          <cell r="M3788">
            <v>613811.43350369681</v>
          </cell>
          <cell r="T3788">
            <v>0</v>
          </cell>
        </row>
        <row r="3789">
          <cell r="B3789" t="str">
            <v>A20008</v>
          </cell>
          <cell r="E3789" t="str">
            <v>Kayu bekisting</v>
          </cell>
          <cell r="G3789">
            <v>3</v>
          </cell>
          <cell r="H3789" t="str">
            <v>X pakai</v>
          </cell>
          <cell r="I3789" t="str">
            <v>m3</v>
          </cell>
          <cell r="J3789">
            <v>5.6372142361111113</v>
          </cell>
          <cell r="K3789">
            <v>1.154513888888889E-2</v>
          </cell>
          <cell r="M3789">
            <v>2193529.6</v>
          </cell>
          <cell r="N3789">
            <v>12365396.288451113</v>
          </cell>
          <cell r="O3789">
            <v>12365396.288451113</v>
          </cell>
          <cell r="P3789">
            <v>0</v>
          </cell>
          <cell r="Q3789">
            <v>0</v>
          </cell>
          <cell r="R3789">
            <v>0</v>
          </cell>
          <cell r="T3789">
            <v>0</v>
          </cell>
        </row>
        <row r="3790">
          <cell r="B3790" t="str">
            <v>B20065</v>
          </cell>
          <cell r="E3790" t="str">
            <v>Plywood 12mm x 4' x 8'</v>
          </cell>
          <cell r="G3790">
            <v>3</v>
          </cell>
          <cell r="H3790" t="str">
            <v>X pakai</v>
          </cell>
          <cell r="I3790" t="str">
            <v>lbr</v>
          </cell>
          <cell r="J3790">
            <v>56.51342592592593</v>
          </cell>
          <cell r="K3790">
            <v>0.11574074074074074</v>
          </cell>
          <cell r="M3790">
            <v>225000</v>
          </cell>
          <cell r="N3790">
            <v>12715520.833333334</v>
          </cell>
          <cell r="O3790">
            <v>12715520.833333334</v>
          </cell>
          <cell r="P3790">
            <v>0</v>
          </cell>
          <cell r="Q3790">
            <v>0</v>
          </cell>
          <cell r="R3790">
            <v>0</v>
          </cell>
          <cell r="T3790">
            <v>0</v>
          </cell>
        </row>
        <row r="3791">
          <cell r="B3791" t="str">
            <v>B20067</v>
          </cell>
          <cell r="E3791" t="str">
            <v>Paku</v>
          </cell>
          <cell r="G3791">
            <v>1</v>
          </cell>
          <cell r="H3791" t="str">
            <v>X pakai</v>
          </cell>
          <cell r="I3791" t="str">
            <v>kg</v>
          </cell>
          <cell r="J3791">
            <v>193.27591666666666</v>
          </cell>
          <cell r="K3791">
            <v>0.39583333333333331</v>
          </cell>
          <cell r="M3791">
            <v>10650</v>
          </cell>
          <cell r="N3791">
            <v>2058388.5125</v>
          </cell>
          <cell r="O3791">
            <v>2058388.5125</v>
          </cell>
          <cell r="P3791">
            <v>0</v>
          </cell>
          <cell r="Q3791">
            <v>0</v>
          </cell>
          <cell r="R3791">
            <v>0</v>
          </cell>
          <cell r="T3791">
            <v>0</v>
          </cell>
        </row>
        <row r="3792">
          <cell r="B3792" t="str">
            <v>B20091</v>
          </cell>
          <cell r="E3792" t="str">
            <v>Material lain (adjustable support, pipa dll)</v>
          </cell>
          <cell r="G3792">
            <v>80</v>
          </cell>
          <cell r="H3792" t="str">
            <v>X pakai</v>
          </cell>
          <cell r="I3792" t="str">
            <v>ls</v>
          </cell>
          <cell r="J3792">
            <v>6.1034500000000005</v>
          </cell>
          <cell r="K3792">
            <v>1.2500000000000001E-2</v>
          </cell>
          <cell r="M3792">
            <v>600000</v>
          </cell>
          <cell r="N3792">
            <v>3662070.0000000005</v>
          </cell>
          <cell r="O3792">
            <v>3662070.0000000005</v>
          </cell>
          <cell r="P3792">
            <v>0</v>
          </cell>
          <cell r="Q3792">
            <v>0</v>
          </cell>
          <cell r="R3792">
            <v>0</v>
          </cell>
          <cell r="T3792">
            <v>0</v>
          </cell>
        </row>
        <row r="3793">
          <cell r="B3793" t="str">
            <v>B20066</v>
          </cell>
          <cell r="E3793" t="str">
            <v>Oli formwork</v>
          </cell>
          <cell r="I3793" t="str">
            <v>liter</v>
          </cell>
          <cell r="J3793">
            <v>97.655200000000008</v>
          </cell>
          <cell r="K3793">
            <v>0.2</v>
          </cell>
          <cell r="M3793">
            <v>5000</v>
          </cell>
          <cell r="N3793">
            <v>488276.00000000006</v>
          </cell>
          <cell r="O3793">
            <v>488276.00000000006</v>
          </cell>
          <cell r="P3793">
            <v>0</v>
          </cell>
          <cell r="Q3793">
            <v>0</v>
          </cell>
          <cell r="R3793">
            <v>0</v>
          </cell>
          <cell r="T3793">
            <v>0</v>
          </cell>
        </row>
        <row r="3794">
          <cell r="D3794" t="str">
            <v>Labour</v>
          </cell>
          <cell r="M3794">
            <v>383141.87068424356</v>
          </cell>
          <cell r="T3794">
            <v>0</v>
          </cell>
        </row>
        <row r="3795">
          <cell r="B3795" t="str">
            <v>C20013</v>
          </cell>
          <cell r="E3795" t="str">
            <v>Upah fabrikasi bekisting</v>
          </cell>
          <cell r="I3795" t="str">
            <v>m2</v>
          </cell>
          <cell r="J3795">
            <v>162.75866666666667</v>
          </cell>
          <cell r="M3795">
            <v>30000</v>
          </cell>
          <cell r="N3795">
            <v>4882760</v>
          </cell>
          <cell r="O3795">
            <v>0</v>
          </cell>
          <cell r="P3795">
            <v>4882760</v>
          </cell>
          <cell r="Q3795">
            <v>0</v>
          </cell>
          <cell r="R3795">
            <v>0</v>
          </cell>
          <cell r="T3795">
            <v>0</v>
          </cell>
        </row>
        <row r="3796">
          <cell r="B3796" t="str">
            <v>C20017</v>
          </cell>
          <cell r="E3796" t="str">
            <v>Upah install bekisting</v>
          </cell>
          <cell r="I3796" t="str">
            <v>m2</v>
          </cell>
          <cell r="J3796">
            <v>488.27600000000001</v>
          </cell>
          <cell r="M3796">
            <v>30000</v>
          </cell>
          <cell r="N3796">
            <v>14648280</v>
          </cell>
          <cell r="O3796">
            <v>0</v>
          </cell>
          <cell r="P3796">
            <v>14648280</v>
          </cell>
          <cell r="Q3796">
            <v>0</v>
          </cell>
          <cell r="R3796">
            <v>0</v>
          </cell>
          <cell r="T3796">
            <v>0</v>
          </cell>
        </row>
        <row r="3797">
          <cell r="D3797" t="str">
            <v>Equipment Operasional</v>
          </cell>
          <cell r="M3797">
            <v>19157.093534212177</v>
          </cell>
          <cell r="T3797">
            <v>0</v>
          </cell>
        </row>
        <row r="3798">
          <cell r="B3798" t="str">
            <v>D20007</v>
          </cell>
          <cell r="E3798" t="str">
            <v>Alat bantu formwork</v>
          </cell>
          <cell r="I3798" t="str">
            <v>m2</v>
          </cell>
          <cell r="J3798">
            <v>488.27600000000001</v>
          </cell>
          <cell r="M3798">
            <v>2000</v>
          </cell>
          <cell r="N3798">
            <v>976552</v>
          </cell>
          <cell r="O3798">
            <v>0</v>
          </cell>
          <cell r="P3798">
            <v>0</v>
          </cell>
          <cell r="Q3798">
            <v>976552</v>
          </cell>
          <cell r="R3798">
            <v>0</v>
          </cell>
          <cell r="T3798">
            <v>0</v>
          </cell>
        </row>
        <row r="3799">
          <cell r="T3799">
            <v>0</v>
          </cell>
        </row>
        <row r="3800">
          <cell r="B3800" t="str">
            <v>4.13.5</v>
          </cell>
          <cell r="D3800" t="str">
            <v>Galvanized Steel Ladder</v>
          </cell>
          <cell r="I3800" t="str">
            <v>nos</v>
          </cell>
          <cell r="J3800">
            <v>2</v>
          </cell>
          <cell r="K3800">
            <v>43.98</v>
          </cell>
          <cell r="L3800" t="str">
            <v>kg/nos</v>
          </cell>
          <cell r="M3800">
            <v>882018.9</v>
          </cell>
          <cell r="T3800">
            <v>0</v>
          </cell>
        </row>
        <row r="3801">
          <cell r="D3801" t="str">
            <v>Material</v>
          </cell>
          <cell r="I3801" t="str">
            <v>kg</v>
          </cell>
          <cell r="J3801">
            <v>87.96</v>
          </cell>
          <cell r="M3801">
            <v>14805.000000000002</v>
          </cell>
          <cell r="T3801">
            <v>0</v>
          </cell>
        </row>
        <row r="3802">
          <cell r="B3802" t="str">
            <v>B20008</v>
          </cell>
          <cell r="E3802" t="str">
            <v>Baja galvanis</v>
          </cell>
          <cell r="I3802" t="str">
            <v>kg</v>
          </cell>
          <cell r="J3802">
            <v>92.358000000000004</v>
          </cell>
          <cell r="K3802">
            <v>1.05</v>
          </cell>
          <cell r="M3802">
            <v>14100</v>
          </cell>
          <cell r="N3802">
            <v>1302247.8</v>
          </cell>
          <cell r="O3802">
            <v>1302247.8</v>
          </cell>
          <cell r="P3802">
            <v>0</v>
          </cell>
          <cell r="Q3802">
            <v>0</v>
          </cell>
          <cell r="R3802">
            <v>0</v>
          </cell>
          <cell r="T3802">
            <v>0</v>
          </cell>
        </row>
        <row r="3803">
          <cell r="D3803" t="str">
            <v>Labour</v>
          </cell>
          <cell r="M3803">
            <v>5250</v>
          </cell>
          <cell r="T3803">
            <v>0</v>
          </cell>
        </row>
        <row r="3804">
          <cell r="B3804" t="str">
            <v>C20023</v>
          </cell>
          <cell r="E3804" t="str">
            <v>Upah pabrikasi dan instalasi baja</v>
          </cell>
          <cell r="I3804" t="str">
            <v>kg</v>
          </cell>
          <cell r="J3804">
            <v>92.358000000000004</v>
          </cell>
          <cell r="M3804">
            <v>5000</v>
          </cell>
          <cell r="N3804">
            <v>461790</v>
          </cell>
          <cell r="O3804">
            <v>0</v>
          </cell>
          <cell r="P3804">
            <v>461790</v>
          </cell>
          <cell r="Q3804">
            <v>0</v>
          </cell>
          <cell r="R3804">
            <v>0</v>
          </cell>
          <cell r="T3804">
            <v>0</v>
          </cell>
        </row>
        <row r="3805">
          <cell r="T3805">
            <v>0</v>
          </cell>
        </row>
        <row r="3806">
          <cell r="B3806" t="str">
            <v>4.13.6</v>
          </cell>
          <cell r="D3806" t="str">
            <v>Non-Toxic Epoxy Coat</v>
          </cell>
          <cell r="I3806" t="str">
            <v>m2</v>
          </cell>
          <cell r="J3806">
            <v>281.46800000000002</v>
          </cell>
          <cell r="K3806">
            <v>140.73400000000001</v>
          </cell>
          <cell r="L3806" t="str">
            <v>m2/nos</v>
          </cell>
          <cell r="M3806">
            <v>81479.72</v>
          </cell>
          <cell r="T3806">
            <v>0</v>
          </cell>
        </row>
        <row r="3807">
          <cell r="B3807" t="str">
            <v>B20023</v>
          </cell>
          <cell r="E3807" t="str">
            <v>Epoxy primer</v>
          </cell>
          <cell r="I3807" t="str">
            <v>kg</v>
          </cell>
          <cell r="J3807">
            <v>140.73400000000001</v>
          </cell>
          <cell r="K3807">
            <v>0.5</v>
          </cell>
          <cell r="M3807">
            <v>77519.199999999997</v>
          </cell>
          <cell r="N3807">
            <v>10909587.092800001</v>
          </cell>
          <cell r="O3807">
            <v>10909587.092800001</v>
          </cell>
          <cell r="P3807">
            <v>0</v>
          </cell>
          <cell r="Q3807">
            <v>0</v>
          </cell>
          <cell r="R3807">
            <v>0</v>
          </cell>
          <cell r="T3807">
            <v>0</v>
          </cell>
        </row>
        <row r="3808">
          <cell r="B3808" t="str">
            <v>B20130</v>
          </cell>
          <cell r="E3808" t="str">
            <v>Epoxy finish 41</v>
          </cell>
          <cell r="I3808" t="str">
            <v>kg</v>
          </cell>
          <cell r="J3808">
            <v>28.146800000000002</v>
          </cell>
          <cell r="K3808">
            <v>0.1</v>
          </cell>
          <cell r="M3808">
            <v>102313.2</v>
          </cell>
          <cell r="N3808">
            <v>2879789.1777600003</v>
          </cell>
          <cell r="O3808">
            <v>2879789.1777600003</v>
          </cell>
          <cell r="P3808">
            <v>0</v>
          </cell>
          <cell r="Q3808">
            <v>0</v>
          </cell>
          <cell r="R3808">
            <v>0</v>
          </cell>
          <cell r="T3808">
            <v>0</v>
          </cell>
        </row>
        <row r="3809">
          <cell r="B3809" t="str">
            <v>B20131</v>
          </cell>
          <cell r="E3809" t="str">
            <v>Thinner epoxy 41</v>
          </cell>
          <cell r="I3809" t="str">
            <v>ltr</v>
          </cell>
          <cell r="J3809">
            <v>56.293600000000005</v>
          </cell>
          <cell r="K3809">
            <v>0.2</v>
          </cell>
          <cell r="M3809">
            <v>37444</v>
          </cell>
          <cell r="N3809">
            <v>2107857.5584</v>
          </cell>
          <cell r="O3809">
            <v>2107857.5584</v>
          </cell>
          <cell r="P3809">
            <v>0</v>
          </cell>
          <cell r="Q3809">
            <v>0</v>
          </cell>
          <cell r="R3809">
            <v>0</v>
          </cell>
          <cell r="T3809">
            <v>0</v>
          </cell>
        </row>
        <row r="3810">
          <cell r="B3810" t="str">
            <v>E20070</v>
          </cell>
          <cell r="E3810" t="str">
            <v>Upah cat epoxy</v>
          </cell>
          <cell r="I3810" t="str">
            <v>m2</v>
          </cell>
          <cell r="J3810">
            <v>281.46800000000002</v>
          </cell>
          <cell r="K3810">
            <v>1</v>
          </cell>
          <cell r="M3810">
            <v>25000</v>
          </cell>
          <cell r="N3810">
            <v>7036700</v>
          </cell>
          <cell r="O3810">
            <v>0</v>
          </cell>
          <cell r="P3810">
            <v>0</v>
          </cell>
          <cell r="Q3810">
            <v>0</v>
          </cell>
          <cell r="R3810">
            <v>7036700</v>
          </cell>
          <cell r="T3810">
            <v>0</v>
          </cell>
        </row>
        <row r="3811">
          <cell r="T3811">
            <v>0</v>
          </cell>
        </row>
        <row r="3812">
          <cell r="B3812" t="str">
            <v>4.13.7</v>
          </cell>
          <cell r="D3812" t="str">
            <v>Waterproofing Membarane With Propylene Board</v>
          </cell>
          <cell r="I3812" t="str">
            <v>m2</v>
          </cell>
          <cell r="J3812">
            <v>194.80799999999999</v>
          </cell>
          <cell r="K3812">
            <v>97.403999999999996</v>
          </cell>
          <cell r="L3812" t="str">
            <v>m2/nos</v>
          </cell>
          <cell r="M3812">
            <v>50000</v>
          </cell>
          <cell r="T3812">
            <v>0</v>
          </cell>
        </row>
        <row r="3813">
          <cell r="B3813" t="str">
            <v>E20357</v>
          </cell>
          <cell r="E3813" t="str">
            <v>Waterproofing Membarane With Propylene Board</v>
          </cell>
          <cell r="I3813" t="str">
            <v>m2</v>
          </cell>
          <cell r="J3813">
            <v>194.80799999999999</v>
          </cell>
          <cell r="M3813">
            <v>50000</v>
          </cell>
          <cell r="N3813">
            <v>9740400</v>
          </cell>
          <cell r="O3813">
            <v>0</v>
          </cell>
          <cell r="P3813">
            <v>0</v>
          </cell>
          <cell r="Q3813">
            <v>0</v>
          </cell>
          <cell r="R3813">
            <v>9740400</v>
          </cell>
          <cell r="T3813">
            <v>0</v>
          </cell>
        </row>
        <row r="3814">
          <cell r="T3814">
            <v>0</v>
          </cell>
        </row>
        <row r="3815">
          <cell r="B3815" t="str">
            <v>4.13.8</v>
          </cell>
          <cell r="D3815" t="str">
            <v>Asphalt Pavement</v>
          </cell>
          <cell r="I3815" t="str">
            <v>m2</v>
          </cell>
          <cell r="J3815">
            <v>0</v>
          </cell>
          <cell r="K3815">
            <v>0</v>
          </cell>
          <cell r="L3815" t="str">
            <v>m2/nos</v>
          </cell>
          <cell r="M3815" t="e">
            <v>#DIV/0!</v>
          </cell>
          <cell r="T3815">
            <v>0</v>
          </cell>
        </row>
        <row r="3816">
          <cell r="D3816" t="str">
            <v>AC-WC</v>
          </cell>
          <cell r="F3816">
            <v>5</v>
          </cell>
          <cell r="I3816" t="str">
            <v>m2</v>
          </cell>
          <cell r="J3816">
            <v>0</v>
          </cell>
          <cell r="M3816" t="e">
            <v>#DIV/0!</v>
          </cell>
          <cell r="T3816">
            <v>0</v>
          </cell>
        </row>
        <row r="3817">
          <cell r="D3817" t="str">
            <v>Material</v>
          </cell>
          <cell r="M3817" t="e">
            <v>#DIV/0!</v>
          </cell>
          <cell r="T3817">
            <v>0</v>
          </cell>
        </row>
        <row r="3818">
          <cell r="B3818" t="str">
            <v>A20002</v>
          </cell>
          <cell r="E3818" t="str">
            <v>Agregat kasar</v>
          </cell>
          <cell r="I3818" t="str">
            <v>m3</v>
          </cell>
          <cell r="J3818">
            <v>0</v>
          </cell>
          <cell r="K3818">
            <v>2.5987500000000004E-2</v>
          </cell>
          <cell r="M3818">
            <v>100585.90399999999</v>
          </cell>
          <cell r="N3818">
            <v>0</v>
          </cell>
          <cell r="O3818">
            <v>0</v>
          </cell>
          <cell r="P3818">
            <v>0</v>
          </cell>
          <cell r="Q3818">
            <v>0</v>
          </cell>
          <cell r="R3818">
            <v>0</v>
          </cell>
          <cell r="T3818">
            <v>0</v>
          </cell>
        </row>
        <row r="3819">
          <cell r="B3819" t="str">
            <v>A20001</v>
          </cell>
          <cell r="E3819" t="str">
            <v>Agregat halus</v>
          </cell>
          <cell r="I3819" t="str">
            <v>m3</v>
          </cell>
          <cell r="J3819">
            <v>0</v>
          </cell>
          <cell r="K3819">
            <v>3.7812499999999999E-2</v>
          </cell>
          <cell r="M3819">
            <v>113923.47200000001</v>
          </cell>
          <cell r="N3819">
            <v>0</v>
          </cell>
          <cell r="O3819">
            <v>0</v>
          </cell>
          <cell r="P3819">
            <v>0</v>
          </cell>
          <cell r="Q3819">
            <v>0</v>
          </cell>
          <cell r="R3819">
            <v>0</v>
          </cell>
          <cell r="T3819">
            <v>0</v>
          </cell>
        </row>
        <row r="3820">
          <cell r="B3820" t="str">
            <v>A20007</v>
          </cell>
          <cell r="E3820" t="str">
            <v>Filler</v>
          </cell>
          <cell r="I3820" t="str">
            <v>kg</v>
          </cell>
          <cell r="J3820">
            <v>0</v>
          </cell>
          <cell r="K3820">
            <v>1.2375</v>
          </cell>
          <cell r="M3820">
            <v>1054</v>
          </cell>
          <cell r="N3820">
            <v>0</v>
          </cell>
          <cell r="O3820">
            <v>0</v>
          </cell>
          <cell r="P3820">
            <v>0</v>
          </cell>
          <cell r="Q3820">
            <v>0</v>
          </cell>
          <cell r="R3820">
            <v>0</v>
          </cell>
          <cell r="T3820">
            <v>0</v>
          </cell>
        </row>
        <row r="3821">
          <cell r="B3821" t="str">
            <v>B20007</v>
          </cell>
          <cell r="E3821" t="str">
            <v>Aspal</v>
          </cell>
          <cell r="I3821" t="str">
            <v>kg</v>
          </cell>
          <cell r="J3821">
            <v>0</v>
          </cell>
          <cell r="K3821">
            <v>7.3237500000000013</v>
          </cell>
          <cell r="M3821">
            <v>6900</v>
          </cell>
          <cell r="N3821">
            <v>0</v>
          </cell>
          <cell r="O3821">
            <v>0</v>
          </cell>
          <cell r="P3821">
            <v>0</v>
          </cell>
          <cell r="Q3821">
            <v>0</v>
          </cell>
          <cell r="R3821">
            <v>0</v>
          </cell>
          <cell r="T3821">
            <v>0</v>
          </cell>
        </row>
        <row r="3822">
          <cell r="D3822" t="str">
            <v>Labour</v>
          </cell>
          <cell r="M3822" t="e">
            <v>#DIV/0!</v>
          </cell>
          <cell r="T3822">
            <v>0</v>
          </cell>
        </row>
        <row r="3823">
          <cell r="B3823" t="str">
            <v>C20001</v>
          </cell>
          <cell r="E3823" t="str">
            <v>Tenaga</v>
          </cell>
          <cell r="G3823">
            <v>6</v>
          </cell>
          <cell r="I3823" t="str">
            <v>jam</v>
          </cell>
          <cell r="J3823">
            <v>0</v>
          </cell>
          <cell r="K3823">
            <v>1.6265060240963858E-2</v>
          </cell>
          <cell r="L3823">
            <v>368.88888888888886</v>
          </cell>
          <cell r="M3823">
            <v>17500</v>
          </cell>
          <cell r="N3823">
            <v>0</v>
          </cell>
          <cell r="O3823">
            <v>0</v>
          </cell>
          <cell r="P3823">
            <v>0</v>
          </cell>
          <cell r="Q3823">
            <v>0</v>
          </cell>
          <cell r="R3823">
            <v>0</v>
          </cell>
          <cell r="T3823">
            <v>0</v>
          </cell>
        </row>
        <row r="3824">
          <cell r="B3824" t="str">
            <v>C20003</v>
          </cell>
          <cell r="E3824" t="str">
            <v>Mandor</v>
          </cell>
          <cell r="G3824">
            <v>1</v>
          </cell>
          <cell r="I3824" t="str">
            <v>jam</v>
          </cell>
          <cell r="J3824">
            <v>0</v>
          </cell>
          <cell r="K3824">
            <v>1.8975903614457835E-3</v>
          </cell>
          <cell r="L3824">
            <v>526.98412698412687</v>
          </cell>
          <cell r="M3824">
            <v>27500</v>
          </cell>
          <cell r="N3824">
            <v>0</v>
          </cell>
          <cell r="O3824">
            <v>0</v>
          </cell>
          <cell r="P3824">
            <v>0</v>
          </cell>
          <cell r="Q3824">
            <v>0</v>
          </cell>
          <cell r="R3824">
            <v>0</v>
          </cell>
          <cell r="T3824">
            <v>0</v>
          </cell>
        </row>
        <row r="3825">
          <cell r="D3825" t="str">
            <v>Equipment Operasional</v>
          </cell>
          <cell r="H3825" t="str">
            <v>BBM</v>
          </cell>
          <cell r="M3825" t="e">
            <v>#DIV/0!</v>
          </cell>
          <cell r="T3825">
            <v>0</v>
          </cell>
        </row>
        <row r="3826">
          <cell r="B3826" t="str">
            <v>D20042</v>
          </cell>
          <cell r="E3826" t="str">
            <v>Wheel loader</v>
          </cell>
          <cell r="G3826">
            <v>16</v>
          </cell>
          <cell r="H3826">
            <v>0</v>
          </cell>
          <cell r="I3826" t="str">
            <v>jam</v>
          </cell>
          <cell r="J3826">
            <v>0</v>
          </cell>
          <cell r="K3826">
            <v>1.8592890078833852E-3</v>
          </cell>
          <cell r="L3826">
            <v>537.84</v>
          </cell>
          <cell r="M3826">
            <v>173345.6</v>
          </cell>
          <cell r="N3826">
            <v>0</v>
          </cell>
          <cell r="O3826">
            <v>0</v>
          </cell>
          <cell r="P3826">
            <v>0</v>
          </cell>
          <cell r="Q3826">
            <v>0</v>
          </cell>
          <cell r="R3826">
            <v>0</v>
          </cell>
          <cell r="T3826">
            <v>0</v>
          </cell>
        </row>
        <row r="3827">
          <cell r="B3827" t="str">
            <v>D20011</v>
          </cell>
          <cell r="E3827" t="str">
            <v>AMP</v>
          </cell>
          <cell r="G3827">
            <v>35</v>
          </cell>
          <cell r="H3827">
            <v>0</v>
          </cell>
          <cell r="I3827" t="str">
            <v>jam</v>
          </cell>
          <cell r="J3827">
            <v>0</v>
          </cell>
          <cell r="K3827">
            <v>2.7108433734939763E-3</v>
          </cell>
          <cell r="L3827">
            <v>368.88888888888886</v>
          </cell>
          <cell r="M3827">
            <v>635267.251017045</v>
          </cell>
          <cell r="N3827">
            <v>0</v>
          </cell>
          <cell r="O3827">
            <v>0</v>
          </cell>
          <cell r="P3827">
            <v>0</v>
          </cell>
          <cell r="Q3827">
            <v>0</v>
          </cell>
          <cell r="R3827">
            <v>0</v>
          </cell>
          <cell r="T3827">
            <v>0</v>
          </cell>
        </row>
        <row r="3828">
          <cell r="B3828" t="str">
            <v>D20027</v>
          </cell>
          <cell r="E3828" t="str">
            <v>Genset</v>
          </cell>
          <cell r="G3828">
            <v>10</v>
          </cell>
          <cell r="H3828">
            <v>0</v>
          </cell>
          <cell r="I3828" t="str">
            <v>jam</v>
          </cell>
          <cell r="J3828">
            <v>0</v>
          </cell>
          <cell r="K3828">
            <v>2.7108433734939763E-3</v>
          </cell>
          <cell r="L3828">
            <v>368.88888888888886</v>
          </cell>
          <cell r="M3828">
            <v>19041.044336153493</v>
          </cell>
          <cell r="N3828">
            <v>0</v>
          </cell>
          <cell r="O3828">
            <v>0</v>
          </cell>
          <cell r="P3828">
            <v>0</v>
          </cell>
          <cell r="Q3828">
            <v>0</v>
          </cell>
          <cell r="R3828">
            <v>0</v>
          </cell>
          <cell r="T3828">
            <v>0</v>
          </cell>
        </row>
        <row r="3829">
          <cell r="B3829" t="str">
            <v>D20024</v>
          </cell>
          <cell r="E3829" t="str">
            <v>Dump Truck 20 Ton</v>
          </cell>
          <cell r="G3829">
            <v>10</v>
          </cell>
          <cell r="H3829">
            <v>0</v>
          </cell>
          <cell r="I3829" t="str">
            <v>jam</v>
          </cell>
          <cell r="J3829">
            <v>0</v>
          </cell>
          <cell r="K3829">
            <v>1.210843373493976E-2</v>
          </cell>
          <cell r="L3829">
            <v>82.587064676616905</v>
          </cell>
          <cell r="M3829">
            <v>192744.92307692309</v>
          </cell>
          <cell r="N3829">
            <v>0</v>
          </cell>
          <cell r="O3829">
            <v>0</v>
          </cell>
          <cell r="P3829">
            <v>0</v>
          </cell>
          <cell r="Q3829">
            <v>0</v>
          </cell>
          <cell r="R3829">
            <v>0</v>
          </cell>
          <cell r="T3829">
            <v>0</v>
          </cell>
        </row>
        <row r="3830">
          <cell r="B3830" t="str">
            <v>D20012</v>
          </cell>
          <cell r="E3830" t="str">
            <v>Asphalt finisher</v>
          </cell>
          <cell r="G3830">
            <v>12</v>
          </cell>
          <cell r="H3830">
            <v>0</v>
          </cell>
          <cell r="I3830" t="str">
            <v>jam</v>
          </cell>
          <cell r="J3830">
            <v>0</v>
          </cell>
          <cell r="K3830">
            <v>3.3885542168674704E-3</v>
          </cell>
          <cell r="L3830">
            <v>295.11111111111109</v>
          </cell>
          <cell r="M3830">
            <v>116435.14869362471</v>
          </cell>
          <cell r="N3830">
            <v>0</v>
          </cell>
          <cell r="O3830">
            <v>0</v>
          </cell>
          <cell r="P3830">
            <v>0</v>
          </cell>
          <cell r="Q3830">
            <v>0</v>
          </cell>
          <cell r="R3830">
            <v>0</v>
          </cell>
          <cell r="T3830">
            <v>0</v>
          </cell>
        </row>
        <row r="3831">
          <cell r="B3831" t="str">
            <v>D20037</v>
          </cell>
          <cell r="E3831" t="str">
            <v>Tandem roller 6 ton</v>
          </cell>
          <cell r="G3831">
            <v>16</v>
          </cell>
          <cell r="H3831">
            <v>0</v>
          </cell>
          <cell r="I3831" t="str">
            <v>jam</v>
          </cell>
          <cell r="J3831">
            <v>0</v>
          </cell>
          <cell r="K3831">
            <v>3.2128514056224901E-3</v>
          </cell>
          <cell r="L3831">
            <v>311.25</v>
          </cell>
          <cell r="M3831">
            <v>121405.58489999251</v>
          </cell>
          <cell r="N3831">
            <v>0</v>
          </cell>
          <cell r="O3831">
            <v>0</v>
          </cell>
          <cell r="P3831">
            <v>0</v>
          </cell>
          <cell r="Q3831">
            <v>0</v>
          </cell>
          <cell r="R3831">
            <v>0</v>
          </cell>
          <cell r="T3831">
            <v>0</v>
          </cell>
        </row>
        <row r="3832">
          <cell r="B3832" t="str">
            <v>D20034</v>
          </cell>
          <cell r="E3832" t="str">
            <v>Pneumatic tire roller 6 ton</v>
          </cell>
          <cell r="G3832">
            <v>12</v>
          </cell>
          <cell r="H3832">
            <v>0</v>
          </cell>
          <cell r="I3832" t="str">
            <v>jam</v>
          </cell>
          <cell r="J3832">
            <v>0</v>
          </cell>
          <cell r="K3832">
            <v>2.2948938611589216E-3</v>
          </cell>
          <cell r="L3832">
            <v>435.74999999999994</v>
          </cell>
          <cell r="M3832">
            <v>129395.094333325</v>
          </cell>
          <cell r="N3832">
            <v>0</v>
          </cell>
          <cell r="O3832">
            <v>0</v>
          </cell>
          <cell r="P3832">
            <v>0</v>
          </cell>
          <cell r="Q3832">
            <v>0</v>
          </cell>
          <cell r="R3832">
            <v>0</v>
          </cell>
          <cell r="T3832">
            <v>0</v>
          </cell>
        </row>
        <row r="3833">
          <cell r="B3833" t="str">
            <v>D20052</v>
          </cell>
          <cell r="E3833" t="str">
            <v>Alat bantu pek. aspal</v>
          </cell>
          <cell r="I3833" t="str">
            <v>m3</v>
          </cell>
          <cell r="J3833">
            <v>0</v>
          </cell>
          <cell r="K3833">
            <v>1</v>
          </cell>
          <cell r="M3833">
            <v>100</v>
          </cell>
          <cell r="N3833">
            <v>0</v>
          </cell>
          <cell r="O3833">
            <v>0</v>
          </cell>
          <cell r="P3833">
            <v>0</v>
          </cell>
          <cell r="Q3833">
            <v>0</v>
          </cell>
          <cell r="R3833">
            <v>0</v>
          </cell>
          <cell r="T3833">
            <v>0</v>
          </cell>
        </row>
        <row r="3834">
          <cell r="B3834" t="str">
            <v>D20050</v>
          </cell>
          <cell r="E3834" t="str">
            <v>BBM solar</v>
          </cell>
          <cell r="H3834">
            <v>0</v>
          </cell>
          <cell r="I3834" t="str">
            <v>ltr</v>
          </cell>
          <cell r="J3834">
            <v>0</v>
          </cell>
          <cell r="M3834">
            <v>989.1712</v>
          </cell>
          <cell r="N3834">
            <v>0</v>
          </cell>
          <cell r="O3834">
            <v>0</v>
          </cell>
          <cell r="P3834">
            <v>0</v>
          </cell>
          <cell r="Q3834">
            <v>0</v>
          </cell>
          <cell r="R3834">
            <v>0</v>
          </cell>
          <cell r="T3834">
            <v>0</v>
          </cell>
        </row>
        <row r="3835">
          <cell r="T3835">
            <v>0</v>
          </cell>
        </row>
        <row r="3836">
          <cell r="B3836" t="str">
            <v>4.13.9</v>
          </cell>
          <cell r="D3836" t="str">
            <v>Cast Iron Frame &amp; Perforated Cover</v>
          </cell>
          <cell r="I3836" t="str">
            <v>nos</v>
          </cell>
          <cell r="J3836">
            <v>2</v>
          </cell>
          <cell r="K3836">
            <v>1130.3999999999999</v>
          </cell>
          <cell r="L3836" t="str">
            <v>kg/nos</v>
          </cell>
          <cell r="M3836">
            <v>19406141.999999996</v>
          </cell>
          <cell r="T3836">
            <v>0</v>
          </cell>
        </row>
        <row r="3837">
          <cell r="D3837" t="str">
            <v>Material</v>
          </cell>
          <cell r="I3837" t="str">
            <v>kg</v>
          </cell>
          <cell r="J3837">
            <v>2260.7999999999997</v>
          </cell>
          <cell r="M3837">
            <v>11917.5</v>
          </cell>
          <cell r="T3837">
            <v>0</v>
          </cell>
        </row>
        <row r="3838">
          <cell r="B3838" t="str">
            <v>B20010</v>
          </cell>
          <cell r="E3838" t="str">
            <v>Baja Struktur</v>
          </cell>
          <cell r="I3838" t="str">
            <v>kg</v>
          </cell>
          <cell r="J3838">
            <v>2373.8399999999997</v>
          </cell>
          <cell r="K3838">
            <v>1.05</v>
          </cell>
          <cell r="M3838">
            <v>11350</v>
          </cell>
          <cell r="N3838">
            <v>26943083.999999996</v>
          </cell>
          <cell r="O3838">
            <v>26943083.999999996</v>
          </cell>
          <cell r="P3838">
            <v>0</v>
          </cell>
          <cell r="Q3838">
            <v>0</v>
          </cell>
          <cell r="R3838">
            <v>0</v>
          </cell>
          <cell r="T3838">
            <v>0</v>
          </cell>
        </row>
        <row r="3839">
          <cell r="D3839" t="str">
            <v>Labour</v>
          </cell>
          <cell r="M3839">
            <v>5250</v>
          </cell>
          <cell r="T3839">
            <v>0</v>
          </cell>
        </row>
        <row r="3840">
          <cell r="B3840" t="str">
            <v>C20023</v>
          </cell>
          <cell r="E3840" t="str">
            <v>Upah pabrikasi dan instalasi baja</v>
          </cell>
          <cell r="I3840" t="str">
            <v>kg</v>
          </cell>
          <cell r="J3840">
            <v>2373.8399999999997</v>
          </cell>
          <cell r="M3840">
            <v>5000</v>
          </cell>
          <cell r="N3840">
            <v>11869199.999999998</v>
          </cell>
          <cell r="O3840">
            <v>0</v>
          </cell>
          <cell r="P3840">
            <v>11869199.999999998</v>
          </cell>
          <cell r="Q3840">
            <v>0</v>
          </cell>
          <cell r="R3840">
            <v>0</v>
          </cell>
          <cell r="T3840">
            <v>0</v>
          </cell>
        </row>
        <row r="3841">
          <cell r="T3841">
            <v>0</v>
          </cell>
        </row>
        <row r="3842">
          <cell r="B3842" t="str">
            <v>4.14</v>
          </cell>
          <cell r="D3842" t="str">
            <v>Chamber Type (C)</v>
          </cell>
          <cell r="I3842" t="str">
            <v>nos</v>
          </cell>
          <cell r="J3842">
            <v>4</v>
          </cell>
          <cell r="M3842">
            <v>272363059.89855349</v>
          </cell>
          <cell r="N3842">
            <v>1089452239.594214</v>
          </cell>
          <cell r="O3842">
            <v>839816786.1470331</v>
          </cell>
          <cell r="P3842">
            <v>148646542.39715984</v>
          </cell>
          <cell r="Q3842">
            <v>75775711.050021097</v>
          </cell>
          <cell r="R3842">
            <v>25213200</v>
          </cell>
          <cell r="S3842">
            <v>0</v>
          </cell>
          <cell r="T3842">
            <v>0</v>
          </cell>
        </row>
        <row r="3843">
          <cell r="B3843" t="str">
            <v>4.14.1</v>
          </cell>
          <cell r="D3843" t="str">
            <v>Excavation</v>
          </cell>
          <cell r="F3843" t="str">
            <v>buang sejauh 8 km</v>
          </cell>
          <cell r="I3843" t="str">
            <v>m3</v>
          </cell>
          <cell r="J3843">
            <v>737.09999999999991</v>
          </cell>
          <cell r="K3843">
            <v>184.27499999999998</v>
          </cell>
          <cell r="L3843" t="str">
            <v>m3/nos</v>
          </cell>
          <cell r="M3843">
            <v>83278.272710006873</v>
          </cell>
          <cell r="T3843">
            <v>0</v>
          </cell>
        </row>
        <row r="3844">
          <cell r="D3844" t="str">
            <v>Soft Soil (Excavation)</v>
          </cell>
          <cell r="F3844" t="str">
            <v>Estimate =</v>
          </cell>
          <cell r="G3844">
            <v>0.25</v>
          </cell>
          <cell r="I3844" t="str">
            <v>m3</v>
          </cell>
          <cell r="J3844">
            <v>184.27499999999998</v>
          </cell>
          <cell r="M3844">
            <v>42763.506795090681</v>
          </cell>
          <cell r="T3844">
            <v>0</v>
          </cell>
        </row>
        <row r="3845">
          <cell r="D3845" t="str">
            <v>Labour</v>
          </cell>
          <cell r="M3845">
            <v>2615.4616868469261</v>
          </cell>
          <cell r="T3845">
            <v>0</v>
          </cell>
        </row>
        <row r="3846">
          <cell r="B3846" t="str">
            <v>C20001</v>
          </cell>
          <cell r="E3846" t="str">
            <v>Tenaga</v>
          </cell>
          <cell r="G3846">
            <v>3</v>
          </cell>
          <cell r="I3846" t="str">
            <v>jam</v>
          </cell>
          <cell r="J3846">
            <v>27.540811562498128</v>
          </cell>
          <cell r="K3846">
            <v>0.14945495353411006</v>
          </cell>
          <cell r="L3846">
            <v>20.072937892388495</v>
          </cell>
          <cell r="M3846">
            <v>17500</v>
          </cell>
          <cell r="N3846">
            <v>481964.20234371722</v>
          </cell>
          <cell r="O3846">
            <v>0</v>
          </cell>
          <cell r="P3846">
            <v>481964.20234371722</v>
          </cell>
          <cell r="Q3846">
            <v>0</v>
          </cell>
          <cell r="R3846">
            <v>0</v>
          </cell>
          <cell r="T3846">
            <v>0</v>
          </cell>
        </row>
        <row r="3847">
          <cell r="B3847" t="str">
            <v>C20003</v>
          </cell>
          <cell r="E3847" t="str">
            <v>Mandor</v>
          </cell>
          <cell r="G3847">
            <v>0</v>
          </cell>
          <cell r="I3847" t="str">
            <v>jam</v>
          </cell>
          <cell r="J3847">
            <v>0</v>
          </cell>
          <cell r="K3847">
            <v>0</v>
          </cell>
          <cell r="L3847">
            <v>20.072937892388495</v>
          </cell>
          <cell r="M3847">
            <v>27500</v>
          </cell>
          <cell r="N3847">
            <v>0</v>
          </cell>
          <cell r="O3847">
            <v>0</v>
          </cell>
          <cell r="P3847">
            <v>0</v>
          </cell>
          <cell r="Q3847">
            <v>0</v>
          </cell>
          <cell r="R3847">
            <v>0</v>
          </cell>
          <cell r="T3847">
            <v>0</v>
          </cell>
        </row>
        <row r="3848">
          <cell r="D3848" t="str">
            <v>Equipment Operasional</v>
          </cell>
          <cell r="H3848" t="str">
            <v>BBM</v>
          </cell>
          <cell r="M3848">
            <v>40148.045108243758</v>
          </cell>
          <cell r="T3848">
            <v>0</v>
          </cell>
        </row>
        <row r="3849">
          <cell r="B3849" t="str">
            <v>D20025</v>
          </cell>
          <cell r="E3849" t="str">
            <v>Excavator CAT320</v>
          </cell>
          <cell r="F3849">
            <v>0.6</v>
          </cell>
          <cell r="G3849">
            <v>18</v>
          </cell>
          <cell r="H3849">
            <v>99.146921624993269</v>
          </cell>
          <cell r="I3849" t="str">
            <v>jam</v>
          </cell>
          <cell r="J3849">
            <v>5.5081623124996257</v>
          </cell>
          <cell r="K3849">
            <v>4.9818317844703357E-2</v>
          </cell>
          <cell r="L3849">
            <v>20.072937892388495</v>
          </cell>
          <cell r="M3849">
            <v>241268.4</v>
          </cell>
          <cell r="N3849">
            <v>1328945.5080770848</v>
          </cell>
          <cell r="O3849">
            <v>0</v>
          </cell>
          <cell r="P3849">
            <v>0</v>
          </cell>
          <cell r="Q3849">
            <v>1328945.5080770848</v>
          </cell>
          <cell r="R3849">
            <v>0</v>
          </cell>
          <cell r="T3849">
            <v>0</v>
          </cell>
        </row>
        <row r="3850">
          <cell r="B3850" t="str">
            <v>D20105</v>
          </cell>
          <cell r="E3850" t="str">
            <v>Excavator long arm</v>
          </cell>
          <cell r="F3850">
            <v>0.4</v>
          </cell>
          <cell r="G3850">
            <v>18</v>
          </cell>
          <cell r="H3850">
            <v>73.442164166661684</v>
          </cell>
          <cell r="I3850" t="str">
            <v>jam</v>
          </cell>
          <cell r="J3850">
            <v>4.0801202314812048</v>
          </cell>
          <cell r="K3850">
            <v>5.5353686494114838E-2</v>
          </cell>
          <cell r="L3850">
            <v>18.065644103149648</v>
          </cell>
          <cell r="M3850">
            <v>241268.4</v>
          </cell>
          <cell r="N3850">
            <v>984404.08005709993</v>
          </cell>
          <cell r="O3850">
            <v>0</v>
          </cell>
          <cell r="P3850">
            <v>0</v>
          </cell>
          <cell r="Q3850">
            <v>984404.08005709993</v>
          </cell>
          <cell r="R3850">
            <v>0</v>
          </cell>
          <cell r="T3850">
            <v>0</v>
          </cell>
        </row>
        <row r="3851">
          <cell r="B3851" t="str">
            <v>D20024</v>
          </cell>
          <cell r="E3851" t="str">
            <v>Dump Truck 20 Ton</v>
          </cell>
          <cell r="F3851">
            <v>8</v>
          </cell>
          <cell r="G3851">
            <v>10</v>
          </cell>
          <cell r="H3851">
            <v>240.23999999999995</v>
          </cell>
          <cell r="I3851" t="str">
            <v>jam</v>
          </cell>
          <cell r="J3851">
            <v>24.023999999999994</v>
          </cell>
          <cell r="K3851">
            <v>0.13037037037037036</v>
          </cell>
          <cell r="L3851">
            <v>7.6704545454545467</v>
          </cell>
          <cell r="M3851">
            <v>192744.92307692309</v>
          </cell>
          <cell r="N3851">
            <v>4630504.0319999987</v>
          </cell>
          <cell r="O3851">
            <v>0</v>
          </cell>
          <cell r="P3851">
            <v>0</v>
          </cell>
          <cell r="Q3851">
            <v>4630504.0319999987</v>
          </cell>
          <cell r="R3851">
            <v>0</v>
          </cell>
          <cell r="T3851">
            <v>0</v>
          </cell>
        </row>
        <row r="3852">
          <cell r="B3852" t="str">
            <v>D20004</v>
          </cell>
          <cell r="E3852" t="str">
            <v>Alat bantu (Pek. Tanah)-m3</v>
          </cell>
          <cell r="I3852" t="str">
            <v>m3</v>
          </cell>
          <cell r="J3852">
            <v>184.27499999999998</v>
          </cell>
          <cell r="K3852">
            <v>1</v>
          </cell>
          <cell r="M3852">
            <v>250</v>
          </cell>
          <cell r="N3852">
            <v>46068.749999999993</v>
          </cell>
          <cell r="O3852">
            <v>0</v>
          </cell>
          <cell r="P3852">
            <v>0</v>
          </cell>
          <cell r="Q3852">
            <v>46068.749999999993</v>
          </cell>
          <cell r="R3852">
            <v>0</v>
          </cell>
          <cell r="T3852">
            <v>0</v>
          </cell>
        </row>
        <row r="3853">
          <cell r="B3853" t="str">
            <v>D20050</v>
          </cell>
          <cell r="E3853" t="str">
            <v>BBM solar</v>
          </cell>
          <cell r="H3853">
            <v>412.8290857916549</v>
          </cell>
          <cell r="I3853" t="str">
            <v>ltr</v>
          </cell>
          <cell r="J3853">
            <v>412.8290857916549</v>
          </cell>
          <cell r="M3853">
            <v>989.1712</v>
          </cell>
          <cell r="N3853">
            <v>408358.64218743425</v>
          </cell>
          <cell r="O3853">
            <v>0</v>
          </cell>
          <cell r="P3853">
            <v>0</v>
          </cell>
          <cell r="Q3853">
            <v>408358.64218743425</v>
          </cell>
          <cell r="R3853">
            <v>0</v>
          </cell>
          <cell r="T3853">
            <v>0</v>
          </cell>
        </row>
        <row r="3854">
          <cell r="T3854">
            <v>0</v>
          </cell>
        </row>
        <row r="3855">
          <cell r="D3855" t="str">
            <v>Soft Rock (Excavation)</v>
          </cell>
          <cell r="F3855" t="str">
            <v>Estimate =</v>
          </cell>
          <cell r="G3855">
            <v>0.4</v>
          </cell>
          <cell r="I3855" t="str">
            <v>m3</v>
          </cell>
          <cell r="J3855">
            <v>294.83999999999997</v>
          </cell>
          <cell r="L3855">
            <v>0.75</v>
          </cell>
          <cell r="M3855">
            <v>76752.998164926234</v>
          </cell>
          <cell r="T3855">
            <v>0</v>
          </cell>
        </row>
        <row r="3856">
          <cell r="D3856" t="str">
            <v>Labour</v>
          </cell>
          <cell r="M3856">
            <v>3487.282249129235</v>
          </cell>
          <cell r="T3856">
            <v>0</v>
          </cell>
        </row>
        <row r="3857">
          <cell r="B3857" t="str">
            <v>C20001</v>
          </cell>
          <cell r="E3857" t="str">
            <v>Tenaga</v>
          </cell>
          <cell r="G3857">
            <v>3</v>
          </cell>
          <cell r="I3857" t="str">
            <v>jam</v>
          </cell>
          <cell r="J3857">
            <v>58.753731333329348</v>
          </cell>
          <cell r="K3857">
            <v>0.19927327137881343</v>
          </cell>
          <cell r="L3857">
            <v>15.054703419291371</v>
          </cell>
          <cell r="M3857">
            <v>17500</v>
          </cell>
          <cell r="N3857">
            <v>1028190.2983332636</v>
          </cell>
          <cell r="O3857">
            <v>0</v>
          </cell>
          <cell r="P3857">
            <v>1028190.2983332636</v>
          </cell>
          <cell r="Q3857">
            <v>0</v>
          </cell>
          <cell r="R3857">
            <v>0</v>
          </cell>
          <cell r="T3857">
            <v>0</v>
          </cell>
        </row>
        <row r="3858">
          <cell r="B3858" t="str">
            <v>C20003</v>
          </cell>
          <cell r="E3858" t="str">
            <v>Mandor</v>
          </cell>
          <cell r="G3858">
            <v>0</v>
          </cell>
          <cell r="I3858" t="str">
            <v>jam</v>
          </cell>
          <cell r="J3858">
            <v>0</v>
          </cell>
          <cell r="K3858">
            <v>0</v>
          </cell>
          <cell r="L3858">
            <v>15.054703419291371</v>
          </cell>
          <cell r="M3858">
            <v>27500</v>
          </cell>
          <cell r="N3858">
            <v>0</v>
          </cell>
          <cell r="O3858">
            <v>0</v>
          </cell>
          <cell r="P3858">
            <v>0</v>
          </cell>
          <cell r="Q3858">
            <v>0</v>
          </cell>
          <cell r="R3858">
            <v>0</v>
          </cell>
          <cell r="T3858">
            <v>0</v>
          </cell>
        </row>
        <row r="3859">
          <cell r="D3859" t="str">
            <v>Equipment Operasional</v>
          </cell>
          <cell r="H3859" t="str">
            <v>BBM</v>
          </cell>
          <cell r="M3859">
            <v>73265.715915797002</v>
          </cell>
          <cell r="T3859">
            <v>0</v>
          </cell>
        </row>
        <row r="3860">
          <cell r="B3860" t="str">
            <v>D20025</v>
          </cell>
          <cell r="E3860" t="str">
            <v>Excavator CAT320</v>
          </cell>
          <cell r="F3860">
            <v>0.6</v>
          </cell>
          <cell r="G3860">
            <v>18</v>
          </cell>
          <cell r="H3860">
            <v>211.51343279998562</v>
          </cell>
          <cell r="I3860" t="str">
            <v>jam</v>
          </cell>
          <cell r="J3860">
            <v>11.750746266665868</v>
          </cell>
          <cell r="K3860">
            <v>6.6424423792937809E-2</v>
          </cell>
          <cell r="L3860">
            <v>15.054703419291371</v>
          </cell>
          <cell r="M3860">
            <v>241268.4</v>
          </cell>
          <cell r="N3860">
            <v>2835083.7505644471</v>
          </cell>
          <cell r="O3860">
            <v>0</v>
          </cell>
          <cell r="P3860">
            <v>0</v>
          </cell>
          <cell r="Q3860">
            <v>2835083.7505644471</v>
          </cell>
          <cell r="R3860">
            <v>0</v>
          </cell>
          <cell r="T3860">
            <v>0</v>
          </cell>
        </row>
        <row r="3861">
          <cell r="B3861" t="str">
            <v>D20105</v>
          </cell>
          <cell r="E3861" t="str">
            <v>Excavator long arm</v>
          </cell>
          <cell r="F3861">
            <v>0.4</v>
          </cell>
          <cell r="G3861">
            <v>18</v>
          </cell>
          <cell r="H3861">
            <v>156.67661688887824</v>
          </cell>
          <cell r="I3861" t="str">
            <v>jam</v>
          </cell>
          <cell r="J3861">
            <v>8.7042564938265699</v>
          </cell>
          <cell r="K3861">
            <v>7.3804915325486456E-2</v>
          </cell>
          <cell r="L3861">
            <v>13.549233077362235</v>
          </cell>
          <cell r="M3861">
            <v>241268.4</v>
          </cell>
          <cell r="N3861">
            <v>2100062.0374551462</v>
          </cell>
          <cell r="O3861">
            <v>0</v>
          </cell>
          <cell r="P3861">
            <v>0</v>
          </cell>
          <cell r="Q3861">
            <v>2100062.0374551462</v>
          </cell>
          <cell r="R3861">
            <v>0</v>
          </cell>
          <cell r="T3861">
            <v>0</v>
          </cell>
        </row>
        <row r="3862">
          <cell r="B3862" t="str">
            <v>D20024</v>
          </cell>
          <cell r="E3862" t="str">
            <v>Dump Truck 20 Ton</v>
          </cell>
          <cell r="F3862">
            <v>8</v>
          </cell>
          <cell r="G3862">
            <v>10</v>
          </cell>
          <cell r="H3862">
            <v>384.38399999999996</v>
          </cell>
          <cell r="I3862" t="str">
            <v>jam</v>
          </cell>
          <cell r="J3862">
            <v>38.438399999999994</v>
          </cell>
          <cell r="K3862">
            <v>0.13037037037037036</v>
          </cell>
          <cell r="L3862">
            <v>7.6704545454545467</v>
          </cell>
          <cell r="M3862">
            <v>192744.92307692309</v>
          </cell>
          <cell r="N3862">
            <v>7408806.4511999991</v>
          </cell>
          <cell r="O3862">
            <v>0</v>
          </cell>
          <cell r="P3862">
            <v>0</v>
          </cell>
          <cell r="Q3862">
            <v>7408806.4511999991</v>
          </cell>
          <cell r="R3862">
            <v>0</v>
          </cell>
          <cell r="T3862">
            <v>0</v>
          </cell>
        </row>
        <row r="3863">
          <cell r="B3863" t="str">
            <v>D20049</v>
          </cell>
          <cell r="E3863" t="str">
            <v>Giant breaker</v>
          </cell>
          <cell r="G3863">
            <v>18</v>
          </cell>
          <cell r="H3863">
            <v>530.71199999999999</v>
          </cell>
          <cell r="I3863" t="str">
            <v>jam</v>
          </cell>
          <cell r="J3863">
            <v>29.483999999999998</v>
          </cell>
          <cell r="K3863">
            <v>0.1</v>
          </cell>
          <cell r="L3863">
            <v>10</v>
          </cell>
          <cell r="M3863">
            <v>268437.52</v>
          </cell>
          <cell r="N3863">
            <v>7914611.8396800002</v>
          </cell>
          <cell r="O3863">
            <v>0</v>
          </cell>
          <cell r="P3863">
            <v>0</v>
          </cell>
          <cell r="Q3863">
            <v>7914611.8396800002</v>
          </cell>
          <cell r="R3863">
            <v>0</v>
          </cell>
          <cell r="T3863">
            <v>0</v>
          </cell>
        </row>
        <row r="3864">
          <cell r="B3864" t="str">
            <v>D20004</v>
          </cell>
          <cell r="E3864" t="str">
            <v>Alat bantu (Pek. Tanah)-m3</v>
          </cell>
          <cell r="I3864" t="str">
            <v>m3</v>
          </cell>
          <cell r="J3864">
            <v>294.83999999999997</v>
          </cell>
          <cell r="K3864">
            <v>1</v>
          </cell>
          <cell r="M3864">
            <v>250</v>
          </cell>
          <cell r="N3864">
            <v>73710</v>
          </cell>
          <cell r="O3864">
            <v>0</v>
          </cell>
          <cell r="P3864">
            <v>0</v>
          </cell>
          <cell r="Q3864">
            <v>73710</v>
          </cell>
          <cell r="R3864">
            <v>0</v>
          </cell>
          <cell r="T3864">
            <v>0</v>
          </cell>
        </row>
        <row r="3865">
          <cell r="B3865" t="str">
            <v>D20050</v>
          </cell>
          <cell r="E3865" t="str">
            <v>BBM solar</v>
          </cell>
          <cell r="H3865">
            <v>1283.2860496888638</v>
          </cell>
          <cell r="I3865" t="str">
            <v>ltr</v>
          </cell>
          <cell r="J3865">
            <v>1283.2860496888638</v>
          </cell>
          <cell r="M3865">
            <v>989.1712</v>
          </cell>
          <cell r="N3865">
            <v>1269389.6017139931</v>
          </cell>
          <cell r="O3865">
            <v>0</v>
          </cell>
          <cell r="P3865">
            <v>0</v>
          </cell>
          <cell r="Q3865">
            <v>1269389.6017139931</v>
          </cell>
          <cell r="R3865">
            <v>0</v>
          </cell>
          <cell r="T3865">
            <v>0</v>
          </cell>
        </row>
        <row r="3866">
          <cell r="T3866">
            <v>0</v>
          </cell>
        </row>
        <row r="3867">
          <cell r="D3867" t="str">
            <v>Rock Excavation</v>
          </cell>
          <cell r="F3867" t="str">
            <v>Estimate =</v>
          </cell>
          <cell r="G3867">
            <v>0.35</v>
          </cell>
          <cell r="I3867" t="str">
            <v>m3</v>
          </cell>
          <cell r="J3867">
            <v>257.98499999999996</v>
          </cell>
          <cell r="L3867">
            <v>0.25</v>
          </cell>
          <cell r="M3867">
            <v>119674.84784361061</v>
          </cell>
          <cell r="T3867">
            <v>0</v>
          </cell>
        </row>
        <row r="3868">
          <cell r="D3868" t="str">
            <v>Labour</v>
          </cell>
          <cell r="M3868">
            <v>10461.846747387704</v>
          </cell>
          <cell r="T3868">
            <v>0</v>
          </cell>
        </row>
        <row r="3869">
          <cell r="B3869" t="str">
            <v>C20001</v>
          </cell>
          <cell r="E3869" t="str">
            <v>Tenaga</v>
          </cell>
          <cell r="G3869">
            <v>3</v>
          </cell>
          <cell r="I3869" t="str">
            <v>jam</v>
          </cell>
          <cell r="J3869">
            <v>154.22854474998951</v>
          </cell>
          <cell r="K3869">
            <v>0.59781981413644025</v>
          </cell>
          <cell r="L3869">
            <v>5.0182344730971238</v>
          </cell>
          <cell r="M3869">
            <v>17500</v>
          </cell>
          <cell r="N3869">
            <v>2698999.5331248166</v>
          </cell>
          <cell r="O3869">
            <v>0</v>
          </cell>
          <cell r="P3869">
            <v>2698999.5331248166</v>
          </cell>
          <cell r="Q3869">
            <v>0</v>
          </cell>
          <cell r="R3869">
            <v>0</v>
          </cell>
          <cell r="T3869">
            <v>0</v>
          </cell>
        </row>
        <row r="3870">
          <cell r="B3870" t="str">
            <v>C20003</v>
          </cell>
          <cell r="E3870" t="str">
            <v>Mandor</v>
          </cell>
          <cell r="G3870">
            <v>0</v>
          </cell>
          <cell r="I3870" t="str">
            <v>jam</v>
          </cell>
          <cell r="J3870">
            <v>0</v>
          </cell>
          <cell r="K3870">
            <v>0</v>
          </cell>
          <cell r="L3870">
            <v>5.0182344730971238</v>
          </cell>
          <cell r="M3870">
            <v>27500</v>
          </cell>
          <cell r="N3870">
            <v>0</v>
          </cell>
          <cell r="O3870">
            <v>0</v>
          </cell>
          <cell r="P3870">
            <v>0</v>
          </cell>
          <cell r="Q3870">
            <v>0</v>
          </cell>
          <cell r="R3870">
            <v>0</v>
          </cell>
          <cell r="T3870">
            <v>0</v>
          </cell>
        </row>
        <row r="3871">
          <cell r="D3871" t="str">
            <v>Equipment Operasional</v>
          </cell>
          <cell r="H3871" t="str">
            <v>BBM</v>
          </cell>
          <cell r="M3871">
            <v>109213.00109622291</v>
          </cell>
          <cell r="T3871">
            <v>0</v>
          </cell>
        </row>
        <row r="3872">
          <cell r="B3872" t="str">
            <v>D20025</v>
          </cell>
          <cell r="E3872" t="str">
            <v>Excavator CAT320</v>
          </cell>
          <cell r="F3872">
            <v>0.6</v>
          </cell>
          <cell r="G3872">
            <v>18</v>
          </cell>
          <cell r="H3872">
            <v>555.22276109996221</v>
          </cell>
          <cell r="I3872" t="str">
            <v>jam</v>
          </cell>
          <cell r="J3872">
            <v>30.845708949997899</v>
          </cell>
          <cell r="K3872">
            <v>0.19927327137881343</v>
          </cell>
          <cell r="L3872">
            <v>5.0182344730971238</v>
          </cell>
          <cell r="M3872">
            <v>241268.4</v>
          </cell>
          <cell r="N3872">
            <v>7442094.8452316727</v>
          </cell>
          <cell r="O3872">
            <v>0</v>
          </cell>
          <cell r="P3872">
            <v>0</v>
          </cell>
          <cell r="Q3872">
            <v>7442094.8452316727</v>
          </cell>
          <cell r="R3872">
            <v>0</v>
          </cell>
          <cell r="T3872">
            <v>0</v>
          </cell>
        </row>
        <row r="3873">
          <cell r="B3873" t="str">
            <v>D20105</v>
          </cell>
          <cell r="E3873" t="str">
            <v>Excavator long arm</v>
          </cell>
          <cell r="F3873">
            <v>0.4</v>
          </cell>
          <cell r="G3873">
            <v>18</v>
          </cell>
          <cell r="H3873">
            <v>411.27611933330542</v>
          </cell>
          <cell r="I3873" t="str">
            <v>jam</v>
          </cell>
          <cell r="J3873">
            <v>22.848673296294745</v>
          </cell>
          <cell r="K3873">
            <v>0.22141474597645935</v>
          </cell>
          <cell r="L3873">
            <v>4.5164110257874119</v>
          </cell>
          <cell r="M3873">
            <v>241268.4</v>
          </cell>
          <cell r="N3873">
            <v>5512662.8483197587</v>
          </cell>
          <cell r="O3873">
            <v>0</v>
          </cell>
          <cell r="P3873">
            <v>0</v>
          </cell>
          <cell r="Q3873">
            <v>5512662.8483197587</v>
          </cell>
          <cell r="R3873">
            <v>0</v>
          </cell>
          <cell r="T3873">
            <v>0</v>
          </cell>
        </row>
        <row r="3874">
          <cell r="B3874" t="str">
            <v>D20024</v>
          </cell>
          <cell r="E3874" t="str">
            <v>Dump Truck 20 Ton</v>
          </cell>
          <cell r="F3874">
            <v>8</v>
          </cell>
          <cell r="G3874">
            <v>10</v>
          </cell>
          <cell r="H3874">
            <v>336.33599999999996</v>
          </cell>
          <cell r="I3874" t="str">
            <v>jam</v>
          </cell>
          <cell r="J3874">
            <v>33.633599999999994</v>
          </cell>
          <cell r="K3874">
            <v>0.13037037037037036</v>
          </cell>
          <cell r="L3874">
            <v>7.6704545454545467</v>
          </cell>
          <cell r="M3874">
            <v>192744.92307692309</v>
          </cell>
          <cell r="N3874">
            <v>6482705.644799999</v>
          </cell>
          <cell r="O3874">
            <v>0</v>
          </cell>
          <cell r="P3874">
            <v>0</v>
          </cell>
          <cell r="Q3874">
            <v>6482705.644799999</v>
          </cell>
          <cell r="R3874">
            <v>0</v>
          </cell>
          <cell r="T3874">
            <v>0</v>
          </cell>
        </row>
        <row r="3875">
          <cell r="B3875" t="str">
            <v>D20049</v>
          </cell>
          <cell r="E3875" t="str">
            <v>Giant breaker</v>
          </cell>
          <cell r="G3875">
            <v>18</v>
          </cell>
          <cell r="H3875">
            <v>464.37299999999993</v>
          </cell>
          <cell r="I3875" t="str">
            <v>jam</v>
          </cell>
          <cell r="J3875">
            <v>25.798499999999997</v>
          </cell>
          <cell r="K3875">
            <v>0.1</v>
          </cell>
          <cell r="L3875">
            <v>10</v>
          </cell>
          <cell r="M3875">
            <v>268437.52</v>
          </cell>
          <cell r="N3875">
            <v>6925285.3597200001</v>
          </cell>
          <cell r="O3875">
            <v>0</v>
          </cell>
          <cell r="P3875">
            <v>0</v>
          </cell>
          <cell r="Q3875">
            <v>6925285.3597200001</v>
          </cell>
          <cell r="R3875">
            <v>0</v>
          </cell>
          <cell r="T3875">
            <v>0</v>
          </cell>
        </row>
        <row r="3876">
          <cell r="B3876" t="str">
            <v>D20004</v>
          </cell>
          <cell r="E3876" t="str">
            <v>Alat bantu (Pek. Tanah)-m3</v>
          </cell>
          <cell r="I3876" t="str">
            <v>m3</v>
          </cell>
          <cell r="J3876">
            <v>257.98499999999996</v>
          </cell>
          <cell r="K3876">
            <v>1</v>
          </cell>
          <cell r="M3876">
            <v>250</v>
          </cell>
          <cell r="N3876">
            <v>64496.249999999993</v>
          </cell>
          <cell r="O3876">
            <v>0</v>
          </cell>
          <cell r="P3876">
            <v>0</v>
          </cell>
          <cell r="Q3876">
            <v>64496.249999999993</v>
          </cell>
          <cell r="R3876">
            <v>0</v>
          </cell>
          <cell r="T3876">
            <v>0</v>
          </cell>
        </row>
        <row r="3877">
          <cell r="B3877" t="str">
            <v>D20050</v>
          </cell>
          <cell r="E3877" t="str">
            <v>BBM solar</v>
          </cell>
          <cell r="H3877">
            <v>1767.2078804332677</v>
          </cell>
          <cell r="I3877" t="str">
            <v>ltr</v>
          </cell>
          <cell r="J3877">
            <v>1767.2078804332677</v>
          </cell>
          <cell r="M3877">
            <v>989.1712</v>
          </cell>
          <cell r="N3877">
            <v>1748071.1397376319</v>
          </cell>
          <cell r="O3877">
            <v>0</v>
          </cell>
          <cell r="P3877">
            <v>0</v>
          </cell>
          <cell r="Q3877">
            <v>1748071.1397376319</v>
          </cell>
          <cell r="R3877">
            <v>0</v>
          </cell>
          <cell r="T3877">
            <v>0</v>
          </cell>
        </row>
        <row r="3878">
          <cell r="T3878">
            <v>0</v>
          </cell>
        </row>
        <row r="3879">
          <cell r="B3879" t="str">
            <v>4.14.2</v>
          </cell>
          <cell r="D3879" t="str">
            <v>Chamber Soil Back Filling</v>
          </cell>
          <cell r="I3879" t="str">
            <v>m3</v>
          </cell>
          <cell r="J3879">
            <v>138.53999999999996</v>
          </cell>
          <cell r="K3879">
            <v>34.634999999999991</v>
          </cell>
          <cell r="L3879" t="str">
            <v>m3/nos</v>
          </cell>
          <cell r="M3879">
            <v>48435.163685089246</v>
          </cell>
          <cell r="T3879">
            <v>0</v>
          </cell>
        </row>
        <row r="3880">
          <cell r="D3880" t="str">
            <v>Material</v>
          </cell>
          <cell r="M3880">
            <v>8174.2819508471621</v>
          </cell>
          <cell r="T3880">
            <v>0</v>
          </cell>
        </row>
        <row r="3881">
          <cell r="B3881" t="str">
            <v>A20020</v>
          </cell>
          <cell r="E3881" t="str">
            <v>Tanah pilihan</v>
          </cell>
          <cell r="F3881">
            <v>0.2</v>
          </cell>
          <cell r="I3881" t="str">
            <v>m3</v>
          </cell>
          <cell r="J3881">
            <v>33.249599999999994</v>
          </cell>
          <cell r="K3881">
            <v>1.2</v>
          </cell>
          <cell r="M3881">
            <v>34059.508128529844</v>
          </cell>
          <cell r="N3881">
            <v>1132465.0214703656</v>
          </cell>
          <cell r="O3881">
            <v>1132465.0214703656</v>
          </cell>
          <cell r="P3881">
            <v>0</v>
          </cell>
          <cell r="Q3881">
            <v>0</v>
          </cell>
          <cell r="R3881">
            <v>0</v>
          </cell>
          <cell r="T3881">
            <v>0</v>
          </cell>
        </row>
        <row r="3882">
          <cell r="D3882" t="str">
            <v>Labour</v>
          </cell>
          <cell r="M3882">
            <v>3489.7119341563771</v>
          </cell>
          <cell r="T3882">
            <v>0</v>
          </cell>
        </row>
        <row r="3883">
          <cell r="B3883" t="str">
            <v>C20001</v>
          </cell>
          <cell r="E3883" t="str">
            <v>Tenaga</v>
          </cell>
          <cell r="G3883">
            <v>6</v>
          </cell>
          <cell r="I3883" t="str">
            <v>jam</v>
          </cell>
          <cell r="J3883">
            <v>21.892740740740727</v>
          </cell>
          <cell r="K3883">
            <v>0.15802469135802463</v>
          </cell>
          <cell r="L3883">
            <v>37.968750000000014</v>
          </cell>
          <cell r="M3883">
            <v>17500</v>
          </cell>
          <cell r="N3883">
            <v>383122.96296296275</v>
          </cell>
          <cell r="O3883">
            <v>0</v>
          </cell>
          <cell r="P3883">
            <v>383122.96296296275</v>
          </cell>
          <cell r="Q3883">
            <v>0</v>
          </cell>
          <cell r="R3883">
            <v>0</v>
          </cell>
          <cell r="T3883">
            <v>0</v>
          </cell>
        </row>
        <row r="3884">
          <cell r="B3884" t="str">
            <v>C20003</v>
          </cell>
          <cell r="E3884" t="str">
            <v>Mandor</v>
          </cell>
          <cell r="G3884">
            <v>1</v>
          </cell>
          <cell r="I3884" t="str">
            <v>jam</v>
          </cell>
          <cell r="J3884">
            <v>3.6487901234567874</v>
          </cell>
          <cell r="K3884">
            <v>2.6337448559670771E-2</v>
          </cell>
          <cell r="L3884">
            <v>37.968750000000014</v>
          </cell>
          <cell r="M3884">
            <v>27500</v>
          </cell>
          <cell r="N3884">
            <v>100341.72839506165</v>
          </cell>
          <cell r="O3884">
            <v>0</v>
          </cell>
          <cell r="P3884">
            <v>100341.72839506165</v>
          </cell>
          <cell r="Q3884">
            <v>0</v>
          </cell>
          <cell r="R3884">
            <v>0</v>
          </cell>
          <cell r="T3884">
            <v>0</v>
          </cell>
        </row>
        <row r="3885">
          <cell r="D3885" t="str">
            <v>Equipment Operasional</v>
          </cell>
          <cell r="H3885" t="str">
            <v>BBM</v>
          </cell>
          <cell r="M3885">
            <v>36771.169800085707</v>
          </cell>
          <cell r="T3885">
            <v>0</v>
          </cell>
        </row>
        <row r="3886">
          <cell r="B3886" t="str">
            <v>D20025</v>
          </cell>
          <cell r="E3886" t="str">
            <v>Excavator CAT320</v>
          </cell>
          <cell r="F3886" t="str">
            <v>Timbun</v>
          </cell>
          <cell r="G3886">
            <v>18</v>
          </cell>
          <cell r="H3886">
            <v>65.678222222222175</v>
          </cell>
          <cell r="I3886" t="str">
            <v>jam</v>
          </cell>
          <cell r="J3886">
            <v>3.6487901234567874</v>
          </cell>
          <cell r="K3886">
            <v>2.6337448559670771E-2</v>
          </cell>
          <cell r="L3886">
            <v>37.968750000000014</v>
          </cell>
          <cell r="M3886">
            <v>241268.4</v>
          </cell>
          <cell r="N3886">
            <v>880337.75502222159</v>
          </cell>
          <cell r="O3886">
            <v>0</v>
          </cell>
          <cell r="P3886">
            <v>0</v>
          </cell>
          <cell r="Q3886">
            <v>880337.75502222159</v>
          </cell>
          <cell r="R3886">
            <v>0</v>
          </cell>
          <cell r="T3886">
            <v>0</v>
          </cell>
        </row>
        <row r="3887">
          <cell r="B3887" t="str">
            <v>D20040</v>
          </cell>
          <cell r="E3887" t="str">
            <v>Water Tank Truck, 3000-5000 liter</v>
          </cell>
          <cell r="G3887">
            <v>5</v>
          </cell>
          <cell r="H3887">
            <v>4.6179999999999994</v>
          </cell>
          <cell r="I3887" t="str">
            <v>jam</v>
          </cell>
          <cell r="J3887">
            <v>0.92359999999999987</v>
          </cell>
          <cell r="K3887">
            <v>6.6666666666666671E-3</v>
          </cell>
          <cell r="L3887">
            <v>150</v>
          </cell>
          <cell r="M3887">
            <v>84561.566504230243</v>
          </cell>
          <cell r="N3887">
            <v>78101.062823307046</v>
          </cell>
          <cell r="O3887">
            <v>0</v>
          </cell>
          <cell r="P3887">
            <v>0</v>
          </cell>
          <cell r="Q3887">
            <v>78101.062823307046</v>
          </cell>
          <cell r="R3887">
            <v>0</v>
          </cell>
          <cell r="T3887">
            <v>0</v>
          </cell>
        </row>
        <row r="3888">
          <cell r="B3888" t="str">
            <v>A20021</v>
          </cell>
          <cell r="E3888" t="str">
            <v>Air</v>
          </cell>
          <cell r="I3888" t="str">
            <v>m3</v>
          </cell>
          <cell r="J3888">
            <v>13.853999999999997</v>
          </cell>
          <cell r="K3888">
            <v>0.1</v>
          </cell>
          <cell r="M3888">
            <v>2469.92</v>
          </cell>
          <cell r="N3888">
            <v>34218.271679999998</v>
          </cell>
          <cell r="O3888">
            <v>34218.271679999998</v>
          </cell>
          <cell r="P3888">
            <v>0</v>
          </cell>
          <cell r="Q3888">
            <v>0</v>
          </cell>
          <cell r="R3888">
            <v>0</v>
          </cell>
          <cell r="T3888">
            <v>0</v>
          </cell>
        </row>
        <row r="3889">
          <cell r="B3889" t="str">
            <v>D20036</v>
          </cell>
          <cell r="E3889" t="str">
            <v>Stamper</v>
          </cell>
          <cell r="I3889" t="str">
            <v>jam</v>
          </cell>
          <cell r="J3889">
            <v>18.471999999999994</v>
          </cell>
          <cell r="K3889">
            <v>0.13333333333333333</v>
          </cell>
          <cell r="L3889">
            <v>7.5</v>
          </cell>
          <cell r="M3889">
            <v>27509.943875635217</v>
          </cell>
          <cell r="N3889">
            <v>508163.68327073357</v>
          </cell>
          <cell r="O3889">
            <v>0</v>
          </cell>
          <cell r="P3889">
            <v>0</v>
          </cell>
          <cell r="Q3889">
            <v>508163.68327073357</v>
          </cell>
          <cell r="R3889">
            <v>0</v>
          </cell>
          <cell r="T3889">
            <v>0</v>
          </cell>
        </row>
        <row r="3890">
          <cell r="B3890" t="str">
            <v>D20042</v>
          </cell>
          <cell r="E3890" t="str">
            <v>Wheel loader</v>
          </cell>
          <cell r="F3890">
            <v>0.8</v>
          </cell>
          <cell r="G3890">
            <v>16</v>
          </cell>
          <cell r="H3890">
            <v>47.478232931726886</v>
          </cell>
          <cell r="I3890" t="str">
            <v>jam</v>
          </cell>
          <cell r="J3890">
            <v>2.9673895582329304</v>
          </cell>
          <cell r="K3890">
            <v>2.6773761713520743E-2</v>
          </cell>
          <cell r="L3890">
            <v>37.350000000000009</v>
          </cell>
          <cell r="M3890">
            <v>173345.6</v>
          </cell>
          <cell r="N3890">
            <v>514383.92340562225</v>
          </cell>
          <cell r="O3890">
            <v>0</v>
          </cell>
          <cell r="P3890">
            <v>0</v>
          </cell>
          <cell r="Q3890">
            <v>514383.92340562225</v>
          </cell>
          <cell r="R3890">
            <v>0</v>
          </cell>
          <cell r="T3890">
            <v>0</v>
          </cell>
        </row>
        <row r="3891">
          <cell r="B3891" t="str">
            <v>D20024</v>
          </cell>
          <cell r="E3891" t="str">
            <v>Dump Truck 20 Ton</v>
          </cell>
          <cell r="F3891">
            <v>8</v>
          </cell>
          <cell r="G3891">
            <v>10</v>
          </cell>
          <cell r="H3891">
            <v>144.49208888888884</v>
          </cell>
          <cell r="I3891" t="str">
            <v>jam</v>
          </cell>
          <cell r="J3891">
            <v>14.449208888888885</v>
          </cell>
          <cell r="K3891">
            <v>0.13037037037037036</v>
          </cell>
          <cell r="L3891">
            <v>7.6704545454545467</v>
          </cell>
          <cell r="M3891">
            <v>192744.92307692309</v>
          </cell>
          <cell r="N3891">
            <v>2785011.6558112814</v>
          </cell>
          <cell r="O3891">
            <v>0</v>
          </cell>
          <cell r="P3891">
            <v>0</v>
          </cell>
          <cell r="Q3891">
            <v>2785011.6558112814</v>
          </cell>
          <cell r="R3891">
            <v>0</v>
          </cell>
          <cell r="T3891">
            <v>0</v>
          </cell>
        </row>
        <row r="3892">
          <cell r="B3892" t="str">
            <v>D20004</v>
          </cell>
          <cell r="E3892" t="str">
            <v>Alat bantu (Pek. Tanah)-m3</v>
          </cell>
          <cell r="I3892" t="str">
            <v>m3</v>
          </cell>
          <cell r="J3892">
            <v>138.53999999999996</v>
          </cell>
          <cell r="K3892">
            <v>1</v>
          </cell>
          <cell r="M3892">
            <v>250</v>
          </cell>
          <cell r="N3892">
            <v>34634.999999999993</v>
          </cell>
          <cell r="O3892">
            <v>0</v>
          </cell>
          <cell r="P3892">
            <v>0</v>
          </cell>
          <cell r="Q3892">
            <v>34634.999999999993</v>
          </cell>
          <cell r="R3892">
            <v>0</v>
          </cell>
          <cell r="T3892">
            <v>0</v>
          </cell>
        </row>
        <row r="3893">
          <cell r="B3893" t="str">
            <v>D20050</v>
          </cell>
          <cell r="E3893" t="str">
            <v>BBM solar</v>
          </cell>
          <cell r="H3893">
            <v>262.26654404283789</v>
          </cell>
          <cell r="I3893" t="str">
            <v>ltr</v>
          </cell>
          <cell r="J3893">
            <v>262.26654404283789</v>
          </cell>
          <cell r="M3893">
            <v>989.1712</v>
          </cell>
          <cell r="N3893">
            <v>259426.51209070682</v>
          </cell>
          <cell r="O3893">
            <v>0</v>
          </cell>
          <cell r="P3893">
            <v>0</v>
          </cell>
          <cell r="Q3893">
            <v>259426.51209070682</v>
          </cell>
          <cell r="R3893">
            <v>0</v>
          </cell>
          <cell r="T3893">
            <v>0</v>
          </cell>
        </row>
        <row r="3894">
          <cell r="T3894">
            <v>0</v>
          </cell>
        </row>
        <row r="3895">
          <cell r="B3895" t="str">
            <v>4.14.3</v>
          </cell>
          <cell r="D3895" t="str">
            <v>Blinding Concrete Class B</v>
          </cell>
          <cell r="F3895">
            <v>0.1</v>
          </cell>
          <cell r="I3895" t="str">
            <v>m3</v>
          </cell>
          <cell r="J3895">
            <v>13.92</v>
          </cell>
          <cell r="K3895">
            <v>3.48</v>
          </cell>
          <cell r="L3895" t="str">
            <v>m3/nos</v>
          </cell>
          <cell r="M3895">
            <v>694275.05279999995</v>
          </cell>
          <cell r="T3895">
            <v>0</v>
          </cell>
        </row>
        <row r="3896">
          <cell r="D3896" t="str">
            <v>Material</v>
          </cell>
          <cell r="M3896">
            <v>609675.05279999995</v>
          </cell>
          <cell r="T3896">
            <v>0</v>
          </cell>
        </row>
        <row r="3897">
          <cell r="B3897" t="str">
            <v>B20193</v>
          </cell>
          <cell r="E3897" t="str">
            <v>Concrete Class B</v>
          </cell>
          <cell r="I3897" t="str">
            <v>m3</v>
          </cell>
          <cell r="J3897">
            <v>14.198399999999999</v>
          </cell>
          <cell r="K3897">
            <v>1.02</v>
          </cell>
          <cell r="M3897">
            <v>597720.64</v>
          </cell>
          <cell r="N3897">
            <v>8486676.7349759992</v>
          </cell>
          <cell r="O3897">
            <v>8486676.7349759992</v>
          </cell>
          <cell r="P3897">
            <v>0</v>
          </cell>
          <cell r="Q3897">
            <v>0</v>
          </cell>
          <cell r="R3897">
            <v>0</v>
          </cell>
          <cell r="T3897">
            <v>0</v>
          </cell>
        </row>
        <row r="3898">
          <cell r="D3898" t="str">
            <v>Labour</v>
          </cell>
          <cell r="M3898">
            <v>81600</v>
          </cell>
          <cell r="T3898">
            <v>0</v>
          </cell>
        </row>
        <row r="3899">
          <cell r="B3899" t="str">
            <v>C20008</v>
          </cell>
          <cell r="E3899" t="str">
            <v>Placing beton (slab)</v>
          </cell>
          <cell r="I3899" t="str">
            <v>m3</v>
          </cell>
          <cell r="J3899">
            <v>14.198399999999999</v>
          </cell>
          <cell r="M3899">
            <v>80000</v>
          </cell>
          <cell r="N3899">
            <v>1135872</v>
          </cell>
          <cell r="O3899">
            <v>0</v>
          </cell>
          <cell r="P3899">
            <v>1135872</v>
          </cell>
          <cell r="Q3899">
            <v>0</v>
          </cell>
          <cell r="R3899">
            <v>0</v>
          </cell>
          <cell r="T3899">
            <v>0</v>
          </cell>
        </row>
        <row r="3900">
          <cell r="D3900" t="str">
            <v>Equipment Operasional</v>
          </cell>
          <cell r="H3900" t="str">
            <v>BBM</v>
          </cell>
          <cell r="M3900">
            <v>3000</v>
          </cell>
          <cell r="T3900">
            <v>0</v>
          </cell>
        </row>
        <row r="3901">
          <cell r="B3901" t="str">
            <v>D20029</v>
          </cell>
          <cell r="E3901" t="str">
            <v>Gerobak dorong</v>
          </cell>
          <cell r="I3901" t="str">
            <v>unit</v>
          </cell>
          <cell r="J3901">
            <v>0.27839999999999998</v>
          </cell>
          <cell r="K3901">
            <v>0.02</v>
          </cell>
          <cell r="M3901">
            <v>100000</v>
          </cell>
          <cell r="N3901">
            <v>27839.999999999996</v>
          </cell>
          <cell r="O3901">
            <v>0</v>
          </cell>
          <cell r="P3901">
            <v>0</v>
          </cell>
          <cell r="Q3901">
            <v>27839.999999999996</v>
          </cell>
          <cell r="R3901">
            <v>0</v>
          </cell>
          <cell r="T3901">
            <v>0</v>
          </cell>
        </row>
        <row r="3902">
          <cell r="B3902" t="str">
            <v>D20006</v>
          </cell>
          <cell r="E3902" t="str">
            <v>Alat bantu Cor</v>
          </cell>
          <cell r="I3902" t="str">
            <v>m3</v>
          </cell>
          <cell r="J3902">
            <v>13.92</v>
          </cell>
          <cell r="K3902">
            <v>1</v>
          </cell>
          <cell r="M3902">
            <v>1000</v>
          </cell>
          <cell r="N3902">
            <v>13920</v>
          </cell>
          <cell r="O3902">
            <v>0</v>
          </cell>
          <cell r="P3902">
            <v>0</v>
          </cell>
          <cell r="Q3902">
            <v>13920</v>
          </cell>
          <cell r="R3902">
            <v>0</v>
          </cell>
          <cell r="T3902">
            <v>0</v>
          </cell>
        </row>
        <row r="3903">
          <cell r="T3903">
            <v>0</v>
          </cell>
        </row>
        <row r="3904">
          <cell r="B3904" t="str">
            <v>4.14.4</v>
          </cell>
          <cell r="D3904" t="str">
            <v>Concrete Work</v>
          </cell>
          <cell r="I3904" t="str">
            <v>nos</v>
          </cell>
          <cell r="J3904">
            <v>4</v>
          </cell>
          <cell r="M3904">
            <v>221626057.80301997</v>
          </cell>
          <cell r="T3904">
            <v>0</v>
          </cell>
        </row>
        <row r="3905">
          <cell r="D3905" t="str">
            <v>Concrete block</v>
          </cell>
          <cell r="T3905">
            <v>0</v>
          </cell>
        </row>
        <row r="3906">
          <cell r="B3906" t="str">
            <v>4.14.4.a</v>
          </cell>
          <cell r="E3906" t="str">
            <v>Con-C</v>
          </cell>
          <cell r="I3906" t="str">
            <v>m3</v>
          </cell>
          <cell r="J3906">
            <v>4.3360000000000003</v>
          </cell>
          <cell r="K3906">
            <v>1.0840000000000001</v>
          </cell>
          <cell r="L3906" t="str">
            <v>m3/nos</v>
          </cell>
          <cell r="T3906">
            <v>0</v>
          </cell>
        </row>
        <row r="3907">
          <cell r="B3907" t="str">
            <v>4.14.4.b</v>
          </cell>
          <cell r="E3907" t="str">
            <v>Re-Bar</v>
          </cell>
          <cell r="I3907" t="str">
            <v>kg</v>
          </cell>
          <cell r="J3907">
            <v>896.66800000000001</v>
          </cell>
          <cell r="K3907">
            <v>224.167</v>
          </cell>
          <cell r="L3907" t="str">
            <v>kg/nos</v>
          </cell>
          <cell r="T3907">
            <v>0</v>
          </cell>
        </row>
        <row r="3908">
          <cell r="B3908" t="str">
            <v>4.14.4.c</v>
          </cell>
          <cell r="E3908" t="str">
            <v>Form-Work</v>
          </cell>
          <cell r="I3908" t="str">
            <v>m2</v>
          </cell>
          <cell r="J3908">
            <v>24.975999999999999</v>
          </cell>
          <cell r="K3908">
            <v>6.2439999999999998</v>
          </cell>
          <cell r="L3908" t="str">
            <v>m2/nos</v>
          </cell>
          <cell r="T3908">
            <v>0</v>
          </cell>
        </row>
        <row r="3909">
          <cell r="D3909" t="str">
            <v>Opening for acces and maintenance</v>
          </cell>
          <cell r="T3909">
            <v>0</v>
          </cell>
        </row>
        <row r="3910">
          <cell r="B3910" t="str">
            <v>4.14.4.d</v>
          </cell>
          <cell r="E3910" t="str">
            <v>Con-C</v>
          </cell>
          <cell r="I3910" t="str">
            <v>m3</v>
          </cell>
          <cell r="J3910">
            <v>0.64</v>
          </cell>
          <cell r="K3910">
            <v>0.16</v>
          </cell>
          <cell r="L3910" t="str">
            <v>m3/nos</v>
          </cell>
          <cell r="T3910">
            <v>0</v>
          </cell>
        </row>
        <row r="3911">
          <cell r="B3911" t="str">
            <v>4.14.4.e</v>
          </cell>
          <cell r="E3911" t="str">
            <v>Re-Bar</v>
          </cell>
          <cell r="I3911" t="str">
            <v>kg</v>
          </cell>
          <cell r="J3911">
            <v>132.34800000000001</v>
          </cell>
          <cell r="K3911">
            <v>33.087000000000003</v>
          </cell>
          <cell r="L3911" t="str">
            <v>kg/nos</v>
          </cell>
          <cell r="T3911">
            <v>0</v>
          </cell>
        </row>
        <row r="3912">
          <cell r="B3912" t="str">
            <v>4.14.4.f</v>
          </cell>
          <cell r="E3912" t="str">
            <v>Form-Work</v>
          </cell>
          <cell r="I3912" t="str">
            <v>m2</v>
          </cell>
          <cell r="J3912">
            <v>8.64</v>
          </cell>
          <cell r="K3912">
            <v>2.16</v>
          </cell>
          <cell r="L3912" t="str">
            <v>m2/nos</v>
          </cell>
          <cell r="T3912">
            <v>0</v>
          </cell>
        </row>
        <row r="3913">
          <cell r="D3913" t="str">
            <v>Concrete ring for cover installation</v>
          </cell>
          <cell r="T3913">
            <v>0</v>
          </cell>
        </row>
        <row r="3914">
          <cell r="B3914" t="str">
            <v>4.14.4.g</v>
          </cell>
          <cell r="E3914" t="str">
            <v>Con-C</v>
          </cell>
          <cell r="I3914" t="str">
            <v>m3</v>
          </cell>
          <cell r="J3914">
            <v>2.16</v>
          </cell>
          <cell r="K3914">
            <v>0.54</v>
          </cell>
          <cell r="L3914" t="str">
            <v>m3/nos</v>
          </cell>
          <cell r="T3914">
            <v>0</v>
          </cell>
        </row>
        <row r="3915">
          <cell r="B3915" t="str">
            <v>4.14.4.h</v>
          </cell>
          <cell r="E3915" t="str">
            <v>Re-Bar</v>
          </cell>
          <cell r="I3915" t="str">
            <v>kg</v>
          </cell>
          <cell r="J3915">
            <v>446.68</v>
          </cell>
          <cell r="K3915">
            <v>111.67</v>
          </cell>
          <cell r="L3915" t="str">
            <v>kg/nos</v>
          </cell>
          <cell r="T3915">
            <v>0</v>
          </cell>
        </row>
        <row r="3916">
          <cell r="B3916" t="str">
            <v>4.14.4.i</v>
          </cell>
          <cell r="E3916" t="str">
            <v>Form-Work</v>
          </cell>
          <cell r="I3916" t="str">
            <v>m2</v>
          </cell>
          <cell r="J3916">
            <v>24</v>
          </cell>
          <cell r="K3916">
            <v>6</v>
          </cell>
          <cell r="L3916" t="str">
            <v>m2/nos</v>
          </cell>
          <cell r="T3916">
            <v>0</v>
          </cell>
        </row>
        <row r="3917">
          <cell r="D3917" t="str">
            <v>Chamber</v>
          </cell>
          <cell r="T3917">
            <v>0</v>
          </cell>
        </row>
        <row r="3918">
          <cell r="B3918" t="str">
            <v>4.14.4.j</v>
          </cell>
          <cell r="E3918" t="str">
            <v>Con-C</v>
          </cell>
          <cell r="I3918" t="str">
            <v>m3</v>
          </cell>
          <cell r="J3918">
            <v>227.184</v>
          </cell>
          <cell r="K3918">
            <v>56.795999999999999</v>
          </cell>
          <cell r="L3918" t="str">
            <v>m3/nos</v>
          </cell>
          <cell r="T3918">
            <v>0</v>
          </cell>
        </row>
        <row r="3919">
          <cell r="B3919" t="str">
            <v>4.14.4.k</v>
          </cell>
          <cell r="E3919" t="str">
            <v>Re-Bar</v>
          </cell>
          <cell r="I3919" t="str">
            <v>kg</v>
          </cell>
          <cell r="J3919">
            <v>43225.527999999998</v>
          </cell>
          <cell r="K3919">
            <v>10806.382</v>
          </cell>
          <cell r="L3919" t="str">
            <v>kg/nos</v>
          </cell>
          <cell r="T3919">
            <v>0</v>
          </cell>
        </row>
        <row r="3920">
          <cell r="B3920" t="str">
            <v>4.14.4.l</v>
          </cell>
          <cell r="E3920" t="str">
            <v>Form-Work</v>
          </cell>
          <cell r="I3920" t="str">
            <v>m2</v>
          </cell>
          <cell r="J3920">
            <v>556.32000000000005</v>
          </cell>
          <cell r="K3920">
            <v>139.08000000000001</v>
          </cell>
          <cell r="L3920" t="str">
            <v>m2/nos</v>
          </cell>
          <cell r="T3920">
            <v>0</v>
          </cell>
        </row>
        <row r="3921">
          <cell r="D3921" t="str">
            <v>Pre-cast</v>
          </cell>
          <cell r="T3921">
            <v>0</v>
          </cell>
        </row>
        <row r="3922">
          <cell r="B3922" t="str">
            <v>4.14.4.m</v>
          </cell>
          <cell r="E3922" t="str">
            <v>Con-C</v>
          </cell>
          <cell r="I3922" t="str">
            <v>m3</v>
          </cell>
          <cell r="J3922">
            <v>19.2</v>
          </cell>
          <cell r="K3922">
            <v>4.8</v>
          </cell>
          <cell r="L3922" t="str">
            <v>m3/nos</v>
          </cell>
          <cell r="T3922">
            <v>0</v>
          </cell>
        </row>
        <row r="3923">
          <cell r="B3923" t="str">
            <v>4.14.4.n</v>
          </cell>
          <cell r="E3923" t="str">
            <v>Re-Bar</v>
          </cell>
          <cell r="I3923" t="str">
            <v>kg</v>
          </cell>
          <cell r="J3923">
            <v>1807.4280000000001</v>
          </cell>
          <cell r="K3923">
            <v>451.85700000000003</v>
          </cell>
          <cell r="L3923" t="str">
            <v>kg/nos</v>
          </cell>
          <cell r="T3923">
            <v>0</v>
          </cell>
        </row>
        <row r="3924">
          <cell r="B3924" t="str">
            <v>4.14.4.o</v>
          </cell>
          <cell r="E3924" t="str">
            <v>Form-Work</v>
          </cell>
          <cell r="I3924" t="str">
            <v>m2</v>
          </cell>
          <cell r="J3924">
            <v>84.8</v>
          </cell>
          <cell r="K3924">
            <v>21.2</v>
          </cell>
          <cell r="L3924" t="str">
            <v>m2/nos</v>
          </cell>
          <cell r="T3924">
            <v>0</v>
          </cell>
        </row>
        <row r="3925">
          <cell r="T3925">
            <v>0</v>
          </cell>
        </row>
        <row r="3926">
          <cell r="D3926" t="str">
            <v>Concrete class C</v>
          </cell>
          <cell r="I3926" t="str">
            <v>m3</v>
          </cell>
          <cell r="J3926">
            <v>253.51999999999998</v>
          </cell>
          <cell r="M3926">
            <v>780355.8617086343</v>
          </cell>
          <cell r="T3926">
            <v>0</v>
          </cell>
        </row>
        <row r="3927">
          <cell r="D3927" t="str">
            <v>Material</v>
          </cell>
          <cell r="M3927">
            <v>39034793.404870845</v>
          </cell>
          <cell r="T3927">
            <v>0</v>
          </cell>
        </row>
        <row r="3928">
          <cell r="B3928" t="str">
            <v>B20194</v>
          </cell>
          <cell r="E3928" t="str">
            <v>Concrete Class C</v>
          </cell>
          <cell r="I3928" t="str">
            <v>m3</v>
          </cell>
          <cell r="J3928">
            <v>258.59039999999999</v>
          </cell>
          <cell r="K3928">
            <v>1.02</v>
          </cell>
          <cell r="M3928">
            <v>654528.80000000005</v>
          </cell>
          <cell r="N3928">
            <v>169254864.20352</v>
          </cell>
          <cell r="O3928">
            <v>169254864.20352</v>
          </cell>
          <cell r="P3928">
            <v>0</v>
          </cell>
          <cell r="Q3928">
            <v>0</v>
          </cell>
          <cell r="R3928">
            <v>0</v>
          </cell>
          <cell r="T3928">
            <v>0</v>
          </cell>
        </row>
        <row r="3929">
          <cell r="D3929" t="str">
            <v>Labour</v>
          </cell>
          <cell r="M3929">
            <v>5963800.7380073797</v>
          </cell>
          <cell r="T3929">
            <v>0</v>
          </cell>
        </row>
        <row r="3930">
          <cell r="B3930" t="str">
            <v>C20007</v>
          </cell>
          <cell r="E3930" t="str">
            <v>Placing beton (dinding)</v>
          </cell>
          <cell r="I3930" t="str">
            <v>m3</v>
          </cell>
          <cell r="J3930">
            <v>258.59039999999999</v>
          </cell>
          <cell r="M3930">
            <v>100000</v>
          </cell>
          <cell r="N3930">
            <v>25859040</v>
          </cell>
          <cell r="O3930">
            <v>0</v>
          </cell>
          <cell r="P3930">
            <v>25859040</v>
          </cell>
          <cell r="Q3930">
            <v>0</v>
          </cell>
          <cell r="R3930">
            <v>0</v>
          </cell>
          <cell r="T3930">
            <v>0</v>
          </cell>
        </row>
        <row r="3931">
          <cell r="D3931" t="str">
            <v>Equipment Operasional</v>
          </cell>
          <cell r="H3931" t="str">
            <v>BBM</v>
          </cell>
          <cell r="M3931">
            <v>627747.66071331815</v>
          </cell>
          <cell r="T3931">
            <v>0</v>
          </cell>
        </row>
        <row r="3932">
          <cell r="B3932" t="str">
            <v>D20029</v>
          </cell>
          <cell r="E3932" t="str">
            <v>Gerobak dorong</v>
          </cell>
          <cell r="I3932" t="str">
            <v>unit</v>
          </cell>
          <cell r="J3932">
            <v>5.0703999999999994</v>
          </cell>
          <cell r="K3932">
            <v>0.02</v>
          </cell>
          <cell r="M3932">
            <v>100000</v>
          </cell>
          <cell r="N3932">
            <v>507039.99999999994</v>
          </cell>
          <cell r="O3932">
            <v>0</v>
          </cell>
          <cell r="P3932">
            <v>0</v>
          </cell>
          <cell r="Q3932">
            <v>507039.99999999994</v>
          </cell>
          <cell r="R3932">
            <v>0</v>
          </cell>
          <cell r="T3932">
            <v>0</v>
          </cell>
        </row>
        <row r="3933">
          <cell r="B3933" t="str">
            <v>D20019</v>
          </cell>
          <cell r="E3933" t="str">
            <v>Concrete Vibrator</v>
          </cell>
          <cell r="I3933" t="str">
            <v>jam</v>
          </cell>
          <cell r="J3933">
            <v>111.99678714859436</v>
          </cell>
          <cell r="K3933">
            <v>0.44176706827309237</v>
          </cell>
          <cell r="L3933">
            <v>2.2636363636363637</v>
          </cell>
          <cell r="M3933">
            <v>8458.0449222720126</v>
          </cell>
          <cell r="N3933">
            <v>947273.85685294797</v>
          </cell>
          <cell r="O3933">
            <v>0</v>
          </cell>
          <cell r="P3933">
            <v>0</v>
          </cell>
          <cell r="Q3933">
            <v>947273.85685294797</v>
          </cell>
          <cell r="R3933">
            <v>0</v>
          </cell>
          <cell r="T3933">
            <v>0</v>
          </cell>
        </row>
        <row r="3934">
          <cell r="B3934" t="str">
            <v>D20006</v>
          </cell>
          <cell r="E3934" t="str">
            <v>Alat bantu Cor</v>
          </cell>
          <cell r="I3934" t="str">
            <v>m3</v>
          </cell>
          <cell r="J3934">
            <v>1267.5999999999999</v>
          </cell>
          <cell r="K3934">
            <v>5</v>
          </cell>
          <cell r="M3934">
            <v>1000</v>
          </cell>
          <cell r="N3934">
            <v>1267600</v>
          </cell>
          <cell r="O3934">
            <v>0</v>
          </cell>
          <cell r="P3934">
            <v>0</v>
          </cell>
          <cell r="Q3934">
            <v>1267600</v>
          </cell>
          <cell r="R3934">
            <v>0</v>
          </cell>
          <cell r="T3934">
            <v>0</v>
          </cell>
        </row>
        <row r="3935">
          <cell r="T3935">
            <v>0</v>
          </cell>
        </row>
        <row r="3936">
          <cell r="B3936" t="str">
            <v>4.14.4.p</v>
          </cell>
          <cell r="D3936" t="str">
            <v>Reinforcement</v>
          </cell>
          <cell r="I3936" t="str">
            <v>kg</v>
          </cell>
          <cell r="J3936">
            <v>51159.517200000009</v>
          </cell>
          <cell r="K3936">
            <v>1.1000000000000001</v>
          </cell>
          <cell r="M3936">
            <v>12012.333333333336</v>
          </cell>
          <cell r="T3936">
            <v>0</v>
          </cell>
        </row>
        <row r="3937">
          <cell r="D3937" t="str">
            <v>Material</v>
          </cell>
          <cell r="M3937">
            <v>603015.76200645068</v>
          </cell>
          <cell r="T3937">
            <v>0</v>
          </cell>
        </row>
        <row r="3938">
          <cell r="B3938" t="str">
            <v>B20011</v>
          </cell>
          <cell r="E3938" t="str">
            <v>Besi beton</v>
          </cell>
          <cell r="I3938" t="str">
            <v>kg</v>
          </cell>
          <cell r="J3938">
            <v>53717.493060000015</v>
          </cell>
          <cell r="K3938">
            <v>1.05</v>
          </cell>
          <cell r="M3938">
            <v>9800</v>
          </cell>
          <cell r="N3938">
            <v>526431431.98800015</v>
          </cell>
          <cell r="O3938">
            <v>526431431.98800015</v>
          </cell>
          <cell r="P3938">
            <v>0</v>
          </cell>
          <cell r="Q3938">
            <v>0</v>
          </cell>
          <cell r="R3938">
            <v>0</v>
          </cell>
          <cell r="T3938">
            <v>0</v>
          </cell>
        </row>
        <row r="3939">
          <cell r="B3939" t="str">
            <v>B20050</v>
          </cell>
          <cell r="E3939" t="str">
            <v>Kawat Bendrad</v>
          </cell>
          <cell r="I3939" t="str">
            <v>Kg</v>
          </cell>
          <cell r="J3939">
            <v>1023.1903440000002</v>
          </cell>
          <cell r="K3939">
            <v>0.02</v>
          </cell>
          <cell r="M3939">
            <v>13950</v>
          </cell>
          <cell r="N3939">
            <v>14273505.298800003</v>
          </cell>
          <cell r="O3939">
            <v>14273505.298800003</v>
          </cell>
          <cell r="P3939">
            <v>0</v>
          </cell>
          <cell r="Q3939">
            <v>0</v>
          </cell>
          <cell r="R3939">
            <v>0</v>
          </cell>
          <cell r="T3939">
            <v>0</v>
          </cell>
        </row>
        <row r="3940">
          <cell r="D3940" t="str">
            <v>Labour</v>
          </cell>
          <cell r="M3940">
            <v>71889.474891487174</v>
          </cell>
          <cell r="T3940">
            <v>0</v>
          </cell>
        </row>
        <row r="3941">
          <cell r="B3941" t="str">
            <v>C20014</v>
          </cell>
          <cell r="E3941" t="str">
            <v>Upah fabrikasi dan install besi beton</v>
          </cell>
          <cell r="I3941" t="str">
            <v>kg</v>
          </cell>
          <cell r="J3941">
            <v>53717.493060000015</v>
          </cell>
          <cell r="M3941">
            <v>1200</v>
          </cell>
          <cell r="N3941">
            <v>64460991.672000021</v>
          </cell>
          <cell r="O3941">
            <v>0</v>
          </cell>
          <cell r="P3941">
            <v>64460991.672000021</v>
          </cell>
          <cell r="Q3941">
            <v>0</v>
          </cell>
          <cell r="R3941">
            <v>0</v>
          </cell>
          <cell r="T3941">
            <v>0</v>
          </cell>
        </row>
        <row r="3942">
          <cell r="D3942" t="str">
            <v>Equipment Operasional</v>
          </cell>
          <cell r="M3942">
            <v>10460.108780507391</v>
          </cell>
          <cell r="T3942">
            <v>0</v>
          </cell>
        </row>
        <row r="3943">
          <cell r="B3943" t="str">
            <v>D20013</v>
          </cell>
          <cell r="E3943" t="str">
            <v>Bar bender</v>
          </cell>
          <cell r="G3943">
            <v>300</v>
          </cell>
          <cell r="I3943" t="str">
            <v>jam</v>
          </cell>
          <cell r="J3943">
            <v>170.53172400000005</v>
          </cell>
          <cell r="K3943">
            <v>3.3333333333333335E-3</v>
          </cell>
          <cell r="M3943">
            <v>20000</v>
          </cell>
          <cell r="N3943">
            <v>3410634.4800000009</v>
          </cell>
          <cell r="O3943">
            <v>0</v>
          </cell>
          <cell r="P3943">
            <v>0</v>
          </cell>
          <cell r="Q3943">
            <v>3410634.4800000009</v>
          </cell>
          <cell r="R3943">
            <v>0</v>
          </cell>
          <cell r="T3943">
            <v>0</v>
          </cell>
        </row>
        <row r="3944">
          <cell r="B3944" t="str">
            <v>D20014</v>
          </cell>
          <cell r="E3944" t="str">
            <v>Bar cutter</v>
          </cell>
          <cell r="G3944">
            <v>300</v>
          </cell>
          <cell r="I3944" t="str">
            <v>jam</v>
          </cell>
          <cell r="J3944">
            <v>170.53172400000005</v>
          </cell>
          <cell r="K3944">
            <v>3.3333333333333335E-3</v>
          </cell>
          <cell r="M3944">
            <v>20000</v>
          </cell>
          <cell r="N3944">
            <v>3410634.4800000009</v>
          </cell>
          <cell r="O3944">
            <v>0</v>
          </cell>
          <cell r="P3944">
            <v>0</v>
          </cell>
          <cell r="Q3944">
            <v>3410634.4800000009</v>
          </cell>
          <cell r="R3944">
            <v>0</v>
          </cell>
          <cell r="T3944">
            <v>0</v>
          </cell>
        </row>
        <row r="3945">
          <cell r="B3945" t="str">
            <v>D20005</v>
          </cell>
          <cell r="E3945" t="str">
            <v>Alat bantu pekerjaan besi</v>
          </cell>
          <cell r="I3945" t="str">
            <v>kg</v>
          </cell>
          <cell r="J3945">
            <v>51159.517200000009</v>
          </cell>
          <cell r="K3945">
            <v>1</v>
          </cell>
          <cell r="M3945">
            <v>50</v>
          </cell>
          <cell r="N3945">
            <v>2557975.8600000003</v>
          </cell>
          <cell r="O3945">
            <v>0</v>
          </cell>
          <cell r="P3945">
            <v>0</v>
          </cell>
          <cell r="Q3945">
            <v>2557975.8600000003</v>
          </cell>
          <cell r="R3945">
            <v>0</v>
          </cell>
          <cell r="T3945">
            <v>0</v>
          </cell>
        </row>
        <row r="3946">
          <cell r="T3946">
            <v>0</v>
          </cell>
        </row>
        <row r="3947">
          <cell r="D3947" t="str">
            <v>Formwork</v>
          </cell>
          <cell r="I3947" t="str">
            <v>m2</v>
          </cell>
          <cell r="J3947">
            <v>698.73599999999999</v>
          </cell>
          <cell r="M3947">
            <v>106081.89555555556</v>
          </cell>
          <cell r="T3947">
            <v>0</v>
          </cell>
        </row>
        <row r="3948">
          <cell r="D3948" t="str">
            <v>Material</v>
          </cell>
          <cell r="M3948">
            <v>1792774.1581080507</v>
          </cell>
          <cell r="T3948">
            <v>0</v>
          </cell>
        </row>
        <row r="3949">
          <cell r="B3949" t="str">
            <v>A20008</v>
          </cell>
          <cell r="E3949" t="str">
            <v>Kayu bekisting</v>
          </cell>
          <cell r="G3949">
            <v>3</v>
          </cell>
          <cell r="H3949" t="str">
            <v>X pakai</v>
          </cell>
          <cell r="I3949" t="str">
            <v>m3</v>
          </cell>
          <cell r="J3949">
            <v>8.067004166666667</v>
          </cell>
          <cell r="K3949">
            <v>1.154513888888889E-2</v>
          </cell>
          <cell r="M3949">
            <v>2193529.6</v>
          </cell>
          <cell r="N3949">
            <v>17695212.422906667</v>
          </cell>
          <cell r="O3949">
            <v>17695212.422906667</v>
          </cell>
          <cell r="P3949">
            <v>0</v>
          </cell>
          <cell r="Q3949">
            <v>0</v>
          </cell>
          <cell r="R3949">
            <v>0</v>
          </cell>
          <cell r="T3949">
            <v>0</v>
          </cell>
        </row>
        <row r="3950">
          <cell r="B3950" t="str">
            <v>B20065</v>
          </cell>
          <cell r="E3950" t="str">
            <v>Plywood 12mm x 4' x 8'</v>
          </cell>
          <cell r="G3950">
            <v>3</v>
          </cell>
          <cell r="H3950" t="str">
            <v>X pakai</v>
          </cell>
          <cell r="I3950" t="str">
            <v>lbr</v>
          </cell>
          <cell r="J3950">
            <v>80.87222222222222</v>
          </cell>
          <cell r="K3950">
            <v>0.11574074074074074</v>
          </cell>
          <cell r="M3950">
            <v>225000</v>
          </cell>
          <cell r="N3950">
            <v>18196250</v>
          </cell>
          <cell r="O3950">
            <v>18196250</v>
          </cell>
          <cell r="P3950">
            <v>0</v>
          </cell>
          <cell r="Q3950">
            <v>0</v>
          </cell>
          <cell r="R3950">
            <v>0</v>
          </cell>
          <cell r="T3950">
            <v>0</v>
          </cell>
        </row>
        <row r="3951">
          <cell r="B3951" t="str">
            <v>B20067</v>
          </cell>
          <cell r="E3951" t="str">
            <v>Paku</v>
          </cell>
          <cell r="G3951">
            <v>1</v>
          </cell>
          <cell r="H3951" t="str">
            <v>X pakai</v>
          </cell>
          <cell r="I3951" t="str">
            <v>kg</v>
          </cell>
          <cell r="J3951">
            <v>276.58299999999997</v>
          </cell>
          <cell r="K3951">
            <v>0.39583333333333331</v>
          </cell>
          <cell r="M3951">
            <v>10650</v>
          </cell>
          <cell r="N3951">
            <v>2945608.9499999997</v>
          </cell>
          <cell r="O3951">
            <v>2945608.9499999997</v>
          </cell>
          <cell r="P3951">
            <v>0</v>
          </cell>
          <cell r="Q3951">
            <v>0</v>
          </cell>
          <cell r="R3951">
            <v>0</v>
          </cell>
          <cell r="T3951">
            <v>0</v>
          </cell>
        </row>
        <row r="3952">
          <cell r="B3952" t="str">
            <v>B20091</v>
          </cell>
          <cell r="E3952" t="str">
            <v>Material lain (adjustable support, pipa dll)</v>
          </cell>
          <cell r="G3952">
            <v>80</v>
          </cell>
          <cell r="H3952" t="str">
            <v>X pakai</v>
          </cell>
          <cell r="I3952" t="str">
            <v>ls</v>
          </cell>
          <cell r="J3952">
            <v>8.7341999999999995</v>
          </cell>
          <cell r="K3952">
            <v>1.2500000000000001E-2</v>
          </cell>
          <cell r="M3952">
            <v>600000</v>
          </cell>
          <cell r="N3952">
            <v>5240520</v>
          </cell>
          <cell r="O3952">
            <v>5240520</v>
          </cell>
          <cell r="P3952">
            <v>0</v>
          </cell>
          <cell r="Q3952">
            <v>0</v>
          </cell>
          <cell r="R3952">
            <v>0</v>
          </cell>
          <cell r="T3952">
            <v>0</v>
          </cell>
        </row>
        <row r="3953">
          <cell r="B3953" t="str">
            <v>B20066</v>
          </cell>
          <cell r="E3953" t="str">
            <v>Oli formwork</v>
          </cell>
          <cell r="I3953" t="str">
            <v>liter</v>
          </cell>
          <cell r="J3953">
            <v>139.74719999999999</v>
          </cell>
          <cell r="K3953">
            <v>0.2</v>
          </cell>
          <cell r="M3953">
            <v>5000</v>
          </cell>
          <cell r="N3953">
            <v>698736</v>
          </cell>
          <cell r="O3953">
            <v>698736</v>
          </cell>
          <cell r="P3953">
            <v>0</v>
          </cell>
          <cell r="Q3953">
            <v>0</v>
          </cell>
          <cell r="R3953">
            <v>0</v>
          </cell>
          <cell r="T3953">
            <v>0</v>
          </cell>
        </row>
        <row r="3954">
          <cell r="D3954" t="str">
            <v>Labour</v>
          </cell>
          <cell r="M3954">
            <v>1119051.8898142218</v>
          </cell>
          <cell r="T3954">
            <v>0</v>
          </cell>
        </row>
        <row r="3955">
          <cell r="B3955" t="str">
            <v>C20013</v>
          </cell>
          <cell r="E3955" t="str">
            <v>Upah fabrikasi bekisting</v>
          </cell>
          <cell r="I3955" t="str">
            <v>m2</v>
          </cell>
          <cell r="J3955">
            <v>232.91200000000001</v>
          </cell>
          <cell r="M3955">
            <v>30000</v>
          </cell>
          <cell r="N3955">
            <v>6987360</v>
          </cell>
          <cell r="O3955">
            <v>0</v>
          </cell>
          <cell r="P3955">
            <v>6987360</v>
          </cell>
          <cell r="Q3955">
            <v>0</v>
          </cell>
          <cell r="R3955">
            <v>0</v>
          </cell>
          <cell r="T3955">
            <v>0</v>
          </cell>
        </row>
        <row r="3956">
          <cell r="B3956" t="str">
            <v>C20017</v>
          </cell>
          <cell r="E3956" t="str">
            <v>Upah install bekisting</v>
          </cell>
          <cell r="I3956" t="str">
            <v>m2</v>
          </cell>
          <cell r="J3956">
            <v>698.73599999999999</v>
          </cell>
          <cell r="M3956">
            <v>30000</v>
          </cell>
          <cell r="N3956">
            <v>20962080</v>
          </cell>
          <cell r="O3956">
            <v>0</v>
          </cell>
          <cell r="P3956">
            <v>20962080</v>
          </cell>
          <cell r="Q3956">
            <v>0</v>
          </cell>
          <cell r="R3956">
            <v>0</v>
          </cell>
          <cell r="T3956">
            <v>0</v>
          </cell>
        </row>
        <row r="3957">
          <cell r="D3957" t="str">
            <v>Equipment Operasional</v>
          </cell>
          <cell r="M3957">
            <v>55952.594490711082</v>
          </cell>
          <cell r="T3957">
            <v>0</v>
          </cell>
        </row>
        <row r="3958">
          <cell r="B3958" t="str">
            <v>D20007</v>
          </cell>
          <cell r="E3958" t="str">
            <v>Alat bantu formwork</v>
          </cell>
          <cell r="I3958" t="str">
            <v>m2</v>
          </cell>
          <cell r="J3958">
            <v>698.73599999999999</v>
          </cell>
          <cell r="M3958">
            <v>2000</v>
          </cell>
          <cell r="N3958">
            <v>1397472</v>
          </cell>
          <cell r="O3958">
            <v>0</v>
          </cell>
          <cell r="P3958">
            <v>0</v>
          </cell>
          <cell r="Q3958">
            <v>1397472</v>
          </cell>
          <cell r="R3958">
            <v>0</v>
          </cell>
          <cell r="T3958">
            <v>0</v>
          </cell>
        </row>
        <row r="3959">
          <cell r="T3959">
            <v>0</v>
          </cell>
        </row>
        <row r="3960">
          <cell r="B3960" t="str">
            <v>4.14.5</v>
          </cell>
          <cell r="D3960" t="str">
            <v>Galvanized Steel Ladder</v>
          </cell>
          <cell r="I3960" t="str">
            <v>nos</v>
          </cell>
          <cell r="J3960">
            <v>4</v>
          </cell>
          <cell r="K3960">
            <v>38.58</v>
          </cell>
          <cell r="L3960" t="str">
            <v>kg/nos</v>
          </cell>
          <cell r="M3960">
            <v>773721.9</v>
          </cell>
          <cell r="T3960">
            <v>0</v>
          </cell>
        </row>
        <row r="3961">
          <cell r="D3961" t="str">
            <v>Material</v>
          </cell>
          <cell r="I3961" t="str">
            <v>kg</v>
          </cell>
          <cell r="J3961">
            <v>154.32</v>
          </cell>
          <cell r="M3961">
            <v>14805.000000000002</v>
          </cell>
          <cell r="T3961">
            <v>0</v>
          </cell>
        </row>
        <row r="3962">
          <cell r="B3962" t="str">
            <v>B20008</v>
          </cell>
          <cell r="E3962" t="str">
            <v>Baja galvanis</v>
          </cell>
          <cell r="I3962" t="str">
            <v>kg</v>
          </cell>
          <cell r="J3962">
            <v>162.036</v>
          </cell>
          <cell r="K3962">
            <v>1.05</v>
          </cell>
          <cell r="M3962">
            <v>14100</v>
          </cell>
          <cell r="N3962">
            <v>2284707.6</v>
          </cell>
          <cell r="O3962">
            <v>2284707.6</v>
          </cell>
          <cell r="P3962">
            <v>0</v>
          </cell>
          <cell r="Q3962">
            <v>0</v>
          </cell>
          <cell r="R3962">
            <v>0</v>
          </cell>
          <cell r="T3962">
            <v>0</v>
          </cell>
        </row>
        <row r="3963">
          <cell r="D3963" t="str">
            <v>Labour</v>
          </cell>
          <cell r="M3963">
            <v>5250</v>
          </cell>
          <cell r="T3963">
            <v>0</v>
          </cell>
        </row>
        <row r="3964">
          <cell r="B3964" t="str">
            <v>C20023</v>
          </cell>
          <cell r="E3964" t="str">
            <v>Upah pabrikasi dan instalasi baja</v>
          </cell>
          <cell r="I3964" t="str">
            <v>kg</v>
          </cell>
          <cell r="J3964">
            <v>162.036</v>
          </cell>
          <cell r="M3964">
            <v>5000</v>
          </cell>
          <cell r="N3964">
            <v>810180</v>
          </cell>
          <cell r="O3964">
            <v>0</v>
          </cell>
          <cell r="P3964">
            <v>810180</v>
          </cell>
          <cell r="Q3964">
            <v>0</v>
          </cell>
          <cell r="R3964">
            <v>0</v>
          </cell>
          <cell r="T3964">
            <v>0</v>
          </cell>
        </row>
        <row r="3965">
          <cell r="T3965">
            <v>0</v>
          </cell>
        </row>
        <row r="3966">
          <cell r="B3966" t="str">
            <v>4.14.6</v>
          </cell>
          <cell r="D3966" t="str">
            <v>Non-Toxic Epoxy Coat</v>
          </cell>
          <cell r="I3966" t="str">
            <v>m2</v>
          </cell>
          <cell r="J3966">
            <v>340.94400000000002</v>
          </cell>
          <cell r="K3966">
            <v>85.236000000000004</v>
          </cell>
          <cell r="L3966" t="str">
            <v>m2/nos</v>
          </cell>
          <cell r="M3966">
            <v>81479.72</v>
          </cell>
          <cell r="T3966">
            <v>0</v>
          </cell>
        </row>
        <row r="3967">
          <cell r="B3967" t="str">
            <v>B20023</v>
          </cell>
          <cell r="E3967" t="str">
            <v>Epoxy primer</v>
          </cell>
          <cell r="I3967" t="str">
            <v>kg</v>
          </cell>
          <cell r="J3967">
            <v>170.47200000000001</v>
          </cell>
          <cell r="K3967">
            <v>0.5</v>
          </cell>
          <cell r="M3967">
            <v>77519.199999999997</v>
          </cell>
          <cell r="N3967">
            <v>13214853.0624</v>
          </cell>
          <cell r="O3967">
            <v>13214853.0624</v>
          </cell>
          <cell r="P3967">
            <v>0</v>
          </cell>
          <cell r="Q3967">
            <v>0</v>
          </cell>
          <cell r="R3967">
            <v>0</v>
          </cell>
          <cell r="T3967">
            <v>0</v>
          </cell>
        </row>
        <row r="3968">
          <cell r="B3968" t="str">
            <v>B20130</v>
          </cell>
          <cell r="E3968" t="str">
            <v>Epoxy finish 41</v>
          </cell>
          <cell r="I3968" t="str">
            <v>kg</v>
          </cell>
          <cell r="J3968">
            <v>34.0944</v>
          </cell>
          <cell r="K3968">
            <v>0.1</v>
          </cell>
          <cell r="M3968">
            <v>102313.2</v>
          </cell>
          <cell r="N3968">
            <v>3488307.1660799999</v>
          </cell>
          <cell r="O3968">
            <v>3488307.1660799999</v>
          </cell>
          <cell r="P3968">
            <v>0</v>
          </cell>
          <cell r="Q3968">
            <v>0</v>
          </cell>
          <cell r="R3968">
            <v>0</v>
          </cell>
          <cell r="T3968">
            <v>0</v>
          </cell>
        </row>
        <row r="3969">
          <cell r="B3969" t="str">
            <v>B20131</v>
          </cell>
          <cell r="E3969" t="str">
            <v>Thinner epoxy 41</v>
          </cell>
          <cell r="I3969" t="str">
            <v>ltr</v>
          </cell>
          <cell r="J3969">
            <v>68.188800000000001</v>
          </cell>
          <cell r="K3969">
            <v>0.2</v>
          </cell>
          <cell r="M3969">
            <v>37444</v>
          </cell>
          <cell r="N3969">
            <v>2553261.4271999998</v>
          </cell>
          <cell r="O3969">
            <v>2553261.4271999998</v>
          </cell>
          <cell r="P3969">
            <v>0</v>
          </cell>
          <cell r="Q3969">
            <v>0</v>
          </cell>
          <cell r="R3969">
            <v>0</v>
          </cell>
          <cell r="T3969">
            <v>0</v>
          </cell>
        </row>
        <row r="3970">
          <cell r="B3970" t="str">
            <v>E20070</v>
          </cell>
          <cell r="E3970" t="str">
            <v>Upah cat epoxy</v>
          </cell>
          <cell r="I3970" t="str">
            <v>m2</v>
          </cell>
          <cell r="J3970">
            <v>340.94400000000002</v>
          </cell>
          <cell r="K3970">
            <v>1</v>
          </cell>
          <cell r="M3970">
            <v>25000</v>
          </cell>
          <cell r="N3970">
            <v>8523600</v>
          </cell>
          <cell r="O3970">
            <v>0</v>
          </cell>
          <cell r="P3970">
            <v>0</v>
          </cell>
          <cell r="Q3970">
            <v>0</v>
          </cell>
          <cell r="R3970">
            <v>8523600</v>
          </cell>
          <cell r="T3970">
            <v>0</v>
          </cell>
        </row>
        <row r="3971">
          <cell r="T3971">
            <v>0</v>
          </cell>
        </row>
        <row r="3972">
          <cell r="B3972" t="str">
            <v>4.14.7</v>
          </cell>
          <cell r="D3972" t="str">
            <v>Waterproofing Membarane With Propylene Board</v>
          </cell>
          <cell r="I3972" t="str">
            <v>m2</v>
          </cell>
          <cell r="J3972">
            <v>333.79200000000003</v>
          </cell>
          <cell r="K3972">
            <v>83.448000000000008</v>
          </cell>
          <cell r="L3972" t="str">
            <v>m2/nos</v>
          </cell>
          <cell r="M3972">
            <v>50000</v>
          </cell>
          <cell r="T3972">
            <v>0</v>
          </cell>
        </row>
        <row r="3973">
          <cell r="B3973" t="str">
            <v>E20357</v>
          </cell>
          <cell r="E3973" t="str">
            <v>Waterproofing Membarane With Propylene Board</v>
          </cell>
          <cell r="I3973" t="str">
            <v>m2</v>
          </cell>
          <cell r="J3973">
            <v>333.79200000000003</v>
          </cell>
          <cell r="M3973">
            <v>50000</v>
          </cell>
          <cell r="N3973">
            <v>16689600.000000002</v>
          </cell>
          <cell r="O3973">
            <v>0</v>
          </cell>
          <cell r="P3973">
            <v>0</v>
          </cell>
          <cell r="Q3973">
            <v>0</v>
          </cell>
          <cell r="R3973">
            <v>16689600.000000002</v>
          </cell>
          <cell r="T3973">
            <v>0</v>
          </cell>
        </row>
        <row r="3974">
          <cell r="T3974">
            <v>0</v>
          </cell>
        </row>
        <row r="3975">
          <cell r="B3975" t="str">
            <v>4.14.8</v>
          </cell>
          <cell r="D3975" t="str">
            <v>Asphalt Pavement</v>
          </cell>
          <cell r="I3975" t="str">
            <v>m2</v>
          </cell>
          <cell r="J3975">
            <v>0</v>
          </cell>
          <cell r="K3975">
            <v>0</v>
          </cell>
          <cell r="L3975" t="str">
            <v>m2/nos</v>
          </cell>
          <cell r="M3975" t="e">
            <v>#DIV/0!</v>
          </cell>
          <cell r="T3975">
            <v>0</v>
          </cell>
        </row>
        <row r="3976">
          <cell r="D3976" t="str">
            <v>AC-WC</v>
          </cell>
          <cell r="F3976">
            <v>5</v>
          </cell>
          <cell r="I3976" t="str">
            <v>m2</v>
          </cell>
          <cell r="J3976">
            <v>0</v>
          </cell>
          <cell r="M3976" t="e">
            <v>#DIV/0!</v>
          </cell>
          <cell r="T3976">
            <v>0</v>
          </cell>
        </row>
        <row r="3977">
          <cell r="D3977" t="str">
            <v>Material</v>
          </cell>
          <cell r="M3977" t="e">
            <v>#DIV/0!</v>
          </cell>
          <cell r="T3977">
            <v>0</v>
          </cell>
        </row>
        <row r="3978">
          <cell r="B3978" t="str">
            <v>A20002</v>
          </cell>
          <cell r="E3978" t="str">
            <v>Agregat kasar</v>
          </cell>
          <cell r="I3978" t="str">
            <v>m3</v>
          </cell>
          <cell r="J3978">
            <v>0</v>
          </cell>
          <cell r="K3978">
            <v>2.5987500000000004E-2</v>
          </cell>
          <cell r="M3978">
            <v>100585.90399999999</v>
          </cell>
          <cell r="N3978">
            <v>0</v>
          </cell>
          <cell r="O3978">
            <v>0</v>
          </cell>
          <cell r="P3978">
            <v>0</v>
          </cell>
          <cell r="Q3978">
            <v>0</v>
          </cell>
          <cell r="R3978">
            <v>0</v>
          </cell>
          <cell r="T3978">
            <v>0</v>
          </cell>
        </row>
        <row r="3979">
          <cell r="B3979" t="str">
            <v>A20001</v>
          </cell>
          <cell r="E3979" t="str">
            <v>Agregat halus</v>
          </cell>
          <cell r="I3979" t="str">
            <v>m3</v>
          </cell>
          <cell r="J3979">
            <v>0</v>
          </cell>
          <cell r="K3979">
            <v>3.7812499999999999E-2</v>
          </cell>
          <cell r="M3979">
            <v>113923.47200000001</v>
          </cell>
          <cell r="N3979">
            <v>0</v>
          </cell>
          <cell r="O3979">
            <v>0</v>
          </cell>
          <cell r="P3979">
            <v>0</v>
          </cell>
          <cell r="Q3979">
            <v>0</v>
          </cell>
          <cell r="R3979">
            <v>0</v>
          </cell>
          <cell r="T3979">
            <v>0</v>
          </cell>
        </row>
        <row r="3980">
          <cell r="B3980" t="str">
            <v>A20007</v>
          </cell>
          <cell r="E3980" t="str">
            <v>Filler</v>
          </cell>
          <cell r="I3980" t="str">
            <v>kg</v>
          </cell>
          <cell r="J3980">
            <v>0</v>
          </cell>
          <cell r="K3980">
            <v>1.2375</v>
          </cell>
          <cell r="M3980">
            <v>1054</v>
          </cell>
          <cell r="N3980">
            <v>0</v>
          </cell>
          <cell r="O3980">
            <v>0</v>
          </cell>
          <cell r="P3980">
            <v>0</v>
          </cell>
          <cell r="Q3980">
            <v>0</v>
          </cell>
          <cell r="R3980">
            <v>0</v>
          </cell>
          <cell r="T3980">
            <v>0</v>
          </cell>
        </row>
        <row r="3981">
          <cell r="B3981" t="str">
            <v>B20007</v>
          </cell>
          <cell r="E3981" t="str">
            <v>Aspal</v>
          </cell>
          <cell r="I3981" t="str">
            <v>kg</v>
          </cell>
          <cell r="J3981">
            <v>0</v>
          </cell>
          <cell r="K3981">
            <v>7.3237500000000013</v>
          </cell>
          <cell r="M3981">
            <v>6900</v>
          </cell>
          <cell r="N3981">
            <v>0</v>
          </cell>
          <cell r="O3981">
            <v>0</v>
          </cell>
          <cell r="P3981">
            <v>0</v>
          </cell>
          <cell r="Q3981">
            <v>0</v>
          </cell>
          <cell r="R3981">
            <v>0</v>
          </cell>
          <cell r="T3981">
            <v>0</v>
          </cell>
        </row>
        <row r="3982">
          <cell r="D3982" t="str">
            <v>Labour</v>
          </cell>
          <cell r="M3982" t="e">
            <v>#DIV/0!</v>
          </cell>
          <cell r="T3982">
            <v>0</v>
          </cell>
        </row>
        <row r="3983">
          <cell r="B3983" t="str">
            <v>C20001</v>
          </cell>
          <cell r="E3983" t="str">
            <v>Tenaga</v>
          </cell>
          <cell r="G3983">
            <v>6</v>
          </cell>
          <cell r="I3983" t="str">
            <v>jam</v>
          </cell>
          <cell r="J3983">
            <v>0</v>
          </cell>
          <cell r="K3983">
            <v>1.6265060240963858E-2</v>
          </cell>
          <cell r="L3983">
            <v>368.88888888888886</v>
          </cell>
          <cell r="M3983">
            <v>17500</v>
          </cell>
          <cell r="N3983">
            <v>0</v>
          </cell>
          <cell r="O3983">
            <v>0</v>
          </cell>
          <cell r="P3983">
            <v>0</v>
          </cell>
          <cell r="Q3983">
            <v>0</v>
          </cell>
          <cell r="R3983">
            <v>0</v>
          </cell>
          <cell r="T3983">
            <v>0</v>
          </cell>
        </row>
        <row r="3984">
          <cell r="B3984" t="str">
            <v>C20003</v>
          </cell>
          <cell r="E3984" t="str">
            <v>Mandor</v>
          </cell>
          <cell r="G3984">
            <v>1</v>
          </cell>
          <cell r="I3984" t="str">
            <v>jam</v>
          </cell>
          <cell r="J3984">
            <v>0</v>
          </cell>
          <cell r="K3984">
            <v>1.8975903614457835E-3</v>
          </cell>
          <cell r="L3984">
            <v>526.98412698412687</v>
          </cell>
          <cell r="M3984">
            <v>27500</v>
          </cell>
          <cell r="N3984">
            <v>0</v>
          </cell>
          <cell r="O3984">
            <v>0</v>
          </cell>
          <cell r="P3984">
            <v>0</v>
          </cell>
          <cell r="Q3984">
            <v>0</v>
          </cell>
          <cell r="R3984">
            <v>0</v>
          </cell>
          <cell r="T3984">
            <v>0</v>
          </cell>
        </row>
        <row r="3985">
          <cell r="D3985" t="str">
            <v>Equipment Operasional</v>
          </cell>
          <cell r="H3985" t="str">
            <v>BBM</v>
          </cell>
          <cell r="M3985" t="e">
            <v>#DIV/0!</v>
          </cell>
          <cell r="T3985">
            <v>0</v>
          </cell>
        </row>
        <row r="3986">
          <cell r="B3986" t="str">
            <v>D20042</v>
          </cell>
          <cell r="E3986" t="str">
            <v>Wheel loader</v>
          </cell>
          <cell r="G3986">
            <v>16</v>
          </cell>
          <cell r="H3986">
            <v>0</v>
          </cell>
          <cell r="I3986" t="str">
            <v>jam</v>
          </cell>
          <cell r="J3986">
            <v>0</v>
          </cell>
          <cell r="K3986">
            <v>1.8592890078833852E-3</v>
          </cell>
          <cell r="L3986">
            <v>537.84</v>
          </cell>
          <cell r="M3986">
            <v>173345.6</v>
          </cell>
          <cell r="N3986">
            <v>0</v>
          </cell>
          <cell r="O3986">
            <v>0</v>
          </cell>
          <cell r="P3986">
            <v>0</v>
          </cell>
          <cell r="Q3986">
            <v>0</v>
          </cell>
          <cell r="R3986">
            <v>0</v>
          </cell>
          <cell r="T3986">
            <v>0</v>
          </cell>
        </row>
        <row r="3987">
          <cell r="B3987" t="str">
            <v>D20011</v>
          </cell>
          <cell r="E3987" t="str">
            <v>AMP</v>
          </cell>
          <cell r="G3987">
            <v>35</v>
          </cell>
          <cell r="H3987">
            <v>0</v>
          </cell>
          <cell r="I3987" t="str">
            <v>jam</v>
          </cell>
          <cell r="J3987">
            <v>0</v>
          </cell>
          <cell r="K3987">
            <v>2.7108433734939763E-3</v>
          </cell>
          <cell r="L3987">
            <v>368.88888888888886</v>
          </cell>
          <cell r="M3987">
            <v>635267.251017045</v>
          </cell>
          <cell r="N3987">
            <v>0</v>
          </cell>
          <cell r="O3987">
            <v>0</v>
          </cell>
          <cell r="P3987">
            <v>0</v>
          </cell>
          <cell r="Q3987">
            <v>0</v>
          </cell>
          <cell r="R3987">
            <v>0</v>
          </cell>
          <cell r="T3987">
            <v>0</v>
          </cell>
        </row>
        <row r="3988">
          <cell r="B3988" t="str">
            <v>D20027</v>
          </cell>
          <cell r="E3988" t="str">
            <v>Genset</v>
          </cell>
          <cell r="G3988">
            <v>10</v>
          </cell>
          <cell r="H3988">
            <v>0</v>
          </cell>
          <cell r="I3988" t="str">
            <v>jam</v>
          </cell>
          <cell r="J3988">
            <v>0</v>
          </cell>
          <cell r="K3988">
            <v>2.7108433734939763E-3</v>
          </cell>
          <cell r="L3988">
            <v>368.88888888888886</v>
          </cell>
          <cell r="M3988">
            <v>19041.044336153493</v>
          </cell>
          <cell r="N3988">
            <v>0</v>
          </cell>
          <cell r="O3988">
            <v>0</v>
          </cell>
          <cell r="P3988">
            <v>0</v>
          </cell>
          <cell r="Q3988">
            <v>0</v>
          </cell>
          <cell r="R3988">
            <v>0</v>
          </cell>
          <cell r="T3988">
            <v>0</v>
          </cell>
        </row>
        <row r="3989">
          <cell r="B3989" t="str">
            <v>D20024</v>
          </cell>
          <cell r="E3989" t="str">
            <v>Dump Truck 20 Ton</v>
          </cell>
          <cell r="G3989">
            <v>10</v>
          </cell>
          <cell r="H3989">
            <v>0</v>
          </cell>
          <cell r="I3989" t="str">
            <v>jam</v>
          </cell>
          <cell r="J3989">
            <v>0</v>
          </cell>
          <cell r="K3989">
            <v>1.210843373493976E-2</v>
          </cell>
          <cell r="L3989">
            <v>82.587064676616905</v>
          </cell>
          <cell r="M3989">
            <v>192744.92307692309</v>
          </cell>
          <cell r="N3989">
            <v>0</v>
          </cell>
          <cell r="O3989">
            <v>0</v>
          </cell>
          <cell r="P3989">
            <v>0</v>
          </cell>
          <cell r="Q3989">
            <v>0</v>
          </cell>
          <cell r="R3989">
            <v>0</v>
          </cell>
          <cell r="T3989">
            <v>0</v>
          </cell>
        </row>
        <row r="3990">
          <cell r="B3990" t="str">
            <v>D20012</v>
          </cell>
          <cell r="E3990" t="str">
            <v>Asphalt finisher</v>
          </cell>
          <cell r="G3990">
            <v>12</v>
          </cell>
          <cell r="H3990">
            <v>0</v>
          </cell>
          <cell r="I3990" t="str">
            <v>jam</v>
          </cell>
          <cell r="J3990">
            <v>0</v>
          </cell>
          <cell r="K3990">
            <v>3.3885542168674704E-3</v>
          </cell>
          <cell r="L3990">
            <v>295.11111111111109</v>
          </cell>
          <cell r="M3990">
            <v>116435.14869362471</v>
          </cell>
          <cell r="N3990">
            <v>0</v>
          </cell>
          <cell r="O3990">
            <v>0</v>
          </cell>
          <cell r="P3990">
            <v>0</v>
          </cell>
          <cell r="Q3990">
            <v>0</v>
          </cell>
          <cell r="R3990">
            <v>0</v>
          </cell>
          <cell r="T3990">
            <v>0</v>
          </cell>
        </row>
        <row r="3991">
          <cell r="B3991" t="str">
            <v>D20037</v>
          </cell>
          <cell r="E3991" t="str">
            <v>Tandem roller 6 ton</v>
          </cell>
          <cell r="G3991">
            <v>16</v>
          </cell>
          <cell r="H3991">
            <v>0</v>
          </cell>
          <cell r="I3991" t="str">
            <v>jam</v>
          </cell>
          <cell r="J3991">
            <v>0</v>
          </cell>
          <cell r="K3991">
            <v>3.2128514056224901E-3</v>
          </cell>
          <cell r="L3991">
            <v>311.25</v>
          </cell>
          <cell r="M3991">
            <v>121405.58489999251</v>
          </cell>
          <cell r="N3991">
            <v>0</v>
          </cell>
          <cell r="O3991">
            <v>0</v>
          </cell>
          <cell r="P3991">
            <v>0</v>
          </cell>
          <cell r="Q3991">
            <v>0</v>
          </cell>
          <cell r="R3991">
            <v>0</v>
          </cell>
          <cell r="T3991">
            <v>0</v>
          </cell>
        </row>
        <row r="3992">
          <cell r="B3992" t="str">
            <v>D20034</v>
          </cell>
          <cell r="E3992" t="str">
            <v>Pneumatic tire roller 6 ton</v>
          </cell>
          <cell r="G3992">
            <v>12</v>
          </cell>
          <cell r="H3992">
            <v>0</v>
          </cell>
          <cell r="I3992" t="str">
            <v>jam</v>
          </cell>
          <cell r="J3992">
            <v>0</v>
          </cell>
          <cell r="K3992">
            <v>2.2948938611589216E-3</v>
          </cell>
          <cell r="L3992">
            <v>435.74999999999994</v>
          </cell>
          <cell r="M3992">
            <v>129395.094333325</v>
          </cell>
          <cell r="N3992">
            <v>0</v>
          </cell>
          <cell r="O3992">
            <v>0</v>
          </cell>
          <cell r="P3992">
            <v>0</v>
          </cell>
          <cell r="Q3992">
            <v>0</v>
          </cell>
          <cell r="R3992">
            <v>0</v>
          </cell>
          <cell r="T3992">
            <v>0</v>
          </cell>
        </row>
        <row r="3993">
          <cell r="B3993" t="str">
            <v>D20052</v>
          </cell>
          <cell r="E3993" t="str">
            <v>Alat bantu pek. aspal</v>
          </cell>
          <cell r="I3993" t="str">
            <v>m3</v>
          </cell>
          <cell r="J3993">
            <v>0</v>
          </cell>
          <cell r="K3993">
            <v>1</v>
          </cell>
          <cell r="M3993">
            <v>100</v>
          </cell>
          <cell r="N3993">
            <v>0</v>
          </cell>
          <cell r="O3993">
            <v>0</v>
          </cell>
          <cell r="P3993">
            <v>0</v>
          </cell>
          <cell r="Q3993">
            <v>0</v>
          </cell>
          <cell r="R3993">
            <v>0</v>
          </cell>
          <cell r="T3993">
            <v>0</v>
          </cell>
        </row>
        <row r="3994">
          <cell r="B3994" t="str">
            <v>D20050</v>
          </cell>
          <cell r="E3994" t="str">
            <v>BBM solar</v>
          </cell>
          <cell r="H3994">
            <v>0</v>
          </cell>
          <cell r="I3994" t="str">
            <v>ltr</v>
          </cell>
          <cell r="J3994">
            <v>0</v>
          </cell>
          <cell r="M3994">
            <v>989.1712</v>
          </cell>
          <cell r="N3994">
            <v>0</v>
          </cell>
          <cell r="O3994">
            <v>0</v>
          </cell>
          <cell r="P3994">
            <v>0</v>
          </cell>
          <cell r="Q3994">
            <v>0</v>
          </cell>
          <cell r="R3994">
            <v>0</v>
          </cell>
          <cell r="T3994">
            <v>0</v>
          </cell>
        </row>
        <row r="3995">
          <cell r="T3995">
            <v>0</v>
          </cell>
        </row>
        <row r="3996">
          <cell r="B3996" t="str">
            <v>4.14.9</v>
          </cell>
          <cell r="D3996" t="str">
            <v>Cast Iron Frame &amp; Perforated Cover</v>
          </cell>
          <cell r="I3996" t="str">
            <v>nos</v>
          </cell>
          <cell r="J3996">
            <v>4</v>
          </cell>
          <cell r="K3996">
            <v>1130.3999999999999</v>
          </cell>
          <cell r="L3996" t="str">
            <v>kg/nos</v>
          </cell>
          <cell r="M3996">
            <v>19406141.999999996</v>
          </cell>
          <cell r="T3996">
            <v>0</v>
          </cell>
        </row>
        <row r="3997">
          <cell r="D3997" t="str">
            <v>Material</v>
          </cell>
          <cell r="I3997" t="str">
            <v>kg</v>
          </cell>
          <cell r="J3997">
            <v>4521.5999999999995</v>
          </cell>
          <cell r="M3997">
            <v>11917.5</v>
          </cell>
          <cell r="T3997">
            <v>0</v>
          </cell>
        </row>
        <row r="3998">
          <cell r="B3998" t="str">
            <v>B20010</v>
          </cell>
          <cell r="E3998" t="str">
            <v>Baja Struktur</v>
          </cell>
          <cell r="I3998" t="str">
            <v>kg</v>
          </cell>
          <cell r="J3998">
            <v>4747.6799999999994</v>
          </cell>
          <cell r="K3998">
            <v>1.05</v>
          </cell>
          <cell r="M3998">
            <v>11350</v>
          </cell>
          <cell r="N3998">
            <v>53886167.999999993</v>
          </cell>
          <cell r="O3998">
            <v>53886167.999999993</v>
          </cell>
          <cell r="P3998">
            <v>0</v>
          </cell>
          <cell r="Q3998">
            <v>0</v>
          </cell>
          <cell r="R3998">
            <v>0</v>
          </cell>
          <cell r="T3998">
            <v>0</v>
          </cell>
        </row>
        <row r="3999">
          <cell r="D3999" t="str">
            <v>Labour</v>
          </cell>
          <cell r="M3999">
            <v>5250</v>
          </cell>
          <cell r="T3999">
            <v>0</v>
          </cell>
        </row>
        <row r="4000">
          <cell r="B4000" t="str">
            <v>C20023</v>
          </cell>
          <cell r="E4000" t="str">
            <v>Upah pabrikasi dan instalasi baja</v>
          </cell>
          <cell r="I4000" t="str">
            <v>kg</v>
          </cell>
          <cell r="J4000">
            <v>4747.6799999999994</v>
          </cell>
          <cell r="M4000">
            <v>5000</v>
          </cell>
          <cell r="N4000">
            <v>23738399.999999996</v>
          </cell>
          <cell r="O4000">
            <v>0</v>
          </cell>
          <cell r="P4000">
            <v>23738399.999999996</v>
          </cell>
          <cell r="Q4000">
            <v>0</v>
          </cell>
          <cell r="R4000">
            <v>0</v>
          </cell>
          <cell r="T4000">
            <v>0</v>
          </cell>
        </row>
        <row r="4001">
          <cell r="T4001">
            <v>0</v>
          </cell>
        </row>
        <row r="4002">
          <cell r="B4002" t="str">
            <v>4.15</v>
          </cell>
          <cell r="D4002" t="str">
            <v>Chamber Type (D)</v>
          </cell>
          <cell r="I4002" t="str">
            <v>nos</v>
          </cell>
          <cell r="J4002">
            <v>1</v>
          </cell>
          <cell r="M4002">
            <v>366463484.76136547</v>
          </cell>
          <cell r="N4002">
            <v>366463484.76136547</v>
          </cell>
          <cell r="O4002">
            <v>275751457.63629669</v>
          </cell>
          <cell r="P4002">
            <v>50745845.933228247</v>
          </cell>
          <cell r="Q4002">
            <v>28566181.191840556</v>
          </cell>
          <cell r="R4002">
            <v>11400000.000000002</v>
          </cell>
          <cell r="S4002">
            <v>0</v>
          </cell>
          <cell r="T4002">
            <v>0</v>
          </cell>
        </row>
        <row r="4003">
          <cell r="B4003" t="str">
            <v>4.15.1</v>
          </cell>
          <cell r="D4003" t="str">
            <v>Excavation</v>
          </cell>
          <cell r="F4003" t="str">
            <v>buang sejauh 8 km</v>
          </cell>
          <cell r="I4003" t="str">
            <v>m3</v>
          </cell>
          <cell r="J4003">
            <v>288.90400000000005</v>
          </cell>
          <cell r="K4003">
            <v>288.90400000000005</v>
          </cell>
          <cell r="L4003" t="str">
            <v>m3/nos</v>
          </cell>
          <cell r="M4003">
            <v>83278.272710006888</v>
          </cell>
          <cell r="T4003">
            <v>0</v>
          </cell>
        </row>
        <row r="4004">
          <cell r="D4004" t="str">
            <v>Soft Soil (Excavation)</v>
          </cell>
          <cell r="F4004" t="str">
            <v>Estimate =</v>
          </cell>
          <cell r="G4004">
            <v>0.25</v>
          </cell>
          <cell r="I4004" t="str">
            <v>m3</v>
          </cell>
          <cell r="J4004">
            <v>72.226000000000013</v>
          </cell>
          <cell r="M4004">
            <v>42763.506795090681</v>
          </cell>
          <cell r="T4004">
            <v>0</v>
          </cell>
        </row>
        <row r="4005">
          <cell r="D4005" t="str">
            <v>Labour</v>
          </cell>
          <cell r="M4005">
            <v>2615.4616868469261</v>
          </cell>
          <cell r="T4005">
            <v>0</v>
          </cell>
        </row>
        <row r="4006">
          <cell r="B4006" t="str">
            <v>C20001</v>
          </cell>
          <cell r="E4006" t="str">
            <v>Tenaga</v>
          </cell>
          <cell r="G4006">
            <v>3</v>
          </cell>
          <cell r="I4006" t="str">
            <v>jam</v>
          </cell>
          <cell r="J4006">
            <v>10.794533473954635</v>
          </cell>
          <cell r="K4006">
            <v>0.14945495353411006</v>
          </cell>
          <cell r="L4006">
            <v>20.072937892388495</v>
          </cell>
          <cell r="M4006">
            <v>17500</v>
          </cell>
          <cell r="N4006">
            <v>188904.33579420613</v>
          </cell>
          <cell r="O4006">
            <v>0</v>
          </cell>
          <cell r="P4006">
            <v>188904.33579420613</v>
          </cell>
          <cell r="Q4006">
            <v>0</v>
          </cell>
          <cell r="R4006">
            <v>0</v>
          </cell>
          <cell r="T4006">
            <v>0</v>
          </cell>
        </row>
        <row r="4007">
          <cell r="B4007" t="str">
            <v>C20003</v>
          </cell>
          <cell r="E4007" t="str">
            <v>Mandor</v>
          </cell>
          <cell r="G4007">
            <v>0</v>
          </cell>
          <cell r="I4007" t="str">
            <v>jam</v>
          </cell>
          <cell r="J4007">
            <v>0</v>
          </cell>
          <cell r="K4007">
            <v>0</v>
          </cell>
          <cell r="L4007">
            <v>20.072937892388495</v>
          </cell>
          <cell r="M4007">
            <v>27500</v>
          </cell>
          <cell r="N4007">
            <v>0</v>
          </cell>
          <cell r="O4007">
            <v>0</v>
          </cell>
          <cell r="P4007">
            <v>0</v>
          </cell>
          <cell r="Q4007">
            <v>0</v>
          </cell>
          <cell r="R4007">
            <v>0</v>
          </cell>
          <cell r="T4007">
            <v>0</v>
          </cell>
        </row>
        <row r="4008">
          <cell r="D4008" t="str">
            <v>Equipment Operasional</v>
          </cell>
          <cell r="H4008" t="str">
            <v>BBM</v>
          </cell>
          <cell r="M4008">
            <v>40148.045108243758</v>
          </cell>
          <cell r="T4008">
            <v>0</v>
          </cell>
        </row>
        <row r="4009">
          <cell r="B4009" t="str">
            <v>D20025</v>
          </cell>
          <cell r="E4009" t="str">
            <v>Excavator CAT320</v>
          </cell>
          <cell r="F4009">
            <v>0.6</v>
          </cell>
          <cell r="G4009">
            <v>18</v>
          </cell>
          <cell r="H4009">
            <v>38.86032050623669</v>
          </cell>
          <cell r="I4009" t="str">
            <v>jam</v>
          </cell>
          <cell r="J4009">
            <v>2.158906694790927</v>
          </cell>
          <cell r="K4009">
            <v>4.9818317844703357E-2</v>
          </cell>
          <cell r="L4009">
            <v>20.072937892388495</v>
          </cell>
          <cell r="M4009">
            <v>241268.4</v>
          </cell>
          <cell r="N4009">
            <v>520875.96400149527</v>
          </cell>
          <cell r="O4009">
            <v>0</v>
          </cell>
          <cell r="P4009">
            <v>0</v>
          </cell>
          <cell r="Q4009">
            <v>520875.96400149527</v>
          </cell>
          <cell r="R4009">
            <v>0</v>
          </cell>
          <cell r="T4009">
            <v>0</v>
          </cell>
        </row>
        <row r="4010">
          <cell r="B4010" t="str">
            <v>D20105</v>
          </cell>
          <cell r="E4010" t="str">
            <v>Excavator long arm</v>
          </cell>
          <cell r="F4010">
            <v>0.4</v>
          </cell>
          <cell r="G4010">
            <v>18</v>
          </cell>
          <cell r="H4010">
            <v>28.785422597212364</v>
          </cell>
          <cell r="I4010" t="str">
            <v>jam</v>
          </cell>
          <cell r="J4010">
            <v>1.5991901442895757</v>
          </cell>
          <cell r="K4010">
            <v>5.5353686494114838E-2</v>
          </cell>
          <cell r="L4010">
            <v>18.065644103149648</v>
          </cell>
          <cell r="M4010">
            <v>241268.4</v>
          </cell>
          <cell r="N4010">
            <v>385834.04740851506</v>
          </cell>
          <cell r="O4010">
            <v>0</v>
          </cell>
          <cell r="P4010">
            <v>0</v>
          </cell>
          <cell r="Q4010">
            <v>385834.04740851506</v>
          </cell>
          <cell r="R4010">
            <v>0</v>
          </cell>
          <cell r="T4010">
            <v>0</v>
          </cell>
        </row>
        <row r="4011">
          <cell r="B4011" t="str">
            <v>D20024</v>
          </cell>
          <cell r="E4011" t="str">
            <v>Dump Truck 20 Ton</v>
          </cell>
          <cell r="F4011">
            <v>8</v>
          </cell>
          <cell r="G4011">
            <v>10</v>
          </cell>
          <cell r="H4011">
            <v>94.161303703703709</v>
          </cell>
          <cell r="I4011" t="str">
            <v>jam</v>
          </cell>
          <cell r="J4011">
            <v>9.4161303703703716</v>
          </cell>
          <cell r="K4011">
            <v>0.13037037037037036</v>
          </cell>
          <cell r="L4011">
            <v>7.6704545454545467</v>
          </cell>
          <cell r="M4011">
            <v>192744.92307692309</v>
          </cell>
          <cell r="N4011">
            <v>1814911.3239193165</v>
          </cell>
          <cell r="O4011">
            <v>0</v>
          </cell>
          <cell r="P4011">
            <v>0</v>
          </cell>
          <cell r="Q4011">
            <v>1814911.3239193165</v>
          </cell>
          <cell r="R4011">
            <v>0</v>
          </cell>
          <cell r="T4011">
            <v>0</v>
          </cell>
        </row>
        <row r="4012">
          <cell r="B4012" t="str">
            <v>D20004</v>
          </cell>
          <cell r="E4012" t="str">
            <v>Alat bantu (Pek. Tanah)-m3</v>
          </cell>
          <cell r="I4012" t="str">
            <v>m3</v>
          </cell>
          <cell r="J4012">
            <v>72.226000000000013</v>
          </cell>
          <cell r="K4012">
            <v>1</v>
          </cell>
          <cell r="M4012">
            <v>250</v>
          </cell>
          <cell r="N4012">
            <v>18056.500000000004</v>
          </cell>
          <cell r="O4012">
            <v>0</v>
          </cell>
          <cell r="P4012">
            <v>0</v>
          </cell>
          <cell r="Q4012">
            <v>18056.500000000004</v>
          </cell>
          <cell r="R4012">
            <v>0</v>
          </cell>
          <cell r="T4012">
            <v>0</v>
          </cell>
        </row>
        <row r="4013">
          <cell r="B4013" t="str">
            <v>D20050</v>
          </cell>
          <cell r="E4013" t="str">
            <v>BBM solar</v>
          </cell>
          <cell r="H4013">
            <v>161.80704680715274</v>
          </cell>
          <cell r="I4013" t="str">
            <v>ltr</v>
          </cell>
          <cell r="J4013">
            <v>161.80704680715274</v>
          </cell>
          <cell r="M4013">
            <v>989.1712</v>
          </cell>
          <cell r="N4013">
            <v>160054.87065868746</v>
          </cell>
          <cell r="O4013">
            <v>0</v>
          </cell>
          <cell r="P4013">
            <v>0</v>
          </cell>
          <cell r="Q4013">
            <v>160054.87065868746</v>
          </cell>
          <cell r="R4013">
            <v>0</v>
          </cell>
          <cell r="T4013">
            <v>0</v>
          </cell>
        </row>
        <row r="4014">
          <cell r="T4014">
            <v>0</v>
          </cell>
        </row>
        <row r="4015">
          <cell r="D4015" t="str">
            <v>Soft Rock (Excavation)</v>
          </cell>
          <cell r="F4015" t="str">
            <v>Estimate =</v>
          </cell>
          <cell r="G4015">
            <v>0.4</v>
          </cell>
          <cell r="I4015" t="str">
            <v>m3</v>
          </cell>
          <cell r="J4015">
            <v>115.56160000000003</v>
          </cell>
          <cell r="L4015">
            <v>0.75</v>
          </cell>
          <cell r="M4015">
            <v>76752.998164926234</v>
          </cell>
          <cell r="T4015">
            <v>0</v>
          </cell>
        </row>
        <row r="4016">
          <cell r="D4016" t="str">
            <v>Labour</v>
          </cell>
          <cell r="M4016">
            <v>3487.282249129235</v>
          </cell>
          <cell r="T4016">
            <v>0</v>
          </cell>
        </row>
        <row r="4017">
          <cell r="B4017" t="str">
            <v>C20001</v>
          </cell>
          <cell r="E4017" t="str">
            <v>Tenaga</v>
          </cell>
          <cell r="G4017">
            <v>3</v>
          </cell>
          <cell r="I4017" t="str">
            <v>jam</v>
          </cell>
          <cell r="J4017">
            <v>23.028338077769892</v>
          </cell>
          <cell r="K4017">
            <v>0.19927327137881343</v>
          </cell>
          <cell r="L4017">
            <v>15.054703419291371</v>
          </cell>
          <cell r="M4017">
            <v>17500</v>
          </cell>
          <cell r="N4017">
            <v>402995.91636097309</v>
          </cell>
          <cell r="O4017">
            <v>0</v>
          </cell>
          <cell r="P4017">
            <v>402995.91636097309</v>
          </cell>
          <cell r="Q4017">
            <v>0</v>
          </cell>
          <cell r="R4017">
            <v>0</v>
          </cell>
          <cell r="T4017">
            <v>0</v>
          </cell>
        </row>
        <row r="4018">
          <cell r="B4018" t="str">
            <v>C20003</v>
          </cell>
          <cell r="E4018" t="str">
            <v>Mandor</v>
          </cell>
          <cell r="G4018">
            <v>0</v>
          </cell>
          <cell r="I4018" t="str">
            <v>jam</v>
          </cell>
          <cell r="J4018">
            <v>0</v>
          </cell>
          <cell r="K4018">
            <v>0</v>
          </cell>
          <cell r="L4018">
            <v>15.054703419291371</v>
          </cell>
          <cell r="M4018">
            <v>27500</v>
          </cell>
          <cell r="N4018">
            <v>0</v>
          </cell>
          <cell r="O4018">
            <v>0</v>
          </cell>
          <cell r="P4018">
            <v>0</v>
          </cell>
          <cell r="Q4018">
            <v>0</v>
          </cell>
          <cell r="R4018">
            <v>0</v>
          </cell>
          <cell r="T4018">
            <v>0</v>
          </cell>
        </row>
        <row r="4019">
          <cell r="D4019" t="str">
            <v>Equipment Operasional</v>
          </cell>
          <cell r="H4019" t="str">
            <v>BBM</v>
          </cell>
          <cell r="M4019">
            <v>73265.715915797016</v>
          </cell>
          <cell r="T4019">
            <v>0</v>
          </cell>
        </row>
        <row r="4020">
          <cell r="B4020" t="str">
            <v>D20025</v>
          </cell>
          <cell r="E4020" t="str">
            <v>Excavator CAT320</v>
          </cell>
          <cell r="F4020">
            <v>0.6</v>
          </cell>
          <cell r="G4020">
            <v>18</v>
          </cell>
          <cell r="H4020">
            <v>82.9020170799716</v>
          </cell>
          <cell r="I4020" t="str">
            <v>jam</v>
          </cell>
          <cell r="J4020">
            <v>4.605667615553978</v>
          </cell>
          <cell r="K4020">
            <v>6.6424423792937809E-2</v>
          </cell>
          <cell r="L4020">
            <v>15.054703419291371</v>
          </cell>
          <cell r="M4020">
            <v>241268.4</v>
          </cell>
          <cell r="N4020">
            <v>1111202.0565365234</v>
          </cell>
          <cell r="O4020">
            <v>0</v>
          </cell>
          <cell r="P4020">
            <v>0</v>
          </cell>
          <cell r="Q4020">
            <v>1111202.0565365234</v>
          </cell>
          <cell r="R4020">
            <v>0</v>
          </cell>
          <cell r="T4020">
            <v>0</v>
          </cell>
        </row>
        <row r="4021">
          <cell r="B4021" t="str">
            <v>D20105</v>
          </cell>
          <cell r="E4021" t="str">
            <v>Excavator long arm</v>
          </cell>
          <cell r="F4021">
            <v>0.4</v>
          </cell>
          <cell r="G4021">
            <v>18</v>
          </cell>
          <cell r="H4021">
            <v>61.408901540719718</v>
          </cell>
          <cell r="I4021" t="str">
            <v>jam</v>
          </cell>
          <cell r="J4021">
            <v>3.4116056411510955</v>
          </cell>
          <cell r="K4021">
            <v>7.3804915325486456E-2</v>
          </cell>
          <cell r="L4021">
            <v>13.549233077362235</v>
          </cell>
          <cell r="M4021">
            <v>241268.4</v>
          </cell>
          <cell r="N4021">
            <v>823112.63447149901</v>
          </cell>
          <cell r="O4021">
            <v>0</v>
          </cell>
          <cell r="P4021">
            <v>0</v>
          </cell>
          <cell r="Q4021">
            <v>823112.63447149901</v>
          </cell>
          <cell r="R4021">
            <v>0</v>
          </cell>
          <cell r="T4021">
            <v>0</v>
          </cell>
        </row>
        <row r="4022">
          <cell r="B4022" t="str">
            <v>D20024</v>
          </cell>
          <cell r="E4022" t="str">
            <v>Dump Truck 20 Ton</v>
          </cell>
          <cell r="F4022">
            <v>8</v>
          </cell>
          <cell r="G4022">
            <v>10</v>
          </cell>
          <cell r="H4022">
            <v>150.65808592592595</v>
          </cell>
          <cell r="I4022" t="str">
            <v>jam</v>
          </cell>
          <cell r="J4022">
            <v>15.065808592592594</v>
          </cell>
          <cell r="K4022">
            <v>0.13037037037037036</v>
          </cell>
          <cell r="L4022">
            <v>7.6704545454545467</v>
          </cell>
          <cell r="M4022">
            <v>192744.92307692309</v>
          </cell>
          <cell r="N4022">
            <v>2903858.1182709066</v>
          </cell>
          <cell r="O4022">
            <v>0</v>
          </cell>
          <cell r="P4022">
            <v>0</v>
          </cell>
          <cell r="Q4022">
            <v>2903858.1182709066</v>
          </cell>
          <cell r="R4022">
            <v>0</v>
          </cell>
          <cell r="T4022">
            <v>0</v>
          </cell>
        </row>
        <row r="4023">
          <cell r="B4023" t="str">
            <v>D20049</v>
          </cell>
          <cell r="E4023" t="str">
            <v>Giant breaker</v>
          </cell>
          <cell r="G4023">
            <v>18</v>
          </cell>
          <cell r="H4023">
            <v>208.01088000000007</v>
          </cell>
          <cell r="I4023" t="str">
            <v>jam</v>
          </cell>
          <cell r="J4023">
            <v>11.556160000000004</v>
          </cell>
          <cell r="K4023">
            <v>0.1</v>
          </cell>
          <cell r="L4023">
            <v>10</v>
          </cell>
          <cell r="M4023">
            <v>268437.52</v>
          </cell>
          <cell r="N4023">
            <v>3102106.9311232013</v>
          </cell>
          <cell r="O4023">
            <v>0</v>
          </cell>
          <cell r="P4023">
            <v>0</v>
          </cell>
          <cell r="Q4023">
            <v>3102106.9311232013</v>
          </cell>
          <cell r="R4023">
            <v>0</v>
          </cell>
          <cell r="T4023">
            <v>0</v>
          </cell>
        </row>
        <row r="4024">
          <cell r="B4024" t="str">
            <v>D20004</v>
          </cell>
          <cell r="E4024" t="str">
            <v>Alat bantu (Pek. Tanah)-m3</v>
          </cell>
          <cell r="I4024" t="str">
            <v>m3</v>
          </cell>
          <cell r="J4024">
            <v>115.56160000000003</v>
          </cell>
          <cell r="K4024">
            <v>1</v>
          </cell>
          <cell r="M4024">
            <v>250</v>
          </cell>
          <cell r="N4024">
            <v>28890.400000000005</v>
          </cell>
          <cell r="O4024">
            <v>0</v>
          </cell>
          <cell r="P4024">
            <v>0</v>
          </cell>
          <cell r="Q4024">
            <v>28890.400000000005</v>
          </cell>
          <cell r="R4024">
            <v>0</v>
          </cell>
          <cell r="T4024">
            <v>0</v>
          </cell>
        </row>
        <row r="4025">
          <cell r="B4025" t="str">
            <v>D20050</v>
          </cell>
          <cell r="E4025" t="str">
            <v>BBM solar</v>
          </cell>
          <cell r="H4025">
            <v>502.97988454661731</v>
          </cell>
          <cell r="I4025" t="str">
            <v>ltr</v>
          </cell>
          <cell r="J4025">
            <v>502.97988454661731</v>
          </cell>
          <cell r="M4025">
            <v>989.1712</v>
          </cell>
          <cell r="N4025">
            <v>497533.21597283892</v>
          </cell>
          <cell r="O4025">
            <v>0</v>
          </cell>
          <cell r="P4025">
            <v>0</v>
          </cell>
          <cell r="Q4025">
            <v>497533.21597283892</v>
          </cell>
          <cell r="R4025">
            <v>0</v>
          </cell>
          <cell r="T4025">
            <v>0</v>
          </cell>
        </row>
        <row r="4026">
          <cell r="T4026">
            <v>0</v>
          </cell>
        </row>
        <row r="4027">
          <cell r="D4027" t="str">
            <v>Rock Excavation</v>
          </cell>
          <cell r="F4027" t="str">
            <v>Estimate =</v>
          </cell>
          <cell r="G4027">
            <v>0.35</v>
          </cell>
          <cell r="I4027" t="str">
            <v>m3</v>
          </cell>
          <cell r="J4027">
            <v>101.11640000000001</v>
          </cell>
          <cell r="L4027">
            <v>0.25</v>
          </cell>
          <cell r="M4027">
            <v>119674.84784361061</v>
          </cell>
          <cell r="T4027">
            <v>0</v>
          </cell>
        </row>
        <row r="4028">
          <cell r="D4028" t="str">
            <v>Labour</v>
          </cell>
          <cell r="M4028">
            <v>10461.846747387706</v>
          </cell>
          <cell r="T4028">
            <v>0</v>
          </cell>
        </row>
        <row r="4029">
          <cell r="B4029" t="str">
            <v>C20001</v>
          </cell>
          <cell r="E4029" t="str">
            <v>Tenaga</v>
          </cell>
          <cell r="G4029">
            <v>3</v>
          </cell>
          <cell r="I4029" t="str">
            <v>jam</v>
          </cell>
          <cell r="J4029">
            <v>60.449387454145956</v>
          </cell>
          <cell r="K4029">
            <v>0.59781981413644025</v>
          </cell>
          <cell r="L4029">
            <v>5.0182344730971238</v>
          </cell>
          <cell r="M4029">
            <v>17500</v>
          </cell>
          <cell r="N4029">
            <v>1057864.2804475543</v>
          </cell>
          <cell r="O4029">
            <v>0</v>
          </cell>
          <cell r="P4029">
            <v>1057864.2804475543</v>
          </cell>
          <cell r="Q4029">
            <v>0</v>
          </cell>
          <cell r="R4029">
            <v>0</v>
          </cell>
          <cell r="T4029">
            <v>0</v>
          </cell>
        </row>
        <row r="4030">
          <cell r="B4030" t="str">
            <v>C20003</v>
          </cell>
          <cell r="E4030" t="str">
            <v>Mandor</v>
          </cell>
          <cell r="G4030">
            <v>0</v>
          </cell>
          <cell r="I4030" t="str">
            <v>jam</v>
          </cell>
          <cell r="J4030">
            <v>0</v>
          </cell>
          <cell r="K4030">
            <v>0</v>
          </cell>
          <cell r="L4030">
            <v>5.0182344730971238</v>
          </cell>
          <cell r="M4030">
            <v>27500</v>
          </cell>
          <cell r="N4030">
            <v>0</v>
          </cell>
          <cell r="O4030">
            <v>0</v>
          </cell>
          <cell r="P4030">
            <v>0</v>
          </cell>
          <cell r="Q4030">
            <v>0</v>
          </cell>
          <cell r="R4030">
            <v>0</v>
          </cell>
          <cell r="T4030">
            <v>0</v>
          </cell>
        </row>
        <row r="4031">
          <cell r="D4031" t="str">
            <v>Equipment Operasional</v>
          </cell>
          <cell r="H4031" t="str">
            <v>BBM</v>
          </cell>
          <cell r="M4031">
            <v>109213.00109622291</v>
          </cell>
          <cell r="T4031">
            <v>0</v>
          </cell>
        </row>
        <row r="4032">
          <cell r="B4032" t="str">
            <v>D20025</v>
          </cell>
          <cell r="E4032" t="str">
            <v>Excavator CAT320</v>
          </cell>
          <cell r="F4032">
            <v>0.6</v>
          </cell>
          <cell r="G4032">
            <v>18</v>
          </cell>
          <cell r="H4032">
            <v>217.61779483492543</v>
          </cell>
          <cell r="I4032" t="str">
            <v>jam</v>
          </cell>
          <cell r="J4032">
            <v>12.08987749082919</v>
          </cell>
          <cell r="K4032">
            <v>0.19927327137881343</v>
          </cell>
          <cell r="L4032">
            <v>5.0182344730971238</v>
          </cell>
          <cell r="M4032">
            <v>241268.4</v>
          </cell>
          <cell r="N4032">
            <v>2916905.3984083734</v>
          </cell>
          <cell r="O4032">
            <v>0</v>
          </cell>
          <cell r="P4032">
            <v>0</v>
          </cell>
          <cell r="Q4032">
            <v>2916905.3984083734</v>
          </cell>
          <cell r="R4032">
            <v>0</v>
          </cell>
          <cell r="T4032">
            <v>0</v>
          </cell>
        </row>
        <row r="4033">
          <cell r="B4033" t="str">
            <v>D20105</v>
          </cell>
          <cell r="E4033" t="str">
            <v>Excavator long arm</v>
          </cell>
          <cell r="F4033">
            <v>0.4</v>
          </cell>
          <cell r="G4033">
            <v>18</v>
          </cell>
          <cell r="H4033">
            <v>161.19836654438919</v>
          </cell>
          <cell r="I4033" t="str">
            <v>jam</v>
          </cell>
          <cell r="J4033">
            <v>8.9554648080216221</v>
          </cell>
          <cell r="K4033">
            <v>0.22141474597645935</v>
          </cell>
          <cell r="L4033">
            <v>4.5164110257874119</v>
          </cell>
          <cell r="M4033">
            <v>241268.4</v>
          </cell>
          <cell r="N4033">
            <v>2160670.6654876838</v>
          </cell>
          <cell r="O4033">
            <v>0</v>
          </cell>
          <cell r="P4033">
            <v>0</v>
          </cell>
          <cell r="Q4033">
            <v>2160670.6654876838</v>
          </cell>
          <cell r="R4033">
            <v>0</v>
          </cell>
          <cell r="T4033">
            <v>0</v>
          </cell>
        </row>
        <row r="4034">
          <cell r="B4034" t="str">
            <v>D20024</v>
          </cell>
          <cell r="E4034" t="str">
            <v>Dump Truck 20 Ton</v>
          </cell>
          <cell r="F4034">
            <v>8</v>
          </cell>
          <cell r="G4034">
            <v>10</v>
          </cell>
          <cell r="H4034">
            <v>131.82582518518518</v>
          </cell>
          <cell r="I4034" t="str">
            <v>jam</v>
          </cell>
          <cell r="J4034">
            <v>13.182582518518519</v>
          </cell>
          <cell r="K4034">
            <v>0.13037037037037036</v>
          </cell>
          <cell r="L4034">
            <v>7.6704545454545467</v>
          </cell>
          <cell r="M4034">
            <v>192744.92307692309</v>
          </cell>
          <cell r="N4034">
            <v>2540875.8534870432</v>
          </cell>
          <cell r="O4034">
            <v>0</v>
          </cell>
          <cell r="P4034">
            <v>0</v>
          </cell>
          <cell r="Q4034">
            <v>2540875.8534870432</v>
          </cell>
          <cell r="R4034">
            <v>0</v>
          </cell>
          <cell r="T4034">
            <v>0</v>
          </cell>
        </row>
        <row r="4035">
          <cell r="B4035" t="str">
            <v>D20049</v>
          </cell>
          <cell r="E4035" t="str">
            <v>Giant breaker</v>
          </cell>
          <cell r="G4035">
            <v>18</v>
          </cell>
          <cell r="H4035">
            <v>182.00952000000001</v>
          </cell>
          <cell r="I4035" t="str">
            <v>jam</v>
          </cell>
          <cell r="J4035">
            <v>10.111640000000001</v>
          </cell>
          <cell r="K4035">
            <v>0.1</v>
          </cell>
          <cell r="L4035">
            <v>10</v>
          </cell>
          <cell r="M4035">
            <v>268437.52</v>
          </cell>
          <cell r="N4035">
            <v>2714343.5647328007</v>
          </cell>
          <cell r="O4035">
            <v>0</v>
          </cell>
          <cell r="P4035">
            <v>0</v>
          </cell>
          <cell r="Q4035">
            <v>2714343.5647328007</v>
          </cell>
          <cell r="R4035">
            <v>0</v>
          </cell>
          <cell r="T4035">
            <v>0</v>
          </cell>
        </row>
        <row r="4036">
          <cell r="B4036" t="str">
            <v>D20004</v>
          </cell>
          <cell r="E4036" t="str">
            <v>Alat bantu (Pek. Tanah)-m3</v>
          </cell>
          <cell r="I4036" t="str">
            <v>m3</v>
          </cell>
          <cell r="J4036">
            <v>101.11640000000001</v>
          </cell>
          <cell r="K4036">
            <v>1</v>
          </cell>
          <cell r="M4036">
            <v>250</v>
          </cell>
          <cell r="N4036">
            <v>25279.100000000002</v>
          </cell>
          <cell r="O4036">
            <v>0</v>
          </cell>
          <cell r="P4036">
            <v>0</v>
          </cell>
          <cell r="Q4036">
            <v>25279.100000000002</v>
          </cell>
          <cell r="R4036">
            <v>0</v>
          </cell>
          <cell r="T4036">
            <v>0</v>
          </cell>
        </row>
        <row r="4037">
          <cell r="B4037" t="str">
            <v>D20050</v>
          </cell>
          <cell r="E4037" t="str">
            <v>BBM solar</v>
          </cell>
          <cell r="H4037">
            <v>692.65150656449987</v>
          </cell>
          <cell r="I4037" t="str">
            <v>ltr</v>
          </cell>
          <cell r="J4037">
            <v>692.65150656449987</v>
          </cell>
          <cell r="M4037">
            <v>989.1712</v>
          </cell>
          <cell r="N4037">
            <v>685150.92193021416</v>
          </cell>
          <cell r="O4037">
            <v>0</v>
          </cell>
          <cell r="P4037">
            <v>0</v>
          </cell>
          <cell r="Q4037">
            <v>685150.92193021416</v>
          </cell>
          <cell r="R4037">
            <v>0</v>
          </cell>
          <cell r="T4037">
            <v>0</v>
          </cell>
        </row>
        <row r="4038">
          <cell r="T4038">
            <v>0</v>
          </cell>
        </row>
        <row r="4039">
          <cell r="B4039" t="str">
            <v>4.15.2</v>
          </cell>
          <cell r="D4039" t="str">
            <v>Chamber Soil Back Filling</v>
          </cell>
          <cell r="I4039" t="str">
            <v>m3</v>
          </cell>
          <cell r="J4039">
            <v>47.848000000000042</v>
          </cell>
          <cell r="K4039">
            <v>47.848000000000042</v>
          </cell>
          <cell r="L4039" t="str">
            <v>m3/nos</v>
          </cell>
          <cell r="M4039">
            <v>48435.163685089254</v>
          </cell>
          <cell r="T4039">
            <v>0</v>
          </cell>
        </row>
        <row r="4040">
          <cell r="D4040" t="str">
            <v>Material</v>
          </cell>
          <cell r="M4040">
            <v>8174.281950847163</v>
          </cell>
          <cell r="T4040">
            <v>0</v>
          </cell>
        </row>
        <row r="4041">
          <cell r="B4041" t="str">
            <v>A20020</v>
          </cell>
          <cell r="E4041" t="str">
            <v>Tanah pilihan</v>
          </cell>
          <cell r="F4041">
            <v>0.2</v>
          </cell>
          <cell r="I4041" t="str">
            <v>m3</v>
          </cell>
          <cell r="J4041">
            <v>11.483520000000011</v>
          </cell>
          <cell r="K4041">
            <v>1.2</v>
          </cell>
          <cell r="M4041">
            <v>34059.508128529844</v>
          </cell>
          <cell r="N4041">
            <v>391123.04278413538</v>
          </cell>
          <cell r="O4041">
            <v>391123.04278413538</v>
          </cell>
          <cell r="P4041">
            <v>0</v>
          </cell>
          <cell r="Q4041">
            <v>0</v>
          </cell>
          <cell r="R4041">
            <v>0</v>
          </cell>
          <cell r="T4041">
            <v>0</v>
          </cell>
        </row>
        <row r="4042">
          <cell r="D4042" t="str">
            <v>Labour</v>
          </cell>
          <cell r="M4042">
            <v>3489.7119341563775</v>
          </cell>
          <cell r="T4042">
            <v>0</v>
          </cell>
        </row>
        <row r="4043">
          <cell r="B4043" t="str">
            <v>C20001</v>
          </cell>
          <cell r="E4043" t="str">
            <v>Tenaga</v>
          </cell>
          <cell r="G4043">
            <v>6</v>
          </cell>
          <cell r="I4043" t="str">
            <v>jam</v>
          </cell>
          <cell r="J4043">
            <v>7.5611654320987691</v>
          </cell>
          <cell r="K4043">
            <v>0.15802469135802463</v>
          </cell>
          <cell r="L4043">
            <v>37.968750000000014</v>
          </cell>
          <cell r="M4043">
            <v>17500</v>
          </cell>
          <cell r="N4043">
            <v>132320.39506172846</v>
          </cell>
          <cell r="O4043">
            <v>0</v>
          </cell>
          <cell r="P4043">
            <v>132320.39506172846</v>
          </cell>
          <cell r="Q4043">
            <v>0</v>
          </cell>
          <cell r="R4043">
            <v>0</v>
          </cell>
          <cell r="T4043">
            <v>0</v>
          </cell>
        </row>
        <row r="4044">
          <cell r="B4044" t="str">
            <v>C20003</v>
          </cell>
          <cell r="E4044" t="str">
            <v>Mandor</v>
          </cell>
          <cell r="G4044">
            <v>1</v>
          </cell>
          <cell r="I4044" t="str">
            <v>jam</v>
          </cell>
          <cell r="J4044">
            <v>1.2601942386831282</v>
          </cell>
          <cell r="K4044">
            <v>2.6337448559670771E-2</v>
          </cell>
          <cell r="L4044">
            <v>37.968750000000014</v>
          </cell>
          <cell r="M4044">
            <v>27500</v>
          </cell>
          <cell r="N4044">
            <v>34655.341563786023</v>
          </cell>
          <cell r="O4044">
            <v>0</v>
          </cell>
          <cell r="P4044">
            <v>34655.341563786023</v>
          </cell>
          <cell r="Q4044">
            <v>0</v>
          </cell>
          <cell r="R4044">
            <v>0</v>
          </cell>
          <cell r="T4044">
            <v>0</v>
          </cell>
        </row>
        <row r="4045">
          <cell r="D4045" t="str">
            <v>Equipment Operasional</v>
          </cell>
          <cell r="H4045" t="str">
            <v>BBM</v>
          </cell>
          <cell r="M4045">
            <v>36771.169800085707</v>
          </cell>
          <cell r="T4045">
            <v>0</v>
          </cell>
        </row>
        <row r="4046">
          <cell r="B4046" t="str">
            <v>D20025</v>
          </cell>
          <cell r="E4046" t="str">
            <v>Excavator CAT320</v>
          </cell>
          <cell r="F4046" t="str">
            <v>Timbun</v>
          </cell>
          <cell r="G4046">
            <v>18</v>
          </cell>
          <cell r="H4046">
            <v>22.683496296296308</v>
          </cell>
          <cell r="I4046" t="str">
            <v>jam</v>
          </cell>
          <cell r="J4046">
            <v>1.2601942386831282</v>
          </cell>
          <cell r="K4046">
            <v>2.6337448559670771E-2</v>
          </cell>
          <cell r="L4046">
            <v>37.968750000000014</v>
          </cell>
          <cell r="M4046">
            <v>241268.4</v>
          </cell>
          <cell r="N4046">
            <v>304045.04765629646</v>
          </cell>
          <cell r="O4046">
            <v>0</v>
          </cell>
          <cell r="P4046">
            <v>0</v>
          </cell>
          <cell r="Q4046">
            <v>304045.04765629646</v>
          </cell>
          <cell r="R4046">
            <v>0</v>
          </cell>
          <cell r="T4046">
            <v>0</v>
          </cell>
        </row>
        <row r="4047">
          <cell r="B4047" t="str">
            <v>D20040</v>
          </cell>
          <cell r="E4047" t="str">
            <v>Water Tank Truck, 3000-5000 liter</v>
          </cell>
          <cell r="G4047">
            <v>5</v>
          </cell>
          <cell r="H4047">
            <v>1.5949333333333349</v>
          </cell>
          <cell r="I4047" t="str">
            <v>jam</v>
          </cell>
          <cell r="J4047">
            <v>0.31898666666666697</v>
          </cell>
          <cell r="K4047">
            <v>6.6666666666666671E-3</v>
          </cell>
          <cell r="L4047">
            <v>150</v>
          </cell>
          <cell r="M4047">
            <v>84561.566504230243</v>
          </cell>
          <cell r="N4047">
            <v>26974.012227296083</v>
          </cell>
          <cell r="O4047">
            <v>0</v>
          </cell>
          <cell r="P4047">
            <v>0</v>
          </cell>
          <cell r="Q4047">
            <v>26974.012227296083</v>
          </cell>
          <cell r="R4047">
            <v>0</v>
          </cell>
          <cell r="T4047">
            <v>0</v>
          </cell>
        </row>
        <row r="4048">
          <cell r="B4048" t="str">
            <v>A20021</v>
          </cell>
          <cell r="E4048" t="str">
            <v>Air</v>
          </cell>
          <cell r="I4048" t="str">
            <v>m3</v>
          </cell>
          <cell r="J4048">
            <v>4.7848000000000042</v>
          </cell>
          <cell r="K4048">
            <v>0.1</v>
          </cell>
          <cell r="M4048">
            <v>2469.92</v>
          </cell>
          <cell r="N4048">
            <v>11818.07321600001</v>
          </cell>
          <cell r="O4048">
            <v>11818.07321600001</v>
          </cell>
          <cell r="P4048">
            <v>0</v>
          </cell>
          <cell r="Q4048">
            <v>0</v>
          </cell>
          <cell r="R4048">
            <v>0</v>
          </cell>
          <cell r="T4048">
            <v>0</v>
          </cell>
        </row>
        <row r="4049">
          <cell r="B4049" t="str">
            <v>D20036</v>
          </cell>
          <cell r="E4049" t="str">
            <v>Stamper</v>
          </cell>
          <cell r="I4049" t="str">
            <v>jam</v>
          </cell>
          <cell r="J4049">
            <v>6.3797333333333386</v>
          </cell>
          <cell r="K4049">
            <v>0.13333333333333333</v>
          </cell>
          <cell r="L4049">
            <v>7.5</v>
          </cell>
          <cell r="M4049">
            <v>27509.943875635217</v>
          </cell>
          <cell r="N4049">
            <v>175506.10594151932</v>
          </cell>
          <cell r="O4049">
            <v>0</v>
          </cell>
          <cell r="P4049">
            <v>0</v>
          </cell>
          <cell r="Q4049">
            <v>175506.10594151932</v>
          </cell>
          <cell r="R4049">
            <v>0</v>
          </cell>
          <cell r="T4049">
            <v>0</v>
          </cell>
        </row>
        <row r="4050">
          <cell r="B4050" t="str">
            <v>D20042</v>
          </cell>
          <cell r="E4050" t="str">
            <v>Wheel loader</v>
          </cell>
          <cell r="F4050">
            <v>0.8</v>
          </cell>
          <cell r="G4050">
            <v>16</v>
          </cell>
          <cell r="H4050">
            <v>16.397708165997333</v>
          </cell>
          <cell r="I4050" t="str">
            <v>jam</v>
          </cell>
          <cell r="J4050">
            <v>1.0248567603748333</v>
          </cell>
          <cell r="K4050">
            <v>2.6773761713520743E-2</v>
          </cell>
          <cell r="L4050">
            <v>37.350000000000009</v>
          </cell>
          <cell r="M4050">
            <v>173345.6</v>
          </cell>
          <cell r="N4050">
            <v>177654.41004123172</v>
          </cell>
          <cell r="O4050">
            <v>0</v>
          </cell>
          <cell r="P4050">
            <v>0</v>
          </cell>
          <cell r="Q4050">
            <v>177654.41004123172</v>
          </cell>
          <cell r="R4050">
            <v>0</v>
          </cell>
          <cell r="T4050">
            <v>0</v>
          </cell>
        </row>
        <row r="4051">
          <cell r="B4051" t="str">
            <v>D20024</v>
          </cell>
          <cell r="E4051" t="str">
            <v>Dump Truck 20 Ton</v>
          </cell>
          <cell r="F4051">
            <v>8</v>
          </cell>
          <cell r="G4051">
            <v>10</v>
          </cell>
          <cell r="H4051">
            <v>49.903691851851889</v>
          </cell>
          <cell r="I4051" t="str">
            <v>jam</v>
          </cell>
          <cell r="J4051">
            <v>4.9903691851851892</v>
          </cell>
          <cell r="K4051">
            <v>0.13037037037037036</v>
          </cell>
          <cell r="L4051">
            <v>7.6704545454545467</v>
          </cell>
          <cell r="M4051">
            <v>192744.92307692309</v>
          </cell>
          <cell r="N4051">
            <v>961868.32472396665</v>
          </cell>
          <cell r="O4051">
            <v>0</v>
          </cell>
          <cell r="P4051">
            <v>0</v>
          </cell>
          <cell r="Q4051">
            <v>961868.32472396665</v>
          </cell>
          <cell r="R4051">
            <v>0</v>
          </cell>
          <cell r="T4051">
            <v>0</v>
          </cell>
        </row>
        <row r="4052">
          <cell r="B4052" t="str">
            <v>D20004</v>
          </cell>
          <cell r="E4052" t="str">
            <v>Alat bantu (Pek. Tanah)-m3</v>
          </cell>
          <cell r="I4052" t="str">
            <v>m3</v>
          </cell>
          <cell r="J4052">
            <v>47.848000000000042</v>
          </cell>
          <cell r="K4052">
            <v>1</v>
          </cell>
          <cell r="M4052">
            <v>250</v>
          </cell>
          <cell r="N4052">
            <v>11962.000000000011</v>
          </cell>
          <cell r="O4052">
            <v>0</v>
          </cell>
          <cell r="P4052">
            <v>0</v>
          </cell>
          <cell r="Q4052">
            <v>11962.000000000011</v>
          </cell>
          <cell r="R4052">
            <v>0</v>
          </cell>
          <cell r="T4052">
            <v>0</v>
          </cell>
        </row>
        <row r="4053">
          <cell r="B4053" t="str">
            <v>D20050</v>
          </cell>
          <cell r="E4053" t="str">
            <v>BBM solar</v>
          </cell>
          <cell r="H4053">
            <v>90.57982964747886</v>
          </cell>
          <cell r="I4053" t="str">
            <v>ltr</v>
          </cell>
          <cell r="J4053">
            <v>90.57982964747886</v>
          </cell>
          <cell r="M4053">
            <v>989.1712</v>
          </cell>
          <cell r="N4053">
            <v>89598.958788192234</v>
          </cell>
          <cell r="O4053">
            <v>0</v>
          </cell>
          <cell r="P4053">
            <v>0</v>
          </cell>
          <cell r="Q4053">
            <v>89598.958788192234</v>
          </cell>
          <cell r="R4053">
            <v>0</v>
          </cell>
          <cell r="T4053">
            <v>0</v>
          </cell>
        </row>
        <row r="4054">
          <cell r="T4054">
            <v>0</v>
          </cell>
        </row>
        <row r="4055">
          <cell r="B4055" t="str">
            <v>4.15.3</v>
          </cell>
          <cell r="D4055" t="str">
            <v>Blinding Concrete Class B</v>
          </cell>
          <cell r="F4055">
            <v>0.1</v>
          </cell>
          <cell r="I4055" t="str">
            <v>m3</v>
          </cell>
          <cell r="J4055">
            <v>19.864000000000001</v>
          </cell>
          <cell r="K4055">
            <v>19.864000000000001</v>
          </cell>
          <cell r="L4055" t="str">
            <v>m3/nos</v>
          </cell>
          <cell r="M4055">
            <v>694275.05280000006</v>
          </cell>
          <cell r="T4055">
            <v>0</v>
          </cell>
        </row>
        <row r="4056">
          <cell r="D4056" t="str">
            <v>Material</v>
          </cell>
          <cell r="M4056">
            <v>609675.05280000006</v>
          </cell>
          <cell r="T4056">
            <v>0</v>
          </cell>
        </row>
        <row r="4057">
          <cell r="B4057" t="str">
            <v>B20193</v>
          </cell>
          <cell r="E4057" t="str">
            <v>Concrete Class B</v>
          </cell>
          <cell r="I4057" t="str">
            <v>m3</v>
          </cell>
          <cell r="J4057">
            <v>20.261280000000003</v>
          </cell>
          <cell r="K4057">
            <v>1.02</v>
          </cell>
          <cell r="M4057">
            <v>597720.64</v>
          </cell>
          <cell r="N4057">
            <v>12110585.248819202</v>
          </cell>
          <cell r="O4057">
            <v>12110585.248819202</v>
          </cell>
          <cell r="P4057">
            <v>0</v>
          </cell>
          <cell r="Q4057">
            <v>0</v>
          </cell>
          <cell r="R4057">
            <v>0</v>
          </cell>
          <cell r="T4057">
            <v>0</v>
          </cell>
        </row>
        <row r="4058">
          <cell r="D4058" t="str">
            <v>Labour</v>
          </cell>
          <cell r="M4058">
            <v>81600</v>
          </cell>
          <cell r="T4058">
            <v>0</v>
          </cell>
        </row>
        <row r="4059">
          <cell r="B4059" t="str">
            <v>C20008</v>
          </cell>
          <cell r="E4059" t="str">
            <v>Placing beton (slab)</v>
          </cell>
          <cell r="I4059" t="str">
            <v>m3</v>
          </cell>
          <cell r="J4059">
            <v>20.261280000000003</v>
          </cell>
          <cell r="M4059">
            <v>80000</v>
          </cell>
          <cell r="N4059">
            <v>1620902.4000000001</v>
          </cell>
          <cell r="O4059">
            <v>0</v>
          </cell>
          <cell r="P4059">
            <v>1620902.4000000001</v>
          </cell>
          <cell r="Q4059">
            <v>0</v>
          </cell>
          <cell r="R4059">
            <v>0</v>
          </cell>
          <cell r="T4059">
            <v>0</v>
          </cell>
        </row>
        <row r="4060">
          <cell r="D4060" t="str">
            <v>Equipment Operasional</v>
          </cell>
          <cell r="H4060" t="str">
            <v>BBM</v>
          </cell>
          <cell r="M4060">
            <v>3000</v>
          </cell>
          <cell r="T4060">
            <v>0</v>
          </cell>
        </row>
        <row r="4061">
          <cell r="B4061" t="str">
            <v>D20029</v>
          </cell>
          <cell r="E4061" t="str">
            <v>Gerobak dorong</v>
          </cell>
          <cell r="I4061" t="str">
            <v>unit</v>
          </cell>
          <cell r="J4061">
            <v>0.39728000000000002</v>
          </cell>
          <cell r="K4061">
            <v>0.02</v>
          </cell>
          <cell r="M4061">
            <v>100000</v>
          </cell>
          <cell r="N4061">
            <v>39728</v>
          </cell>
          <cell r="O4061">
            <v>0</v>
          </cell>
          <cell r="P4061">
            <v>0</v>
          </cell>
          <cell r="Q4061">
            <v>39728</v>
          </cell>
          <cell r="R4061">
            <v>0</v>
          </cell>
          <cell r="T4061">
            <v>0</v>
          </cell>
        </row>
        <row r="4062">
          <cell r="B4062" t="str">
            <v>D20006</v>
          </cell>
          <cell r="E4062" t="str">
            <v>Alat bantu Cor</v>
          </cell>
          <cell r="I4062" t="str">
            <v>m3</v>
          </cell>
          <cell r="J4062">
            <v>19.864000000000001</v>
          </cell>
          <cell r="K4062">
            <v>1</v>
          </cell>
          <cell r="M4062">
            <v>1000</v>
          </cell>
          <cell r="N4062">
            <v>19864</v>
          </cell>
          <cell r="O4062">
            <v>0</v>
          </cell>
          <cell r="P4062">
            <v>0</v>
          </cell>
          <cell r="Q4062">
            <v>19864</v>
          </cell>
          <cell r="R4062">
            <v>0</v>
          </cell>
          <cell r="T4062">
            <v>0</v>
          </cell>
        </row>
        <row r="4063">
          <cell r="T4063">
            <v>0</v>
          </cell>
        </row>
        <row r="4064">
          <cell r="B4064" t="str">
            <v>4.15.4</v>
          </cell>
          <cell r="D4064" t="str">
            <v>Concrete Work</v>
          </cell>
          <cell r="I4064" t="str">
            <v>nos</v>
          </cell>
          <cell r="J4064">
            <v>1</v>
          </cell>
          <cell r="M4064">
            <v>286308156.37377036</v>
          </cell>
          <cell r="T4064">
            <v>0</v>
          </cell>
        </row>
        <row r="4065">
          <cell r="D4065" t="str">
            <v>Concrete block</v>
          </cell>
          <cell r="T4065">
            <v>0</v>
          </cell>
        </row>
        <row r="4066">
          <cell r="B4066" t="str">
            <v>4.15.4.a</v>
          </cell>
          <cell r="E4066" t="str">
            <v>Con-C</v>
          </cell>
          <cell r="I4066" t="str">
            <v>m3</v>
          </cell>
          <cell r="J4066">
            <v>3.9060000000000001</v>
          </cell>
          <cell r="K4066">
            <v>3.9060000000000001</v>
          </cell>
          <cell r="L4066" t="str">
            <v>m3/nos</v>
          </cell>
          <cell r="T4066">
            <v>0</v>
          </cell>
        </row>
        <row r="4067">
          <cell r="B4067" t="str">
            <v>4.15.4.b</v>
          </cell>
          <cell r="E4067" t="str">
            <v>Re-Bar</v>
          </cell>
          <cell r="I4067" t="str">
            <v>kg</v>
          </cell>
          <cell r="J4067">
            <v>83.622</v>
          </cell>
          <cell r="K4067">
            <v>83.622</v>
          </cell>
          <cell r="L4067" t="str">
            <v>kg/nos</v>
          </cell>
          <cell r="T4067">
            <v>0</v>
          </cell>
        </row>
        <row r="4068">
          <cell r="B4068" t="str">
            <v>4.15.4.c</v>
          </cell>
          <cell r="E4068" t="str">
            <v>Form-Work</v>
          </cell>
          <cell r="I4068" t="str">
            <v>m2</v>
          </cell>
          <cell r="J4068">
            <v>17.88</v>
          </cell>
          <cell r="K4068">
            <v>17.88</v>
          </cell>
          <cell r="L4068" t="str">
            <v>m2/nos</v>
          </cell>
          <cell r="T4068">
            <v>0</v>
          </cell>
        </row>
        <row r="4069">
          <cell r="D4069" t="str">
            <v>Opening for acces and maintenance</v>
          </cell>
          <cell r="T4069">
            <v>0</v>
          </cell>
        </row>
        <row r="4070">
          <cell r="B4070" t="str">
            <v>4.15.4.d</v>
          </cell>
          <cell r="E4070" t="str">
            <v>Con-C</v>
          </cell>
          <cell r="I4070" t="str">
            <v>m3</v>
          </cell>
          <cell r="J4070">
            <v>0.16</v>
          </cell>
          <cell r="K4070">
            <v>0.16</v>
          </cell>
          <cell r="L4070" t="str">
            <v>m3/nos</v>
          </cell>
          <cell r="T4070">
            <v>0</v>
          </cell>
        </row>
        <row r="4071">
          <cell r="B4071" t="str">
            <v>4.15.4.e</v>
          </cell>
          <cell r="E4071" t="str">
            <v>Re-Bar</v>
          </cell>
          <cell r="I4071" t="str">
            <v>kg</v>
          </cell>
          <cell r="J4071">
            <v>7.11</v>
          </cell>
          <cell r="K4071">
            <v>7.11</v>
          </cell>
          <cell r="L4071" t="str">
            <v>kg/nos</v>
          </cell>
          <cell r="T4071">
            <v>0</v>
          </cell>
        </row>
        <row r="4072">
          <cell r="B4072" t="str">
            <v>4.15.4.f</v>
          </cell>
          <cell r="E4072" t="str">
            <v>Form-Work</v>
          </cell>
          <cell r="I4072" t="str">
            <v>m2</v>
          </cell>
          <cell r="J4072">
            <v>0.56000000000000005</v>
          </cell>
          <cell r="K4072">
            <v>0.56000000000000005</v>
          </cell>
          <cell r="L4072" t="str">
            <v>m2/nos</v>
          </cell>
          <cell r="T4072">
            <v>0</v>
          </cell>
        </row>
        <row r="4073">
          <cell r="D4073" t="str">
            <v>Concrete ring for cover installation</v>
          </cell>
          <cell r="T4073">
            <v>0</v>
          </cell>
        </row>
        <row r="4074">
          <cell r="B4074" t="str">
            <v>4.15.4.g</v>
          </cell>
          <cell r="E4074" t="str">
            <v>Con-C</v>
          </cell>
          <cell r="I4074" t="str">
            <v>m3</v>
          </cell>
          <cell r="J4074">
            <v>0.311</v>
          </cell>
          <cell r="K4074">
            <v>0.311</v>
          </cell>
          <cell r="L4074" t="str">
            <v>m3/nos</v>
          </cell>
          <cell r="T4074">
            <v>0</v>
          </cell>
        </row>
        <row r="4075">
          <cell r="B4075" t="str">
            <v>4.15.4.h</v>
          </cell>
          <cell r="E4075" t="str">
            <v>Re-Bar</v>
          </cell>
          <cell r="I4075" t="str">
            <v>kg</v>
          </cell>
          <cell r="J4075">
            <v>18.190000000000001</v>
          </cell>
          <cell r="K4075">
            <v>18.190000000000001</v>
          </cell>
          <cell r="L4075" t="str">
            <v>kg/nos</v>
          </cell>
          <cell r="T4075">
            <v>0</v>
          </cell>
        </row>
        <row r="4076">
          <cell r="B4076" t="str">
            <v>4.15.4.i</v>
          </cell>
          <cell r="E4076" t="str">
            <v>Form-Work</v>
          </cell>
          <cell r="I4076" t="str">
            <v>m2</v>
          </cell>
          <cell r="J4076">
            <v>2.8260000000000001</v>
          </cell>
          <cell r="K4076">
            <v>2.8260000000000001</v>
          </cell>
          <cell r="L4076" t="str">
            <v>m2/nos</v>
          </cell>
          <cell r="T4076">
            <v>0</v>
          </cell>
        </row>
        <row r="4077">
          <cell r="D4077" t="str">
            <v>Chamber</v>
          </cell>
          <cell r="T4077">
            <v>0</v>
          </cell>
        </row>
        <row r="4078">
          <cell r="B4078" t="str">
            <v>4.15.4.j</v>
          </cell>
          <cell r="E4078" t="str">
            <v>Con-C</v>
          </cell>
          <cell r="I4078" t="str">
            <v>m3</v>
          </cell>
          <cell r="J4078">
            <v>107.955</v>
          </cell>
          <cell r="K4078">
            <v>107.955</v>
          </cell>
          <cell r="L4078" t="str">
            <v>m3/nos</v>
          </cell>
          <cell r="T4078">
            <v>0</v>
          </cell>
        </row>
        <row r="4079">
          <cell r="B4079" t="str">
            <v>4.15.4.k</v>
          </cell>
          <cell r="E4079" t="str">
            <v>Re-Bar</v>
          </cell>
          <cell r="I4079" t="str">
            <v>kg</v>
          </cell>
          <cell r="J4079">
            <v>11922.773999999999</v>
          </cell>
          <cell r="K4079">
            <v>11922.773999999999</v>
          </cell>
          <cell r="L4079" t="str">
            <v>kg/nos</v>
          </cell>
          <cell r="T4079">
            <v>0</v>
          </cell>
        </row>
        <row r="4080">
          <cell r="B4080" t="str">
            <v>4.15.4.l</v>
          </cell>
          <cell r="E4080" t="str">
            <v>Form-Work</v>
          </cell>
          <cell r="I4080" t="str">
            <v>m2</v>
          </cell>
          <cell r="J4080">
            <v>261.66000000000003</v>
          </cell>
          <cell r="K4080">
            <v>261.66000000000003</v>
          </cell>
          <cell r="L4080" t="str">
            <v>m2/nos</v>
          </cell>
          <cell r="T4080">
            <v>0</v>
          </cell>
        </row>
        <row r="4081">
          <cell r="D4081" t="str">
            <v>Pre-cast</v>
          </cell>
          <cell r="T4081">
            <v>0</v>
          </cell>
        </row>
        <row r="4082">
          <cell r="B4082" t="str">
            <v>4.15.4.m</v>
          </cell>
          <cell r="E4082" t="str">
            <v>Con-C</v>
          </cell>
          <cell r="I4082" t="str">
            <v>m3</v>
          </cell>
          <cell r="J4082">
            <v>3.0019999999999998</v>
          </cell>
          <cell r="K4082">
            <v>3.0019999999999998</v>
          </cell>
          <cell r="L4082" t="str">
            <v>m3/nos</v>
          </cell>
          <cell r="T4082">
            <v>0</v>
          </cell>
        </row>
        <row r="4083">
          <cell r="B4083" t="str">
            <v>4.15.4.n</v>
          </cell>
          <cell r="E4083" t="str">
            <v>Re-Bar</v>
          </cell>
          <cell r="I4083" t="str">
            <v>kg</v>
          </cell>
          <cell r="J4083">
            <v>401.57799999999997</v>
          </cell>
          <cell r="K4083">
            <v>401.57799999999997</v>
          </cell>
          <cell r="L4083" t="str">
            <v>kg/nos</v>
          </cell>
          <cell r="T4083">
            <v>0</v>
          </cell>
        </row>
        <row r="4084">
          <cell r="B4084" t="str">
            <v>4.15.4.o</v>
          </cell>
          <cell r="E4084" t="str">
            <v>Form-Work</v>
          </cell>
          <cell r="I4084" t="str">
            <v>m2</v>
          </cell>
          <cell r="J4084">
            <v>18.904</v>
          </cell>
          <cell r="K4084">
            <v>18.904</v>
          </cell>
          <cell r="L4084" t="str">
            <v>m2/nos</v>
          </cell>
          <cell r="T4084">
            <v>0</v>
          </cell>
        </row>
        <row r="4085">
          <cell r="T4085">
            <v>0</v>
          </cell>
        </row>
        <row r="4086">
          <cell r="D4086" t="str">
            <v>Concrete class C</v>
          </cell>
          <cell r="I4086" t="str">
            <v>m3</v>
          </cell>
          <cell r="J4086">
            <v>115.33399999999999</v>
          </cell>
          <cell r="M4086">
            <v>780355.86170863418</v>
          </cell>
          <cell r="T4086">
            <v>0</v>
          </cell>
        </row>
        <row r="4087">
          <cell r="D4087" t="str">
            <v>Material</v>
          </cell>
          <cell r="M4087">
            <v>19713060.192417815</v>
          </cell>
          <cell r="T4087">
            <v>0</v>
          </cell>
        </row>
        <row r="4088">
          <cell r="B4088" t="str">
            <v>B20194</v>
          </cell>
          <cell r="E4088" t="str">
            <v>Concrete Class C</v>
          </cell>
          <cell r="I4088" t="str">
            <v>m3</v>
          </cell>
          <cell r="J4088">
            <v>117.64067999999999</v>
          </cell>
          <cell r="K4088">
            <v>1.02</v>
          </cell>
          <cell r="M4088">
            <v>654528.80000000005</v>
          </cell>
          <cell r="N4088">
            <v>76999213.111583993</v>
          </cell>
          <cell r="O4088">
            <v>76999213.111583993</v>
          </cell>
          <cell r="P4088">
            <v>0</v>
          </cell>
          <cell r="Q4088">
            <v>0</v>
          </cell>
          <cell r="R4088">
            <v>0</v>
          </cell>
          <cell r="T4088">
            <v>0</v>
          </cell>
        </row>
        <row r="4089">
          <cell r="D4089" t="str">
            <v>Labour</v>
          </cell>
          <cell r="M4089">
            <v>3011794.1628264203</v>
          </cell>
          <cell r="T4089">
            <v>0</v>
          </cell>
        </row>
        <row r="4090">
          <cell r="B4090" t="str">
            <v>C20007</v>
          </cell>
          <cell r="E4090" t="str">
            <v>Placing beton (dinding)</v>
          </cell>
          <cell r="I4090" t="str">
            <v>m3</v>
          </cell>
          <cell r="J4090">
            <v>117.64067999999999</v>
          </cell>
          <cell r="M4090">
            <v>100000</v>
          </cell>
          <cell r="N4090">
            <v>11764067.999999998</v>
          </cell>
          <cell r="O4090">
            <v>0</v>
          </cell>
          <cell r="P4090">
            <v>11764067.999999998</v>
          </cell>
          <cell r="Q4090">
            <v>0</v>
          </cell>
          <cell r="R4090">
            <v>0</v>
          </cell>
          <cell r="T4090">
            <v>0</v>
          </cell>
        </row>
        <row r="4091">
          <cell r="D4091" t="str">
            <v>Equipment Operasional</v>
          </cell>
          <cell r="H4091" t="str">
            <v>BBM</v>
          </cell>
          <cell r="M4091">
            <v>317020.44104444934</v>
          </cell>
          <cell r="T4091">
            <v>0</v>
          </cell>
        </row>
        <row r="4092">
          <cell r="B4092" t="str">
            <v>D20029</v>
          </cell>
          <cell r="E4092" t="str">
            <v>Gerobak dorong</v>
          </cell>
          <cell r="I4092" t="str">
            <v>unit</v>
          </cell>
          <cell r="J4092">
            <v>2.3066799999999996</v>
          </cell>
          <cell r="K4092">
            <v>0.02</v>
          </cell>
          <cell r="M4092">
            <v>100000</v>
          </cell>
          <cell r="N4092">
            <v>230667.99999999997</v>
          </cell>
          <cell r="O4092">
            <v>0</v>
          </cell>
          <cell r="P4092">
            <v>0</v>
          </cell>
          <cell r="Q4092">
            <v>230667.99999999997</v>
          </cell>
          <cell r="R4092">
            <v>0</v>
          </cell>
          <cell r="T4092">
            <v>0</v>
          </cell>
        </row>
        <row r="4093">
          <cell r="B4093" t="str">
            <v>D20019</v>
          </cell>
          <cell r="E4093" t="str">
            <v>Concrete Vibrator</v>
          </cell>
          <cell r="I4093" t="str">
            <v>jam</v>
          </cell>
          <cell r="J4093">
            <v>50.950763052208828</v>
          </cell>
          <cell r="K4093">
            <v>0.44176706827309237</v>
          </cell>
          <cell r="L4093">
            <v>2.2636363636363637</v>
          </cell>
          <cell r="M4093">
            <v>8458.0449222720126</v>
          </cell>
          <cell r="N4093">
            <v>430943.84271961934</v>
          </cell>
          <cell r="O4093">
            <v>0</v>
          </cell>
          <cell r="P4093">
            <v>0</v>
          </cell>
          <cell r="Q4093">
            <v>430943.84271961934</v>
          </cell>
          <cell r="R4093">
            <v>0</v>
          </cell>
          <cell r="T4093">
            <v>0</v>
          </cell>
        </row>
        <row r="4094">
          <cell r="B4094" t="str">
            <v>D20006</v>
          </cell>
          <cell r="E4094" t="str">
            <v>Alat bantu Cor</v>
          </cell>
          <cell r="I4094" t="str">
            <v>m3</v>
          </cell>
          <cell r="J4094">
            <v>576.66999999999996</v>
          </cell>
          <cell r="K4094">
            <v>5</v>
          </cell>
          <cell r="M4094">
            <v>1000</v>
          </cell>
          <cell r="N4094">
            <v>576670</v>
          </cell>
          <cell r="O4094">
            <v>0</v>
          </cell>
          <cell r="P4094">
            <v>0</v>
          </cell>
          <cell r="Q4094">
            <v>576670</v>
          </cell>
          <cell r="R4094">
            <v>0</v>
          </cell>
          <cell r="T4094">
            <v>0</v>
          </cell>
        </row>
        <row r="4095">
          <cell r="T4095">
            <v>0</v>
          </cell>
        </row>
        <row r="4096">
          <cell r="B4096" t="str">
            <v>4.15.4.p</v>
          </cell>
          <cell r="D4096" t="str">
            <v>Reinforcement</v>
          </cell>
          <cell r="I4096" t="str">
            <v>kg</v>
          </cell>
          <cell r="J4096">
            <v>13676.601400000001</v>
          </cell>
          <cell r="K4096">
            <v>1.1000000000000001</v>
          </cell>
          <cell r="M4096">
            <v>12012.333333333334</v>
          </cell>
          <cell r="T4096">
            <v>0</v>
          </cell>
        </row>
        <row r="4097">
          <cell r="D4097" t="str">
            <v>Material</v>
          </cell>
          <cell r="M4097">
            <v>1728588.1729281771</v>
          </cell>
          <cell r="T4097">
            <v>0</v>
          </cell>
        </row>
        <row r="4098">
          <cell r="B4098" t="str">
            <v>B20011</v>
          </cell>
          <cell r="E4098" t="str">
            <v>Besi beton</v>
          </cell>
          <cell r="I4098" t="str">
            <v>kg</v>
          </cell>
          <cell r="J4098">
            <v>14360.431470000001</v>
          </cell>
          <cell r="K4098">
            <v>1.05</v>
          </cell>
          <cell r="M4098">
            <v>9800</v>
          </cell>
          <cell r="N4098">
            <v>140732228.40600002</v>
          </cell>
          <cell r="O4098">
            <v>140732228.40600002</v>
          </cell>
          <cell r="P4098">
            <v>0</v>
          </cell>
          <cell r="Q4098">
            <v>0</v>
          </cell>
          <cell r="R4098">
            <v>0</v>
          </cell>
          <cell r="T4098">
            <v>0</v>
          </cell>
        </row>
        <row r="4099">
          <cell r="B4099" t="str">
            <v>B20050</v>
          </cell>
          <cell r="E4099" t="str">
            <v>Kawat Bendrad</v>
          </cell>
          <cell r="I4099" t="str">
            <v>Kg</v>
          </cell>
          <cell r="J4099">
            <v>273.53202800000003</v>
          </cell>
          <cell r="K4099">
            <v>0.02</v>
          </cell>
          <cell r="M4099">
            <v>13950</v>
          </cell>
          <cell r="N4099">
            <v>3815771.7906000004</v>
          </cell>
          <cell r="O4099">
            <v>3815771.7906000004</v>
          </cell>
          <cell r="P4099">
            <v>0</v>
          </cell>
          <cell r="Q4099">
            <v>0</v>
          </cell>
          <cell r="R4099">
            <v>0</v>
          </cell>
          <cell r="T4099">
            <v>0</v>
          </cell>
        </row>
        <row r="4100">
          <cell r="D4100" t="str">
            <v>Labour</v>
          </cell>
          <cell r="M4100">
            <v>206076.36464088401</v>
          </cell>
          <cell r="T4100">
            <v>0</v>
          </cell>
        </row>
        <row r="4101">
          <cell r="B4101" t="str">
            <v>C20014</v>
          </cell>
          <cell r="E4101" t="str">
            <v>Upah fabrikasi dan install besi beton</v>
          </cell>
          <cell r="I4101" t="str">
            <v>kg</v>
          </cell>
          <cell r="J4101">
            <v>14360.431470000001</v>
          </cell>
          <cell r="M4101">
            <v>1200</v>
          </cell>
          <cell r="N4101">
            <v>17232517.764000002</v>
          </cell>
          <cell r="O4101">
            <v>0</v>
          </cell>
          <cell r="P4101">
            <v>17232517.764000002</v>
          </cell>
          <cell r="Q4101">
            <v>0</v>
          </cell>
          <cell r="R4101">
            <v>0</v>
          </cell>
          <cell r="T4101">
            <v>0</v>
          </cell>
        </row>
        <row r="4102">
          <cell r="D4102" t="str">
            <v>Equipment Operasional</v>
          </cell>
          <cell r="M4102">
            <v>29984.656230816458</v>
          </cell>
          <cell r="T4102">
            <v>0</v>
          </cell>
        </row>
        <row r="4103">
          <cell r="B4103" t="str">
            <v>D20013</v>
          </cell>
          <cell r="E4103" t="str">
            <v>Bar bender</v>
          </cell>
          <cell r="G4103">
            <v>300</v>
          </cell>
          <cell r="I4103" t="str">
            <v>jam</v>
          </cell>
          <cell r="J4103">
            <v>45.588671333333338</v>
          </cell>
          <cell r="K4103">
            <v>3.3333333333333335E-3</v>
          </cell>
          <cell r="M4103">
            <v>20000</v>
          </cell>
          <cell r="N4103">
            <v>911773.42666666675</v>
          </cell>
          <cell r="O4103">
            <v>0</v>
          </cell>
          <cell r="P4103">
            <v>0</v>
          </cell>
          <cell r="Q4103">
            <v>911773.42666666675</v>
          </cell>
          <cell r="R4103">
            <v>0</v>
          </cell>
          <cell r="T4103">
            <v>0</v>
          </cell>
        </row>
        <row r="4104">
          <cell r="B4104" t="str">
            <v>D20014</v>
          </cell>
          <cell r="E4104" t="str">
            <v>Bar cutter</v>
          </cell>
          <cell r="G4104">
            <v>300</v>
          </cell>
          <cell r="I4104" t="str">
            <v>jam</v>
          </cell>
          <cell r="J4104">
            <v>45.588671333333338</v>
          </cell>
          <cell r="K4104">
            <v>3.3333333333333335E-3</v>
          </cell>
          <cell r="M4104">
            <v>20000</v>
          </cell>
          <cell r="N4104">
            <v>911773.42666666675</v>
          </cell>
          <cell r="O4104">
            <v>0</v>
          </cell>
          <cell r="P4104">
            <v>0</v>
          </cell>
          <cell r="Q4104">
            <v>911773.42666666675</v>
          </cell>
          <cell r="R4104">
            <v>0</v>
          </cell>
          <cell r="T4104">
            <v>0</v>
          </cell>
        </row>
        <row r="4105">
          <cell r="B4105" t="str">
            <v>D20005</v>
          </cell>
          <cell r="E4105" t="str">
            <v>Alat bantu pekerjaan besi</v>
          </cell>
          <cell r="I4105" t="str">
            <v>kg</v>
          </cell>
          <cell r="J4105">
            <v>13676.601400000001</v>
          </cell>
          <cell r="K4105">
            <v>1</v>
          </cell>
          <cell r="M4105">
            <v>50</v>
          </cell>
          <cell r="N4105">
            <v>683830.07000000007</v>
          </cell>
          <cell r="O4105">
            <v>0</v>
          </cell>
          <cell r="P4105">
            <v>0</v>
          </cell>
          <cell r="Q4105">
            <v>683830.07000000007</v>
          </cell>
          <cell r="R4105">
            <v>0</v>
          </cell>
          <cell r="T4105">
            <v>0</v>
          </cell>
        </row>
        <row r="4106">
          <cell r="T4106">
            <v>0</v>
          </cell>
        </row>
        <row r="4107">
          <cell r="D4107" t="str">
            <v>Formwork</v>
          </cell>
          <cell r="I4107" t="str">
            <v>m2</v>
          </cell>
          <cell r="J4107">
            <v>301.83000000000004</v>
          </cell>
          <cell r="M4107">
            <v>106081.89555555556</v>
          </cell>
          <cell r="T4107">
            <v>0</v>
          </cell>
        </row>
        <row r="4108">
          <cell r="D4108" t="str">
            <v>Material</v>
          </cell>
          <cell r="M4108">
            <v>1081758.3073564507</v>
          </cell>
          <cell r="T4108">
            <v>0</v>
          </cell>
        </row>
        <row r="4109">
          <cell r="B4109" t="str">
            <v>A20008</v>
          </cell>
          <cell r="E4109" t="str">
            <v>Kayu bekisting</v>
          </cell>
          <cell r="G4109">
            <v>3</v>
          </cell>
          <cell r="H4109" t="str">
            <v>X pakai</v>
          </cell>
          <cell r="I4109" t="str">
            <v>m3</v>
          </cell>
          <cell r="J4109">
            <v>3.4846692708333338</v>
          </cell>
          <cell r="K4109">
            <v>1.154513888888889E-2</v>
          </cell>
          <cell r="M4109">
            <v>2193529.6</v>
          </cell>
          <cell r="N4109">
            <v>7643725.1917833351</v>
          </cell>
          <cell r="O4109">
            <v>7643725.1917833351</v>
          </cell>
          <cell r="P4109">
            <v>0</v>
          </cell>
          <cell r="Q4109">
            <v>0</v>
          </cell>
          <cell r="R4109">
            <v>0</v>
          </cell>
          <cell r="T4109">
            <v>0</v>
          </cell>
        </row>
        <row r="4110">
          <cell r="B4110" t="str">
            <v>B20065</v>
          </cell>
          <cell r="E4110" t="str">
            <v>Plywood 12mm x 4' x 8'</v>
          </cell>
          <cell r="G4110">
            <v>3</v>
          </cell>
          <cell r="H4110" t="str">
            <v>X pakai</v>
          </cell>
          <cell r="I4110" t="str">
            <v>lbr</v>
          </cell>
          <cell r="J4110">
            <v>34.934027777777786</v>
          </cell>
          <cell r="K4110">
            <v>0.11574074074074074</v>
          </cell>
          <cell r="M4110">
            <v>225000</v>
          </cell>
          <cell r="N4110">
            <v>7860156.2500000019</v>
          </cell>
          <cell r="O4110">
            <v>7860156.2500000019</v>
          </cell>
          <cell r="P4110">
            <v>0</v>
          </cell>
          <cell r="Q4110">
            <v>0</v>
          </cell>
          <cell r="R4110">
            <v>0</v>
          </cell>
          <cell r="T4110">
            <v>0</v>
          </cell>
        </row>
        <row r="4111">
          <cell r="B4111" t="str">
            <v>B20067</v>
          </cell>
          <cell r="E4111" t="str">
            <v>Paku</v>
          </cell>
          <cell r="G4111">
            <v>1</v>
          </cell>
          <cell r="H4111" t="str">
            <v>X pakai</v>
          </cell>
          <cell r="I4111" t="str">
            <v>kg</v>
          </cell>
          <cell r="J4111">
            <v>119.47437500000001</v>
          </cell>
          <cell r="K4111">
            <v>0.39583333333333331</v>
          </cell>
          <cell r="M4111">
            <v>10650</v>
          </cell>
          <cell r="N4111">
            <v>1272402.09375</v>
          </cell>
          <cell r="O4111">
            <v>1272402.09375</v>
          </cell>
          <cell r="P4111">
            <v>0</v>
          </cell>
          <cell r="Q4111">
            <v>0</v>
          </cell>
          <cell r="R4111">
            <v>0</v>
          </cell>
          <cell r="T4111">
            <v>0</v>
          </cell>
        </row>
        <row r="4112">
          <cell r="B4112" t="str">
            <v>B20091</v>
          </cell>
          <cell r="E4112" t="str">
            <v>Material lain (adjustable support, pipa dll)</v>
          </cell>
          <cell r="G4112">
            <v>80</v>
          </cell>
          <cell r="H4112" t="str">
            <v>X pakai</v>
          </cell>
          <cell r="I4112" t="str">
            <v>ls</v>
          </cell>
          <cell r="J4112">
            <v>3.7728750000000009</v>
          </cell>
          <cell r="K4112">
            <v>1.2500000000000001E-2</v>
          </cell>
          <cell r="M4112">
            <v>600000</v>
          </cell>
          <cell r="N4112">
            <v>2263725.0000000005</v>
          </cell>
          <cell r="O4112">
            <v>2263725.0000000005</v>
          </cell>
          <cell r="P4112">
            <v>0</v>
          </cell>
          <cell r="Q4112">
            <v>0</v>
          </cell>
          <cell r="R4112">
            <v>0</v>
          </cell>
          <cell r="T4112">
            <v>0</v>
          </cell>
        </row>
        <row r="4113">
          <cell r="B4113" t="str">
            <v>B20066</v>
          </cell>
          <cell r="E4113" t="str">
            <v>Oli formwork</v>
          </cell>
          <cell r="I4113" t="str">
            <v>liter</v>
          </cell>
          <cell r="J4113">
            <v>60.366000000000014</v>
          </cell>
          <cell r="K4113">
            <v>0.2</v>
          </cell>
          <cell r="M4113">
            <v>5000</v>
          </cell>
          <cell r="N4113">
            <v>301830.00000000006</v>
          </cell>
          <cell r="O4113">
            <v>301830.00000000006</v>
          </cell>
          <cell r="P4113">
            <v>0</v>
          </cell>
          <cell r="Q4113">
            <v>0</v>
          </cell>
          <cell r="R4113">
            <v>0</v>
          </cell>
          <cell r="T4113">
            <v>0</v>
          </cell>
        </row>
        <row r="4114">
          <cell r="D4114" t="str">
            <v>Labour</v>
          </cell>
          <cell r="M4114">
            <v>675234.89932885917</v>
          </cell>
          <cell r="T4114">
            <v>0</v>
          </cell>
        </row>
        <row r="4115">
          <cell r="B4115" t="str">
            <v>C20013</v>
          </cell>
          <cell r="E4115" t="str">
            <v>Upah fabrikasi bekisting</v>
          </cell>
          <cell r="I4115" t="str">
            <v>m2</v>
          </cell>
          <cell r="J4115">
            <v>100.61000000000001</v>
          </cell>
          <cell r="M4115">
            <v>30000</v>
          </cell>
          <cell r="N4115">
            <v>3018300.0000000005</v>
          </cell>
          <cell r="O4115">
            <v>0</v>
          </cell>
          <cell r="P4115">
            <v>3018300.0000000005</v>
          </cell>
          <cell r="Q4115">
            <v>0</v>
          </cell>
          <cell r="R4115">
            <v>0</v>
          </cell>
          <cell r="T4115">
            <v>0</v>
          </cell>
        </row>
        <row r="4116">
          <cell r="B4116" t="str">
            <v>C20017</v>
          </cell>
          <cell r="E4116" t="str">
            <v>Upah install bekisting</v>
          </cell>
          <cell r="I4116" t="str">
            <v>m2</v>
          </cell>
          <cell r="J4116">
            <v>301.83000000000004</v>
          </cell>
          <cell r="M4116">
            <v>30000</v>
          </cell>
          <cell r="N4116">
            <v>9054900.0000000019</v>
          </cell>
          <cell r="O4116">
            <v>0</v>
          </cell>
          <cell r="P4116">
            <v>9054900.0000000019</v>
          </cell>
          <cell r="Q4116">
            <v>0</v>
          </cell>
          <cell r="R4116">
            <v>0</v>
          </cell>
          <cell r="T4116">
            <v>0</v>
          </cell>
        </row>
        <row r="4117">
          <cell r="D4117" t="str">
            <v>Equipment Operasional</v>
          </cell>
          <cell r="M4117">
            <v>33761.744966442959</v>
          </cell>
          <cell r="T4117">
            <v>0</v>
          </cell>
        </row>
        <row r="4118">
          <cell r="B4118" t="str">
            <v>D20007</v>
          </cell>
          <cell r="E4118" t="str">
            <v>Alat bantu formwork</v>
          </cell>
          <cell r="I4118" t="str">
            <v>m2</v>
          </cell>
          <cell r="J4118">
            <v>301.83000000000004</v>
          </cell>
          <cell r="M4118">
            <v>2000</v>
          </cell>
          <cell r="N4118">
            <v>603660.00000000012</v>
          </cell>
          <cell r="O4118">
            <v>0</v>
          </cell>
          <cell r="P4118">
            <v>0</v>
          </cell>
          <cell r="Q4118">
            <v>603660.00000000012</v>
          </cell>
          <cell r="R4118">
            <v>0</v>
          </cell>
          <cell r="T4118">
            <v>0</v>
          </cell>
        </row>
        <row r="4119">
          <cell r="T4119">
            <v>0</v>
          </cell>
        </row>
        <row r="4120">
          <cell r="B4120" t="str">
            <v>4.15.5</v>
          </cell>
          <cell r="D4120" t="str">
            <v>Galvanized Steel Ladder</v>
          </cell>
          <cell r="I4120" t="str">
            <v>nos</v>
          </cell>
          <cell r="J4120">
            <v>1</v>
          </cell>
          <cell r="K4120">
            <v>57.87</v>
          </cell>
          <cell r="L4120" t="str">
            <v>kg/nos</v>
          </cell>
          <cell r="M4120">
            <v>1160582.8500000001</v>
          </cell>
          <cell r="T4120">
            <v>0</v>
          </cell>
        </row>
        <row r="4121">
          <cell r="D4121" t="str">
            <v>Material</v>
          </cell>
          <cell r="I4121" t="str">
            <v>kg</v>
          </cell>
          <cell r="J4121">
            <v>57.87</v>
          </cell>
          <cell r="M4121">
            <v>14805</v>
          </cell>
          <cell r="T4121">
            <v>0</v>
          </cell>
        </row>
        <row r="4122">
          <cell r="B4122" t="str">
            <v>B20008</v>
          </cell>
          <cell r="E4122" t="str">
            <v>Baja galvanis</v>
          </cell>
          <cell r="I4122" t="str">
            <v>kg</v>
          </cell>
          <cell r="J4122">
            <v>60.763500000000001</v>
          </cell>
          <cell r="K4122">
            <v>1.05</v>
          </cell>
          <cell r="M4122">
            <v>14100</v>
          </cell>
          <cell r="N4122">
            <v>856765.35</v>
          </cell>
          <cell r="O4122">
            <v>856765.35</v>
          </cell>
          <cell r="P4122">
            <v>0</v>
          </cell>
          <cell r="Q4122">
            <v>0</v>
          </cell>
          <cell r="R4122">
            <v>0</v>
          </cell>
          <cell r="T4122">
            <v>0</v>
          </cell>
        </row>
        <row r="4123">
          <cell r="D4123" t="str">
            <v>Labour</v>
          </cell>
          <cell r="M4123">
            <v>5250</v>
          </cell>
          <cell r="T4123">
            <v>0</v>
          </cell>
        </row>
        <row r="4124">
          <cell r="B4124" t="str">
            <v>C20023</v>
          </cell>
          <cell r="E4124" t="str">
            <v>Upah pabrikasi dan instalasi baja</v>
          </cell>
          <cell r="I4124" t="str">
            <v>kg</v>
          </cell>
          <cell r="J4124">
            <v>60.763500000000001</v>
          </cell>
          <cell r="M4124">
            <v>5000</v>
          </cell>
          <cell r="N4124">
            <v>303817.5</v>
          </cell>
          <cell r="O4124">
            <v>0</v>
          </cell>
          <cell r="P4124">
            <v>303817.5</v>
          </cell>
          <cell r="Q4124">
            <v>0</v>
          </cell>
          <cell r="R4124">
            <v>0</v>
          </cell>
          <cell r="T4124">
            <v>0</v>
          </cell>
        </row>
        <row r="4125">
          <cell r="T4125">
            <v>0</v>
          </cell>
        </row>
        <row r="4126">
          <cell r="B4126" t="str">
            <v>4.15.6</v>
          </cell>
          <cell r="D4126" t="str">
            <v>Non-Toxic Epoxy Coat</v>
          </cell>
          <cell r="I4126" t="str">
            <v>m2</v>
          </cell>
          <cell r="J4126">
            <v>142.00800000000001</v>
          </cell>
          <cell r="K4126">
            <v>142.00800000000001</v>
          </cell>
          <cell r="L4126" t="str">
            <v>m2/nos</v>
          </cell>
          <cell r="M4126">
            <v>81479.72</v>
          </cell>
          <cell r="T4126">
            <v>0</v>
          </cell>
        </row>
        <row r="4127">
          <cell r="B4127" t="str">
            <v>B20023</v>
          </cell>
          <cell r="E4127" t="str">
            <v>Epoxy primer</v>
          </cell>
          <cell r="I4127" t="str">
            <v>kg</v>
          </cell>
          <cell r="J4127">
            <v>71.004000000000005</v>
          </cell>
          <cell r="K4127">
            <v>0.5</v>
          </cell>
          <cell r="M4127">
            <v>77519.199999999997</v>
          </cell>
          <cell r="N4127">
            <v>5504173.2768000001</v>
          </cell>
          <cell r="O4127">
            <v>5504173.2768000001</v>
          </cell>
          <cell r="P4127">
            <v>0</v>
          </cell>
          <cell r="Q4127">
            <v>0</v>
          </cell>
          <cell r="R4127">
            <v>0</v>
          </cell>
          <cell r="T4127">
            <v>0</v>
          </cell>
        </row>
        <row r="4128">
          <cell r="B4128" t="str">
            <v>B20130</v>
          </cell>
          <cell r="E4128" t="str">
            <v>Epoxy finish 41</v>
          </cell>
          <cell r="I4128" t="str">
            <v>kg</v>
          </cell>
          <cell r="J4128">
            <v>14.200800000000001</v>
          </cell>
          <cell r="K4128">
            <v>0.1</v>
          </cell>
          <cell r="M4128">
            <v>102313.2</v>
          </cell>
          <cell r="N4128">
            <v>1452929.2905600001</v>
          </cell>
          <cell r="O4128">
            <v>1452929.2905600001</v>
          </cell>
          <cell r="P4128">
            <v>0</v>
          </cell>
          <cell r="Q4128">
            <v>0</v>
          </cell>
          <cell r="R4128">
            <v>0</v>
          </cell>
          <cell r="T4128">
            <v>0</v>
          </cell>
        </row>
        <row r="4129">
          <cell r="B4129" t="str">
            <v>B20131</v>
          </cell>
          <cell r="E4129" t="str">
            <v>Thinner epoxy 41</v>
          </cell>
          <cell r="I4129" t="str">
            <v>ltr</v>
          </cell>
          <cell r="J4129">
            <v>28.401600000000002</v>
          </cell>
          <cell r="K4129">
            <v>0.2</v>
          </cell>
          <cell r="M4129">
            <v>37444</v>
          </cell>
          <cell r="N4129">
            <v>1063469.5104</v>
          </cell>
          <cell r="O4129">
            <v>1063469.5104</v>
          </cell>
          <cell r="P4129">
            <v>0</v>
          </cell>
          <cell r="Q4129">
            <v>0</v>
          </cell>
          <cell r="R4129">
            <v>0</v>
          </cell>
          <cell r="T4129">
            <v>0</v>
          </cell>
        </row>
        <row r="4130">
          <cell r="B4130" t="str">
            <v>E20070</v>
          </cell>
          <cell r="E4130" t="str">
            <v>Upah cat epoxy</v>
          </cell>
          <cell r="I4130" t="str">
            <v>m2</v>
          </cell>
          <cell r="J4130">
            <v>142.00800000000001</v>
          </cell>
          <cell r="K4130">
            <v>1</v>
          </cell>
          <cell r="M4130">
            <v>25000</v>
          </cell>
          <cell r="N4130">
            <v>3550200.0000000005</v>
          </cell>
          <cell r="O4130">
            <v>0</v>
          </cell>
          <cell r="P4130">
            <v>0</v>
          </cell>
          <cell r="Q4130">
            <v>0</v>
          </cell>
          <cell r="R4130">
            <v>3550200.0000000005</v>
          </cell>
          <cell r="T4130">
            <v>0</v>
          </cell>
        </row>
        <row r="4131">
          <cell r="T4131">
            <v>0</v>
          </cell>
        </row>
        <row r="4132">
          <cell r="B4132" t="str">
            <v>4.15.7</v>
          </cell>
          <cell r="D4132" t="str">
            <v>Waterproofing Membarane With Propylene Board</v>
          </cell>
          <cell r="I4132" t="str">
            <v>m2</v>
          </cell>
          <cell r="J4132">
            <v>156.99600000000001</v>
          </cell>
          <cell r="K4132">
            <v>156.99600000000001</v>
          </cell>
          <cell r="L4132" t="str">
            <v>m2/nos</v>
          </cell>
          <cell r="M4132">
            <v>50000</v>
          </cell>
          <cell r="T4132">
            <v>0</v>
          </cell>
        </row>
        <row r="4133">
          <cell r="B4133" t="str">
            <v>E20357</v>
          </cell>
          <cell r="E4133" t="str">
            <v>Waterproofing Membarane With Propylene Board</v>
          </cell>
          <cell r="I4133" t="str">
            <v>m2</v>
          </cell>
          <cell r="J4133">
            <v>156.99600000000001</v>
          </cell>
          <cell r="M4133">
            <v>50000</v>
          </cell>
          <cell r="N4133">
            <v>7849800.0000000009</v>
          </cell>
          <cell r="O4133">
            <v>0</v>
          </cell>
          <cell r="P4133">
            <v>0</v>
          </cell>
          <cell r="Q4133">
            <v>0</v>
          </cell>
          <cell r="R4133">
            <v>7849800.0000000009</v>
          </cell>
          <cell r="T4133">
            <v>0</v>
          </cell>
        </row>
        <row r="4134">
          <cell r="T4134">
            <v>0</v>
          </cell>
        </row>
        <row r="4135">
          <cell r="B4135" t="str">
            <v>4.15.8</v>
          </cell>
          <cell r="D4135" t="str">
            <v>Asphalt Pavement</v>
          </cell>
          <cell r="I4135" t="str">
            <v>m2</v>
          </cell>
          <cell r="J4135">
            <v>0</v>
          </cell>
          <cell r="K4135">
            <v>0</v>
          </cell>
          <cell r="L4135" t="str">
            <v>m2/nos</v>
          </cell>
          <cell r="M4135" t="e">
            <v>#DIV/0!</v>
          </cell>
          <cell r="T4135">
            <v>0</v>
          </cell>
        </row>
        <row r="4136">
          <cell r="D4136" t="str">
            <v>AC-WC</v>
          </cell>
          <cell r="F4136">
            <v>5</v>
          </cell>
          <cell r="I4136" t="str">
            <v>m2</v>
          </cell>
          <cell r="J4136">
            <v>0</v>
          </cell>
          <cell r="M4136" t="e">
            <v>#DIV/0!</v>
          </cell>
          <cell r="T4136">
            <v>0</v>
          </cell>
        </row>
        <row r="4137">
          <cell r="D4137" t="str">
            <v>Material</v>
          </cell>
          <cell r="M4137" t="e">
            <v>#DIV/0!</v>
          </cell>
          <cell r="T4137">
            <v>0</v>
          </cell>
        </row>
        <row r="4138">
          <cell r="B4138" t="str">
            <v>A20002</v>
          </cell>
          <cell r="E4138" t="str">
            <v>Agregat kasar</v>
          </cell>
          <cell r="I4138" t="str">
            <v>m3</v>
          </cell>
          <cell r="J4138">
            <v>0</v>
          </cell>
          <cell r="K4138">
            <v>2.5987500000000004E-2</v>
          </cell>
          <cell r="M4138">
            <v>100585.90399999999</v>
          </cell>
          <cell r="N4138">
            <v>0</v>
          </cell>
          <cell r="O4138">
            <v>0</v>
          </cell>
          <cell r="P4138">
            <v>0</v>
          </cell>
          <cell r="Q4138">
            <v>0</v>
          </cell>
          <cell r="R4138">
            <v>0</v>
          </cell>
          <cell r="T4138">
            <v>0</v>
          </cell>
        </row>
        <row r="4139">
          <cell r="B4139" t="str">
            <v>A20001</v>
          </cell>
          <cell r="E4139" t="str">
            <v>Agregat halus</v>
          </cell>
          <cell r="I4139" t="str">
            <v>m3</v>
          </cell>
          <cell r="J4139">
            <v>0</v>
          </cell>
          <cell r="K4139">
            <v>3.7812499999999999E-2</v>
          </cell>
          <cell r="M4139">
            <v>113923.47200000001</v>
          </cell>
          <cell r="N4139">
            <v>0</v>
          </cell>
          <cell r="O4139">
            <v>0</v>
          </cell>
          <cell r="P4139">
            <v>0</v>
          </cell>
          <cell r="Q4139">
            <v>0</v>
          </cell>
          <cell r="R4139">
            <v>0</v>
          </cell>
          <cell r="T4139">
            <v>0</v>
          </cell>
        </row>
        <row r="4140">
          <cell r="B4140" t="str">
            <v>A20007</v>
          </cell>
          <cell r="E4140" t="str">
            <v>Filler</v>
          </cell>
          <cell r="I4140" t="str">
            <v>kg</v>
          </cell>
          <cell r="J4140">
            <v>0</v>
          </cell>
          <cell r="K4140">
            <v>1.2375</v>
          </cell>
          <cell r="M4140">
            <v>1054</v>
          </cell>
          <cell r="N4140">
            <v>0</v>
          </cell>
          <cell r="O4140">
            <v>0</v>
          </cell>
          <cell r="P4140">
            <v>0</v>
          </cell>
          <cell r="Q4140">
            <v>0</v>
          </cell>
          <cell r="R4140">
            <v>0</v>
          </cell>
          <cell r="T4140">
            <v>0</v>
          </cell>
        </row>
        <row r="4141">
          <cell r="B4141" t="str">
            <v>B20007</v>
          </cell>
          <cell r="E4141" t="str">
            <v>Aspal</v>
          </cell>
          <cell r="I4141" t="str">
            <v>kg</v>
          </cell>
          <cell r="J4141">
            <v>0</v>
          </cell>
          <cell r="K4141">
            <v>7.3237500000000013</v>
          </cell>
          <cell r="M4141">
            <v>6900</v>
          </cell>
          <cell r="N4141">
            <v>0</v>
          </cell>
          <cell r="O4141">
            <v>0</v>
          </cell>
          <cell r="P4141">
            <v>0</v>
          </cell>
          <cell r="Q4141">
            <v>0</v>
          </cell>
          <cell r="R4141">
            <v>0</v>
          </cell>
          <cell r="T4141">
            <v>0</v>
          </cell>
        </row>
        <row r="4142">
          <cell r="D4142" t="str">
            <v>Labour</v>
          </cell>
          <cell r="M4142" t="e">
            <v>#DIV/0!</v>
          </cell>
          <cell r="T4142">
            <v>0</v>
          </cell>
        </row>
        <row r="4143">
          <cell r="B4143" t="str">
            <v>C20001</v>
          </cell>
          <cell r="E4143" t="str">
            <v>Tenaga</v>
          </cell>
          <cell r="G4143">
            <v>6</v>
          </cell>
          <cell r="I4143" t="str">
            <v>jam</v>
          </cell>
          <cell r="J4143">
            <v>0</v>
          </cell>
          <cell r="K4143">
            <v>1.6265060240963858E-2</v>
          </cell>
          <cell r="L4143">
            <v>368.88888888888886</v>
          </cell>
          <cell r="M4143">
            <v>17500</v>
          </cell>
          <cell r="N4143">
            <v>0</v>
          </cell>
          <cell r="O4143">
            <v>0</v>
          </cell>
          <cell r="P4143">
            <v>0</v>
          </cell>
          <cell r="Q4143">
            <v>0</v>
          </cell>
          <cell r="R4143">
            <v>0</v>
          </cell>
          <cell r="T4143">
            <v>0</v>
          </cell>
        </row>
        <row r="4144">
          <cell r="B4144" t="str">
            <v>C20003</v>
          </cell>
          <cell r="E4144" t="str">
            <v>Mandor</v>
          </cell>
          <cell r="G4144">
            <v>1</v>
          </cell>
          <cell r="I4144" t="str">
            <v>jam</v>
          </cell>
          <cell r="J4144">
            <v>0</v>
          </cell>
          <cell r="K4144">
            <v>1.8975903614457835E-3</v>
          </cell>
          <cell r="L4144">
            <v>526.98412698412687</v>
          </cell>
          <cell r="M4144">
            <v>27500</v>
          </cell>
          <cell r="N4144">
            <v>0</v>
          </cell>
          <cell r="O4144">
            <v>0</v>
          </cell>
          <cell r="P4144">
            <v>0</v>
          </cell>
          <cell r="Q4144">
            <v>0</v>
          </cell>
          <cell r="R4144">
            <v>0</v>
          </cell>
          <cell r="T4144">
            <v>0</v>
          </cell>
        </row>
        <row r="4145">
          <cell r="D4145" t="str">
            <v>Equipment Operasional</v>
          </cell>
          <cell r="H4145" t="str">
            <v>BBM</v>
          </cell>
          <cell r="M4145" t="e">
            <v>#DIV/0!</v>
          </cell>
          <cell r="T4145">
            <v>0</v>
          </cell>
        </row>
        <row r="4146">
          <cell r="B4146" t="str">
            <v>D20042</v>
          </cell>
          <cell r="E4146" t="str">
            <v>Wheel loader</v>
          </cell>
          <cell r="G4146">
            <v>16</v>
          </cell>
          <cell r="H4146">
            <v>0</v>
          </cell>
          <cell r="I4146" t="str">
            <v>jam</v>
          </cell>
          <cell r="J4146">
            <v>0</v>
          </cell>
          <cell r="K4146">
            <v>1.8592890078833852E-3</v>
          </cell>
          <cell r="L4146">
            <v>537.84</v>
          </cell>
          <cell r="M4146">
            <v>173345.6</v>
          </cell>
          <cell r="N4146">
            <v>0</v>
          </cell>
          <cell r="O4146">
            <v>0</v>
          </cell>
          <cell r="P4146">
            <v>0</v>
          </cell>
          <cell r="Q4146">
            <v>0</v>
          </cell>
          <cell r="R4146">
            <v>0</v>
          </cell>
          <cell r="T4146">
            <v>0</v>
          </cell>
        </row>
        <row r="4147">
          <cell r="B4147" t="str">
            <v>D20011</v>
          </cell>
          <cell r="E4147" t="str">
            <v>AMP</v>
          </cell>
          <cell r="G4147">
            <v>35</v>
          </cell>
          <cell r="H4147">
            <v>0</v>
          </cell>
          <cell r="I4147" t="str">
            <v>jam</v>
          </cell>
          <cell r="J4147">
            <v>0</v>
          </cell>
          <cell r="K4147">
            <v>2.7108433734939763E-3</v>
          </cell>
          <cell r="L4147">
            <v>368.88888888888886</v>
          </cell>
          <cell r="M4147">
            <v>635267.251017045</v>
          </cell>
          <cell r="N4147">
            <v>0</v>
          </cell>
          <cell r="O4147">
            <v>0</v>
          </cell>
          <cell r="P4147">
            <v>0</v>
          </cell>
          <cell r="Q4147">
            <v>0</v>
          </cell>
          <cell r="R4147">
            <v>0</v>
          </cell>
          <cell r="T4147">
            <v>0</v>
          </cell>
        </row>
        <row r="4148">
          <cell r="B4148" t="str">
            <v>D20027</v>
          </cell>
          <cell r="E4148" t="str">
            <v>Genset</v>
          </cell>
          <cell r="G4148">
            <v>10</v>
          </cell>
          <cell r="H4148">
            <v>0</v>
          </cell>
          <cell r="I4148" t="str">
            <v>jam</v>
          </cell>
          <cell r="J4148">
            <v>0</v>
          </cell>
          <cell r="K4148">
            <v>2.7108433734939763E-3</v>
          </cell>
          <cell r="L4148">
            <v>368.88888888888886</v>
          </cell>
          <cell r="M4148">
            <v>19041.044336153493</v>
          </cell>
          <cell r="N4148">
            <v>0</v>
          </cell>
          <cell r="O4148">
            <v>0</v>
          </cell>
          <cell r="P4148">
            <v>0</v>
          </cell>
          <cell r="Q4148">
            <v>0</v>
          </cell>
          <cell r="R4148">
            <v>0</v>
          </cell>
          <cell r="T4148">
            <v>0</v>
          </cell>
        </row>
        <row r="4149">
          <cell r="B4149" t="str">
            <v>D20024</v>
          </cell>
          <cell r="E4149" t="str">
            <v>Dump Truck 20 Ton</v>
          </cell>
          <cell r="G4149">
            <v>10</v>
          </cell>
          <cell r="H4149">
            <v>0</v>
          </cell>
          <cell r="I4149" t="str">
            <v>jam</v>
          </cell>
          <cell r="J4149">
            <v>0</v>
          </cell>
          <cell r="K4149">
            <v>1.210843373493976E-2</v>
          </cell>
          <cell r="L4149">
            <v>82.587064676616905</v>
          </cell>
          <cell r="M4149">
            <v>192744.92307692309</v>
          </cell>
          <cell r="N4149">
            <v>0</v>
          </cell>
          <cell r="O4149">
            <v>0</v>
          </cell>
          <cell r="P4149">
            <v>0</v>
          </cell>
          <cell r="Q4149">
            <v>0</v>
          </cell>
          <cell r="R4149">
            <v>0</v>
          </cell>
          <cell r="T4149">
            <v>0</v>
          </cell>
        </row>
        <row r="4150">
          <cell r="B4150" t="str">
            <v>D20012</v>
          </cell>
          <cell r="E4150" t="str">
            <v>Asphalt finisher</v>
          </cell>
          <cell r="G4150">
            <v>12</v>
          </cell>
          <cell r="H4150">
            <v>0</v>
          </cell>
          <cell r="I4150" t="str">
            <v>jam</v>
          </cell>
          <cell r="J4150">
            <v>0</v>
          </cell>
          <cell r="K4150">
            <v>3.3885542168674704E-3</v>
          </cell>
          <cell r="L4150">
            <v>295.11111111111109</v>
          </cell>
          <cell r="M4150">
            <v>116435.14869362471</v>
          </cell>
          <cell r="N4150">
            <v>0</v>
          </cell>
          <cell r="O4150">
            <v>0</v>
          </cell>
          <cell r="P4150">
            <v>0</v>
          </cell>
          <cell r="Q4150">
            <v>0</v>
          </cell>
          <cell r="R4150">
            <v>0</v>
          </cell>
          <cell r="T4150">
            <v>0</v>
          </cell>
        </row>
        <row r="4151">
          <cell r="B4151" t="str">
            <v>D20037</v>
          </cell>
          <cell r="E4151" t="str">
            <v>Tandem roller 6 ton</v>
          </cell>
          <cell r="G4151">
            <v>16</v>
          </cell>
          <cell r="H4151">
            <v>0</v>
          </cell>
          <cell r="I4151" t="str">
            <v>jam</v>
          </cell>
          <cell r="J4151">
            <v>0</v>
          </cell>
          <cell r="K4151">
            <v>3.2128514056224901E-3</v>
          </cell>
          <cell r="L4151">
            <v>311.25</v>
          </cell>
          <cell r="M4151">
            <v>121405.58489999251</v>
          </cell>
          <cell r="N4151">
            <v>0</v>
          </cell>
          <cell r="O4151">
            <v>0</v>
          </cell>
          <cell r="P4151">
            <v>0</v>
          </cell>
          <cell r="Q4151">
            <v>0</v>
          </cell>
          <cell r="R4151">
            <v>0</v>
          </cell>
          <cell r="T4151">
            <v>0</v>
          </cell>
        </row>
        <row r="4152">
          <cell r="B4152" t="str">
            <v>D20034</v>
          </cell>
          <cell r="E4152" t="str">
            <v>Pneumatic tire roller 6 ton</v>
          </cell>
          <cell r="G4152">
            <v>12</v>
          </cell>
          <cell r="H4152">
            <v>0</v>
          </cell>
          <cell r="I4152" t="str">
            <v>jam</v>
          </cell>
          <cell r="J4152">
            <v>0</v>
          </cell>
          <cell r="K4152">
            <v>2.2948938611589216E-3</v>
          </cell>
          <cell r="L4152">
            <v>435.74999999999994</v>
          </cell>
          <cell r="M4152">
            <v>129395.094333325</v>
          </cell>
          <cell r="N4152">
            <v>0</v>
          </cell>
          <cell r="O4152">
            <v>0</v>
          </cell>
          <cell r="P4152">
            <v>0</v>
          </cell>
          <cell r="Q4152">
            <v>0</v>
          </cell>
          <cell r="R4152">
            <v>0</v>
          </cell>
          <cell r="T4152">
            <v>0</v>
          </cell>
        </row>
        <row r="4153">
          <cell r="B4153" t="str">
            <v>D20052</v>
          </cell>
          <cell r="E4153" t="str">
            <v>Alat bantu pek. aspal</v>
          </cell>
          <cell r="I4153" t="str">
            <v>m3</v>
          </cell>
          <cell r="J4153">
            <v>0</v>
          </cell>
          <cell r="K4153">
            <v>1</v>
          </cell>
          <cell r="M4153">
            <v>100</v>
          </cell>
          <cell r="N4153">
            <v>0</v>
          </cell>
          <cell r="O4153">
            <v>0</v>
          </cell>
          <cell r="P4153">
            <v>0</v>
          </cell>
          <cell r="Q4153">
            <v>0</v>
          </cell>
          <cell r="R4153">
            <v>0</v>
          </cell>
          <cell r="T4153">
            <v>0</v>
          </cell>
        </row>
        <row r="4154">
          <cell r="B4154" t="str">
            <v>D20050</v>
          </cell>
          <cell r="E4154" t="str">
            <v>BBM solar</v>
          </cell>
          <cell r="H4154">
            <v>0</v>
          </cell>
          <cell r="I4154" t="str">
            <v>ltr</v>
          </cell>
          <cell r="J4154">
            <v>0</v>
          </cell>
          <cell r="M4154">
            <v>989.1712</v>
          </cell>
          <cell r="N4154">
            <v>0</v>
          </cell>
          <cell r="O4154">
            <v>0</v>
          </cell>
          <cell r="P4154">
            <v>0</v>
          </cell>
          <cell r="Q4154">
            <v>0</v>
          </cell>
          <cell r="R4154">
            <v>0</v>
          </cell>
          <cell r="T4154">
            <v>0</v>
          </cell>
        </row>
        <row r="4155">
          <cell r="T4155">
            <v>0</v>
          </cell>
        </row>
        <row r="4156">
          <cell r="B4156" t="str">
            <v>4.15.9</v>
          </cell>
          <cell r="D4156" t="str">
            <v>Cast Iron Frame &amp; Perforated Cover</v>
          </cell>
          <cell r="I4156" t="str">
            <v>nos</v>
          </cell>
          <cell r="J4156">
            <v>1</v>
          </cell>
          <cell r="K4156">
            <v>1130.3999999999999</v>
          </cell>
          <cell r="L4156" t="str">
            <v>kg/nos</v>
          </cell>
          <cell r="M4156">
            <v>19406141.999999996</v>
          </cell>
          <cell r="T4156">
            <v>0</v>
          </cell>
        </row>
        <row r="4157">
          <cell r="D4157" t="str">
            <v>Material</v>
          </cell>
          <cell r="I4157" t="str">
            <v>kg</v>
          </cell>
          <cell r="J4157">
            <v>1130.3999999999999</v>
          </cell>
          <cell r="M4157">
            <v>11917.5</v>
          </cell>
          <cell r="T4157">
            <v>0</v>
          </cell>
        </row>
        <row r="4158">
          <cell r="B4158" t="str">
            <v>B20010</v>
          </cell>
          <cell r="E4158" t="str">
            <v>Baja Struktur</v>
          </cell>
          <cell r="I4158" t="str">
            <v>kg</v>
          </cell>
          <cell r="J4158">
            <v>1186.9199999999998</v>
          </cell>
          <cell r="K4158">
            <v>1.05</v>
          </cell>
          <cell r="M4158">
            <v>11350</v>
          </cell>
          <cell r="N4158">
            <v>13471541.999999998</v>
          </cell>
          <cell r="O4158">
            <v>13471541.999999998</v>
          </cell>
          <cell r="P4158">
            <v>0</v>
          </cell>
          <cell r="Q4158">
            <v>0</v>
          </cell>
          <cell r="R4158">
            <v>0</v>
          </cell>
          <cell r="T4158">
            <v>0</v>
          </cell>
        </row>
        <row r="4159">
          <cell r="D4159" t="str">
            <v>Labour</v>
          </cell>
          <cell r="M4159">
            <v>5250</v>
          </cell>
          <cell r="T4159">
            <v>0</v>
          </cell>
        </row>
        <row r="4160">
          <cell r="B4160" t="str">
            <v>C20023</v>
          </cell>
          <cell r="E4160" t="str">
            <v>Upah pabrikasi dan instalasi baja</v>
          </cell>
          <cell r="I4160" t="str">
            <v>kg</v>
          </cell>
          <cell r="J4160">
            <v>1186.9199999999998</v>
          </cell>
          <cell r="M4160">
            <v>5000</v>
          </cell>
          <cell r="N4160">
            <v>5934599.9999999991</v>
          </cell>
          <cell r="O4160">
            <v>0</v>
          </cell>
          <cell r="P4160">
            <v>5934599.9999999991</v>
          </cell>
          <cell r="Q4160">
            <v>0</v>
          </cell>
          <cell r="R4160">
            <v>0</v>
          </cell>
          <cell r="T4160">
            <v>0</v>
          </cell>
        </row>
        <row r="4161">
          <cell r="T4161">
            <v>0</v>
          </cell>
        </row>
        <row r="4162">
          <cell r="B4162" t="str">
            <v>4.16</v>
          </cell>
          <cell r="D4162" t="str">
            <v>Chamber Type (E)</v>
          </cell>
          <cell r="I4162" t="str">
            <v>nos</v>
          </cell>
          <cell r="J4162">
            <v>1</v>
          </cell>
          <cell r="M4162">
            <v>456751828.85808456</v>
          </cell>
          <cell r="N4162">
            <v>456751828.85808456</v>
          </cell>
          <cell r="O4162">
            <v>352046646.63400877</v>
          </cell>
          <cell r="P4162">
            <v>60789436.795783564</v>
          </cell>
          <cell r="Q4162">
            <v>32659645.428292342</v>
          </cell>
          <cell r="R4162">
            <v>11256100</v>
          </cell>
          <cell r="S4162">
            <v>0</v>
          </cell>
          <cell r="T4162">
            <v>0</v>
          </cell>
        </row>
        <row r="4163">
          <cell r="B4163" t="str">
            <v>4.16.1</v>
          </cell>
          <cell r="D4163" t="str">
            <v>Excavation</v>
          </cell>
          <cell r="F4163" t="str">
            <v>buang sejauh 8 km</v>
          </cell>
          <cell r="I4163" t="str">
            <v>m3</v>
          </cell>
          <cell r="J4163">
            <v>322.89600000000007</v>
          </cell>
          <cell r="K4163">
            <v>322.89600000000007</v>
          </cell>
          <cell r="L4163" t="str">
            <v>m3/nos</v>
          </cell>
          <cell r="M4163">
            <v>83278.272710006873</v>
          </cell>
          <cell r="T4163">
            <v>0</v>
          </cell>
        </row>
        <row r="4164">
          <cell r="D4164" t="str">
            <v>Soft Soil (Excavation)</v>
          </cell>
          <cell r="F4164" t="str">
            <v>Estimate =</v>
          </cell>
          <cell r="G4164">
            <v>0.25</v>
          </cell>
          <cell r="I4164" t="str">
            <v>m3</v>
          </cell>
          <cell r="J4164">
            <v>80.724000000000018</v>
          </cell>
          <cell r="M4164">
            <v>42763.506795090689</v>
          </cell>
          <cell r="T4164">
            <v>0</v>
          </cell>
        </row>
        <row r="4165">
          <cell r="D4165" t="str">
            <v>Labour</v>
          </cell>
          <cell r="M4165">
            <v>2615.4616868469261</v>
          </cell>
          <cell r="T4165">
            <v>0</v>
          </cell>
        </row>
        <row r="4166">
          <cell r="B4166" t="str">
            <v>C20001</v>
          </cell>
          <cell r="E4166" t="str">
            <v>Tenaga</v>
          </cell>
          <cell r="G4166">
            <v>3</v>
          </cell>
          <cell r="I4166" t="str">
            <v>jam</v>
          </cell>
          <cell r="J4166">
            <v>12.064601669087503</v>
          </cell>
          <cell r="K4166">
            <v>0.14945495353411006</v>
          </cell>
          <cell r="L4166">
            <v>20.072937892388495</v>
          </cell>
          <cell r="M4166">
            <v>17500</v>
          </cell>
          <cell r="N4166">
            <v>211130.52920903132</v>
          </cell>
          <cell r="O4166">
            <v>0</v>
          </cell>
          <cell r="P4166">
            <v>211130.52920903132</v>
          </cell>
          <cell r="Q4166">
            <v>0</v>
          </cell>
          <cell r="R4166">
            <v>0</v>
          </cell>
          <cell r="T4166">
            <v>0</v>
          </cell>
        </row>
        <row r="4167">
          <cell r="B4167" t="str">
            <v>C20003</v>
          </cell>
          <cell r="E4167" t="str">
            <v>Mandor</v>
          </cell>
          <cell r="G4167">
            <v>0</v>
          </cell>
          <cell r="I4167" t="str">
            <v>jam</v>
          </cell>
          <cell r="J4167">
            <v>0</v>
          </cell>
          <cell r="K4167">
            <v>0</v>
          </cell>
          <cell r="L4167">
            <v>20.072937892388495</v>
          </cell>
          <cell r="M4167">
            <v>27500</v>
          </cell>
          <cell r="N4167">
            <v>0</v>
          </cell>
          <cell r="O4167">
            <v>0</v>
          </cell>
          <cell r="P4167">
            <v>0</v>
          </cell>
          <cell r="Q4167">
            <v>0</v>
          </cell>
          <cell r="R4167">
            <v>0</v>
          </cell>
          <cell r="T4167">
            <v>0</v>
          </cell>
        </row>
        <row r="4168">
          <cell r="D4168" t="str">
            <v>Equipment Operasional</v>
          </cell>
          <cell r="H4168" t="str">
            <v>BBM</v>
          </cell>
          <cell r="M4168">
            <v>40148.045108243765</v>
          </cell>
          <cell r="T4168">
            <v>0</v>
          </cell>
        </row>
        <row r="4169">
          <cell r="B4169" t="str">
            <v>D20025</v>
          </cell>
          <cell r="E4169" t="str">
            <v>Excavator CAT320</v>
          </cell>
          <cell r="F4169">
            <v>0.6</v>
          </cell>
          <cell r="G4169">
            <v>18</v>
          </cell>
          <cell r="H4169">
            <v>43.432566008715014</v>
          </cell>
          <cell r="I4169" t="str">
            <v>jam</v>
          </cell>
          <cell r="J4169">
            <v>2.4129203338175009</v>
          </cell>
          <cell r="K4169">
            <v>4.9818317844703357E-2</v>
          </cell>
          <cell r="L4169">
            <v>20.072937892388495</v>
          </cell>
          <cell r="M4169">
            <v>241268.4</v>
          </cell>
          <cell r="N4169">
            <v>582161.42826761433</v>
          </cell>
          <cell r="O4169">
            <v>0</v>
          </cell>
          <cell r="P4169">
            <v>0</v>
          </cell>
          <cell r="Q4169">
            <v>582161.42826761433</v>
          </cell>
          <cell r="R4169">
            <v>0</v>
          </cell>
          <cell r="T4169">
            <v>0</v>
          </cell>
        </row>
        <row r="4170">
          <cell r="B4170" t="str">
            <v>D20105</v>
          </cell>
          <cell r="E4170" t="str">
            <v>Excavator long arm</v>
          </cell>
          <cell r="F4170">
            <v>0.4</v>
          </cell>
          <cell r="G4170">
            <v>18</v>
          </cell>
          <cell r="H4170">
            <v>32.17227111756668</v>
          </cell>
          <cell r="I4170" t="str">
            <v>jam</v>
          </cell>
          <cell r="J4170">
            <v>1.787348395420371</v>
          </cell>
          <cell r="K4170">
            <v>5.5353686494114838E-2</v>
          </cell>
          <cell r="L4170">
            <v>18.065644103149648</v>
          </cell>
          <cell r="M4170">
            <v>241268.4</v>
          </cell>
          <cell r="N4170">
            <v>431230.68760564027</v>
          </cell>
          <cell r="O4170">
            <v>0</v>
          </cell>
          <cell r="P4170">
            <v>0</v>
          </cell>
          <cell r="Q4170">
            <v>431230.68760564027</v>
          </cell>
          <cell r="R4170">
            <v>0</v>
          </cell>
          <cell r="T4170">
            <v>0</v>
          </cell>
        </row>
        <row r="4171">
          <cell r="B4171" t="str">
            <v>D20024</v>
          </cell>
          <cell r="E4171" t="str">
            <v>Dump Truck 20 Ton</v>
          </cell>
          <cell r="F4171">
            <v>8</v>
          </cell>
          <cell r="G4171">
            <v>10</v>
          </cell>
          <cell r="H4171">
            <v>105.24017777777779</v>
          </cell>
          <cell r="I4171" t="str">
            <v>jam</v>
          </cell>
          <cell r="J4171">
            <v>10.524017777777779</v>
          </cell>
          <cell r="K4171">
            <v>0.13037037037037036</v>
          </cell>
          <cell r="L4171">
            <v>7.6704545454545467</v>
          </cell>
          <cell r="M4171">
            <v>192744.92307692309</v>
          </cell>
          <cell r="N4171">
            <v>2028450.997037949</v>
          </cell>
          <cell r="O4171">
            <v>0</v>
          </cell>
          <cell r="P4171">
            <v>0</v>
          </cell>
          <cell r="Q4171">
            <v>2028450.997037949</v>
          </cell>
          <cell r="R4171">
            <v>0</v>
          </cell>
          <cell r="T4171">
            <v>0</v>
          </cell>
        </row>
        <row r="4172">
          <cell r="B4172" t="str">
            <v>D20004</v>
          </cell>
          <cell r="E4172" t="str">
            <v>Alat bantu (Pek. Tanah)-m3</v>
          </cell>
          <cell r="I4172" t="str">
            <v>m3</v>
          </cell>
          <cell r="J4172">
            <v>80.724000000000018</v>
          </cell>
          <cell r="K4172">
            <v>1</v>
          </cell>
          <cell r="M4172">
            <v>250</v>
          </cell>
          <cell r="N4172">
            <v>20181.000000000004</v>
          </cell>
          <cell r="O4172">
            <v>0</v>
          </cell>
          <cell r="P4172">
            <v>0</v>
          </cell>
          <cell r="Q4172">
            <v>20181.000000000004</v>
          </cell>
          <cell r="R4172">
            <v>0</v>
          </cell>
          <cell r="T4172">
            <v>0</v>
          </cell>
        </row>
        <row r="4173">
          <cell r="B4173" t="str">
            <v>D20050</v>
          </cell>
          <cell r="E4173" t="str">
            <v>BBM solar</v>
          </cell>
          <cell r="H4173">
            <v>180.8450149040595</v>
          </cell>
          <cell r="I4173" t="str">
            <v>ltr</v>
          </cell>
          <cell r="J4173">
            <v>180.8450149040595</v>
          </cell>
          <cell r="M4173">
            <v>989.1712</v>
          </cell>
          <cell r="N4173">
            <v>178886.68040666642</v>
          </cell>
          <cell r="O4173">
            <v>0</v>
          </cell>
          <cell r="P4173">
            <v>0</v>
          </cell>
          <cell r="Q4173">
            <v>178886.68040666642</v>
          </cell>
          <cell r="R4173">
            <v>0</v>
          </cell>
          <cell r="T4173">
            <v>0</v>
          </cell>
        </row>
        <row r="4174">
          <cell r="T4174">
            <v>0</v>
          </cell>
        </row>
        <row r="4175">
          <cell r="D4175" t="str">
            <v>Soft Rock (Excavation)</v>
          </cell>
          <cell r="F4175" t="str">
            <v>Estimate =</v>
          </cell>
          <cell r="G4175">
            <v>0.4</v>
          </cell>
          <cell r="I4175" t="str">
            <v>m3</v>
          </cell>
          <cell r="J4175">
            <v>129.15840000000003</v>
          </cell>
          <cell r="L4175">
            <v>0.75</v>
          </cell>
          <cell r="M4175">
            <v>76752.998164926234</v>
          </cell>
          <cell r="T4175">
            <v>0</v>
          </cell>
        </row>
        <row r="4176">
          <cell r="D4176" t="str">
            <v>Labour</v>
          </cell>
          <cell r="M4176">
            <v>3487.282249129235</v>
          </cell>
          <cell r="T4176">
            <v>0</v>
          </cell>
        </row>
        <row r="4177">
          <cell r="B4177" t="str">
            <v>C20001</v>
          </cell>
          <cell r="E4177" t="str">
            <v>Tenaga</v>
          </cell>
          <cell r="G4177">
            <v>3</v>
          </cell>
          <cell r="I4177" t="str">
            <v>jam</v>
          </cell>
          <cell r="J4177">
            <v>25.737816894053342</v>
          </cell>
          <cell r="K4177">
            <v>0.19927327137881343</v>
          </cell>
          <cell r="L4177">
            <v>15.054703419291371</v>
          </cell>
          <cell r="M4177">
            <v>17500</v>
          </cell>
          <cell r="N4177">
            <v>450411.79564593348</v>
          </cell>
          <cell r="O4177">
            <v>0</v>
          </cell>
          <cell r="P4177">
            <v>450411.79564593348</v>
          </cell>
          <cell r="Q4177">
            <v>0</v>
          </cell>
          <cell r="R4177">
            <v>0</v>
          </cell>
          <cell r="T4177">
            <v>0</v>
          </cell>
        </row>
        <row r="4178">
          <cell r="B4178" t="str">
            <v>C20003</v>
          </cell>
          <cell r="E4178" t="str">
            <v>Mandor</v>
          </cell>
          <cell r="G4178">
            <v>0</v>
          </cell>
          <cell r="I4178" t="str">
            <v>jam</v>
          </cell>
          <cell r="J4178">
            <v>0</v>
          </cell>
          <cell r="K4178">
            <v>0</v>
          </cell>
          <cell r="L4178">
            <v>15.054703419291371</v>
          </cell>
          <cell r="M4178">
            <v>27500</v>
          </cell>
          <cell r="N4178">
            <v>0</v>
          </cell>
          <cell r="O4178">
            <v>0</v>
          </cell>
          <cell r="P4178">
            <v>0</v>
          </cell>
          <cell r="Q4178">
            <v>0</v>
          </cell>
          <cell r="R4178">
            <v>0</v>
          </cell>
          <cell r="T4178">
            <v>0</v>
          </cell>
        </row>
        <row r="4179">
          <cell r="D4179" t="str">
            <v>Equipment Operasional</v>
          </cell>
          <cell r="H4179" t="str">
            <v>BBM</v>
          </cell>
          <cell r="M4179">
            <v>73265.715915797002</v>
          </cell>
          <cell r="T4179">
            <v>0</v>
          </cell>
        </row>
        <row r="4180">
          <cell r="B4180" t="str">
            <v>D20025</v>
          </cell>
          <cell r="E4180" t="str">
            <v>Excavator CAT320</v>
          </cell>
          <cell r="F4180">
            <v>0.6</v>
          </cell>
          <cell r="G4180">
            <v>18</v>
          </cell>
          <cell r="H4180">
            <v>92.656140818592021</v>
          </cell>
          <cell r="I4180" t="str">
            <v>jam</v>
          </cell>
          <cell r="J4180">
            <v>5.1475633788106681</v>
          </cell>
          <cell r="K4180">
            <v>6.6424423792937809E-2</v>
          </cell>
          <cell r="L4180">
            <v>15.054703419291371</v>
          </cell>
          <cell r="M4180">
            <v>241268.4</v>
          </cell>
          <cell r="N4180">
            <v>1241944.3803042436</v>
          </cell>
          <cell r="O4180">
            <v>0</v>
          </cell>
          <cell r="P4180">
            <v>0</v>
          </cell>
          <cell r="Q4180">
            <v>1241944.3803042436</v>
          </cell>
          <cell r="R4180">
            <v>0</v>
          </cell>
          <cell r="T4180">
            <v>0</v>
          </cell>
        </row>
        <row r="4181">
          <cell r="B4181" t="str">
            <v>D20105</v>
          </cell>
          <cell r="E4181" t="str">
            <v>Excavator long arm</v>
          </cell>
          <cell r="F4181">
            <v>0.4</v>
          </cell>
          <cell r="G4181">
            <v>18</v>
          </cell>
          <cell r="H4181">
            <v>68.634178384142245</v>
          </cell>
          <cell r="I4181" t="str">
            <v>jam</v>
          </cell>
          <cell r="J4181">
            <v>3.8130099102301251</v>
          </cell>
          <cell r="K4181">
            <v>7.3804915325486456E-2</v>
          </cell>
          <cell r="L4181">
            <v>13.549233077362235</v>
          </cell>
          <cell r="M4181">
            <v>241268.4</v>
          </cell>
          <cell r="N4181">
            <v>919958.80022536591</v>
          </cell>
          <cell r="O4181">
            <v>0</v>
          </cell>
          <cell r="P4181">
            <v>0</v>
          </cell>
          <cell r="Q4181">
            <v>919958.80022536591</v>
          </cell>
          <cell r="R4181">
            <v>0</v>
          </cell>
          <cell r="T4181">
            <v>0</v>
          </cell>
        </row>
        <row r="4182">
          <cell r="B4182" t="str">
            <v>D20024</v>
          </cell>
          <cell r="E4182" t="str">
            <v>Dump Truck 20 Ton</v>
          </cell>
          <cell r="F4182">
            <v>8</v>
          </cell>
          <cell r="G4182">
            <v>10</v>
          </cell>
          <cell r="H4182">
            <v>168.38428444444446</v>
          </cell>
          <cell r="I4182" t="str">
            <v>jam</v>
          </cell>
          <cell r="J4182">
            <v>16.838428444444446</v>
          </cell>
          <cell r="K4182">
            <v>0.13037037037037036</v>
          </cell>
          <cell r="L4182">
            <v>7.6704545454545467</v>
          </cell>
          <cell r="M4182">
            <v>192744.92307692309</v>
          </cell>
          <cell r="N4182">
            <v>3245521.5952607184</v>
          </cell>
          <cell r="O4182">
            <v>0</v>
          </cell>
          <cell r="P4182">
            <v>0</v>
          </cell>
          <cell r="Q4182">
            <v>3245521.5952607184</v>
          </cell>
          <cell r="R4182">
            <v>0</v>
          </cell>
          <cell r="T4182">
            <v>0</v>
          </cell>
        </row>
        <row r="4183">
          <cell r="B4183" t="str">
            <v>D20049</v>
          </cell>
          <cell r="E4183" t="str">
            <v>Giant breaker</v>
          </cell>
          <cell r="G4183">
            <v>18</v>
          </cell>
          <cell r="H4183">
            <v>232.48512000000005</v>
          </cell>
          <cell r="I4183" t="str">
            <v>jam</v>
          </cell>
          <cell r="J4183">
            <v>12.915840000000003</v>
          </cell>
          <cell r="K4183">
            <v>0.1</v>
          </cell>
          <cell r="L4183">
            <v>10</v>
          </cell>
          <cell r="M4183">
            <v>268437.52</v>
          </cell>
          <cell r="N4183">
            <v>3467096.0583168012</v>
          </cell>
          <cell r="O4183">
            <v>0</v>
          </cell>
          <cell r="P4183">
            <v>0</v>
          </cell>
          <cell r="Q4183">
            <v>3467096.0583168012</v>
          </cell>
          <cell r="R4183">
            <v>0</v>
          </cell>
          <cell r="T4183">
            <v>0</v>
          </cell>
        </row>
        <row r="4184">
          <cell r="B4184" t="str">
            <v>D20004</v>
          </cell>
          <cell r="E4184" t="str">
            <v>Alat bantu (Pek. Tanah)-m3</v>
          </cell>
          <cell r="I4184" t="str">
            <v>m3</v>
          </cell>
          <cell r="J4184">
            <v>129.15840000000003</v>
          </cell>
          <cell r="K4184">
            <v>1</v>
          </cell>
          <cell r="M4184">
            <v>250</v>
          </cell>
          <cell r="N4184">
            <v>32289.600000000006</v>
          </cell>
          <cell r="O4184">
            <v>0</v>
          </cell>
          <cell r="P4184">
            <v>0</v>
          </cell>
          <cell r="Q4184">
            <v>32289.600000000006</v>
          </cell>
          <cell r="R4184">
            <v>0</v>
          </cell>
          <cell r="T4184">
            <v>0</v>
          </cell>
        </row>
        <row r="4185">
          <cell r="B4185" t="str">
            <v>D20050</v>
          </cell>
          <cell r="E4185" t="str">
            <v>BBM solar</v>
          </cell>
          <cell r="H4185">
            <v>562.15972364717879</v>
          </cell>
          <cell r="I4185" t="str">
            <v>ltr</v>
          </cell>
          <cell r="J4185">
            <v>562.15972364717879</v>
          </cell>
          <cell r="M4185">
            <v>989.1712</v>
          </cell>
          <cell r="N4185">
            <v>556072.20843174821</v>
          </cell>
          <cell r="O4185">
            <v>0</v>
          </cell>
          <cell r="P4185">
            <v>0</v>
          </cell>
          <cell r="Q4185">
            <v>556072.20843174821</v>
          </cell>
          <cell r="R4185">
            <v>0</v>
          </cell>
          <cell r="T4185">
            <v>0</v>
          </cell>
        </row>
        <row r="4186">
          <cell r="T4186">
            <v>0</v>
          </cell>
        </row>
        <row r="4187">
          <cell r="D4187" t="str">
            <v>Rock Excavation</v>
          </cell>
          <cell r="F4187" t="str">
            <v>Estimate =</v>
          </cell>
          <cell r="G4187">
            <v>0.35</v>
          </cell>
          <cell r="I4187" t="str">
            <v>m3</v>
          </cell>
          <cell r="J4187">
            <v>113.01360000000001</v>
          </cell>
          <cell r="L4187">
            <v>0.25</v>
          </cell>
          <cell r="M4187">
            <v>119674.84784361062</v>
          </cell>
          <cell r="T4187">
            <v>0</v>
          </cell>
        </row>
        <row r="4188">
          <cell r="D4188" t="str">
            <v>Labour</v>
          </cell>
          <cell r="M4188">
            <v>10461.846747387704</v>
          </cell>
          <cell r="T4188">
            <v>0</v>
          </cell>
        </row>
        <row r="4189">
          <cell r="B4189" t="str">
            <v>C20001</v>
          </cell>
          <cell r="E4189" t="str">
            <v>Tenaga</v>
          </cell>
          <cell r="G4189">
            <v>3</v>
          </cell>
          <cell r="I4189" t="str">
            <v>jam</v>
          </cell>
          <cell r="J4189">
            <v>67.561769346890017</v>
          </cell>
          <cell r="K4189">
            <v>0.59781981413644025</v>
          </cell>
          <cell r="L4189">
            <v>5.0182344730971238</v>
          </cell>
          <cell r="M4189">
            <v>17500</v>
          </cell>
          <cell r="N4189">
            <v>1182330.9635705752</v>
          </cell>
          <cell r="O4189">
            <v>0</v>
          </cell>
          <cell r="P4189">
            <v>1182330.9635705752</v>
          </cell>
          <cell r="Q4189">
            <v>0</v>
          </cell>
          <cell r="R4189">
            <v>0</v>
          </cell>
          <cell r="T4189">
            <v>0</v>
          </cell>
        </row>
        <row r="4190">
          <cell r="B4190" t="str">
            <v>C20003</v>
          </cell>
          <cell r="E4190" t="str">
            <v>Mandor</v>
          </cell>
          <cell r="G4190">
            <v>0</v>
          </cell>
          <cell r="I4190" t="str">
            <v>jam</v>
          </cell>
          <cell r="J4190">
            <v>0</v>
          </cell>
          <cell r="K4190">
            <v>0</v>
          </cell>
          <cell r="L4190">
            <v>5.0182344730971238</v>
          </cell>
          <cell r="M4190">
            <v>27500</v>
          </cell>
          <cell r="N4190">
            <v>0</v>
          </cell>
          <cell r="O4190">
            <v>0</v>
          </cell>
          <cell r="P4190">
            <v>0</v>
          </cell>
          <cell r="Q4190">
            <v>0</v>
          </cell>
          <cell r="R4190">
            <v>0</v>
          </cell>
          <cell r="T4190">
            <v>0</v>
          </cell>
        </row>
        <row r="4191">
          <cell r="D4191" t="str">
            <v>Equipment Operasional</v>
          </cell>
          <cell r="H4191" t="str">
            <v>BBM</v>
          </cell>
          <cell r="M4191">
            <v>109213.00109622293</v>
          </cell>
          <cell r="T4191">
            <v>0</v>
          </cell>
        </row>
      </sheetData>
      <sheetData sheetId="7">
        <row r="1">
          <cell r="A1" t="str">
            <v>PT WIJAYA KARYA</v>
          </cell>
        </row>
        <row r="2">
          <cell r="A2" t="str">
            <v>Divisi Luar Negeri</v>
          </cell>
        </row>
        <row r="4">
          <cell r="A4" t="str">
            <v>RENCANA ANGGARAN BIAYA TENDER</v>
          </cell>
        </row>
        <row r="5">
          <cell r="A5" t="str">
            <v>MINISTRY OF ELECTRICITY AND WATER AL-MUDIRIYAH AR-RIYADH</v>
          </cell>
        </row>
        <row r="6">
          <cell r="A6" t="str">
            <v>SECHEDULE OF B.O.Q AND RATE CONTRACT # 5</v>
          </cell>
        </row>
        <row r="7">
          <cell r="A7" t="str">
            <v>SCHEDULE # 2 WATER SUPPLY FOR THE AREA - AL-YASMIN</v>
          </cell>
        </row>
        <row r="9">
          <cell r="A9" t="str">
            <v>NO</v>
          </cell>
          <cell r="B9" t="str">
            <v>URAIAN</v>
          </cell>
          <cell r="F9" t="str">
            <v>JUMLAH HARGA</v>
          </cell>
          <cell r="G9" t="str">
            <v>BOBOT</v>
          </cell>
          <cell r="H9" t="str">
            <v>KETERANGAN</v>
          </cell>
        </row>
        <row r="11">
          <cell r="A11" t="str">
            <v>A.</v>
          </cell>
          <cell r="B11" t="str">
            <v>TOTAL BIAYA LANGSUNG (BL)</v>
          </cell>
          <cell r="F11">
            <v>154502905322.28696</v>
          </cell>
          <cell r="G11">
            <v>0.68641122569687851</v>
          </cell>
          <cell r="J11">
            <v>140000000</v>
          </cell>
        </row>
        <row r="12">
          <cell r="A12" t="str">
            <v>A.1</v>
          </cell>
          <cell r="B12" t="str">
            <v>BIAYA LANGSUNG CIVIL WORKS (BL)</v>
          </cell>
          <cell r="F12">
            <v>108128181245.88187</v>
          </cell>
          <cell r="G12">
            <v>0.48038188839581492</v>
          </cell>
          <cell r="I12">
            <v>0</v>
          </cell>
          <cell r="J12">
            <v>140000000</v>
          </cell>
        </row>
        <row r="13">
          <cell r="B13">
            <v>1</v>
          </cell>
          <cell r="C13" t="str">
            <v>PREPARATION WORKS</v>
          </cell>
          <cell r="F13">
            <v>6359675985.2265711</v>
          </cell>
          <cell r="G13">
            <v>2.8254180586108853E-2</v>
          </cell>
          <cell r="J13">
            <v>1516164824.9815052</v>
          </cell>
        </row>
        <row r="14">
          <cell r="B14">
            <v>2</v>
          </cell>
          <cell r="C14" t="str">
            <v>Others Work (Not Listed at BoQ)</v>
          </cell>
          <cell r="F14">
            <v>20100807239.841919</v>
          </cell>
          <cell r="G14">
            <v>8.930200830991307E-2</v>
          </cell>
          <cell r="J14" t="e">
            <v>#REF!</v>
          </cell>
        </row>
        <row r="15">
          <cell r="B15">
            <v>2.1</v>
          </cell>
          <cell r="C15" t="str">
            <v>Trust Block</v>
          </cell>
          <cell r="F15">
            <v>17767594635.143608</v>
          </cell>
          <cell r="G15">
            <v>7.8936227029220526E-2</v>
          </cell>
        </row>
        <row r="16">
          <cell r="B16">
            <v>2.2000000000000002</v>
          </cell>
          <cell r="C16" t="str">
            <v>Pipe Test</v>
          </cell>
          <cell r="F16">
            <v>0</v>
          </cell>
          <cell r="G16">
            <v>0</v>
          </cell>
        </row>
        <row r="17">
          <cell r="B17">
            <v>2.2999999999999998</v>
          </cell>
          <cell r="C17" t="str">
            <v>Chamber for Pipe Connection</v>
          </cell>
          <cell r="F17">
            <v>2333212604.6983094</v>
          </cell>
          <cell r="G17">
            <v>1.0365781280692534E-2</v>
          </cell>
        </row>
        <row r="18">
          <cell r="B18">
            <v>3</v>
          </cell>
          <cell r="C18" t="str">
            <v>First : Pipes :-</v>
          </cell>
          <cell r="F18">
            <v>60518531658.580338</v>
          </cell>
          <cell r="G18">
            <v>0.26886613819001931</v>
          </cell>
        </row>
        <row r="19">
          <cell r="B19">
            <v>3.1</v>
          </cell>
          <cell r="C19" t="str">
            <v>Excavation</v>
          </cell>
          <cell r="F19">
            <v>20000422367.252644</v>
          </cell>
          <cell r="G19">
            <v>8.8856027677434377E-2</v>
          </cell>
        </row>
        <row r="20">
          <cell r="B20" t="str">
            <v>a.</v>
          </cell>
          <cell r="C20" t="str">
            <v>Dia. 300mm</v>
          </cell>
          <cell r="F20">
            <v>1308698285.369838</v>
          </cell>
          <cell r="G20">
            <v>5.8141637676928128E-3</v>
          </cell>
          <cell r="J20">
            <v>1308698285.369838</v>
          </cell>
          <cell r="K20">
            <v>981648.5</v>
          </cell>
        </row>
        <row r="21">
          <cell r="B21" t="str">
            <v>b.</v>
          </cell>
          <cell r="C21" t="str">
            <v>Dia. 800mm</v>
          </cell>
          <cell r="F21">
            <v>146455668.73599941</v>
          </cell>
          <cell r="G21">
            <v>6.5065970686851635E-4</v>
          </cell>
          <cell r="J21">
            <v>-159462200.67200059</v>
          </cell>
          <cell r="K21">
            <v>123857.4</v>
          </cell>
        </row>
        <row r="22">
          <cell r="B22" t="str">
            <v>c.</v>
          </cell>
          <cell r="C22" t="str">
            <v>Dia. 1200mm</v>
          </cell>
          <cell r="F22">
            <v>7513468488.3624039</v>
          </cell>
          <cell r="G22">
            <v>3.3380143263802876E-2</v>
          </cell>
          <cell r="J22">
            <v>-3955501418.4935951</v>
          </cell>
          <cell r="K22">
            <v>4643458.05</v>
          </cell>
        </row>
        <row r="23">
          <cell r="B23" t="str">
            <v>d.</v>
          </cell>
          <cell r="C23" t="str">
            <v>Dia. 2000mm</v>
          </cell>
          <cell r="F23">
            <v>11031799924.784403</v>
          </cell>
          <cell r="G23">
            <v>4.9011060939070171E-2</v>
          </cell>
          <cell r="J23">
            <v>-8680943793.1035976</v>
          </cell>
          <cell r="K23">
            <v>7981126.4000000004</v>
          </cell>
        </row>
        <row r="24">
          <cell r="B24">
            <v>3.2</v>
          </cell>
          <cell r="C24" t="str">
            <v>Pekerjaan Backfilling (Compacted Sand, Selected Soil, Blinding Concrete, Reinforced Concrete and Concrete Demolish)</v>
          </cell>
          <cell r="F24">
            <v>40518109291.327698</v>
          </cell>
          <cell r="G24">
            <v>0.18001011051258498</v>
          </cell>
        </row>
        <row r="25">
          <cell r="B25" t="str">
            <v>a.</v>
          </cell>
          <cell r="C25" t="str">
            <v>Compacted Sand</v>
          </cell>
          <cell r="F25">
            <v>11782853482.940195</v>
          </cell>
          <cell r="G25">
            <v>5.2347772260726809E-2</v>
          </cell>
          <cell r="J25">
            <v>11782853482.940195</v>
          </cell>
          <cell r="K25">
            <v>981648.5</v>
          </cell>
        </row>
        <row r="26">
          <cell r="B26" t="str">
            <v>b.</v>
          </cell>
          <cell r="C26" t="str">
            <v>Selected Soil</v>
          </cell>
          <cell r="F26">
            <v>5055001085.5740204</v>
          </cell>
          <cell r="G26">
            <v>2.2457891544563707E-2</v>
          </cell>
          <cell r="J26">
            <v>4749083216.1660204</v>
          </cell>
          <cell r="K26">
            <v>123857.4</v>
          </cell>
        </row>
        <row r="27">
          <cell r="B27" t="str">
            <v>c.</v>
          </cell>
          <cell r="C27" t="str">
            <v>Concrete Class B</v>
          </cell>
          <cell r="F27">
            <v>391154564.74751997</v>
          </cell>
          <cell r="G27">
            <v>1.7377853423869842E-3</v>
          </cell>
          <cell r="J27">
            <v>-11077815342.108479</v>
          </cell>
          <cell r="K27">
            <v>4643458.05</v>
          </cell>
        </row>
        <row r="28">
          <cell r="B28" t="str">
            <v>d.</v>
          </cell>
          <cell r="C28" t="str">
            <v>Concrete Class C</v>
          </cell>
          <cell r="F28">
            <v>9800214918.2784023</v>
          </cell>
          <cell r="G28">
            <v>4.3539488918451746E-2</v>
          </cell>
          <cell r="J28" t="e">
            <v>#REF!</v>
          </cell>
          <cell r="K28">
            <v>4643458.05</v>
          </cell>
        </row>
        <row r="29">
          <cell r="B29" t="str">
            <v>e.</v>
          </cell>
          <cell r="C29" t="str">
            <v>Reinforcement</v>
          </cell>
          <cell r="F29">
            <v>9840374118.1922874</v>
          </cell>
          <cell r="G29">
            <v>4.3717904499559396E-2</v>
          </cell>
          <cell r="J29">
            <v>9840374118.1922874</v>
          </cell>
          <cell r="K29">
            <v>4643458.05</v>
          </cell>
        </row>
        <row r="30">
          <cell r="B30" t="str">
            <v>f.</v>
          </cell>
          <cell r="C30" t="str">
            <v>Formwork</v>
          </cell>
          <cell r="F30">
            <v>3536770397.8222227</v>
          </cell>
          <cell r="G30">
            <v>1.5712836588500045E-2</v>
          </cell>
          <cell r="J30">
            <v>3536770397.8222227</v>
          </cell>
          <cell r="K30">
            <v>4643458.05</v>
          </cell>
        </row>
        <row r="31">
          <cell r="B31" t="str">
            <v>g.</v>
          </cell>
          <cell r="C31" t="str">
            <v>Concrete Demolish</v>
          </cell>
          <cell r="F31">
            <v>111740723.77305375</v>
          </cell>
          <cell r="G31">
            <v>4.9643135839630209E-4</v>
          </cell>
          <cell r="J31">
            <v>111740723.77305375</v>
          </cell>
          <cell r="K31">
            <v>4643458.05</v>
          </cell>
        </row>
        <row r="32">
          <cell r="B32">
            <v>4</v>
          </cell>
          <cell r="C32" t="str">
            <v>Second : Valves :-</v>
          </cell>
          <cell r="F32">
            <v>0</v>
          </cell>
          <cell r="G32">
            <v>0</v>
          </cell>
        </row>
        <row r="33">
          <cell r="B33">
            <v>5</v>
          </cell>
          <cell r="C33" t="str">
            <v>Third : Column and Sign Board :-</v>
          </cell>
          <cell r="F33">
            <v>315000000</v>
          </cell>
          <cell r="G33">
            <v>1.3994528817661475E-3</v>
          </cell>
        </row>
        <row r="34">
          <cell r="B34">
            <v>6</v>
          </cell>
          <cell r="C34" t="str">
            <v>Fourth : Valves Chamber :-</v>
          </cell>
          <cell r="F34">
            <v>20254950568.942326</v>
          </cell>
          <cell r="G34">
            <v>8.9986822043610179E-2</v>
          </cell>
        </row>
        <row r="35">
          <cell r="B35">
            <v>7</v>
          </cell>
          <cell r="C35" t="str">
            <v>Fifth : Connection Works With Pipe Lines :-</v>
          </cell>
          <cell r="F35">
            <v>0</v>
          </cell>
          <cell r="G35">
            <v>0</v>
          </cell>
        </row>
        <row r="36">
          <cell r="B36">
            <v>8</v>
          </cell>
          <cell r="C36" t="str">
            <v>Sixth : Obstales :-</v>
          </cell>
          <cell r="F36">
            <v>579215793.29071689</v>
          </cell>
          <cell r="G36">
            <v>2.5732863843973301E-3</v>
          </cell>
        </row>
        <row r="37">
          <cell r="B37">
            <v>9</v>
          </cell>
          <cell r="C37" t="str">
            <v>Seventh : Surface Reintatement :-</v>
          </cell>
          <cell r="F37">
            <v>0</v>
          </cell>
          <cell r="G37">
            <v>0</v>
          </cell>
        </row>
        <row r="39">
          <cell r="A39" t="str">
            <v>A.2</v>
          </cell>
          <cell r="B39" t="str">
            <v>BIAYA LANGSUNG MECHANICAL WORKS (BL)</v>
          </cell>
          <cell r="F39">
            <v>46374724076.40509</v>
          </cell>
          <cell r="G39">
            <v>0.20602933730106365</v>
          </cell>
          <cell r="I39">
            <v>0</v>
          </cell>
          <cell r="J39">
            <v>140000000</v>
          </cell>
        </row>
        <row r="40">
          <cell r="B40">
            <v>1</v>
          </cell>
          <cell r="C40" t="str">
            <v>First : Pipes :-</v>
          </cell>
          <cell r="F40">
            <v>34843036114.968163</v>
          </cell>
          <cell r="G40">
            <v>0.1547974200018227</v>
          </cell>
        </row>
        <row r="41">
          <cell r="B41">
            <v>1.1000000000000001</v>
          </cell>
          <cell r="C41" t="str">
            <v>Dia. 300mm</v>
          </cell>
          <cell r="F41">
            <v>2364136715.2263999</v>
          </cell>
          <cell r="G41">
            <v>1.0503168060357903E-2</v>
          </cell>
          <cell r="J41">
            <v>-60456547.893599987</v>
          </cell>
          <cell r="K41">
            <v>981648.5</v>
          </cell>
        </row>
        <row r="42">
          <cell r="B42">
            <v>1.2</v>
          </cell>
          <cell r="C42" t="str">
            <v>Dia. 800mm</v>
          </cell>
          <cell r="F42">
            <v>299452833.32576001</v>
          </cell>
          <cell r="G42">
            <v>1.3303813668278498E-3</v>
          </cell>
          <cell r="J42">
            <v>-6465036.0822399855</v>
          </cell>
          <cell r="K42">
            <v>123857.4</v>
          </cell>
        </row>
        <row r="43">
          <cell r="B43">
            <v>1.3</v>
          </cell>
          <cell r="C43" t="str">
            <v>Dia. 1200mm</v>
          </cell>
          <cell r="F43">
            <v>11510566497.584002</v>
          </cell>
          <cell r="G43">
            <v>5.113808081207874E-2</v>
          </cell>
          <cell r="J43">
            <v>41596590.728002548</v>
          </cell>
          <cell r="K43">
            <v>4643458.05</v>
          </cell>
        </row>
        <row r="44">
          <cell r="B44">
            <v>1.4</v>
          </cell>
          <cell r="C44" t="str">
            <v>Dia. 2000mm</v>
          </cell>
          <cell r="F44">
            <v>19758169706.007999</v>
          </cell>
          <cell r="G44">
            <v>8.777976994761108E-2</v>
          </cell>
          <cell r="J44">
            <v>45425988.119998932</v>
          </cell>
          <cell r="K44">
            <v>7981126.4000000004</v>
          </cell>
        </row>
        <row r="45">
          <cell r="B45">
            <v>1.5</v>
          </cell>
          <cell r="C45" t="str">
            <v>Cathodic Protection Work :-</v>
          </cell>
          <cell r="F45">
            <v>910710362.824</v>
          </cell>
          <cell r="G45">
            <v>4.0460198149471129E-3</v>
          </cell>
          <cell r="J45">
            <v>74926483.623999953</v>
          </cell>
          <cell r="K45">
            <v>338385</v>
          </cell>
        </row>
        <row r="46">
          <cell r="B46">
            <v>2</v>
          </cell>
          <cell r="C46" t="str">
            <v>Second : Valves :-</v>
          </cell>
          <cell r="F46">
            <v>5209020193.0596409</v>
          </cell>
          <cell r="G46">
            <v>2.3142153397953551E-2</v>
          </cell>
          <cell r="J46">
            <v>-123187173.37395954</v>
          </cell>
          <cell r="K46">
            <v>2158858.33</v>
          </cell>
        </row>
        <row r="47">
          <cell r="B47">
            <v>3</v>
          </cell>
          <cell r="C47" t="str">
            <v>Third : Column and Sign Board :-</v>
          </cell>
          <cell r="F47">
            <v>0</v>
          </cell>
          <cell r="G47">
            <v>0</v>
          </cell>
          <cell r="J47">
            <v>0</v>
          </cell>
        </row>
        <row r="48">
          <cell r="B48">
            <v>4</v>
          </cell>
          <cell r="C48" t="str">
            <v>Fourth : Valves Chamber :-</v>
          </cell>
          <cell r="F48">
            <v>0</v>
          </cell>
          <cell r="G48">
            <v>0</v>
          </cell>
          <cell r="J48">
            <v>0</v>
          </cell>
        </row>
        <row r="49">
          <cell r="B49">
            <v>5</v>
          </cell>
          <cell r="C49" t="str">
            <v>Fifth : Connection Works With Pipe Lines :-</v>
          </cell>
          <cell r="F49">
            <v>291152700.491584</v>
          </cell>
          <cell r="G49">
            <v>1.2935063039268041E-3</v>
          </cell>
          <cell r="J49">
            <v>-9004722.6956160069</v>
          </cell>
          <cell r="K49">
            <v>121525.16</v>
          </cell>
        </row>
        <row r="50">
          <cell r="B50">
            <v>6</v>
          </cell>
          <cell r="C50" t="str">
            <v>Sixth : Obstales :-</v>
          </cell>
          <cell r="F50">
            <v>6031515067.8857031</v>
          </cell>
          <cell r="G50">
            <v>2.6796257597360599E-2</v>
          </cell>
          <cell r="J50">
            <v>3357976468.5337029</v>
          </cell>
          <cell r="K50">
            <v>1082439.3500000001</v>
          </cell>
        </row>
        <row r="51">
          <cell r="B51">
            <v>7</v>
          </cell>
          <cell r="C51" t="str">
            <v>Seventh : Surface Reintatement :-</v>
          </cell>
          <cell r="F51">
            <v>0</v>
          </cell>
          <cell r="G51">
            <v>0</v>
          </cell>
          <cell r="J51">
            <v>0</v>
          </cell>
        </row>
        <row r="53">
          <cell r="A53" t="str">
            <v>A</v>
          </cell>
          <cell r="B53" t="str">
            <v>BIAYA LANGSUNG (BL)</v>
          </cell>
          <cell r="F53">
            <v>154502905322.28702</v>
          </cell>
          <cell r="G53">
            <v>0.68641122569687885</v>
          </cell>
          <cell r="I53">
            <v>0</v>
          </cell>
          <cell r="J53">
            <v>140000000</v>
          </cell>
        </row>
        <row r="54">
          <cell r="J54">
            <v>345788800000</v>
          </cell>
        </row>
        <row r="55">
          <cell r="B55">
            <v>1</v>
          </cell>
          <cell r="C55" t="str">
            <v>PREPARATION WORKS</v>
          </cell>
          <cell r="F55">
            <v>6359675985.2265711</v>
          </cell>
          <cell r="G55">
            <v>2.8254180586108853E-2</v>
          </cell>
          <cell r="J55">
            <v>225087964092.41119</v>
          </cell>
        </row>
        <row r="56">
          <cell r="B56">
            <v>2</v>
          </cell>
          <cell r="C56" t="str">
            <v>Others Work (Not Listed at BoQ)</v>
          </cell>
          <cell r="F56">
            <v>20100807239.841919</v>
          </cell>
          <cell r="G56">
            <v>8.930200830991307E-2</v>
          </cell>
          <cell r="J56">
            <v>120700835907.58881</v>
          </cell>
        </row>
        <row r="57">
          <cell r="B57">
            <v>3</v>
          </cell>
          <cell r="C57" t="str">
            <v>First : Pipes :-</v>
          </cell>
          <cell r="F57">
            <v>95361567773.548538</v>
          </cell>
          <cell r="G57">
            <v>0.4236635581918422</v>
          </cell>
        </row>
        <row r="58">
          <cell r="B58">
            <v>4</v>
          </cell>
          <cell r="C58" t="str">
            <v>Second : Valves :-</v>
          </cell>
          <cell r="F58">
            <v>5209020193.0596409</v>
          </cell>
          <cell r="G58">
            <v>2.3142153397953551E-2</v>
          </cell>
        </row>
        <row r="59">
          <cell r="B59">
            <v>5</v>
          </cell>
          <cell r="C59" t="str">
            <v>Third : Column and Sign Board :-</v>
          </cell>
          <cell r="F59">
            <v>315000000</v>
          </cell>
          <cell r="G59">
            <v>1.3994528817661475E-3</v>
          </cell>
        </row>
        <row r="60">
          <cell r="B60">
            <v>6</v>
          </cell>
          <cell r="C60" t="str">
            <v>Fourth : Valves Chamber :-</v>
          </cell>
          <cell r="F60">
            <v>20254950568.942326</v>
          </cell>
          <cell r="G60">
            <v>8.9986822043610179E-2</v>
          </cell>
        </row>
        <row r="61">
          <cell r="B61">
            <v>7</v>
          </cell>
          <cell r="C61" t="str">
            <v>Fifth : Connection Works With Pipe Lines :-</v>
          </cell>
          <cell r="F61">
            <v>291152700.491584</v>
          </cell>
          <cell r="G61">
            <v>1.2935063039268041E-3</v>
          </cell>
        </row>
        <row r="62">
          <cell r="B62">
            <v>8</v>
          </cell>
          <cell r="C62" t="str">
            <v>Sixth : Obstales :-</v>
          </cell>
          <cell r="F62">
            <v>6610730861.1764193</v>
          </cell>
          <cell r="G62">
            <v>2.9369543981757926E-2</v>
          </cell>
        </row>
        <row r="63">
          <cell r="B63">
            <v>9</v>
          </cell>
          <cell r="C63" t="str">
            <v>Seventh : Surface Reintatement :-</v>
          </cell>
          <cell r="F63">
            <v>0</v>
          </cell>
          <cell r="G63">
            <v>0</v>
          </cell>
        </row>
        <row r="65">
          <cell r="A65" t="str">
            <v>A</v>
          </cell>
          <cell r="B65" t="str">
            <v>BIAYA LANGSUNG (BL)</v>
          </cell>
          <cell r="F65">
            <v>154502905322.2868</v>
          </cell>
          <cell r="G65">
            <v>0.68641122569687785</v>
          </cell>
          <cell r="J65">
            <v>140000000</v>
          </cell>
        </row>
        <row r="66">
          <cell r="J66">
            <v>345788800000</v>
          </cell>
        </row>
        <row r="67">
          <cell r="B67">
            <v>1</v>
          </cell>
          <cell r="C67" t="str">
            <v>Material</v>
          </cell>
          <cell r="F67">
            <v>65811768109.47686</v>
          </cell>
          <cell r="G67">
            <v>0.29238243979343759</v>
          </cell>
        </row>
        <row r="68">
          <cell r="B68">
            <v>2</v>
          </cell>
          <cell r="C68" t="str">
            <v>Upah</v>
          </cell>
          <cell r="F68">
            <v>15952484980.652086</v>
          </cell>
          <cell r="G68">
            <v>7.0872225642872225E-2</v>
          </cell>
        </row>
        <row r="69">
          <cell r="B69">
            <v>3</v>
          </cell>
          <cell r="C69" t="str">
            <v>Alat</v>
          </cell>
          <cell r="F69">
            <v>23825926492.267036</v>
          </cell>
          <cell r="G69">
            <v>0.10585162377889366</v>
          </cell>
        </row>
        <row r="70">
          <cell r="B70">
            <v>4</v>
          </cell>
          <cell r="C70" t="str">
            <v>Sub Kontraktor</v>
          </cell>
          <cell r="F70">
            <v>48912725739.890823</v>
          </cell>
          <cell r="G70">
            <v>0.2173049364816744</v>
          </cell>
        </row>
        <row r="72">
          <cell r="A72" t="str">
            <v>B</v>
          </cell>
          <cell r="B72" t="str">
            <v>BIAYA TAK LANGSUNG (BTL)</v>
          </cell>
          <cell r="F72">
            <v>22465823753.221504</v>
          </cell>
          <cell r="G72">
            <v>9.9809085056178429E-2</v>
          </cell>
          <cell r="I72">
            <v>0</v>
          </cell>
        </row>
        <row r="74">
          <cell r="B74">
            <v>1</v>
          </cell>
          <cell r="C74" t="str">
            <v>ADMINISTRATION COST</v>
          </cell>
          <cell r="F74">
            <v>606500000</v>
          </cell>
          <cell r="G74">
            <v>2.6945021358449795E-3</v>
          </cell>
        </row>
        <row r="75">
          <cell r="B75">
            <v>2</v>
          </cell>
          <cell r="C75" t="str">
            <v>FACILITY COST</v>
          </cell>
          <cell r="F75">
            <v>2754700000</v>
          </cell>
          <cell r="G75">
            <v>1.2238326518733991E-2</v>
          </cell>
        </row>
        <row r="76">
          <cell r="B76">
            <v>3</v>
          </cell>
          <cell r="C76" t="str">
            <v>PERSONNAL COST</v>
          </cell>
          <cell r="F76">
            <v>10955882650.333334</v>
          </cell>
          <cell r="G76">
            <v>4.8673782689843563E-2</v>
          </cell>
        </row>
        <row r="77">
          <cell r="B77">
            <v>4</v>
          </cell>
          <cell r="C77" t="str">
            <v>FINANCIAL COST</v>
          </cell>
          <cell r="F77">
            <v>1516164824.9815052</v>
          </cell>
          <cell r="G77">
            <v>6.7358769319137597E-3</v>
          </cell>
        </row>
        <row r="78">
          <cell r="B78">
            <v>5</v>
          </cell>
          <cell r="C78" t="str">
            <v>AUTOMOBILE EXPENSE</v>
          </cell>
          <cell r="F78">
            <v>1545211878.24</v>
          </cell>
          <cell r="G78">
            <v>6.8649244950547608E-3</v>
          </cell>
        </row>
        <row r="79">
          <cell r="B79">
            <v>6</v>
          </cell>
          <cell r="C79" t="str">
            <v>GENERAL EXPENSE</v>
          </cell>
          <cell r="F79">
            <v>5087364399.6666641</v>
          </cell>
          <cell r="G79">
            <v>2.2601672284787367E-2</v>
          </cell>
        </row>
        <row r="80">
          <cell r="B80">
            <v>7</v>
          </cell>
          <cell r="C80" t="str">
            <v>SOCIAL SECURITY</v>
          </cell>
          <cell r="F80">
            <v>0</v>
          </cell>
          <cell r="G80">
            <v>0</v>
          </cell>
        </row>
        <row r="82">
          <cell r="A82" t="str">
            <v>C</v>
          </cell>
          <cell r="B82" t="str">
            <v>JUMLAH BIAYA KONSTRUKSI (BL + BTL)</v>
          </cell>
          <cell r="F82">
            <v>176968729075.50845</v>
          </cell>
          <cell r="G82">
            <v>0.78622031075305698</v>
          </cell>
        </row>
        <row r="83">
          <cell r="F83" t="str">
            <v/>
          </cell>
        </row>
        <row r="84">
          <cell r="A84" t="str">
            <v>D</v>
          </cell>
          <cell r="B84" t="str">
            <v>BIAYA LAIN-LAIN</v>
          </cell>
          <cell r="F84">
            <v>48119235016.902725</v>
          </cell>
          <cell r="G84">
            <v>0.21377968924694299</v>
          </cell>
        </row>
        <row r="85">
          <cell r="B85">
            <v>1</v>
          </cell>
          <cell r="C85" t="str">
            <v>Risiko</v>
          </cell>
          <cell r="F85">
            <v>4227082018.882545</v>
          </cell>
          <cell r="G85">
            <v>1.8779689246942993E-2</v>
          </cell>
        </row>
        <row r="86">
          <cell r="B86">
            <v>2</v>
          </cell>
          <cell r="C86" t="str">
            <v>Cadangan Pemeliharaan</v>
          </cell>
          <cell r="F86">
            <v>1125439820.4620559</v>
          </cell>
          <cell r="G86">
            <v>5.0000000000000001E-3</v>
          </cell>
        </row>
        <row r="87">
          <cell r="B87">
            <v>3</v>
          </cell>
          <cell r="C87" t="str">
            <v>Biaya Pemasaran Agent</v>
          </cell>
          <cell r="F87">
            <v>4501759281.8482237</v>
          </cell>
          <cell r="G87">
            <v>0.02</v>
          </cell>
        </row>
        <row r="88">
          <cell r="B88">
            <v>4</v>
          </cell>
          <cell r="C88" t="str">
            <v>Biaya Pemasaran WIKA</v>
          </cell>
          <cell r="F88">
            <v>2250879640.9241118</v>
          </cell>
          <cell r="G88">
            <v>0.01</v>
          </cell>
        </row>
        <row r="89">
          <cell r="B89">
            <v>5</v>
          </cell>
          <cell r="C89" t="str">
            <v>Biaya Bunga</v>
          </cell>
          <cell r="F89">
            <v>2250879640.9241118</v>
          </cell>
          <cell r="G89">
            <v>0.01</v>
          </cell>
        </row>
        <row r="90">
          <cell r="B90">
            <v>6</v>
          </cell>
          <cell r="C90" t="str">
            <v>Laba Kotor</v>
          </cell>
          <cell r="F90">
            <v>33763194613.861679</v>
          </cell>
          <cell r="G90">
            <v>0.15</v>
          </cell>
        </row>
        <row r="92">
          <cell r="A92" t="str">
            <v>E</v>
          </cell>
          <cell r="B92" t="str">
            <v>OMSET KONTRAK BERSIH (SEBELUM PPN 10%)</v>
          </cell>
          <cell r="F92">
            <v>225087964092.41119</v>
          </cell>
          <cell r="G92">
            <v>1</v>
          </cell>
        </row>
        <row r="93">
          <cell r="A93" t="str">
            <v>F</v>
          </cell>
          <cell r="B93">
            <v>0</v>
          </cell>
          <cell r="F93">
            <v>0</v>
          </cell>
          <cell r="G93">
            <v>0</v>
          </cell>
          <cell r="J93" t="str">
            <v>Total</v>
          </cell>
          <cell r="K93">
            <v>154502905322.2868</v>
          </cell>
        </row>
        <row r="94">
          <cell r="A94" t="str">
            <v>G</v>
          </cell>
          <cell r="B94" t="str">
            <v>OMSET KONTRAK (TERMASUK PPN 10%)</v>
          </cell>
          <cell r="F94">
            <v>225087964092.41119</v>
          </cell>
          <cell r="G94">
            <v>1</v>
          </cell>
          <cell r="J94" t="str">
            <v>Prep</v>
          </cell>
          <cell r="K94">
            <v>26460483225.068489</v>
          </cell>
        </row>
        <row r="95">
          <cell r="A95" t="str">
            <v>H</v>
          </cell>
          <cell r="B95" t="str">
            <v>DIBULATKAN</v>
          </cell>
          <cell r="E95" t="e">
            <v>#REF!</v>
          </cell>
          <cell r="F95">
            <v>225087964000</v>
          </cell>
          <cell r="G95">
            <v>1</v>
          </cell>
          <cell r="J95" t="str">
            <v>Indeks</v>
          </cell>
          <cell r="K95">
            <v>128042422097.21832</v>
          </cell>
        </row>
        <row r="96">
          <cell r="D96" t="str">
            <v>O E</v>
          </cell>
          <cell r="F96" t="e">
            <v>#REF!</v>
          </cell>
          <cell r="J96">
            <v>0.43114496319914397</v>
          </cell>
          <cell r="K96">
            <v>0.56885503680085603</v>
          </cell>
        </row>
        <row r="97">
          <cell r="J97">
            <v>1800</v>
          </cell>
        </row>
      </sheetData>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BAHAN"/>
      <sheetName val="conc-mix"/>
      <sheetName val="BACK"/>
      <sheetName val="BABY"/>
    </sheetNames>
    <sheetDataSet>
      <sheetData sheetId="0" refreshError="1">
        <row r="8">
          <cell r="F8">
            <v>25000</v>
          </cell>
        </row>
        <row r="10">
          <cell r="F10">
            <v>27000</v>
          </cell>
        </row>
        <row r="13">
          <cell r="F13">
            <v>350000</v>
          </cell>
        </row>
        <row r="15">
          <cell r="F15">
            <v>4000</v>
          </cell>
        </row>
        <row r="16">
          <cell r="F16">
            <v>5000</v>
          </cell>
        </row>
        <row r="23">
          <cell r="F23">
            <v>9000</v>
          </cell>
        </row>
        <row r="25">
          <cell r="F25">
            <v>8500</v>
          </cell>
        </row>
      </sheetData>
      <sheetData sheetId="1" refreshError="1">
        <row r="29">
          <cell r="F29">
            <v>19280</v>
          </cell>
        </row>
      </sheetData>
      <sheetData sheetId="2" refreshError="1">
        <row r="42">
          <cell r="J42">
            <v>209290</v>
          </cell>
        </row>
        <row r="74">
          <cell r="D74">
            <v>0.89240000000000008</v>
          </cell>
        </row>
      </sheetData>
      <sheetData sheetId="3" refreshError="1">
        <row r="39">
          <cell r="I39">
            <v>23920.833333333336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Harga"/>
      <sheetName val="Sum"/>
      <sheetName val="Daf 1"/>
      <sheetName val="Daf 2"/>
      <sheetName val="Daf 3"/>
      <sheetName val="Daf 4"/>
    </sheetNames>
    <sheetDataSet>
      <sheetData sheetId="0" refreshError="1"/>
      <sheetData sheetId="1" refreshError="1"/>
      <sheetData sheetId="2" refreshError="1">
        <row r="423">
          <cell r="K423">
            <v>606378000</v>
          </cell>
        </row>
      </sheetData>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asar"/>
      <sheetName val="Analisa-H"/>
    </sheetNames>
    <sheetDataSet>
      <sheetData sheetId="0">
        <row r="52">
          <cell r="E52">
            <v>109000</v>
          </cell>
        </row>
        <row r="53">
          <cell r="E53">
            <v>106000</v>
          </cell>
        </row>
        <row r="54">
          <cell r="E54">
            <v>103000</v>
          </cell>
        </row>
        <row r="55">
          <cell r="E55">
            <v>131000</v>
          </cell>
        </row>
        <row r="56">
          <cell r="E56">
            <v>12000</v>
          </cell>
        </row>
        <row r="60">
          <cell r="E60">
            <v>15500</v>
          </cell>
        </row>
      </sheetData>
      <sheetData sheetId="1">
        <row r="14">
          <cell r="J14">
            <v>4900</v>
          </cell>
        </row>
        <row r="463">
          <cell r="J463">
            <v>14890</v>
          </cell>
        </row>
        <row r="491">
          <cell r="J491">
            <v>14230</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s>
    <sheetDataSet>
      <sheetData sheetId="0"/>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AT-HRG "/>
      <sheetName val="TOTAL"/>
      <sheetName val="DAF-1"/>
      <sheetName val="DAF-2"/>
      <sheetName val="DAF-3"/>
      <sheetName val="DAF- 4"/>
      <sheetName val="DAF-5"/>
      <sheetName val="DAF-6"/>
      <sheetName val="DAF-7"/>
      <sheetName val="DAF-8"/>
      <sheetName val="DAF-9"/>
      <sheetName val="DAF-10"/>
      <sheetName val="DAF-11"/>
      <sheetName val="DAFT-12"/>
      <sheetName val="DAF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undation"/>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sheetName val="Anls"/>
      <sheetName val="Als"/>
      <sheetName val="REKAP"/>
      <sheetName val="Deder"/>
      <sheetName val="DederRAB"/>
      <sheetName val="Pakan"/>
      <sheetName val="PakanRAB"/>
      <sheetName val="Blower"/>
      <sheetName val="Blowerrab"/>
      <sheetName val="Genset"/>
      <sheetName val="Gensetrab"/>
      <sheetName val="Pompa"/>
      <sheetName val="Pomparab"/>
      <sheetName val="Pompa (2)"/>
      <sheetName val="Pomparab (2)"/>
    </sheetNames>
    <sheetDataSet>
      <sheetData sheetId="0" refreshError="1">
        <row r="9">
          <cell r="C9" t="str">
            <v>Daftar Barang</v>
          </cell>
        </row>
        <row r="10">
          <cell r="C10" t="str">
            <v>Tanah Urug</v>
          </cell>
          <cell r="D10" t="str">
            <v>M³</v>
          </cell>
          <cell r="E10">
            <v>33660</v>
          </cell>
        </row>
        <row r="11">
          <cell r="C11" t="str">
            <v>Pasir Urug</v>
          </cell>
          <cell r="D11" t="str">
            <v>M³</v>
          </cell>
          <cell r="E11">
            <v>71400</v>
          </cell>
        </row>
        <row r="12">
          <cell r="C12" t="str">
            <v>Pasir Pasang</v>
          </cell>
          <cell r="D12" t="str">
            <v>M³</v>
          </cell>
          <cell r="E12">
            <v>79560</v>
          </cell>
        </row>
        <row r="13">
          <cell r="C13" t="str">
            <v>Batu Padas Tua</v>
          </cell>
          <cell r="D13" t="str">
            <v>M³</v>
          </cell>
          <cell r="E13">
            <v>147900</v>
          </cell>
        </row>
        <row r="14">
          <cell r="C14" t="str">
            <v>Batu Gunung</v>
          </cell>
          <cell r="D14" t="str">
            <v>M³</v>
          </cell>
          <cell r="E14">
            <v>166770</v>
          </cell>
        </row>
        <row r="15">
          <cell r="C15" t="str">
            <v>Semen @ 50 Kg</v>
          </cell>
          <cell r="D15" t="str">
            <v>Zak</v>
          </cell>
          <cell r="E15">
            <v>41310</v>
          </cell>
        </row>
        <row r="16">
          <cell r="C16" t="str">
            <v>Batu Bata</v>
          </cell>
          <cell r="D16" t="str">
            <v>M³</v>
          </cell>
          <cell r="E16">
            <v>760.92</v>
          </cell>
        </row>
        <row r="17">
          <cell r="C17" t="str">
            <v>Kayu Meranti Papan</v>
          </cell>
          <cell r="D17" t="str">
            <v>M³</v>
          </cell>
          <cell r="E17">
            <v>867000</v>
          </cell>
        </row>
        <row r="18">
          <cell r="C18" t="str">
            <v>Kayu Meranti Balok</v>
          </cell>
          <cell r="D18" t="str">
            <v>M³</v>
          </cell>
          <cell r="E18">
            <v>918000</v>
          </cell>
        </row>
        <row r="19">
          <cell r="C19" t="str">
            <v>Kayu Kapur Balok</v>
          </cell>
          <cell r="D19" t="str">
            <v>M³</v>
          </cell>
          <cell r="E19">
            <v>1020000</v>
          </cell>
        </row>
        <row r="20">
          <cell r="C20" t="str">
            <v>Kayu Kapur Papan</v>
          </cell>
          <cell r="D20" t="str">
            <v>M³</v>
          </cell>
          <cell r="E20">
            <v>1275000</v>
          </cell>
        </row>
        <row r="21">
          <cell r="C21" t="str">
            <v>Kayu Bengkirai Balok</v>
          </cell>
          <cell r="D21" t="str">
            <v>M³</v>
          </cell>
          <cell r="E21">
            <v>1071000</v>
          </cell>
        </row>
        <row r="22">
          <cell r="C22" t="str">
            <v>Kayu Bengkirai Papan</v>
          </cell>
          <cell r="D22" t="str">
            <v>M³</v>
          </cell>
          <cell r="E22">
            <v>1326000</v>
          </cell>
        </row>
        <row r="23">
          <cell r="C23" t="str">
            <v>Kayu Ulin Balok</v>
          </cell>
          <cell r="D23" t="str">
            <v>M³</v>
          </cell>
          <cell r="E23">
            <v>1122000</v>
          </cell>
        </row>
        <row r="24">
          <cell r="C24" t="str">
            <v>Kayu Ulin Papan</v>
          </cell>
          <cell r="D24" t="str">
            <v>M³</v>
          </cell>
          <cell r="E24">
            <v>1377000</v>
          </cell>
        </row>
        <row r="25">
          <cell r="C25" t="str">
            <v>Lumber Siring Ulin</v>
          </cell>
          <cell r="D25" t="str">
            <v>Bh</v>
          </cell>
          <cell r="E25">
            <v>1530000</v>
          </cell>
        </row>
        <row r="26">
          <cell r="C26" t="str">
            <v>Besi Beton</v>
          </cell>
          <cell r="D26" t="str">
            <v>Kg</v>
          </cell>
          <cell r="E26">
            <v>9843</v>
          </cell>
        </row>
        <row r="27">
          <cell r="C27" t="str">
            <v>Kawat Ikat ( Bendrat )</v>
          </cell>
          <cell r="D27" t="str">
            <v>Kg</v>
          </cell>
          <cell r="E27">
            <v>19380</v>
          </cell>
        </row>
        <row r="28">
          <cell r="C28" t="str">
            <v>Kaca Bening Tebal 5 mm</v>
          </cell>
          <cell r="D28" t="str">
            <v>M²</v>
          </cell>
          <cell r="E28">
            <v>99450</v>
          </cell>
        </row>
        <row r="29">
          <cell r="C29" t="str">
            <v>Kaca Riben Tebal 5 mm</v>
          </cell>
          <cell r="D29" t="str">
            <v>M²</v>
          </cell>
          <cell r="E29">
            <v>132600</v>
          </cell>
        </row>
        <row r="30">
          <cell r="C30" t="str">
            <v>Plywood  4 mm</v>
          </cell>
          <cell r="D30" t="str">
            <v>Lbr</v>
          </cell>
          <cell r="E30">
            <v>54570</v>
          </cell>
        </row>
        <row r="31">
          <cell r="C31" t="str">
            <v>Keramik 30 x 30 cm</v>
          </cell>
          <cell r="D31" t="str">
            <v>Dos/Box</v>
          </cell>
          <cell r="E31">
            <v>54417</v>
          </cell>
        </row>
        <row r="32">
          <cell r="C32" t="str">
            <v>Keramik 20 x 20 cm</v>
          </cell>
          <cell r="D32" t="str">
            <v>Dos/Box</v>
          </cell>
          <cell r="E32">
            <v>63750</v>
          </cell>
        </row>
        <row r="33">
          <cell r="C33" t="str">
            <v>Tegel abu-abu 20 x 20 cm</v>
          </cell>
          <cell r="D33" t="str">
            <v>Dos/Box</v>
          </cell>
          <cell r="E33">
            <v>45900</v>
          </cell>
        </row>
        <row r="34">
          <cell r="C34" t="str">
            <v>Plin Tegel 10 x 40 cm</v>
          </cell>
          <cell r="D34" t="str">
            <v>Dos/Box</v>
          </cell>
          <cell r="E34">
            <v>51000</v>
          </cell>
        </row>
        <row r="35">
          <cell r="C35" t="str">
            <v>Cat Kayu Kilap</v>
          </cell>
          <cell r="D35" t="str">
            <v>Kg</v>
          </cell>
          <cell r="E35">
            <v>33660</v>
          </cell>
        </row>
        <row r="36">
          <cell r="C36" t="str">
            <v>Cat Tembok</v>
          </cell>
          <cell r="D36" t="str">
            <v>Kg</v>
          </cell>
          <cell r="E36">
            <v>12240</v>
          </cell>
        </row>
        <row r="37">
          <cell r="C37" t="str">
            <v>Plitur</v>
          </cell>
          <cell r="D37" t="str">
            <v>Kg</v>
          </cell>
          <cell r="E37">
            <v>26010</v>
          </cell>
        </row>
        <row r="38">
          <cell r="C38" t="str">
            <v>Minyak Plitur</v>
          </cell>
          <cell r="D38" t="str">
            <v>Ltr</v>
          </cell>
          <cell r="E38">
            <v>12240</v>
          </cell>
        </row>
        <row r="39">
          <cell r="C39" t="str">
            <v>Minyak Cat</v>
          </cell>
          <cell r="D39" t="str">
            <v>Ltr</v>
          </cell>
          <cell r="E39">
            <v>14790</v>
          </cell>
        </row>
        <row r="40">
          <cell r="C40" t="str">
            <v>Amplas</v>
          </cell>
          <cell r="D40" t="str">
            <v>Lbr</v>
          </cell>
          <cell r="E40">
            <v>3060</v>
          </cell>
        </row>
        <row r="41">
          <cell r="C41" t="str">
            <v>Dempul Kayu</v>
          </cell>
          <cell r="D41" t="str">
            <v>Kg</v>
          </cell>
          <cell r="E41">
            <v>11730</v>
          </cell>
        </row>
        <row r="42">
          <cell r="C42" t="str">
            <v>Plamir tembok / Plafond</v>
          </cell>
          <cell r="D42" t="str">
            <v>Kg</v>
          </cell>
          <cell r="E42">
            <v>23970</v>
          </cell>
        </row>
        <row r="43">
          <cell r="C43" t="str">
            <v>Cat Dasar ( Meni Kayu )</v>
          </cell>
          <cell r="D43" t="str">
            <v>Kg</v>
          </cell>
          <cell r="E43">
            <v>14790</v>
          </cell>
        </row>
        <row r="44">
          <cell r="C44" t="str">
            <v>Cat Epoxy</v>
          </cell>
          <cell r="D44" t="str">
            <v>Kg</v>
          </cell>
          <cell r="E44">
            <v>127500</v>
          </cell>
        </row>
        <row r="45">
          <cell r="C45" t="str">
            <v>Teer ( Residu )</v>
          </cell>
          <cell r="D45" t="str">
            <v>Kg/Ltr</v>
          </cell>
          <cell r="E45">
            <v>7650</v>
          </cell>
        </row>
        <row r="46">
          <cell r="C46" t="str">
            <v>Genteng Beton Warna</v>
          </cell>
          <cell r="D46" t="str">
            <v>Bh</v>
          </cell>
          <cell r="E46">
            <v>4590</v>
          </cell>
        </row>
        <row r="47">
          <cell r="C47" t="str">
            <v>Bubungan Beton Warna</v>
          </cell>
          <cell r="D47" t="str">
            <v>Bh</v>
          </cell>
          <cell r="E47">
            <v>3570</v>
          </cell>
        </row>
        <row r="48">
          <cell r="C48" t="str">
            <v>Atap Asbes Gelombang Kecil</v>
          </cell>
          <cell r="D48" t="str">
            <v>Lbr</v>
          </cell>
          <cell r="E48">
            <v>25500</v>
          </cell>
        </row>
        <row r="49">
          <cell r="C49" t="str">
            <v>Bubungan Asbes Glb. Kecil</v>
          </cell>
          <cell r="D49" t="str">
            <v>Lbr</v>
          </cell>
          <cell r="E49">
            <v>10200</v>
          </cell>
        </row>
        <row r="50">
          <cell r="C50" t="str">
            <v>Bubungan Fiber Glass</v>
          </cell>
          <cell r="D50" t="str">
            <v>Lbr</v>
          </cell>
          <cell r="E50">
            <v>15300</v>
          </cell>
        </row>
        <row r="51">
          <cell r="C51" t="str">
            <v>Atap Surya Colour</v>
          </cell>
          <cell r="D51" t="str">
            <v>Lbr</v>
          </cell>
          <cell r="E51">
            <v>38658</v>
          </cell>
        </row>
        <row r="52">
          <cell r="C52" t="str">
            <v>Bubungan Surya Colour</v>
          </cell>
          <cell r="D52" t="str">
            <v>Lbr</v>
          </cell>
          <cell r="E52">
            <v>15810</v>
          </cell>
        </row>
        <row r="53">
          <cell r="C53" t="str">
            <v>Atap Multi Colour</v>
          </cell>
          <cell r="D53" t="str">
            <v>Lbr</v>
          </cell>
          <cell r="E53">
            <v>72930</v>
          </cell>
        </row>
        <row r="54">
          <cell r="C54" t="str">
            <v>Bubungan Multi Colour</v>
          </cell>
          <cell r="D54" t="str">
            <v>Lbr</v>
          </cell>
          <cell r="E54">
            <v>25500</v>
          </cell>
        </row>
        <row r="55">
          <cell r="C55" t="str">
            <v>Atap Fibre Glass</v>
          </cell>
          <cell r="D55" t="str">
            <v>Lbr</v>
          </cell>
          <cell r="E55">
            <v>28050</v>
          </cell>
        </row>
        <row r="56">
          <cell r="C56" t="str">
            <v>Paku Kayu</v>
          </cell>
          <cell r="D56" t="str">
            <v>Kg</v>
          </cell>
          <cell r="E56">
            <v>14280</v>
          </cell>
        </row>
        <row r="57">
          <cell r="C57" t="str">
            <v>Paku Plywood</v>
          </cell>
          <cell r="D57" t="str">
            <v>Kg</v>
          </cell>
          <cell r="E57">
            <v>17850</v>
          </cell>
        </row>
        <row r="58">
          <cell r="C58" t="str">
            <v>Paku Ulin</v>
          </cell>
          <cell r="D58" t="str">
            <v>Kg</v>
          </cell>
          <cell r="E58">
            <v>20400</v>
          </cell>
        </row>
        <row r="59">
          <cell r="C59" t="str">
            <v>Paku Ulin.</v>
          </cell>
          <cell r="D59" t="str">
            <v>Bh</v>
          </cell>
          <cell r="E59">
            <v>408</v>
          </cell>
        </row>
        <row r="60">
          <cell r="C60" t="str">
            <v>Paku Atap Asbes / Seng / Multi roof</v>
          </cell>
          <cell r="D60" t="str">
            <v>Kg</v>
          </cell>
          <cell r="E60">
            <v>18360</v>
          </cell>
        </row>
        <row r="61">
          <cell r="C61" t="str">
            <v>Multiplek 9 mm</v>
          </cell>
          <cell r="D61" t="str">
            <v>Lbr</v>
          </cell>
          <cell r="E61">
            <v>127500</v>
          </cell>
        </row>
        <row r="62">
          <cell r="C62" t="str">
            <v>Semen Warna</v>
          </cell>
          <cell r="D62" t="str">
            <v>Kg</v>
          </cell>
          <cell r="E62">
            <v>4590</v>
          </cell>
        </row>
        <row r="63">
          <cell r="C63" t="str">
            <v>Plat Seng BJLS 27</v>
          </cell>
          <cell r="D63" t="str">
            <v>Lbr</v>
          </cell>
          <cell r="E63">
            <v>27451.26</v>
          </cell>
        </row>
        <row r="64">
          <cell r="C64" t="str">
            <v>Muur &amp; Baut.</v>
          </cell>
          <cell r="D64" t="str">
            <v>Kg</v>
          </cell>
          <cell r="E64">
            <v>28050</v>
          </cell>
        </row>
        <row r="65">
          <cell r="C65" t="str">
            <v>Muur &amp; Baut</v>
          </cell>
          <cell r="D65" t="str">
            <v>Bh</v>
          </cell>
          <cell r="E65">
            <v>7650</v>
          </cell>
        </row>
        <row r="66">
          <cell r="C66" t="str">
            <v>Pipa PVC Ø 1.5"</v>
          </cell>
          <cell r="D66" t="str">
            <v>M'</v>
          </cell>
          <cell r="E66">
            <v>10200</v>
          </cell>
        </row>
        <row r="67">
          <cell r="C67" t="str">
            <v>Pipa PVC Ø 1"</v>
          </cell>
          <cell r="D67" t="str">
            <v>M'</v>
          </cell>
          <cell r="E67">
            <v>7140</v>
          </cell>
        </row>
        <row r="68">
          <cell r="C68" t="str">
            <v>Pipa PVC Ø 3/4"</v>
          </cell>
          <cell r="D68" t="str">
            <v>M'</v>
          </cell>
          <cell r="E68">
            <v>5610</v>
          </cell>
        </row>
        <row r="69">
          <cell r="C69" t="str">
            <v>Pipa PVC Ø 2"</v>
          </cell>
          <cell r="D69" t="str">
            <v>M'</v>
          </cell>
          <cell r="E69">
            <v>13486.949999999999</v>
          </cell>
        </row>
        <row r="70">
          <cell r="C70" t="str">
            <v>Pipa PVC Ø 3"</v>
          </cell>
          <cell r="D70" t="str">
            <v>M'</v>
          </cell>
          <cell r="E70">
            <v>29064.899999999998</v>
          </cell>
        </row>
        <row r="71">
          <cell r="C71" t="str">
            <v>Pipa PVC Ø 4"</v>
          </cell>
          <cell r="D71" t="str">
            <v>M'</v>
          </cell>
          <cell r="E71">
            <v>61684.499999999993</v>
          </cell>
        </row>
        <row r="72">
          <cell r="C72" t="str">
            <v>Pipa PVC Ø 6"</v>
          </cell>
          <cell r="D72" t="str">
            <v>M'</v>
          </cell>
          <cell r="E72">
            <v>118977.89999999998</v>
          </cell>
        </row>
        <row r="73">
          <cell r="C73" t="str">
            <v>Pipa PVC Ø 8"</v>
          </cell>
          <cell r="D73" t="str">
            <v>M'</v>
          </cell>
          <cell r="E73">
            <v>145638.15</v>
          </cell>
        </row>
        <row r="74">
          <cell r="C74" t="str">
            <v>Pipa PVC Ø 10"</v>
          </cell>
          <cell r="D74" t="str">
            <v>M'</v>
          </cell>
          <cell r="E74">
            <v>54825</v>
          </cell>
        </row>
        <row r="75">
          <cell r="C75" t="str">
            <v>Expanolet</v>
          </cell>
          <cell r="D75" t="str">
            <v>Bh</v>
          </cell>
          <cell r="E75">
            <v>45900</v>
          </cell>
        </row>
        <row r="76">
          <cell r="C76" t="str">
            <v>Engsel Jendela 3 "</v>
          </cell>
          <cell r="D76" t="str">
            <v>Bh</v>
          </cell>
          <cell r="E76">
            <v>22440</v>
          </cell>
        </row>
        <row r="77">
          <cell r="C77" t="str">
            <v>Engsel Jendela 4 "</v>
          </cell>
          <cell r="D77" t="str">
            <v>Bh</v>
          </cell>
          <cell r="E77">
            <v>25500</v>
          </cell>
        </row>
        <row r="78">
          <cell r="C78" t="str">
            <v>Engsel Pintu 5 "</v>
          </cell>
          <cell r="D78" t="str">
            <v>Bh</v>
          </cell>
          <cell r="E78">
            <v>35700</v>
          </cell>
        </row>
        <row r="79">
          <cell r="C79" t="str">
            <v>Grendel</v>
          </cell>
          <cell r="D79" t="str">
            <v>Bh</v>
          </cell>
          <cell r="E79">
            <v>11730</v>
          </cell>
        </row>
        <row r="80">
          <cell r="C80" t="str">
            <v>Hak Angin</v>
          </cell>
          <cell r="D80" t="str">
            <v>Bh</v>
          </cell>
          <cell r="E80">
            <v>15810</v>
          </cell>
        </row>
        <row r="81">
          <cell r="C81" t="str">
            <v xml:space="preserve">Handle Jendela </v>
          </cell>
          <cell r="D81" t="str">
            <v>Bh</v>
          </cell>
          <cell r="E81">
            <v>13770</v>
          </cell>
        </row>
        <row r="82">
          <cell r="C82" t="str">
            <v>Kunci Pintu Tanam</v>
          </cell>
          <cell r="D82" t="str">
            <v>Bh</v>
          </cell>
          <cell r="E82">
            <v>219300</v>
          </cell>
        </row>
        <row r="83">
          <cell r="C83" t="str">
            <v>Gembok Lengkap</v>
          </cell>
          <cell r="D83" t="str">
            <v>Bh</v>
          </cell>
          <cell r="E83">
            <v>30600</v>
          </cell>
        </row>
        <row r="84">
          <cell r="C84" t="str">
            <v>Lis Profil 4 x 4 cm</v>
          </cell>
          <cell r="D84" t="str">
            <v>M'</v>
          </cell>
          <cell r="E84">
            <v>6630</v>
          </cell>
        </row>
        <row r="85">
          <cell r="C85" t="str">
            <v>Pasang Instalasi Listrik</v>
          </cell>
          <cell r="D85" t="str">
            <v>Bh</v>
          </cell>
          <cell r="E85">
            <v>229500</v>
          </cell>
        </row>
        <row r="86">
          <cell r="C86" t="str">
            <v>Stop Kontak dan Instalasi</v>
          </cell>
          <cell r="D86" t="str">
            <v>Bh</v>
          </cell>
          <cell r="E86">
            <v>229500</v>
          </cell>
        </row>
        <row r="87">
          <cell r="C87" t="str">
            <v>Saklar Tunggal</v>
          </cell>
          <cell r="D87" t="str">
            <v>Bh</v>
          </cell>
          <cell r="E87">
            <v>18870</v>
          </cell>
        </row>
        <row r="88">
          <cell r="C88" t="str">
            <v>Saklar Ganda</v>
          </cell>
          <cell r="D88" t="str">
            <v>Bh</v>
          </cell>
          <cell r="E88">
            <v>20400</v>
          </cell>
        </row>
        <row r="89">
          <cell r="C89" t="str">
            <v>Sekering Cast / MCB</v>
          </cell>
          <cell r="D89" t="str">
            <v>Bh</v>
          </cell>
          <cell r="E89">
            <v>51000</v>
          </cell>
        </row>
        <row r="90">
          <cell r="C90" t="str">
            <v>Lampu TL 2 x 20 Watt</v>
          </cell>
          <cell r="D90" t="str">
            <v>Bh</v>
          </cell>
          <cell r="E90">
            <v>86700</v>
          </cell>
        </row>
        <row r="91">
          <cell r="C91" t="str">
            <v>Lampu Pijar</v>
          </cell>
          <cell r="D91" t="str">
            <v>Bh</v>
          </cell>
          <cell r="E91">
            <v>12750</v>
          </cell>
        </row>
        <row r="92">
          <cell r="C92" t="str">
            <v>Kran Air 3/4"</v>
          </cell>
          <cell r="D92" t="str">
            <v>Bh</v>
          </cell>
          <cell r="E92">
            <v>19380</v>
          </cell>
        </row>
        <row r="93">
          <cell r="C93" t="str">
            <v>Floor Drain</v>
          </cell>
          <cell r="D93" t="str">
            <v>Bh</v>
          </cell>
          <cell r="E93">
            <v>23970</v>
          </cell>
        </row>
        <row r="94">
          <cell r="C94" t="str">
            <v>Batu Gunung Pecah 7/10 cm</v>
          </cell>
          <cell r="D94" t="str">
            <v>M³</v>
          </cell>
          <cell r="E94">
            <v>306000</v>
          </cell>
        </row>
        <row r="95">
          <cell r="C95" t="str">
            <v>Batu Gunung Pecah 5/7 cm</v>
          </cell>
          <cell r="D95" t="str">
            <v>M³</v>
          </cell>
          <cell r="E95">
            <v>285600</v>
          </cell>
        </row>
        <row r="96">
          <cell r="C96" t="str">
            <v>Batu Pecah 3/5 cm</v>
          </cell>
          <cell r="D96" t="str">
            <v>M³</v>
          </cell>
          <cell r="E96">
            <v>331500</v>
          </cell>
        </row>
        <row r="97">
          <cell r="C97" t="str">
            <v>Batu Pecah 2/3 cm</v>
          </cell>
          <cell r="D97" t="str">
            <v>M³</v>
          </cell>
          <cell r="E97">
            <v>332010</v>
          </cell>
        </row>
        <row r="98">
          <cell r="C98" t="str">
            <v>Batu Pecah 1/2 cm</v>
          </cell>
          <cell r="D98" t="str">
            <v>M³</v>
          </cell>
          <cell r="E98">
            <v>357000</v>
          </cell>
        </row>
        <row r="99">
          <cell r="C99" t="str">
            <v>Batu Debu</v>
          </cell>
          <cell r="D99" t="str">
            <v>M³</v>
          </cell>
          <cell r="E99">
            <v>459000</v>
          </cell>
        </row>
        <row r="100">
          <cell r="C100" t="str">
            <v>Solar</v>
          </cell>
          <cell r="D100" t="str">
            <v>Ltr</v>
          </cell>
          <cell r="E100">
            <v>4590</v>
          </cell>
        </row>
        <row r="101">
          <cell r="C101" t="str">
            <v xml:space="preserve">Minyak Pelumas </v>
          </cell>
          <cell r="D101" t="str">
            <v>Ltr</v>
          </cell>
          <cell r="E101">
            <v>20400</v>
          </cell>
        </row>
        <row r="102">
          <cell r="C102" t="str">
            <v>Minyak Cat</v>
          </cell>
          <cell r="D102" t="str">
            <v>Ltr</v>
          </cell>
          <cell r="E102">
            <v>14790</v>
          </cell>
        </row>
        <row r="103">
          <cell r="C103" t="str">
            <v>Bensin</v>
          </cell>
          <cell r="D103" t="str">
            <v>Ltr</v>
          </cell>
          <cell r="E103">
            <v>3570</v>
          </cell>
        </row>
        <row r="104">
          <cell r="C104" t="str">
            <v>Stop Kran 1"</v>
          </cell>
          <cell r="D104" t="str">
            <v>Set</v>
          </cell>
          <cell r="E104">
            <v>188700</v>
          </cell>
        </row>
        <row r="105">
          <cell r="C105" t="str">
            <v>Stop Kran 2"</v>
          </cell>
          <cell r="D105" t="str">
            <v>Set</v>
          </cell>
          <cell r="E105">
            <v>561000</v>
          </cell>
        </row>
        <row r="106">
          <cell r="C106" t="str">
            <v>Stop Kran 4"</v>
          </cell>
          <cell r="D106" t="str">
            <v>Set</v>
          </cell>
          <cell r="E106">
            <v>1683000</v>
          </cell>
        </row>
        <row r="107">
          <cell r="C107" t="str">
            <v>Pasang Elbow Ø 1"</v>
          </cell>
          <cell r="D107" t="str">
            <v>Bh</v>
          </cell>
          <cell r="E107">
            <v>7650</v>
          </cell>
        </row>
        <row r="108">
          <cell r="C108" t="str">
            <v>Pasang Soch Ø 1"</v>
          </cell>
          <cell r="D108" t="str">
            <v>Bh</v>
          </cell>
          <cell r="E108">
            <v>7650</v>
          </cell>
        </row>
        <row r="109">
          <cell r="C109" t="str">
            <v>Pasang Soch Ø 1/2"</v>
          </cell>
          <cell r="D109" t="str">
            <v>Bh</v>
          </cell>
          <cell r="E109">
            <v>5100</v>
          </cell>
        </row>
        <row r="110">
          <cell r="C110" t="str">
            <v>Pasang Soch T Ø 1/2"</v>
          </cell>
          <cell r="D110" t="str">
            <v>Bh</v>
          </cell>
          <cell r="E110">
            <v>15300</v>
          </cell>
        </row>
        <row r="111">
          <cell r="C111" t="str">
            <v>Pasang Soch T Ø 3/4"</v>
          </cell>
          <cell r="D111" t="str">
            <v>Bh</v>
          </cell>
          <cell r="E111">
            <v>20400</v>
          </cell>
        </row>
        <row r="112">
          <cell r="C112" t="str">
            <v>Pasang Soch / Elbow Ø 3/4"</v>
          </cell>
          <cell r="D112" t="str">
            <v>Bh</v>
          </cell>
          <cell r="E112">
            <v>10200</v>
          </cell>
        </row>
        <row r="113">
          <cell r="C113" t="str">
            <v>Pasang Valve Ø 1"</v>
          </cell>
          <cell r="D113" t="str">
            <v>Bh</v>
          </cell>
          <cell r="E113">
            <v>7650</v>
          </cell>
        </row>
        <row r="114">
          <cell r="C114" t="str">
            <v>Soch Ø 3"</v>
          </cell>
          <cell r="D114" t="str">
            <v>Bh</v>
          </cell>
          <cell r="E114">
            <v>91800</v>
          </cell>
        </row>
        <row r="115">
          <cell r="C115" t="str">
            <v>Soch Ø 4"</v>
          </cell>
          <cell r="D115" t="str">
            <v>Bh</v>
          </cell>
          <cell r="E115">
            <v>91800</v>
          </cell>
        </row>
        <row r="116">
          <cell r="C116" t="str">
            <v>Elbow Ø 2"</v>
          </cell>
          <cell r="D116" t="str">
            <v>Bh</v>
          </cell>
          <cell r="E116">
            <v>61200</v>
          </cell>
        </row>
        <row r="117">
          <cell r="C117" t="str">
            <v>Elbow Ø 3"</v>
          </cell>
          <cell r="D117" t="str">
            <v>Bh</v>
          </cell>
          <cell r="E117">
            <v>91800</v>
          </cell>
        </row>
        <row r="118">
          <cell r="C118" t="str">
            <v>Elbow Ø 4"</v>
          </cell>
          <cell r="D118" t="str">
            <v>Bh</v>
          </cell>
          <cell r="E118">
            <v>132600</v>
          </cell>
        </row>
        <row r="119">
          <cell r="C119" t="str">
            <v>Elbow Ø 6"</v>
          </cell>
          <cell r="D119" t="str">
            <v>Bh</v>
          </cell>
          <cell r="E119">
            <v>173400</v>
          </cell>
        </row>
        <row r="120">
          <cell r="C120" t="str">
            <v>Elbow Ø 8"</v>
          </cell>
          <cell r="D120" t="str">
            <v>Bh</v>
          </cell>
          <cell r="E120">
            <v>194820</v>
          </cell>
        </row>
        <row r="121">
          <cell r="C121" t="str">
            <v>Shock Reducer Ø 4" - 3"</v>
          </cell>
          <cell r="D121" t="str">
            <v>Bh</v>
          </cell>
          <cell r="E121">
            <v>178500</v>
          </cell>
        </row>
        <row r="122">
          <cell r="C122" t="str">
            <v>Shock Reducer Ø 3" - 2"</v>
          </cell>
          <cell r="D122" t="str">
            <v>Bh</v>
          </cell>
          <cell r="E122">
            <v>163200</v>
          </cell>
        </row>
        <row r="123">
          <cell r="C123" t="str">
            <v>Shock Reducer Ø 2" - 1"</v>
          </cell>
          <cell r="D123" t="str">
            <v>Bh</v>
          </cell>
          <cell r="E123">
            <v>147900</v>
          </cell>
        </row>
        <row r="124">
          <cell r="C124" t="str">
            <v>Paving Block</v>
          </cell>
          <cell r="D124" t="str">
            <v>Bh</v>
          </cell>
          <cell r="E124">
            <v>2040</v>
          </cell>
        </row>
        <row r="125">
          <cell r="C125" t="str">
            <v>Kloset Jongkok</v>
          </cell>
          <cell r="D125" t="str">
            <v>Bh</v>
          </cell>
          <cell r="E125">
            <v>303960</v>
          </cell>
        </row>
        <row r="126">
          <cell r="C126" t="str">
            <v>Pengadaan dan Pemasangan Panel Induk</v>
          </cell>
          <cell r="D126" t="str">
            <v>Unit</v>
          </cell>
          <cell r="E126">
            <v>9690000</v>
          </cell>
        </row>
        <row r="127">
          <cell r="C127" t="str">
            <v>Start to Delta16 Kva</v>
          </cell>
        </row>
        <row r="128">
          <cell r="C128" t="str">
            <v>Kabel 16 mm²</v>
          </cell>
          <cell r="D128" t="str">
            <v>M'</v>
          </cell>
          <cell r="E128">
            <v>76500</v>
          </cell>
        </row>
        <row r="129">
          <cell r="C129" t="str">
            <v>Kabel 9 mm²</v>
          </cell>
          <cell r="D129" t="str">
            <v>M'</v>
          </cell>
          <cell r="E129">
            <v>51000</v>
          </cell>
        </row>
        <row r="130">
          <cell r="C130" t="str">
            <v>Lampu Penerangan di Tiang Listrik 100 Watt</v>
          </cell>
          <cell r="D130" t="str">
            <v>Set</v>
          </cell>
          <cell r="E130">
            <v>1785000</v>
          </cell>
        </row>
        <row r="131">
          <cell r="C131" t="str">
            <v>Otomatis Saklar ditiang Listrik</v>
          </cell>
          <cell r="D131" t="str">
            <v>Bh</v>
          </cell>
          <cell r="E131">
            <v>153000</v>
          </cell>
        </row>
        <row r="132">
          <cell r="C132" t="str">
            <v>Arde Instalasi  Standar</v>
          </cell>
          <cell r="D132" t="str">
            <v>Set</v>
          </cell>
          <cell r="E132">
            <v>25500</v>
          </cell>
        </row>
        <row r="133">
          <cell r="C133" t="str">
            <v>Lot alat pemadat</v>
          </cell>
          <cell r="D133" t="str">
            <v>Set</v>
          </cell>
          <cell r="E133">
            <v>25500</v>
          </cell>
        </row>
        <row r="134">
          <cell r="C134" t="str">
            <v>Set alat pemadat + bahan bakar</v>
          </cell>
          <cell r="D134" t="str">
            <v>Set</v>
          </cell>
          <cell r="E134">
            <v>25500</v>
          </cell>
        </row>
        <row r="135">
          <cell r="C135" t="str">
            <v>Alat Bantu</v>
          </cell>
          <cell r="D135" t="str">
            <v>Ls</v>
          </cell>
          <cell r="E135">
            <v>7650</v>
          </cell>
        </row>
        <row r="137">
          <cell r="C137" t="str">
            <v>Upah Kerja</v>
          </cell>
        </row>
        <row r="138">
          <cell r="C138" t="str">
            <v>Pekerja</v>
          </cell>
          <cell r="D138" t="str">
            <v>HO</v>
          </cell>
          <cell r="E138">
            <v>36720</v>
          </cell>
        </row>
        <row r="139">
          <cell r="C139" t="str">
            <v>Mandor</v>
          </cell>
          <cell r="D139" t="str">
            <v>HO</v>
          </cell>
          <cell r="E139">
            <v>48960</v>
          </cell>
        </row>
        <row r="140">
          <cell r="C140" t="str">
            <v>Tukang Kayu</v>
          </cell>
          <cell r="D140" t="str">
            <v>HO</v>
          </cell>
          <cell r="E140">
            <v>40290</v>
          </cell>
        </row>
        <row r="141">
          <cell r="C141" t="str">
            <v>Tukang Batu</v>
          </cell>
          <cell r="D141" t="str">
            <v>HO</v>
          </cell>
          <cell r="E141">
            <v>40290</v>
          </cell>
        </row>
        <row r="142">
          <cell r="C142" t="str">
            <v>Tukang Cat</v>
          </cell>
          <cell r="D142" t="str">
            <v>HO</v>
          </cell>
          <cell r="E142">
            <v>40290</v>
          </cell>
        </row>
        <row r="143">
          <cell r="C143" t="str">
            <v>Tukang Besi</v>
          </cell>
          <cell r="D143" t="str">
            <v>HO</v>
          </cell>
          <cell r="E143">
            <v>40290</v>
          </cell>
        </row>
        <row r="144">
          <cell r="C144" t="str">
            <v>Tukang Pipa</v>
          </cell>
          <cell r="D144" t="str">
            <v>HO</v>
          </cell>
          <cell r="E144">
            <v>40290</v>
          </cell>
        </row>
        <row r="145">
          <cell r="C145" t="str">
            <v>Tukang Listrik</v>
          </cell>
          <cell r="D145" t="str">
            <v>HO</v>
          </cell>
          <cell r="E145">
            <v>40290</v>
          </cell>
        </row>
        <row r="146">
          <cell r="C146" t="str">
            <v>Kepala Tukang</v>
          </cell>
          <cell r="D146" t="str">
            <v>HO</v>
          </cell>
          <cell r="E146">
            <v>43350</v>
          </cell>
        </row>
        <row r="147">
          <cell r="C147" t="str">
            <v>Operator Terampil</v>
          </cell>
          <cell r="D147" t="str">
            <v>HO</v>
          </cell>
          <cell r="E147">
            <v>45900</v>
          </cell>
        </row>
        <row r="148">
          <cell r="C148" t="str">
            <v>Supir Terampil</v>
          </cell>
          <cell r="D148" t="str">
            <v>HO</v>
          </cell>
          <cell r="E148">
            <v>45900</v>
          </cell>
        </row>
        <row r="149">
          <cell r="C149" t="str">
            <v>Buruh tak Terampil</v>
          </cell>
          <cell r="D149" t="str">
            <v>HO</v>
          </cell>
          <cell r="E149">
            <v>30600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Recovered_Sheet2"/>
      <sheetName val="Rekap (2)"/>
      <sheetName val="Master Schedule"/>
      <sheetName val="Master Schedule (2)"/>
      <sheetName val="Master Schedule (3)"/>
    </sheetNames>
    <sheetDataSet>
      <sheetData sheetId="0"/>
      <sheetData sheetId="1"/>
      <sheetData sheetId="2"/>
      <sheetData sheetId="3">
        <row r="49">
          <cell r="D49">
            <v>9089501052.1000004</v>
          </cell>
        </row>
        <row r="51">
          <cell r="G51">
            <v>0</v>
          </cell>
          <cell r="H51">
            <v>2.030628153170448</v>
          </cell>
          <cell r="I51">
            <v>8.5319176254004514</v>
          </cell>
          <cell r="J51">
            <v>19.95869570444529</v>
          </cell>
          <cell r="K51">
            <v>32.507665174950141</v>
          </cell>
          <cell r="L51">
            <v>45.184458401677368</v>
          </cell>
          <cell r="M51">
            <v>57.751234588495791</v>
          </cell>
          <cell r="N51">
            <v>68.441320887656161</v>
          </cell>
          <cell r="O51">
            <v>77.319733875786753</v>
          </cell>
          <cell r="P51">
            <v>86.316131846030288</v>
          </cell>
          <cell r="Q51">
            <v>94.850528677898552</v>
          </cell>
          <cell r="R51">
            <v>97.260919509520505</v>
          </cell>
          <cell r="S51">
            <v>98.466114925331482</v>
          </cell>
          <cell r="T51">
            <v>99.671310341142458</v>
          </cell>
          <cell r="U51">
            <v>100</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C"/>
      <sheetName val="ELECTRIC"/>
      <sheetName val="TELEPON"/>
      <sheetName val="fire fighting"/>
      <sheetName val="PLUMBING"/>
    </sheetNames>
    <sheetDataSet>
      <sheetData sheetId="0"/>
      <sheetData sheetId="1"/>
      <sheetData sheetId="2"/>
      <sheetData sheetId="3"/>
      <sheetData sheetId="4"/>
      <sheetData sheetId="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Koef Bahan"/>
      <sheetName val="3 Koef Alat"/>
      <sheetName val="4 Koef Tenaga"/>
      <sheetName val="6 Unit Prc Anl"/>
      <sheetName val="5 Harga SBD"/>
      <sheetName val="I Rekap BQ"/>
      <sheetName val="II BQ"/>
      <sheetName val="Surt Penawaran"/>
      <sheetName val="L1 Schedule"/>
      <sheetName val="L2  An H. Sat Utama"/>
      <sheetName val="L3 An H Sat Mob"/>
      <sheetName val="L4 LS Rutin"/>
      <sheetName val="L5 MoS"/>
      <sheetName val="L6 Plant"/>
      <sheetName val="L7 Daft Utama"/>
      <sheetName val="L8 Data Kont"/>
      <sheetName val="L9 Daft.Alat"/>
      <sheetName val="L10 Staf Inti"/>
      <sheetName val="L11 Sub"/>
      <sheetName val="L12a"/>
      <sheetName val="L12b"/>
      <sheetName val="L15 Daft Lamp"/>
      <sheetName val="Surat pernyataan"/>
    </sheetNames>
    <sheetDataSet>
      <sheetData sheetId="0"/>
      <sheetData sheetId="1"/>
      <sheetData sheetId="2"/>
      <sheetData sheetId="3"/>
      <sheetData sheetId="4"/>
      <sheetData sheetId="5"/>
      <sheetData sheetId="6"/>
      <sheetData sheetId="7"/>
      <sheetData sheetId="8"/>
      <sheetData sheetId="9"/>
      <sheetData sheetId="10">
        <row r="43">
          <cell r="I43" t="str">
            <v>Jakarta January 14th, 2003</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ummary"/>
      <sheetName val="General Item"/>
      <sheetName val="Sub Contract"/>
      <sheetName val="Material"/>
      <sheetName val="Contigence"/>
      <sheetName val="Unit Rate"/>
      <sheetName val="Personnel"/>
    </sheetNames>
    <sheetDataSet>
      <sheetData sheetId="0"/>
      <sheetData sheetId="1"/>
      <sheetData sheetId="2"/>
      <sheetData sheetId="3"/>
      <sheetData sheetId="4"/>
      <sheetData sheetId="5"/>
      <sheetData sheetId="6">
        <row r="2">
          <cell r="F2">
            <v>53000</v>
          </cell>
        </row>
        <row r="3">
          <cell r="F3">
            <v>12000</v>
          </cell>
        </row>
        <row r="5">
          <cell r="F5">
            <v>2300</v>
          </cell>
        </row>
        <row r="6">
          <cell r="F6">
            <v>31080</v>
          </cell>
        </row>
        <row r="7">
          <cell r="F7">
            <v>5000</v>
          </cell>
        </row>
        <row r="8">
          <cell r="F8">
            <v>100000</v>
          </cell>
        </row>
        <row r="9">
          <cell r="F9">
            <v>45500</v>
          </cell>
        </row>
        <row r="10">
          <cell r="F10">
            <v>9025</v>
          </cell>
        </row>
        <row r="16">
          <cell r="B16">
            <v>70000</v>
          </cell>
        </row>
      </sheetData>
      <sheetData sheetId="7"/>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uantitas (2)"/>
      <sheetName val="Sheet1"/>
      <sheetName val="DIV.2.1"/>
      <sheetName val="DIV-8"/>
      <sheetName val="DIV.6"/>
      <sheetName val="Rekap "/>
      <sheetName val="Rekap Kososng"/>
      <sheetName val="Sheet3"/>
      <sheetName val="Kuantitas Kosong"/>
      <sheetName val="Kuantitas"/>
      <sheetName val="Pekerjaan Utama"/>
      <sheetName val="Sheet2"/>
      <sheetName val="Conversion"/>
      <sheetName val="%"/>
      <sheetName val="Informasi"/>
      <sheetName val="Peta Quarry"/>
      <sheetName val=""/>
      <sheetName val="_x0000_"/>
      <sheetName val="Rekap Biaya"/>
      <sheetName val="Kuantitas &amp; Harga"/>
      <sheetName val="REKAP"/>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refreshError="1"/>
      <sheetData sheetId="17" refreshError="1"/>
      <sheetData sheetId="18"/>
      <sheetData sheetId="19"/>
      <sheetData sheetId="2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4"/>
      <sheetName val="Isolasi Luar"/>
      <sheetName val="Isolasi Luar Dalam"/>
      <sheetName val="Tanpa Isolasi"/>
      <sheetName val="INFO"/>
      <sheetName val="CAT-HARGA"/>
      <sheetName val="TOTAL"/>
      <sheetName val="DAF-1"/>
      <sheetName val="DAF-2"/>
      <sheetName val="DAF-3"/>
    </sheetNames>
    <sheetDataSet>
      <sheetData sheetId="0" refreshError="1"/>
      <sheetData sheetId="1" refreshError="1">
        <row r="342">
          <cell r="K342">
            <v>1092.3399999999997</v>
          </cell>
          <cell r="L342">
            <v>1210.4800000000002</v>
          </cell>
          <cell r="M342">
            <v>164.61</v>
          </cell>
          <cell r="N342">
            <v>40.5</v>
          </cell>
          <cell r="O342">
            <v>0</v>
          </cell>
        </row>
      </sheetData>
      <sheetData sheetId="2" refreshError="1">
        <row r="23">
          <cell r="N23">
            <v>28.799999999999997</v>
          </cell>
        </row>
        <row r="46">
          <cell r="L46">
            <v>16.16</v>
          </cell>
          <cell r="M46">
            <v>15.319999999999999</v>
          </cell>
          <cell r="N46">
            <v>80.239999999999995</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BAHAN"/>
      <sheetName val="r.dokter(2)"/>
      <sheetName val="R.JENAZAH(2)"/>
      <sheetName val="R. MUSHOLA(2)"/>
      <sheetName val="R. JAGA(2)"/>
      <sheetName val="PERAWAT"/>
      <sheetName val="R.KBDANAN"/>
      <sheetName val="R.ICU"/>
      <sheetName val="VIP"/>
      <sheetName val="RWT.INAP"/>
      <sheetName val="DAPUR RS"/>
      <sheetName val="PEK.PERSIAPAN"/>
      <sheetName val="POLY"/>
      <sheetName val="UGD"/>
      <sheetName val="ANAL KSR"/>
      <sheetName val="ANAL.BOW"/>
      <sheetName val="ANAL.KAY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32">
          <cell r="J232">
            <v>279200</v>
          </cell>
        </row>
      </sheetData>
      <sheetData sheetId="1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D"/>
      <sheetName val="service"/>
      <sheetName val="HARGA BAHAN"/>
      <sheetName val="r.dokter"/>
      <sheetName val="R.JENAZAH"/>
      <sheetName val="R. MUSHOLA"/>
      <sheetName val="R. JAGA"/>
      <sheetName val="PERAWAT"/>
      <sheetName val="RWT.INAP"/>
      <sheetName val="POLY"/>
      <sheetName val="R.KBDANAN (2)"/>
      <sheetName val="VIP (2)"/>
      <sheetName val="R.ICU"/>
      <sheetName val="DAPUR RS"/>
      <sheetName val="PEK.PERSIAPAN"/>
      <sheetName val="ANAL KSR"/>
      <sheetName val="ANAL.BOW"/>
      <sheetName val="ANAL.KAY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32">
          <cell r="J232">
            <v>279200</v>
          </cell>
        </row>
      </sheetData>
      <sheetData sheetId="1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BAHAN"/>
      <sheetName val="r.dokter"/>
      <sheetName val="R.KBDANAN"/>
      <sheetName val="R.ICU"/>
      <sheetName val="VIP"/>
      <sheetName val="RWT.INAP"/>
      <sheetName val="R. JAGA"/>
      <sheetName val="DAPUR RS"/>
      <sheetName val="R.JENAZAH"/>
      <sheetName val="PERAWAT"/>
      <sheetName val="PEK.PERSIAPAN"/>
      <sheetName val="POLY"/>
      <sheetName val="UGD"/>
      <sheetName val="ANAL KSR"/>
      <sheetName val="ANAL.BOW"/>
      <sheetName val="ANAL.KAY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71">
          <cell r="J171">
            <v>2690600</v>
          </cell>
        </row>
      </sheetData>
      <sheetData sheetId="1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o% fix"/>
      <sheetName val="daftar indeks"/>
      <sheetName val="rek lap bulanan"/>
      <sheetName val="koef komponen"/>
      <sheetName val="KOEF NON PROFIT"/>
      <sheetName val="MPU"/>
      <sheetName val="ES STG"/>
      <sheetName val="ES SPD"/>
      <sheetName val="EsApr00"/>
      <sheetName val="EsMei00"/>
      <sheetName val="EsJuni00"/>
      <sheetName val="EsJuli00"/>
      <sheetName val="EsAgus00"/>
      <sheetName val="EsSep00"/>
      <sheetName val="EsOkt00"/>
      <sheetName val="EsNov00"/>
      <sheetName val="EsDes00"/>
      <sheetName val="EsJan01"/>
      <sheetName val="EsPeb01"/>
      <sheetName val="EsMar01"/>
      <sheetName val="EsApr01"/>
      <sheetName val="EsMei01"/>
      <sheetName val="EsJuni01"/>
      <sheetName val="EsJuli01"/>
      <sheetName val="EsAgus01"/>
      <sheetName val="EsSept01"/>
      <sheetName val="EsOkt01"/>
      <sheetName val="EsNov01"/>
      <sheetName val="EsDes01"/>
      <sheetName val="EsJan02"/>
      <sheetName val="EsFeb02"/>
      <sheetName val="EsMar02"/>
      <sheetName val="EsApril02"/>
      <sheetName val="EsMei02"/>
      <sheetName val="EsJuni02"/>
      <sheetName val="EsJuli02"/>
      <sheetName val="EsAgus02"/>
      <sheetName val="Rekap Eks.blnan"/>
      <sheetName val="Rekap"/>
      <sheetName val="sekat"/>
      <sheetName val="Curr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DAK TERPAKAI"/>
      <sheetName val="BOQ Full"/>
      <sheetName val="BQ Mekanikal &amp; Elektrikal"/>
      <sheetName val="Analisa-Mek."/>
      <sheetName val="Material-List,mekanikal"/>
      <sheetName val="Uraian-BQ "/>
      <sheetName val="Analisa-ME (2003)"/>
      <sheetName val="Fitting-PVC"/>
      <sheetName val="VALVE-rev1"/>
      <sheetName val="BOQ me by owner"/>
      <sheetName val="rab me by owner"/>
      <sheetName val="rab me (fisik)"/>
      <sheetName val="BQ (by owner)"/>
      <sheetName val="rab me (by owner) "/>
      <sheetName val=" rab me (NON STD)"/>
      <sheetName val="rab me _fisik_"/>
      <sheetName val="BQ _by owner_"/>
      <sheetName val="rab me _by owner_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PEK-STRUKTUR"/>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bilang"/>
      <sheetName val="RAB"/>
      <sheetName val="Q'TY"/>
      <sheetName val="DIV.1"/>
      <sheetName val="DIV.2"/>
      <sheetName val="DIV.2a"/>
      <sheetName val="DIV.2a (2)"/>
      <sheetName val="DIV.2a.BET"/>
      <sheetName val="DIV.2a.TUL"/>
      <sheetName val="DIV.2b"/>
      <sheetName val="DIV.2b (2)"/>
      <sheetName val="DIV.2c"/>
      <sheetName val="DIV.2d"/>
      <sheetName val="DIV.3"/>
      <sheetName val="DIV.5"/>
      <sheetName val="DIV.6"/>
      <sheetName val="DIV.8"/>
      <sheetName val="DIV.8.a"/>
      <sheetName val="DIV.9"/>
      <sheetName val="HARGA DASAR"/>
      <sheetName val="ALAT"/>
      <sheetName val="INFO"/>
      <sheetName val="SKEDUL"/>
    </sheetNames>
    <sheetDataSet>
      <sheetData sheetId="0" refreshError="1"/>
      <sheetData sheetId="1">
        <row r="3">
          <cell r="B3" t="str">
            <v>REKAPITULASI</v>
          </cell>
        </row>
        <row r="4">
          <cell r="B4" t="str">
            <v>DAFTAR  KUANTITAS DAN HARGA</v>
          </cell>
        </row>
        <row r="6">
          <cell r="B6" t="str">
            <v xml:space="preserve"> Proyek / Bagpro</v>
          </cell>
          <cell r="D6" t="str">
            <v>:</v>
          </cell>
          <cell r="E6" t="str">
            <v>Pembangunan Sarana dan Prasara PON XVII Tahun 2008</v>
          </cell>
        </row>
        <row r="7">
          <cell r="B7" t="str">
            <v xml:space="preserve"> No. Paket Kontrak</v>
          </cell>
          <cell r="D7" t="str">
            <v>:</v>
          </cell>
          <cell r="E7" t="str">
            <v/>
          </cell>
        </row>
        <row r="8">
          <cell r="B8" t="str">
            <v xml:space="preserve"> Nama Paket</v>
          </cell>
          <cell r="D8" t="str">
            <v>:</v>
          </cell>
          <cell r="E8" t="str">
            <v>Pekerjaan Penyiapan Lahan, Pembangunan Jalan &amp; Drainase</v>
          </cell>
        </row>
        <row r="9">
          <cell r="B9" t="str">
            <v xml:space="preserve"> Prop / Kab / Kodya</v>
          </cell>
          <cell r="D9" t="str">
            <v>:</v>
          </cell>
          <cell r="E9" t="str">
            <v xml:space="preserve">Propinsi Kalimantan Timur, Kabupaten Kutai Kartanegara </v>
          </cell>
        </row>
        <row r="11">
          <cell r="C11" t="str">
            <v>URAIAN</v>
          </cell>
        </row>
        <row r="12">
          <cell r="B12" t="str">
            <v>NO.</v>
          </cell>
          <cell r="I12" t="str">
            <v>JUMLAH HARGA</v>
          </cell>
        </row>
        <row r="13">
          <cell r="B13" t="str">
            <v>DEVISI</v>
          </cell>
          <cell r="I13" t="str">
            <v>PEKERJAAN</v>
          </cell>
        </row>
        <row r="14">
          <cell r="I14" t="str">
            <v>(Rupiah)</v>
          </cell>
        </row>
        <row r="17">
          <cell r="B17">
            <v>1</v>
          </cell>
          <cell r="E17" t="str">
            <v>PRELIMINARY</v>
          </cell>
          <cell r="I17">
            <v>1264666781</v>
          </cell>
        </row>
        <row r="18">
          <cell r="B18">
            <v>2</v>
          </cell>
          <cell r="E18" t="str">
            <v>DRAINASE</v>
          </cell>
          <cell r="I18">
            <v>77287302186.655457</v>
          </cell>
        </row>
        <row r="19">
          <cell r="B19">
            <v>3</v>
          </cell>
          <cell r="E19" t="str">
            <v>PEKERJAAN TANAH</v>
          </cell>
          <cell r="I19">
            <v>61502335342.991112</v>
          </cell>
        </row>
        <row r="20">
          <cell r="B20">
            <v>4</v>
          </cell>
          <cell r="E20" t="str">
            <v>PELEBARAN PERKERASAN DAN BAHU JALAN</v>
          </cell>
          <cell r="I20">
            <v>0</v>
          </cell>
        </row>
        <row r="21">
          <cell r="B21">
            <v>5</v>
          </cell>
          <cell r="E21" t="str">
            <v>PERKERASAN BERBUTIR</v>
          </cell>
          <cell r="I21">
            <v>16999161109.557112</v>
          </cell>
        </row>
        <row r="22">
          <cell r="B22">
            <v>6</v>
          </cell>
          <cell r="E22" t="str">
            <v>PERKERASAN ASPAL</v>
          </cell>
          <cell r="I22">
            <v>13730797918.17</v>
          </cell>
        </row>
        <row r="23">
          <cell r="B23">
            <v>7</v>
          </cell>
          <cell r="E23" t="str">
            <v>STRUKTUR</v>
          </cell>
          <cell r="I23">
            <v>0</v>
          </cell>
        </row>
        <row r="24">
          <cell r="B24">
            <v>8</v>
          </cell>
          <cell r="E24" t="str">
            <v>PENGEMBALIAN KONDISI DAN PEKERJAAN MINOR</v>
          </cell>
          <cell r="I24">
            <v>7643915514.3060598</v>
          </cell>
        </row>
        <row r="25">
          <cell r="B25">
            <v>9</v>
          </cell>
          <cell r="E25" t="str">
            <v>PEKERJAAN HARIAN</v>
          </cell>
          <cell r="I25">
            <v>1761051456</v>
          </cell>
        </row>
        <row r="29">
          <cell r="B29" t="str">
            <v xml:space="preserve">  (A)    Jumlah Harga Pekerjaan ( termasuk Biaya Umum dan Keuntungan )</v>
          </cell>
          <cell r="I29">
            <v>180189230308.67975</v>
          </cell>
        </row>
        <row r="30">
          <cell r="B30" t="str">
            <v xml:space="preserve">  (B)    Ijin Mendirikan Bangunan (IMB) = 3 % x A</v>
          </cell>
          <cell r="I30">
            <v>5405676909.2603922</v>
          </cell>
        </row>
        <row r="31">
          <cell r="B31" t="str">
            <v xml:space="preserve">  (C)    JUMLAH (A)+(B)</v>
          </cell>
          <cell r="I31">
            <v>185594907217.94016</v>
          </cell>
        </row>
        <row r="32">
          <cell r="B32" t="str">
            <v xml:space="preserve">  (D)    Pajak Pertambahan Nilai ( PPN ) = 10% x (C)</v>
          </cell>
          <cell r="I32">
            <v>18559490721.794018</v>
          </cell>
        </row>
        <row r="33">
          <cell r="B33" t="str">
            <v xml:space="preserve">  (E)    JUMLAH TOTAL HARGA PEKERJAAN = (C) + (D)</v>
          </cell>
          <cell r="I33">
            <v>204154397939.73416</v>
          </cell>
        </row>
        <row r="34">
          <cell r="B34" t="str">
            <v xml:space="preserve">  (F)    PEMBULATAN</v>
          </cell>
          <cell r="I34">
            <v>204154397000</v>
          </cell>
        </row>
        <row r="36">
          <cell r="B36" t="str">
            <v>Terbilang</v>
          </cell>
        </row>
        <row r="37">
          <cell r="C37" t="str">
            <v xml:space="preserve">DUA RATUS  EMPAT MILYAR SERATUS  LIMAPULUH  EMPAT  JUTA TIGARATUS  SEMBILAN PULUH  TUJUH  RIBU  RUPIAH </v>
          </cell>
        </row>
        <row r="40">
          <cell r="H40" t="str">
            <v>Samarinda, 9 Agustus 2006</v>
          </cell>
        </row>
        <row r="41">
          <cell r="H41" t="str">
            <v>PT. WIJAYA KARYA (Persero)</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B4" t="str">
            <v>ITEM PEMBAYARAN NO.</v>
          </cell>
          <cell r="E4" t="str">
            <v>:</v>
          </cell>
          <cell r="F4" t="str">
            <v>3.1 (1)</v>
          </cell>
          <cell r="L4" t="str">
            <v>Analisa EI-311</v>
          </cell>
          <cell r="W4" t="str">
            <v>Analisa EI-311</v>
          </cell>
        </row>
        <row r="5">
          <cell r="B5" t="str">
            <v>JENIS PEKERJAAN</v>
          </cell>
          <cell r="E5" t="str">
            <v>:</v>
          </cell>
          <cell r="F5" t="str">
            <v>Galian Biasa</v>
          </cell>
        </row>
        <row r="6">
          <cell r="B6" t="str">
            <v>SATUAN PEMBAYARAN</v>
          </cell>
          <cell r="E6" t="str">
            <v>:</v>
          </cell>
          <cell r="F6" t="str">
            <v>M3</v>
          </cell>
          <cell r="J6" t="str">
            <v xml:space="preserve">         URAIAN ANALISA HARGA SATUAN</v>
          </cell>
        </row>
        <row r="7">
          <cell r="N7" t="str">
            <v>ANALISA HARGA SATUAN</v>
          </cell>
        </row>
        <row r="8">
          <cell r="N8" t="str">
            <v/>
          </cell>
        </row>
        <row r="9">
          <cell r="B9" t="str">
            <v>No.</v>
          </cell>
          <cell r="D9" t="str">
            <v>U R A I A N</v>
          </cell>
          <cell r="I9" t="str">
            <v>KODE</v>
          </cell>
          <cell r="J9" t="str">
            <v>KOEF.</v>
          </cell>
          <cell r="K9" t="str">
            <v>SATUAN</v>
          </cell>
          <cell r="L9" t="str">
            <v>KETERANGAN</v>
          </cell>
        </row>
        <row r="11">
          <cell r="N11" t="str">
            <v>PROYEK</v>
          </cell>
          <cell r="Q11" t="str">
            <v>:</v>
          </cell>
          <cell r="R11" t="str">
            <v>Pembangunan Sarana dan Prasara PON XVII Tahun 2008</v>
          </cell>
        </row>
        <row r="12">
          <cell r="B12" t="str">
            <v>I.</v>
          </cell>
          <cell r="D12" t="str">
            <v>ASUMSI</v>
          </cell>
          <cell r="N12" t="str">
            <v>No. PAKET KONTRAK</v>
          </cell>
          <cell r="Q12" t="str">
            <v>:</v>
          </cell>
          <cell r="R12" t="str">
            <v/>
          </cell>
        </row>
        <row r="13">
          <cell r="B13">
            <v>1</v>
          </cell>
          <cell r="D13" t="str">
            <v>Menggunakan alat berat (cara mekanik)</v>
          </cell>
          <cell r="N13" t="str">
            <v>NAMA PAKET</v>
          </cell>
          <cell r="Q13" t="str">
            <v>:</v>
          </cell>
          <cell r="R13" t="str">
            <v>Pekerjaan Penyiapan Lahan, Pembangunan Jalan &amp; Drainase</v>
          </cell>
        </row>
        <row r="14">
          <cell r="B14">
            <v>2</v>
          </cell>
          <cell r="D14" t="str">
            <v>Lokasi pekerjaan : sepanjang jalan</v>
          </cell>
          <cell r="N14" t="str">
            <v>PROP / KAB / KODYA</v>
          </cell>
          <cell r="Q14" t="str">
            <v>:</v>
          </cell>
          <cell r="R14" t="str">
            <v xml:space="preserve">Propinsi Kalimantan Timur, Kabupaten Kutai Kartanegara </v>
          </cell>
        </row>
        <row r="15">
          <cell r="B15">
            <v>3</v>
          </cell>
          <cell r="D15" t="str">
            <v>Kondisi Jalan   :  sedang / baik</v>
          </cell>
          <cell r="N15" t="str">
            <v>ITEM PEMBAYARAN NO.</v>
          </cell>
          <cell r="Q15" t="str">
            <v>:</v>
          </cell>
          <cell r="R15" t="str">
            <v>3.1 (1)</v>
          </cell>
          <cell r="U15" t="str">
            <v>PERKIRAAN VOL. PEK.</v>
          </cell>
          <cell r="W15" t="str">
            <v>:</v>
          </cell>
          <cell r="X15">
            <v>377298.261</v>
          </cell>
        </row>
        <row r="16">
          <cell r="B16">
            <v>4</v>
          </cell>
          <cell r="D16" t="str">
            <v>Jam kerja efektif per-hari</v>
          </cell>
          <cell r="I16" t="str">
            <v>Tk</v>
          </cell>
          <cell r="J16">
            <v>7</v>
          </cell>
          <cell r="K16" t="str">
            <v>Jam</v>
          </cell>
          <cell r="N16" t="str">
            <v>JENIS PEKERJAAN</v>
          </cell>
          <cell r="Q16" t="str">
            <v>:</v>
          </cell>
          <cell r="R16" t="str">
            <v>Galian Biasa</v>
          </cell>
          <cell r="U16" t="str">
            <v>TOTAL HARGA (Rp.)</v>
          </cell>
          <cell r="W16" t="str">
            <v>:</v>
          </cell>
          <cell r="X16">
            <v>6964171301.5380001</v>
          </cell>
        </row>
        <row r="17">
          <cell r="B17">
            <v>5</v>
          </cell>
          <cell r="D17" t="str">
            <v>Faktor pengembangan bahan</v>
          </cell>
          <cell r="I17" t="str">
            <v>Fk</v>
          </cell>
          <cell r="J17">
            <v>1.2</v>
          </cell>
          <cell r="K17" t="str">
            <v>-</v>
          </cell>
          <cell r="N17" t="str">
            <v>SATUAN PEMBAYARAN</v>
          </cell>
          <cell r="Q17" t="str">
            <v>:</v>
          </cell>
          <cell r="R17" t="str">
            <v>M3</v>
          </cell>
          <cell r="U17" t="str">
            <v>% THD. BIAYA PROYEK</v>
          </cell>
          <cell r="W17" t="str">
            <v>:</v>
          </cell>
          <cell r="X17">
            <v>3.8649209442805055</v>
          </cell>
        </row>
        <row r="20">
          <cell r="B20" t="str">
            <v>II.</v>
          </cell>
          <cell r="D20" t="str">
            <v>URUTAN KERJA</v>
          </cell>
          <cell r="T20" t="str">
            <v>PERKIRAAN</v>
          </cell>
          <cell r="U20" t="str">
            <v>HARGA</v>
          </cell>
          <cell r="V20" t="str">
            <v>JUMLAH</v>
          </cell>
        </row>
        <row r="21">
          <cell r="B21">
            <v>1</v>
          </cell>
          <cell r="D21" t="str">
            <v>Tanah yang dipotong umumnya berada disisi jalan</v>
          </cell>
          <cell r="N21" t="str">
            <v>NO.</v>
          </cell>
          <cell r="P21" t="str">
            <v>KOMPONEN</v>
          </cell>
          <cell r="S21" t="str">
            <v>SATUAN</v>
          </cell>
          <cell r="T21" t="str">
            <v>KUANTITAS</v>
          </cell>
          <cell r="U21" t="str">
            <v>SATUAN</v>
          </cell>
          <cell r="V21" t="str">
            <v>HARGA</v>
          </cell>
        </row>
        <row r="22">
          <cell r="B22">
            <v>2</v>
          </cell>
          <cell r="D22" t="str">
            <v>Penggalian dilakukan dengan menggunakan Excavator</v>
          </cell>
          <cell r="U22" t="str">
            <v>(Rp.)</v>
          </cell>
          <cell r="V22" t="str">
            <v>(Rp.)</v>
          </cell>
        </row>
        <row r="23">
          <cell r="B23">
            <v>3</v>
          </cell>
          <cell r="D23" t="str">
            <v>Selanjutnya Excavator menuangkan material hasil</v>
          </cell>
        </row>
        <row r="24">
          <cell r="D24" t="str">
            <v>galian kedalam Dump Truck</v>
          </cell>
        </row>
        <row r="25">
          <cell r="B25">
            <v>4</v>
          </cell>
          <cell r="D25" t="str">
            <v>Dump Truck membuang material hasil galian keluar</v>
          </cell>
          <cell r="N25" t="str">
            <v>A.</v>
          </cell>
          <cell r="P25" t="str">
            <v>TENAGA</v>
          </cell>
        </row>
        <row r="26">
          <cell r="D26" t="str">
            <v>lokasi jalan sejauh</v>
          </cell>
          <cell r="I26" t="str">
            <v>L</v>
          </cell>
          <cell r="J26">
            <v>1</v>
          </cell>
          <cell r="K26" t="str">
            <v>Km</v>
          </cell>
        </row>
        <row r="27">
          <cell r="N27" t="str">
            <v>1.</v>
          </cell>
          <cell r="P27" t="str">
            <v>Pekerja</v>
          </cell>
          <cell r="R27" t="str">
            <v>(L01)</v>
          </cell>
          <cell r="S27" t="str">
            <v>Jam</v>
          </cell>
          <cell r="T27">
            <v>3.9506172839506158E-2</v>
          </cell>
          <cell r="U27">
            <v>6250</v>
          </cell>
          <cell r="X27">
            <v>246.91358024691348</v>
          </cell>
        </row>
        <row r="28">
          <cell r="N28" t="str">
            <v>2.</v>
          </cell>
          <cell r="P28" t="str">
            <v>Mandor</v>
          </cell>
          <cell r="R28" t="str">
            <v>(L03)</v>
          </cell>
          <cell r="S28" t="str">
            <v>Jam</v>
          </cell>
          <cell r="T28">
            <v>1.9753086419753079E-2</v>
          </cell>
          <cell r="U28">
            <v>10000</v>
          </cell>
          <cell r="X28">
            <v>197.5308641975308</v>
          </cell>
        </row>
        <row r="29">
          <cell r="B29" t="str">
            <v>III.</v>
          </cell>
          <cell r="D29" t="str">
            <v>PEMAKAIAN BAHAN, ALAT DAN TENAGA</v>
          </cell>
        </row>
        <row r="31">
          <cell r="B31" t="str">
            <v xml:space="preserve">   1.</v>
          </cell>
          <cell r="D31" t="str">
            <v>BAHAN</v>
          </cell>
          <cell r="T31" t="str">
            <v xml:space="preserve">JUMLAH HARGA TENAGA   </v>
          </cell>
          <cell r="X31">
            <v>444.44444444444429</v>
          </cell>
        </row>
        <row r="32">
          <cell r="D32" t="str">
            <v>Tidak ada bahan yang diperlukan</v>
          </cell>
        </row>
        <row r="33">
          <cell r="N33" t="str">
            <v>B.</v>
          </cell>
          <cell r="P33" t="str">
            <v>BAHAN</v>
          </cell>
        </row>
        <row r="35">
          <cell r="B35" t="str">
            <v xml:space="preserve">   2.</v>
          </cell>
          <cell r="D35" t="str">
            <v>ALAT</v>
          </cell>
        </row>
        <row r="36">
          <cell r="B36" t="str">
            <v xml:space="preserve">   2.a.</v>
          </cell>
          <cell r="D36" t="str">
            <v>EXCAVATOR</v>
          </cell>
          <cell r="I36" t="str">
            <v>(E10)</v>
          </cell>
        </row>
        <row r="37">
          <cell r="D37" t="str">
            <v>Kapasitas Bucket</v>
          </cell>
          <cell r="I37" t="str">
            <v>V</v>
          </cell>
          <cell r="J37">
            <v>1.5</v>
          </cell>
          <cell r="K37" t="str">
            <v>M3</v>
          </cell>
        </row>
        <row r="38">
          <cell r="D38" t="str">
            <v>Faktor Bucket</v>
          </cell>
          <cell r="I38" t="str">
            <v>Fb</v>
          </cell>
          <cell r="J38">
            <v>0.9</v>
          </cell>
          <cell r="K38" t="str">
            <v>-</v>
          </cell>
          <cell r="T38" t="str">
            <v xml:space="preserve">JUMLAH HARGA BAHAN   </v>
          </cell>
          <cell r="X38">
            <v>0</v>
          </cell>
        </row>
        <row r="39">
          <cell r="D39" t="str">
            <v>Faktor  Efisiensi alat</v>
          </cell>
          <cell r="I39" t="str">
            <v>Fa</v>
          </cell>
          <cell r="J39">
            <v>0.75</v>
          </cell>
          <cell r="K39" t="str">
            <v>-</v>
          </cell>
        </row>
        <row r="41">
          <cell r="D41" t="str">
            <v>Waktu siklus</v>
          </cell>
          <cell r="I41" t="str">
            <v>Ts1</v>
          </cell>
          <cell r="K41" t="str">
            <v>menit</v>
          </cell>
          <cell r="N41" t="str">
            <v>C.</v>
          </cell>
          <cell r="P41" t="str">
            <v>PERALATAN</v>
          </cell>
        </row>
        <row r="42">
          <cell r="D42" t="str">
            <v>- Menggali / memuat</v>
          </cell>
          <cell r="I42" t="str">
            <v>T1</v>
          </cell>
          <cell r="J42">
            <v>0.5</v>
          </cell>
          <cell r="K42" t="str">
            <v>menit</v>
          </cell>
        </row>
        <row r="43">
          <cell r="D43" t="str">
            <v>- Lain-lain</v>
          </cell>
          <cell r="I43" t="str">
            <v>T2</v>
          </cell>
          <cell r="J43">
            <v>0.5</v>
          </cell>
          <cell r="K43" t="str">
            <v>menit</v>
          </cell>
          <cell r="N43" t="str">
            <v>1.</v>
          </cell>
          <cell r="P43" t="str">
            <v>Excavator</v>
          </cell>
          <cell r="R43" t="str">
            <v>(E10)</v>
          </cell>
          <cell r="S43" t="str">
            <v>Jam</v>
          </cell>
          <cell r="T43">
            <v>1.9753086419753083E-2</v>
          </cell>
          <cell r="U43">
            <v>643728</v>
          </cell>
          <cell r="X43">
            <v>12715.614814814813</v>
          </cell>
        </row>
        <row r="44">
          <cell r="I44" t="str">
            <v>Ts1</v>
          </cell>
          <cell r="J44">
            <v>1</v>
          </cell>
          <cell r="K44" t="str">
            <v>menit</v>
          </cell>
          <cell r="N44" t="str">
            <v>2.</v>
          </cell>
          <cell r="P44" t="str">
            <v>Dump Truck</v>
          </cell>
          <cell r="R44" t="str">
            <v>(E08)</v>
          </cell>
          <cell r="S44" t="str">
            <v>Jam</v>
          </cell>
          <cell r="T44">
            <v>4.1604938271604927E-2</v>
          </cell>
          <cell r="U44">
            <v>75000</v>
          </cell>
          <cell r="X44">
            <v>3120.3703703703695</v>
          </cell>
        </row>
        <row r="45">
          <cell r="N45" t="str">
            <v>3.</v>
          </cell>
          <cell r="P45" t="str">
            <v>Alat Bantu</v>
          </cell>
          <cell r="S45" t="str">
            <v>Ls</v>
          </cell>
          <cell r="T45">
            <v>1</v>
          </cell>
          <cell r="U45">
            <v>500</v>
          </cell>
          <cell r="X45">
            <v>500</v>
          </cell>
        </row>
        <row r="46">
          <cell r="D46" t="str">
            <v>Kap. Prod. / jam =</v>
          </cell>
          <cell r="F46" t="str">
            <v>V  x Fb x Fa x 60</v>
          </cell>
          <cell r="I46" t="str">
            <v>Q1</v>
          </cell>
          <cell r="J46">
            <v>50.625000000000014</v>
          </cell>
          <cell r="K46" t="str">
            <v>M3/Jam</v>
          </cell>
        </row>
        <row r="47">
          <cell r="F47" t="str">
            <v>Ts1 x Fk</v>
          </cell>
        </row>
        <row r="49">
          <cell r="D49" t="str">
            <v>Koefisien Alat / M3</v>
          </cell>
          <cell r="F49" t="str">
            <v xml:space="preserve"> =  1  :  Q1</v>
          </cell>
          <cell r="I49" t="str">
            <v>(E10)</v>
          </cell>
          <cell r="J49">
            <v>1.9753086419753083E-2</v>
          </cell>
          <cell r="K49" t="str">
            <v>Jam</v>
          </cell>
        </row>
        <row r="50">
          <cell r="T50" t="str">
            <v xml:space="preserve">JUMLAH HARGA PERALATAN   </v>
          </cell>
          <cell r="X50">
            <v>16335.985185185182</v>
          </cell>
        </row>
        <row r="52">
          <cell r="N52" t="str">
            <v>D.</v>
          </cell>
          <cell r="P52" t="str">
            <v>JUMLAH HARGA TENAGA, BAHAN DAN PERALATAN  ( A + B + C )</v>
          </cell>
          <cell r="X52">
            <v>16780.429629629627</v>
          </cell>
        </row>
        <row r="53">
          <cell r="B53" t="str">
            <v xml:space="preserve">   2.b.</v>
          </cell>
          <cell r="D53" t="str">
            <v>DUMP TRUCK</v>
          </cell>
          <cell r="I53" t="str">
            <v>(E08)</v>
          </cell>
          <cell r="N53" t="str">
            <v>E.</v>
          </cell>
          <cell r="P53" t="str">
            <v>OVERHEAD &amp; PROFIT</v>
          </cell>
          <cell r="S53">
            <v>10</v>
          </cell>
          <cell r="T53" t="str">
            <v>%  x  D</v>
          </cell>
          <cell r="X53">
            <v>1678.0429629629627</v>
          </cell>
        </row>
        <row r="54">
          <cell r="D54" t="str">
            <v>Kapasitas bak</v>
          </cell>
          <cell r="I54" t="str">
            <v>V</v>
          </cell>
          <cell r="J54">
            <v>8</v>
          </cell>
          <cell r="K54" t="str">
            <v>M3</v>
          </cell>
          <cell r="N54" t="str">
            <v>F.</v>
          </cell>
          <cell r="P54" t="str">
            <v>HARGA SATUAN PEKERJAAN  ( D + E )</v>
          </cell>
          <cell r="X54">
            <v>18458</v>
          </cell>
        </row>
        <row r="55">
          <cell r="D55" t="str">
            <v>Faktor  efisiensi alat</v>
          </cell>
          <cell r="I55" t="str">
            <v>Fa</v>
          </cell>
          <cell r="J55">
            <v>0.75</v>
          </cell>
          <cell r="K55" t="str">
            <v>-</v>
          </cell>
          <cell r="N55" t="str">
            <v>Note: 1</v>
          </cell>
          <cell r="P55" t="str">
            <v>SATUAN dapat berdasarkan atas jam operasi untuk Tenaga Kerja dan Peralatan, volume dan/atau ukuran</v>
          </cell>
        </row>
        <row r="56">
          <cell r="D56" t="str">
            <v>Kecepatan rata-rata bermuatan</v>
          </cell>
          <cell r="I56" t="str">
            <v>v1</v>
          </cell>
          <cell r="J56">
            <v>40</v>
          </cell>
          <cell r="K56" t="str">
            <v>KM/Jam</v>
          </cell>
          <cell r="P56" t="str">
            <v>berat untuk bahan-bahan.</v>
          </cell>
        </row>
        <row r="57">
          <cell r="D57" t="str">
            <v>Kecepatan rata-rata kosong</v>
          </cell>
          <cell r="I57" t="str">
            <v>v2</v>
          </cell>
          <cell r="J57">
            <v>60</v>
          </cell>
          <cell r="K57" t="str">
            <v>KM/Jam</v>
          </cell>
          <cell r="N57">
            <v>2</v>
          </cell>
          <cell r="P57" t="str">
            <v>Kuantitas satuan adalah kuantitas setiap komponen untuk menyelesaikan satu satuan pekerjaan dari nomor</v>
          </cell>
        </row>
        <row r="58">
          <cell r="D58" t="str">
            <v>Waktu  siklus</v>
          </cell>
          <cell r="I58" t="str">
            <v>Ts2</v>
          </cell>
          <cell r="K58" t="str">
            <v>menit</v>
          </cell>
          <cell r="P58" t="str">
            <v>mata pembayaran.</v>
          </cell>
        </row>
        <row r="59">
          <cell r="D59" t="str">
            <v>- Waktu tempuh isi</v>
          </cell>
          <cell r="G59" t="str">
            <v>=   (L  :  v1)  x  60</v>
          </cell>
          <cell r="I59" t="str">
            <v>T1</v>
          </cell>
          <cell r="J59">
            <v>1.5</v>
          </cell>
          <cell r="K59" t="str">
            <v>menit</v>
          </cell>
          <cell r="N59">
            <v>3</v>
          </cell>
          <cell r="P59" t="str">
            <v>Biaya satuan untuk peralatan sudah termasuk bahan bakar, bahan habis dipakai dan operator.</v>
          </cell>
        </row>
        <row r="60">
          <cell r="D60" t="str">
            <v>- Waktu tempuh kosong</v>
          </cell>
          <cell r="G60" t="str">
            <v>=   (L  :  v2)  x  60</v>
          </cell>
          <cell r="I60" t="str">
            <v>T2</v>
          </cell>
          <cell r="J60">
            <v>1</v>
          </cell>
          <cell r="K60" t="str">
            <v>menit</v>
          </cell>
          <cell r="N60">
            <v>4</v>
          </cell>
          <cell r="P60" t="str">
            <v>Biaya satuan sudah termasuk pengeluaran untuk seluruh pajak yang berkaitan (tetapi tidak termasuk PPN</v>
          </cell>
        </row>
        <row r="61">
          <cell r="D61" t="str">
            <v>- Muat</v>
          </cell>
          <cell r="G61" t="str">
            <v>=   (V  :  Q1) x 60</v>
          </cell>
          <cell r="I61" t="str">
            <v>T3</v>
          </cell>
          <cell r="J61">
            <v>9.4814814814814792</v>
          </cell>
          <cell r="K61" t="str">
            <v>menit</v>
          </cell>
          <cell r="P61" t="str">
            <v>yang dibayar dari kontrak) dan biaya-biaya lainnya.</v>
          </cell>
        </row>
        <row r="62">
          <cell r="D62" t="str">
            <v>- Lain-lain</v>
          </cell>
          <cell r="I62" t="str">
            <v>T4</v>
          </cell>
          <cell r="J62">
            <v>0.5</v>
          </cell>
          <cell r="K62" t="str">
            <v>menit</v>
          </cell>
        </row>
        <row r="63">
          <cell r="I63" t="str">
            <v>Ts2</v>
          </cell>
          <cell r="J63">
            <v>12.481481481481479</v>
          </cell>
          <cell r="K63" t="str">
            <v>menit</v>
          </cell>
        </row>
        <row r="64">
          <cell r="L64" t="str">
            <v>Berlanjut ke halaman berikut</v>
          </cell>
        </row>
        <row r="66">
          <cell r="B66" t="str">
            <v>ITEM PEMBAYARAN NO.</v>
          </cell>
          <cell r="E66" t="str">
            <v>:</v>
          </cell>
          <cell r="F66" t="str">
            <v>3.1 (1)</v>
          </cell>
          <cell r="L66" t="str">
            <v>Analisa EI-311</v>
          </cell>
        </row>
        <row r="67">
          <cell r="B67" t="str">
            <v>JENIS PEKERJAAN</v>
          </cell>
          <cell r="E67" t="str">
            <v>:</v>
          </cell>
          <cell r="F67" t="str">
            <v>Galian Biasa</v>
          </cell>
        </row>
        <row r="68">
          <cell r="B68" t="str">
            <v>SATUAN PEMBAYARAN</v>
          </cell>
          <cell r="E68" t="str">
            <v>:</v>
          </cell>
          <cell r="F68" t="str">
            <v>M3</v>
          </cell>
          <cell r="J68" t="str">
            <v xml:space="preserve">         URAIAN ANALISA HARGA SATUAN</v>
          </cell>
        </row>
        <row r="69">
          <cell r="L69" t="str">
            <v>Lanjutan</v>
          </cell>
        </row>
        <row r="71">
          <cell r="B71" t="str">
            <v>No.</v>
          </cell>
          <cell r="D71" t="str">
            <v>U R A I A N</v>
          </cell>
          <cell r="I71" t="str">
            <v>KODE</v>
          </cell>
          <cell r="J71" t="str">
            <v>KOEF.</v>
          </cell>
          <cell r="K71" t="str">
            <v>SATUAN</v>
          </cell>
          <cell r="L71" t="str">
            <v>KETERANGAN</v>
          </cell>
        </row>
        <row r="74">
          <cell r="D74" t="str">
            <v>Kapasitas Produksi / Jam   =</v>
          </cell>
          <cell r="G74" t="str">
            <v>V x Fa x 60</v>
          </cell>
          <cell r="I74" t="str">
            <v>Q2</v>
          </cell>
          <cell r="J74">
            <v>24.035608308605347</v>
          </cell>
          <cell r="K74" t="str">
            <v xml:space="preserve">M3/Jam </v>
          </cell>
        </row>
        <row r="75">
          <cell r="G75" t="str">
            <v xml:space="preserve">    Fk x Ts2</v>
          </cell>
        </row>
        <row r="78">
          <cell r="D78" t="str">
            <v>Koefisien Alat / M3</v>
          </cell>
          <cell r="F78" t="str">
            <v xml:space="preserve"> =  1  :  Q2</v>
          </cell>
          <cell r="I78" t="str">
            <v>(E08)</v>
          </cell>
          <cell r="J78">
            <v>4.1604938271604927E-2</v>
          </cell>
          <cell r="K78" t="str">
            <v>Jam</v>
          </cell>
        </row>
        <row r="81">
          <cell r="B81" t="str">
            <v>2.c.</v>
          </cell>
          <cell r="D81" t="str">
            <v>ALAT  BANTU</v>
          </cell>
        </row>
        <row r="82">
          <cell r="D82" t="str">
            <v>Diperlukan alat-alat bantu kecil</v>
          </cell>
          <cell r="L82" t="str">
            <v>Lump Sump</v>
          </cell>
        </row>
        <row r="83">
          <cell r="D83" t="str">
            <v>- Sekop</v>
          </cell>
        </row>
        <row r="84">
          <cell r="D84" t="str">
            <v>- Keranjang</v>
          </cell>
        </row>
        <row r="86">
          <cell r="B86" t="str">
            <v xml:space="preserve">   3.</v>
          </cell>
          <cell r="D86" t="str">
            <v>TENAGA</v>
          </cell>
        </row>
        <row r="87">
          <cell r="D87" t="str">
            <v>Produksi menentukan : EXCAVATOR</v>
          </cell>
          <cell r="I87" t="str">
            <v>Q1</v>
          </cell>
          <cell r="J87">
            <v>50.625000000000014</v>
          </cell>
          <cell r="K87" t="str">
            <v>M3/Jam</v>
          </cell>
        </row>
        <row r="88">
          <cell r="D88" t="str">
            <v>Produksi Galian / hari  =  Tk x Q1</v>
          </cell>
          <cell r="I88" t="str">
            <v>Qt</v>
          </cell>
          <cell r="J88">
            <v>354.37500000000011</v>
          </cell>
          <cell r="K88" t="str">
            <v>M3</v>
          </cell>
        </row>
        <row r="89">
          <cell r="D89" t="str">
            <v>Kebutuhan tenaga :</v>
          </cell>
        </row>
        <row r="90">
          <cell r="F90" t="str">
            <v>- Pekerja</v>
          </cell>
          <cell r="I90" t="str">
            <v>P</v>
          </cell>
          <cell r="J90">
            <v>2</v>
          </cell>
          <cell r="K90" t="str">
            <v>orang</v>
          </cell>
        </row>
        <row r="91">
          <cell r="F91" t="str">
            <v>- Mandor</v>
          </cell>
          <cell r="I91" t="str">
            <v>M</v>
          </cell>
          <cell r="J91">
            <v>1</v>
          </cell>
          <cell r="K91" t="str">
            <v>orang</v>
          </cell>
        </row>
        <row r="93">
          <cell r="D93" t="str">
            <v>Koefisien tenaga / M3   :</v>
          </cell>
        </row>
        <row r="94">
          <cell r="F94" t="str">
            <v>- Pekerja</v>
          </cell>
          <cell r="G94" t="str">
            <v>= (Tk x P) : Qt</v>
          </cell>
          <cell r="I94" t="str">
            <v>(L01)</v>
          </cell>
          <cell r="J94">
            <v>3.9506172839506158E-2</v>
          </cell>
          <cell r="K94" t="str">
            <v>Jam</v>
          </cell>
        </row>
        <row r="95">
          <cell r="F95" t="str">
            <v>- Mandor</v>
          </cell>
          <cell r="G95" t="str">
            <v>= (Tk x M) : Qt</v>
          </cell>
          <cell r="I95" t="str">
            <v>(L03)</v>
          </cell>
          <cell r="J95">
            <v>1.9753086419753079E-2</v>
          </cell>
          <cell r="K95" t="str">
            <v>Jam</v>
          </cell>
        </row>
        <row r="97">
          <cell r="B97" t="str">
            <v>4.</v>
          </cell>
          <cell r="D97" t="str">
            <v>HARGA DASAR SATUAN UPAH, BAHAN DAN ALAT</v>
          </cell>
        </row>
        <row r="98">
          <cell r="D98" t="str">
            <v>Lihat lampiran.</v>
          </cell>
        </row>
        <row r="100">
          <cell r="B100" t="str">
            <v>5.</v>
          </cell>
          <cell r="D100" t="str">
            <v>ANALISA HARGA SATUAN PEKERJAAN</v>
          </cell>
        </row>
        <row r="101">
          <cell r="D101" t="str">
            <v>Lihat perhitungan dalam FORMULIR STANDAR UNTUK</v>
          </cell>
        </row>
        <row r="102">
          <cell r="D102" t="str">
            <v>PEREKEMAN ANALISA MASING-MASING HARGA</v>
          </cell>
        </row>
        <row r="103">
          <cell r="D103" t="str">
            <v>SATUAN.</v>
          </cell>
        </row>
        <row r="104">
          <cell r="D104" t="str">
            <v>Didapat Harga Satuan Pekerjaan :</v>
          </cell>
        </row>
        <row r="106">
          <cell r="D106">
            <v>18458</v>
          </cell>
          <cell r="G106" t="str">
            <v xml:space="preserve"> / M3</v>
          </cell>
        </row>
        <row r="109">
          <cell r="B109" t="str">
            <v>6.</v>
          </cell>
          <cell r="D109" t="str">
            <v>WAKTU PELAKSANAAN YANG DIPERLUKAN</v>
          </cell>
        </row>
        <row r="110">
          <cell r="D110" t="str">
            <v>Masa Pelaksanaan :</v>
          </cell>
          <cell r="F110">
            <v>35.489548359788344</v>
          </cell>
          <cell r="G110" t="str">
            <v>bulan</v>
          </cell>
        </row>
        <row r="112">
          <cell r="B112" t="str">
            <v>7.</v>
          </cell>
          <cell r="D112" t="str">
            <v>VOLUME PEKERJAAN YANG DIPERLUKAN</v>
          </cell>
        </row>
        <row r="113">
          <cell r="D113" t="str">
            <v>Volume pekerjaan  :</v>
          </cell>
          <cell r="F113">
            <v>377298.261</v>
          </cell>
          <cell r="G113" t="str">
            <v>M3</v>
          </cell>
        </row>
        <row r="125">
          <cell r="B125" t="str">
            <v>ITEM PEMBAYARAN NO.</v>
          </cell>
          <cell r="E125" t="str">
            <v>:</v>
          </cell>
          <cell r="F125" t="str">
            <v>3.2 (1)</v>
          </cell>
          <cell r="L125" t="str">
            <v>Analisa EI-321</v>
          </cell>
          <cell r="W125" t="str">
            <v>Analisa EI-321</v>
          </cell>
        </row>
        <row r="126">
          <cell r="B126" t="str">
            <v>JENIS PEKERJAAN</v>
          </cell>
          <cell r="E126" t="str">
            <v>:</v>
          </cell>
          <cell r="F126" t="str">
            <v>Timbunan Biasa Dari Selain Galian Sumber Bahan (Borrow Material)</v>
          </cell>
        </row>
        <row r="127">
          <cell r="B127" t="str">
            <v>SATUAN PEMBAYARAN</v>
          </cell>
          <cell r="E127" t="str">
            <v>:</v>
          </cell>
          <cell r="F127" t="str">
            <v>M3</v>
          </cell>
          <cell r="J127" t="str">
            <v xml:space="preserve">         URAIAN ANALISA HARGA SATUAN</v>
          </cell>
        </row>
        <row r="128">
          <cell r="N128" t="str">
            <v>ANALISA HARGA SATUAN</v>
          </cell>
        </row>
        <row r="129">
          <cell r="N129" t="str">
            <v/>
          </cell>
        </row>
        <row r="130">
          <cell r="B130" t="str">
            <v>No.</v>
          </cell>
          <cell r="D130" t="str">
            <v>U R A I A N</v>
          </cell>
          <cell r="I130" t="str">
            <v>KODE</v>
          </cell>
          <cell r="J130" t="str">
            <v>KOEF.</v>
          </cell>
          <cell r="K130" t="str">
            <v>SATUAN</v>
          </cell>
          <cell r="L130" t="str">
            <v>KETERANGAN</v>
          </cell>
        </row>
        <row r="132">
          <cell r="N132" t="str">
            <v>PROYEK</v>
          </cell>
          <cell r="Q132" t="str">
            <v>:</v>
          </cell>
          <cell r="R132" t="str">
            <v>Pembangunan Sarana dan Prasara PON XVII Tahun 2008</v>
          </cell>
        </row>
        <row r="133">
          <cell r="B133" t="str">
            <v>I.</v>
          </cell>
          <cell r="D133" t="str">
            <v>ASUMSI</v>
          </cell>
          <cell r="N133" t="str">
            <v>No. PAKET KONTRAK</v>
          </cell>
          <cell r="Q133" t="str">
            <v>:</v>
          </cell>
          <cell r="R133" t="str">
            <v/>
          </cell>
        </row>
        <row r="134">
          <cell r="B134">
            <v>1</v>
          </cell>
          <cell r="D134" t="str">
            <v>Pekerjaan dilakukan secara mekanis</v>
          </cell>
          <cell r="N134" t="str">
            <v>NAMA PAKET</v>
          </cell>
          <cell r="Q134" t="str">
            <v>:</v>
          </cell>
          <cell r="R134" t="str">
            <v>Pekerjaan Penyiapan Lahan, Pembangunan Jalan &amp; Drainase</v>
          </cell>
        </row>
        <row r="135">
          <cell r="B135">
            <v>2</v>
          </cell>
          <cell r="D135" t="str">
            <v>Lokasi pekerjaan : sepanjang jalan</v>
          </cell>
          <cell r="N135" t="str">
            <v>PROP / KAB / KODYA</v>
          </cell>
          <cell r="Q135" t="str">
            <v>:</v>
          </cell>
          <cell r="R135" t="str">
            <v xml:space="preserve">Propinsi Kalimantan Timur, Kabupaten Kutai Kartanegara </v>
          </cell>
        </row>
        <row r="136">
          <cell r="B136">
            <v>3</v>
          </cell>
          <cell r="D136" t="str">
            <v>Kondisi Jalan   :  sedang / baik</v>
          </cell>
          <cell r="N136" t="str">
            <v>ITEM PEMBAYARAN NO.</v>
          </cell>
          <cell r="Q136" t="str">
            <v>:</v>
          </cell>
          <cell r="R136" t="str">
            <v>3.2 (1)</v>
          </cell>
          <cell r="U136" t="str">
            <v>PERKIRAAN VOL. PEK.</v>
          </cell>
          <cell r="W136" t="str">
            <v>:</v>
          </cell>
          <cell r="X136">
            <v>870045.86250000016</v>
          </cell>
        </row>
        <row r="137">
          <cell r="B137">
            <v>4</v>
          </cell>
          <cell r="D137" t="str">
            <v>Jam kerja efektif per-hari</v>
          </cell>
          <cell r="I137" t="str">
            <v>Tk</v>
          </cell>
          <cell r="J137">
            <v>7</v>
          </cell>
          <cell r="K137" t="str">
            <v>Jam</v>
          </cell>
          <cell r="N137" t="str">
            <v>JENIS PEKERJAAN</v>
          </cell>
          <cell r="Q137" t="str">
            <v>:</v>
          </cell>
          <cell r="R137" t="str">
            <v>Timbunan Biasa Dari Selain Galian Sumber Bahan (Borrow Material)</v>
          </cell>
          <cell r="U137" t="str">
            <v>TOTAL HARGA (Rp.)</v>
          </cell>
          <cell r="W137" t="str">
            <v>:</v>
          </cell>
          <cell r="X137">
            <v>42076287956.362511</v>
          </cell>
        </row>
        <row r="138">
          <cell r="B138">
            <v>5</v>
          </cell>
          <cell r="D138" t="str">
            <v>Faktor pengembangan bahan</v>
          </cell>
          <cell r="I138" t="str">
            <v>Fk</v>
          </cell>
          <cell r="J138">
            <v>1.2</v>
          </cell>
          <cell r="K138" t="str">
            <v>-</v>
          </cell>
          <cell r="N138" t="str">
            <v>SATUAN PEMBAYARAN</v>
          </cell>
          <cell r="Q138" t="str">
            <v>:</v>
          </cell>
          <cell r="R138" t="str">
            <v>M3</v>
          </cell>
          <cell r="T138" t="str">
            <v>(Borrow Material)</v>
          </cell>
          <cell r="U138" t="str">
            <v>% THD. BIAYA PROYEK</v>
          </cell>
          <cell r="W138" t="str">
            <v>:</v>
          </cell>
          <cell r="X138">
            <v>23.351166928390885</v>
          </cell>
        </row>
        <row r="139">
          <cell r="B139">
            <v>6</v>
          </cell>
          <cell r="D139" t="str">
            <v>Tebal hamparan padat</v>
          </cell>
          <cell r="I139" t="str">
            <v>t</v>
          </cell>
          <cell r="J139">
            <v>0.15</v>
          </cell>
          <cell r="K139" t="str">
            <v>M</v>
          </cell>
        </row>
        <row r="141">
          <cell r="B141" t="str">
            <v>II.</v>
          </cell>
          <cell r="D141" t="str">
            <v>URUTAN KERJA</v>
          </cell>
          <cell r="T141" t="str">
            <v>PERKIRAAN</v>
          </cell>
          <cell r="U141" t="str">
            <v>HARGA</v>
          </cell>
          <cell r="V141" t="str">
            <v>JUMLAH</v>
          </cell>
        </row>
        <row r="142">
          <cell r="B142">
            <v>1</v>
          </cell>
          <cell r="D142" t="str">
            <v>Whell Loader memuat ke dalam Dump Truck</v>
          </cell>
          <cell r="N142" t="str">
            <v>NO.</v>
          </cell>
          <cell r="P142" t="str">
            <v>KOMPONEN</v>
          </cell>
          <cell r="S142" t="str">
            <v>SATUAN</v>
          </cell>
          <cell r="T142" t="str">
            <v>KUANTITAS</v>
          </cell>
          <cell r="U142" t="str">
            <v>SATUAN</v>
          </cell>
          <cell r="V142" t="str">
            <v>HARGA</v>
          </cell>
        </row>
        <row r="143">
          <cell r="B143">
            <v>2</v>
          </cell>
          <cell r="D143" t="str">
            <v>Dump Truck mengangkut ke lapangan dengan jarak</v>
          </cell>
          <cell r="U143" t="str">
            <v>(Rp.)</v>
          </cell>
          <cell r="V143" t="str">
            <v>(Rp.)</v>
          </cell>
        </row>
        <row r="144">
          <cell r="D144" t="str">
            <v>quari ke lapangan</v>
          </cell>
          <cell r="I144" t="str">
            <v>L</v>
          </cell>
          <cell r="J144">
            <v>3</v>
          </cell>
          <cell r="K144" t="str">
            <v>Km</v>
          </cell>
        </row>
        <row r="145">
          <cell r="B145">
            <v>3</v>
          </cell>
          <cell r="D145" t="str">
            <v>Material dihampar dengan menggunakan Motor Grader</v>
          </cell>
        </row>
        <row r="146">
          <cell r="B146">
            <v>4</v>
          </cell>
          <cell r="D146" t="str">
            <v>Hamparan material disiram air dengan Watertank Truck</v>
          </cell>
          <cell r="N146" t="str">
            <v>A.</v>
          </cell>
          <cell r="P146" t="str">
            <v>TENAGA</v>
          </cell>
        </row>
        <row r="147">
          <cell r="D147" t="str">
            <v>(sebelum pelaksanaan pemadatan) dan dipadatkan</v>
          </cell>
        </row>
        <row r="148">
          <cell r="D148" t="str">
            <v>dengan menggunakan Vibro Roller</v>
          </cell>
          <cell r="N148" t="str">
            <v>1.</v>
          </cell>
          <cell r="P148" t="str">
            <v>Pekerja</v>
          </cell>
          <cell r="R148" t="str">
            <v>(L01)</v>
          </cell>
          <cell r="S148" t="str">
            <v>Jam</v>
          </cell>
          <cell r="T148">
            <v>7.9012345679012316E-2</v>
          </cell>
          <cell r="U148">
            <v>6250</v>
          </cell>
          <cell r="X148">
            <v>493.82716049382697</v>
          </cell>
        </row>
        <row r="149">
          <cell r="B149">
            <v>5</v>
          </cell>
          <cell r="D149" t="str">
            <v>Selama pemadatan sekelompok pekerja  akan</v>
          </cell>
          <cell r="N149" t="str">
            <v>2.</v>
          </cell>
          <cell r="P149" t="str">
            <v>Mandor</v>
          </cell>
          <cell r="R149" t="str">
            <v>(L03)</v>
          </cell>
          <cell r="S149" t="str">
            <v>Jam</v>
          </cell>
          <cell r="T149">
            <v>1.9753086419753079E-2</v>
          </cell>
          <cell r="U149">
            <v>10000</v>
          </cell>
          <cell r="X149">
            <v>197.5308641975308</v>
          </cell>
        </row>
        <row r="150">
          <cell r="D150" t="str">
            <v>merapikan tepi hamparan dan level permukaan</v>
          </cell>
        </row>
        <row r="151">
          <cell r="D151" t="str">
            <v>dengan menggunakan alat bantu</v>
          </cell>
        </row>
        <row r="152">
          <cell r="T152" t="str">
            <v xml:space="preserve">JUMLAH HARGA TENAGA   </v>
          </cell>
          <cell r="X152">
            <v>691.35802469135774</v>
          </cell>
        </row>
        <row r="153">
          <cell r="B153" t="str">
            <v>III.</v>
          </cell>
          <cell r="D153" t="str">
            <v>PEMAKAIAN BAHAN, ALAT DAN TENAGA</v>
          </cell>
        </row>
        <row r="154">
          <cell r="B154" t="str">
            <v xml:space="preserve">   1.</v>
          </cell>
          <cell r="D154" t="str">
            <v>BAHAN</v>
          </cell>
          <cell r="N154" t="str">
            <v>B.</v>
          </cell>
          <cell r="P154" t="str">
            <v>BAHAN</v>
          </cell>
        </row>
        <row r="155">
          <cell r="B155" t="str">
            <v>1.a.</v>
          </cell>
          <cell r="D155" t="str">
            <v>Bahan timbunan</v>
          </cell>
          <cell r="F155" t="str">
            <v xml:space="preserve"> =  1 x  Fk</v>
          </cell>
          <cell r="I155" t="str">
            <v>(M08)</v>
          </cell>
          <cell r="J155">
            <v>1.2</v>
          </cell>
          <cell r="K155" t="str">
            <v>M3</v>
          </cell>
          <cell r="L155" t="str">
            <v xml:space="preserve"> Borrow Pit</v>
          </cell>
        </row>
        <row r="156">
          <cell r="N156" t="str">
            <v>1.</v>
          </cell>
          <cell r="P156" t="str">
            <v xml:space="preserve">Bahan timbunan </v>
          </cell>
          <cell r="R156" t="str">
            <v>(M08)</v>
          </cell>
          <cell r="S156" t="str">
            <v>M3</v>
          </cell>
          <cell r="T156">
            <v>1.2</v>
          </cell>
          <cell r="U156">
            <v>7000</v>
          </cell>
          <cell r="X156">
            <v>8400</v>
          </cell>
        </row>
        <row r="157">
          <cell r="B157" t="str">
            <v xml:space="preserve">   2.</v>
          </cell>
          <cell r="D157" t="str">
            <v>ALAT</v>
          </cell>
        </row>
        <row r="158">
          <cell r="B158" t="str">
            <v>2.a.</v>
          </cell>
          <cell r="D158" t="str">
            <v>WHELL  LOADER</v>
          </cell>
          <cell r="I158" t="str">
            <v>(E15)</v>
          </cell>
        </row>
        <row r="159">
          <cell r="D159" t="str">
            <v>Kapasitas  Bucket</v>
          </cell>
          <cell r="I159" t="str">
            <v>V</v>
          </cell>
          <cell r="J159">
            <v>1.5</v>
          </cell>
          <cell r="K159" t="str">
            <v>M3</v>
          </cell>
        </row>
        <row r="160">
          <cell r="D160" t="str">
            <v>Faktor Bucket</v>
          </cell>
          <cell r="I160" t="str">
            <v>Fb</v>
          </cell>
          <cell r="J160">
            <v>0.9</v>
          </cell>
          <cell r="K160" t="str">
            <v>-</v>
          </cell>
          <cell r="T160" t="str">
            <v xml:space="preserve">JUMLAH HARGA BAHAN   </v>
          </cell>
          <cell r="X160">
            <v>8400</v>
          </cell>
        </row>
        <row r="161">
          <cell r="D161" t="str">
            <v>Faktor Efisiensi Alat</v>
          </cell>
          <cell r="I161" t="str">
            <v>Fa</v>
          </cell>
          <cell r="J161">
            <v>0.75</v>
          </cell>
          <cell r="K161" t="str">
            <v>-</v>
          </cell>
        </row>
        <row r="162">
          <cell r="D162" t="str">
            <v>Waktu sklus</v>
          </cell>
          <cell r="I162" t="str">
            <v>Ts1</v>
          </cell>
          <cell r="K162" t="str">
            <v>menit</v>
          </cell>
          <cell r="N162" t="str">
            <v>C.</v>
          </cell>
          <cell r="P162" t="str">
            <v>PERALATAN</v>
          </cell>
        </row>
        <row r="163">
          <cell r="D163" t="str">
            <v>- Muat</v>
          </cell>
          <cell r="I163" t="str">
            <v>T1</v>
          </cell>
          <cell r="J163">
            <v>0.5</v>
          </cell>
          <cell r="K163" t="str">
            <v>menit</v>
          </cell>
          <cell r="N163" t="str">
            <v>1.</v>
          </cell>
          <cell r="P163" t="str">
            <v>Whell  Loader</v>
          </cell>
          <cell r="R163" t="str">
            <v>(E15)</v>
          </cell>
          <cell r="S163" t="str">
            <v>Jam</v>
          </cell>
          <cell r="T163">
            <v>1.9753086419753083E-2</v>
          </cell>
          <cell r="U163">
            <v>584260</v>
          </cell>
          <cell r="X163">
            <v>11540.938271604937</v>
          </cell>
        </row>
        <row r="164">
          <cell r="D164" t="str">
            <v>- Lain-lain</v>
          </cell>
          <cell r="I164" t="str">
            <v>T2</v>
          </cell>
          <cell r="J164">
            <v>0.5</v>
          </cell>
          <cell r="K164" t="str">
            <v>menit</v>
          </cell>
          <cell r="N164" t="str">
            <v>2.</v>
          </cell>
          <cell r="P164" t="str">
            <v>Dump Truck</v>
          </cell>
          <cell r="R164" t="str">
            <v>(E08)</v>
          </cell>
          <cell r="S164" t="str">
            <v>Jam</v>
          </cell>
          <cell r="T164">
            <v>4.4999999999999998E-2</v>
          </cell>
          <cell r="U164">
            <v>75000</v>
          </cell>
          <cell r="X164">
            <v>3375</v>
          </cell>
        </row>
        <row r="165">
          <cell r="I165" t="str">
            <v>Ts1</v>
          </cell>
          <cell r="J165">
            <v>1</v>
          </cell>
          <cell r="K165" t="str">
            <v>menit</v>
          </cell>
          <cell r="N165" t="str">
            <v>3.</v>
          </cell>
          <cell r="P165" t="str">
            <v>Motor Grader</v>
          </cell>
          <cell r="R165" t="str">
            <v>(E13)</v>
          </cell>
          <cell r="S165" t="str">
            <v>Jam</v>
          </cell>
          <cell r="T165">
            <v>1.1111111111111112E-2</v>
          </cell>
          <cell r="U165">
            <v>384027.23</v>
          </cell>
          <cell r="X165">
            <v>4266.969222222222</v>
          </cell>
        </row>
        <row r="166">
          <cell r="N166" t="str">
            <v>3.</v>
          </cell>
          <cell r="P166" t="str">
            <v>Vibro Roller</v>
          </cell>
          <cell r="R166" t="str">
            <v>(E19)</v>
          </cell>
          <cell r="S166" t="str">
            <v>Jam</v>
          </cell>
          <cell r="T166">
            <v>1.9753086419753086E-2</v>
          </cell>
          <cell r="U166">
            <v>509163</v>
          </cell>
          <cell r="X166">
            <v>10057.54074074074</v>
          </cell>
        </row>
        <row r="167">
          <cell r="D167" t="str">
            <v>Kapasitas Produksi / Jam =</v>
          </cell>
          <cell r="G167" t="str">
            <v>V  x  Fb x Fa x 60</v>
          </cell>
          <cell r="I167" t="str">
            <v>Q1</v>
          </cell>
          <cell r="J167">
            <v>50.625000000000014</v>
          </cell>
          <cell r="K167" t="str">
            <v>M3</v>
          </cell>
          <cell r="N167" t="str">
            <v>4.</v>
          </cell>
          <cell r="P167" t="str">
            <v>Water Tanker</v>
          </cell>
          <cell r="R167" t="str">
            <v>(E23)</v>
          </cell>
          <cell r="S167" t="str">
            <v>Jam</v>
          </cell>
          <cell r="T167">
            <v>4.6666666666666669E-2</v>
          </cell>
          <cell r="U167">
            <v>95000</v>
          </cell>
          <cell r="X167">
            <v>4433.3333333333339</v>
          </cell>
        </row>
        <row r="168">
          <cell r="G168" t="str">
            <v xml:space="preserve">      Fk x Ts1</v>
          </cell>
          <cell r="N168" t="str">
            <v>5.</v>
          </cell>
          <cell r="P168" t="str">
            <v>Alat  Bantu</v>
          </cell>
          <cell r="S168" t="str">
            <v>Ls</v>
          </cell>
          <cell r="T168">
            <v>1</v>
          </cell>
          <cell r="U168">
            <v>1200</v>
          </cell>
          <cell r="X168">
            <v>1200</v>
          </cell>
        </row>
        <row r="170">
          <cell r="D170" t="str">
            <v>Koefisienalat / M3</v>
          </cell>
          <cell r="F170" t="str">
            <v xml:space="preserve"> =   1 : Q1</v>
          </cell>
          <cell r="I170" t="str">
            <v>(E15)</v>
          </cell>
          <cell r="J170">
            <v>1.9753086419753083E-2</v>
          </cell>
          <cell r="K170" t="str">
            <v>Jam</v>
          </cell>
        </row>
        <row r="171">
          <cell r="T171" t="str">
            <v xml:space="preserve">JUMLAH HARGA PERALATAN   </v>
          </cell>
          <cell r="X171">
            <v>34873.781567901235</v>
          </cell>
        </row>
        <row r="172">
          <cell r="B172" t="str">
            <v xml:space="preserve">   2.b.</v>
          </cell>
          <cell r="D172" t="str">
            <v>DUMP TRUCK</v>
          </cell>
          <cell r="I172" t="str">
            <v>(E09)</v>
          </cell>
        </row>
        <row r="173">
          <cell r="D173" t="str">
            <v>Kapasitas bak</v>
          </cell>
          <cell r="I173" t="str">
            <v>V</v>
          </cell>
          <cell r="J173">
            <v>8</v>
          </cell>
          <cell r="K173" t="str">
            <v>M3</v>
          </cell>
          <cell r="N173" t="str">
            <v>D.</v>
          </cell>
          <cell r="P173" t="str">
            <v>JUMLAH HARGA TENAGA, BAHAN DAN PERALATAN  ( A + B + C )</v>
          </cell>
          <cell r="X173">
            <v>43965.13959259259</v>
          </cell>
        </row>
        <row r="174">
          <cell r="D174" t="str">
            <v>Faktor  efisiensi alat</v>
          </cell>
          <cell r="I174" t="str">
            <v>Fa</v>
          </cell>
          <cell r="J174">
            <v>0.75</v>
          </cell>
          <cell r="K174" t="str">
            <v>-</v>
          </cell>
          <cell r="N174" t="str">
            <v>E.</v>
          </cell>
          <cell r="P174" t="str">
            <v>OVERHEAD &amp; PROFIT</v>
          </cell>
          <cell r="S174">
            <v>10</v>
          </cell>
          <cell r="T174" t="str">
            <v>%  x  D</v>
          </cell>
          <cell r="X174">
            <v>4396.5139592592595</v>
          </cell>
        </row>
        <row r="175">
          <cell r="D175" t="str">
            <v>Kecepatan rata-rata bermuatan</v>
          </cell>
          <cell r="I175" t="str">
            <v>v1</v>
          </cell>
          <cell r="J175">
            <v>30</v>
          </cell>
          <cell r="K175" t="str">
            <v>KM/Jam</v>
          </cell>
          <cell r="N175" t="str">
            <v>F.</v>
          </cell>
          <cell r="P175" t="str">
            <v>HARGA SATUAN PEKERJAAN  ( D + E )</v>
          </cell>
          <cell r="X175">
            <v>48361</v>
          </cell>
        </row>
        <row r="176">
          <cell r="D176" t="str">
            <v>Kecepatan rata-rata kosong</v>
          </cell>
          <cell r="I176" t="str">
            <v>v2</v>
          </cell>
          <cell r="J176">
            <v>40</v>
          </cell>
          <cell r="K176" t="str">
            <v>KM/Jam</v>
          </cell>
          <cell r="N176" t="str">
            <v>Note: 1</v>
          </cell>
          <cell r="P176" t="str">
            <v>SATUAN dapat berdasarkan atas jam operasi untuk Tenaga Kerja dan Peralatan, volume dan/atau ukuran</v>
          </cell>
        </row>
        <row r="177">
          <cell r="D177" t="str">
            <v>Waktusiklus :</v>
          </cell>
          <cell r="I177" t="str">
            <v>Ts2</v>
          </cell>
          <cell r="P177" t="str">
            <v>berat untuk bahan-bahan.</v>
          </cell>
        </row>
        <row r="178">
          <cell r="D178" t="str">
            <v>-  Waktu tempuh isi   = (L : v1) x 60</v>
          </cell>
          <cell r="I178" t="str">
            <v>T1</v>
          </cell>
          <cell r="J178">
            <v>6</v>
          </cell>
          <cell r="K178" t="str">
            <v>menit</v>
          </cell>
          <cell r="N178">
            <v>2</v>
          </cell>
          <cell r="P178" t="str">
            <v>Kuantitas satuan adalah kuantitas setiap komponen untuk menyelesaikan satu satuan pekerjaan dari nomor</v>
          </cell>
        </row>
        <row r="179">
          <cell r="D179" t="str">
            <v>-  Waktu tempuh kosong   = (L : v2) x 60</v>
          </cell>
          <cell r="I179" t="str">
            <v>T2</v>
          </cell>
          <cell r="J179">
            <v>4.5</v>
          </cell>
          <cell r="K179" t="str">
            <v>menit</v>
          </cell>
          <cell r="P179" t="str">
            <v>mata pembayaran.</v>
          </cell>
        </row>
        <row r="180">
          <cell r="D180" t="str">
            <v>- Lain-lain</v>
          </cell>
          <cell r="I180" t="str">
            <v>T3</v>
          </cell>
          <cell r="J180">
            <v>3</v>
          </cell>
          <cell r="K180" t="str">
            <v>menit</v>
          </cell>
          <cell r="N180">
            <v>3</v>
          </cell>
          <cell r="P180" t="str">
            <v>Biaya satuan untuk peralatan sudah termasuk bahan bakar, bahan habis dipakai dan operator.</v>
          </cell>
        </row>
        <row r="181">
          <cell r="I181" t="str">
            <v>Ts2</v>
          </cell>
          <cell r="J181">
            <v>13.5</v>
          </cell>
          <cell r="K181" t="str">
            <v>menit</v>
          </cell>
          <cell r="N181">
            <v>4</v>
          </cell>
          <cell r="P181" t="str">
            <v>Biaya satuan sudah termasuk pengeluaran untuk seluruh pajak yang berkaitan (tetapi tidak termasuk PPN</v>
          </cell>
        </row>
        <row r="182">
          <cell r="P182" t="str">
            <v>yang dibayar dari kontrak) dan biaya-biaya lainnya.</v>
          </cell>
        </row>
        <row r="185">
          <cell r="L185" t="str">
            <v>Berlanjut ke halaman berikut</v>
          </cell>
        </row>
        <row r="187">
          <cell r="B187" t="str">
            <v>ITEM PEMBAYARAN NO.</v>
          </cell>
          <cell r="E187" t="str">
            <v>:</v>
          </cell>
          <cell r="F187" t="str">
            <v>3.2 (1)</v>
          </cell>
          <cell r="L187" t="str">
            <v>Analisa EI-321</v>
          </cell>
        </row>
        <row r="188">
          <cell r="B188" t="str">
            <v>JENIS PEKERJAAN</v>
          </cell>
          <cell r="E188" t="str">
            <v>:</v>
          </cell>
          <cell r="F188" t="str">
            <v>Timbunan Biasa Dari Selain Galian Sumber Bahan (Borrow Material)</v>
          </cell>
        </row>
        <row r="189">
          <cell r="B189" t="str">
            <v>SATUAN PEMBAYARAN</v>
          </cell>
          <cell r="E189" t="str">
            <v>:</v>
          </cell>
          <cell r="F189" t="str">
            <v>M3</v>
          </cell>
          <cell r="J189" t="str">
            <v xml:space="preserve">         URAIAN ANALISA HARGA SATUAN</v>
          </cell>
        </row>
        <row r="190">
          <cell r="L190" t="str">
            <v>Lanjutan</v>
          </cell>
        </row>
        <row r="192">
          <cell r="B192" t="str">
            <v>No.</v>
          </cell>
          <cell r="D192" t="str">
            <v>U R A I A N</v>
          </cell>
          <cell r="I192" t="str">
            <v>KODE</v>
          </cell>
          <cell r="J192" t="str">
            <v>KOEF.</v>
          </cell>
          <cell r="K192" t="str">
            <v>SATUAN</v>
          </cell>
          <cell r="L192" t="str">
            <v>KETERANGAN</v>
          </cell>
        </row>
        <row r="195">
          <cell r="D195" t="str">
            <v>Kapasitas Produksi / Jam   =</v>
          </cell>
          <cell r="G195" t="str">
            <v>V x Fa x 60</v>
          </cell>
          <cell r="I195" t="str">
            <v>Q2</v>
          </cell>
          <cell r="J195">
            <v>22.222222222222221</v>
          </cell>
          <cell r="K195" t="str">
            <v>M3</v>
          </cell>
        </row>
        <row r="196">
          <cell r="G196" t="str">
            <v xml:space="preserve">    Fk x Ts2</v>
          </cell>
        </row>
        <row r="198">
          <cell r="D198" t="str">
            <v>Koefisien Alat / M3</v>
          </cell>
          <cell r="F198" t="str">
            <v xml:space="preserve"> =  1  :  Q2</v>
          </cell>
          <cell r="I198" t="str">
            <v>(E08)</v>
          </cell>
          <cell r="J198">
            <v>4.4999999999999998E-2</v>
          </cell>
          <cell r="K198" t="str">
            <v>Jam</v>
          </cell>
        </row>
        <row r="200">
          <cell r="B200" t="str">
            <v>2.c.</v>
          </cell>
          <cell r="D200" t="str">
            <v>MOTOR GRADER</v>
          </cell>
          <cell r="I200" t="str">
            <v>(E13)</v>
          </cell>
        </row>
        <row r="201">
          <cell r="D201" t="str">
            <v>Panjang hamparan</v>
          </cell>
          <cell r="I201" t="str">
            <v>Lh</v>
          </cell>
          <cell r="J201">
            <v>50</v>
          </cell>
          <cell r="K201" t="str">
            <v>M</v>
          </cell>
        </row>
        <row r="202">
          <cell r="D202" t="str">
            <v>Lebar Efektif kerja Blade</v>
          </cell>
          <cell r="I202" t="str">
            <v>b</v>
          </cell>
          <cell r="J202">
            <v>2.4</v>
          </cell>
          <cell r="K202" t="str">
            <v>M</v>
          </cell>
        </row>
        <row r="203">
          <cell r="D203" t="str">
            <v>Faktor Efisiensi Alat</v>
          </cell>
          <cell r="I203" t="str">
            <v>Fa</v>
          </cell>
          <cell r="J203">
            <v>0.75</v>
          </cell>
          <cell r="K203" t="str">
            <v>-</v>
          </cell>
        </row>
        <row r="204">
          <cell r="D204" t="str">
            <v>Kecepatan rata-rata alat</v>
          </cell>
          <cell r="I204" t="str">
            <v>v</v>
          </cell>
          <cell r="J204">
            <v>3</v>
          </cell>
          <cell r="K204" t="str">
            <v>Km / Jam</v>
          </cell>
        </row>
        <row r="205">
          <cell r="D205" t="str">
            <v>Jumlah lintasan</v>
          </cell>
          <cell r="I205" t="str">
            <v>n</v>
          </cell>
          <cell r="J205">
            <v>6</v>
          </cell>
          <cell r="K205" t="str">
            <v>lintasan</v>
          </cell>
        </row>
        <row r="206">
          <cell r="D206" t="str">
            <v>Waktu siklus</v>
          </cell>
          <cell r="I206" t="str">
            <v>Ts3</v>
          </cell>
        </row>
        <row r="207">
          <cell r="D207" t="str">
            <v>- Perataan 1 kali lintasan    = Lh : (v x 1000) x 60</v>
          </cell>
          <cell r="I207" t="str">
            <v>T1</v>
          </cell>
          <cell r="J207">
            <v>1</v>
          </cell>
          <cell r="K207" t="str">
            <v>menit</v>
          </cell>
        </row>
        <row r="208">
          <cell r="D208" t="str">
            <v>- Lain-lain</v>
          </cell>
          <cell r="I208" t="str">
            <v>T2</v>
          </cell>
          <cell r="J208">
            <v>0.5</v>
          </cell>
          <cell r="K208" t="str">
            <v>menit</v>
          </cell>
        </row>
        <row r="209">
          <cell r="I209" t="str">
            <v>Ts3</v>
          </cell>
          <cell r="J209">
            <v>1.5</v>
          </cell>
          <cell r="K209" t="str">
            <v>menit</v>
          </cell>
        </row>
        <row r="211">
          <cell r="D211" t="str">
            <v>Kapasitas Produksi / Jam   =</v>
          </cell>
          <cell r="G211" t="str">
            <v>Lh x b x t x Fa x 60</v>
          </cell>
          <cell r="I211" t="str">
            <v>Q3</v>
          </cell>
          <cell r="J211">
            <v>90</v>
          </cell>
          <cell r="K211" t="str">
            <v>M3</v>
          </cell>
        </row>
        <row r="212">
          <cell r="G212" t="str">
            <v xml:space="preserve">      n x Ts3</v>
          </cell>
        </row>
        <row r="214">
          <cell r="D214" t="str">
            <v>Koefisien Alat / M3</v>
          </cell>
          <cell r="F214" t="str">
            <v xml:space="preserve"> =  1  :  Q3</v>
          </cell>
          <cell r="I214" t="str">
            <v>(E13)</v>
          </cell>
          <cell r="J214">
            <v>1.1111111111111112E-2</v>
          </cell>
          <cell r="K214" t="str">
            <v>Jam</v>
          </cell>
        </row>
        <row r="216">
          <cell r="B216" t="str">
            <v>2.d.</v>
          </cell>
          <cell r="D216" t="str">
            <v>VIBRO ROLLER</v>
          </cell>
          <cell r="I216" t="str">
            <v>(E19)</v>
          </cell>
        </row>
        <row r="217">
          <cell r="D217" t="str">
            <v>Kecepatan rata-rata alat</v>
          </cell>
          <cell r="I217" t="str">
            <v>v</v>
          </cell>
          <cell r="J217">
            <v>3</v>
          </cell>
          <cell r="K217" t="str">
            <v>Km / Jam</v>
          </cell>
        </row>
        <row r="218">
          <cell r="D218" t="str">
            <v>Lebar efektif pemadatan</v>
          </cell>
          <cell r="I218" t="str">
            <v>b</v>
          </cell>
          <cell r="J218">
            <v>1.2</v>
          </cell>
          <cell r="K218" t="str">
            <v>M</v>
          </cell>
        </row>
        <row r="219">
          <cell r="D219" t="str">
            <v>Jumlah lintasan</v>
          </cell>
          <cell r="I219" t="str">
            <v>n</v>
          </cell>
          <cell r="J219">
            <v>8</v>
          </cell>
          <cell r="K219" t="str">
            <v>lintasan</v>
          </cell>
        </row>
        <row r="220">
          <cell r="D220" t="str">
            <v>Faktor efisiensi alat</v>
          </cell>
          <cell r="I220" t="str">
            <v>Fa</v>
          </cell>
          <cell r="J220">
            <v>0.75</v>
          </cell>
          <cell r="K220" t="str">
            <v>-</v>
          </cell>
        </row>
        <row r="222">
          <cell r="D222" t="str">
            <v>Kapasitas Prod./Jam   =</v>
          </cell>
          <cell r="F222" t="str">
            <v>(v x 1000) x b x t x Fa</v>
          </cell>
          <cell r="I222" t="str">
            <v>Q4</v>
          </cell>
          <cell r="J222">
            <v>50.625</v>
          </cell>
          <cell r="K222" t="str">
            <v>M3</v>
          </cell>
        </row>
        <row r="223">
          <cell r="F223" t="str">
            <v>n</v>
          </cell>
        </row>
        <row r="225">
          <cell r="D225" t="str">
            <v>Koefisien Alat / M3</v>
          </cell>
          <cell r="F225" t="str">
            <v xml:space="preserve"> =  1  :  Q4</v>
          </cell>
          <cell r="I225" t="str">
            <v>(E19)</v>
          </cell>
          <cell r="J225">
            <v>1.9753086419753086E-2</v>
          </cell>
          <cell r="K225" t="str">
            <v>Jam</v>
          </cell>
        </row>
        <row r="228">
          <cell r="B228" t="str">
            <v>2.e.</v>
          </cell>
          <cell r="D228" t="str">
            <v>WATER TANK TRUCK</v>
          </cell>
          <cell r="I228" t="str">
            <v>(E23)</v>
          </cell>
        </row>
        <row r="229">
          <cell r="D229" t="str">
            <v>Volume tangki air</v>
          </cell>
          <cell r="I229" t="str">
            <v>V</v>
          </cell>
          <cell r="J229">
            <v>4</v>
          </cell>
          <cell r="K229" t="str">
            <v>M3</v>
          </cell>
        </row>
        <row r="230">
          <cell r="D230" t="str">
            <v>Kebutuhan air / M3 material padat</v>
          </cell>
          <cell r="I230" t="str">
            <v>Wc</v>
          </cell>
          <cell r="J230">
            <v>7.0000000000000007E-2</v>
          </cell>
          <cell r="K230" t="str">
            <v>M3</v>
          </cell>
        </row>
        <row r="231">
          <cell r="D231" t="str">
            <v>Pengisian Tangki / jam</v>
          </cell>
          <cell r="I231" t="str">
            <v>n</v>
          </cell>
          <cell r="J231">
            <v>0.5</v>
          </cell>
          <cell r="K231" t="str">
            <v>kali</v>
          </cell>
        </row>
        <row r="232">
          <cell r="D232" t="str">
            <v>Faktor efisiensi alat</v>
          </cell>
          <cell r="I232" t="str">
            <v>Fa</v>
          </cell>
          <cell r="J232">
            <v>0.75</v>
          </cell>
          <cell r="K232" t="str">
            <v>-</v>
          </cell>
          <cell r="L232" t="str">
            <v>Baik</v>
          </cell>
        </row>
        <row r="234">
          <cell r="D234" t="str">
            <v>Kapasitas Produksi / Jam   =</v>
          </cell>
          <cell r="G234" t="str">
            <v>V  x  n x Fa</v>
          </cell>
          <cell r="I234" t="str">
            <v>Q5</v>
          </cell>
          <cell r="J234">
            <v>21.428571428571427</v>
          </cell>
          <cell r="K234" t="str">
            <v>M3</v>
          </cell>
        </row>
        <row r="235">
          <cell r="G235" t="str">
            <v xml:space="preserve">     Wc</v>
          </cell>
        </row>
        <row r="237">
          <cell r="D237" t="str">
            <v>Koefisien Alat / M3</v>
          </cell>
          <cell r="F237" t="str">
            <v xml:space="preserve"> =  1  :  Q5</v>
          </cell>
          <cell r="I237" t="str">
            <v>(E23)</v>
          </cell>
          <cell r="J237">
            <v>4.6666666666666669E-2</v>
          </cell>
          <cell r="K237" t="str">
            <v>Jam</v>
          </cell>
        </row>
        <row r="239">
          <cell r="B239" t="str">
            <v>2.f.</v>
          </cell>
          <cell r="D239" t="str">
            <v>ALAT  BANTU</v>
          </cell>
        </row>
        <row r="240">
          <cell r="D240" t="str">
            <v>Diperlukan alat-alat bantu kecil</v>
          </cell>
          <cell r="L240" t="str">
            <v>Lump Sump</v>
          </cell>
        </row>
        <row r="241">
          <cell r="D241" t="str">
            <v>- Sekop    =         3   buah</v>
          </cell>
        </row>
        <row r="242">
          <cell r="D242" t="str">
            <v>- Cangkul =         3 Buah</v>
          </cell>
        </row>
        <row r="244">
          <cell r="L244" t="str">
            <v>Berlanjut ke halaman berikut</v>
          </cell>
        </row>
        <row r="246">
          <cell r="B246" t="str">
            <v>ITEM PEMBAYARAN NO.</v>
          </cell>
          <cell r="E246" t="str">
            <v>:</v>
          </cell>
          <cell r="F246" t="str">
            <v>3.2 (1)</v>
          </cell>
          <cell r="L246" t="str">
            <v>Analisa EI-321</v>
          </cell>
        </row>
        <row r="247">
          <cell r="B247" t="str">
            <v>JENIS PEKERJAAN</v>
          </cell>
          <cell r="E247" t="str">
            <v>:</v>
          </cell>
          <cell r="F247" t="str">
            <v>Timbunan Biasa Dari Selain Galian Sumber Bahan (Borrow Material)</v>
          </cell>
        </row>
        <row r="248">
          <cell r="B248" t="str">
            <v>SATUAN PEMBAYARAN</v>
          </cell>
          <cell r="E248" t="str">
            <v>:</v>
          </cell>
          <cell r="F248" t="str">
            <v>M3</v>
          </cell>
          <cell r="G248" t="str">
            <v/>
          </cell>
          <cell r="J248" t="str">
            <v xml:space="preserve">         URAIAN ANALISA HARGA SATUAN</v>
          </cell>
        </row>
        <row r="249">
          <cell r="L249" t="str">
            <v>Lanjutan</v>
          </cell>
        </row>
        <row r="251">
          <cell r="B251" t="str">
            <v>No.</v>
          </cell>
          <cell r="D251" t="str">
            <v>U R A I A N</v>
          </cell>
          <cell r="I251" t="str">
            <v>KODE</v>
          </cell>
          <cell r="J251" t="str">
            <v>KOEF.</v>
          </cell>
          <cell r="K251" t="str">
            <v>SATUAN</v>
          </cell>
          <cell r="L251" t="str">
            <v>KETERANGAN</v>
          </cell>
        </row>
        <row r="254">
          <cell r="B254" t="str">
            <v xml:space="preserve">   3.</v>
          </cell>
          <cell r="D254" t="str">
            <v>TENAGA</v>
          </cell>
        </row>
        <row r="255">
          <cell r="D255" t="str">
            <v>Produksi menentukan : WHELL LOADER</v>
          </cell>
          <cell r="I255" t="str">
            <v>Q1</v>
          </cell>
          <cell r="J255">
            <v>50.625000000000014</v>
          </cell>
          <cell r="K255" t="str">
            <v>M3/Jam</v>
          </cell>
        </row>
        <row r="256">
          <cell r="D256" t="str">
            <v>Produksi Timbunan / hari  =  Tk x Q1</v>
          </cell>
          <cell r="I256" t="str">
            <v>Qt</v>
          </cell>
          <cell r="J256">
            <v>354.37500000000011</v>
          </cell>
          <cell r="K256" t="str">
            <v>M3</v>
          </cell>
        </row>
        <row r="257">
          <cell r="D257" t="str">
            <v>Kebutuhan tenaga :</v>
          </cell>
        </row>
        <row r="258">
          <cell r="F258" t="str">
            <v>- Pekerja</v>
          </cell>
          <cell r="I258" t="str">
            <v>P</v>
          </cell>
          <cell r="J258">
            <v>4</v>
          </cell>
          <cell r="K258" t="str">
            <v>orang</v>
          </cell>
        </row>
        <row r="259">
          <cell r="F259" t="str">
            <v>- Mandor</v>
          </cell>
          <cell r="I259" t="str">
            <v>M</v>
          </cell>
          <cell r="J259">
            <v>1</v>
          </cell>
          <cell r="K259" t="str">
            <v>orang</v>
          </cell>
        </row>
        <row r="262">
          <cell r="D262" t="str">
            <v>Koefisien tenaga / M3   :</v>
          </cell>
        </row>
        <row r="263">
          <cell r="F263" t="str">
            <v>- Pekerja</v>
          </cell>
          <cell r="G263" t="str">
            <v>= (Tk x P) : Qt</v>
          </cell>
          <cell r="I263" t="str">
            <v>(L01)</v>
          </cell>
          <cell r="J263">
            <v>7.9012345679012316E-2</v>
          </cell>
          <cell r="K263" t="str">
            <v>Jam</v>
          </cell>
        </row>
        <row r="264">
          <cell r="F264" t="str">
            <v>- Mandor</v>
          </cell>
          <cell r="G264" t="str">
            <v>= (Tk x M) : Qt</v>
          </cell>
          <cell r="I264" t="str">
            <v>(L02)</v>
          </cell>
          <cell r="J264">
            <v>1.9753086419753079E-2</v>
          </cell>
          <cell r="K264" t="str">
            <v>Jam</v>
          </cell>
        </row>
        <row r="267">
          <cell r="B267" t="str">
            <v>4.</v>
          </cell>
          <cell r="D267" t="str">
            <v>HARGA DASAR SATUAN UPAH, BAHAN DAN ALAT</v>
          </cell>
        </row>
        <row r="268">
          <cell r="D268" t="str">
            <v>Lihat lampiran.</v>
          </cell>
        </row>
        <row r="271">
          <cell r="B271" t="str">
            <v>5.</v>
          </cell>
          <cell r="D271" t="str">
            <v>ANALISA HARGA SATUAN PEKERJAAN</v>
          </cell>
        </row>
        <row r="272">
          <cell r="D272" t="str">
            <v>Lihat perhitungan dalam FORMULIR STANDAR UNTUK</v>
          </cell>
        </row>
        <row r="273">
          <cell r="D273" t="str">
            <v>PEREKEMAN ANALISA MASING-MASING HARGA</v>
          </cell>
        </row>
        <row r="274">
          <cell r="D274" t="str">
            <v>SATUAN.</v>
          </cell>
        </row>
        <row r="275">
          <cell r="D275" t="str">
            <v>Didapat Harga Satuan Pekerjaan :</v>
          </cell>
        </row>
        <row r="277">
          <cell r="D277">
            <v>48361</v>
          </cell>
          <cell r="G277" t="str">
            <v xml:space="preserve"> / M3</v>
          </cell>
        </row>
        <row r="280">
          <cell r="B280" t="str">
            <v>6.</v>
          </cell>
          <cell r="D280" t="str">
            <v>WAKTU PELAKSANAAN YANG DIPERLUKAN</v>
          </cell>
        </row>
        <row r="281">
          <cell r="D281" t="str">
            <v>Masa Pelaksanaan :</v>
          </cell>
          <cell r="F281">
            <v>81.838529100529087</v>
          </cell>
          <cell r="G281" t="str">
            <v>bulan</v>
          </cell>
        </row>
        <row r="283">
          <cell r="B283" t="str">
            <v>7.</v>
          </cell>
          <cell r="D283" t="str">
            <v>VOLUME PEKERJAAN YANG DIPERLUKAN</v>
          </cell>
        </row>
        <row r="284">
          <cell r="D284" t="str">
            <v>Volume pekerjaan  :</v>
          </cell>
          <cell r="F284">
            <v>870045.86250000016</v>
          </cell>
          <cell r="G284" t="str">
            <v>M3</v>
          </cell>
        </row>
        <row r="296">
          <cell r="B296" t="str">
            <v>ITEM PEMBAYARAN NO.</v>
          </cell>
          <cell r="E296" t="str">
            <v>:</v>
          </cell>
          <cell r="F296" t="str">
            <v xml:space="preserve">3.3 </v>
          </cell>
          <cell r="L296" t="str">
            <v>Analisa EI-33</v>
          </cell>
          <cell r="W296" t="str">
            <v>Analisa EI-33</v>
          </cell>
        </row>
        <row r="297">
          <cell r="B297" t="str">
            <v>JENIS PEKERJAAN</v>
          </cell>
          <cell r="E297" t="str">
            <v>:</v>
          </cell>
          <cell r="F297" t="str">
            <v xml:space="preserve">Penyiapan Badan Jalan </v>
          </cell>
        </row>
        <row r="298">
          <cell r="B298" t="str">
            <v>SATUAN PEMBAYARAN</v>
          </cell>
          <cell r="E298" t="str">
            <v>:</v>
          </cell>
          <cell r="F298" t="str">
            <v>M2</v>
          </cell>
          <cell r="J298" t="str">
            <v xml:space="preserve">         URAIAN ANALISA HARGA SATUAN</v>
          </cell>
        </row>
        <row r="299">
          <cell r="N299" t="str">
            <v>ANALISA HARGA SATUAN</v>
          </cell>
        </row>
        <row r="300">
          <cell r="N300" t="str">
            <v/>
          </cell>
        </row>
        <row r="301">
          <cell r="B301" t="str">
            <v>No.</v>
          </cell>
          <cell r="D301" t="str">
            <v>U R A I A N</v>
          </cell>
          <cell r="I301" t="str">
            <v>KODE</v>
          </cell>
          <cell r="J301" t="str">
            <v>KOEF.</v>
          </cell>
          <cell r="K301" t="str">
            <v>SATUAN</v>
          </cell>
          <cell r="L301" t="str">
            <v>KETERANGAN</v>
          </cell>
        </row>
        <row r="303">
          <cell r="N303" t="str">
            <v>PROYEK</v>
          </cell>
          <cell r="Q303" t="str">
            <v>:</v>
          </cell>
          <cell r="R303" t="str">
            <v>Pembangunan Sarana dan Prasara PON XVII Tahun 2008</v>
          </cell>
        </row>
        <row r="304">
          <cell r="B304" t="str">
            <v>I.</v>
          </cell>
          <cell r="D304" t="str">
            <v>ASUMSI</v>
          </cell>
          <cell r="N304" t="str">
            <v>No. PAKET KONTRAK</v>
          </cell>
          <cell r="Q304" t="str">
            <v>:</v>
          </cell>
          <cell r="R304" t="str">
            <v/>
          </cell>
        </row>
        <row r="305">
          <cell r="B305">
            <v>1</v>
          </cell>
          <cell r="D305" t="str">
            <v>Pekerjaan dilaksanakan hanya pada tanah  galian</v>
          </cell>
          <cell r="N305" t="str">
            <v>NAMA PAKET</v>
          </cell>
          <cell r="Q305" t="str">
            <v>:</v>
          </cell>
          <cell r="R305" t="str">
            <v>Pekerjaan Penyiapan Lahan, Pembangunan Jalan &amp; Drainase</v>
          </cell>
        </row>
        <row r="306">
          <cell r="B306">
            <v>2</v>
          </cell>
          <cell r="D306" t="str">
            <v>Pekerjaan dilakukan secara mekanis</v>
          </cell>
          <cell r="N306" t="str">
            <v>PROP / KAB / KODYA</v>
          </cell>
          <cell r="Q306" t="str">
            <v>:</v>
          </cell>
          <cell r="R306" t="str">
            <v xml:space="preserve">Propinsi Kalimantan Timur, Kabupaten Kutai Kartanegara </v>
          </cell>
        </row>
        <row r="307">
          <cell r="B307">
            <v>3</v>
          </cell>
          <cell r="D307" t="str">
            <v>Lokasi pekerjaan : sepanjang jalan</v>
          </cell>
          <cell r="N307" t="str">
            <v>ITEM PEMBAYARAN NO.</v>
          </cell>
          <cell r="Q307" t="str">
            <v>:</v>
          </cell>
          <cell r="R307" t="str">
            <v xml:space="preserve">3.3 </v>
          </cell>
          <cell r="U307" t="str">
            <v>PERKIRAAN VOL. PEK.</v>
          </cell>
          <cell r="W307" t="str">
            <v>:</v>
          </cell>
          <cell r="X307">
            <v>73095.231</v>
          </cell>
        </row>
        <row r="308">
          <cell r="B308">
            <v>4</v>
          </cell>
          <cell r="D308" t="str">
            <v>Kondisi Jalan   : jelek / belum padat</v>
          </cell>
          <cell r="N308" t="str">
            <v>JENIS PEKERJAAN</v>
          </cell>
          <cell r="Q308" t="str">
            <v>:</v>
          </cell>
          <cell r="R308" t="str">
            <v xml:space="preserve">Penyiapan Badan Jalan </v>
          </cell>
          <cell r="U308" t="str">
            <v>TOTAL HARGA (Rp.)</v>
          </cell>
          <cell r="W308" t="str">
            <v>:</v>
          </cell>
          <cell r="X308">
            <v>402169960.96200001</v>
          </cell>
        </row>
        <row r="309">
          <cell r="B309">
            <v>5</v>
          </cell>
          <cell r="D309" t="str">
            <v>Jam kerja efektif per-hari</v>
          </cell>
          <cell r="I309" t="str">
            <v>Tk</v>
          </cell>
          <cell r="J309">
            <v>7</v>
          </cell>
          <cell r="K309" t="str">
            <v>Jam</v>
          </cell>
          <cell r="N309" t="str">
            <v>SATUAN PEMBAYARAN</v>
          </cell>
          <cell r="Q309" t="str">
            <v>:</v>
          </cell>
          <cell r="R309" t="str">
            <v>M2</v>
          </cell>
          <cell r="U309" t="str">
            <v>% THD. BIAYA PROYEK</v>
          </cell>
          <cell r="W309" t="str">
            <v>:</v>
          </cell>
          <cell r="X309">
            <v>0.2231931177424134</v>
          </cell>
        </row>
        <row r="312">
          <cell r="B312" t="str">
            <v>II.</v>
          </cell>
          <cell r="D312" t="str">
            <v>URUTAN KERJA</v>
          </cell>
          <cell r="T312" t="str">
            <v>PERKIRAAN</v>
          </cell>
          <cell r="U312" t="str">
            <v>HARGA</v>
          </cell>
          <cell r="V312" t="str">
            <v>JUMLAH</v>
          </cell>
        </row>
        <row r="313">
          <cell r="B313">
            <v>1</v>
          </cell>
          <cell r="D313" t="str">
            <v>Motor Grader meratakan permukaan hasil galian</v>
          </cell>
          <cell r="N313" t="str">
            <v>NO.</v>
          </cell>
          <cell r="P313" t="str">
            <v>KOMPONEN</v>
          </cell>
          <cell r="S313" t="str">
            <v>SATUAN</v>
          </cell>
          <cell r="T313" t="str">
            <v>KUANTITAS</v>
          </cell>
          <cell r="U313" t="str">
            <v>SATUAN</v>
          </cell>
          <cell r="V313" t="str">
            <v>HARGA</v>
          </cell>
        </row>
        <row r="314">
          <cell r="B314">
            <v>2</v>
          </cell>
          <cell r="D314" t="str">
            <v>Vibro Roller memadatkan permukaan yang telah</v>
          </cell>
          <cell r="U314" t="str">
            <v>(Rp.)</v>
          </cell>
          <cell r="V314" t="str">
            <v>(Rp.)</v>
          </cell>
        </row>
        <row r="315">
          <cell r="D315" t="str">
            <v>dipotong/diratakan oleh Motor Grader</v>
          </cell>
        </row>
        <row r="316">
          <cell r="B316">
            <v>3</v>
          </cell>
          <cell r="D316" t="str">
            <v>Sekelompok pekerja akan membantu meratakan</v>
          </cell>
        </row>
        <row r="317">
          <cell r="D317" t="str">
            <v>badan jalan dengan alat bantu</v>
          </cell>
          <cell r="N317" t="str">
            <v>A.</v>
          </cell>
          <cell r="P317" t="str">
            <v>TENAGA</v>
          </cell>
        </row>
        <row r="319">
          <cell r="N319" t="str">
            <v>1.</v>
          </cell>
          <cell r="P319" t="str">
            <v>Pekerja</v>
          </cell>
          <cell r="R319" t="str">
            <v>(L01)</v>
          </cell>
          <cell r="S319" t="str">
            <v>jam</v>
          </cell>
          <cell r="T319">
            <v>1.7777777777777778E-2</v>
          </cell>
          <cell r="U319">
            <v>6250</v>
          </cell>
          <cell r="X319">
            <v>111.11111111111111</v>
          </cell>
        </row>
        <row r="320">
          <cell r="N320" t="str">
            <v>2.</v>
          </cell>
          <cell r="P320" t="str">
            <v>Mandor</v>
          </cell>
          <cell r="R320" t="str">
            <v>(L03)</v>
          </cell>
          <cell r="S320" t="str">
            <v>jam</v>
          </cell>
          <cell r="T320">
            <v>4.4444444444444444E-3</v>
          </cell>
          <cell r="U320">
            <v>10000</v>
          </cell>
          <cell r="X320">
            <v>44.444444444444443</v>
          </cell>
        </row>
        <row r="323">
          <cell r="T323" t="str">
            <v xml:space="preserve">JUMLAH HARGA TENAGA   </v>
          </cell>
          <cell r="X323">
            <v>155.55555555555554</v>
          </cell>
        </row>
        <row r="324">
          <cell r="B324" t="str">
            <v>III.</v>
          </cell>
          <cell r="D324" t="str">
            <v>PEMAKAIAN BAHAN, ALAT DAN TENAGA</v>
          </cell>
        </row>
        <row r="325">
          <cell r="B325" t="str">
            <v xml:space="preserve">   1.</v>
          </cell>
          <cell r="D325" t="str">
            <v>BAHAN</v>
          </cell>
          <cell r="N325" t="str">
            <v>B.</v>
          </cell>
          <cell r="P325" t="str">
            <v>BAHAN</v>
          </cell>
        </row>
        <row r="326">
          <cell r="D326" t="str">
            <v>Tidak diperlukan bahan / material</v>
          </cell>
        </row>
        <row r="328">
          <cell r="B328" t="str">
            <v xml:space="preserve">   2.</v>
          </cell>
          <cell r="D328" t="str">
            <v>ALAT</v>
          </cell>
        </row>
        <row r="329">
          <cell r="B329" t="str">
            <v>2.a.</v>
          </cell>
          <cell r="D329" t="str">
            <v>MOTOR GRADER</v>
          </cell>
          <cell r="I329" t="str">
            <v>(E13)</v>
          </cell>
          <cell r="T329" t="str">
            <v xml:space="preserve">JUMLAH HARGA BAHAN   </v>
          </cell>
          <cell r="X329">
            <v>0</v>
          </cell>
        </row>
        <row r="330">
          <cell r="D330" t="str">
            <v>Panjang operasi grader sekali jalan</v>
          </cell>
          <cell r="I330" t="str">
            <v>Lh</v>
          </cell>
          <cell r="J330">
            <v>50</v>
          </cell>
          <cell r="K330" t="str">
            <v>M</v>
          </cell>
        </row>
        <row r="331">
          <cell r="D331" t="str">
            <v>Lebar Efektif kerja Blade</v>
          </cell>
          <cell r="I331" t="str">
            <v>b</v>
          </cell>
          <cell r="J331">
            <v>2.4</v>
          </cell>
          <cell r="K331" t="str">
            <v>M</v>
          </cell>
          <cell r="N331" t="str">
            <v>C.</v>
          </cell>
          <cell r="P331" t="str">
            <v>PERALATAN</v>
          </cell>
        </row>
        <row r="332">
          <cell r="D332" t="str">
            <v>Faktor Efisiensi Alat</v>
          </cell>
          <cell r="I332" t="str">
            <v>Fa</v>
          </cell>
          <cell r="J332">
            <v>0.75</v>
          </cell>
          <cell r="K332" t="str">
            <v>-</v>
          </cell>
          <cell r="N332" t="str">
            <v>1.</v>
          </cell>
          <cell r="P332" t="str">
            <v>Motor Grader</v>
          </cell>
          <cell r="R332" t="str">
            <v>(E13)</v>
          </cell>
          <cell r="S332" t="str">
            <v>jam</v>
          </cell>
          <cell r="T332">
            <v>2.7777777777777779E-3</v>
          </cell>
          <cell r="U332">
            <v>384027.23</v>
          </cell>
          <cell r="X332">
            <v>1066.7423055555555</v>
          </cell>
        </row>
        <row r="333">
          <cell r="D333" t="str">
            <v>Kecepatan rata-rata alat</v>
          </cell>
          <cell r="I333" t="str">
            <v>v</v>
          </cell>
          <cell r="J333">
            <v>2</v>
          </cell>
          <cell r="K333" t="str">
            <v>Km / Jam</v>
          </cell>
          <cell r="N333" t="str">
            <v>2.</v>
          </cell>
          <cell r="P333" t="str">
            <v>Vibro Roller</v>
          </cell>
          <cell r="R333" t="str">
            <v>(E19)</v>
          </cell>
          <cell r="S333" t="str">
            <v>jam</v>
          </cell>
          <cell r="T333">
            <v>4.4444444444444444E-3</v>
          </cell>
          <cell r="U333">
            <v>509163</v>
          </cell>
          <cell r="X333">
            <v>2262.9466666666667</v>
          </cell>
        </row>
        <row r="334">
          <cell r="D334" t="str">
            <v>Jumlah lintasan</v>
          </cell>
          <cell r="I334" t="str">
            <v>n</v>
          </cell>
          <cell r="J334">
            <v>6</v>
          </cell>
          <cell r="K334" t="str">
            <v>lintasan</v>
          </cell>
          <cell r="N334" t="str">
            <v>3.</v>
          </cell>
          <cell r="P334" t="str">
            <v>Water Tanker</v>
          </cell>
          <cell r="R334" t="str">
            <v>(E23)</v>
          </cell>
          <cell r="S334" t="str">
            <v>jam</v>
          </cell>
          <cell r="T334">
            <v>3.3333333333333335E-3</v>
          </cell>
          <cell r="U334">
            <v>95000</v>
          </cell>
          <cell r="X334">
            <v>316.66666666666669</v>
          </cell>
        </row>
        <row r="335">
          <cell r="D335" t="str">
            <v>Waktu siklus</v>
          </cell>
          <cell r="I335" t="str">
            <v>Ts1</v>
          </cell>
          <cell r="N335" t="str">
            <v>4.</v>
          </cell>
          <cell r="P335" t="str">
            <v>Alat  Bantu</v>
          </cell>
          <cell r="S335" t="str">
            <v>Ls</v>
          </cell>
          <cell r="T335">
            <v>1</v>
          </cell>
          <cell r="U335">
            <v>1200</v>
          </cell>
          <cell r="X335">
            <v>1200</v>
          </cell>
        </row>
        <row r="336">
          <cell r="D336" t="str">
            <v>- Perataan 1 kali lintasan    = Lh : (v x 1000) x 60</v>
          </cell>
          <cell r="I336" t="str">
            <v>T1</v>
          </cell>
          <cell r="J336">
            <v>1.5</v>
          </cell>
          <cell r="K336" t="str">
            <v>menit</v>
          </cell>
        </row>
        <row r="337">
          <cell r="D337" t="str">
            <v>- Lain-lain</v>
          </cell>
          <cell r="I337" t="str">
            <v>T2</v>
          </cell>
          <cell r="J337">
            <v>1</v>
          </cell>
          <cell r="K337" t="str">
            <v>menit</v>
          </cell>
        </row>
        <row r="338">
          <cell r="I338" t="str">
            <v>Ts1</v>
          </cell>
          <cell r="J338">
            <v>2.5</v>
          </cell>
          <cell r="K338" t="str">
            <v>menit</v>
          </cell>
        </row>
        <row r="340">
          <cell r="D340" t="str">
            <v>Kapasitas Produksi / Jam   =</v>
          </cell>
          <cell r="G340" t="str">
            <v>Lh x b x Fa x 60</v>
          </cell>
          <cell r="I340" t="str">
            <v>Q1</v>
          </cell>
          <cell r="J340">
            <v>360</v>
          </cell>
          <cell r="K340" t="str">
            <v>M2</v>
          </cell>
        </row>
        <row r="341">
          <cell r="G341" t="str">
            <v xml:space="preserve">      n x Ts</v>
          </cell>
          <cell r="T341" t="str">
            <v xml:space="preserve">JUMLAH HARGA PERALATAN   </v>
          </cell>
          <cell r="X341">
            <v>4846.3556388888883</v>
          </cell>
        </row>
        <row r="343">
          <cell r="D343" t="str">
            <v>Koefisien Alat / m2</v>
          </cell>
          <cell r="F343" t="str">
            <v xml:space="preserve"> =  1  :  Q1</v>
          </cell>
          <cell r="I343" t="str">
            <v>(E13)</v>
          </cell>
          <cell r="J343">
            <v>2.7777777777777779E-3</v>
          </cell>
          <cell r="K343" t="str">
            <v>Jam</v>
          </cell>
          <cell r="N343" t="str">
            <v>D.</v>
          </cell>
          <cell r="P343" t="str">
            <v>JUMLAH HARGA TENAGA, BAHAN DAN PERALATAN  ( A + B + C )</v>
          </cell>
          <cell r="X343">
            <v>5001.9111944444439</v>
          </cell>
        </row>
        <row r="344">
          <cell r="N344" t="str">
            <v>E.</v>
          </cell>
          <cell r="P344" t="str">
            <v>OVERHEAD &amp; PROFIT</v>
          </cell>
          <cell r="S344">
            <v>10</v>
          </cell>
          <cell r="T344" t="str">
            <v>%  x  D</v>
          </cell>
          <cell r="X344">
            <v>500.19111944444444</v>
          </cell>
        </row>
        <row r="345">
          <cell r="B345" t="str">
            <v>2.b.</v>
          </cell>
          <cell r="D345" t="str">
            <v>VIBRO ROLLER</v>
          </cell>
          <cell r="I345" t="str">
            <v>(E19)</v>
          </cell>
          <cell r="N345" t="str">
            <v>F.</v>
          </cell>
          <cell r="P345" t="str">
            <v>HARGA SATUAN PEKERJAAN  ( D + E )</v>
          </cell>
          <cell r="X345">
            <v>5502</v>
          </cell>
        </row>
        <row r="346">
          <cell r="D346" t="str">
            <v>Kecepatan rata-rata alat</v>
          </cell>
          <cell r="I346" t="str">
            <v>v</v>
          </cell>
          <cell r="J346">
            <v>2</v>
          </cell>
          <cell r="K346" t="str">
            <v>Km / jam</v>
          </cell>
          <cell r="N346" t="str">
            <v>Note: 1</v>
          </cell>
          <cell r="P346" t="str">
            <v>SATUAN dapat berdasarkan atas jam operasi untuk Tenaga Kerja dan Peralatan, volume dan/atau ukuran</v>
          </cell>
        </row>
        <row r="347">
          <cell r="D347" t="str">
            <v>Lebar efektif pemadatan</v>
          </cell>
          <cell r="I347" t="str">
            <v>b</v>
          </cell>
          <cell r="J347">
            <v>1.2</v>
          </cell>
          <cell r="K347" t="str">
            <v>M</v>
          </cell>
          <cell r="P347" t="str">
            <v>berat untuk bahan-bahan.</v>
          </cell>
        </row>
        <row r="348">
          <cell r="D348" t="str">
            <v>Jumlah lintasan</v>
          </cell>
          <cell r="I348" t="str">
            <v>n</v>
          </cell>
          <cell r="J348">
            <v>8</v>
          </cell>
          <cell r="K348" t="str">
            <v>lintasan</v>
          </cell>
          <cell r="N348">
            <v>2</v>
          </cell>
          <cell r="P348" t="str">
            <v>Kuantitas satuan adalah kuantitas setiap komponen untuk menyelesaikan satu satuan pekerjaan dari nomor</v>
          </cell>
        </row>
        <row r="349">
          <cell r="D349" t="str">
            <v>Faktor efisiensi alat</v>
          </cell>
          <cell r="I349" t="str">
            <v>Fa</v>
          </cell>
          <cell r="J349">
            <v>0.75</v>
          </cell>
          <cell r="K349" t="str">
            <v>-</v>
          </cell>
          <cell r="P349" t="str">
            <v>mata pembayaran.</v>
          </cell>
        </row>
        <row r="350">
          <cell r="N350">
            <v>3</v>
          </cell>
          <cell r="P350" t="str">
            <v>Biaya satuan untuk peralatan sudah termasuk bahan bakar, bahan habis dipakai dan operator.</v>
          </cell>
        </row>
        <row r="351">
          <cell r="D351" t="str">
            <v>Kapasitas Produksi / Jam   =</v>
          </cell>
          <cell r="G351" t="str">
            <v>(v x 1000) x b x Fa</v>
          </cell>
          <cell r="I351" t="str">
            <v>Q2</v>
          </cell>
          <cell r="J351">
            <v>225</v>
          </cell>
          <cell r="K351" t="str">
            <v>M2</v>
          </cell>
          <cell r="N351">
            <v>4</v>
          </cell>
          <cell r="P351" t="str">
            <v>Biaya satuan sudah termasuk pengeluaran untuk seluruh pajak yang berkaitan (tetapi tidak termasuk PPN</v>
          </cell>
        </row>
        <row r="352">
          <cell r="G352" t="str">
            <v>n</v>
          </cell>
          <cell r="P352" t="str">
            <v>yang dibayar dari kontrak) dan biaya-biaya lainnya.</v>
          </cell>
        </row>
        <row r="354">
          <cell r="D354" t="str">
            <v>Koefisien Alat / m2</v>
          </cell>
          <cell r="F354" t="str">
            <v xml:space="preserve"> =  1  :  Q2</v>
          </cell>
          <cell r="I354" t="str">
            <v>(E19)</v>
          </cell>
          <cell r="J354">
            <v>4.4444444444444444E-3</v>
          </cell>
          <cell r="K354" t="str">
            <v>Jam</v>
          </cell>
        </row>
        <row r="356">
          <cell r="L356" t="str">
            <v>Berlanjut ke halaman berikut</v>
          </cell>
        </row>
        <row r="358">
          <cell r="B358" t="str">
            <v>ITEM PEMBAYARAN NO.</v>
          </cell>
          <cell r="E358" t="str">
            <v>:</v>
          </cell>
          <cell r="F358" t="str">
            <v xml:space="preserve">3.3 </v>
          </cell>
          <cell r="L358" t="str">
            <v>Analisa EI-33</v>
          </cell>
        </row>
        <row r="359">
          <cell r="B359" t="str">
            <v>JENIS PEKERJAAN</v>
          </cell>
          <cell r="E359" t="str">
            <v>:</v>
          </cell>
          <cell r="F359" t="str">
            <v xml:space="preserve">Penyiapan Badan Jalan </v>
          </cell>
        </row>
        <row r="360">
          <cell r="B360" t="str">
            <v>SATUAN PEMBAYARAN</v>
          </cell>
          <cell r="E360" t="str">
            <v>:</v>
          </cell>
          <cell r="F360" t="str">
            <v>M2</v>
          </cell>
          <cell r="J360" t="str">
            <v xml:space="preserve">         URAIAN ANALISA HARGA SATUAN</v>
          </cell>
        </row>
        <row r="361">
          <cell r="L361" t="str">
            <v>Lanjutan</v>
          </cell>
        </row>
        <row r="363">
          <cell r="B363" t="str">
            <v>No.</v>
          </cell>
          <cell r="D363" t="str">
            <v>U R A I A N</v>
          </cell>
          <cell r="I363" t="str">
            <v>KODE</v>
          </cell>
          <cell r="J363" t="str">
            <v>KOEF.</v>
          </cell>
          <cell r="K363" t="str">
            <v>SATUAN</v>
          </cell>
          <cell r="L363" t="str">
            <v>KETERANGAN</v>
          </cell>
        </row>
        <row r="366">
          <cell r="B366" t="str">
            <v>2.c.</v>
          </cell>
          <cell r="D366" t="str">
            <v>WATER TANK TRUCK</v>
          </cell>
          <cell r="I366" t="str">
            <v>(E23)</v>
          </cell>
        </row>
        <row r="367">
          <cell r="D367" t="str">
            <v>Volume tangki air</v>
          </cell>
          <cell r="I367" t="str">
            <v>V</v>
          </cell>
          <cell r="J367">
            <v>4</v>
          </cell>
          <cell r="K367" t="str">
            <v>M3</v>
          </cell>
        </row>
        <row r="368">
          <cell r="D368" t="str">
            <v>Kebutuhan air / M2 permukaan padat</v>
          </cell>
          <cell r="I368" t="str">
            <v>Wc</v>
          </cell>
          <cell r="J368">
            <v>0.01</v>
          </cell>
          <cell r="K368" t="str">
            <v>M3</v>
          </cell>
        </row>
        <row r="369">
          <cell r="D369" t="str">
            <v>Pengisian Tangki / jam</v>
          </cell>
          <cell r="I369" t="str">
            <v>n</v>
          </cell>
          <cell r="J369">
            <v>1</v>
          </cell>
          <cell r="K369" t="str">
            <v>kali</v>
          </cell>
        </row>
        <row r="370">
          <cell r="D370" t="str">
            <v>Faktor efisiensi alat</v>
          </cell>
          <cell r="I370" t="str">
            <v>Fa</v>
          </cell>
          <cell r="J370">
            <v>0.75</v>
          </cell>
          <cell r="K370" t="str">
            <v>-</v>
          </cell>
        </row>
        <row r="372">
          <cell r="D372" t="str">
            <v>Kapasitas Produksi / Jam   =</v>
          </cell>
          <cell r="G372" t="str">
            <v>V  x  n x Fa</v>
          </cell>
          <cell r="I372" t="str">
            <v>Q3</v>
          </cell>
          <cell r="J372">
            <v>300</v>
          </cell>
          <cell r="K372" t="str">
            <v>M2</v>
          </cell>
        </row>
        <row r="373">
          <cell r="G373" t="str">
            <v xml:space="preserve">     Wc</v>
          </cell>
        </row>
        <row r="375">
          <cell r="D375" t="str">
            <v>Koefisien Alat / m2</v>
          </cell>
          <cell r="F375" t="str">
            <v xml:space="preserve"> =  1  :  Q3</v>
          </cell>
          <cell r="I375" t="str">
            <v>(E23)</v>
          </cell>
          <cell r="J375">
            <v>3.3333333333333335E-3</v>
          </cell>
          <cell r="K375" t="str">
            <v>Jam</v>
          </cell>
        </row>
        <row r="378">
          <cell r="B378" t="str">
            <v>2.d.</v>
          </cell>
          <cell r="D378" t="str">
            <v>ALAT  BANTU</v>
          </cell>
        </row>
        <row r="379">
          <cell r="D379" t="str">
            <v>Diperlukan alat-alat bantu kecil</v>
          </cell>
          <cell r="L379" t="str">
            <v>Lump Sum</v>
          </cell>
        </row>
        <row r="380">
          <cell r="D380" t="str">
            <v>- Sekop    =         3   buah</v>
          </cell>
        </row>
        <row r="383">
          <cell r="B383" t="str">
            <v xml:space="preserve">   3.</v>
          </cell>
          <cell r="D383" t="str">
            <v>TENAGA</v>
          </cell>
        </row>
        <row r="384">
          <cell r="D384" t="str">
            <v>Produksi menentukan : VIBRO  ROLLER</v>
          </cell>
          <cell r="I384" t="str">
            <v>Q2</v>
          </cell>
          <cell r="J384">
            <v>225</v>
          </cell>
          <cell r="K384" t="str">
            <v>M2/Jam</v>
          </cell>
        </row>
        <row r="385">
          <cell r="D385" t="str">
            <v>Produksi Pekerjaan / hari  =  Tk x Q1</v>
          </cell>
          <cell r="I385" t="str">
            <v>Qt</v>
          </cell>
          <cell r="J385">
            <v>1575</v>
          </cell>
          <cell r="K385" t="str">
            <v>M2</v>
          </cell>
        </row>
        <row r="386">
          <cell r="D386" t="str">
            <v>Kebutuhan tenaga :</v>
          </cell>
        </row>
        <row r="387">
          <cell r="F387" t="str">
            <v>- Pekerja</v>
          </cell>
          <cell r="I387" t="str">
            <v>P</v>
          </cell>
          <cell r="J387">
            <v>4</v>
          </cell>
          <cell r="K387" t="str">
            <v>orang</v>
          </cell>
        </row>
        <row r="388">
          <cell r="F388" t="str">
            <v>- Mandor</v>
          </cell>
          <cell r="I388" t="str">
            <v>M</v>
          </cell>
          <cell r="J388">
            <v>1</v>
          </cell>
          <cell r="K388" t="str">
            <v>orang</v>
          </cell>
        </row>
        <row r="391">
          <cell r="D391" t="str">
            <v>Koefisien tenaga / M2</v>
          </cell>
        </row>
        <row r="392">
          <cell r="F392" t="str">
            <v>- Pekerja</v>
          </cell>
          <cell r="G392" t="str">
            <v>= (Tk x P) : Qt</v>
          </cell>
          <cell r="I392" t="str">
            <v>(L01)</v>
          </cell>
          <cell r="J392">
            <v>1.7777777777777778E-2</v>
          </cell>
          <cell r="K392" t="str">
            <v>Jam</v>
          </cell>
        </row>
        <row r="393">
          <cell r="F393" t="str">
            <v>- Mandor</v>
          </cell>
          <cell r="G393" t="str">
            <v>= (Tk x M) : Qt</v>
          </cell>
          <cell r="I393" t="str">
            <v>(L02)</v>
          </cell>
          <cell r="J393">
            <v>4.4444444444444444E-3</v>
          </cell>
          <cell r="K393" t="str">
            <v>Jam</v>
          </cell>
        </row>
        <row r="396">
          <cell r="B396" t="str">
            <v>4.</v>
          </cell>
          <cell r="D396" t="str">
            <v>HARGA DASAR SATUAN UPAH, BAHAN DAN ALAT</v>
          </cell>
        </row>
        <row r="397">
          <cell r="D397" t="str">
            <v>Lihat lampiran.</v>
          </cell>
        </row>
        <row r="400">
          <cell r="B400" t="str">
            <v>5.</v>
          </cell>
          <cell r="D400" t="str">
            <v>ANALISA HARGA SATUAN PEKERJAAN</v>
          </cell>
        </row>
        <row r="401">
          <cell r="D401" t="str">
            <v>Lihat perhitungan dalam FORMULIR STANDAR UNTUK</v>
          </cell>
        </row>
        <row r="402">
          <cell r="D402" t="str">
            <v>PEREKEMAN ANALISA MASING-MASING HARGA</v>
          </cell>
        </row>
        <row r="403">
          <cell r="D403" t="str">
            <v>SATUAN.</v>
          </cell>
        </row>
        <row r="404">
          <cell r="D404" t="str">
            <v>Didapat Harga Satuan Pekerjaan :</v>
          </cell>
        </row>
        <row r="406">
          <cell r="D406">
            <v>5502</v>
          </cell>
          <cell r="G406" t="str">
            <v xml:space="preserve"> / M2</v>
          </cell>
        </row>
        <row r="409">
          <cell r="B409" t="str">
            <v>6.</v>
          </cell>
          <cell r="D409" t="str">
            <v>WAKTU PELAKSANAAN YANG DIPERLUKAN</v>
          </cell>
        </row>
        <row r="410">
          <cell r="D410" t="str">
            <v>Masa Pelaksanaan :</v>
          </cell>
          <cell r="F410">
            <v>1.546989015873016</v>
          </cell>
          <cell r="G410" t="str">
            <v>bulan</v>
          </cell>
        </row>
        <row r="412">
          <cell r="B412" t="str">
            <v>7.</v>
          </cell>
          <cell r="D412" t="str">
            <v>VOLUME PEKERJAAN YANG DIPERLUKAN</v>
          </cell>
        </row>
        <row r="413">
          <cell r="D413" t="str">
            <v>Volume pekerjaan  :</v>
          </cell>
          <cell r="F413">
            <v>73095.231</v>
          </cell>
          <cell r="G413" t="str">
            <v>M2</v>
          </cell>
        </row>
      </sheetData>
      <sheetData sheetId="14" refreshError="1"/>
      <sheetData sheetId="15" refreshError="1"/>
      <sheetData sheetId="16"/>
      <sheetData sheetId="17" refreshError="1"/>
      <sheetData sheetId="18">
        <row r="2">
          <cell r="B2" t="str">
            <v>ITEM PEMBAYARAN No.</v>
          </cell>
          <cell r="F2" t="str">
            <v>:  9.4</v>
          </cell>
          <cell r="W2" t="str">
            <v>Analisa EI-94</v>
          </cell>
        </row>
        <row r="3">
          <cell r="B3" t="str">
            <v>JENIS PEKERJAAN</v>
          </cell>
          <cell r="F3" t="str">
            <v>:  PEKERJAAN HARIAN</v>
          </cell>
        </row>
        <row r="4">
          <cell r="B4" t="str">
            <v>SATUAN PEMBAYARAN</v>
          </cell>
          <cell r="F4" t="str">
            <v>:  JAM</v>
          </cell>
          <cell r="L4" t="str">
            <v xml:space="preserve">         URAIAN ANALISA HARGA SATUAN</v>
          </cell>
        </row>
        <row r="5">
          <cell r="N5" t="str">
            <v>ANALISA HARGA SATUAN</v>
          </cell>
        </row>
        <row r="7">
          <cell r="B7" t="str">
            <v>No.</v>
          </cell>
          <cell r="D7" t="str">
            <v>U R A I A N</v>
          </cell>
          <cell r="I7" t="str">
            <v>KODE</v>
          </cell>
          <cell r="J7" t="str">
            <v>KOEF.</v>
          </cell>
          <cell r="K7" t="str">
            <v>SATUAN</v>
          </cell>
          <cell r="L7" t="str">
            <v>KET.</v>
          </cell>
        </row>
        <row r="9">
          <cell r="N9" t="str">
            <v>PROYEK</v>
          </cell>
          <cell r="Q9" t="str">
            <v>:</v>
          </cell>
          <cell r="R9" t="str">
            <v>Pembangunan Sarana dan Prasara PON XVII Tahun 2008</v>
          </cell>
        </row>
        <row r="10">
          <cell r="B10" t="str">
            <v>A.</v>
          </cell>
          <cell r="D10" t="str">
            <v>URAIAN PERALATAN</v>
          </cell>
          <cell r="N10" t="str">
            <v>No. PAKET KONTRAK</v>
          </cell>
          <cell r="Q10" t="str">
            <v>:</v>
          </cell>
          <cell r="R10" t="str">
            <v/>
          </cell>
        </row>
        <row r="11">
          <cell r="N11" t="str">
            <v>NAMA PAKET</v>
          </cell>
          <cell r="Q11" t="str">
            <v>:</v>
          </cell>
          <cell r="R11" t="str">
            <v>Pekerjaan Penyiapan Lahan, Pembangunan Jalan &amp; Drainase</v>
          </cell>
        </row>
        <row r="12">
          <cell r="B12" t="str">
            <v xml:space="preserve">1. </v>
          </cell>
          <cell r="D12" t="str">
            <v>Jenis Peralatan</v>
          </cell>
          <cell r="I12" t="str">
            <v>DUMP TRUCK 3-4 M3</v>
          </cell>
          <cell r="L12" t="str">
            <v>(E08)</v>
          </cell>
          <cell r="N12" t="str">
            <v>PROP / KAB / KODYA</v>
          </cell>
          <cell r="Q12" t="str">
            <v>:</v>
          </cell>
          <cell r="R12" t="str">
            <v xml:space="preserve">Propinsi Kalimantan Timur, Kabupaten Kutai Kartanegara </v>
          </cell>
        </row>
        <row r="13">
          <cell r="B13" t="str">
            <v xml:space="preserve">2. </v>
          </cell>
          <cell r="D13" t="str">
            <v>Tenaga</v>
          </cell>
          <cell r="I13" t="str">
            <v>Pw</v>
          </cell>
          <cell r="J13">
            <v>100</v>
          </cell>
          <cell r="K13" t="str">
            <v>HP</v>
          </cell>
          <cell r="N13" t="str">
            <v>ITEM PEMBAYARAN NO.</v>
          </cell>
          <cell r="Q13" t="str">
            <v>:  9.4</v>
          </cell>
          <cell r="R13" t="str">
            <v>:  9.4</v>
          </cell>
          <cell r="U13" t="str">
            <v>PERKIRAAN VOL. PEK.</v>
          </cell>
          <cell r="W13" t="str">
            <v>:</v>
          </cell>
          <cell r="X13">
            <v>600</v>
          </cell>
        </row>
        <row r="14">
          <cell r="B14" t="str">
            <v xml:space="preserve">3. </v>
          </cell>
          <cell r="D14" t="str">
            <v>Kapasitas</v>
          </cell>
          <cell r="I14" t="str">
            <v>Cp</v>
          </cell>
          <cell r="J14">
            <v>4</v>
          </cell>
          <cell r="K14" t="str">
            <v>Ton</v>
          </cell>
          <cell r="N14" t="str">
            <v>JENIS PEKERJAAN</v>
          </cell>
          <cell r="Q14" t="str">
            <v>:  PEKERJAAN HARIAN</v>
          </cell>
          <cell r="U14" t="str">
            <v>TOTAL HARGA (Rp.)</v>
          </cell>
          <cell r="W14" t="str">
            <v>:</v>
          </cell>
          <cell r="X14">
            <v>49500000</v>
          </cell>
        </row>
        <row r="15">
          <cell r="B15" t="str">
            <v xml:space="preserve">4. </v>
          </cell>
          <cell r="D15" t="str">
            <v>Umur Ekonomis</v>
          </cell>
          <cell r="I15" t="str">
            <v>A</v>
          </cell>
          <cell r="J15">
            <v>5</v>
          </cell>
          <cell r="K15" t="str">
            <v>Tahun</v>
          </cell>
          <cell r="L15" t="str">
            <v xml:space="preserve"> Alat Baru</v>
          </cell>
          <cell r="R15" t="str">
            <v>DUMP TRUCK 3-4 M3</v>
          </cell>
          <cell r="U15" t="str">
            <v>% THD. BIAYA PROYEK</v>
          </cell>
          <cell r="W15" t="str">
            <v>:</v>
          </cell>
          <cell r="X15">
            <v>2.7471120174719775E-2</v>
          </cell>
        </row>
        <row r="16">
          <cell r="B16" t="str">
            <v xml:space="preserve">5. </v>
          </cell>
          <cell r="D16" t="str">
            <v>Jam Operasi Dalam 1 Tahun</v>
          </cell>
          <cell r="I16" t="str">
            <v>W</v>
          </cell>
          <cell r="J16">
            <v>2000</v>
          </cell>
          <cell r="K16" t="str">
            <v>Jam</v>
          </cell>
          <cell r="L16" t="str">
            <v xml:space="preserve"> Alat Baru</v>
          </cell>
          <cell r="N16" t="str">
            <v>SATUAN PEMBAYARAN</v>
          </cell>
          <cell r="Q16" t="str">
            <v>:  JAM</v>
          </cell>
          <cell r="S16" t="str">
            <v>(E08)</v>
          </cell>
        </row>
        <row r="17">
          <cell r="B17" t="str">
            <v xml:space="preserve">6. </v>
          </cell>
          <cell r="D17" t="str">
            <v>Harga Alat</v>
          </cell>
          <cell r="I17" t="str">
            <v>B</v>
          </cell>
          <cell r="J17">
            <v>280000000</v>
          </cell>
          <cell r="K17" t="str">
            <v>Rupiah</v>
          </cell>
          <cell r="L17" t="str">
            <v xml:space="preserve"> Alat Baru</v>
          </cell>
        </row>
        <row r="19">
          <cell r="T19" t="str">
            <v>PERKIRAAN</v>
          </cell>
          <cell r="U19" t="str">
            <v>HARGA</v>
          </cell>
          <cell r="V19" t="str">
            <v>JUMLAH</v>
          </cell>
        </row>
        <row r="20">
          <cell r="B20" t="str">
            <v>B.</v>
          </cell>
          <cell r="D20" t="str">
            <v>BIAYA PASTI PER JAM KERJA</v>
          </cell>
          <cell r="N20" t="str">
            <v>NO.</v>
          </cell>
          <cell r="P20" t="str">
            <v>KOMPONEN</v>
          </cell>
          <cell r="S20" t="str">
            <v>SATUAN</v>
          </cell>
          <cell r="T20" t="str">
            <v>KUANTITAS</v>
          </cell>
          <cell r="U20" t="str">
            <v>SATUAN</v>
          </cell>
          <cell r="V20" t="str">
            <v>HARGA</v>
          </cell>
        </row>
        <row r="21">
          <cell r="U21" t="str">
            <v>(Rp.)</v>
          </cell>
          <cell r="V21" t="str">
            <v>(Rp.)</v>
          </cell>
        </row>
        <row r="22">
          <cell r="B22" t="str">
            <v xml:space="preserve">1. </v>
          </cell>
          <cell r="D22" t="str">
            <v>Nilai Sisa Alat</v>
          </cell>
          <cell r="F22" t="str">
            <v>=  10 % x Harga Alat Baru</v>
          </cell>
          <cell r="I22" t="str">
            <v>C</v>
          </cell>
          <cell r="J22">
            <v>28000000</v>
          </cell>
          <cell r="K22" t="str">
            <v>Rupiah</v>
          </cell>
        </row>
        <row r="24">
          <cell r="B24" t="str">
            <v xml:space="preserve">2. </v>
          </cell>
          <cell r="D24" t="str">
            <v>Faktor Angsuran Modal    =</v>
          </cell>
          <cell r="G24" t="str">
            <v>i x (1 + i)^A</v>
          </cell>
          <cell r="I24" t="str">
            <v>D</v>
          </cell>
          <cell r="J24">
            <v>0.34176532925327435</v>
          </cell>
          <cell r="K24" t="str">
            <v>-</v>
          </cell>
          <cell r="N24" t="str">
            <v>A.</v>
          </cell>
          <cell r="P24" t="str">
            <v>PEKERJA</v>
          </cell>
        </row>
        <row r="25">
          <cell r="G25" t="str">
            <v>(1 + i)^A - 1</v>
          </cell>
        </row>
        <row r="26">
          <cell r="B26" t="str">
            <v xml:space="preserve">3. </v>
          </cell>
          <cell r="D26" t="str">
            <v>Biaya Pasti per Jam  :</v>
          </cell>
        </row>
        <row r="27">
          <cell r="D27" t="str">
            <v>a.  Biaya Pengembalian Modal  =</v>
          </cell>
          <cell r="G27" t="str">
            <v>( B - C ) x D</v>
          </cell>
          <cell r="I27" t="str">
            <v>E</v>
          </cell>
          <cell r="J27">
            <v>43062.431485912566</v>
          </cell>
          <cell r="K27" t="str">
            <v>Rupiah</v>
          </cell>
        </row>
        <row r="28">
          <cell r="G28" t="str">
            <v>W</v>
          </cell>
        </row>
        <row r="30">
          <cell r="D30" t="str">
            <v>b.  Asuransi, dll =</v>
          </cell>
          <cell r="F30">
            <v>2E-3</v>
          </cell>
          <cell r="G30" t="str">
            <v xml:space="preserve">  x   B</v>
          </cell>
          <cell r="I30" t="str">
            <v>F</v>
          </cell>
          <cell r="J30">
            <v>280</v>
          </cell>
          <cell r="K30" t="str">
            <v>Rupiah</v>
          </cell>
        </row>
        <row r="31">
          <cell r="G31" t="str">
            <v>W</v>
          </cell>
        </row>
        <row r="32">
          <cell r="N32" t="str">
            <v>B.</v>
          </cell>
          <cell r="P32" t="str">
            <v>BAHAN</v>
          </cell>
        </row>
        <row r="33">
          <cell r="D33" t="str">
            <v>Biaya Pasti per Jam             =</v>
          </cell>
          <cell r="G33" t="str">
            <v>( E + F )</v>
          </cell>
          <cell r="I33" t="str">
            <v>G</v>
          </cell>
          <cell r="J33">
            <v>43342.431485912566</v>
          </cell>
          <cell r="K33" t="str">
            <v>Rupiah</v>
          </cell>
        </row>
        <row r="35">
          <cell r="B35" t="str">
            <v>C.</v>
          </cell>
          <cell r="D35" t="str">
            <v>BIAYA OPERASI PER JAM KERJA</v>
          </cell>
        </row>
        <row r="37">
          <cell r="B37" t="str">
            <v xml:space="preserve">2. </v>
          </cell>
          <cell r="D37" t="str">
            <v>Pelumas         =  (0.01-0.02 Ltr/HP/Jam) x Pw x Mp</v>
          </cell>
          <cell r="I37" t="str">
            <v>I</v>
          </cell>
          <cell r="J37">
            <v>28186</v>
          </cell>
          <cell r="K37" t="str">
            <v>Rupiah</v>
          </cell>
        </row>
        <row r="39">
          <cell r="B39" t="str">
            <v xml:space="preserve">3. </v>
          </cell>
          <cell r="D39" t="str">
            <v>Perawatan dan</v>
          </cell>
          <cell r="F39" t="str">
            <v>(12,5 % - 17,5 %)  x  B</v>
          </cell>
          <cell r="I39" t="str">
            <v>K</v>
          </cell>
          <cell r="J39">
            <v>17500</v>
          </cell>
          <cell r="K39" t="str">
            <v>Rupiah</v>
          </cell>
        </row>
        <row r="40">
          <cell r="D40" t="str">
            <v xml:space="preserve">        perbaikan    =</v>
          </cell>
          <cell r="F40" t="str">
            <v>W</v>
          </cell>
        </row>
        <row r="41">
          <cell r="N41" t="str">
            <v>C.</v>
          </cell>
          <cell r="P41" t="str">
            <v>ALAT</v>
          </cell>
        </row>
        <row r="42">
          <cell r="B42" t="str">
            <v xml:space="preserve">4. </v>
          </cell>
          <cell r="D42" t="str">
            <v>Operator</v>
          </cell>
          <cell r="F42" t="str">
            <v>=   ( 1  Orang / Jam )  x  U1</v>
          </cell>
          <cell r="I42" t="str">
            <v>L</v>
          </cell>
          <cell r="J42">
            <v>8750</v>
          </cell>
          <cell r="K42" t="str">
            <v>Rupiah</v>
          </cell>
        </row>
        <row r="43">
          <cell r="B43" t="str">
            <v xml:space="preserve">5. </v>
          </cell>
          <cell r="D43" t="str">
            <v>Pembantu Operator</v>
          </cell>
          <cell r="F43" t="str">
            <v>=   ( 1  Orang / Jam )  x  U2</v>
          </cell>
          <cell r="I43" t="str">
            <v>M</v>
          </cell>
          <cell r="J43">
            <v>5750</v>
          </cell>
          <cell r="K43" t="str">
            <v>Rupiah</v>
          </cell>
          <cell r="N43" t="str">
            <v>1.</v>
          </cell>
          <cell r="P43" t="str">
            <v>DUMP TRUCK 3-4 M3</v>
          </cell>
          <cell r="S43" t="str">
            <v>jam</v>
          </cell>
          <cell r="T43">
            <v>1</v>
          </cell>
          <cell r="U43">
            <v>75000</v>
          </cell>
          <cell r="X43">
            <v>75000</v>
          </cell>
        </row>
        <row r="44">
          <cell r="R44" t="str">
            <v>(E08)</v>
          </cell>
        </row>
        <row r="45">
          <cell r="D45" t="str">
            <v>Biaya Operasi per Jam        =</v>
          </cell>
          <cell r="G45" t="str">
            <v>(H+I+K+L+M)</v>
          </cell>
          <cell r="I45" t="str">
            <v>P</v>
          </cell>
          <cell r="J45">
            <v>60186</v>
          </cell>
          <cell r="K45" t="str">
            <v>Rupiah</v>
          </cell>
        </row>
        <row r="48">
          <cell r="B48" t="str">
            <v>E.</v>
          </cell>
          <cell r="D48" t="str">
            <v>LAIN - LAIN</v>
          </cell>
        </row>
        <row r="49">
          <cell r="N49" t="str">
            <v>D.</v>
          </cell>
          <cell r="P49" t="str">
            <v>JUMLAH HARGA TENAGA, BAHAN DAN ALAT  ( A + B + C )</v>
          </cell>
          <cell r="X49">
            <v>75000</v>
          </cell>
        </row>
        <row r="50">
          <cell r="B50" t="str">
            <v xml:space="preserve">1. </v>
          </cell>
          <cell r="D50" t="str">
            <v>Tingkat Suku Bunga</v>
          </cell>
          <cell r="I50" t="str">
            <v>i</v>
          </cell>
          <cell r="J50">
            <v>21</v>
          </cell>
          <cell r="K50" t="str">
            <v>% / Tahun</v>
          </cell>
          <cell r="N50" t="str">
            <v>E.</v>
          </cell>
          <cell r="P50" t="str">
            <v>OVERHEAD &amp; PROFIT</v>
          </cell>
          <cell r="S50">
            <v>10</v>
          </cell>
          <cell r="T50" t="str">
            <v>%  x  D</v>
          </cell>
          <cell r="X50">
            <v>7500</v>
          </cell>
        </row>
        <row r="51">
          <cell r="B51" t="str">
            <v xml:space="preserve">2. </v>
          </cell>
          <cell r="D51" t="str">
            <v>Upah Operator / Sopir</v>
          </cell>
          <cell r="I51" t="str">
            <v>U1</v>
          </cell>
          <cell r="J51">
            <v>8750</v>
          </cell>
          <cell r="K51" t="str">
            <v>Rp./Jam</v>
          </cell>
          <cell r="N51" t="str">
            <v>F.</v>
          </cell>
          <cell r="P51" t="str">
            <v>HARGA SATUAN PEKERJAAN  ( D + E )</v>
          </cell>
          <cell r="X51">
            <v>82500</v>
          </cell>
        </row>
        <row r="52">
          <cell r="B52" t="str">
            <v xml:space="preserve">3. </v>
          </cell>
          <cell r="D52" t="str">
            <v>Upah Pembantu Operator / Pmb.Sopir</v>
          </cell>
          <cell r="I52" t="str">
            <v>U2</v>
          </cell>
          <cell r="J52">
            <v>5750</v>
          </cell>
          <cell r="K52" t="str">
            <v>Rp./Jam</v>
          </cell>
          <cell r="N52" t="str">
            <v>Note: 1</v>
          </cell>
          <cell r="P52" t="str">
            <v>SATUAN dapat berdasarkan atas jam operasi untuk Tenaga Kerja dan Peralatan, volume dan/atau ukuran</v>
          </cell>
        </row>
        <row r="53">
          <cell r="B53" t="str">
            <v xml:space="preserve">4. </v>
          </cell>
          <cell r="D53" t="str">
            <v>Bahan Bakar Bensin</v>
          </cell>
          <cell r="I53" t="str">
            <v>Mb</v>
          </cell>
          <cell r="J53">
            <v>5450</v>
          </cell>
          <cell r="K53" t="str">
            <v>Liter</v>
          </cell>
          <cell r="P53" t="str">
            <v>berat untuk bahan-bahan.</v>
          </cell>
        </row>
        <row r="54">
          <cell r="B54" t="str">
            <v xml:space="preserve">5. </v>
          </cell>
          <cell r="D54" t="str">
            <v>Bahan Bakar Solar</v>
          </cell>
          <cell r="I54" t="str">
            <v>Ms</v>
          </cell>
          <cell r="J54">
            <v>5250</v>
          </cell>
          <cell r="K54" t="str">
            <v>Liter</v>
          </cell>
          <cell r="N54">
            <v>2</v>
          </cell>
          <cell r="P54" t="str">
            <v>Kuantitas satuan adalah kuantitas setiap komponen untuk menyelesaikan satu satuan pekerjaan dari nomor</v>
          </cell>
        </row>
        <row r="55">
          <cell r="B55" t="str">
            <v xml:space="preserve">6. </v>
          </cell>
          <cell r="D55" t="str">
            <v>Minyak Pelumas</v>
          </cell>
          <cell r="I55" t="str">
            <v>Mp</v>
          </cell>
          <cell r="J55">
            <v>28186</v>
          </cell>
          <cell r="K55" t="str">
            <v>Liter</v>
          </cell>
          <cell r="P55" t="str">
            <v>mata pembayaran.</v>
          </cell>
        </row>
        <row r="56">
          <cell r="N56">
            <v>3</v>
          </cell>
          <cell r="P56" t="str">
            <v>Biaya satuan untuk peralatan sudah termasuk bahan bakar, bahan habis dipakai dan operator.</v>
          </cell>
        </row>
        <row r="57">
          <cell r="N57">
            <v>4</v>
          </cell>
          <cell r="P57" t="str">
            <v>Biaya satuan sudah termasuk pengeluaran untuk seluruh pajak yang berkaitan (tetapi tidak termasuk PPN</v>
          </cell>
        </row>
        <row r="58">
          <cell r="P58" t="str">
            <v>yang dibayar dari kontrak) dan biaya-biaya lainnya.</v>
          </cell>
        </row>
        <row r="60">
          <cell r="B60" t="str">
            <v>ITEM PEMBAYARAN No.</v>
          </cell>
          <cell r="F60" t="str">
            <v>:  9.6</v>
          </cell>
          <cell r="W60" t="str">
            <v>Analisa EI-96</v>
          </cell>
        </row>
        <row r="61">
          <cell r="B61" t="str">
            <v>JENIS PEKERJAAN</v>
          </cell>
          <cell r="F61" t="str">
            <v>:  PEKERJAAN HARIAN</v>
          </cell>
        </row>
        <row r="62">
          <cell r="B62" t="str">
            <v>SATUAN PEMBAYARAN</v>
          </cell>
          <cell r="F62" t="str">
            <v>:  JAM</v>
          </cell>
          <cell r="L62" t="str">
            <v xml:space="preserve">         URAIAN ANALISA HARGA SATUAN</v>
          </cell>
        </row>
        <row r="63">
          <cell r="N63" t="str">
            <v>ANALISA HARGA SATUAN</v>
          </cell>
        </row>
        <row r="65">
          <cell r="B65" t="str">
            <v>No.</v>
          </cell>
          <cell r="D65" t="str">
            <v>U R A I A N</v>
          </cell>
          <cell r="I65" t="str">
            <v>KODE</v>
          </cell>
          <cell r="J65" t="str">
            <v>KOEF.</v>
          </cell>
          <cell r="K65" t="str">
            <v>SATUAN</v>
          </cell>
          <cell r="L65" t="str">
            <v>KETERANGAN</v>
          </cell>
        </row>
        <row r="67">
          <cell r="N67" t="str">
            <v>PROYEK</v>
          </cell>
          <cell r="Q67" t="str">
            <v>:</v>
          </cell>
          <cell r="R67" t="str">
            <v>Pembangunan Sarana dan Prasara PON XVII Tahun 2008</v>
          </cell>
        </row>
        <row r="68">
          <cell r="B68" t="str">
            <v>A.</v>
          </cell>
          <cell r="D68" t="str">
            <v>URAIAN PERALATAN</v>
          </cell>
          <cell r="N68" t="str">
            <v>No. PAKET KONTRAK</v>
          </cell>
          <cell r="Q68" t="str">
            <v>:</v>
          </cell>
          <cell r="R68" t="str">
            <v/>
          </cell>
        </row>
        <row r="69">
          <cell r="N69" t="str">
            <v>NAMA PAKET</v>
          </cell>
          <cell r="Q69" t="str">
            <v>:</v>
          </cell>
          <cell r="R69" t="str">
            <v>Pekerjaan Penyiapan Lahan, Pembangunan Jalan &amp; Drainase</v>
          </cell>
        </row>
        <row r="70">
          <cell r="B70" t="str">
            <v xml:space="preserve">1. </v>
          </cell>
          <cell r="D70" t="str">
            <v>Jenis Peralatan</v>
          </cell>
          <cell r="I70" t="str">
            <v>WATER TANKER 3000-4500 L.</v>
          </cell>
          <cell r="L70" t="str">
            <v>(E23)</v>
          </cell>
          <cell r="N70" t="str">
            <v>PROP / KAB / KODYA</v>
          </cell>
          <cell r="Q70" t="str">
            <v>:</v>
          </cell>
          <cell r="R70" t="str">
            <v xml:space="preserve">Propinsi Kalimantan Timur, Kabupaten Kutai Kartanegara </v>
          </cell>
        </row>
        <row r="71">
          <cell r="B71" t="str">
            <v xml:space="preserve">2. </v>
          </cell>
          <cell r="D71" t="str">
            <v>Tenaga</v>
          </cell>
          <cell r="I71" t="str">
            <v>Pw</v>
          </cell>
          <cell r="J71">
            <v>100</v>
          </cell>
          <cell r="K71" t="str">
            <v>HP</v>
          </cell>
          <cell r="N71" t="str">
            <v>ITEM PEMBAYARAN NO.</v>
          </cell>
          <cell r="Q71" t="str">
            <v>:  9.6</v>
          </cell>
          <cell r="U71" t="str">
            <v>PERKIRAAN VOL. PEK.</v>
          </cell>
          <cell r="W71" t="str">
            <v>:</v>
          </cell>
          <cell r="X71">
            <v>1800</v>
          </cell>
        </row>
        <row r="72">
          <cell r="B72" t="str">
            <v xml:space="preserve">3. </v>
          </cell>
          <cell r="D72" t="str">
            <v>Kapasitas</v>
          </cell>
          <cell r="I72" t="str">
            <v>Cp</v>
          </cell>
          <cell r="J72">
            <v>4000</v>
          </cell>
          <cell r="K72" t="str">
            <v>Liter</v>
          </cell>
          <cell r="N72" t="str">
            <v>JENIS PEKERJAAN</v>
          </cell>
          <cell r="Q72" t="str">
            <v>:  PEKERJAAN HARIAN</v>
          </cell>
          <cell r="U72" t="str">
            <v>TOTAL HARGA (Rp.)</v>
          </cell>
          <cell r="W72" t="str">
            <v>:</v>
          </cell>
          <cell r="X72">
            <v>188100000</v>
          </cell>
        </row>
        <row r="73">
          <cell r="B73" t="str">
            <v xml:space="preserve">4. </v>
          </cell>
          <cell r="D73" t="str">
            <v>Umur Ekonomis</v>
          </cell>
          <cell r="I73" t="str">
            <v>A</v>
          </cell>
          <cell r="J73">
            <v>5</v>
          </cell>
          <cell r="K73" t="str">
            <v>Tahun</v>
          </cell>
          <cell r="L73" t="str">
            <v xml:space="preserve"> Alat Baru</v>
          </cell>
          <cell r="R73" t="str">
            <v>WATER TANKER 3000-4500 L.</v>
          </cell>
          <cell r="U73" t="str">
            <v>% THD. BIAYA PROYEK</v>
          </cell>
          <cell r="W73" t="str">
            <v>:</v>
          </cell>
          <cell r="X73">
            <v>0.10439025666393513</v>
          </cell>
        </row>
        <row r="74">
          <cell r="B74" t="str">
            <v xml:space="preserve">5. </v>
          </cell>
          <cell r="D74" t="str">
            <v>Jam Operasi Dalam 1 Tahun</v>
          </cell>
          <cell r="I74" t="str">
            <v>W</v>
          </cell>
          <cell r="J74">
            <v>2000</v>
          </cell>
          <cell r="K74" t="str">
            <v>Jam</v>
          </cell>
          <cell r="L74" t="str">
            <v xml:space="preserve"> Alat Baru</v>
          </cell>
          <cell r="N74" t="str">
            <v>SATUAN PEMBAYARAN</v>
          </cell>
          <cell r="Q74" t="str">
            <v>:  JAM</v>
          </cell>
          <cell r="S74" t="str">
            <v>(E23)</v>
          </cell>
        </row>
        <row r="75">
          <cell r="B75" t="str">
            <v xml:space="preserve">6. </v>
          </cell>
          <cell r="D75" t="str">
            <v>Harga Alat</v>
          </cell>
          <cell r="I75" t="str">
            <v>B</v>
          </cell>
          <cell r="J75">
            <v>350000000</v>
          </cell>
          <cell r="K75" t="str">
            <v>Rupiah</v>
          </cell>
          <cell r="L75" t="str">
            <v xml:space="preserve"> Alat Baru</v>
          </cell>
        </row>
        <row r="77">
          <cell r="T77" t="str">
            <v>PERKIRAAN</v>
          </cell>
          <cell r="U77" t="str">
            <v>HARGA</v>
          </cell>
          <cell r="V77" t="str">
            <v>JUMLAH</v>
          </cell>
        </row>
        <row r="78">
          <cell r="B78" t="str">
            <v>B.</v>
          </cell>
          <cell r="D78" t="str">
            <v>BIAYA PASTI PER JAM KERJA</v>
          </cell>
          <cell r="N78" t="str">
            <v>NO.</v>
          </cell>
          <cell r="P78" t="str">
            <v>KOMPONEN</v>
          </cell>
          <cell r="S78" t="str">
            <v>SATUAN</v>
          </cell>
          <cell r="T78" t="str">
            <v>KUANTITAS</v>
          </cell>
          <cell r="U78" t="str">
            <v>SATUAN</v>
          </cell>
          <cell r="V78" t="str">
            <v>HARGA</v>
          </cell>
        </row>
        <row r="79">
          <cell r="U79" t="str">
            <v>(Rp.)</v>
          </cell>
          <cell r="V79" t="str">
            <v>(Rp.)</v>
          </cell>
        </row>
        <row r="80">
          <cell r="B80" t="str">
            <v xml:space="preserve">1. </v>
          </cell>
          <cell r="D80" t="str">
            <v>Nilai Sisa Alat</v>
          </cell>
          <cell r="F80" t="str">
            <v>=  10 % x Harga Alat Baru</v>
          </cell>
          <cell r="I80" t="str">
            <v>C</v>
          </cell>
          <cell r="J80">
            <v>35000000</v>
          </cell>
          <cell r="K80" t="str">
            <v>Rupiah</v>
          </cell>
        </row>
        <row r="82">
          <cell r="B82" t="str">
            <v xml:space="preserve">2. </v>
          </cell>
          <cell r="D82" t="str">
            <v>Faktor Angsuran Modal    =</v>
          </cell>
          <cell r="G82" t="str">
            <v>i x (1 + i)^A</v>
          </cell>
          <cell r="I82" t="str">
            <v>D</v>
          </cell>
          <cell r="J82">
            <v>0.34176532925327435</v>
          </cell>
          <cell r="K82" t="str">
            <v>-</v>
          </cell>
          <cell r="N82" t="str">
            <v>A.</v>
          </cell>
          <cell r="P82" t="str">
            <v>PEKERJA</v>
          </cell>
        </row>
        <row r="83">
          <cell r="G83" t="str">
            <v>(1 + i)^A - 1</v>
          </cell>
        </row>
        <row r="84">
          <cell r="B84" t="str">
            <v xml:space="preserve">3. </v>
          </cell>
          <cell r="D84" t="str">
            <v>Biaya Pasti per Jam  :</v>
          </cell>
        </row>
        <row r="85">
          <cell r="D85" t="str">
            <v>a.  Biaya Pengembalian Modal  =</v>
          </cell>
          <cell r="G85" t="str">
            <v>( B - C ) x D</v>
          </cell>
          <cell r="I85" t="str">
            <v>E</v>
          </cell>
          <cell r="J85">
            <v>53828.039357390706</v>
          </cell>
          <cell r="K85" t="str">
            <v>Rupiah</v>
          </cell>
        </row>
        <row r="86">
          <cell r="G86" t="str">
            <v>W</v>
          </cell>
        </row>
        <row r="88">
          <cell r="D88" t="str">
            <v>b.  Asuransi, dll =</v>
          </cell>
          <cell r="F88">
            <v>2E-3</v>
          </cell>
          <cell r="G88" t="str">
            <v xml:space="preserve">  x   B</v>
          </cell>
          <cell r="I88" t="str">
            <v>F</v>
          </cell>
          <cell r="J88">
            <v>350</v>
          </cell>
          <cell r="K88" t="str">
            <v>Rupiah</v>
          </cell>
        </row>
        <row r="89">
          <cell r="G89" t="str">
            <v>W</v>
          </cell>
        </row>
        <row r="90">
          <cell r="N90" t="str">
            <v>B.</v>
          </cell>
          <cell r="P90" t="str">
            <v>BAHAN</v>
          </cell>
        </row>
        <row r="91">
          <cell r="D91" t="str">
            <v>Biaya Pasti per Jam             =</v>
          </cell>
          <cell r="G91" t="str">
            <v>( E + F )</v>
          </cell>
          <cell r="I91" t="str">
            <v>G</v>
          </cell>
          <cell r="J91">
            <v>54178.039357390706</v>
          </cell>
          <cell r="K91" t="str">
            <v>Rupiah</v>
          </cell>
        </row>
        <row r="93">
          <cell r="B93" t="str">
            <v>C.</v>
          </cell>
          <cell r="D93" t="str">
            <v>BIAYA OPERASI PER JAM KERJA</v>
          </cell>
        </row>
        <row r="95">
          <cell r="B95" t="str">
            <v xml:space="preserve">1. </v>
          </cell>
          <cell r="D95" t="str">
            <v xml:space="preserve">Bahan Bakar  =  (0.125-0.175 Ltr/HP/Jam)   x Pw x Ms </v>
          </cell>
          <cell r="I95" t="str">
            <v>H</v>
          </cell>
          <cell r="J95">
            <v>65625</v>
          </cell>
          <cell r="K95" t="str">
            <v>Rupiah</v>
          </cell>
        </row>
        <row r="97">
          <cell r="B97" t="str">
            <v xml:space="preserve">3. </v>
          </cell>
          <cell r="D97" t="str">
            <v>Perawatan dan</v>
          </cell>
          <cell r="F97" t="str">
            <v>(12,5 % - 17,5 %)  x  B</v>
          </cell>
          <cell r="I97" t="str">
            <v>K</v>
          </cell>
          <cell r="J97">
            <v>21875</v>
          </cell>
          <cell r="K97" t="str">
            <v>Rupiah</v>
          </cell>
        </row>
        <row r="98">
          <cell r="D98" t="str">
            <v xml:space="preserve">        perbaikan    =</v>
          </cell>
          <cell r="F98" t="str">
            <v>W</v>
          </cell>
        </row>
        <row r="99">
          <cell r="N99" t="str">
            <v>C.</v>
          </cell>
          <cell r="P99" t="str">
            <v>ALAT</v>
          </cell>
        </row>
        <row r="100">
          <cell r="B100" t="str">
            <v xml:space="preserve">4. </v>
          </cell>
          <cell r="D100" t="str">
            <v>Operator</v>
          </cell>
          <cell r="F100" t="str">
            <v>=   ( 1  Orang / Jam )  x  U1</v>
          </cell>
          <cell r="I100" t="str">
            <v>L</v>
          </cell>
          <cell r="J100">
            <v>8750</v>
          </cell>
          <cell r="K100" t="str">
            <v>Rupiah</v>
          </cell>
        </row>
        <row r="101">
          <cell r="B101" t="str">
            <v xml:space="preserve">5. </v>
          </cell>
          <cell r="D101" t="str">
            <v>Pembantu Operator</v>
          </cell>
          <cell r="F101" t="str">
            <v>=   ( 1  Orang / Jam )  x  U2</v>
          </cell>
          <cell r="I101" t="str">
            <v>M</v>
          </cell>
          <cell r="J101">
            <v>5750</v>
          </cell>
          <cell r="K101" t="str">
            <v>Rupiah</v>
          </cell>
          <cell r="N101" t="str">
            <v>1.</v>
          </cell>
          <cell r="P101" t="str">
            <v>WATER TANKER 3000-4500 L.</v>
          </cell>
          <cell r="S101" t="str">
            <v>jam</v>
          </cell>
          <cell r="T101">
            <v>1</v>
          </cell>
          <cell r="U101">
            <v>95000</v>
          </cell>
          <cell r="X101">
            <v>95000</v>
          </cell>
        </row>
        <row r="102">
          <cell r="R102" t="str">
            <v>(E23)</v>
          </cell>
        </row>
        <row r="103">
          <cell r="D103" t="str">
            <v>Biaya Operasi per Jam        =</v>
          </cell>
          <cell r="G103" t="str">
            <v>(H+I+K+L+M)</v>
          </cell>
          <cell r="I103" t="str">
            <v>P</v>
          </cell>
          <cell r="J103">
            <v>102000</v>
          </cell>
          <cell r="K103" t="str">
            <v>Rupiah</v>
          </cell>
        </row>
        <row r="105">
          <cell r="B105" t="str">
            <v>D.</v>
          </cell>
          <cell r="D105" t="str">
            <v>TOTAL BIAYA SEWA ALAT / JAM   =   ( G + P )</v>
          </cell>
          <cell r="I105" t="str">
            <v>S</v>
          </cell>
          <cell r="J105">
            <v>156178.03935739072</v>
          </cell>
          <cell r="K105" t="str">
            <v>Rupiah</v>
          </cell>
        </row>
        <row r="106">
          <cell r="B106" t="str">
            <v>E.</v>
          </cell>
          <cell r="D106" t="str">
            <v>LAIN - LAIN</v>
          </cell>
        </row>
        <row r="107">
          <cell r="N107" t="str">
            <v>D.</v>
          </cell>
          <cell r="P107" t="str">
            <v>JUMLAH HARGA TENAGA, BAHAN DAN ALAT  ( A + B + C )</v>
          </cell>
          <cell r="X107">
            <v>95000</v>
          </cell>
        </row>
        <row r="108">
          <cell r="B108" t="str">
            <v xml:space="preserve">1. </v>
          </cell>
          <cell r="D108" t="str">
            <v>Tingkat Suku Bunga</v>
          </cell>
          <cell r="I108" t="str">
            <v>i</v>
          </cell>
          <cell r="J108">
            <v>21</v>
          </cell>
          <cell r="K108" t="str">
            <v>% / Tahun</v>
          </cell>
          <cell r="N108" t="str">
            <v>E.</v>
          </cell>
          <cell r="P108" t="str">
            <v>OVERHEAD &amp; PROFIT</v>
          </cell>
          <cell r="S108">
            <v>10</v>
          </cell>
          <cell r="T108" t="str">
            <v>%  x  D</v>
          </cell>
          <cell r="X108">
            <v>9500</v>
          </cell>
        </row>
        <row r="109">
          <cell r="B109" t="str">
            <v xml:space="preserve">2. </v>
          </cell>
          <cell r="D109" t="str">
            <v>Upah Operator / Sopir</v>
          </cell>
          <cell r="I109" t="str">
            <v>U1</v>
          </cell>
          <cell r="J109">
            <v>8750</v>
          </cell>
          <cell r="K109" t="str">
            <v>Rp./Jam</v>
          </cell>
          <cell r="N109" t="str">
            <v>F.</v>
          </cell>
          <cell r="P109" t="str">
            <v>HARGA SATUAN PEKERJAAN  ( D + E )</v>
          </cell>
          <cell r="X109">
            <v>104500</v>
          </cell>
        </row>
        <row r="110">
          <cell r="B110" t="str">
            <v xml:space="preserve">3. </v>
          </cell>
          <cell r="D110" t="str">
            <v>Upah Pembantu Operator / Pmb.Sopir</v>
          </cell>
          <cell r="I110" t="str">
            <v>U2</v>
          </cell>
          <cell r="J110">
            <v>5750</v>
          </cell>
          <cell r="K110" t="str">
            <v>Rp./Jam</v>
          </cell>
          <cell r="N110" t="str">
            <v>Note: 1</v>
          </cell>
          <cell r="P110" t="str">
            <v>SATUAN dapat berdasarkan atas jam operasi untuk Tenaga Kerja dan Peralatan, volume dan/atau ukuran</v>
          </cell>
        </row>
        <row r="111">
          <cell r="B111" t="str">
            <v xml:space="preserve">4. </v>
          </cell>
          <cell r="D111" t="str">
            <v>Bahan Bakar Bensin</v>
          </cell>
          <cell r="I111" t="str">
            <v>Mb</v>
          </cell>
          <cell r="J111">
            <v>5450</v>
          </cell>
          <cell r="K111" t="str">
            <v>Liter</v>
          </cell>
          <cell r="P111" t="str">
            <v>berat untuk bahan-bahan.</v>
          </cell>
        </row>
        <row r="112">
          <cell r="B112" t="str">
            <v xml:space="preserve">5. </v>
          </cell>
          <cell r="D112" t="str">
            <v>Bahan Bakar Solar</v>
          </cell>
          <cell r="I112" t="str">
            <v>Ms</v>
          </cell>
          <cell r="J112">
            <v>5250</v>
          </cell>
          <cell r="K112" t="str">
            <v>Liter</v>
          </cell>
          <cell r="N112">
            <v>2</v>
          </cell>
          <cell r="P112" t="str">
            <v>Kuantitas satuan adalah kuantitas setiap komponen untuk menyelesaikan satu satuan pekerjaan dari nomor</v>
          </cell>
        </row>
        <row r="113">
          <cell r="B113" t="str">
            <v xml:space="preserve">6. </v>
          </cell>
          <cell r="D113" t="str">
            <v>Minyak Pelumas</v>
          </cell>
          <cell r="I113" t="str">
            <v>Mp</v>
          </cell>
          <cell r="J113">
            <v>28186</v>
          </cell>
          <cell r="K113" t="str">
            <v>Liter</v>
          </cell>
          <cell r="P113" t="str">
            <v>mata pembayaran.</v>
          </cell>
        </row>
        <row r="114">
          <cell r="N114">
            <v>3</v>
          </cell>
          <cell r="P114" t="str">
            <v>Biaya satuan untuk peralatan sudah termasuk bahan bakar, bahan habis dipakai dan operator.</v>
          </cell>
        </row>
        <row r="115">
          <cell r="N115">
            <v>4</v>
          </cell>
          <cell r="P115" t="str">
            <v>Biaya satuan sudah termasuk pengeluaran untuk seluruh pajak yang berkaitan (tetapi tidak termasuk PPN</v>
          </cell>
        </row>
        <row r="116">
          <cell r="P116" t="str">
            <v>yang dibayar dari kontrak) dan biaya-biaya lainnya.</v>
          </cell>
        </row>
        <row r="118">
          <cell r="B118" t="str">
            <v>ITEM PEMBAYARAN No.</v>
          </cell>
          <cell r="F118" t="str">
            <v>:  9.7</v>
          </cell>
          <cell r="W118" t="str">
            <v>Analisa EI-97</v>
          </cell>
        </row>
        <row r="119">
          <cell r="B119" t="str">
            <v>JENIS PEKERJAAN</v>
          </cell>
          <cell r="F119" t="str">
            <v>:  PEKERJAAN HARIAN</v>
          </cell>
        </row>
        <row r="120">
          <cell r="B120" t="str">
            <v>SATUAN PEMBAYARAN</v>
          </cell>
          <cell r="F120" t="str">
            <v>:  JAM</v>
          </cell>
          <cell r="L120" t="str">
            <v xml:space="preserve">         URAIAN ANALISA HARGA SATUAN</v>
          </cell>
        </row>
        <row r="121">
          <cell r="N121" t="str">
            <v>ANALISA HARGA SATUAN</v>
          </cell>
        </row>
        <row r="123">
          <cell r="B123" t="str">
            <v>No.</v>
          </cell>
          <cell r="D123" t="str">
            <v>U R A I A N</v>
          </cell>
          <cell r="I123" t="str">
            <v>KODE</v>
          </cell>
          <cell r="J123" t="str">
            <v>KOEF.</v>
          </cell>
          <cell r="K123" t="str">
            <v>SATUAN</v>
          </cell>
          <cell r="L123" t="str">
            <v>KETERANGAN</v>
          </cell>
        </row>
        <row r="125">
          <cell r="N125" t="str">
            <v>PROYEK</v>
          </cell>
          <cell r="Q125" t="str">
            <v>:</v>
          </cell>
          <cell r="R125" t="str">
            <v>Pembangunan Sarana dan Prasara PON XVII Tahun 2008</v>
          </cell>
        </row>
        <row r="126">
          <cell r="B126" t="str">
            <v>A.</v>
          </cell>
          <cell r="D126" t="str">
            <v>URAIAN PERALATAN</v>
          </cell>
          <cell r="N126" t="str">
            <v>No. PAKET KONTRAK</v>
          </cell>
          <cell r="Q126" t="str">
            <v>:</v>
          </cell>
          <cell r="R126" t="str">
            <v/>
          </cell>
        </row>
        <row r="127">
          <cell r="N127" t="str">
            <v>NAMA PAKET</v>
          </cell>
          <cell r="Q127" t="str">
            <v>:</v>
          </cell>
          <cell r="R127" t="str">
            <v>Pekerjaan Penyiapan Lahan, Pembangunan Jalan &amp; Drainase</v>
          </cell>
        </row>
        <row r="128">
          <cell r="B128" t="str">
            <v xml:space="preserve">1. </v>
          </cell>
          <cell r="D128" t="str">
            <v>Jenis Peralatan</v>
          </cell>
          <cell r="I128" t="str">
            <v>BULLDOZER 100-150 HP</v>
          </cell>
          <cell r="L128" t="str">
            <v>(E04)</v>
          </cell>
          <cell r="N128" t="str">
            <v>PROP / KAB / KODYA</v>
          </cell>
          <cell r="Q128" t="str">
            <v>:</v>
          </cell>
          <cell r="R128" t="str">
            <v xml:space="preserve">Propinsi Kalimantan Timur, Kabupaten Kutai Kartanegara </v>
          </cell>
        </row>
        <row r="129">
          <cell r="B129" t="str">
            <v xml:space="preserve">2. </v>
          </cell>
          <cell r="D129" t="str">
            <v>Tenaga</v>
          </cell>
          <cell r="I129" t="str">
            <v>Pw</v>
          </cell>
          <cell r="J129">
            <v>140</v>
          </cell>
          <cell r="K129" t="str">
            <v>HP</v>
          </cell>
          <cell r="N129" t="str">
            <v>ITEM PEMBAYARAN NO.</v>
          </cell>
          <cell r="Q129" t="str">
            <v>:  9.7</v>
          </cell>
          <cell r="U129" t="str">
            <v>PERKIRAAN VOL. PEK.</v>
          </cell>
          <cell r="W129" t="str">
            <v>:</v>
          </cell>
          <cell r="X129">
            <v>600</v>
          </cell>
        </row>
        <row r="130">
          <cell r="B130" t="str">
            <v xml:space="preserve">3. </v>
          </cell>
          <cell r="D130" t="str">
            <v>Kapasitas</v>
          </cell>
          <cell r="I130" t="str">
            <v>Cp</v>
          </cell>
          <cell r="J130" t="str">
            <v xml:space="preserve">-  </v>
          </cell>
          <cell r="K130" t="str">
            <v>-</v>
          </cell>
          <cell r="N130" t="str">
            <v>JENIS PEKERJAAN</v>
          </cell>
          <cell r="Q130" t="str">
            <v>:  PEKERJAAN HARIAN</v>
          </cell>
          <cell r="U130" t="str">
            <v>TOTAL HARGA (Rp.)</v>
          </cell>
          <cell r="W130" t="str">
            <v>:</v>
          </cell>
          <cell r="X130">
            <v>507671340</v>
          </cell>
        </row>
        <row r="131">
          <cell r="B131" t="str">
            <v xml:space="preserve">4. </v>
          </cell>
          <cell r="D131" t="str">
            <v>Umur Ekonomis</v>
          </cell>
          <cell r="I131" t="str">
            <v>A</v>
          </cell>
          <cell r="J131">
            <v>5</v>
          </cell>
          <cell r="K131" t="str">
            <v>Tahun</v>
          </cell>
          <cell r="L131" t="str">
            <v xml:space="preserve"> Alat Baru</v>
          </cell>
          <cell r="R131" t="str">
            <v>BULLDOZER 100-150 HP</v>
          </cell>
          <cell r="U131" t="str">
            <v>% THD. BIAYA PROYEK</v>
          </cell>
          <cell r="W131" t="str">
            <v>:</v>
          </cell>
          <cell r="X131">
            <v>0.28174344223032366</v>
          </cell>
        </row>
        <row r="132">
          <cell r="B132" t="str">
            <v xml:space="preserve">5. </v>
          </cell>
          <cell r="D132" t="str">
            <v>Jam Operasi Dalam 1 Tahun</v>
          </cell>
          <cell r="I132" t="str">
            <v>W</v>
          </cell>
          <cell r="J132">
            <v>2000</v>
          </cell>
          <cell r="K132" t="str">
            <v>Jam</v>
          </cell>
          <cell r="L132" t="str">
            <v xml:space="preserve"> Alat Baru</v>
          </cell>
          <cell r="N132" t="str">
            <v>SATUAN PEMBAYARAN</v>
          </cell>
          <cell r="Q132" t="str">
            <v>:  JAM</v>
          </cell>
          <cell r="S132" t="str">
            <v>(E04)</v>
          </cell>
        </row>
        <row r="133">
          <cell r="B133" t="str">
            <v xml:space="preserve">6. </v>
          </cell>
          <cell r="D133" t="str">
            <v>Harga Alat</v>
          </cell>
          <cell r="I133" t="str">
            <v>B</v>
          </cell>
          <cell r="J133">
            <v>1650000000</v>
          </cell>
          <cell r="K133" t="str">
            <v>Rupiah</v>
          </cell>
          <cell r="L133" t="str">
            <v xml:space="preserve"> Alat Baru</v>
          </cell>
        </row>
        <row r="135">
          <cell r="T135" t="str">
            <v>PERKIRAAN</v>
          </cell>
          <cell r="U135" t="str">
            <v>HARGA</v>
          </cell>
          <cell r="V135" t="str">
            <v>JUMLAH</v>
          </cell>
        </row>
        <row r="136">
          <cell r="B136" t="str">
            <v>B.</v>
          </cell>
          <cell r="D136" t="str">
            <v>BIAYA PASTI PER JAM KERJA</v>
          </cell>
          <cell r="N136" t="str">
            <v>NO.</v>
          </cell>
          <cell r="P136" t="str">
            <v>KOMPONEN</v>
          </cell>
          <cell r="S136" t="str">
            <v>SATUAN</v>
          </cell>
          <cell r="T136" t="str">
            <v>KUANTITAS</v>
          </cell>
          <cell r="U136" t="str">
            <v>SATUAN</v>
          </cell>
          <cell r="V136" t="str">
            <v>HARGA</v>
          </cell>
        </row>
        <row r="137">
          <cell r="U137" t="str">
            <v>(Rp.)</v>
          </cell>
          <cell r="V137" t="str">
            <v>(Rp.)</v>
          </cell>
        </row>
        <row r="138">
          <cell r="B138" t="str">
            <v xml:space="preserve">1. </v>
          </cell>
          <cell r="D138" t="str">
            <v>Nilai Sisa Alat</v>
          </cell>
          <cell r="F138" t="str">
            <v>=  10 % x Harga Alat Baru</v>
          </cell>
          <cell r="I138" t="str">
            <v>C</v>
          </cell>
          <cell r="J138">
            <v>165000000</v>
          </cell>
          <cell r="K138" t="str">
            <v>Rupiah</v>
          </cell>
        </row>
        <row r="140">
          <cell r="B140" t="str">
            <v xml:space="preserve">2. </v>
          </cell>
          <cell r="D140" t="str">
            <v>Faktor Angsuran Modal    =</v>
          </cell>
          <cell r="G140" t="str">
            <v>i x (1 + i)^A</v>
          </cell>
          <cell r="I140" t="str">
            <v>D</v>
          </cell>
          <cell r="J140">
            <v>0.34176532925327435</v>
          </cell>
          <cell r="K140" t="str">
            <v>-</v>
          </cell>
          <cell r="N140" t="str">
            <v>A.</v>
          </cell>
          <cell r="P140" t="str">
            <v>PEKERJA</v>
          </cell>
        </row>
        <row r="141">
          <cell r="G141" t="str">
            <v>(1 + i)^A - 1</v>
          </cell>
        </row>
        <row r="142">
          <cell r="B142" t="str">
            <v xml:space="preserve">3. </v>
          </cell>
          <cell r="D142" t="str">
            <v>Biaya Pasti per Jam  :</v>
          </cell>
        </row>
        <row r="143">
          <cell r="D143" t="str">
            <v>a.  Biaya Pengembalian Modal  =</v>
          </cell>
          <cell r="G143" t="str">
            <v>( B - C ) x D</v>
          </cell>
          <cell r="I143" t="str">
            <v>E</v>
          </cell>
          <cell r="J143">
            <v>253760.75697055619</v>
          </cell>
          <cell r="K143" t="str">
            <v>Rupiah</v>
          </cell>
        </row>
        <row r="144">
          <cell r="G144" t="str">
            <v>W</v>
          </cell>
        </row>
        <row r="146">
          <cell r="D146" t="str">
            <v>b.  Asuransi, dll =</v>
          </cell>
          <cell r="F146">
            <v>2E-3</v>
          </cell>
          <cell r="G146" t="str">
            <v xml:space="preserve">  x   B</v>
          </cell>
          <cell r="I146" t="str">
            <v>F</v>
          </cell>
          <cell r="J146">
            <v>1650</v>
          </cell>
          <cell r="K146" t="str">
            <v>Rupiah</v>
          </cell>
        </row>
        <row r="147">
          <cell r="G147" t="str">
            <v>W</v>
          </cell>
        </row>
        <row r="148">
          <cell r="N148" t="str">
            <v>B.</v>
          </cell>
          <cell r="P148" t="str">
            <v>BAHAN</v>
          </cell>
        </row>
        <row r="149">
          <cell r="D149" t="str">
            <v>Biaya Pasti per Jam             =</v>
          </cell>
          <cell r="G149" t="str">
            <v>( E + F )</v>
          </cell>
          <cell r="I149" t="str">
            <v>G</v>
          </cell>
          <cell r="J149">
            <v>255410.75697055619</v>
          </cell>
          <cell r="K149" t="str">
            <v>Rupiah</v>
          </cell>
        </row>
        <row r="151">
          <cell r="B151" t="str">
            <v>C.</v>
          </cell>
          <cell r="D151" t="str">
            <v>BIAYA OPERASI PER JAM KERJA</v>
          </cell>
        </row>
        <row r="153">
          <cell r="B153" t="str">
            <v xml:space="preserve">1. </v>
          </cell>
          <cell r="D153" t="str">
            <v xml:space="preserve">Bahan Bakar  =  (0.125-0.175 Ltr/HP/Jam)   x Pw x Ms </v>
          </cell>
          <cell r="I153" t="str">
            <v>H</v>
          </cell>
          <cell r="J153">
            <v>91875</v>
          </cell>
          <cell r="K153" t="str">
            <v>Rupiah</v>
          </cell>
        </row>
        <row r="155">
          <cell r="B155" t="str">
            <v xml:space="preserve">3. </v>
          </cell>
          <cell r="D155" t="str">
            <v>Perawatan dan</v>
          </cell>
          <cell r="F155" t="str">
            <v>(12,5 % - 17,5 %)  x  B</v>
          </cell>
          <cell r="I155" t="str">
            <v>K</v>
          </cell>
          <cell r="J155">
            <v>103125</v>
          </cell>
          <cell r="K155" t="str">
            <v>Rupiah</v>
          </cell>
        </row>
        <row r="156">
          <cell r="D156" t="str">
            <v xml:space="preserve">        perbaikan    =</v>
          </cell>
          <cell r="F156" t="str">
            <v>W</v>
          </cell>
        </row>
        <row r="157">
          <cell r="N157" t="str">
            <v>C.</v>
          </cell>
          <cell r="P157" t="str">
            <v>ALAT</v>
          </cell>
        </row>
        <row r="158">
          <cell r="B158" t="str">
            <v xml:space="preserve">4. </v>
          </cell>
          <cell r="D158" t="str">
            <v>Operator</v>
          </cell>
          <cell r="F158" t="str">
            <v>=   ( 1  Orang / Jam )  x  U1</v>
          </cell>
          <cell r="I158" t="str">
            <v>L</v>
          </cell>
          <cell r="J158">
            <v>8750</v>
          </cell>
          <cell r="K158" t="str">
            <v>Rupiah</v>
          </cell>
        </row>
        <row r="159">
          <cell r="B159" t="str">
            <v xml:space="preserve">5. </v>
          </cell>
          <cell r="D159" t="str">
            <v>Pembantu Operator</v>
          </cell>
          <cell r="F159" t="str">
            <v>=   ( 1  Orang / Jam )  x  U2</v>
          </cell>
          <cell r="I159" t="str">
            <v>M</v>
          </cell>
          <cell r="J159">
            <v>5750</v>
          </cell>
          <cell r="K159" t="str">
            <v>Rupiah</v>
          </cell>
          <cell r="N159" t="str">
            <v>1.</v>
          </cell>
          <cell r="P159" t="str">
            <v>BULLDOZER 100-150 HP</v>
          </cell>
          <cell r="S159" t="str">
            <v>jam</v>
          </cell>
          <cell r="T159">
            <v>1</v>
          </cell>
          <cell r="U159">
            <v>769199</v>
          </cell>
          <cell r="X159">
            <v>769199</v>
          </cell>
        </row>
        <row r="160">
          <cell r="R160" t="str">
            <v>(E04</v>
          </cell>
        </row>
        <row r="161">
          <cell r="D161" t="str">
            <v>Biaya Operasi per Jam        =</v>
          </cell>
          <cell r="G161" t="str">
            <v>(H+I+K+L+M)</v>
          </cell>
          <cell r="I161" t="str">
            <v>P</v>
          </cell>
          <cell r="J161">
            <v>209500</v>
          </cell>
          <cell r="K161" t="str">
            <v>Rupiah</v>
          </cell>
        </row>
        <row r="164">
          <cell r="B164" t="str">
            <v>E.</v>
          </cell>
          <cell r="D164" t="str">
            <v>LAIN - LAIN</v>
          </cell>
        </row>
        <row r="165">
          <cell r="N165" t="str">
            <v>D.</v>
          </cell>
          <cell r="P165" t="str">
            <v>JUMLAH HARGA TENAGA, BAHAN DAN ALAT  ( A + B + C )</v>
          </cell>
          <cell r="X165">
            <v>769199</v>
          </cell>
        </row>
        <row r="166">
          <cell r="B166" t="str">
            <v xml:space="preserve">1. </v>
          </cell>
          <cell r="D166" t="str">
            <v>Tingkat Suku Bunga</v>
          </cell>
          <cell r="I166" t="str">
            <v>i</v>
          </cell>
          <cell r="J166">
            <v>21</v>
          </cell>
          <cell r="K166" t="str">
            <v>% / Tahun</v>
          </cell>
          <cell r="N166" t="str">
            <v>E.</v>
          </cell>
          <cell r="P166" t="str">
            <v>OVERHEAD &amp; PROFIT</v>
          </cell>
          <cell r="S166">
            <v>10</v>
          </cell>
          <cell r="T166" t="str">
            <v>%  x  D</v>
          </cell>
          <cell r="X166">
            <v>76919.900000000009</v>
          </cell>
        </row>
        <row r="167">
          <cell r="B167" t="str">
            <v xml:space="preserve">2. </v>
          </cell>
          <cell r="D167" t="str">
            <v>Upah Operator / Sopir</v>
          </cell>
          <cell r="I167" t="str">
            <v>U1</v>
          </cell>
          <cell r="J167">
            <v>8750</v>
          </cell>
          <cell r="K167" t="str">
            <v>Rp./Jam</v>
          </cell>
          <cell r="N167" t="str">
            <v>F.</v>
          </cell>
          <cell r="P167" t="str">
            <v>HARGA SATUAN PEKERJAAN  ( D + E )</v>
          </cell>
          <cell r="X167">
            <v>846118.9</v>
          </cell>
        </row>
        <row r="168">
          <cell r="B168" t="str">
            <v xml:space="preserve">3. </v>
          </cell>
          <cell r="D168" t="str">
            <v>Upah Pembantu Operator / Pmb.Sopir</v>
          </cell>
          <cell r="I168" t="str">
            <v>U2</v>
          </cell>
          <cell r="J168">
            <v>5750</v>
          </cell>
          <cell r="K168" t="str">
            <v>Rp./Jam</v>
          </cell>
          <cell r="N168" t="str">
            <v>Note: 1</v>
          </cell>
          <cell r="P168" t="str">
            <v>SATUAN dapat berdasarkan atas jam operasi untuk Tenaga Kerja dan Peralatan, volume dan/atau ukuran</v>
          </cell>
        </row>
        <row r="169">
          <cell r="B169" t="str">
            <v xml:space="preserve">4. </v>
          </cell>
          <cell r="D169" t="str">
            <v>Bahan Bakar Bensin</v>
          </cell>
          <cell r="I169" t="str">
            <v>Mb</v>
          </cell>
          <cell r="J169">
            <v>5450</v>
          </cell>
          <cell r="K169" t="str">
            <v>Liter</v>
          </cell>
          <cell r="P169" t="str">
            <v>berat untuk bahan-bahan.</v>
          </cell>
        </row>
        <row r="170">
          <cell r="B170" t="str">
            <v xml:space="preserve">5. </v>
          </cell>
          <cell r="D170" t="str">
            <v>Bahan Bakar Solar</v>
          </cell>
          <cell r="I170" t="str">
            <v>Ms</v>
          </cell>
          <cell r="J170">
            <v>5250</v>
          </cell>
          <cell r="K170" t="str">
            <v>Liter</v>
          </cell>
          <cell r="N170">
            <v>2</v>
          </cell>
          <cell r="P170" t="str">
            <v>Kuantitas satuan adalah kuantitas setiap komponen untuk menyelesaikan satu satuan pekerjaan dari nomor</v>
          </cell>
        </row>
        <row r="171">
          <cell r="B171" t="str">
            <v xml:space="preserve">6. </v>
          </cell>
          <cell r="D171" t="str">
            <v>Minyak Pelumas</v>
          </cell>
          <cell r="I171" t="str">
            <v>Mp</v>
          </cell>
          <cell r="J171">
            <v>28186</v>
          </cell>
          <cell r="K171" t="str">
            <v>Liter</v>
          </cell>
          <cell r="P171" t="str">
            <v>mata pembayaran.</v>
          </cell>
        </row>
        <row r="172">
          <cell r="N172">
            <v>3</v>
          </cell>
          <cell r="P172" t="str">
            <v>Biaya satuan untuk peralatan sudah termasuk bahan bakar, bahan habis dipakai dan operator.</v>
          </cell>
        </row>
        <row r="173">
          <cell r="N173">
            <v>4</v>
          </cell>
          <cell r="P173" t="str">
            <v>Biaya satuan sudah termasuk pengeluaran untuk seluruh pajak yang berkaitan (tetapi tidak termasuk PPN</v>
          </cell>
        </row>
        <row r="174">
          <cell r="P174" t="str">
            <v>yang dibayar dari kontrak) dan biaya-biaya lainnya.</v>
          </cell>
        </row>
        <row r="176">
          <cell r="B176" t="str">
            <v>ITEM PEMBAYARAN No.</v>
          </cell>
          <cell r="F176" t="str">
            <v>:  9.11</v>
          </cell>
          <cell r="W176" t="str">
            <v>Analisa EI-911</v>
          </cell>
        </row>
        <row r="177">
          <cell r="B177" t="str">
            <v>JENIS PEKERJAAN</v>
          </cell>
          <cell r="F177" t="str">
            <v>:  PEKERJAAN HARIAN</v>
          </cell>
        </row>
        <row r="178">
          <cell r="B178" t="str">
            <v>SATUAN PEMBAYARAN</v>
          </cell>
          <cell r="F178" t="str">
            <v>:  JAM</v>
          </cell>
          <cell r="L178" t="str">
            <v xml:space="preserve">         URAIAN ANALISA HARGA SATUAN</v>
          </cell>
        </row>
        <row r="179">
          <cell r="N179" t="str">
            <v>ANALISA HARGA SATUAN</v>
          </cell>
        </row>
        <row r="181">
          <cell r="B181" t="str">
            <v>No.</v>
          </cell>
          <cell r="D181" t="str">
            <v>U R A I A N</v>
          </cell>
          <cell r="I181" t="str">
            <v>KODE</v>
          </cell>
          <cell r="J181" t="str">
            <v>KOEF.</v>
          </cell>
          <cell r="K181" t="str">
            <v>SATUAN</v>
          </cell>
          <cell r="L181" t="str">
            <v>KETERANGAN</v>
          </cell>
        </row>
        <row r="183">
          <cell r="N183" t="str">
            <v>PROYEK</v>
          </cell>
          <cell r="Q183" t="str">
            <v>:</v>
          </cell>
          <cell r="R183" t="str">
            <v>Pembangunan Sarana dan Prasara PON XVII Tahun 2008</v>
          </cell>
        </row>
        <row r="184">
          <cell r="B184" t="str">
            <v>A.</v>
          </cell>
          <cell r="D184" t="str">
            <v>URAIAN PERALATAN</v>
          </cell>
          <cell r="N184" t="str">
            <v>No. PAKET KONTRAK</v>
          </cell>
          <cell r="Q184" t="str">
            <v>:</v>
          </cell>
          <cell r="R184" t="str">
            <v/>
          </cell>
        </row>
        <row r="185">
          <cell r="N185" t="str">
            <v>NAMA PAKET</v>
          </cell>
          <cell r="Q185" t="str">
            <v>:</v>
          </cell>
          <cell r="R185" t="str">
            <v>Pekerjaan Penyiapan Lahan, Pembangunan Jalan &amp; Drainase</v>
          </cell>
        </row>
        <row r="186">
          <cell r="B186" t="str">
            <v xml:space="preserve">1. </v>
          </cell>
          <cell r="D186" t="str">
            <v>Jenis Peralatan</v>
          </cell>
          <cell r="I186" t="str">
            <v>EXCAVATOR 80-140 HP</v>
          </cell>
          <cell r="L186" t="str">
            <v>(E10)</v>
          </cell>
          <cell r="N186" t="str">
            <v>PROP / KAB / KODYA</v>
          </cell>
          <cell r="Q186" t="str">
            <v>:</v>
          </cell>
          <cell r="R186" t="str">
            <v xml:space="preserve">Propinsi Kalimantan Timur, Kabupaten Kutai Kartanegara </v>
          </cell>
        </row>
        <row r="187">
          <cell r="B187" t="str">
            <v xml:space="preserve">2. </v>
          </cell>
          <cell r="D187" t="str">
            <v>Tenaga</v>
          </cell>
          <cell r="I187" t="str">
            <v>Pw</v>
          </cell>
          <cell r="J187">
            <v>80</v>
          </cell>
          <cell r="K187" t="str">
            <v>HP</v>
          </cell>
          <cell r="N187" t="str">
            <v>ITEM PEMBAYARAN NO.</v>
          </cell>
          <cell r="Q187" t="str">
            <v>:  9.11</v>
          </cell>
          <cell r="U187" t="str">
            <v>PERKIRAAN VOL. PEK.</v>
          </cell>
          <cell r="W187" t="str">
            <v>:</v>
          </cell>
          <cell r="X187">
            <v>600</v>
          </cell>
        </row>
        <row r="188">
          <cell r="B188" t="str">
            <v xml:space="preserve">3. </v>
          </cell>
          <cell r="D188" t="str">
            <v>Kapasitas</v>
          </cell>
          <cell r="I188" t="str">
            <v>Cp</v>
          </cell>
          <cell r="J188">
            <v>0.5</v>
          </cell>
          <cell r="K188" t="str">
            <v>M3</v>
          </cell>
          <cell r="N188" t="str">
            <v>JENIS PEKERJAAN</v>
          </cell>
          <cell r="Q188" t="str">
            <v>:  PEKERJAAN HARIAN</v>
          </cell>
          <cell r="U188" t="str">
            <v>TOTAL HARGA (Rp.)</v>
          </cell>
          <cell r="W188" t="str">
            <v>:</v>
          </cell>
          <cell r="X188">
            <v>424860480</v>
          </cell>
        </row>
        <row r="189">
          <cell r="B189" t="str">
            <v xml:space="preserve">4. </v>
          </cell>
          <cell r="D189" t="str">
            <v>Umur Ekonomis</v>
          </cell>
          <cell r="I189" t="str">
            <v>A</v>
          </cell>
          <cell r="J189">
            <v>5</v>
          </cell>
          <cell r="K189" t="str">
            <v>Tahun</v>
          </cell>
          <cell r="L189" t="str">
            <v xml:space="preserve"> Alat Baru</v>
          </cell>
          <cell r="R189" t="str">
            <v>EXCAVATOR 80-140 HP</v>
          </cell>
          <cell r="U189" t="str">
            <v>% THD. BIAYA PROYEK</v>
          </cell>
          <cell r="W189" t="str">
            <v>:</v>
          </cell>
          <cell r="X189">
            <v>0.23578572330442679</v>
          </cell>
        </row>
        <row r="190">
          <cell r="B190" t="str">
            <v xml:space="preserve">5. </v>
          </cell>
          <cell r="D190" t="str">
            <v>Jam Operasi Dalam 1 Tahun</v>
          </cell>
          <cell r="I190" t="str">
            <v>W</v>
          </cell>
          <cell r="J190">
            <v>2000</v>
          </cell>
          <cell r="K190" t="str">
            <v>Jam</v>
          </cell>
          <cell r="L190" t="str">
            <v xml:space="preserve"> Alat Baru</v>
          </cell>
          <cell r="N190" t="str">
            <v>SATUAN PEMBAYARAN</v>
          </cell>
          <cell r="Q190" t="str">
            <v>:  JAM</v>
          </cell>
          <cell r="S190" t="str">
            <v>(E10)</v>
          </cell>
        </row>
        <row r="191">
          <cell r="B191" t="str">
            <v xml:space="preserve">6. </v>
          </cell>
          <cell r="D191" t="str">
            <v>Harga Alat</v>
          </cell>
          <cell r="I191" t="str">
            <v>B</v>
          </cell>
          <cell r="J191">
            <v>900000000</v>
          </cell>
          <cell r="K191" t="str">
            <v>Rupiah</v>
          </cell>
          <cell r="L191" t="str">
            <v xml:space="preserve"> Alat Baru</v>
          </cell>
        </row>
        <row r="193">
          <cell r="T193" t="str">
            <v>PERKIRAAN</v>
          </cell>
          <cell r="U193" t="str">
            <v>HARGA</v>
          </cell>
          <cell r="V193" t="str">
            <v>JUMLAH</v>
          </cell>
        </row>
        <row r="194">
          <cell r="B194" t="str">
            <v>B.</v>
          </cell>
          <cell r="D194" t="str">
            <v>BIAYA PASTI PER JAM KERJA</v>
          </cell>
          <cell r="N194" t="str">
            <v>NO.</v>
          </cell>
          <cell r="P194" t="str">
            <v>KOMPONEN</v>
          </cell>
          <cell r="S194" t="str">
            <v>SATUAN</v>
          </cell>
          <cell r="T194" t="str">
            <v>KUANTITAS</v>
          </cell>
          <cell r="U194" t="str">
            <v>SATUAN</v>
          </cell>
          <cell r="V194" t="str">
            <v>HARGA</v>
          </cell>
        </row>
        <row r="195">
          <cell r="U195" t="str">
            <v>(Rp.)</v>
          </cell>
          <cell r="V195" t="str">
            <v>(Rp.)</v>
          </cell>
        </row>
        <row r="196">
          <cell r="B196" t="str">
            <v xml:space="preserve">1. </v>
          </cell>
          <cell r="D196" t="str">
            <v>Nilai Sisa Alat</v>
          </cell>
          <cell r="F196" t="str">
            <v>=  10 % x Harga Alat Baru</v>
          </cell>
          <cell r="I196" t="str">
            <v>C</v>
          </cell>
          <cell r="J196">
            <v>90000000</v>
          </cell>
          <cell r="K196" t="str">
            <v>Rupiah</v>
          </cell>
        </row>
        <row r="198">
          <cell r="B198" t="str">
            <v xml:space="preserve">2. </v>
          </cell>
          <cell r="D198" t="str">
            <v>Faktor Angsuran Modal    =</v>
          </cell>
          <cell r="G198" t="str">
            <v>i x (1 + i)^A</v>
          </cell>
          <cell r="I198" t="str">
            <v>D</v>
          </cell>
          <cell r="J198">
            <v>0.34176532925327435</v>
          </cell>
          <cell r="K198" t="str">
            <v>-</v>
          </cell>
          <cell r="N198" t="str">
            <v>A.</v>
          </cell>
          <cell r="P198" t="str">
            <v>PEKERJA</v>
          </cell>
        </row>
        <row r="199">
          <cell r="G199" t="str">
            <v>(1 + i)^A - 1</v>
          </cell>
        </row>
        <row r="200">
          <cell r="B200" t="str">
            <v xml:space="preserve">3. </v>
          </cell>
          <cell r="D200" t="str">
            <v>Biaya Pasti per Jam  :</v>
          </cell>
        </row>
        <row r="201">
          <cell r="D201" t="str">
            <v>a.  Biaya Pengembalian Modal  =</v>
          </cell>
          <cell r="G201" t="str">
            <v>( B - C ) x D</v>
          </cell>
          <cell r="I201" t="str">
            <v>E</v>
          </cell>
          <cell r="J201">
            <v>138414.95834757612</v>
          </cell>
          <cell r="K201" t="str">
            <v>Rupiah</v>
          </cell>
        </row>
        <row r="202">
          <cell r="G202" t="str">
            <v>W</v>
          </cell>
        </row>
        <row r="204">
          <cell r="D204" t="str">
            <v>b.  Asuransi, dll =</v>
          </cell>
          <cell r="F204">
            <v>2E-3</v>
          </cell>
          <cell r="G204" t="str">
            <v xml:space="preserve">  x   B</v>
          </cell>
          <cell r="I204" t="str">
            <v>F</v>
          </cell>
          <cell r="J204">
            <v>900</v>
          </cell>
          <cell r="K204" t="str">
            <v>Rupiah</v>
          </cell>
        </row>
        <row r="205">
          <cell r="G205" t="str">
            <v>W</v>
          </cell>
        </row>
        <row r="206">
          <cell r="N206" t="str">
            <v>B.</v>
          </cell>
          <cell r="P206" t="str">
            <v>BAHAN</v>
          </cell>
        </row>
        <row r="207">
          <cell r="D207" t="str">
            <v>Biaya Pasti per Jam             =</v>
          </cell>
          <cell r="G207" t="str">
            <v>( E + F )</v>
          </cell>
          <cell r="I207" t="str">
            <v>G</v>
          </cell>
          <cell r="J207">
            <v>139314.95834757612</v>
          </cell>
          <cell r="K207" t="str">
            <v>Rupiah</v>
          </cell>
        </row>
        <row r="209">
          <cell r="B209" t="str">
            <v>C.</v>
          </cell>
          <cell r="D209" t="str">
            <v>BIAYA OPERASI PER JAM KERJA</v>
          </cell>
        </row>
        <row r="211">
          <cell r="B211" t="str">
            <v xml:space="preserve">1. </v>
          </cell>
          <cell r="D211" t="str">
            <v xml:space="preserve">Bahan Bakar  =  (0.125-0.175 Ltr/HP/Jam)   x Pw x Ms </v>
          </cell>
          <cell r="I211" t="str">
            <v>H</v>
          </cell>
          <cell r="J211">
            <v>52500</v>
          </cell>
          <cell r="K211" t="str">
            <v>Rupiah</v>
          </cell>
        </row>
        <row r="213">
          <cell r="B213" t="str">
            <v xml:space="preserve">3. </v>
          </cell>
          <cell r="D213" t="str">
            <v>Perawatan dan</v>
          </cell>
          <cell r="F213" t="str">
            <v>(12,5 % - 17,5 %)  x  B</v>
          </cell>
          <cell r="I213" t="str">
            <v>K</v>
          </cell>
          <cell r="J213">
            <v>56250</v>
          </cell>
          <cell r="K213" t="str">
            <v>Rupiah</v>
          </cell>
        </row>
        <row r="214">
          <cell r="D214" t="str">
            <v xml:space="preserve">        perbaikan    =</v>
          </cell>
          <cell r="F214" t="str">
            <v>W</v>
          </cell>
        </row>
        <row r="215">
          <cell r="N215" t="str">
            <v>C.</v>
          </cell>
          <cell r="P215" t="str">
            <v>ALAT</v>
          </cell>
        </row>
        <row r="216">
          <cell r="B216" t="str">
            <v xml:space="preserve">4. </v>
          </cell>
          <cell r="D216" t="str">
            <v>Operator</v>
          </cell>
          <cell r="F216" t="str">
            <v>=   ( 1  Orang / Jam )  x  U1</v>
          </cell>
          <cell r="I216" t="str">
            <v>L</v>
          </cell>
          <cell r="J216">
            <v>8750</v>
          </cell>
          <cell r="K216" t="str">
            <v>Rupiah</v>
          </cell>
        </row>
        <row r="217">
          <cell r="B217" t="str">
            <v xml:space="preserve">5. </v>
          </cell>
          <cell r="D217" t="str">
            <v>Pembantu Operator</v>
          </cell>
          <cell r="F217" t="str">
            <v>=   ( 1  Orang / Jam )  x  U2</v>
          </cell>
          <cell r="I217" t="str">
            <v>M</v>
          </cell>
          <cell r="J217">
            <v>5750</v>
          </cell>
          <cell r="K217" t="str">
            <v>Rupiah</v>
          </cell>
          <cell r="N217" t="str">
            <v>1.</v>
          </cell>
          <cell r="P217" t="str">
            <v>EXCAVATOR 80-140 HP</v>
          </cell>
          <cell r="S217" t="str">
            <v>jam</v>
          </cell>
          <cell r="T217">
            <v>1</v>
          </cell>
          <cell r="U217">
            <v>643728</v>
          </cell>
          <cell r="X217">
            <v>643728</v>
          </cell>
        </row>
        <row r="218">
          <cell r="R218" t="str">
            <v>(E10)</v>
          </cell>
        </row>
        <row r="219">
          <cell r="D219" t="str">
            <v>Biaya Operasi per Jam        =</v>
          </cell>
          <cell r="G219" t="str">
            <v>(H+I+K+L+M)</v>
          </cell>
          <cell r="I219" t="str">
            <v>P</v>
          </cell>
          <cell r="J219">
            <v>123250</v>
          </cell>
          <cell r="K219" t="str">
            <v>Rupiah</v>
          </cell>
        </row>
        <row r="222">
          <cell r="B222" t="str">
            <v>E.</v>
          </cell>
          <cell r="D222" t="str">
            <v>LAIN - LAIN</v>
          </cell>
        </row>
        <row r="223">
          <cell r="N223" t="str">
            <v>D.</v>
          </cell>
          <cell r="P223" t="str">
            <v>JUMLAH HARGA TENAGA, BAHAN DAN ALAT  ( A + B + C )</v>
          </cell>
          <cell r="X223">
            <v>643728</v>
          </cell>
        </row>
        <row r="224">
          <cell r="B224" t="str">
            <v xml:space="preserve">1. </v>
          </cell>
          <cell r="D224" t="str">
            <v>Tingkat Suku Bunga</v>
          </cell>
          <cell r="I224" t="str">
            <v>i</v>
          </cell>
          <cell r="J224">
            <v>21</v>
          </cell>
          <cell r="K224" t="str">
            <v>% / Tahun</v>
          </cell>
          <cell r="N224" t="str">
            <v>E.</v>
          </cell>
          <cell r="P224" t="str">
            <v>OVERHEAD &amp; PROFIT</v>
          </cell>
          <cell r="S224">
            <v>10</v>
          </cell>
          <cell r="T224" t="str">
            <v>%  x  D</v>
          </cell>
          <cell r="X224">
            <v>64372.800000000003</v>
          </cell>
        </row>
        <row r="225">
          <cell r="B225" t="str">
            <v xml:space="preserve">2. </v>
          </cell>
          <cell r="D225" t="str">
            <v>Upah Operator / Sopir</v>
          </cell>
          <cell r="I225" t="str">
            <v>U1</v>
          </cell>
          <cell r="J225">
            <v>8750</v>
          </cell>
          <cell r="K225" t="str">
            <v>Rp./Jam</v>
          </cell>
          <cell r="N225" t="str">
            <v>F.</v>
          </cell>
          <cell r="P225" t="str">
            <v>HARGA SATUAN PEKERJAAN  ( D + E )</v>
          </cell>
          <cell r="X225">
            <v>708100.8</v>
          </cell>
        </row>
        <row r="226">
          <cell r="B226" t="str">
            <v xml:space="preserve">3. </v>
          </cell>
          <cell r="D226" t="str">
            <v>Upah Pembantu Operator / Pmb.Sopir</v>
          </cell>
          <cell r="I226" t="str">
            <v>U2</v>
          </cell>
          <cell r="J226">
            <v>5750</v>
          </cell>
          <cell r="K226" t="str">
            <v>Rp./Jam</v>
          </cell>
          <cell r="N226" t="str">
            <v>Note: 1</v>
          </cell>
          <cell r="P226" t="str">
            <v>SATUAN dapat berdasarkan atas jam operasi untuk Tenaga Kerja dan Peralatan, volume dan/atau ukuran</v>
          </cell>
        </row>
        <row r="227">
          <cell r="B227" t="str">
            <v xml:space="preserve">4. </v>
          </cell>
          <cell r="D227" t="str">
            <v>Bahan Bakar Bensin</v>
          </cell>
          <cell r="I227" t="str">
            <v>Mb</v>
          </cell>
          <cell r="J227">
            <v>5450</v>
          </cell>
          <cell r="K227" t="str">
            <v>Liter</v>
          </cell>
          <cell r="P227" t="str">
            <v>berat untuk bahan-bahan.</v>
          </cell>
        </row>
        <row r="228">
          <cell r="B228" t="str">
            <v xml:space="preserve">5. </v>
          </cell>
          <cell r="D228" t="str">
            <v>Bahan Bakar Solar</v>
          </cell>
          <cell r="I228" t="str">
            <v>Ms</v>
          </cell>
          <cell r="J228">
            <v>5250</v>
          </cell>
          <cell r="K228" t="str">
            <v>Liter</v>
          </cell>
          <cell r="N228">
            <v>2</v>
          </cell>
          <cell r="P228" t="str">
            <v>Kuantitas satuan adalah kuantitas setiap komponen untuk menyelesaikan satu satuan pekerjaan dari nomor</v>
          </cell>
        </row>
        <row r="229">
          <cell r="B229" t="str">
            <v xml:space="preserve">6. </v>
          </cell>
          <cell r="D229" t="str">
            <v>Minyak Pelumas</v>
          </cell>
          <cell r="I229" t="str">
            <v>Mp</v>
          </cell>
          <cell r="J229">
            <v>28186</v>
          </cell>
          <cell r="K229" t="str">
            <v>Liter</v>
          </cell>
          <cell r="P229" t="str">
            <v>mata pembayaran.</v>
          </cell>
        </row>
        <row r="230">
          <cell r="N230">
            <v>3</v>
          </cell>
          <cell r="P230" t="str">
            <v>Biaya satuan untuk peralatan sudah termasuk bahan bakar, bahan habis dipakai dan operator.</v>
          </cell>
        </row>
        <row r="231">
          <cell r="N231">
            <v>4</v>
          </cell>
          <cell r="P231" t="str">
            <v>Biaya satuan sudah termasuk pengeluaran untuk seluruh pajak yang berkaitan (tetapi tidak termasuk PPN</v>
          </cell>
        </row>
        <row r="232">
          <cell r="P232" t="str">
            <v>yang dibayar dari kontrak) dan biaya-biaya lainnya.</v>
          </cell>
        </row>
        <row r="234">
          <cell r="B234" t="str">
            <v>ITEM PEMBAYARAN No.</v>
          </cell>
          <cell r="F234" t="str">
            <v>:  9.13</v>
          </cell>
          <cell r="W234" t="str">
            <v>Analisa EI-913</v>
          </cell>
        </row>
        <row r="235">
          <cell r="B235" t="str">
            <v>JENIS PEKERJAAN</v>
          </cell>
          <cell r="F235" t="str">
            <v>:  PEKERJAAN HARIAN</v>
          </cell>
        </row>
        <row r="236">
          <cell r="B236" t="str">
            <v>SATUAN PEMBAYARAN</v>
          </cell>
          <cell r="F236" t="str">
            <v>:  JAM</v>
          </cell>
          <cell r="L236" t="str">
            <v xml:space="preserve">         URAIAN ANALISA HARGA SATUAN</v>
          </cell>
        </row>
        <row r="237">
          <cell r="N237" t="str">
            <v>ANALISA HARGA SATUAN</v>
          </cell>
        </row>
        <row r="239">
          <cell r="B239" t="str">
            <v>No.</v>
          </cell>
          <cell r="D239" t="str">
            <v>U R A I A N</v>
          </cell>
          <cell r="I239" t="str">
            <v>KODE</v>
          </cell>
          <cell r="J239" t="str">
            <v>KOEF.</v>
          </cell>
          <cell r="K239" t="str">
            <v>SATUAN</v>
          </cell>
          <cell r="L239" t="str">
            <v>KETERANGAN</v>
          </cell>
        </row>
        <row r="241">
          <cell r="N241" t="str">
            <v>PROYEK</v>
          </cell>
          <cell r="Q241" t="str">
            <v>:</v>
          </cell>
          <cell r="R241" t="str">
            <v>Pembangunan Sarana dan Prasara PON XVII Tahun 2008</v>
          </cell>
        </row>
        <row r="242">
          <cell r="B242" t="str">
            <v>A.</v>
          </cell>
          <cell r="D242" t="str">
            <v>URAIAN PERALATAN</v>
          </cell>
          <cell r="N242" t="str">
            <v>No. PAKET KONTRAK</v>
          </cell>
          <cell r="Q242" t="str">
            <v>:</v>
          </cell>
          <cell r="R242" t="str">
            <v/>
          </cell>
        </row>
        <row r="243">
          <cell r="N243" t="str">
            <v>NAMA PAKET</v>
          </cell>
          <cell r="Q243" t="str">
            <v>:</v>
          </cell>
          <cell r="R243" t="str">
            <v>Pekerjaan Penyiapan Lahan, Pembangunan Jalan &amp; Drainase</v>
          </cell>
        </row>
        <row r="244">
          <cell r="B244" t="str">
            <v xml:space="preserve">1. </v>
          </cell>
          <cell r="D244" t="str">
            <v>Jenis Peralatan</v>
          </cell>
          <cell r="I244" t="str">
            <v>STEEL WHEEL ROLLER 6-9 T.</v>
          </cell>
          <cell r="L244" t="str">
            <v>(E16)</v>
          </cell>
          <cell r="N244" t="str">
            <v>PROP / KAB / KODYA</v>
          </cell>
          <cell r="Q244" t="str">
            <v>:</v>
          </cell>
          <cell r="R244" t="str">
            <v xml:space="preserve">Propinsi Kalimantan Timur, Kabupaten Kutai Kartanegara </v>
          </cell>
        </row>
        <row r="245">
          <cell r="B245" t="str">
            <v xml:space="preserve">2. </v>
          </cell>
          <cell r="D245" t="str">
            <v>Tenaga</v>
          </cell>
          <cell r="I245" t="str">
            <v>Pw</v>
          </cell>
          <cell r="J245">
            <v>50</v>
          </cell>
          <cell r="K245" t="str">
            <v>HP</v>
          </cell>
          <cell r="N245" t="str">
            <v>ITEM PEMBAYARAN NO.</v>
          </cell>
          <cell r="Q245" t="str">
            <v>:  9.13</v>
          </cell>
          <cell r="U245" t="str">
            <v>PERKIRAAN VOL. PEK.</v>
          </cell>
          <cell r="W245" t="str">
            <v>:</v>
          </cell>
          <cell r="X245">
            <v>360</v>
          </cell>
        </row>
        <row r="246">
          <cell r="B246" t="str">
            <v xml:space="preserve">3. </v>
          </cell>
          <cell r="D246" t="str">
            <v>Kapasitas</v>
          </cell>
          <cell r="I246" t="str">
            <v>Cp</v>
          </cell>
          <cell r="J246">
            <v>8</v>
          </cell>
          <cell r="K246" t="str">
            <v>Ton</v>
          </cell>
          <cell r="N246" t="str">
            <v>JENIS PEKERJAAN</v>
          </cell>
          <cell r="Q246" t="str">
            <v>:  PEKERJAAN HARIAN</v>
          </cell>
          <cell r="U246" t="str">
            <v>TOTAL HARGA (Rp.)</v>
          </cell>
          <cell r="W246" t="str">
            <v>:</v>
          </cell>
          <cell r="X246">
            <v>201628548.00000003</v>
          </cell>
        </row>
        <row r="247">
          <cell r="B247" t="str">
            <v xml:space="preserve">4. </v>
          </cell>
          <cell r="D247" t="str">
            <v>Umur Ekonomis</v>
          </cell>
          <cell r="I247" t="str">
            <v>A</v>
          </cell>
          <cell r="J247">
            <v>5</v>
          </cell>
          <cell r="K247" t="str">
            <v>Tahun</v>
          </cell>
          <cell r="L247" t="str">
            <v xml:space="preserve"> Alat Baru</v>
          </cell>
          <cell r="R247" t="str">
            <v>STEEL WHEEL ROLLER 6-9 T.</v>
          </cell>
          <cell r="U247" t="str">
            <v>% THD. BIAYA PROYEK</v>
          </cell>
          <cell r="W247" t="str">
            <v>:</v>
          </cell>
          <cell r="X247">
            <v>0.11189822369216677</v>
          </cell>
        </row>
        <row r="248">
          <cell r="B248" t="str">
            <v xml:space="preserve">5. </v>
          </cell>
          <cell r="D248" t="str">
            <v>Jam Operasi Dalam 1 Tahun</v>
          </cell>
          <cell r="I248" t="str">
            <v>W</v>
          </cell>
          <cell r="J248">
            <v>2000</v>
          </cell>
          <cell r="K248" t="str">
            <v>Jam</v>
          </cell>
          <cell r="L248" t="str">
            <v xml:space="preserve"> Alat Baru</v>
          </cell>
          <cell r="N248" t="str">
            <v>SATUAN PEMBAYARAN</v>
          </cell>
          <cell r="Q248" t="str">
            <v>:  JAM</v>
          </cell>
          <cell r="S248" t="str">
            <v>(E16)</v>
          </cell>
        </row>
        <row r="249">
          <cell r="B249" t="str">
            <v xml:space="preserve">6. </v>
          </cell>
          <cell r="D249" t="str">
            <v>Harga Alat</v>
          </cell>
          <cell r="I249" t="str">
            <v>B</v>
          </cell>
          <cell r="J249">
            <v>320000000</v>
          </cell>
          <cell r="K249" t="str">
            <v>Rupiah</v>
          </cell>
          <cell r="L249" t="str">
            <v xml:space="preserve"> Alat Baru</v>
          </cell>
        </row>
        <row r="250">
          <cell r="T250" t="str">
            <v>PERKIRAAN</v>
          </cell>
          <cell r="U250" t="str">
            <v>HARGA</v>
          </cell>
          <cell r="V250" t="str">
            <v>JUMLAH</v>
          </cell>
        </row>
        <row r="251">
          <cell r="B251" t="str">
            <v>B.</v>
          </cell>
          <cell r="D251" t="str">
            <v>BIAYA PASTI PER JAM KERJA</v>
          </cell>
          <cell r="N251" t="str">
            <v>NO.</v>
          </cell>
          <cell r="P251" t="str">
            <v>KOMPONEN</v>
          </cell>
          <cell r="S251" t="str">
            <v>SATUAN</v>
          </cell>
          <cell r="T251" t="str">
            <v>KUANTITAS</v>
          </cell>
          <cell r="U251" t="str">
            <v>SATUAN</v>
          </cell>
          <cell r="V251" t="str">
            <v>HARGA</v>
          </cell>
        </row>
        <row r="252">
          <cell r="U252" t="str">
            <v>(Rp.)</v>
          </cell>
          <cell r="V252" t="str">
            <v>(Rp.)</v>
          </cell>
        </row>
        <row r="253">
          <cell r="B253" t="str">
            <v xml:space="preserve">1. </v>
          </cell>
          <cell r="D253" t="str">
            <v>Nilai Sisa Alat</v>
          </cell>
          <cell r="F253" t="str">
            <v>=  10 % x Harga Alat Baru</v>
          </cell>
          <cell r="I253" t="str">
            <v>C</v>
          </cell>
          <cell r="J253">
            <v>32000000</v>
          </cell>
          <cell r="K253" t="str">
            <v>Rupiah</v>
          </cell>
        </row>
        <row r="255">
          <cell r="B255" t="str">
            <v xml:space="preserve">2. </v>
          </cell>
          <cell r="D255" t="str">
            <v>Faktor Angsuran Modal    =</v>
          </cell>
          <cell r="G255" t="str">
            <v>i x (1 + i)^A</v>
          </cell>
          <cell r="I255" t="str">
            <v>D</v>
          </cell>
          <cell r="J255">
            <v>0.34176532925327435</v>
          </cell>
          <cell r="K255" t="str">
            <v>-</v>
          </cell>
          <cell r="N255" t="str">
            <v>A.</v>
          </cell>
          <cell r="P255" t="str">
            <v>PEKERJA</v>
          </cell>
        </row>
        <row r="256">
          <cell r="G256" t="str">
            <v>(1 + i)^A - 1</v>
          </cell>
        </row>
        <row r="257">
          <cell r="B257" t="str">
            <v xml:space="preserve">3. </v>
          </cell>
          <cell r="D257" t="str">
            <v>Biaya Pasti per Jam  :</v>
          </cell>
        </row>
        <row r="258">
          <cell r="D258" t="str">
            <v>a.  Biaya Pengembalian Modal  =</v>
          </cell>
          <cell r="G258" t="str">
            <v>( B - C ) x D</v>
          </cell>
          <cell r="I258" t="str">
            <v>E</v>
          </cell>
          <cell r="J258">
            <v>49214.207412471507</v>
          </cell>
          <cell r="K258" t="str">
            <v>Rupiah</v>
          </cell>
        </row>
        <row r="259">
          <cell r="G259" t="str">
            <v>W</v>
          </cell>
        </row>
        <row r="261">
          <cell r="D261" t="str">
            <v>b.  Asuransi, dll =</v>
          </cell>
          <cell r="F261">
            <v>2E-3</v>
          </cell>
          <cell r="G261" t="str">
            <v xml:space="preserve">  x   B</v>
          </cell>
          <cell r="I261" t="str">
            <v>F</v>
          </cell>
          <cell r="J261">
            <v>320</v>
          </cell>
          <cell r="K261" t="str">
            <v>Rupiah</v>
          </cell>
        </row>
        <row r="262">
          <cell r="G262" t="str">
            <v>W</v>
          </cell>
        </row>
        <row r="263">
          <cell r="N263" t="str">
            <v>B.</v>
          </cell>
          <cell r="P263" t="str">
            <v>BAHAN</v>
          </cell>
        </row>
        <row r="264">
          <cell r="D264" t="str">
            <v>Biaya Pasti per Jam             =</v>
          </cell>
          <cell r="G264" t="str">
            <v>( E + F )</v>
          </cell>
          <cell r="I264" t="str">
            <v>G</v>
          </cell>
          <cell r="J264">
            <v>49534.207412471507</v>
          </cell>
          <cell r="K264" t="str">
            <v>Rupiah</v>
          </cell>
        </row>
        <row r="266">
          <cell r="B266" t="str">
            <v>C.</v>
          </cell>
          <cell r="D266" t="str">
            <v>BIAYA OPERASI PER JAM KERJA</v>
          </cell>
        </row>
        <row r="268">
          <cell r="B268" t="str">
            <v xml:space="preserve">1. </v>
          </cell>
          <cell r="D268" t="str">
            <v xml:space="preserve">Bahan Bakar  =  (0.125-0.175 Ltr/HP/Jam)   x Pw x Ms </v>
          </cell>
          <cell r="I268" t="str">
            <v>H</v>
          </cell>
          <cell r="J268">
            <v>32812.5</v>
          </cell>
          <cell r="K268" t="str">
            <v>Rupiah</v>
          </cell>
        </row>
        <row r="270">
          <cell r="B270" t="str">
            <v xml:space="preserve">3. </v>
          </cell>
          <cell r="D270" t="str">
            <v>Perawatan dan</v>
          </cell>
          <cell r="F270" t="str">
            <v>(12,5 % - 17,5 %)  x  B</v>
          </cell>
          <cell r="I270" t="str">
            <v>K</v>
          </cell>
          <cell r="J270">
            <v>20000</v>
          </cell>
          <cell r="K270" t="str">
            <v>Rupiah</v>
          </cell>
        </row>
        <row r="271">
          <cell r="D271" t="str">
            <v xml:space="preserve">        perbaikan    =</v>
          </cell>
          <cell r="F271" t="str">
            <v>W</v>
          </cell>
        </row>
        <row r="272">
          <cell r="N272" t="str">
            <v>C.</v>
          </cell>
          <cell r="P272" t="str">
            <v>ALAT</v>
          </cell>
        </row>
        <row r="273">
          <cell r="B273" t="str">
            <v xml:space="preserve">4. </v>
          </cell>
          <cell r="D273" t="str">
            <v>Operator</v>
          </cell>
          <cell r="F273" t="str">
            <v>=   ( 1  Orang / Jam )  x  U1</v>
          </cell>
          <cell r="I273" t="str">
            <v>L</v>
          </cell>
          <cell r="J273">
            <v>8750</v>
          </cell>
          <cell r="K273" t="str">
            <v>Rupiah</v>
          </cell>
        </row>
        <row r="274">
          <cell r="B274" t="str">
            <v xml:space="preserve">5. </v>
          </cell>
          <cell r="D274" t="str">
            <v>Pembantu Operator</v>
          </cell>
          <cell r="F274" t="str">
            <v>=   ( 1  Orang / Jam )  x  U2</v>
          </cell>
          <cell r="I274" t="str">
            <v>M</v>
          </cell>
          <cell r="J274">
            <v>5750</v>
          </cell>
          <cell r="K274" t="str">
            <v>Rupiah</v>
          </cell>
          <cell r="N274" t="str">
            <v>1.</v>
          </cell>
          <cell r="P274" t="str">
            <v>STEEL WHEEL ROLLER 6-9 T.</v>
          </cell>
          <cell r="S274" t="str">
            <v>jam</v>
          </cell>
          <cell r="T274">
            <v>1</v>
          </cell>
          <cell r="U274">
            <v>509163</v>
          </cell>
          <cell r="X274">
            <v>509163</v>
          </cell>
        </row>
        <row r="275">
          <cell r="R275" t="str">
            <v>(E16)</v>
          </cell>
        </row>
        <row r="276">
          <cell r="D276" t="str">
            <v>Biaya Operasi per Jam        =</v>
          </cell>
          <cell r="G276" t="str">
            <v>(H+I+K+L+M)</v>
          </cell>
          <cell r="I276" t="str">
            <v>P</v>
          </cell>
          <cell r="J276">
            <v>67312.5</v>
          </cell>
          <cell r="K276" t="str">
            <v>Rupiah</v>
          </cell>
        </row>
        <row r="278">
          <cell r="B278" t="str">
            <v>D.</v>
          </cell>
          <cell r="D278" t="str">
            <v>TOTAL BIAYA SEWA ALAT / JAM   =   ( G + P )</v>
          </cell>
          <cell r="I278" t="str">
            <v>S</v>
          </cell>
          <cell r="J278">
            <v>116846.7074124715</v>
          </cell>
          <cell r="K278" t="str">
            <v>Rupiah</v>
          </cell>
        </row>
        <row r="280">
          <cell r="B280" t="str">
            <v>E.</v>
          </cell>
          <cell r="D280" t="str">
            <v>LAIN - LAIN</v>
          </cell>
        </row>
        <row r="281">
          <cell r="N281" t="str">
            <v>D.</v>
          </cell>
          <cell r="P281" t="str">
            <v>JUMLAH HARGA TENAGA, BAHAN DAN ALAT  ( A + B + C )</v>
          </cell>
          <cell r="X281">
            <v>509163</v>
          </cell>
        </row>
        <row r="282">
          <cell r="B282" t="str">
            <v xml:space="preserve">1. </v>
          </cell>
          <cell r="D282" t="str">
            <v>Tingkat Suku Bunga</v>
          </cell>
          <cell r="I282" t="str">
            <v>i</v>
          </cell>
          <cell r="J282">
            <v>21</v>
          </cell>
          <cell r="K282" t="str">
            <v>% / Tahun</v>
          </cell>
          <cell r="N282" t="str">
            <v>E.</v>
          </cell>
          <cell r="P282" t="str">
            <v>OVERHEAD &amp; PROFIT</v>
          </cell>
          <cell r="S282">
            <v>10</v>
          </cell>
          <cell r="T282" t="str">
            <v>%  x  D</v>
          </cell>
          <cell r="X282">
            <v>50916.3</v>
          </cell>
        </row>
        <row r="283">
          <cell r="B283" t="str">
            <v xml:space="preserve">2. </v>
          </cell>
          <cell r="D283" t="str">
            <v>Upah Operator / Sopir</v>
          </cell>
          <cell r="I283" t="str">
            <v>U1</v>
          </cell>
          <cell r="J283">
            <v>8750</v>
          </cell>
          <cell r="K283" t="str">
            <v>Rp./Jam</v>
          </cell>
          <cell r="N283" t="str">
            <v>F.</v>
          </cell>
          <cell r="P283" t="str">
            <v>HARGA SATUAN PEKERJAAN  ( D + E )</v>
          </cell>
          <cell r="X283">
            <v>560079.30000000005</v>
          </cell>
        </row>
        <row r="284">
          <cell r="B284" t="str">
            <v xml:space="preserve">3. </v>
          </cell>
          <cell r="D284" t="str">
            <v>Upah Pembantu Operator / Pmb.Sopir</v>
          </cell>
          <cell r="I284" t="str">
            <v>U2</v>
          </cell>
          <cell r="J284">
            <v>5750</v>
          </cell>
          <cell r="K284" t="str">
            <v>Rp./Jam</v>
          </cell>
          <cell r="N284" t="str">
            <v>Note: 1</v>
          </cell>
          <cell r="P284" t="str">
            <v>SATUAN dapat berdasarkan atas jam operasi untuk Tenaga Kerja dan Peralatan, volume dan/atau ukuran</v>
          </cell>
        </row>
        <row r="285">
          <cell r="B285" t="str">
            <v xml:space="preserve">4. </v>
          </cell>
          <cell r="D285" t="str">
            <v>Bahan Bakar Bensin</v>
          </cell>
          <cell r="I285" t="str">
            <v>Mb</v>
          </cell>
          <cell r="J285">
            <v>5450</v>
          </cell>
          <cell r="K285" t="str">
            <v>Liter</v>
          </cell>
          <cell r="P285" t="str">
            <v>berat untuk bahan-bahan.</v>
          </cell>
        </row>
        <row r="286">
          <cell r="B286" t="str">
            <v xml:space="preserve">5. </v>
          </cell>
          <cell r="D286" t="str">
            <v>Bahan Bakar Solar</v>
          </cell>
          <cell r="I286" t="str">
            <v>Ms</v>
          </cell>
          <cell r="J286">
            <v>5250</v>
          </cell>
          <cell r="K286" t="str">
            <v>Liter</v>
          </cell>
          <cell r="N286">
            <v>2</v>
          </cell>
          <cell r="P286" t="str">
            <v>Kuantitas satuan adalah kuantitas setiap komponen untuk menyelesaikan satu satuan pekerjaan dari nomor</v>
          </cell>
        </row>
        <row r="287">
          <cell r="B287" t="str">
            <v xml:space="preserve">6. </v>
          </cell>
          <cell r="D287" t="str">
            <v>Minyak Pelumas</v>
          </cell>
          <cell r="I287" t="str">
            <v>Mp</v>
          </cell>
          <cell r="J287">
            <v>28186</v>
          </cell>
          <cell r="K287" t="str">
            <v>Liter</v>
          </cell>
          <cell r="P287" t="str">
            <v>mata pembayaran.</v>
          </cell>
        </row>
        <row r="288">
          <cell r="N288">
            <v>3</v>
          </cell>
          <cell r="P288" t="str">
            <v>Biaya satuan untuk peralatan sudah termasuk bahan bakar, bahan habis dipakai dan operator.</v>
          </cell>
        </row>
        <row r="289">
          <cell r="N289">
            <v>4</v>
          </cell>
          <cell r="P289" t="str">
            <v>Biaya satuan sudah termasuk pengeluaran untuk seluruh pajak yang berkaitan (tetapi tidak termasuk PPN</v>
          </cell>
        </row>
        <row r="290">
          <cell r="P290" t="str">
            <v>yang dibayar dari kontrak) dan biaya-biaya lainnya.</v>
          </cell>
        </row>
        <row r="292">
          <cell r="B292" t="str">
            <v>ITEM PEMBAYARAN No.</v>
          </cell>
          <cell r="F292" t="str">
            <v>:  9.15</v>
          </cell>
          <cell r="W292" t="str">
            <v>Analisa EI-915</v>
          </cell>
        </row>
        <row r="293">
          <cell r="B293" t="str">
            <v>JENIS PEKERJAAN</v>
          </cell>
          <cell r="F293" t="str">
            <v>:  PEKERJAAN HARIAN</v>
          </cell>
        </row>
        <row r="294">
          <cell r="B294" t="str">
            <v>SATUAN PEMBAYARAN</v>
          </cell>
          <cell r="F294" t="str">
            <v>:  JAM</v>
          </cell>
          <cell r="L294" t="str">
            <v xml:space="preserve">         URAIAN ANALISA HARGA SATUAN</v>
          </cell>
        </row>
        <row r="295">
          <cell r="N295" t="str">
            <v>ANALISA HARGA SATUAN</v>
          </cell>
        </row>
        <row r="297">
          <cell r="B297" t="str">
            <v>No.</v>
          </cell>
          <cell r="D297" t="str">
            <v>U R A I A N</v>
          </cell>
          <cell r="I297" t="str">
            <v>KODE</v>
          </cell>
          <cell r="J297" t="str">
            <v>KOEF.</v>
          </cell>
          <cell r="K297" t="str">
            <v>SATUAN</v>
          </cell>
          <cell r="L297" t="str">
            <v>KETERANGAN</v>
          </cell>
        </row>
        <row r="299">
          <cell r="N299" t="str">
            <v>PROYEK</v>
          </cell>
          <cell r="Q299" t="str">
            <v>:</v>
          </cell>
          <cell r="R299" t="str">
            <v>Pembangunan Sarana dan Prasara PON XVII Tahun 2008</v>
          </cell>
        </row>
        <row r="300">
          <cell r="B300" t="str">
            <v>A.</v>
          </cell>
          <cell r="D300" t="str">
            <v>URAIAN PERALATAN</v>
          </cell>
          <cell r="N300" t="str">
            <v>No. PAKET KONTRAK</v>
          </cell>
          <cell r="Q300" t="str">
            <v>:</v>
          </cell>
          <cell r="R300" t="str">
            <v/>
          </cell>
        </row>
        <row r="301">
          <cell r="N301" t="str">
            <v>NAMA PAKET</v>
          </cell>
          <cell r="Q301" t="str">
            <v>:</v>
          </cell>
          <cell r="R301" t="str">
            <v>Pekerjaan Penyiapan Lahan, Pembangunan Jalan &amp; Drainase</v>
          </cell>
        </row>
        <row r="302">
          <cell r="B302" t="str">
            <v xml:space="preserve">1. </v>
          </cell>
          <cell r="D302" t="str">
            <v>Jenis Peralatan</v>
          </cell>
          <cell r="I302" t="str">
            <v>VIBRATORY COMPACTOR</v>
          </cell>
          <cell r="L302" t="str">
            <v>(E25)</v>
          </cell>
          <cell r="N302" t="str">
            <v>PROP / KAB / KODYA</v>
          </cell>
          <cell r="Q302" t="str">
            <v>:</v>
          </cell>
          <cell r="R302" t="str">
            <v xml:space="preserve">Propinsi Kalimantan Timur, Kabupaten Kutai Kartanegara </v>
          </cell>
        </row>
        <row r="303">
          <cell r="B303" t="str">
            <v xml:space="preserve">2. </v>
          </cell>
          <cell r="D303" t="str">
            <v>Tenaga</v>
          </cell>
          <cell r="I303" t="str">
            <v>Pw</v>
          </cell>
          <cell r="J303">
            <v>5</v>
          </cell>
          <cell r="K303" t="str">
            <v>HP</v>
          </cell>
          <cell r="N303" t="str">
            <v>ITEM PEMBAYARAN NO.</v>
          </cell>
          <cell r="Q303" t="str">
            <v>:  9.15</v>
          </cell>
          <cell r="U303" t="str">
            <v>PERKIRAAN VOL. PEK.</v>
          </cell>
          <cell r="W303" t="str">
            <v>:</v>
          </cell>
          <cell r="X303">
            <v>360</v>
          </cell>
        </row>
        <row r="304">
          <cell r="B304" t="str">
            <v xml:space="preserve">3. </v>
          </cell>
          <cell r="D304" t="str">
            <v>Kapasitas</v>
          </cell>
          <cell r="I304" t="str">
            <v>Cp</v>
          </cell>
          <cell r="J304">
            <v>0.17</v>
          </cell>
          <cell r="K304" t="str">
            <v>Ton</v>
          </cell>
          <cell r="N304" t="str">
            <v>JENIS PEKERJAAN</v>
          </cell>
          <cell r="Q304" t="str">
            <v>:  PEKERJAAN HARIAN</v>
          </cell>
          <cell r="U304" t="str">
            <v>TOTAL HARGA (Rp.)</v>
          </cell>
          <cell r="W304" t="str">
            <v>:</v>
          </cell>
          <cell r="X304">
            <v>201628548.00000003</v>
          </cell>
        </row>
        <row r="305">
          <cell r="B305" t="str">
            <v xml:space="preserve">4. </v>
          </cell>
          <cell r="D305" t="str">
            <v>Umur Ekonomis</v>
          </cell>
          <cell r="I305" t="str">
            <v>A</v>
          </cell>
          <cell r="J305">
            <v>4</v>
          </cell>
          <cell r="K305" t="str">
            <v>Tahun</v>
          </cell>
          <cell r="L305" t="str">
            <v xml:space="preserve"> Alat Baru</v>
          </cell>
          <cell r="R305" t="str">
            <v>VIBRATORY COMPACTOR</v>
          </cell>
          <cell r="U305" t="str">
            <v>% THD. BIAYA PROYEK</v>
          </cell>
          <cell r="W305" t="str">
            <v>:</v>
          </cell>
          <cell r="X305">
            <v>0.12228474989996356</v>
          </cell>
        </row>
        <row r="306">
          <cell r="B306" t="str">
            <v xml:space="preserve">5. </v>
          </cell>
          <cell r="D306" t="str">
            <v>Jam Operasi Dalam 1 Tahun</v>
          </cell>
          <cell r="I306" t="str">
            <v>W</v>
          </cell>
          <cell r="J306">
            <v>1000</v>
          </cell>
          <cell r="K306" t="str">
            <v>Jam</v>
          </cell>
          <cell r="L306" t="str">
            <v xml:space="preserve"> Alat Baru</v>
          </cell>
          <cell r="N306" t="str">
            <v>SATUAN PEMBAYARAN</v>
          </cell>
          <cell r="Q306" t="str">
            <v>:  JAM</v>
          </cell>
          <cell r="S306" t="str">
            <v>(E25)</v>
          </cell>
        </row>
        <row r="307">
          <cell r="B307" t="str">
            <v xml:space="preserve">6. </v>
          </cell>
          <cell r="D307" t="str">
            <v>Harga Alat</v>
          </cell>
          <cell r="I307" t="str">
            <v>B</v>
          </cell>
          <cell r="J307">
            <v>6500000</v>
          </cell>
          <cell r="K307" t="str">
            <v>Rupiah</v>
          </cell>
          <cell r="L307" t="str">
            <v xml:space="preserve"> Alat Baru</v>
          </cell>
        </row>
        <row r="309">
          <cell r="T309" t="str">
            <v>PERKIRAAN</v>
          </cell>
          <cell r="U309" t="str">
            <v>HARGA</v>
          </cell>
          <cell r="V309" t="str">
            <v>JUMLAH</v>
          </cell>
        </row>
        <row r="310">
          <cell r="B310" t="str">
            <v>B.</v>
          </cell>
          <cell r="D310" t="str">
            <v>BIAYA PASTI PER JAM KERJA</v>
          </cell>
          <cell r="N310" t="str">
            <v>NO.</v>
          </cell>
          <cell r="P310" t="str">
            <v>KOMPONEN</v>
          </cell>
          <cell r="S310" t="str">
            <v>SATUAN</v>
          </cell>
          <cell r="T310" t="str">
            <v>KUANTITAS</v>
          </cell>
          <cell r="U310" t="str">
            <v>SATUAN</v>
          </cell>
          <cell r="V310" t="str">
            <v>HARGA</v>
          </cell>
        </row>
        <row r="311">
          <cell r="U311" t="str">
            <v>(Rp.)</v>
          </cell>
          <cell r="V311" t="str">
            <v>(Rp.)</v>
          </cell>
        </row>
        <row r="312">
          <cell r="B312" t="str">
            <v xml:space="preserve">1. </v>
          </cell>
          <cell r="D312" t="str">
            <v>Nilai Sisa Alat</v>
          </cell>
          <cell r="F312" t="str">
            <v>=  10 % x Harga Alat Baru</v>
          </cell>
          <cell r="I312" t="str">
            <v>C</v>
          </cell>
          <cell r="J312">
            <v>650000</v>
          </cell>
          <cell r="K312" t="str">
            <v>Rupiah</v>
          </cell>
        </row>
        <row r="314">
          <cell r="B314" t="str">
            <v xml:space="preserve">2. </v>
          </cell>
          <cell r="D314" t="str">
            <v>Faktor Angsuran Modal    =</v>
          </cell>
          <cell r="G314" t="str">
            <v>i x (1 + i)^A</v>
          </cell>
          <cell r="I314" t="str">
            <v>D</v>
          </cell>
          <cell r="J314">
            <v>0.39363243690710825</v>
          </cell>
          <cell r="K314" t="str">
            <v>-</v>
          </cell>
          <cell r="N314" t="str">
            <v>A.</v>
          </cell>
          <cell r="P314" t="str">
            <v>PEKERJA</v>
          </cell>
        </row>
        <row r="315">
          <cell r="G315" t="str">
            <v>(1 + i)^A - 1</v>
          </cell>
        </row>
        <row r="316">
          <cell r="B316" t="str">
            <v xml:space="preserve">3. </v>
          </cell>
          <cell r="D316" t="str">
            <v>Biaya Pasti per Jam  :</v>
          </cell>
        </row>
        <row r="317">
          <cell r="D317" t="str">
            <v>a.  Biaya Pengembalian Modal  =</v>
          </cell>
          <cell r="G317" t="str">
            <v>( B - C ) x D</v>
          </cell>
          <cell r="I317" t="str">
            <v>E</v>
          </cell>
          <cell r="J317">
            <v>2302.7497559065832</v>
          </cell>
          <cell r="K317" t="str">
            <v>Rupiah</v>
          </cell>
        </row>
        <row r="318">
          <cell r="G318" t="str">
            <v>W</v>
          </cell>
        </row>
        <row r="320">
          <cell r="D320" t="str">
            <v>b.  Asuransi, dll =</v>
          </cell>
          <cell r="F320">
            <v>2E-3</v>
          </cell>
          <cell r="G320" t="str">
            <v xml:space="preserve">  x   B</v>
          </cell>
          <cell r="I320" t="str">
            <v>F</v>
          </cell>
          <cell r="J320">
            <v>13</v>
          </cell>
          <cell r="K320" t="str">
            <v>Rupiah</v>
          </cell>
        </row>
        <row r="321">
          <cell r="G321" t="str">
            <v>W</v>
          </cell>
        </row>
        <row r="322">
          <cell r="N322" t="str">
            <v>B.</v>
          </cell>
          <cell r="P322" t="str">
            <v>BAHAN</v>
          </cell>
        </row>
        <row r="323">
          <cell r="D323" t="str">
            <v>Biaya Pasti per Jam             =</v>
          </cell>
          <cell r="G323" t="str">
            <v>( E + F )</v>
          </cell>
          <cell r="I323" t="str">
            <v>G</v>
          </cell>
          <cell r="J323">
            <v>2315.7497559065832</v>
          </cell>
          <cell r="K323" t="str">
            <v>Rupiah</v>
          </cell>
        </row>
        <row r="325">
          <cell r="B325" t="str">
            <v>C.</v>
          </cell>
          <cell r="D325" t="str">
            <v>BIAYA OPERASI PER JAM KERJA</v>
          </cell>
        </row>
        <row r="328">
          <cell r="B328" t="str">
            <v xml:space="preserve">3. </v>
          </cell>
          <cell r="D328" t="str">
            <v>Perawatan dan</v>
          </cell>
          <cell r="F328" t="str">
            <v>(12,5 % - 17,5 %)  x  B</v>
          </cell>
          <cell r="I328" t="str">
            <v>K</v>
          </cell>
          <cell r="J328">
            <v>812.5</v>
          </cell>
          <cell r="K328" t="str">
            <v>Rupiah</v>
          </cell>
        </row>
        <row r="329">
          <cell r="D329" t="str">
            <v xml:space="preserve">        perbaikan    =</v>
          </cell>
          <cell r="F329" t="str">
            <v>W</v>
          </cell>
        </row>
        <row r="330">
          <cell r="N330" t="str">
            <v>C.</v>
          </cell>
          <cell r="P330" t="str">
            <v>ALAT</v>
          </cell>
        </row>
        <row r="331">
          <cell r="B331" t="str">
            <v xml:space="preserve">4. </v>
          </cell>
          <cell r="D331" t="str">
            <v>Operator</v>
          </cell>
          <cell r="F331" t="str">
            <v>=   ( 1  Orang / Jam )  x  U1</v>
          </cell>
          <cell r="I331" t="str">
            <v>L</v>
          </cell>
          <cell r="J331">
            <v>8750</v>
          </cell>
          <cell r="K331" t="str">
            <v>Rupiah</v>
          </cell>
        </row>
        <row r="332">
          <cell r="B332" t="str">
            <v xml:space="preserve">5. </v>
          </cell>
          <cell r="D332" t="str">
            <v>Pembantu Operator</v>
          </cell>
          <cell r="F332" t="str">
            <v>=   ( 1  Orang / Jam )  x  U2</v>
          </cell>
          <cell r="I332" t="str">
            <v>M</v>
          </cell>
          <cell r="J332">
            <v>5750</v>
          </cell>
          <cell r="K332" t="str">
            <v>Rupiah</v>
          </cell>
          <cell r="N332" t="str">
            <v>1.</v>
          </cell>
          <cell r="P332" t="str">
            <v>VIBRATORY COMPACTOR</v>
          </cell>
          <cell r="S332" t="str">
            <v>jam</v>
          </cell>
          <cell r="T332">
            <v>1</v>
          </cell>
          <cell r="U332">
            <v>509163</v>
          </cell>
          <cell r="X332">
            <v>509163</v>
          </cell>
        </row>
        <row r="333">
          <cell r="R333" t="str">
            <v>(E19)</v>
          </cell>
        </row>
        <row r="334">
          <cell r="D334" t="str">
            <v>Biaya Operasi per Jam        =</v>
          </cell>
          <cell r="G334" t="str">
            <v>(H+I+K+L+M)</v>
          </cell>
          <cell r="I334" t="str">
            <v>P</v>
          </cell>
          <cell r="J334">
            <v>15312.5</v>
          </cell>
          <cell r="K334" t="str">
            <v>Rupiah</v>
          </cell>
        </row>
        <row r="336">
          <cell r="B336" t="str">
            <v>D.</v>
          </cell>
          <cell r="D336" t="str">
            <v>TOTAL BIAYA SEWA ALAT / JAM   =   ( G + P )</v>
          </cell>
          <cell r="I336" t="str">
            <v>S</v>
          </cell>
          <cell r="J336">
            <v>17628.249755906581</v>
          </cell>
          <cell r="K336" t="str">
            <v>Rupiah</v>
          </cell>
        </row>
        <row r="338">
          <cell r="B338" t="str">
            <v>E.</v>
          </cell>
          <cell r="D338" t="str">
            <v>LAIN - LAIN</v>
          </cell>
        </row>
        <row r="339">
          <cell r="N339" t="str">
            <v>D.</v>
          </cell>
          <cell r="P339" t="str">
            <v>JUMLAH HARGA TENAGA, BAHAN DAN ALAT  ( A + B + C )</v>
          </cell>
          <cell r="X339">
            <v>509163</v>
          </cell>
        </row>
        <row r="340">
          <cell r="B340" t="str">
            <v xml:space="preserve">1. </v>
          </cell>
          <cell r="D340" t="str">
            <v>Tingkat Suku Bunga</v>
          </cell>
          <cell r="I340" t="str">
            <v>i</v>
          </cell>
          <cell r="J340">
            <v>21</v>
          </cell>
          <cell r="K340" t="str">
            <v>% / Tahun</v>
          </cell>
          <cell r="N340" t="str">
            <v>E.</v>
          </cell>
          <cell r="P340" t="str">
            <v>OVERHEAD &amp; PROFIT</v>
          </cell>
          <cell r="S340">
            <v>10</v>
          </cell>
          <cell r="T340" t="str">
            <v>%  x  D</v>
          </cell>
          <cell r="X340">
            <v>50916.3</v>
          </cell>
        </row>
        <row r="341">
          <cell r="B341" t="str">
            <v xml:space="preserve">2. </v>
          </cell>
          <cell r="D341" t="str">
            <v>Upah Operator / Sopir</v>
          </cell>
          <cell r="I341" t="str">
            <v>U1</v>
          </cell>
          <cell r="J341">
            <v>8750</v>
          </cell>
          <cell r="K341" t="str">
            <v>Rp./Jam</v>
          </cell>
          <cell r="N341" t="str">
            <v>F.</v>
          </cell>
          <cell r="P341" t="str">
            <v>HARGA SATUAN PEKERJAAN  ( D + E )</v>
          </cell>
          <cell r="X341">
            <v>560079.30000000005</v>
          </cell>
        </row>
        <row r="342">
          <cell r="B342" t="str">
            <v xml:space="preserve">3. </v>
          </cell>
          <cell r="D342" t="str">
            <v>Upah Pembantu Operator / Pmb.Sopir</v>
          </cell>
          <cell r="I342" t="str">
            <v>U2</v>
          </cell>
          <cell r="J342">
            <v>5750</v>
          </cell>
          <cell r="K342" t="str">
            <v>Rp./Jam</v>
          </cell>
          <cell r="N342" t="str">
            <v>Note: 1</v>
          </cell>
          <cell r="P342" t="str">
            <v>SATUAN dapat berdasarkan atas jam operasi untuk Tenaga Kerja dan Peralatan, volume dan/atau ukuran</v>
          </cell>
        </row>
        <row r="343">
          <cell r="B343" t="str">
            <v xml:space="preserve">4. </v>
          </cell>
          <cell r="D343" t="str">
            <v>Bahan Bakar Bensin</v>
          </cell>
          <cell r="I343" t="str">
            <v>Mb</v>
          </cell>
          <cell r="J343">
            <v>5450</v>
          </cell>
          <cell r="K343" t="str">
            <v>Liter</v>
          </cell>
          <cell r="P343" t="str">
            <v>berat untuk bahan-bahan.</v>
          </cell>
        </row>
        <row r="344">
          <cell r="B344" t="str">
            <v xml:space="preserve">5. </v>
          </cell>
          <cell r="D344" t="str">
            <v>Bahan Bakar Solar</v>
          </cell>
          <cell r="I344" t="str">
            <v>Ms</v>
          </cell>
          <cell r="J344">
            <v>5250</v>
          </cell>
          <cell r="K344" t="str">
            <v>Liter</v>
          </cell>
          <cell r="N344">
            <v>2</v>
          </cell>
          <cell r="P344" t="str">
            <v>Kuantitas satuan adalah kuantitas setiap komponen untuk menyelesaikan satu satuan pekerjaan dari nomor</v>
          </cell>
        </row>
        <row r="345">
          <cell r="B345" t="str">
            <v xml:space="preserve">6. </v>
          </cell>
          <cell r="D345" t="str">
            <v>Minyak Pelumas</v>
          </cell>
          <cell r="I345" t="str">
            <v>Mp</v>
          </cell>
          <cell r="J345">
            <v>28186</v>
          </cell>
          <cell r="K345" t="str">
            <v>Liter</v>
          </cell>
          <cell r="P345" t="str">
            <v>mata pembayaran.</v>
          </cell>
        </row>
        <row r="346">
          <cell r="N346">
            <v>3</v>
          </cell>
          <cell r="P346" t="str">
            <v>Biaya satuan untuk peralatan sudah termasuk bahan bakar, bahan habis dipakai dan operator.</v>
          </cell>
        </row>
        <row r="347">
          <cell r="N347">
            <v>4</v>
          </cell>
          <cell r="P347" t="str">
            <v>Biaya satuan sudah termasuk pengeluaran untuk seluruh pajak yang berkaitan (tetapi tidak termasuk PPN</v>
          </cell>
        </row>
        <row r="348">
          <cell r="P348" t="str">
            <v>yang dibayar dari kontrak) dan biaya-biaya lainnya.</v>
          </cell>
        </row>
        <row r="350">
          <cell r="B350" t="str">
            <v>ITEM PEMBAYARAN No.</v>
          </cell>
          <cell r="F350" t="str">
            <v>:  9.17</v>
          </cell>
          <cell r="W350" t="str">
            <v>Analisa EI-917</v>
          </cell>
        </row>
        <row r="351">
          <cell r="B351" t="str">
            <v>JENIS PEKERJAAN</v>
          </cell>
          <cell r="F351" t="str">
            <v>:  PEKERJAAN HARIAN</v>
          </cell>
        </row>
        <row r="352">
          <cell r="B352" t="str">
            <v>SATUAN PEMBAYARAN</v>
          </cell>
          <cell r="F352" t="str">
            <v>:  JAM</v>
          </cell>
          <cell r="L352" t="str">
            <v xml:space="preserve">         URAIAN ANALISA HARGA SATUAN</v>
          </cell>
        </row>
        <row r="353">
          <cell r="N353" t="str">
            <v>ANALISA HARGA SATUAN</v>
          </cell>
        </row>
        <row r="355">
          <cell r="B355" t="str">
            <v>No.</v>
          </cell>
          <cell r="D355" t="str">
            <v>U R A I A N</v>
          </cell>
          <cell r="I355" t="str">
            <v>KODE</v>
          </cell>
          <cell r="J355" t="str">
            <v>KOEF.</v>
          </cell>
          <cell r="K355" t="str">
            <v>SATUAN</v>
          </cell>
          <cell r="L355" t="str">
            <v>KETERANGAN</v>
          </cell>
        </row>
        <row r="357">
          <cell r="N357" t="str">
            <v>PROYEK</v>
          </cell>
          <cell r="Q357" t="str">
            <v>:</v>
          </cell>
          <cell r="R357" t="str">
            <v>Pembangunan Sarana dan Prasara PON XVII Tahun 2008</v>
          </cell>
        </row>
        <row r="358">
          <cell r="B358" t="str">
            <v>A.</v>
          </cell>
          <cell r="D358" t="str">
            <v>URAIAN PERALATAN</v>
          </cell>
          <cell r="N358" t="str">
            <v>No. PAKET KONTRAK</v>
          </cell>
          <cell r="Q358" t="str">
            <v>:</v>
          </cell>
          <cell r="R358" t="str">
            <v/>
          </cell>
        </row>
        <row r="359">
          <cell r="N359" t="str">
            <v>NAMA PAKET</v>
          </cell>
          <cell r="Q359" t="str">
            <v>:</v>
          </cell>
          <cell r="R359" t="str">
            <v>Pekerjaan Penyiapan Lahan, Pembangunan Jalan &amp; Drainase</v>
          </cell>
        </row>
        <row r="360">
          <cell r="B360" t="str">
            <v xml:space="preserve">1. </v>
          </cell>
          <cell r="D360" t="str">
            <v>Jenis Peralatan</v>
          </cell>
          <cell r="I360" t="str">
            <v>COMPRESSOR 4000-6500 L\M</v>
          </cell>
          <cell r="L360" t="str">
            <v>(E05)</v>
          </cell>
          <cell r="N360" t="str">
            <v>PROP / KAB / KODYA</v>
          </cell>
          <cell r="Q360" t="str">
            <v>:</v>
          </cell>
          <cell r="R360" t="str">
            <v xml:space="preserve">Propinsi Kalimantan Timur, Kabupaten Kutai Kartanegara </v>
          </cell>
        </row>
        <row r="361">
          <cell r="B361" t="str">
            <v xml:space="preserve">2. </v>
          </cell>
          <cell r="D361" t="str">
            <v>Tenaga</v>
          </cell>
          <cell r="I361" t="str">
            <v>Pw</v>
          </cell>
          <cell r="J361">
            <v>80</v>
          </cell>
          <cell r="K361" t="str">
            <v>HP</v>
          </cell>
          <cell r="N361" t="str">
            <v>ITEM PEMBAYARAN NO.</v>
          </cell>
          <cell r="Q361" t="str">
            <v>:  9.17</v>
          </cell>
          <cell r="U361" t="str">
            <v>PERKIRAAN VOL. PEK.</v>
          </cell>
          <cell r="W361" t="str">
            <v>:</v>
          </cell>
          <cell r="X361">
            <v>600</v>
          </cell>
        </row>
        <row r="362">
          <cell r="B362" t="str">
            <v xml:space="preserve">3. </v>
          </cell>
          <cell r="D362" t="str">
            <v>Kapasitas</v>
          </cell>
          <cell r="I362" t="str">
            <v>Cp</v>
          </cell>
          <cell r="J362" t="str">
            <v xml:space="preserve">-  </v>
          </cell>
          <cell r="K362" t="str">
            <v>-</v>
          </cell>
          <cell r="N362" t="str">
            <v>JENIS PEKERJAAN</v>
          </cell>
          <cell r="Q362" t="str">
            <v>:  PEKERJAAN HARIAN</v>
          </cell>
          <cell r="U362" t="str">
            <v>TOTAL HARGA (Rp.)</v>
          </cell>
          <cell r="W362" t="str">
            <v>:</v>
          </cell>
          <cell r="X362">
            <v>89999580</v>
          </cell>
        </row>
        <row r="363">
          <cell r="B363" t="str">
            <v xml:space="preserve">4. </v>
          </cell>
          <cell r="D363" t="str">
            <v>Umur Ekonomis</v>
          </cell>
          <cell r="I363" t="str">
            <v>A</v>
          </cell>
          <cell r="J363">
            <v>5</v>
          </cell>
          <cell r="K363" t="str">
            <v>Tahun</v>
          </cell>
          <cell r="L363" t="str">
            <v xml:space="preserve"> Alat Baru</v>
          </cell>
          <cell r="R363" t="str">
            <v>COMPRESSOR 4000-6500 L\M</v>
          </cell>
          <cell r="U363" t="str">
            <v>% THD. BIAYA PROYEK</v>
          </cell>
          <cell r="W363" t="str">
            <v>:</v>
          </cell>
          <cell r="X363">
            <v>4.9947258138470833E-2</v>
          </cell>
        </row>
        <row r="364">
          <cell r="B364" t="str">
            <v xml:space="preserve">5. </v>
          </cell>
          <cell r="D364" t="str">
            <v>Jam Operasi Dalam 1 Tahun</v>
          </cell>
          <cell r="I364" t="str">
            <v>W</v>
          </cell>
          <cell r="J364">
            <v>2000</v>
          </cell>
          <cell r="K364" t="str">
            <v>Jam</v>
          </cell>
          <cell r="L364" t="str">
            <v xml:space="preserve"> Alat Baru</v>
          </cell>
          <cell r="N364" t="str">
            <v>SATUAN PEMBAYARAN</v>
          </cell>
          <cell r="Q364" t="str">
            <v>:  JAM</v>
          </cell>
          <cell r="S364" t="str">
            <v>(E05)</v>
          </cell>
        </row>
        <row r="365">
          <cell r="B365" t="str">
            <v xml:space="preserve">6. </v>
          </cell>
          <cell r="D365" t="str">
            <v>Harga Alat</v>
          </cell>
          <cell r="I365" t="str">
            <v>B</v>
          </cell>
          <cell r="J365">
            <v>100000000</v>
          </cell>
          <cell r="K365" t="str">
            <v>Rupiah</v>
          </cell>
          <cell r="L365" t="str">
            <v xml:space="preserve"> Alat Baru</v>
          </cell>
        </row>
        <row r="367">
          <cell r="T367" t="str">
            <v>PERKIRAAN</v>
          </cell>
          <cell r="U367" t="str">
            <v>HARGA</v>
          </cell>
          <cell r="V367" t="str">
            <v>JUMLAH</v>
          </cell>
        </row>
        <row r="368">
          <cell r="B368" t="str">
            <v>B.</v>
          </cell>
          <cell r="D368" t="str">
            <v>BIAYA PASTI PER JAM KERJA</v>
          </cell>
          <cell r="N368" t="str">
            <v>NO.</v>
          </cell>
          <cell r="P368" t="str">
            <v>KOMPONEN</v>
          </cell>
          <cell r="S368" t="str">
            <v>SATUAN</v>
          </cell>
          <cell r="T368" t="str">
            <v>KUANTITAS</v>
          </cell>
          <cell r="U368" t="str">
            <v>SATUAN</v>
          </cell>
          <cell r="V368" t="str">
            <v>HARGA</v>
          </cell>
        </row>
        <row r="369">
          <cell r="U369" t="str">
            <v>(Rp.)</v>
          </cell>
          <cell r="V369" t="str">
            <v>(Rp.)</v>
          </cell>
        </row>
        <row r="370">
          <cell r="B370" t="str">
            <v xml:space="preserve">1. </v>
          </cell>
          <cell r="D370" t="str">
            <v>Nilai Sisa Alat</v>
          </cell>
          <cell r="F370" t="str">
            <v>=  10 % x Harga Alat Baru</v>
          </cell>
          <cell r="I370" t="str">
            <v>C</v>
          </cell>
          <cell r="J370">
            <v>10000000</v>
          </cell>
          <cell r="K370" t="str">
            <v>Rupiah</v>
          </cell>
        </row>
        <row r="372">
          <cell r="B372" t="str">
            <v xml:space="preserve">2. </v>
          </cell>
          <cell r="D372" t="str">
            <v>Faktor Angsuran Modal    =</v>
          </cell>
          <cell r="G372" t="str">
            <v>i x (1 + i)^A</v>
          </cell>
          <cell r="I372" t="str">
            <v>D</v>
          </cell>
          <cell r="J372">
            <v>0.34176532925327435</v>
          </cell>
          <cell r="K372" t="str">
            <v>-</v>
          </cell>
          <cell r="N372" t="str">
            <v>A.</v>
          </cell>
          <cell r="P372" t="str">
            <v>PEKERJA</v>
          </cell>
        </row>
        <row r="373">
          <cell r="G373" t="str">
            <v>(1 + i)^A - 1</v>
          </cell>
        </row>
        <row r="374">
          <cell r="B374" t="str">
            <v xml:space="preserve">3. </v>
          </cell>
          <cell r="D374" t="str">
            <v>Biaya Pasti per Jam  :</v>
          </cell>
        </row>
        <row r="375">
          <cell r="D375" t="str">
            <v>a.  Biaya Pengembalian Modal  =</v>
          </cell>
          <cell r="G375" t="str">
            <v>( B - C ) x D</v>
          </cell>
          <cell r="I375" t="str">
            <v>E</v>
          </cell>
          <cell r="J375">
            <v>15379.439816397347</v>
          </cell>
          <cell r="K375" t="str">
            <v>Rupiah</v>
          </cell>
        </row>
        <row r="376">
          <cell r="G376" t="str">
            <v>W</v>
          </cell>
        </row>
        <row r="378">
          <cell r="D378" t="str">
            <v>b.  Asuransi, dll =</v>
          </cell>
          <cell r="F378">
            <v>2E-3</v>
          </cell>
          <cell r="G378" t="str">
            <v xml:space="preserve">  x   B</v>
          </cell>
          <cell r="I378" t="str">
            <v>F</v>
          </cell>
          <cell r="J378">
            <v>100</v>
          </cell>
          <cell r="K378" t="str">
            <v>Rupiah</v>
          </cell>
        </row>
        <row r="379">
          <cell r="G379" t="str">
            <v>W</v>
          </cell>
        </row>
        <row r="380">
          <cell r="N380" t="str">
            <v>B.</v>
          </cell>
          <cell r="P380" t="str">
            <v>BAHAN</v>
          </cell>
        </row>
        <row r="381">
          <cell r="D381" t="str">
            <v>Biaya Pasti per Jam             =</v>
          </cell>
          <cell r="G381" t="str">
            <v>( E + F )</v>
          </cell>
          <cell r="I381" t="str">
            <v>G</v>
          </cell>
          <cell r="J381">
            <v>15479.439816397347</v>
          </cell>
          <cell r="K381" t="str">
            <v>Rupiah</v>
          </cell>
        </row>
        <row r="383">
          <cell r="B383" t="str">
            <v>C.</v>
          </cell>
          <cell r="D383" t="str">
            <v>BIAYA OPERASI PER JAM KERJA</v>
          </cell>
        </row>
        <row r="385">
          <cell r="B385" t="str">
            <v xml:space="preserve">1. </v>
          </cell>
          <cell r="D385" t="str">
            <v xml:space="preserve">Bahan Bakar  =  (0.125-0.175 Ltr/HP/Jam)   x Pw x Ms </v>
          </cell>
          <cell r="I385" t="str">
            <v>H</v>
          </cell>
          <cell r="J385">
            <v>52500</v>
          </cell>
          <cell r="K385" t="str">
            <v>Rupiah</v>
          </cell>
        </row>
        <row r="387">
          <cell r="B387" t="str">
            <v xml:space="preserve">3. </v>
          </cell>
          <cell r="D387" t="str">
            <v>Perawatan dan</v>
          </cell>
          <cell r="F387" t="str">
            <v>(12,5 % - 17,5 %)  x  B</v>
          </cell>
          <cell r="I387" t="str">
            <v>K</v>
          </cell>
          <cell r="J387">
            <v>6250</v>
          </cell>
          <cell r="K387" t="str">
            <v>Rupiah</v>
          </cell>
        </row>
        <row r="388">
          <cell r="D388" t="str">
            <v xml:space="preserve">        perbaikan    =</v>
          </cell>
          <cell r="F388" t="str">
            <v>W</v>
          </cell>
        </row>
        <row r="389">
          <cell r="N389" t="str">
            <v>C.</v>
          </cell>
          <cell r="P389" t="str">
            <v>ALAT</v>
          </cell>
        </row>
        <row r="390">
          <cell r="B390" t="str">
            <v xml:space="preserve">4. </v>
          </cell>
          <cell r="D390" t="str">
            <v>Operator</v>
          </cell>
          <cell r="F390" t="str">
            <v>=   ( 1  Orang / Jam )  x  U1</v>
          </cell>
          <cell r="I390" t="str">
            <v>L</v>
          </cell>
          <cell r="J390">
            <v>8750</v>
          </cell>
          <cell r="K390" t="str">
            <v>Rupiah</v>
          </cell>
        </row>
        <row r="391">
          <cell r="B391" t="str">
            <v xml:space="preserve">5. </v>
          </cell>
          <cell r="D391" t="str">
            <v>Pembantu Operator</v>
          </cell>
          <cell r="F391" t="str">
            <v>=   ( 1  Orang / Jam )  x  U2</v>
          </cell>
          <cell r="I391" t="str">
            <v>M</v>
          </cell>
          <cell r="J391">
            <v>5750</v>
          </cell>
          <cell r="K391" t="str">
            <v>Rupiah</v>
          </cell>
          <cell r="N391" t="str">
            <v>1.</v>
          </cell>
          <cell r="P391" t="str">
            <v>COMPRESSOR 4000-6500 L\M</v>
          </cell>
          <cell r="S391" t="str">
            <v>jam</v>
          </cell>
          <cell r="T391">
            <v>1</v>
          </cell>
          <cell r="U391">
            <v>136363</v>
          </cell>
          <cell r="X391">
            <v>136363</v>
          </cell>
        </row>
        <row r="392">
          <cell r="R392" t="str">
            <v>(E04)</v>
          </cell>
        </row>
        <row r="393">
          <cell r="D393" t="str">
            <v>Biaya Operasi per Jam        =</v>
          </cell>
          <cell r="G393" t="str">
            <v>(H+I+K+L+M)</v>
          </cell>
          <cell r="I393" t="str">
            <v>P</v>
          </cell>
          <cell r="J393">
            <v>73250</v>
          </cell>
          <cell r="K393" t="str">
            <v>Rupiah</v>
          </cell>
        </row>
        <row r="396">
          <cell r="B396" t="str">
            <v>E.</v>
          </cell>
          <cell r="D396" t="str">
            <v>LAIN - LAIN</v>
          </cell>
        </row>
        <row r="397">
          <cell r="N397" t="str">
            <v>D.</v>
          </cell>
          <cell r="P397" t="str">
            <v>JUMLAH HARGA TENAGA, BAHAN DAN ALAT  ( A + B + C )</v>
          </cell>
          <cell r="X397">
            <v>136363</v>
          </cell>
        </row>
        <row r="398">
          <cell r="B398" t="str">
            <v xml:space="preserve">1. </v>
          </cell>
          <cell r="D398" t="str">
            <v>Tingkat Suku Bunga</v>
          </cell>
          <cell r="I398" t="str">
            <v>i</v>
          </cell>
          <cell r="J398">
            <v>21</v>
          </cell>
          <cell r="K398" t="str">
            <v>% / Tahun</v>
          </cell>
          <cell r="N398" t="str">
            <v>E.</v>
          </cell>
          <cell r="P398" t="str">
            <v>OVERHEAD &amp; PROFIT</v>
          </cell>
          <cell r="S398">
            <v>10</v>
          </cell>
          <cell r="T398" t="str">
            <v>%  x  D</v>
          </cell>
          <cell r="X398">
            <v>13636.300000000001</v>
          </cell>
        </row>
        <row r="399">
          <cell r="B399" t="str">
            <v xml:space="preserve">2. </v>
          </cell>
          <cell r="D399" t="str">
            <v>Upah Operator / Sopir</v>
          </cell>
          <cell r="I399" t="str">
            <v>U1</v>
          </cell>
          <cell r="J399">
            <v>8750</v>
          </cell>
          <cell r="K399" t="str">
            <v>Rp./Jam</v>
          </cell>
          <cell r="N399" t="str">
            <v>F.</v>
          </cell>
          <cell r="P399" t="str">
            <v>HARGA SATUAN PEKERJAAN  ( D + E )</v>
          </cell>
          <cell r="X399">
            <v>149999.29999999999</v>
          </cell>
        </row>
        <row r="400">
          <cell r="B400" t="str">
            <v xml:space="preserve">3. </v>
          </cell>
          <cell r="D400" t="str">
            <v>Upah Pembantu Operator / Pmb.Sopir</v>
          </cell>
          <cell r="I400" t="str">
            <v>U2</v>
          </cell>
          <cell r="J400">
            <v>5750</v>
          </cell>
          <cell r="K400" t="str">
            <v>Rp./Jam</v>
          </cell>
          <cell r="N400" t="str">
            <v>Note: 1</v>
          </cell>
          <cell r="P400" t="str">
            <v>SATUAN dapat berdasarkan atas jam operasi untuk Tenaga Kerja dan Peralatan, volume dan/atau ukuran</v>
          </cell>
        </row>
        <row r="401">
          <cell r="B401" t="str">
            <v xml:space="preserve">4. </v>
          </cell>
          <cell r="D401" t="str">
            <v>Bahan Bakar Bensin</v>
          </cell>
          <cell r="I401" t="str">
            <v>Mb</v>
          </cell>
          <cell r="J401">
            <v>5450</v>
          </cell>
          <cell r="K401" t="str">
            <v>Liter</v>
          </cell>
          <cell r="P401" t="str">
            <v>berat untuk bahan-bahan.</v>
          </cell>
        </row>
        <row r="402">
          <cell r="B402" t="str">
            <v xml:space="preserve">5. </v>
          </cell>
          <cell r="D402" t="str">
            <v>Bahan Bakar Solar</v>
          </cell>
          <cell r="I402" t="str">
            <v>Ms</v>
          </cell>
          <cell r="J402">
            <v>5250</v>
          </cell>
          <cell r="K402" t="str">
            <v>Liter</v>
          </cell>
          <cell r="N402">
            <v>2</v>
          </cell>
          <cell r="P402" t="str">
            <v>Kuantitas satuan adalah kuantitas setiap komponen untuk menyelesaikan satu satuan pekerjaan dari nomor</v>
          </cell>
        </row>
        <row r="403">
          <cell r="B403" t="str">
            <v xml:space="preserve">6. </v>
          </cell>
          <cell r="D403" t="str">
            <v>Minyak Pelumas</v>
          </cell>
          <cell r="I403" t="str">
            <v>Mp</v>
          </cell>
          <cell r="J403">
            <v>28186</v>
          </cell>
          <cell r="K403" t="str">
            <v>Liter</v>
          </cell>
          <cell r="P403" t="str">
            <v>mata pembayaran.</v>
          </cell>
        </row>
        <row r="404">
          <cell r="N404">
            <v>3</v>
          </cell>
          <cell r="P404" t="str">
            <v>Biaya satuan untuk peralatan sudah termasuk bahan bakar, bahan habis dipakai dan operator.</v>
          </cell>
        </row>
        <row r="405">
          <cell r="N405">
            <v>4</v>
          </cell>
          <cell r="P405" t="str">
            <v>Biaya satuan sudah termasuk pengeluaran untuk seluruh pajak yang berkaitan (tetapi tidak termasuk PPN</v>
          </cell>
        </row>
        <row r="406">
          <cell r="P406" t="str">
            <v>yang dibayar dari kontrak) dan biaya-biaya lainnya.</v>
          </cell>
        </row>
        <row r="408">
          <cell r="B408" t="str">
            <v>ITEM PEMBAYARAN No.</v>
          </cell>
          <cell r="F408" t="str">
            <v>:  9.19</v>
          </cell>
          <cell r="W408" t="str">
            <v>Analisa EI-919</v>
          </cell>
        </row>
        <row r="409">
          <cell r="B409" t="str">
            <v>JENIS PEKERJAAN</v>
          </cell>
          <cell r="F409" t="str">
            <v>:  PEKERJAAN HARIAN</v>
          </cell>
        </row>
        <row r="410">
          <cell r="B410" t="str">
            <v>SATUAN PEMBAYARAN</v>
          </cell>
          <cell r="F410" t="str">
            <v>:  JAM</v>
          </cell>
          <cell r="L410" t="str">
            <v xml:space="preserve">         URAIAN ANALISA HARGA SATUAN</v>
          </cell>
        </row>
        <row r="411">
          <cell r="N411" t="str">
            <v>ANALISA HARGA SATUAN</v>
          </cell>
        </row>
        <row r="413">
          <cell r="B413" t="str">
            <v>No.</v>
          </cell>
          <cell r="D413" t="str">
            <v>U R A I A N</v>
          </cell>
          <cell r="I413" t="str">
            <v>KODE</v>
          </cell>
          <cell r="J413" t="str">
            <v>KOEF.</v>
          </cell>
          <cell r="K413" t="str">
            <v>SATUAN</v>
          </cell>
          <cell r="L413" t="str">
            <v>KETERANGAN</v>
          </cell>
        </row>
        <row r="415">
          <cell r="N415" t="str">
            <v>PROYEK</v>
          </cell>
          <cell r="Q415" t="str">
            <v>:</v>
          </cell>
          <cell r="R415" t="str">
            <v>Pembangunan Sarana dan Prasara PON XVII Tahun 2008</v>
          </cell>
        </row>
        <row r="416">
          <cell r="B416" t="str">
            <v>A.</v>
          </cell>
          <cell r="D416" t="str">
            <v>URAIAN PERALATAN</v>
          </cell>
          <cell r="N416" t="str">
            <v>No. PAKET KONTRAK</v>
          </cell>
          <cell r="Q416" t="str">
            <v>:</v>
          </cell>
          <cell r="R416" t="str">
            <v/>
          </cell>
        </row>
        <row r="417">
          <cell r="N417" t="str">
            <v>NAMA PAKET</v>
          </cell>
          <cell r="Q417" t="str">
            <v>:</v>
          </cell>
          <cell r="R417" t="str">
            <v>Pekerjaan Penyiapan Lahan, Pembangunan Jalan &amp; Drainase</v>
          </cell>
        </row>
        <row r="418">
          <cell r="B418" t="str">
            <v xml:space="preserve">1. </v>
          </cell>
          <cell r="D418" t="str">
            <v>Jenis Peralatan</v>
          </cell>
          <cell r="I418" t="str">
            <v>WATER PUMP 70-100 mm</v>
          </cell>
          <cell r="L418" t="str">
            <v>(E22)</v>
          </cell>
          <cell r="N418" t="str">
            <v>PROP / KAB / KODYA</v>
          </cell>
          <cell r="Q418" t="str">
            <v>:</v>
          </cell>
          <cell r="R418" t="str">
            <v xml:space="preserve">Propinsi Kalimantan Timur, Kabupaten Kutai Kartanegara </v>
          </cell>
        </row>
        <row r="419">
          <cell r="B419" t="str">
            <v xml:space="preserve">2. </v>
          </cell>
          <cell r="D419" t="str">
            <v>Tenaga</v>
          </cell>
          <cell r="I419" t="str">
            <v>Pw</v>
          </cell>
          <cell r="J419">
            <v>6</v>
          </cell>
          <cell r="K419" t="str">
            <v>HP</v>
          </cell>
          <cell r="N419" t="str">
            <v>ITEM PEMBAYARAN NO.</v>
          </cell>
          <cell r="Q419" t="str">
            <v>:  9.19</v>
          </cell>
          <cell r="U419" t="str">
            <v>PERKIRAAN VOL. PEK.</v>
          </cell>
          <cell r="W419" t="str">
            <v>:</v>
          </cell>
          <cell r="X419">
            <v>600</v>
          </cell>
        </row>
        <row r="420">
          <cell r="B420" t="str">
            <v xml:space="preserve">3. </v>
          </cell>
          <cell r="D420" t="str">
            <v>Kapasitas</v>
          </cell>
          <cell r="I420" t="str">
            <v>Cp</v>
          </cell>
          <cell r="J420" t="str">
            <v xml:space="preserve">-  </v>
          </cell>
          <cell r="K420" t="str">
            <v>-</v>
          </cell>
          <cell r="N420" t="str">
            <v>JENIS PEKERJAAN</v>
          </cell>
          <cell r="Q420" t="str">
            <v>:  PEKERJAAN HARIAN</v>
          </cell>
          <cell r="U420" t="str">
            <v>TOTAL HARGA (Rp.)</v>
          </cell>
          <cell r="W420" t="str">
            <v>:</v>
          </cell>
          <cell r="X420">
            <v>88212960</v>
          </cell>
        </row>
        <row r="421">
          <cell r="B421" t="str">
            <v xml:space="preserve">4. </v>
          </cell>
          <cell r="D421" t="str">
            <v>Umur Ekonomis</v>
          </cell>
          <cell r="I421" t="str">
            <v>A</v>
          </cell>
          <cell r="J421">
            <v>2</v>
          </cell>
          <cell r="K421" t="str">
            <v>Tahun</v>
          </cell>
          <cell r="L421" t="str">
            <v xml:space="preserve"> Alat Baru</v>
          </cell>
          <cell r="R421" t="str">
            <v>WATER PUMP 70-100 mm</v>
          </cell>
          <cell r="U421" t="str">
            <v>% THD. BIAYA PROYEK</v>
          </cell>
          <cell r="W421" t="str">
            <v>:</v>
          </cell>
          <cell r="X421">
            <v>4.8955733840964619E-2</v>
          </cell>
        </row>
        <row r="422">
          <cell r="B422" t="str">
            <v xml:space="preserve">5. </v>
          </cell>
          <cell r="D422" t="str">
            <v>Jam Operasi Dalam 1 Tahun</v>
          </cell>
          <cell r="I422" t="str">
            <v>W</v>
          </cell>
          <cell r="J422">
            <v>2000</v>
          </cell>
          <cell r="K422" t="str">
            <v>Jam</v>
          </cell>
          <cell r="L422" t="str">
            <v xml:space="preserve"> Alat Baru</v>
          </cell>
          <cell r="N422" t="str">
            <v>SATUAN PEMBAYARAN</v>
          </cell>
          <cell r="Q422" t="str">
            <v>:  JAM</v>
          </cell>
          <cell r="S422" t="str">
            <v>(E22)</v>
          </cell>
        </row>
        <row r="423">
          <cell r="B423" t="str">
            <v xml:space="preserve">6. </v>
          </cell>
          <cell r="D423" t="str">
            <v>Harga Alat</v>
          </cell>
          <cell r="I423" t="str">
            <v>B</v>
          </cell>
          <cell r="J423">
            <v>6534000</v>
          </cell>
          <cell r="K423" t="str">
            <v>Rupiah</v>
          </cell>
          <cell r="L423" t="str">
            <v xml:space="preserve"> Alat Baru</v>
          </cell>
        </row>
        <row r="425">
          <cell r="T425" t="str">
            <v>PERKIRAAN</v>
          </cell>
          <cell r="U425" t="str">
            <v>HARGA</v>
          </cell>
          <cell r="V425" t="str">
            <v>JUMLAH</v>
          </cell>
        </row>
        <row r="426">
          <cell r="B426" t="str">
            <v>B.</v>
          </cell>
          <cell r="D426" t="str">
            <v>BIAYA PASTI PER JAM KERJA</v>
          </cell>
          <cell r="N426" t="str">
            <v>NO.</v>
          </cell>
          <cell r="P426" t="str">
            <v>KOMPONEN</v>
          </cell>
          <cell r="S426" t="str">
            <v>SATUAN</v>
          </cell>
          <cell r="T426" t="str">
            <v>KUANTITAS</v>
          </cell>
          <cell r="U426" t="str">
            <v>SATUAN</v>
          </cell>
          <cell r="V426" t="str">
            <v>HARGA</v>
          </cell>
        </row>
        <row r="427">
          <cell r="U427" t="str">
            <v>(Rp.)</v>
          </cell>
          <cell r="V427" t="str">
            <v>(Rp.)</v>
          </cell>
        </row>
        <row r="428">
          <cell r="B428" t="str">
            <v xml:space="preserve">1. </v>
          </cell>
          <cell r="D428" t="str">
            <v>Nilai Sisa Alat</v>
          </cell>
          <cell r="F428" t="str">
            <v>=  10 % x Harga Alat Baru</v>
          </cell>
          <cell r="I428" t="str">
            <v>C</v>
          </cell>
          <cell r="J428">
            <v>653400</v>
          </cell>
          <cell r="K428" t="str">
            <v>Rupiah</v>
          </cell>
        </row>
        <row r="430">
          <cell r="B430" t="str">
            <v xml:space="preserve">2. </v>
          </cell>
          <cell r="D430" t="str">
            <v>Faktor Angsuran Modal    =</v>
          </cell>
          <cell r="G430" t="str">
            <v>i x (1 + i)^A</v>
          </cell>
          <cell r="I430" t="str">
            <v>D</v>
          </cell>
          <cell r="J430">
            <v>0.66248868778280545</v>
          </cell>
          <cell r="K430" t="str">
            <v>-</v>
          </cell>
          <cell r="N430" t="str">
            <v>A.</v>
          </cell>
          <cell r="P430" t="str">
            <v>PEKERJA</v>
          </cell>
        </row>
        <row r="431">
          <cell r="G431" t="str">
            <v>(1 + i)^A - 1</v>
          </cell>
        </row>
        <row r="432">
          <cell r="B432" t="str">
            <v xml:space="preserve">3. </v>
          </cell>
          <cell r="D432" t="str">
            <v>Biaya Pasti per Jam  :</v>
          </cell>
        </row>
        <row r="433">
          <cell r="D433" t="str">
            <v>a.  Biaya Pengembalian Modal  =</v>
          </cell>
          <cell r="G433" t="str">
            <v>( B - C ) x D</v>
          </cell>
          <cell r="I433" t="str">
            <v>E</v>
          </cell>
          <cell r="J433">
            <v>1947.9154886877827</v>
          </cell>
          <cell r="K433" t="str">
            <v>Rupiah</v>
          </cell>
        </row>
        <row r="434">
          <cell r="G434" t="str">
            <v>W</v>
          </cell>
        </row>
        <row r="436">
          <cell r="D436" t="str">
            <v>b.  Asuransi, dll =</v>
          </cell>
          <cell r="F436">
            <v>2E-3</v>
          </cell>
          <cell r="G436" t="str">
            <v xml:space="preserve">  x   B</v>
          </cell>
          <cell r="I436" t="str">
            <v>F</v>
          </cell>
          <cell r="J436">
            <v>6.5339999999999998</v>
          </cell>
          <cell r="K436" t="str">
            <v>Rupiah</v>
          </cell>
        </row>
        <row r="437">
          <cell r="G437" t="str">
            <v>W</v>
          </cell>
        </row>
        <row r="438">
          <cell r="N438" t="str">
            <v>B.</v>
          </cell>
          <cell r="P438" t="str">
            <v>BAHAN</v>
          </cell>
        </row>
        <row r="439">
          <cell r="D439" t="str">
            <v>Biaya Pasti per Jam             =</v>
          </cell>
          <cell r="G439" t="str">
            <v>( E + F )</v>
          </cell>
          <cell r="I439" t="str">
            <v>G</v>
          </cell>
          <cell r="J439">
            <v>1954.4494886877828</v>
          </cell>
          <cell r="K439" t="str">
            <v>Rupiah</v>
          </cell>
        </row>
        <row r="441">
          <cell r="B441" t="str">
            <v>C.</v>
          </cell>
          <cell r="D441" t="str">
            <v>BIAYA OPERASI PER JAM KERJA</v>
          </cell>
        </row>
        <row r="443">
          <cell r="B443" t="str">
            <v xml:space="preserve">1. </v>
          </cell>
          <cell r="D443" t="str">
            <v xml:space="preserve">Bahan Bakar  =  (0.125-0.175 Ltr/HP/Jam)   x Pw x Ms </v>
          </cell>
          <cell r="I443" t="str">
            <v>H</v>
          </cell>
          <cell r="J443">
            <v>3937.5</v>
          </cell>
          <cell r="K443" t="str">
            <v>Rupiah</v>
          </cell>
        </row>
        <row r="445">
          <cell r="B445" t="str">
            <v xml:space="preserve">3. </v>
          </cell>
          <cell r="D445" t="str">
            <v>Perawatan dan</v>
          </cell>
          <cell r="F445" t="str">
            <v>(12,5 % - 17,5 %)  x  B</v>
          </cell>
          <cell r="I445" t="str">
            <v>K</v>
          </cell>
          <cell r="J445">
            <v>408.375</v>
          </cell>
          <cell r="K445" t="str">
            <v>Rupiah</v>
          </cell>
        </row>
        <row r="446">
          <cell r="D446" t="str">
            <v xml:space="preserve">        perbaikan    =</v>
          </cell>
          <cell r="F446" t="str">
            <v>W</v>
          </cell>
        </row>
        <row r="447">
          <cell r="N447" t="str">
            <v>C.</v>
          </cell>
          <cell r="P447" t="str">
            <v>ALAT</v>
          </cell>
        </row>
        <row r="448">
          <cell r="B448" t="str">
            <v xml:space="preserve">4. </v>
          </cell>
          <cell r="D448" t="str">
            <v>Operator</v>
          </cell>
          <cell r="F448" t="str">
            <v>=   ( 1  Orang / Jam )  x  U1</v>
          </cell>
          <cell r="I448" t="str">
            <v>L</v>
          </cell>
          <cell r="J448">
            <v>8750</v>
          </cell>
          <cell r="K448" t="str">
            <v>Rupiah</v>
          </cell>
        </row>
        <row r="449">
          <cell r="B449" t="str">
            <v xml:space="preserve">5. </v>
          </cell>
          <cell r="D449" t="str">
            <v>Pembantu Operator</v>
          </cell>
          <cell r="F449" t="str">
            <v>=   ( 1  Orang / Jam )  x  U2</v>
          </cell>
          <cell r="I449" t="str">
            <v>M</v>
          </cell>
          <cell r="J449">
            <v>5750</v>
          </cell>
          <cell r="K449" t="str">
            <v>Rupiah</v>
          </cell>
          <cell r="N449" t="str">
            <v>1.</v>
          </cell>
          <cell r="P449" t="str">
            <v>WATER PUMP 70-100 mm</v>
          </cell>
          <cell r="S449" t="str">
            <v>jam</v>
          </cell>
          <cell r="T449">
            <v>1</v>
          </cell>
          <cell r="U449">
            <v>133656</v>
          </cell>
          <cell r="X449">
            <v>133656</v>
          </cell>
        </row>
        <row r="450">
          <cell r="R450" t="str">
            <v>(E39)</v>
          </cell>
        </row>
        <row r="451">
          <cell r="D451" t="str">
            <v>Biaya Operasi per Jam        =</v>
          </cell>
          <cell r="G451" t="str">
            <v>(H+I+K+L+M)</v>
          </cell>
          <cell r="I451" t="str">
            <v>P</v>
          </cell>
          <cell r="J451">
            <v>18845.875</v>
          </cell>
          <cell r="K451" t="str">
            <v>Rupiah</v>
          </cell>
        </row>
        <row r="454">
          <cell r="B454" t="str">
            <v>E.</v>
          </cell>
          <cell r="D454" t="str">
            <v>LAIN - LAIN</v>
          </cell>
        </row>
        <row r="455">
          <cell r="N455" t="str">
            <v>D.</v>
          </cell>
          <cell r="P455" t="str">
            <v>JUMLAH HARGA TENAGA, BAHAN DAN ALAT  ( A + B + C )</v>
          </cell>
          <cell r="X455">
            <v>133656</v>
          </cell>
        </row>
        <row r="456">
          <cell r="B456" t="str">
            <v xml:space="preserve">1. </v>
          </cell>
          <cell r="D456" t="str">
            <v>Tingkat Suku Bunga</v>
          </cell>
          <cell r="I456" t="str">
            <v>i</v>
          </cell>
          <cell r="J456">
            <v>21</v>
          </cell>
          <cell r="K456" t="str">
            <v>% / Tahun</v>
          </cell>
          <cell r="N456" t="str">
            <v>E.</v>
          </cell>
          <cell r="P456" t="str">
            <v>OVERHEAD &amp; PROFIT</v>
          </cell>
          <cell r="S456">
            <v>10</v>
          </cell>
          <cell r="T456" t="str">
            <v>%  x  D</v>
          </cell>
          <cell r="X456">
            <v>13365.6</v>
          </cell>
        </row>
        <row r="457">
          <cell r="B457" t="str">
            <v xml:space="preserve">2. </v>
          </cell>
          <cell r="D457" t="str">
            <v>Upah Operator / Sopir</v>
          </cell>
          <cell r="I457" t="str">
            <v>U1</v>
          </cell>
          <cell r="J457">
            <v>8750</v>
          </cell>
          <cell r="K457" t="str">
            <v>Rp./Jam</v>
          </cell>
          <cell r="N457" t="str">
            <v>F.</v>
          </cell>
          <cell r="P457" t="str">
            <v>HARGA SATUAN PEKERJAAN  ( D + E )</v>
          </cell>
          <cell r="X457">
            <v>147021.6</v>
          </cell>
        </row>
        <row r="458">
          <cell r="B458" t="str">
            <v xml:space="preserve">3. </v>
          </cell>
          <cell r="D458" t="str">
            <v>Upah Pembantu Operator / Pmb.Sopir</v>
          </cell>
          <cell r="I458" t="str">
            <v>U2</v>
          </cell>
          <cell r="J458">
            <v>5750</v>
          </cell>
          <cell r="K458" t="str">
            <v>Rp./Jam</v>
          </cell>
          <cell r="N458" t="str">
            <v>Note: 1</v>
          </cell>
          <cell r="P458" t="str">
            <v>SATUAN dapat berdasarkan atas jam operasi untuk Tenaga Kerja dan Peralatan, volume dan/atau ukuran</v>
          </cell>
        </row>
        <row r="459">
          <cell r="B459" t="str">
            <v xml:space="preserve">4. </v>
          </cell>
          <cell r="D459" t="str">
            <v>Bahan Bakar Bensin</v>
          </cell>
          <cell r="I459" t="str">
            <v>Mb</v>
          </cell>
          <cell r="J459">
            <v>5450</v>
          </cell>
          <cell r="K459" t="str">
            <v>Liter</v>
          </cell>
          <cell r="P459" t="str">
            <v>berat untuk bahan-bahan.</v>
          </cell>
        </row>
        <row r="460">
          <cell r="B460" t="str">
            <v xml:space="preserve">5. </v>
          </cell>
          <cell r="D460" t="str">
            <v>Bahan Bakar Solar</v>
          </cell>
          <cell r="I460" t="str">
            <v>Ms</v>
          </cell>
          <cell r="J460">
            <v>5250</v>
          </cell>
          <cell r="K460" t="str">
            <v>Liter</v>
          </cell>
          <cell r="N460">
            <v>2</v>
          </cell>
          <cell r="P460" t="str">
            <v>Kuantitas satuan adalah kuantitas setiap komponen untuk menyelesaikan satu satuan pekerjaan dari nomor</v>
          </cell>
        </row>
        <row r="461">
          <cell r="B461" t="str">
            <v xml:space="preserve">6. </v>
          </cell>
          <cell r="D461" t="str">
            <v>Minyak Pelumas</v>
          </cell>
          <cell r="I461" t="str">
            <v>Mp</v>
          </cell>
          <cell r="J461">
            <v>28186</v>
          </cell>
          <cell r="K461" t="str">
            <v>Liter</v>
          </cell>
          <cell r="P461" t="str">
            <v>mata pembayaran.</v>
          </cell>
        </row>
        <row r="462">
          <cell r="N462">
            <v>3</v>
          </cell>
          <cell r="P462" t="str">
            <v>Biaya satuan untuk peralatan sudah termasuk bahan bakar, bahan habis dipakai dan operator.</v>
          </cell>
        </row>
        <row r="463">
          <cell r="N463">
            <v>4</v>
          </cell>
          <cell r="P463" t="str">
            <v>Biaya satuan sudah termasuk pengeluaran untuk seluruh pajak yang berkaitan (tetapi tidak termasuk PPN</v>
          </cell>
        </row>
        <row r="464">
          <cell r="P464" t="str">
            <v>yang dibayar dari kontrak) dan biaya-biaya lainnya.</v>
          </cell>
        </row>
      </sheetData>
      <sheetData sheetId="19">
        <row r="2">
          <cell r="B2" t="str">
            <v>DAFTAR</v>
          </cell>
        </row>
        <row r="3">
          <cell r="B3" t="str">
            <v>HARGA DASAR SATUAN UPAH</v>
          </cell>
        </row>
        <row r="5">
          <cell r="B5" t="str">
            <v>PROYEK</v>
          </cell>
          <cell r="E5" t="str">
            <v>:</v>
          </cell>
          <cell r="F5" t="str">
            <v>Pembangunan Sarana dan Prasara PON XVII Tahun 2008</v>
          </cell>
        </row>
        <row r="6">
          <cell r="B6" t="str">
            <v>No. PAKET KONTRAK</v>
          </cell>
          <cell r="E6" t="str">
            <v>:</v>
          </cell>
          <cell r="F6" t="str">
            <v/>
          </cell>
        </row>
        <row r="7">
          <cell r="B7" t="str">
            <v>NAMA PAKET</v>
          </cell>
          <cell r="E7" t="str">
            <v>:</v>
          </cell>
          <cell r="F7" t="str">
            <v>Pekerjaan Penyiapan Lahan, Pembangunan Jalan &amp; Drainase</v>
          </cell>
        </row>
        <row r="8">
          <cell r="B8" t="str">
            <v>PROP / KAB / KODYA</v>
          </cell>
          <cell r="E8" t="str">
            <v>:</v>
          </cell>
          <cell r="F8" t="str">
            <v xml:space="preserve">Propinsi Kalimantan Timur, Kabupaten Kutai Kartanegara </v>
          </cell>
        </row>
        <row r="10">
          <cell r="H10" t="str">
            <v>HARGA</v>
          </cell>
        </row>
        <row r="11">
          <cell r="B11" t="str">
            <v>No.</v>
          </cell>
          <cell r="C11" t="str">
            <v>U R A I A N</v>
          </cell>
          <cell r="F11" t="str">
            <v>KODE</v>
          </cell>
          <cell r="G11" t="str">
            <v>SATUAN</v>
          </cell>
          <cell r="H11" t="str">
            <v>SATUAN</v>
          </cell>
          <cell r="I11" t="str">
            <v>KETERANGAN</v>
          </cell>
        </row>
        <row r="12">
          <cell r="H12" t="str">
            <v>( Rp.)</v>
          </cell>
        </row>
        <row r="14">
          <cell r="B14" t="str">
            <v>1.</v>
          </cell>
          <cell r="D14" t="str">
            <v>Pekerja</v>
          </cell>
          <cell r="F14" t="str">
            <v>L01</v>
          </cell>
          <cell r="G14" t="str">
            <v>Jam</v>
          </cell>
          <cell r="H14">
            <v>6250</v>
          </cell>
          <cell r="I14" t="str">
            <v>Dinas Cipta Karya Kutai</v>
          </cell>
          <cell r="J14">
            <v>6250</v>
          </cell>
        </row>
        <row r="16">
          <cell r="B16" t="str">
            <v>2.</v>
          </cell>
          <cell r="D16" t="str">
            <v>Tukang</v>
          </cell>
          <cell r="F16" t="str">
            <v>L02</v>
          </cell>
          <cell r="G16" t="str">
            <v>Jam</v>
          </cell>
          <cell r="H16">
            <v>8750</v>
          </cell>
          <cell r="I16" t="str">
            <v>Dinas Cipta Karya Kutai</v>
          </cell>
          <cell r="J16">
            <v>8750</v>
          </cell>
        </row>
        <row r="18">
          <cell r="B18" t="str">
            <v>3.</v>
          </cell>
          <cell r="D18" t="str">
            <v>M a n d o r</v>
          </cell>
          <cell r="F18" t="str">
            <v>L03</v>
          </cell>
          <cell r="G18" t="str">
            <v>Jam</v>
          </cell>
          <cell r="H18">
            <v>10000</v>
          </cell>
          <cell r="I18" t="str">
            <v>Dinas Cipta Karya Kutai</v>
          </cell>
          <cell r="J18">
            <v>10000</v>
          </cell>
        </row>
        <row r="20">
          <cell r="B20" t="str">
            <v>4.</v>
          </cell>
          <cell r="D20" t="str">
            <v>Operator</v>
          </cell>
          <cell r="F20" t="str">
            <v>L04</v>
          </cell>
          <cell r="G20" t="str">
            <v>Jam</v>
          </cell>
          <cell r="H20">
            <v>8750</v>
          </cell>
          <cell r="I20" t="str">
            <v>Dinas Cipta Karya Kutai</v>
          </cell>
          <cell r="J20">
            <v>8750</v>
          </cell>
        </row>
        <row r="22">
          <cell r="B22" t="str">
            <v>5.</v>
          </cell>
          <cell r="D22" t="str">
            <v>Pembantu Operator</v>
          </cell>
          <cell r="F22" t="str">
            <v>L05</v>
          </cell>
          <cell r="G22" t="str">
            <v>Jam</v>
          </cell>
          <cell r="H22">
            <v>5357.1428571428569</v>
          </cell>
          <cell r="I22" t="str">
            <v>Dinas Cipta Karya Kutai</v>
          </cell>
        </row>
        <row r="24">
          <cell r="B24" t="str">
            <v>6.</v>
          </cell>
          <cell r="D24" t="str">
            <v>Sopir / Driver</v>
          </cell>
          <cell r="F24" t="str">
            <v>L06</v>
          </cell>
          <cell r="G24" t="str">
            <v>Jam</v>
          </cell>
          <cell r="H24">
            <v>7750</v>
          </cell>
          <cell r="I24" t="str">
            <v>Dinas Cipta Karya Kutai</v>
          </cell>
        </row>
        <row r="26">
          <cell r="B26" t="str">
            <v>7.</v>
          </cell>
          <cell r="D26" t="str">
            <v>Pembantu Sopir / Driver</v>
          </cell>
          <cell r="F26" t="str">
            <v>L07</v>
          </cell>
          <cell r="G26" t="str">
            <v>Jam</v>
          </cell>
          <cell r="H26">
            <v>5750</v>
          </cell>
          <cell r="I26" t="str">
            <v>Dinas Cipta Karya Kutai</v>
          </cell>
        </row>
        <row r="28">
          <cell r="B28" t="str">
            <v>8.</v>
          </cell>
          <cell r="D28" t="str">
            <v>Mekanik</v>
          </cell>
          <cell r="F28" t="str">
            <v>L08</v>
          </cell>
          <cell r="G28" t="str">
            <v>Jam</v>
          </cell>
          <cell r="H28">
            <v>9250</v>
          </cell>
          <cell r="I28" t="str">
            <v>Dinas Cipta Karya Kutai</v>
          </cell>
        </row>
        <row r="30">
          <cell r="B30" t="str">
            <v>9.</v>
          </cell>
          <cell r="D30" t="str">
            <v>Pembantu Mekanik</v>
          </cell>
          <cell r="F30" t="str">
            <v>L09</v>
          </cell>
          <cell r="G30" t="str">
            <v>Jam</v>
          </cell>
          <cell r="H30">
            <v>7125</v>
          </cell>
          <cell r="I30" t="str">
            <v>Dinas Cipta Karya Kutai</v>
          </cell>
        </row>
        <row r="32">
          <cell r="B32" t="str">
            <v>10.</v>
          </cell>
          <cell r="D32" t="str">
            <v>Kepala Tukang</v>
          </cell>
          <cell r="F32" t="str">
            <v>L10</v>
          </cell>
          <cell r="G32" t="str">
            <v>Jam</v>
          </cell>
          <cell r="H32">
            <v>9250</v>
          </cell>
          <cell r="I32" t="str">
            <v>Dinas Cipta Karya Kutai</v>
          </cell>
        </row>
        <row r="39">
          <cell r="B39" t="str">
            <v>DAFTAR</v>
          </cell>
        </row>
        <row r="40">
          <cell r="B40" t="str">
            <v>HARGA DASAR SATUAN BAHAN</v>
          </cell>
        </row>
        <row r="42">
          <cell r="B42" t="str">
            <v>PROYEK</v>
          </cell>
          <cell r="E42" t="str">
            <v>:</v>
          </cell>
          <cell r="F42" t="str">
            <v>Pembangunan Sarana dan Prasara PON XVII Tahun 2008</v>
          </cell>
        </row>
        <row r="43">
          <cell r="B43" t="str">
            <v>No. PAKET KONTRAK</v>
          </cell>
          <cell r="E43" t="str">
            <v>:</v>
          </cell>
          <cell r="F43" t="str">
            <v/>
          </cell>
        </row>
        <row r="44">
          <cell r="B44" t="str">
            <v>NAMA PAKET</v>
          </cell>
          <cell r="E44" t="str">
            <v>:</v>
          </cell>
          <cell r="F44" t="str">
            <v>Pekerjaan Penyiapan Lahan, Pembangunan Jalan &amp; Drainase</v>
          </cell>
        </row>
        <row r="45">
          <cell r="B45" t="str">
            <v>PROP / KAB / KODYA</v>
          </cell>
          <cell r="E45" t="str">
            <v>:</v>
          </cell>
          <cell r="F45" t="str">
            <v xml:space="preserve">Propinsi Kalimantan Timur, Kabupaten Kutai Kartanegara </v>
          </cell>
        </row>
        <row r="47">
          <cell r="H47" t="str">
            <v>HARGA</v>
          </cell>
        </row>
        <row r="48">
          <cell r="B48" t="str">
            <v>No.</v>
          </cell>
          <cell r="C48" t="str">
            <v>U R A I A N</v>
          </cell>
          <cell r="F48" t="str">
            <v>KODE</v>
          </cell>
          <cell r="G48" t="str">
            <v>SATUAN</v>
          </cell>
          <cell r="H48" t="str">
            <v>SATUAN</v>
          </cell>
          <cell r="I48" t="str">
            <v>KETERANGAN</v>
          </cell>
        </row>
        <row r="49">
          <cell r="H49" t="str">
            <v>( Rp.)</v>
          </cell>
        </row>
        <row r="51">
          <cell r="B51" t="str">
            <v>1.</v>
          </cell>
          <cell r="D51" t="str">
            <v>P a s i r</v>
          </cell>
          <cell r="F51" t="str">
            <v>M01</v>
          </cell>
          <cell r="G51" t="str">
            <v>M3</v>
          </cell>
          <cell r="H51">
            <v>295000</v>
          </cell>
          <cell r="I51" t="str">
            <v>Dinas Cipta Karya Kutai</v>
          </cell>
          <cell r="J51">
            <v>295000</v>
          </cell>
        </row>
        <row r="53">
          <cell r="B53" t="str">
            <v>2.</v>
          </cell>
          <cell r="D53" t="str">
            <v>Batu Kali</v>
          </cell>
          <cell r="F53" t="str">
            <v>M02</v>
          </cell>
          <cell r="G53" t="str">
            <v>M3</v>
          </cell>
          <cell r="H53">
            <v>115500</v>
          </cell>
          <cell r="I53" t="str">
            <v>Dinas Cipta Karya Kutai</v>
          </cell>
        </row>
        <row r="55">
          <cell r="B55" t="str">
            <v>3.</v>
          </cell>
          <cell r="D55" t="str">
            <v>Agregat Kasar</v>
          </cell>
          <cell r="F55" t="str">
            <v>M03</v>
          </cell>
          <cell r="G55" t="str">
            <v>M3</v>
          </cell>
          <cell r="H55">
            <v>186000</v>
          </cell>
          <cell r="I55" t="str">
            <v>Dinas Cipta Karya Kutai</v>
          </cell>
          <cell r="J55">
            <v>186000</v>
          </cell>
        </row>
        <row r="57">
          <cell r="B57" t="str">
            <v>4.</v>
          </cell>
          <cell r="D57" t="str">
            <v>Agregat Halus</v>
          </cell>
          <cell r="F57" t="str">
            <v>M04</v>
          </cell>
          <cell r="G57" t="str">
            <v>M3</v>
          </cell>
          <cell r="H57">
            <v>175000</v>
          </cell>
          <cell r="I57" t="str">
            <v>Dinas Cipta Karya Kutai</v>
          </cell>
          <cell r="J57">
            <v>175000</v>
          </cell>
        </row>
        <row r="59">
          <cell r="B59" t="str">
            <v>5.</v>
          </cell>
          <cell r="D59" t="str">
            <v>F i l l e r</v>
          </cell>
          <cell r="F59" t="str">
            <v>M05</v>
          </cell>
          <cell r="G59" t="str">
            <v>Kg</v>
          </cell>
          <cell r="H59">
            <v>125</v>
          </cell>
          <cell r="I59" t="str">
            <v>Dinas Cipta Karya Kutai</v>
          </cell>
        </row>
        <row r="61">
          <cell r="B61" t="str">
            <v>6.</v>
          </cell>
          <cell r="D61" t="str">
            <v>Batu Belah / Kerakal</v>
          </cell>
          <cell r="F61" t="str">
            <v>M06</v>
          </cell>
          <cell r="G61" t="str">
            <v>M3</v>
          </cell>
          <cell r="H61">
            <v>110000</v>
          </cell>
          <cell r="I61" t="str">
            <v>Dinas Cipta Karya Kutai</v>
          </cell>
          <cell r="J61">
            <v>112500</v>
          </cell>
        </row>
        <row r="63">
          <cell r="B63" t="str">
            <v>7.</v>
          </cell>
          <cell r="D63" t="str">
            <v>G r a v e l</v>
          </cell>
          <cell r="F63" t="str">
            <v>M07</v>
          </cell>
          <cell r="G63" t="str">
            <v>M3</v>
          </cell>
          <cell r="H63">
            <v>80000</v>
          </cell>
          <cell r="I63" t="str">
            <v>Dinas Cipta Karya Kutai</v>
          </cell>
        </row>
        <row r="65">
          <cell r="B65" t="str">
            <v>8.</v>
          </cell>
          <cell r="D65" t="str">
            <v>Bahan Tanah Timbunan</v>
          </cell>
          <cell r="F65" t="str">
            <v>M08</v>
          </cell>
          <cell r="G65" t="str">
            <v>M3</v>
          </cell>
          <cell r="H65">
            <v>7000</v>
          </cell>
          <cell r="I65" t="str">
            <v>Dinas Cipta Karya Kutai</v>
          </cell>
          <cell r="J65">
            <v>7500</v>
          </cell>
        </row>
        <row r="67">
          <cell r="B67" t="str">
            <v>9.</v>
          </cell>
          <cell r="D67" t="str">
            <v>Bahan Pilihan</v>
          </cell>
          <cell r="F67" t="str">
            <v>M09</v>
          </cell>
          <cell r="G67" t="str">
            <v>M3</v>
          </cell>
          <cell r="H67">
            <v>31964.9</v>
          </cell>
          <cell r="I67" t="str">
            <v>Dinas Cipta Karya Kutai</v>
          </cell>
        </row>
        <row r="69">
          <cell r="B69" t="str">
            <v>10.</v>
          </cell>
          <cell r="D69" t="str">
            <v>Aspal Cement</v>
          </cell>
          <cell r="F69" t="str">
            <v>M10</v>
          </cell>
          <cell r="G69" t="str">
            <v>KG</v>
          </cell>
          <cell r="H69">
            <v>8184</v>
          </cell>
          <cell r="I69" t="str">
            <v xml:space="preserve"> Jurnal XXIII, hal 596</v>
          </cell>
        </row>
        <row r="71">
          <cell r="B71" t="str">
            <v>11.</v>
          </cell>
          <cell r="D71" t="str">
            <v>Kerosen / Minyak Tanah</v>
          </cell>
          <cell r="F71" t="str">
            <v>M11</v>
          </cell>
          <cell r="G71" t="str">
            <v>LITER</v>
          </cell>
          <cell r="H71">
            <v>2200</v>
          </cell>
          <cell r="I71" t="str">
            <v>Dinas Cipta Karya Kutai</v>
          </cell>
        </row>
        <row r="73">
          <cell r="B73" t="str">
            <v>12.</v>
          </cell>
          <cell r="D73" t="str">
            <v>Semen / PC  (50kg)</v>
          </cell>
          <cell r="F73" t="str">
            <v>M12</v>
          </cell>
          <cell r="G73" t="str">
            <v>Zak</v>
          </cell>
          <cell r="H73">
            <v>45500</v>
          </cell>
          <cell r="I73" t="str">
            <v>Dinas Cipta Karya Kutai</v>
          </cell>
        </row>
        <row r="74">
          <cell r="F74" t="str">
            <v>M12.a</v>
          </cell>
          <cell r="G74" t="str">
            <v>Kg</v>
          </cell>
          <cell r="H74">
            <v>910</v>
          </cell>
          <cell r="I74" t="str">
            <v>Dinas Cipta Karya Kutai</v>
          </cell>
        </row>
        <row r="75">
          <cell r="B75" t="str">
            <v>13.</v>
          </cell>
          <cell r="D75" t="str">
            <v>Besi Beton</v>
          </cell>
          <cell r="F75" t="str">
            <v>M13</v>
          </cell>
          <cell r="G75" t="str">
            <v>Kg</v>
          </cell>
          <cell r="H75">
            <v>15400</v>
          </cell>
          <cell r="I75" t="str">
            <v>Dinas Cipta Karya Kutai</v>
          </cell>
          <cell r="J75">
            <v>15340</v>
          </cell>
        </row>
        <row r="77">
          <cell r="B77" t="str">
            <v>14.</v>
          </cell>
          <cell r="D77" t="str">
            <v>Kawat Beton</v>
          </cell>
          <cell r="F77" t="str">
            <v>M14</v>
          </cell>
          <cell r="G77" t="str">
            <v>Kg</v>
          </cell>
          <cell r="H77">
            <v>14800</v>
          </cell>
          <cell r="I77" t="str">
            <v>Dinas Cipta Karya Kutai</v>
          </cell>
          <cell r="J77">
            <v>16639</v>
          </cell>
        </row>
        <row r="79">
          <cell r="B79" t="str">
            <v>15.</v>
          </cell>
          <cell r="D79" t="str">
            <v>Kawat Bronjong</v>
          </cell>
          <cell r="F79" t="str">
            <v>M15</v>
          </cell>
          <cell r="G79" t="str">
            <v>Kg</v>
          </cell>
          <cell r="H79">
            <v>35460</v>
          </cell>
          <cell r="I79" t="str">
            <v xml:space="preserve"> Jurnal XXIII, hal 596</v>
          </cell>
        </row>
        <row r="81">
          <cell r="B81" t="str">
            <v>16.</v>
          </cell>
          <cell r="D81" t="str">
            <v>S i r t u</v>
          </cell>
          <cell r="F81" t="str">
            <v>M16</v>
          </cell>
          <cell r="G81" t="str">
            <v>M3</v>
          </cell>
          <cell r="H81">
            <v>88000</v>
          </cell>
          <cell r="I81" t="str">
            <v>Dinas Cipta Karya Kutai</v>
          </cell>
          <cell r="J81">
            <v>88000</v>
          </cell>
        </row>
        <row r="83">
          <cell r="B83" t="str">
            <v>17.</v>
          </cell>
          <cell r="D83" t="str">
            <v>Cat Marka (Non Thermoplas)</v>
          </cell>
          <cell r="F83" t="str">
            <v>M17a</v>
          </cell>
          <cell r="G83" t="str">
            <v>Kg</v>
          </cell>
        </row>
        <row r="84">
          <cell r="D84" t="str">
            <v>Cat Marka (Thermoplastic)</v>
          </cell>
          <cell r="F84" t="str">
            <v>M17b</v>
          </cell>
          <cell r="G84" t="str">
            <v>Kg</v>
          </cell>
          <cell r="H84">
            <v>160023</v>
          </cell>
          <cell r="I84" t="str">
            <v xml:space="preserve"> Jurnal XXIII, hal 596</v>
          </cell>
        </row>
        <row r="85">
          <cell r="B85" t="str">
            <v>18.</v>
          </cell>
          <cell r="D85" t="str">
            <v>P a k u</v>
          </cell>
          <cell r="F85" t="str">
            <v>M18</v>
          </cell>
          <cell r="G85" t="str">
            <v>Kg</v>
          </cell>
          <cell r="H85">
            <v>8800</v>
          </cell>
          <cell r="I85" t="str">
            <v xml:space="preserve"> Lokasi Pekerjaan</v>
          </cell>
        </row>
        <row r="87">
          <cell r="I87" t="str">
            <v xml:space="preserve">Berlanjut ke halaman berikut  </v>
          </cell>
        </row>
        <row r="88">
          <cell r="B88" t="str">
            <v>DAFTAR</v>
          </cell>
        </row>
        <row r="89">
          <cell r="B89" t="str">
            <v>HARGA DASAR SATUAN BAHAN</v>
          </cell>
        </row>
        <row r="91">
          <cell r="B91" t="str">
            <v>PROYEK</v>
          </cell>
          <cell r="E91" t="str">
            <v>:</v>
          </cell>
          <cell r="F91" t="str">
            <v>Pembangunan Sarana dan Prasara PON XVII Tahun 2008</v>
          </cell>
        </row>
        <row r="92">
          <cell r="B92" t="str">
            <v>No. PAKET KONTRAK</v>
          </cell>
          <cell r="E92" t="str">
            <v>:</v>
          </cell>
          <cell r="F92" t="str">
            <v/>
          </cell>
        </row>
        <row r="93">
          <cell r="B93" t="str">
            <v>NAMA PAKET</v>
          </cell>
          <cell r="E93" t="str">
            <v>:</v>
          </cell>
          <cell r="F93" t="str">
            <v>Pekerjaan Penyiapan Lahan, Pembangunan Jalan &amp; Drainase</v>
          </cell>
        </row>
        <row r="94">
          <cell r="B94" t="str">
            <v>PROP / KAB / KODYA</v>
          </cell>
          <cell r="E94" t="str">
            <v>:</v>
          </cell>
          <cell r="F94" t="str">
            <v xml:space="preserve">Propinsi Kalimantan Timur, Kabupaten Kutai Kartanegara </v>
          </cell>
        </row>
        <row r="95">
          <cell r="I95" t="str">
            <v xml:space="preserve">Lanjutan </v>
          </cell>
        </row>
        <row r="96">
          <cell r="H96" t="str">
            <v>HARGA</v>
          </cell>
        </row>
        <row r="97">
          <cell r="B97" t="str">
            <v>No.</v>
          </cell>
          <cell r="C97" t="str">
            <v>U R A I A N</v>
          </cell>
          <cell r="F97" t="str">
            <v>KODE</v>
          </cell>
          <cell r="G97" t="str">
            <v>SATUAN</v>
          </cell>
          <cell r="H97" t="str">
            <v>SATUAN</v>
          </cell>
          <cell r="I97" t="str">
            <v>KETERANGAN</v>
          </cell>
        </row>
        <row r="98">
          <cell r="H98" t="str">
            <v>( Rp.)</v>
          </cell>
        </row>
        <row r="100">
          <cell r="B100" t="str">
            <v>19.</v>
          </cell>
          <cell r="D100" t="str">
            <v>Kayu Perancah</v>
          </cell>
          <cell r="F100" t="str">
            <v>M19</v>
          </cell>
          <cell r="G100" t="str">
            <v>M3</v>
          </cell>
          <cell r="H100">
            <v>1182985</v>
          </cell>
          <cell r="I100" t="str">
            <v xml:space="preserve"> Jurnal XXIII, hal 596</v>
          </cell>
          <cell r="J100">
            <v>1182985</v>
          </cell>
        </row>
        <row r="102">
          <cell r="B102" t="str">
            <v>20.</v>
          </cell>
          <cell r="D102" t="str">
            <v>B e n s i n</v>
          </cell>
          <cell r="F102" t="str">
            <v>M20</v>
          </cell>
          <cell r="G102" t="str">
            <v>LITER</v>
          </cell>
          <cell r="H102">
            <v>5450</v>
          </cell>
          <cell r="I102" t="str">
            <v xml:space="preserve"> Pertamina</v>
          </cell>
          <cell r="J102">
            <v>5450</v>
          </cell>
        </row>
        <row r="104">
          <cell r="B104" t="str">
            <v>21.</v>
          </cell>
          <cell r="D104" t="str">
            <v>S o l a r</v>
          </cell>
          <cell r="F104" t="str">
            <v>M21</v>
          </cell>
          <cell r="G104" t="str">
            <v>LITER</v>
          </cell>
          <cell r="H104">
            <v>5250</v>
          </cell>
          <cell r="I104" t="str">
            <v xml:space="preserve"> Pertamina</v>
          </cell>
          <cell r="J104">
            <v>5250</v>
          </cell>
        </row>
        <row r="106">
          <cell r="B106" t="str">
            <v>22.</v>
          </cell>
          <cell r="D106" t="str">
            <v>Minyak Pelumas / Olie</v>
          </cell>
          <cell r="F106" t="str">
            <v>M22</v>
          </cell>
          <cell r="G106" t="str">
            <v>LITER</v>
          </cell>
          <cell r="H106">
            <v>28186</v>
          </cell>
          <cell r="I106" t="str">
            <v xml:space="preserve"> Pertamina</v>
          </cell>
        </row>
        <row r="108">
          <cell r="B108" t="str">
            <v>23.</v>
          </cell>
          <cell r="D108" t="str">
            <v>Plastik Filter</v>
          </cell>
          <cell r="F108" t="str">
            <v>M23</v>
          </cell>
          <cell r="G108" t="str">
            <v>M2</v>
          </cell>
          <cell r="H108">
            <v>8400</v>
          </cell>
          <cell r="I108" t="str">
            <v xml:space="preserve"> Lokasi Pekerjaan</v>
          </cell>
        </row>
        <row r="110">
          <cell r="B110" t="str">
            <v>24.</v>
          </cell>
          <cell r="D110" t="str">
            <v>Pipa Galvanis Dia. 3"</v>
          </cell>
          <cell r="F110" t="str">
            <v>M24</v>
          </cell>
          <cell r="G110" t="str">
            <v>Batang</v>
          </cell>
          <cell r="H110">
            <v>260000</v>
          </cell>
          <cell r="I110" t="str">
            <v xml:space="preserve"> Lokasi Pekerjaan</v>
          </cell>
        </row>
        <row r="112">
          <cell r="B112" t="str">
            <v>25.</v>
          </cell>
          <cell r="D112" t="str">
            <v>Pipa Porus</v>
          </cell>
          <cell r="F112" t="str">
            <v>M25</v>
          </cell>
          <cell r="G112" t="str">
            <v>M'</v>
          </cell>
          <cell r="H112">
            <v>40000</v>
          </cell>
          <cell r="I112" t="str">
            <v xml:space="preserve"> Lokasi Pekerjaan</v>
          </cell>
        </row>
        <row r="114">
          <cell r="B114" t="str">
            <v>26.</v>
          </cell>
          <cell r="D114" t="str">
            <v>Bahan Agr.Base Kelas A</v>
          </cell>
          <cell r="F114" t="str">
            <v>M26</v>
          </cell>
          <cell r="G114" t="str">
            <v>M3</v>
          </cell>
          <cell r="H114">
            <v>0</v>
          </cell>
          <cell r="I114" t="str">
            <v>Tidak Tersedia</v>
          </cell>
        </row>
        <row r="116">
          <cell r="B116" t="str">
            <v>27.</v>
          </cell>
          <cell r="D116" t="str">
            <v>Bahan Agr.Base Kelas B</v>
          </cell>
          <cell r="F116" t="str">
            <v>M27</v>
          </cell>
          <cell r="G116" t="str">
            <v>M3</v>
          </cell>
          <cell r="H116">
            <v>0</v>
          </cell>
          <cell r="I116" t="str">
            <v>Tidak Tersedia</v>
          </cell>
        </row>
        <row r="118">
          <cell r="B118" t="str">
            <v>28.</v>
          </cell>
          <cell r="D118" t="str">
            <v>Bahan Agr.Base Kelas C</v>
          </cell>
          <cell r="F118" t="str">
            <v>M28</v>
          </cell>
          <cell r="G118" t="str">
            <v>M3</v>
          </cell>
          <cell r="H118">
            <v>0</v>
          </cell>
          <cell r="I118" t="str">
            <v>Tidak Tersedia</v>
          </cell>
        </row>
        <row r="120">
          <cell r="B120" t="str">
            <v>29.</v>
          </cell>
          <cell r="D120" t="str">
            <v>Bahan Agr.Base Kelas C2</v>
          </cell>
          <cell r="F120" t="str">
            <v>M29</v>
          </cell>
          <cell r="G120" t="str">
            <v>M3</v>
          </cell>
          <cell r="H120">
            <v>0</v>
          </cell>
          <cell r="I120" t="str">
            <v xml:space="preserve"> Tidak tersedia</v>
          </cell>
        </row>
        <row r="122">
          <cell r="B122" t="str">
            <v>30.</v>
          </cell>
          <cell r="D122" t="str">
            <v>Geotextile Woven PEC 200</v>
          </cell>
          <cell r="F122" t="str">
            <v>M30</v>
          </cell>
          <cell r="G122" t="str">
            <v>M2</v>
          </cell>
          <cell r="H122">
            <v>30000</v>
          </cell>
          <cell r="I122" t="str">
            <v xml:space="preserve"> Lokasi Pekerjaan</v>
          </cell>
        </row>
        <row r="124">
          <cell r="D124" t="str">
            <v>Geotextile Non-Woven</v>
          </cell>
          <cell r="F124" t="str">
            <v>M30.a</v>
          </cell>
          <cell r="G124" t="str">
            <v>M2</v>
          </cell>
          <cell r="H124">
            <v>25000</v>
          </cell>
          <cell r="I124" t="str">
            <v>Lokasi Pekerjaan</v>
          </cell>
        </row>
        <row r="126">
          <cell r="B126" t="str">
            <v>31.</v>
          </cell>
          <cell r="D126" t="str">
            <v>Aspal Emulsi</v>
          </cell>
          <cell r="F126" t="str">
            <v>M31</v>
          </cell>
          <cell r="G126" t="str">
            <v>Kg</v>
          </cell>
          <cell r="H126">
            <v>6000</v>
          </cell>
          <cell r="I126" t="str">
            <v xml:space="preserve"> Base Camp</v>
          </cell>
        </row>
        <row r="128">
          <cell r="B128" t="str">
            <v>32.</v>
          </cell>
          <cell r="D128" t="str">
            <v>Gebalan Rumput</v>
          </cell>
          <cell r="F128" t="str">
            <v>M32</v>
          </cell>
          <cell r="G128" t="str">
            <v>M2</v>
          </cell>
          <cell r="H128">
            <v>12000</v>
          </cell>
          <cell r="I128" t="str">
            <v xml:space="preserve"> Lokasi Pekerjaan</v>
          </cell>
        </row>
        <row r="130">
          <cell r="B130" t="str">
            <v>33.</v>
          </cell>
          <cell r="D130" t="str">
            <v>Thinner</v>
          </cell>
          <cell r="F130" t="str">
            <v>M33</v>
          </cell>
          <cell r="G130" t="str">
            <v>LITER</v>
          </cell>
          <cell r="H130">
            <v>15000</v>
          </cell>
          <cell r="I130" t="str">
            <v xml:space="preserve"> Lokasi Pekerjaan</v>
          </cell>
        </row>
        <row r="132">
          <cell r="B132" t="str">
            <v>34.</v>
          </cell>
          <cell r="D132" t="str">
            <v>Glass Bead</v>
          </cell>
          <cell r="F132" t="str">
            <v>M34</v>
          </cell>
          <cell r="G132" t="str">
            <v>Kg</v>
          </cell>
          <cell r="H132">
            <v>27500</v>
          </cell>
          <cell r="I132" t="str">
            <v xml:space="preserve"> Lokasi Pekerjaan</v>
          </cell>
        </row>
        <row r="134">
          <cell r="B134" t="str">
            <v>35.</v>
          </cell>
          <cell r="D134" t="str">
            <v>Pelat Rambu (Eng. Grade)</v>
          </cell>
          <cell r="F134" t="str">
            <v>M35a</v>
          </cell>
          <cell r="G134" t="str">
            <v>BH</v>
          </cell>
          <cell r="H134">
            <v>275000</v>
          </cell>
          <cell r="I134" t="str">
            <v xml:space="preserve"> Lokasi Pekerjaan</v>
          </cell>
        </row>
        <row r="135">
          <cell r="D135" t="str">
            <v>Pelat Rambu (High I. Grade)</v>
          </cell>
          <cell r="F135" t="str">
            <v>M35b</v>
          </cell>
          <cell r="G135" t="str">
            <v>BH</v>
          </cell>
          <cell r="H135">
            <v>275000</v>
          </cell>
          <cell r="I135" t="str">
            <v xml:space="preserve"> Lokasi Pekerjaan</v>
          </cell>
        </row>
        <row r="136">
          <cell r="B136" t="str">
            <v>36.</v>
          </cell>
          <cell r="D136" t="str">
            <v>Rel Pengaman</v>
          </cell>
          <cell r="F136" t="str">
            <v>M36</v>
          </cell>
          <cell r="G136" t="str">
            <v>M'</v>
          </cell>
          <cell r="H136">
            <v>275000</v>
          </cell>
          <cell r="I136" t="str">
            <v xml:space="preserve"> Lokasi Pekerjaan</v>
          </cell>
        </row>
        <row r="138">
          <cell r="I138" t="str">
            <v xml:space="preserve">Berlanjut ke halaman berikut  </v>
          </cell>
        </row>
        <row r="139">
          <cell r="B139" t="str">
            <v>DAFTAR</v>
          </cell>
        </row>
        <row r="140">
          <cell r="B140" t="str">
            <v>HARGA DASAR SATUAN BAHAN</v>
          </cell>
        </row>
        <row r="142">
          <cell r="B142" t="str">
            <v>PROYEK</v>
          </cell>
          <cell r="E142" t="str">
            <v>:</v>
          </cell>
          <cell r="F142" t="str">
            <v>Pembangunan Sarana dan Prasara PON XVII Tahun 2008</v>
          </cell>
        </row>
        <row r="143">
          <cell r="B143" t="str">
            <v>No. PAKET KONTRAK</v>
          </cell>
          <cell r="E143" t="str">
            <v>:</v>
          </cell>
          <cell r="F143" t="str">
            <v/>
          </cell>
        </row>
        <row r="144">
          <cell r="B144" t="str">
            <v>NAMA PAKET</v>
          </cell>
          <cell r="E144" t="str">
            <v>:</v>
          </cell>
          <cell r="F144" t="str">
            <v>Pekerjaan Penyiapan Lahan, Pembangunan Jalan &amp; Drainase</v>
          </cell>
        </row>
        <row r="145">
          <cell r="B145" t="str">
            <v>PROP / KAB / KODYA</v>
          </cell>
          <cell r="E145" t="str">
            <v>:</v>
          </cell>
          <cell r="F145" t="str">
            <v xml:space="preserve">Propinsi Kalimantan Timur, Kabupaten Kutai Kartanegara </v>
          </cell>
        </row>
        <row r="146">
          <cell r="I146" t="str">
            <v xml:space="preserve">Lanjutan </v>
          </cell>
        </row>
        <row r="147">
          <cell r="H147" t="str">
            <v>HARGA</v>
          </cell>
        </row>
        <row r="148">
          <cell r="B148" t="str">
            <v>No.</v>
          </cell>
          <cell r="C148" t="str">
            <v>U R A I A N</v>
          </cell>
          <cell r="F148" t="str">
            <v>KODE</v>
          </cell>
          <cell r="G148" t="str">
            <v>SATUAN</v>
          </cell>
          <cell r="H148" t="str">
            <v>SATUAN</v>
          </cell>
          <cell r="I148" t="str">
            <v>KETERANGAN</v>
          </cell>
        </row>
        <row r="149">
          <cell r="H149" t="str">
            <v>( Rp.)</v>
          </cell>
        </row>
        <row r="151">
          <cell r="B151" t="str">
            <v>37.</v>
          </cell>
          <cell r="D151" t="str">
            <v>Beton K-250</v>
          </cell>
          <cell r="F151" t="str">
            <v>M37</v>
          </cell>
          <cell r="G151" t="str">
            <v>M3</v>
          </cell>
          <cell r="H151">
            <v>895750</v>
          </cell>
          <cell r="I151" t="str">
            <v>Survey Pasar</v>
          </cell>
        </row>
        <row r="153">
          <cell r="B153" t="str">
            <v>38.</v>
          </cell>
          <cell r="D153" t="str">
            <v>Beton K-225</v>
          </cell>
          <cell r="F153" t="str">
            <v>M38</v>
          </cell>
          <cell r="G153" t="str">
            <v>M3</v>
          </cell>
          <cell r="H153">
            <v>701049.83180000004</v>
          </cell>
          <cell r="I153" t="str">
            <v>Survey Pasar</v>
          </cell>
          <cell r="J153">
            <v>701049.83180000004</v>
          </cell>
        </row>
        <row r="155">
          <cell r="B155" t="str">
            <v>39.</v>
          </cell>
          <cell r="D155" t="str">
            <v>Baja Tulangan (Polos) U24</v>
          </cell>
          <cell r="F155" t="str">
            <v>M39a</v>
          </cell>
          <cell r="G155" t="str">
            <v>Kg</v>
          </cell>
          <cell r="H155">
            <v>12811</v>
          </cell>
          <cell r="I155" t="str">
            <v>HPSK 2005, Kaltim</v>
          </cell>
        </row>
        <row r="156">
          <cell r="D156" t="str">
            <v>Baja Tulangan (Ulir) D32</v>
          </cell>
          <cell r="F156" t="str">
            <v>M39b</v>
          </cell>
          <cell r="G156" t="str">
            <v>Kg</v>
          </cell>
          <cell r="H156">
            <v>15340</v>
          </cell>
          <cell r="I156" t="str">
            <v>HPSK 2005, Kaltim</v>
          </cell>
        </row>
        <row r="157">
          <cell r="B157" t="str">
            <v>40.</v>
          </cell>
          <cell r="D157" t="str">
            <v>Kapur</v>
          </cell>
          <cell r="F157" t="str">
            <v>M40</v>
          </cell>
          <cell r="G157" t="str">
            <v>M3</v>
          </cell>
          <cell r="H157">
            <v>0</v>
          </cell>
          <cell r="I157" t="str">
            <v>Tidak Tersedia</v>
          </cell>
        </row>
        <row r="159">
          <cell r="B159" t="str">
            <v>41.</v>
          </cell>
          <cell r="D159" t="str">
            <v>Chipping</v>
          </cell>
          <cell r="F159" t="str">
            <v>M41</v>
          </cell>
          <cell r="G159" t="str">
            <v>M3</v>
          </cell>
          <cell r="H159">
            <v>176000</v>
          </cell>
          <cell r="I159" t="str">
            <v xml:space="preserve"> Base Camp</v>
          </cell>
        </row>
        <row r="160">
          <cell r="G160" t="str">
            <v>Kg</v>
          </cell>
          <cell r="H160">
            <v>93</v>
          </cell>
          <cell r="I160" t="str">
            <v xml:space="preserve"> Base Camp</v>
          </cell>
        </row>
        <row r="162">
          <cell r="B162" t="str">
            <v>42.</v>
          </cell>
          <cell r="D162" t="str">
            <v>Cat</v>
          </cell>
          <cell r="F162" t="str">
            <v>M42</v>
          </cell>
          <cell r="G162" t="str">
            <v>Kg</v>
          </cell>
          <cell r="H162">
            <v>40006</v>
          </cell>
          <cell r="I162" t="str">
            <v xml:space="preserve"> Jurnal XXIII, hal 595</v>
          </cell>
        </row>
        <row r="164">
          <cell r="B164" t="str">
            <v>43.</v>
          </cell>
          <cell r="D164" t="str">
            <v>Pemantul Cahaya (Reflector)</v>
          </cell>
          <cell r="F164" t="str">
            <v>M43</v>
          </cell>
          <cell r="G164" t="str">
            <v>Bh.</v>
          </cell>
          <cell r="H164">
            <v>17500</v>
          </cell>
          <cell r="I164" t="str">
            <v>Survey Pasar</v>
          </cell>
        </row>
        <row r="166">
          <cell r="B166" t="str">
            <v>44.</v>
          </cell>
          <cell r="D166" t="str">
            <v>Pasir Merah</v>
          </cell>
          <cell r="F166" t="str">
            <v>M44</v>
          </cell>
          <cell r="G166" t="str">
            <v>M3</v>
          </cell>
          <cell r="H166">
            <v>71500</v>
          </cell>
          <cell r="I166" t="str">
            <v>Survey Pasar</v>
          </cell>
        </row>
        <row r="168">
          <cell r="B168" t="str">
            <v>45.</v>
          </cell>
          <cell r="D168" t="str">
            <v>Arbocell</v>
          </cell>
          <cell r="F168" t="str">
            <v>M45</v>
          </cell>
          <cell r="G168" t="str">
            <v>Kg.</v>
          </cell>
          <cell r="H168">
            <v>31000</v>
          </cell>
          <cell r="I168" t="str">
            <v xml:space="preserve"> Base Camp</v>
          </cell>
        </row>
        <row r="170">
          <cell r="B170" t="str">
            <v>46.</v>
          </cell>
          <cell r="D170" t="str">
            <v>Baja Bergelombang / Arnco</v>
          </cell>
          <cell r="F170" t="str">
            <v>M46</v>
          </cell>
          <cell r="G170" t="str">
            <v>Kg</v>
          </cell>
          <cell r="H170">
            <v>45451</v>
          </cell>
          <cell r="I170" t="str">
            <v>HPSK 2005, Kaltim</v>
          </cell>
        </row>
        <row r="172">
          <cell r="B172" t="str">
            <v>47.</v>
          </cell>
          <cell r="D172" t="str">
            <v>Beton K-175</v>
          </cell>
          <cell r="F172" t="str">
            <v>M47</v>
          </cell>
          <cell r="G172" t="str">
            <v>M3</v>
          </cell>
          <cell r="H172">
            <v>745375</v>
          </cell>
          <cell r="I172" t="str">
            <v>HPSK 2005, Kaltim</v>
          </cell>
        </row>
        <row r="174">
          <cell r="B174" t="str">
            <v>48.</v>
          </cell>
          <cell r="D174" t="str">
            <v>Baja Struktur</v>
          </cell>
          <cell r="F174" t="str">
            <v>M48</v>
          </cell>
          <cell r="G174" t="str">
            <v>Kg</v>
          </cell>
          <cell r="H174">
            <v>30011</v>
          </cell>
          <cell r="I174" t="str">
            <v>HPSK 2005, Kaltim</v>
          </cell>
        </row>
        <row r="176">
          <cell r="B176" t="str">
            <v>49.</v>
          </cell>
          <cell r="D176" t="str">
            <v>Tiang Pancang Baja</v>
          </cell>
          <cell r="F176" t="str">
            <v>M49</v>
          </cell>
          <cell r="G176" t="str">
            <v>M'</v>
          </cell>
          <cell r="H176">
            <v>1721326</v>
          </cell>
          <cell r="I176" t="str">
            <v xml:space="preserve"> Lokasi Pekerjaan</v>
          </cell>
        </row>
        <row r="178">
          <cell r="B178" t="str">
            <v>50.</v>
          </cell>
          <cell r="D178" t="str">
            <v>T. Pancang Beton Pratekan</v>
          </cell>
          <cell r="F178" t="str">
            <v>M50</v>
          </cell>
          <cell r="G178" t="str">
            <v>M'</v>
          </cell>
          <cell r="H178">
            <v>280</v>
          </cell>
          <cell r="I178" t="str">
            <v>HPSK 2005, Kaltim</v>
          </cell>
        </row>
        <row r="180">
          <cell r="B180" t="str">
            <v>51.</v>
          </cell>
          <cell r="D180" t="str">
            <v>Kawat Las</v>
          </cell>
          <cell r="F180" t="str">
            <v>M51</v>
          </cell>
          <cell r="G180" t="str">
            <v>Kg</v>
          </cell>
          <cell r="H180">
            <v>50005</v>
          </cell>
          <cell r="I180" t="str">
            <v xml:space="preserve"> Jurnal XXIII, hal 595</v>
          </cell>
        </row>
        <row r="182">
          <cell r="B182" t="str">
            <v>52.</v>
          </cell>
          <cell r="D182" t="str">
            <v>Pipa Baja</v>
          </cell>
          <cell r="F182" t="str">
            <v>M52</v>
          </cell>
          <cell r="G182" t="str">
            <v>Kg</v>
          </cell>
          <cell r="H182">
            <v>0</v>
          </cell>
          <cell r="I182" t="str">
            <v>Tidak Tersedia</v>
          </cell>
        </row>
        <row r="184">
          <cell r="B184" t="str">
            <v>53.</v>
          </cell>
          <cell r="D184" t="str">
            <v>Minyak Fluks</v>
          </cell>
          <cell r="F184" t="str">
            <v>M53</v>
          </cell>
          <cell r="G184" t="str">
            <v>Liter</v>
          </cell>
          <cell r="H184">
            <v>2400</v>
          </cell>
          <cell r="I184" t="str">
            <v xml:space="preserve"> Base Camp</v>
          </cell>
        </row>
        <row r="187">
          <cell r="I187" t="str">
            <v xml:space="preserve">Berlanjut ke halaman berikut  </v>
          </cell>
        </row>
        <row r="202">
          <cell r="H202">
            <v>315000</v>
          </cell>
        </row>
      </sheetData>
      <sheetData sheetId="20">
        <row r="2">
          <cell r="B2" t="str">
            <v>DAFTAR BIAYA SEWA PERALATAN PER JAM KERJA</v>
          </cell>
        </row>
        <row r="4">
          <cell r="J4" t="str">
            <v>BIAYA / SEWA</v>
          </cell>
          <cell r="K4" t="str">
            <v>BIAYA</v>
          </cell>
        </row>
        <row r="5">
          <cell r="B5" t="str">
            <v>No.</v>
          </cell>
          <cell r="C5" t="str">
            <v>URAIAN</v>
          </cell>
          <cell r="E5" t="str">
            <v>KO</v>
          </cell>
          <cell r="F5" t="str">
            <v>HP</v>
          </cell>
          <cell r="G5" t="str">
            <v>KAP.</v>
          </cell>
          <cell r="I5" t="str">
            <v>HARGA</v>
          </cell>
          <cell r="J5" t="str">
            <v>ALAT/JAM</v>
          </cell>
          <cell r="K5" t="str">
            <v>SEWA</v>
          </cell>
          <cell r="L5" t="str">
            <v>KET.</v>
          </cell>
        </row>
        <row r="6">
          <cell r="E6" t="str">
            <v>DE</v>
          </cell>
          <cell r="I6" t="str">
            <v>ALAT</v>
          </cell>
          <cell r="J6" t="str">
            <v>Jurnal XXIII</v>
          </cell>
          <cell r="K6" t="str">
            <v>ALAT/JAM</v>
          </cell>
        </row>
        <row r="7">
          <cell r="J7" t="str">
            <v>(di luar PPN)</v>
          </cell>
          <cell r="K7" t="str">
            <v>(di luar PPN)</v>
          </cell>
        </row>
        <row r="9">
          <cell r="B9" t="str">
            <v>1.</v>
          </cell>
          <cell r="D9" t="str">
            <v>ASPHALT MIXING PLANT</v>
          </cell>
          <cell r="E9" t="str">
            <v>E01</v>
          </cell>
          <cell r="F9">
            <v>150</v>
          </cell>
          <cell r="G9">
            <v>50</v>
          </cell>
          <cell r="H9" t="str">
            <v>T/Jam</v>
          </cell>
          <cell r="I9">
            <v>0</v>
          </cell>
          <cell r="J9">
            <v>2653100</v>
          </cell>
          <cell r="K9">
            <v>0</v>
          </cell>
          <cell r="L9" t="str">
            <v>Sewa Alat</v>
          </cell>
        </row>
        <row r="10">
          <cell r="B10" t="str">
            <v>2.</v>
          </cell>
          <cell r="D10" t="str">
            <v>ASPHALT FINISHER</v>
          </cell>
          <cell r="E10" t="str">
            <v>E02</v>
          </cell>
          <cell r="F10">
            <v>47</v>
          </cell>
          <cell r="G10">
            <v>6</v>
          </cell>
          <cell r="H10" t="str">
            <v>Ton</v>
          </cell>
          <cell r="I10">
            <v>0</v>
          </cell>
          <cell r="J10">
            <v>349140</v>
          </cell>
          <cell r="K10">
            <v>0</v>
          </cell>
          <cell r="L10" t="str">
            <v>Sewa Alat</v>
          </cell>
        </row>
        <row r="11">
          <cell r="B11" t="str">
            <v>3.</v>
          </cell>
          <cell r="D11" t="str">
            <v>ASPHALT SPRAYER</v>
          </cell>
          <cell r="E11" t="str">
            <v>E03</v>
          </cell>
          <cell r="F11">
            <v>15</v>
          </cell>
          <cell r="G11">
            <v>800</v>
          </cell>
          <cell r="H11" t="str">
            <v>Liter</v>
          </cell>
          <cell r="I11">
            <v>0</v>
          </cell>
          <cell r="J11">
            <v>95469</v>
          </cell>
          <cell r="K11">
            <v>0</v>
          </cell>
          <cell r="L11" t="str">
            <v>Sewa Alat</v>
          </cell>
        </row>
        <row r="12">
          <cell r="B12" t="str">
            <v>4.</v>
          </cell>
          <cell r="D12" t="str">
            <v>BULLDOZER 100-150 HP</v>
          </cell>
          <cell r="E12" t="str">
            <v>E04</v>
          </cell>
          <cell r="F12">
            <v>140</v>
          </cell>
          <cell r="J12">
            <v>769199</v>
          </cell>
        </row>
        <row r="13">
          <cell r="B13" t="str">
            <v>5.</v>
          </cell>
          <cell r="D13" t="str">
            <v>COMPRESSOR 4000-6500 L\M</v>
          </cell>
          <cell r="E13" t="str">
            <v>E05</v>
          </cell>
          <cell r="F13">
            <v>80</v>
          </cell>
          <cell r="J13">
            <v>136363</v>
          </cell>
        </row>
        <row r="14">
          <cell r="B14" t="str">
            <v>6.</v>
          </cell>
          <cell r="D14" t="str">
            <v>CONCRETE MIXER 0.3-0.6 M3</v>
          </cell>
          <cell r="E14" t="str">
            <v>E06</v>
          </cell>
          <cell r="F14">
            <v>15</v>
          </cell>
          <cell r="G14">
            <v>500</v>
          </cell>
          <cell r="H14" t="str">
            <v>Liter</v>
          </cell>
          <cell r="I14">
            <v>0</v>
          </cell>
          <cell r="J14">
            <v>61828</v>
          </cell>
          <cell r="K14">
            <v>0</v>
          </cell>
          <cell r="L14" t="str">
            <v>Sewa Alat</v>
          </cell>
        </row>
        <row r="15">
          <cell r="B15" t="str">
            <v>7.</v>
          </cell>
          <cell r="D15" t="str">
            <v>CRANE 10-15 TON</v>
          </cell>
          <cell r="E15" t="str">
            <v>E07</v>
          </cell>
          <cell r="F15">
            <v>150</v>
          </cell>
          <cell r="G15">
            <v>15</v>
          </cell>
          <cell r="H15" t="str">
            <v>Ton</v>
          </cell>
          <cell r="I15">
            <v>0</v>
          </cell>
          <cell r="J15">
            <v>545531</v>
          </cell>
          <cell r="K15">
            <v>0</v>
          </cell>
          <cell r="L15" t="str">
            <v>Sewa Alat</v>
          </cell>
        </row>
        <row r="16">
          <cell r="B16" t="str">
            <v>8.</v>
          </cell>
          <cell r="D16" t="str">
            <v>DUMP TRUCK 3-4 M3</v>
          </cell>
          <cell r="E16" t="str">
            <v>E08</v>
          </cell>
          <cell r="F16">
            <v>100</v>
          </cell>
          <cell r="G16">
            <v>4</v>
          </cell>
          <cell r="H16" t="str">
            <v>Ton</v>
          </cell>
          <cell r="I16">
            <v>0</v>
          </cell>
          <cell r="J16">
            <v>75000</v>
          </cell>
          <cell r="K16">
            <v>0</v>
          </cell>
          <cell r="L16" t="str">
            <v>Sewa Alat</v>
          </cell>
        </row>
        <row r="17">
          <cell r="B17" t="str">
            <v>9.</v>
          </cell>
          <cell r="D17" t="str">
            <v>DUMP TRUCK</v>
          </cell>
          <cell r="E17" t="str">
            <v>E09</v>
          </cell>
          <cell r="F17">
            <v>125</v>
          </cell>
          <cell r="G17">
            <v>8</v>
          </cell>
          <cell r="H17" t="str">
            <v>Ton</v>
          </cell>
          <cell r="I17">
            <v>0</v>
          </cell>
          <cell r="J17">
            <v>495415</v>
          </cell>
          <cell r="K17">
            <v>0</v>
          </cell>
          <cell r="L17" t="str">
            <v>Sewa Alat</v>
          </cell>
        </row>
        <row r="18">
          <cell r="B18" t="str">
            <v>10.</v>
          </cell>
          <cell r="D18" t="str">
            <v>EXCAVATOR 80-140 HP</v>
          </cell>
          <cell r="E18" t="str">
            <v>E10</v>
          </cell>
          <cell r="F18">
            <v>80</v>
          </cell>
          <cell r="G18">
            <v>0.5</v>
          </cell>
          <cell r="H18" t="str">
            <v>M3</v>
          </cell>
          <cell r="I18">
            <v>0</v>
          </cell>
          <cell r="J18">
            <v>643728</v>
          </cell>
          <cell r="K18">
            <v>0</v>
          </cell>
          <cell r="L18" t="str">
            <v>Sewa Alat</v>
          </cell>
        </row>
        <row r="19">
          <cell r="B19" t="str">
            <v>11.</v>
          </cell>
          <cell r="D19" t="str">
            <v>FLAT BED TRUCK 3-4 M3</v>
          </cell>
          <cell r="E19" t="str">
            <v>E11</v>
          </cell>
          <cell r="F19">
            <v>100</v>
          </cell>
          <cell r="G19">
            <v>4</v>
          </cell>
          <cell r="H19" t="str">
            <v>M3</v>
          </cell>
          <cell r="I19">
            <v>0</v>
          </cell>
          <cell r="J19">
            <v>495415</v>
          </cell>
          <cell r="K19">
            <v>0</v>
          </cell>
          <cell r="L19" t="str">
            <v>Sewa Alat</v>
          </cell>
        </row>
        <row r="20">
          <cell r="B20" t="str">
            <v>12.</v>
          </cell>
          <cell r="D20" t="str">
            <v>GENERATOR SET</v>
          </cell>
          <cell r="E20" t="str">
            <v>E12</v>
          </cell>
          <cell r="F20">
            <v>175</v>
          </cell>
          <cell r="G20">
            <v>125</v>
          </cell>
          <cell r="H20" t="str">
            <v>KVA</v>
          </cell>
          <cell r="I20">
            <v>0</v>
          </cell>
          <cell r="J20">
            <v>396420</v>
          </cell>
          <cell r="K20">
            <v>0</v>
          </cell>
          <cell r="L20" t="str">
            <v>Sewa Alat</v>
          </cell>
        </row>
        <row r="21">
          <cell r="B21" t="str">
            <v>13.</v>
          </cell>
          <cell r="D21" t="str">
            <v>MOTOR GRADER &gt;100 HP</v>
          </cell>
          <cell r="E21" t="str">
            <v>E13</v>
          </cell>
          <cell r="F21">
            <v>125</v>
          </cell>
          <cell r="J21">
            <v>384027.23</v>
          </cell>
        </row>
        <row r="22">
          <cell r="B22" t="str">
            <v>14.</v>
          </cell>
          <cell r="D22" t="str">
            <v>TRACK LOADER 75-100 HP</v>
          </cell>
          <cell r="E22" t="str">
            <v>E14</v>
          </cell>
          <cell r="F22">
            <v>90</v>
          </cell>
          <cell r="G22">
            <v>1.6</v>
          </cell>
          <cell r="H22" t="str">
            <v>M3</v>
          </cell>
          <cell r="I22">
            <v>0</v>
          </cell>
          <cell r="J22">
            <v>400056</v>
          </cell>
          <cell r="K22">
            <v>0</v>
          </cell>
          <cell r="L22" t="str">
            <v>Sewa Alat</v>
          </cell>
        </row>
        <row r="23">
          <cell r="B23" t="str">
            <v>15.</v>
          </cell>
          <cell r="D23" t="str">
            <v>WHEEL LOADER 1.0-1.6 M3</v>
          </cell>
          <cell r="E23" t="str">
            <v>E15</v>
          </cell>
          <cell r="F23">
            <v>105</v>
          </cell>
          <cell r="G23">
            <v>1.5</v>
          </cell>
          <cell r="H23" t="str">
            <v>M3</v>
          </cell>
          <cell r="I23">
            <v>0</v>
          </cell>
          <cell r="J23">
            <v>584260</v>
          </cell>
          <cell r="K23">
            <v>0</v>
          </cell>
          <cell r="L23" t="str">
            <v>Sewa Alat</v>
          </cell>
        </row>
        <row r="24">
          <cell r="B24" t="str">
            <v>16.</v>
          </cell>
          <cell r="D24" t="str">
            <v>THREE WHEEL ROLLER 6-8 T</v>
          </cell>
          <cell r="E24" t="str">
            <v>E16</v>
          </cell>
          <cell r="F24">
            <v>55</v>
          </cell>
          <cell r="G24">
            <v>8</v>
          </cell>
          <cell r="H24" t="str">
            <v>Ton</v>
          </cell>
          <cell r="I24">
            <v>0</v>
          </cell>
          <cell r="J24">
            <v>509163</v>
          </cell>
          <cell r="K24">
            <v>0</v>
          </cell>
          <cell r="L24" t="str">
            <v>Sewa Alat</v>
          </cell>
        </row>
        <row r="25">
          <cell r="B25" t="str">
            <v>17.</v>
          </cell>
          <cell r="D25" t="str">
            <v>TANDEM ROLLER 6-8 T.</v>
          </cell>
          <cell r="E25" t="str">
            <v>E17</v>
          </cell>
          <cell r="F25">
            <v>50</v>
          </cell>
          <cell r="G25">
            <v>8</v>
          </cell>
          <cell r="H25" t="str">
            <v>Ton</v>
          </cell>
          <cell r="I25">
            <v>0</v>
          </cell>
          <cell r="J25">
            <v>300000</v>
          </cell>
          <cell r="K25">
            <v>0</v>
          </cell>
          <cell r="L25" t="str">
            <v>Sewa Alat</v>
          </cell>
        </row>
        <row r="26">
          <cell r="B26" t="str">
            <v>18.</v>
          </cell>
          <cell r="D26" t="str">
            <v>TIRE ROLLER 8-10 T.</v>
          </cell>
          <cell r="E26" t="str">
            <v>E18</v>
          </cell>
          <cell r="F26">
            <v>60</v>
          </cell>
          <cell r="G26">
            <v>10</v>
          </cell>
          <cell r="H26" t="str">
            <v>Ton</v>
          </cell>
          <cell r="I26">
            <v>0</v>
          </cell>
          <cell r="J26">
            <v>315000</v>
          </cell>
          <cell r="K26">
            <v>0</v>
          </cell>
          <cell r="L26" t="str">
            <v>Sewa Alat</v>
          </cell>
        </row>
        <row r="27">
          <cell r="B27" t="str">
            <v>19.</v>
          </cell>
          <cell r="D27" t="str">
            <v>VIBRATORY ROLLER 5-8 T.</v>
          </cell>
          <cell r="E27" t="str">
            <v>E19</v>
          </cell>
          <cell r="F27">
            <v>75</v>
          </cell>
          <cell r="G27">
            <v>7</v>
          </cell>
          <cell r="H27" t="str">
            <v>Ton</v>
          </cell>
          <cell r="I27">
            <v>0</v>
          </cell>
          <cell r="J27">
            <v>509163</v>
          </cell>
          <cell r="K27">
            <v>0</v>
          </cell>
          <cell r="L27" t="str">
            <v>Sewa Alat</v>
          </cell>
        </row>
        <row r="28">
          <cell r="B28" t="str">
            <v>20.</v>
          </cell>
          <cell r="D28" t="str">
            <v>CONCRETE VIBRATOR</v>
          </cell>
          <cell r="E28" t="str">
            <v>E20</v>
          </cell>
          <cell r="F28">
            <v>10</v>
          </cell>
          <cell r="J28">
            <v>45461</v>
          </cell>
        </row>
        <row r="29">
          <cell r="B29" t="str">
            <v>21.</v>
          </cell>
          <cell r="D29" t="str">
            <v>STONE CRUSHER</v>
          </cell>
          <cell r="E29" t="str">
            <v>E21</v>
          </cell>
          <cell r="F29">
            <v>220</v>
          </cell>
          <cell r="G29">
            <v>30</v>
          </cell>
          <cell r="H29" t="str">
            <v>T/Jam</v>
          </cell>
          <cell r="I29">
            <v>0</v>
          </cell>
          <cell r="J29">
            <v>332456</v>
          </cell>
          <cell r="K29">
            <v>0</v>
          </cell>
          <cell r="L29" t="str">
            <v>Sewa Alat</v>
          </cell>
        </row>
        <row r="30">
          <cell r="B30" t="str">
            <v>22.</v>
          </cell>
          <cell r="D30" t="str">
            <v>WATER PUMP 70-100 mm</v>
          </cell>
          <cell r="E30" t="str">
            <v>E22</v>
          </cell>
          <cell r="F30">
            <v>6</v>
          </cell>
          <cell r="J30">
            <v>133656</v>
          </cell>
        </row>
        <row r="31">
          <cell r="B31" t="str">
            <v>23.</v>
          </cell>
          <cell r="D31" t="str">
            <v>WATER TANKER 3000-4500 L.</v>
          </cell>
          <cell r="E31" t="str">
            <v>E23</v>
          </cell>
          <cell r="F31">
            <v>100</v>
          </cell>
          <cell r="G31">
            <v>4000</v>
          </cell>
          <cell r="H31" t="str">
            <v>Liter</v>
          </cell>
          <cell r="I31">
            <v>0</v>
          </cell>
          <cell r="J31">
            <v>95000</v>
          </cell>
          <cell r="K31">
            <v>0</v>
          </cell>
          <cell r="L31" t="str">
            <v>Sewa Alat</v>
          </cell>
        </row>
        <row r="32">
          <cell r="B32" t="str">
            <v>24.</v>
          </cell>
          <cell r="D32" t="str">
            <v>PEDESTRIAN ROLLER</v>
          </cell>
          <cell r="E32" t="str">
            <v>E24</v>
          </cell>
          <cell r="F32">
            <v>11</v>
          </cell>
          <cell r="G32">
            <v>0.98</v>
          </cell>
          <cell r="H32" t="str">
            <v>Ton</v>
          </cell>
          <cell r="I32">
            <v>0</v>
          </cell>
          <cell r="J32">
            <v>50325</v>
          </cell>
          <cell r="K32">
            <v>0</v>
          </cell>
          <cell r="L32" t="str">
            <v>Sewa Alat</v>
          </cell>
        </row>
        <row r="33">
          <cell r="B33" t="str">
            <v>25.</v>
          </cell>
          <cell r="D33" t="str">
            <v>TAMPER</v>
          </cell>
          <cell r="E33" t="str">
            <v>E25</v>
          </cell>
          <cell r="F33">
            <v>5</v>
          </cell>
          <cell r="G33">
            <v>0.17</v>
          </cell>
          <cell r="H33" t="str">
            <v>Ton</v>
          </cell>
          <cell r="I33">
            <v>0</v>
          </cell>
          <cell r="J33">
            <v>32750</v>
          </cell>
          <cell r="K33">
            <v>0</v>
          </cell>
          <cell r="L33" t="str">
            <v>Sewa Alat</v>
          </cell>
        </row>
        <row r="34">
          <cell r="B34" t="str">
            <v>26.</v>
          </cell>
          <cell r="D34" t="str">
            <v>JACK HAMMER</v>
          </cell>
          <cell r="E34" t="str">
            <v>E26</v>
          </cell>
          <cell r="F34">
            <v>3</v>
          </cell>
          <cell r="J34">
            <v>45750</v>
          </cell>
        </row>
        <row r="35">
          <cell r="B35" t="str">
            <v>27.</v>
          </cell>
          <cell r="D35" t="str">
            <v>FULVI MIXER</v>
          </cell>
          <cell r="E35" t="str">
            <v>E27</v>
          </cell>
          <cell r="F35">
            <v>75</v>
          </cell>
          <cell r="J35">
            <v>324500</v>
          </cell>
        </row>
        <row r="36">
          <cell r="B36" t="str">
            <v>28.</v>
          </cell>
          <cell r="D36" t="str">
            <v>CONCRETE PUMP</v>
          </cell>
          <cell r="E36" t="str">
            <v>E28</v>
          </cell>
          <cell r="F36">
            <v>100</v>
          </cell>
          <cell r="G36">
            <v>8</v>
          </cell>
          <cell r="H36" t="str">
            <v>M3</v>
          </cell>
          <cell r="I36">
            <v>0</v>
          </cell>
          <cell r="J36">
            <v>375000</v>
          </cell>
          <cell r="K36" t="e">
            <v>#DIV/0!</v>
          </cell>
          <cell r="L36" t="str">
            <v>Sewa Alat</v>
          </cell>
        </row>
        <row r="37">
          <cell r="B37" t="str">
            <v>29.</v>
          </cell>
          <cell r="D37" t="str">
            <v>TRAILER 20 TON</v>
          </cell>
          <cell r="E37" t="str">
            <v>E29</v>
          </cell>
          <cell r="F37">
            <v>175</v>
          </cell>
          <cell r="G37">
            <v>20</v>
          </cell>
          <cell r="H37" t="str">
            <v>Ton</v>
          </cell>
          <cell r="I37">
            <v>0</v>
          </cell>
          <cell r="J37">
            <v>425000</v>
          </cell>
          <cell r="K37" t="e">
            <v>#DIV/0!</v>
          </cell>
          <cell r="L37" t="str">
            <v>Sewa Alat</v>
          </cell>
        </row>
        <row r="38">
          <cell r="B38" t="str">
            <v>30.</v>
          </cell>
          <cell r="D38" t="str">
            <v>PILE DRIVER + HAMMER</v>
          </cell>
          <cell r="E38" t="str">
            <v>E30</v>
          </cell>
          <cell r="F38">
            <v>25</v>
          </cell>
          <cell r="G38">
            <v>2.5</v>
          </cell>
          <cell r="H38" t="str">
            <v>Ton</v>
          </cell>
          <cell r="I38">
            <v>0</v>
          </cell>
          <cell r="J38">
            <v>325715</v>
          </cell>
          <cell r="K38" t="e">
            <v>#DIV/0!</v>
          </cell>
          <cell r="L38" t="str">
            <v>Sewa Alat</v>
          </cell>
        </row>
        <row r="39">
          <cell r="B39" t="str">
            <v>31.</v>
          </cell>
          <cell r="D39" t="str">
            <v>CRANE ON TRUCK 35 TON</v>
          </cell>
          <cell r="E39" t="str">
            <v>E31</v>
          </cell>
          <cell r="F39">
            <v>125</v>
          </cell>
          <cell r="G39">
            <v>3.5</v>
          </cell>
          <cell r="H39" t="str">
            <v>Ton</v>
          </cell>
          <cell r="I39">
            <v>0</v>
          </cell>
          <cell r="J39">
            <v>545531</v>
          </cell>
          <cell r="K39" t="e">
            <v>#DIV/0!</v>
          </cell>
          <cell r="L39" t="str">
            <v>Sewa Alat</v>
          </cell>
        </row>
        <row r="40">
          <cell r="B40" t="str">
            <v>32.</v>
          </cell>
          <cell r="D40" t="str">
            <v>WELDING SET</v>
          </cell>
          <cell r="E40" t="str">
            <v>E32</v>
          </cell>
          <cell r="F40">
            <v>40</v>
          </cell>
          <cell r="G40">
            <v>250</v>
          </cell>
          <cell r="H40" t="str">
            <v>Amp</v>
          </cell>
          <cell r="I40">
            <v>0</v>
          </cell>
          <cell r="J40">
            <v>136383</v>
          </cell>
          <cell r="K40" t="e">
            <v>#DIV/0!</v>
          </cell>
          <cell r="L40" t="str">
            <v>Sewa Alat</v>
          </cell>
        </row>
        <row r="41">
          <cell r="B41" t="str">
            <v>33.</v>
          </cell>
          <cell r="D41" t="str">
            <v>BORE PILE MACHINE</v>
          </cell>
          <cell r="E41" t="str">
            <v>E33</v>
          </cell>
          <cell r="F41">
            <v>150</v>
          </cell>
          <cell r="G41">
            <v>2000</v>
          </cell>
          <cell r="J41">
            <v>0</v>
          </cell>
          <cell r="K41" t="e">
            <v>#DIV/0!</v>
          </cell>
          <cell r="L41" t="str">
            <v>Sewa Alat</v>
          </cell>
        </row>
        <row r="42">
          <cell r="B42" t="str">
            <v>34.</v>
          </cell>
          <cell r="D42" t="str">
            <v>ASPHALT LIQUID MIXER</v>
          </cell>
          <cell r="E42" t="str">
            <v>E34</v>
          </cell>
          <cell r="F42">
            <v>5</v>
          </cell>
          <cell r="G42">
            <v>1000</v>
          </cell>
          <cell r="J42">
            <v>0</v>
          </cell>
          <cell r="K42" t="e">
            <v>#DIV/0!</v>
          </cell>
          <cell r="L42" t="str">
            <v>Sewa Alat</v>
          </cell>
        </row>
        <row r="43">
          <cell r="B43" t="str">
            <v>35.</v>
          </cell>
          <cell r="D43" t="str">
            <v>TRAILLER 15 TON</v>
          </cell>
          <cell r="E43" t="str">
            <v>E35</v>
          </cell>
          <cell r="F43">
            <v>150</v>
          </cell>
          <cell r="G43">
            <v>15</v>
          </cell>
          <cell r="H43" t="str">
            <v>TON</v>
          </cell>
          <cell r="J43">
            <v>0</v>
          </cell>
          <cell r="K43" t="e">
            <v>#DIV/0!</v>
          </cell>
          <cell r="L43" t="str">
            <v>Sewa Alat</v>
          </cell>
        </row>
        <row r="44">
          <cell r="B44" t="str">
            <v>36.</v>
          </cell>
          <cell r="D44" t="str">
            <v>HIDROULIC MACHINE</v>
          </cell>
          <cell r="E44" t="str">
            <v>E36</v>
          </cell>
          <cell r="F44">
            <v>0</v>
          </cell>
          <cell r="G44">
            <v>6</v>
          </cell>
          <cell r="H44" t="str">
            <v>TON</v>
          </cell>
          <cell r="J44">
            <v>351000</v>
          </cell>
          <cell r="L44" t="str">
            <v>Sewa Alat</v>
          </cell>
        </row>
        <row r="45">
          <cell r="B45" t="str">
            <v>37.</v>
          </cell>
          <cell r="D45" t="str">
            <v>MESIN JAHIT</v>
          </cell>
          <cell r="E45" t="str">
            <v>E37</v>
          </cell>
          <cell r="F45">
            <v>0</v>
          </cell>
          <cell r="G45">
            <v>60</v>
          </cell>
          <cell r="H45" t="str">
            <v>Watt</v>
          </cell>
          <cell r="J45">
            <v>10500</v>
          </cell>
          <cell r="L45" t="str">
            <v>Sewa Alat</v>
          </cell>
        </row>
        <row r="46">
          <cell r="B46" t="str">
            <v>38.</v>
          </cell>
          <cell r="D46" t="str">
            <v>GENSET 4 PK</v>
          </cell>
          <cell r="E46" t="str">
            <v>E38</v>
          </cell>
          <cell r="F46">
            <v>0</v>
          </cell>
          <cell r="G46">
            <v>4</v>
          </cell>
          <cell r="H46" t="str">
            <v>PK</v>
          </cell>
          <cell r="J46">
            <v>20000</v>
          </cell>
          <cell r="L46" t="str">
            <v>Sewa Alat</v>
          </cell>
        </row>
        <row r="47">
          <cell r="B47" t="str">
            <v>39.</v>
          </cell>
          <cell r="D47" t="str">
            <v>WATER PUMP 40 PK</v>
          </cell>
          <cell r="E47" t="str">
            <v>E39</v>
          </cell>
          <cell r="F47">
            <v>0</v>
          </cell>
          <cell r="G47">
            <v>40</v>
          </cell>
          <cell r="H47" t="str">
            <v>PK</v>
          </cell>
          <cell r="J47">
            <v>150000</v>
          </cell>
          <cell r="L47" t="str">
            <v>Sewa Alat</v>
          </cell>
        </row>
        <row r="48">
          <cell r="B48" t="str">
            <v>40.</v>
          </cell>
          <cell r="D48" t="str">
            <v>CRANE TRACK  6 TON</v>
          </cell>
          <cell r="E48" t="str">
            <v>E40</v>
          </cell>
          <cell r="F48">
            <v>0</v>
          </cell>
          <cell r="G48">
            <v>6</v>
          </cell>
          <cell r="H48" t="str">
            <v>TON</v>
          </cell>
          <cell r="J48">
            <v>200000</v>
          </cell>
          <cell r="L48" t="str">
            <v>Sewa Alat</v>
          </cell>
        </row>
        <row r="49">
          <cell r="B49">
            <v>41</v>
          </cell>
          <cell r="D49" t="str">
            <v xml:space="preserve">TRUK MIXER </v>
          </cell>
          <cell r="E49" t="str">
            <v>E41</v>
          </cell>
          <cell r="F49">
            <v>125</v>
          </cell>
          <cell r="G49">
            <v>5</v>
          </cell>
          <cell r="H49" t="str">
            <v>M3</v>
          </cell>
          <cell r="J49">
            <v>185000</v>
          </cell>
          <cell r="L49" t="str">
            <v>Sewa Alat</v>
          </cell>
        </row>
        <row r="50">
          <cell r="B50">
            <v>42</v>
          </cell>
          <cell r="D50" t="str">
            <v>PAVING BLOCK HYDROULIK MACHINE</v>
          </cell>
          <cell r="E50" t="str">
            <v>E42</v>
          </cell>
          <cell r="F50">
            <v>0</v>
          </cell>
          <cell r="G50">
            <v>500</v>
          </cell>
          <cell r="H50" t="str">
            <v>Watt</v>
          </cell>
          <cell r="J50">
            <v>150000</v>
          </cell>
          <cell r="L50" t="str">
            <v>Sewa Alat</v>
          </cell>
        </row>
      </sheetData>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 5.3"/>
      <sheetName val="5.1-5.4(1)-5.4(2)"/>
    </sheetNames>
    <sheetDataSet>
      <sheetData sheetId="0"/>
      <sheetData sheetId="1">
        <row r="2">
          <cell r="B2" t="str">
            <v>ITEM PEMBAYARAN NO.</v>
          </cell>
          <cell r="E2" t="str">
            <v>:</v>
          </cell>
          <cell r="F2" t="str">
            <v>5.1 (2)</v>
          </cell>
          <cell r="L2" t="str">
            <v>Analisa EI-512</v>
          </cell>
          <cell r="W2" t="str">
            <v>Analisa EI-512</v>
          </cell>
        </row>
        <row r="3">
          <cell r="B3" t="str">
            <v xml:space="preserve">JENIS PEKERJAAN   </v>
          </cell>
          <cell r="E3" t="str">
            <v>:</v>
          </cell>
          <cell r="F3" t="str">
            <v>Lapis Pondasi Agregat Kelas B, t:15 cm dibawah pedestrian</v>
          </cell>
        </row>
        <row r="4">
          <cell r="B4" t="str">
            <v>SATUAN PEMBAYARAN</v>
          </cell>
          <cell r="E4" t="str">
            <v>:</v>
          </cell>
          <cell r="F4" t="str">
            <v>M3</v>
          </cell>
          <cell r="J4" t="str">
            <v xml:space="preserve">         URAIAN ANALISA HARGA SATUAN</v>
          </cell>
          <cell r="N4" t="str">
            <v>ANALISA HARGA SATUAN</v>
          </cell>
        </row>
        <row r="6">
          <cell r="B6" t="str">
            <v>No.</v>
          </cell>
          <cell r="D6" t="str">
            <v>U R A I A N</v>
          </cell>
          <cell r="I6" t="str">
            <v>KODE</v>
          </cell>
          <cell r="J6" t="str">
            <v>KOEF.</v>
          </cell>
          <cell r="K6" t="str">
            <v>SATUAN</v>
          </cell>
          <cell r="L6" t="str">
            <v>KETERANGAN</v>
          </cell>
        </row>
        <row r="8">
          <cell r="N8" t="str">
            <v>PROYEK</v>
          </cell>
          <cell r="Q8" t="str">
            <v>:</v>
          </cell>
          <cell r="R8" t="str">
            <v>Pembangunan Sarana dan Prasara PON XVII Tahun 2008</v>
          </cell>
        </row>
        <row r="9">
          <cell r="B9" t="str">
            <v>I.</v>
          </cell>
          <cell r="D9" t="str">
            <v>ASUMSI</v>
          </cell>
          <cell r="N9" t="str">
            <v>No. PAKET KONTRAK</v>
          </cell>
          <cell r="Q9" t="str">
            <v>:</v>
          </cell>
          <cell r="R9" t="str">
            <v>01</v>
          </cell>
        </row>
        <row r="10">
          <cell r="B10">
            <v>1</v>
          </cell>
          <cell r="D10" t="str">
            <v>Menggunakan alat berat (cara mekanik)</v>
          </cell>
          <cell r="N10" t="str">
            <v>NAMA PAKET</v>
          </cell>
          <cell r="Q10" t="str">
            <v>:</v>
          </cell>
          <cell r="R10" t="str">
            <v>Pekerjaan Penyiapan Lahan, Pembangunan Jalan &amp; Drainase</v>
          </cell>
        </row>
        <row r="11">
          <cell r="B11">
            <v>2</v>
          </cell>
          <cell r="D11" t="str">
            <v>Lokasi pekerjaan : sepanjang jalan</v>
          </cell>
          <cell r="N11" t="str">
            <v>PROP / KAB / KODYA</v>
          </cell>
          <cell r="Q11" t="str">
            <v>:</v>
          </cell>
          <cell r="R11" t="str">
            <v xml:space="preserve">Propinsi Kalimantan Timur, Kabupaten Kutai Kartanegara </v>
          </cell>
        </row>
        <row r="12">
          <cell r="B12">
            <v>3</v>
          </cell>
          <cell r="D12" t="str">
            <v>Kondisi existing jalan : sedang</v>
          </cell>
          <cell r="N12" t="str">
            <v>ITEM PEMBAYARAN NO.</v>
          </cell>
          <cell r="Q12" t="str">
            <v>:</v>
          </cell>
          <cell r="R12" t="str">
            <v>5.1 (2)</v>
          </cell>
          <cell r="U12" t="str">
            <v>PERKIRAAN VOL. PEK.</v>
          </cell>
          <cell r="W12" t="str">
            <v>:</v>
          </cell>
          <cell r="X12">
            <v>3340.73</v>
          </cell>
        </row>
        <row r="13">
          <cell r="B13">
            <v>4</v>
          </cell>
          <cell r="D13" t="str">
            <v>Jarak rata-rata Base Camp ke lokasi pekerjaan</v>
          </cell>
          <cell r="I13" t="str">
            <v>L</v>
          </cell>
          <cell r="J13">
            <v>6.8071910112359557</v>
          </cell>
          <cell r="K13" t="str">
            <v>KM</v>
          </cell>
          <cell r="N13" t="str">
            <v>JENIS PEKERJAAN</v>
          </cell>
          <cell r="Q13" t="str">
            <v>:</v>
          </cell>
          <cell r="R13" t="str">
            <v>Lapis Pondasi Agregat Kelas B, t:15 cm dibawah pedestrian</v>
          </cell>
          <cell r="U13" t="str">
            <v>TOTAL HARGA</v>
          </cell>
          <cell r="W13" t="str">
            <v>:</v>
          </cell>
          <cell r="X13">
            <v>1125525344.3</v>
          </cell>
        </row>
        <row r="14">
          <cell r="B14">
            <v>5</v>
          </cell>
          <cell r="D14" t="str">
            <v>Tebal lapis agregat padat</v>
          </cell>
          <cell r="I14" t="str">
            <v>t</v>
          </cell>
          <cell r="J14">
            <v>0.2</v>
          </cell>
          <cell r="K14" t="str">
            <v>M</v>
          </cell>
          <cell r="N14" t="str">
            <v>SATUAN PEMBAYARAN</v>
          </cell>
          <cell r="Q14" t="str">
            <v>:</v>
          </cell>
          <cell r="R14" t="str">
            <v>M3</v>
          </cell>
          <cell r="U14" t="str">
            <v>% THD. BIAYA PROYEK</v>
          </cell>
          <cell r="W14" t="str">
            <v>:</v>
          </cell>
          <cell r="X14">
            <v>1.0798007091025178E-4</v>
          </cell>
        </row>
        <row r="15">
          <cell r="B15">
            <v>6</v>
          </cell>
          <cell r="D15" t="str">
            <v>Faktor kembang material (Padat-Lepas)</v>
          </cell>
          <cell r="I15" t="str">
            <v>Fk</v>
          </cell>
          <cell r="J15">
            <v>1.2</v>
          </cell>
          <cell r="K15" t="str">
            <v>-</v>
          </cell>
        </row>
        <row r="16">
          <cell r="B16">
            <v>7</v>
          </cell>
          <cell r="D16" t="str">
            <v>Jam kerja efektif per-hari</v>
          </cell>
          <cell r="I16" t="str">
            <v>Tk</v>
          </cell>
          <cell r="J16">
            <v>7</v>
          </cell>
          <cell r="K16" t="str">
            <v>jam</v>
          </cell>
        </row>
        <row r="17">
          <cell r="B17">
            <v>8</v>
          </cell>
          <cell r="D17" t="str">
            <v>Proporsi Campuran :</v>
          </cell>
          <cell r="F17" t="str">
            <v>- Agregat Kasar</v>
          </cell>
          <cell r="I17" t="str">
            <v>Ak</v>
          </cell>
          <cell r="J17">
            <v>50</v>
          </cell>
          <cell r="K17" t="str">
            <v>%</v>
          </cell>
          <cell r="L17" t="str">
            <v xml:space="preserve"> Gradasi harus</v>
          </cell>
          <cell r="T17" t="str">
            <v>PERKIRAAN</v>
          </cell>
          <cell r="U17" t="str">
            <v>HARGA</v>
          </cell>
          <cell r="V17" t="str">
            <v>JUMLAH</v>
          </cell>
        </row>
        <row r="18">
          <cell r="F18" t="str">
            <v>- Agregat Halus</v>
          </cell>
          <cell r="I18" t="str">
            <v>Ah</v>
          </cell>
          <cell r="J18">
            <v>25</v>
          </cell>
          <cell r="K18" t="str">
            <v>%</v>
          </cell>
          <cell r="L18" t="str">
            <v xml:space="preserve"> memenuhi</v>
          </cell>
          <cell r="N18" t="str">
            <v>NO.</v>
          </cell>
          <cell r="P18" t="str">
            <v>KOMPONEN</v>
          </cell>
          <cell r="S18" t="str">
            <v>SATUAN</v>
          </cell>
          <cell r="T18" t="str">
            <v>KUANTITAS</v>
          </cell>
          <cell r="U18" t="str">
            <v>SATUAN</v>
          </cell>
          <cell r="V18" t="str">
            <v>HARGA</v>
          </cell>
        </row>
        <row r="19">
          <cell r="F19" t="str">
            <v>- Sirtu</v>
          </cell>
          <cell r="I19" t="str">
            <v>St</v>
          </cell>
          <cell r="J19">
            <v>25</v>
          </cell>
          <cell r="K19" t="str">
            <v>%</v>
          </cell>
          <cell r="L19" t="str">
            <v xml:space="preserve"> Spesifikasi</v>
          </cell>
          <cell r="U19" t="str">
            <v>(Rp.)</v>
          </cell>
          <cell r="V19" t="str">
            <v>(Rp.)</v>
          </cell>
        </row>
        <row r="20">
          <cell r="B20" t="str">
            <v>II.</v>
          </cell>
          <cell r="D20" t="str">
            <v>URUTAN KERJA</v>
          </cell>
        </row>
        <row r="21">
          <cell r="B21">
            <v>1</v>
          </cell>
          <cell r="D21" t="str">
            <v>Wheel Loader mencampur dan memuat Agregat ke</v>
          </cell>
        </row>
        <row r="22">
          <cell r="D22" t="str">
            <v>dalam Dump Truck di Base Camp</v>
          </cell>
          <cell r="L22" t="str">
            <v>PE</v>
          </cell>
          <cell r="N22" t="str">
            <v>A.</v>
          </cell>
          <cell r="P22" t="str">
            <v>TENAGA</v>
          </cell>
        </row>
        <row r="23">
          <cell r="B23">
            <v>2</v>
          </cell>
          <cell r="D23" t="str">
            <v>Dump Truck mengangkut Agregat ke lokasi</v>
          </cell>
        </row>
        <row r="24">
          <cell r="D24" t="str">
            <v>pekerjaan dan dihampar dengan Motor Grader</v>
          </cell>
          <cell r="N24" t="str">
            <v>1.</v>
          </cell>
          <cell r="P24" t="str">
            <v>Pekerja</v>
          </cell>
          <cell r="R24" t="str">
            <v>(L01)</v>
          </cell>
          <cell r="S24" t="str">
            <v>jam</v>
          </cell>
          <cell r="T24">
            <v>1.2853470437017993E-2</v>
          </cell>
          <cell r="U24">
            <v>5357.1428571428569</v>
          </cell>
          <cell r="X24">
            <v>68.857877341167821</v>
          </cell>
        </row>
        <row r="25">
          <cell r="B25">
            <v>3</v>
          </cell>
          <cell r="D25" t="str">
            <v>Hamparan Agregat dibasahi dengan Water Tank</v>
          </cell>
          <cell r="N25" t="str">
            <v>2.</v>
          </cell>
          <cell r="P25" t="str">
            <v>Mandor</v>
          </cell>
          <cell r="R25" t="str">
            <v>(L03)</v>
          </cell>
          <cell r="S25" t="str">
            <v>jam</v>
          </cell>
          <cell r="T25">
            <v>6.4267352185089971E-2</v>
          </cell>
          <cell r="U25">
            <v>9285.7142857142862</v>
          </cell>
          <cell r="X25">
            <v>596.76827029012122</v>
          </cell>
        </row>
        <row r="26">
          <cell r="D26" t="str">
            <v>Truck sebelum dipadatkan dengan Tandem</v>
          </cell>
        </row>
        <row r="27">
          <cell r="D27" t="str">
            <v>Roller dan Pneumatic Tire Roller</v>
          </cell>
        </row>
        <row r="28">
          <cell r="B28">
            <v>4</v>
          </cell>
          <cell r="D28" t="str">
            <v>Selama pemadatan, sekelompok pekerja akan</v>
          </cell>
          <cell r="T28" t="str">
            <v xml:space="preserve">JUMLAH HARGA TENAGA   </v>
          </cell>
          <cell r="X28">
            <v>665.62614763128909</v>
          </cell>
        </row>
        <row r="29">
          <cell r="D29" t="str">
            <v>merapikan tepi hamparan dan level permukaan</v>
          </cell>
        </row>
        <row r="30">
          <cell r="D30" t="str">
            <v>dengan menggunakan Alat Bantu</v>
          </cell>
          <cell r="N30" t="str">
            <v>B.</v>
          </cell>
          <cell r="P30" t="str">
            <v>BAHAN</v>
          </cell>
        </row>
        <row r="31">
          <cell r="B31" t="str">
            <v>III.</v>
          </cell>
          <cell r="D31" t="str">
            <v>PEMAKAIAN BAHAN, ALAT DAN TENAGA</v>
          </cell>
        </row>
        <row r="32">
          <cell r="B32" t="str">
            <v xml:space="preserve">   1.</v>
          </cell>
          <cell r="D32" t="str">
            <v>BAHAN</v>
          </cell>
          <cell r="N32" t="str">
            <v>1.</v>
          </cell>
          <cell r="P32" t="str">
            <v>Agregat Kasar   (M03)</v>
          </cell>
          <cell r="S32" t="str">
            <v>M3</v>
          </cell>
          <cell r="T32">
            <v>0.6</v>
          </cell>
          <cell r="U32">
            <v>250000</v>
          </cell>
          <cell r="X32">
            <v>150000</v>
          </cell>
        </row>
        <row r="33">
          <cell r="D33" t="str">
            <v>- Agregat Kasar</v>
          </cell>
          <cell r="F33" t="str">
            <v>=  Ak x 1 M3 x Fk</v>
          </cell>
          <cell r="I33" t="str">
            <v>M03</v>
          </cell>
          <cell r="J33">
            <v>0.6</v>
          </cell>
          <cell r="K33" t="str">
            <v>M3</v>
          </cell>
          <cell r="N33" t="str">
            <v>2.</v>
          </cell>
          <cell r="P33" t="str">
            <v>Agregat Halus    (M04)</v>
          </cell>
          <cell r="S33" t="str">
            <v>M3</v>
          </cell>
          <cell r="T33">
            <v>0.3</v>
          </cell>
          <cell r="U33">
            <v>250000</v>
          </cell>
          <cell r="X33">
            <v>75000</v>
          </cell>
        </row>
        <row r="34">
          <cell r="D34" t="str">
            <v>- Agregat Halus</v>
          </cell>
          <cell r="F34" t="str">
            <v>=  Ah x 1 M3 x Fk</v>
          </cell>
          <cell r="I34" t="str">
            <v>M04</v>
          </cell>
          <cell r="J34">
            <v>0.3</v>
          </cell>
          <cell r="K34" t="str">
            <v>M3</v>
          </cell>
          <cell r="N34" t="str">
            <v>3.</v>
          </cell>
          <cell r="P34" t="str">
            <v>Sirtu</v>
          </cell>
          <cell r="R34" t="str">
            <v>(M16)</v>
          </cell>
          <cell r="S34" t="str">
            <v>M3</v>
          </cell>
          <cell r="T34">
            <v>0.3</v>
          </cell>
          <cell r="U34">
            <v>137500</v>
          </cell>
          <cell r="X34">
            <v>41250</v>
          </cell>
        </row>
        <row r="35">
          <cell r="D35" t="str">
            <v>- Sirtu</v>
          </cell>
          <cell r="F35" t="str">
            <v>=  St x 1 M3 x Fk</v>
          </cell>
          <cell r="I35" t="str">
            <v>M16</v>
          </cell>
          <cell r="J35">
            <v>0.3</v>
          </cell>
          <cell r="K35" t="str">
            <v>M3</v>
          </cell>
        </row>
        <row r="36">
          <cell r="B36" t="str">
            <v xml:space="preserve">   2.</v>
          </cell>
          <cell r="D36" t="str">
            <v>ALAT</v>
          </cell>
        </row>
        <row r="37">
          <cell r="B37" t="str">
            <v xml:space="preserve">   2.a.</v>
          </cell>
          <cell r="D37" t="str">
            <v>WHEEL LOADER</v>
          </cell>
          <cell r="I37" t="str">
            <v>(E15)</v>
          </cell>
        </row>
        <row r="38">
          <cell r="D38" t="str">
            <v>Kapasitas bucket</v>
          </cell>
          <cell r="I38" t="str">
            <v>V</v>
          </cell>
          <cell r="J38">
            <v>1.5</v>
          </cell>
          <cell r="K38" t="str">
            <v>M3</v>
          </cell>
          <cell r="T38" t="str">
            <v xml:space="preserve">JUMLAH HARGA BAHAN   </v>
          </cell>
          <cell r="X38">
            <v>266250</v>
          </cell>
        </row>
        <row r="39">
          <cell r="D39" t="str">
            <v>Faktor bucket</v>
          </cell>
          <cell r="I39" t="str">
            <v>Fb</v>
          </cell>
          <cell r="J39">
            <v>0.9</v>
          </cell>
          <cell r="K39" t="str">
            <v>-</v>
          </cell>
        </row>
        <row r="40">
          <cell r="D40" t="str">
            <v>Faktor Efisiensi alat</v>
          </cell>
          <cell r="I40" t="str">
            <v>Fa</v>
          </cell>
          <cell r="J40">
            <v>0.83</v>
          </cell>
          <cell r="K40" t="str">
            <v>-</v>
          </cell>
          <cell r="N40" t="str">
            <v>C.</v>
          </cell>
          <cell r="P40" t="str">
            <v>PERALATAN</v>
          </cell>
        </row>
        <row r="41">
          <cell r="D41" t="str">
            <v>Waktu Siklus :</v>
          </cell>
          <cell r="I41" t="str">
            <v>Ts1</v>
          </cell>
          <cell r="N41" t="str">
            <v>1.</v>
          </cell>
          <cell r="P41" t="str">
            <v>Wheel Loader</v>
          </cell>
          <cell r="R41" t="str">
            <v>(E15)</v>
          </cell>
          <cell r="S41" t="str">
            <v>jam</v>
          </cell>
          <cell r="T41">
            <v>1.41E-2</v>
          </cell>
          <cell r="U41">
            <v>332334.53000000003</v>
          </cell>
          <cell r="X41">
            <v>4685.9168730000001</v>
          </cell>
        </row>
        <row r="42">
          <cell r="D42" t="str">
            <v>- Mencampur</v>
          </cell>
          <cell r="I42" t="str">
            <v>T1</v>
          </cell>
          <cell r="J42">
            <v>2.5</v>
          </cell>
          <cell r="K42" t="str">
            <v>menit</v>
          </cell>
          <cell r="N42" t="str">
            <v>2.</v>
          </cell>
          <cell r="P42" t="str">
            <v>Dump Truck</v>
          </cell>
          <cell r="R42" t="str">
            <v>(E09)</v>
          </cell>
          <cell r="S42" t="str">
            <v>jam</v>
          </cell>
          <cell r="T42">
            <v>0.1157</v>
          </cell>
          <cell r="U42">
            <v>148923.21</v>
          </cell>
          <cell r="X42">
            <v>17230.415396999997</v>
          </cell>
        </row>
        <row r="43">
          <cell r="D43" t="str">
            <v>- Memuat dan lain-lain</v>
          </cell>
          <cell r="I43" t="str">
            <v>T2</v>
          </cell>
          <cell r="J43">
            <v>1</v>
          </cell>
          <cell r="K43" t="str">
            <v>menit</v>
          </cell>
          <cell r="N43" t="str">
            <v>3.</v>
          </cell>
          <cell r="P43" t="str">
            <v>Motor Grader</v>
          </cell>
          <cell r="R43" t="str">
            <v>(E13)</v>
          </cell>
          <cell r="S43" t="str">
            <v>jam</v>
          </cell>
          <cell r="T43">
            <v>4.1999999999999997E-3</v>
          </cell>
          <cell r="U43">
            <v>384027.23</v>
          </cell>
          <cell r="X43">
            <v>1612.9143659999997</v>
          </cell>
        </row>
        <row r="44">
          <cell r="I44" t="str">
            <v>Ts1</v>
          </cell>
          <cell r="J44">
            <v>3.5</v>
          </cell>
          <cell r="K44" t="str">
            <v>menit</v>
          </cell>
          <cell r="N44" t="str">
            <v>4.</v>
          </cell>
          <cell r="P44" t="str">
            <v>Vibratory Roller</v>
          </cell>
          <cell r="R44" t="str">
            <v>(E19)</v>
          </cell>
          <cell r="S44" t="str">
            <v>jam</v>
          </cell>
          <cell r="T44">
            <v>9.9000000000000008E-3</v>
          </cell>
          <cell r="U44">
            <v>1200000</v>
          </cell>
          <cell r="X44">
            <v>11880.000000000002</v>
          </cell>
        </row>
        <row r="45">
          <cell r="N45" t="str">
            <v>5.</v>
          </cell>
          <cell r="P45" t="str">
            <v>Water Tanker</v>
          </cell>
          <cell r="R45" t="str">
            <v>(E23)</v>
          </cell>
          <cell r="S45" t="str">
            <v>jam</v>
          </cell>
          <cell r="T45">
            <v>1.1900000000000001E-2</v>
          </cell>
          <cell r="U45">
            <v>206434.98</v>
          </cell>
          <cell r="X45">
            <v>2456.5762620000005</v>
          </cell>
        </row>
        <row r="46">
          <cell r="D46" t="str">
            <v>Kap. Prod. / jam =</v>
          </cell>
          <cell r="F46" t="str">
            <v>V x Fb x Fa x 60</v>
          </cell>
          <cell r="I46" t="str">
            <v>Q1</v>
          </cell>
          <cell r="J46">
            <v>16.007142857142856</v>
          </cell>
          <cell r="K46" t="str">
            <v>M3</v>
          </cell>
          <cell r="N46" t="str">
            <v>6.</v>
          </cell>
          <cell r="P46" t="str">
            <v>Alat Bantu</v>
          </cell>
          <cell r="S46" t="str">
            <v>Ls</v>
          </cell>
          <cell r="T46">
            <v>1</v>
          </cell>
          <cell r="U46">
            <v>1500</v>
          </cell>
          <cell r="X46">
            <v>1500</v>
          </cell>
        </row>
        <row r="47">
          <cell r="F47" t="str">
            <v>Fk x Ts1</v>
          </cell>
        </row>
        <row r="48">
          <cell r="D48" t="str">
            <v>Koefisien Alat / M3</v>
          </cell>
          <cell r="F48" t="str">
            <v xml:space="preserve"> =  1  :  Q1</v>
          </cell>
          <cell r="I48" t="str">
            <v>(E15)</v>
          </cell>
          <cell r="J48">
            <v>6.2472110664881751E-2</v>
          </cell>
          <cell r="K48" t="str">
            <v>jam</v>
          </cell>
        </row>
        <row r="49">
          <cell r="T49" t="str">
            <v xml:space="preserve">JUMLAH HARGA PERALATAN   </v>
          </cell>
          <cell r="X49">
            <v>39365.822898000006</v>
          </cell>
        </row>
        <row r="50">
          <cell r="B50" t="str">
            <v xml:space="preserve">   2.b.</v>
          </cell>
          <cell r="D50" t="str">
            <v>DUMP TRUCK</v>
          </cell>
          <cell r="I50" t="str">
            <v>(E09)</v>
          </cell>
        </row>
        <row r="51">
          <cell r="D51" t="str">
            <v>Kapasitas bak</v>
          </cell>
          <cell r="I51" t="str">
            <v>V</v>
          </cell>
          <cell r="J51">
            <v>8</v>
          </cell>
          <cell r="K51" t="str">
            <v>M3</v>
          </cell>
          <cell r="N51" t="str">
            <v>D.</v>
          </cell>
          <cell r="P51" t="str">
            <v>JUMLAH HARGA TENAGA, BAHAN DAN PERALATAN  ( A + B + C )</v>
          </cell>
          <cell r="X51">
            <v>306281.44904563128</v>
          </cell>
        </row>
        <row r="52">
          <cell r="D52" t="str">
            <v>Faktor Efisiensi alat</v>
          </cell>
          <cell r="I52" t="str">
            <v>Fa</v>
          </cell>
          <cell r="J52">
            <v>0.83</v>
          </cell>
          <cell r="K52" t="str">
            <v>-</v>
          </cell>
          <cell r="N52" t="str">
            <v>E.</v>
          </cell>
          <cell r="P52" t="str">
            <v>OVERHEAD &amp; PROFIT</v>
          </cell>
          <cell r="S52">
            <v>10</v>
          </cell>
          <cell r="T52" t="str">
            <v>%  x  D</v>
          </cell>
          <cell r="X52">
            <v>30628.144904563131</v>
          </cell>
        </row>
        <row r="53">
          <cell r="D53" t="str">
            <v>Kecepatan rata-rata bermuatan</v>
          </cell>
          <cell r="I53" t="str">
            <v>v1</v>
          </cell>
          <cell r="J53">
            <v>45</v>
          </cell>
          <cell r="K53" t="str">
            <v>KM/jam</v>
          </cell>
          <cell r="N53" t="str">
            <v>F.</v>
          </cell>
          <cell r="P53" t="str">
            <v>HARGA SATUAN PEKERJAAN  ( D + E )</v>
          </cell>
          <cell r="X53">
            <v>336910</v>
          </cell>
        </row>
        <row r="54">
          <cell r="D54" t="str">
            <v>Kecepatan rata-rata kosong</v>
          </cell>
          <cell r="I54" t="str">
            <v>v2</v>
          </cell>
          <cell r="J54">
            <v>60</v>
          </cell>
          <cell r="K54" t="str">
            <v>KM/jam</v>
          </cell>
          <cell r="N54" t="str">
            <v>Note: 1</v>
          </cell>
          <cell r="P54" t="str">
            <v>SATUAN dapat berdasarkan atas jam operasi untuk Tenaga Kerja dan Peralatan, volume dan/atau ukuran</v>
          </cell>
        </row>
        <row r="55">
          <cell r="D55" t="str">
            <v>Waktu Siklus  :  - Waktu memuat = V : Q1 x 60</v>
          </cell>
          <cell r="I55" t="str">
            <v>T1</v>
          </cell>
          <cell r="J55">
            <v>29.986613119143239</v>
          </cell>
          <cell r="K55" t="str">
            <v>menit</v>
          </cell>
          <cell r="P55" t="str">
            <v>berat untuk bahan-bahan.</v>
          </cell>
        </row>
        <row r="56">
          <cell r="D56" t="str">
            <v>- Waktu tempuh isi  =  (L : v1) x 60 menit</v>
          </cell>
          <cell r="I56" t="str">
            <v>T2</v>
          </cell>
          <cell r="J56">
            <v>9.0762546816479404</v>
          </cell>
          <cell r="K56" t="str">
            <v>menit</v>
          </cell>
          <cell r="N56">
            <v>2</v>
          </cell>
          <cell r="P56" t="str">
            <v>Kuantitas satuan adalah kuantitas setiap komponen untuk menyelesaikan satu satuan pekerjaan dari nomor</v>
          </cell>
        </row>
        <row r="57">
          <cell r="D57" t="str">
            <v>- Waktu tempuh kosong  =  (L : v2) x 60 menit</v>
          </cell>
          <cell r="I57" t="str">
            <v>T3</v>
          </cell>
          <cell r="J57">
            <v>6.8071910112359557</v>
          </cell>
          <cell r="K57" t="str">
            <v>menit</v>
          </cell>
          <cell r="P57" t="str">
            <v>mata pembayaran.</v>
          </cell>
        </row>
        <row r="58">
          <cell r="D58" t="str">
            <v>- Dump dan lain-lain</v>
          </cell>
          <cell r="I58" t="str">
            <v>T4</v>
          </cell>
          <cell r="J58">
            <v>3</v>
          </cell>
          <cell r="K58" t="str">
            <v>menit</v>
          </cell>
          <cell r="N58">
            <v>3</v>
          </cell>
          <cell r="P58" t="str">
            <v>Biaya satuan untuk peralatan sudah termasuk bahan bakar, bahan habis dipakai dan operator.</v>
          </cell>
        </row>
        <row r="59">
          <cell r="I59" t="str">
            <v>Ts2</v>
          </cell>
          <cell r="J59">
            <v>48.870058812027139</v>
          </cell>
          <cell r="K59" t="str">
            <v>menit</v>
          </cell>
          <cell r="N59">
            <v>4</v>
          </cell>
          <cell r="P59" t="str">
            <v>Biaya satuan sudah termasuk pengeluaran untuk seluruh pajak yang berkaitan (tetapi tidak termasuk PPN</v>
          </cell>
        </row>
        <row r="60">
          <cell r="P60" t="str">
            <v>yang dibayar dari kontrak) dan biaya-biaya lainnya.</v>
          </cell>
        </row>
        <row r="61">
          <cell r="L61" t="str">
            <v>Berlanjut ke hal. berikut</v>
          </cell>
        </row>
        <row r="63">
          <cell r="B63" t="str">
            <v>ITEM PEMBAYARAN NO.</v>
          </cell>
          <cell r="E63" t="str">
            <v>:</v>
          </cell>
          <cell r="F63" t="str">
            <v>5.1 (2)</v>
          </cell>
          <cell r="L63" t="str">
            <v>Analisa EI-512</v>
          </cell>
        </row>
        <row r="64">
          <cell r="B64" t="str">
            <v>JENIS PEKERJAAN</v>
          </cell>
          <cell r="E64" t="str">
            <v>:</v>
          </cell>
          <cell r="F64" t="str">
            <v>Lapis Pondasi Agregat Kelas B, t:15 cm dibawah pedestrian</v>
          </cell>
        </row>
        <row r="65">
          <cell r="B65" t="str">
            <v>SATUAN PEMBAYARAN</v>
          </cell>
          <cell r="E65" t="str">
            <v>:</v>
          </cell>
          <cell r="F65" t="str">
            <v>M3</v>
          </cell>
          <cell r="J65" t="str">
            <v xml:space="preserve">         URAIAN ANALISA HARGA SATUAN</v>
          </cell>
        </row>
        <row r="66">
          <cell r="L66" t="str">
            <v>Lanjutan</v>
          </cell>
        </row>
        <row r="68">
          <cell r="B68" t="str">
            <v>No.</v>
          </cell>
          <cell r="D68" t="str">
            <v>U R A I A N</v>
          </cell>
          <cell r="I68" t="str">
            <v>KODE</v>
          </cell>
          <cell r="J68" t="str">
            <v>KOEF.</v>
          </cell>
          <cell r="K68" t="str">
            <v>SATUAN</v>
          </cell>
          <cell r="L68" t="str">
            <v>KETERANGAN</v>
          </cell>
        </row>
        <row r="71">
          <cell r="D71" t="str">
            <v>Kap. Prod. / jam =</v>
          </cell>
          <cell r="F71" t="str">
            <v>V x Fa x 60</v>
          </cell>
          <cell r="I71" t="str">
            <v>Q2</v>
          </cell>
          <cell r="J71">
            <v>6.7935256897684217</v>
          </cell>
          <cell r="K71" t="str">
            <v>M3</v>
          </cell>
        </row>
        <row r="72">
          <cell r="F72" t="str">
            <v>Fk x Ts2</v>
          </cell>
        </row>
        <row r="73">
          <cell r="D73" t="str">
            <v>Koefisien Alat / M3</v>
          </cell>
          <cell r="F73" t="str">
            <v xml:space="preserve"> =  1  :  Q2</v>
          </cell>
          <cell r="I73" t="str">
            <v>-</v>
          </cell>
          <cell r="J73">
            <v>0.14719897232538295</v>
          </cell>
          <cell r="K73" t="str">
            <v>jam</v>
          </cell>
        </row>
        <row r="75">
          <cell r="B75" t="str">
            <v xml:space="preserve">   2.c.</v>
          </cell>
          <cell r="D75" t="str">
            <v>MOTOR GRADER</v>
          </cell>
          <cell r="I75" t="str">
            <v>(E13)</v>
          </cell>
        </row>
        <row r="76">
          <cell r="D76" t="str">
            <v>Panjang hamparan</v>
          </cell>
          <cell r="I76" t="str">
            <v>Lh</v>
          </cell>
          <cell r="J76">
            <v>50</v>
          </cell>
          <cell r="K76" t="str">
            <v>M</v>
          </cell>
        </row>
        <row r="77">
          <cell r="D77" t="str">
            <v>Lebar efektif kerja blade</v>
          </cell>
          <cell r="I77" t="str">
            <v>b</v>
          </cell>
          <cell r="J77">
            <v>2.4</v>
          </cell>
          <cell r="K77" t="str">
            <v>M</v>
          </cell>
        </row>
        <row r="78">
          <cell r="D78" t="str">
            <v>Faktor Efisiensi alat</v>
          </cell>
          <cell r="I78" t="str">
            <v>Fa</v>
          </cell>
          <cell r="J78">
            <v>0.83</v>
          </cell>
          <cell r="K78" t="str">
            <v>-</v>
          </cell>
        </row>
        <row r="79">
          <cell r="D79" t="str">
            <v>Kecepatan rata-rata alat</v>
          </cell>
          <cell r="I79" t="str">
            <v>v</v>
          </cell>
          <cell r="J79">
            <v>4</v>
          </cell>
          <cell r="K79" t="str">
            <v>KM/jam</v>
          </cell>
        </row>
        <row r="80">
          <cell r="D80" t="str">
            <v>Jumlah lintasan</v>
          </cell>
          <cell r="I80" t="str">
            <v>n</v>
          </cell>
          <cell r="J80">
            <v>6</v>
          </cell>
          <cell r="K80" t="str">
            <v>lintasan</v>
          </cell>
          <cell r="L80" t="str">
            <v xml:space="preserve"> 3 x pp</v>
          </cell>
        </row>
        <row r="81">
          <cell r="D81" t="str">
            <v>Waktu Siklus :</v>
          </cell>
          <cell r="I81" t="str">
            <v>Ts3</v>
          </cell>
        </row>
        <row r="82">
          <cell r="D82" t="str">
            <v>- Perataan 1 lintasan  =  Lh : (v x 1000) x 60</v>
          </cell>
          <cell r="I82" t="str">
            <v>T1</v>
          </cell>
          <cell r="J82">
            <v>0.75</v>
          </cell>
          <cell r="K82" t="str">
            <v>menit</v>
          </cell>
        </row>
        <row r="83">
          <cell r="D83" t="str">
            <v>- Lain-lain</v>
          </cell>
          <cell r="I83" t="str">
            <v>T2</v>
          </cell>
          <cell r="J83">
            <v>1</v>
          </cell>
          <cell r="K83" t="str">
            <v>menit</v>
          </cell>
        </row>
        <row r="84">
          <cell r="I84" t="str">
            <v>Ts3</v>
          </cell>
          <cell r="J84">
            <v>1.75</v>
          </cell>
          <cell r="K84" t="str">
            <v>menit</v>
          </cell>
        </row>
        <row r="86">
          <cell r="D86" t="str">
            <v>Kap. Prod. / jam =</v>
          </cell>
          <cell r="F86" t="str">
            <v>Lh x b x t x Fa x 60</v>
          </cell>
          <cell r="I86" t="str">
            <v>Q3</v>
          </cell>
          <cell r="J86">
            <v>113.82857142857141</v>
          </cell>
          <cell r="K86" t="str">
            <v>M3</v>
          </cell>
        </row>
        <row r="87">
          <cell r="F87" t="str">
            <v>n x Ts3</v>
          </cell>
        </row>
        <row r="88">
          <cell r="D88" t="str">
            <v>Koefisien Alat / M3</v>
          </cell>
          <cell r="F88" t="str">
            <v xml:space="preserve"> =  1  :  Q3</v>
          </cell>
          <cell r="I88" t="str">
            <v>(E13)</v>
          </cell>
          <cell r="J88">
            <v>8.7851405622489977E-3</v>
          </cell>
          <cell r="K88" t="str">
            <v>jam</v>
          </cell>
        </row>
        <row r="90">
          <cell r="B90" t="str">
            <v xml:space="preserve">   2.d.</v>
          </cell>
          <cell r="D90" t="str">
            <v>VIBRATORY ROLLER</v>
          </cell>
          <cell r="I90" t="str">
            <v>(E19)</v>
          </cell>
        </row>
        <row r="91">
          <cell r="D91" t="str">
            <v>Kecepatan rata-rata alat</v>
          </cell>
          <cell r="I91" t="str">
            <v>v</v>
          </cell>
          <cell r="J91">
            <v>3</v>
          </cell>
          <cell r="K91" t="str">
            <v>KM/jam</v>
          </cell>
        </row>
        <row r="92">
          <cell r="D92" t="str">
            <v>Lebar efektif pemadatan</v>
          </cell>
          <cell r="I92" t="str">
            <v>b</v>
          </cell>
          <cell r="J92">
            <v>1.2</v>
          </cell>
          <cell r="K92" t="str">
            <v>M</v>
          </cell>
        </row>
        <row r="93">
          <cell r="D93" t="str">
            <v>Jumlah lintasan</v>
          </cell>
          <cell r="I93" t="str">
            <v>n</v>
          </cell>
          <cell r="J93">
            <v>8</v>
          </cell>
          <cell r="K93" t="str">
            <v>lintasan</v>
          </cell>
        </row>
        <row r="94">
          <cell r="D94" t="str">
            <v>Faktor Efisiensi alat</v>
          </cell>
          <cell r="I94" t="str">
            <v>Fa</v>
          </cell>
          <cell r="J94">
            <v>0.83</v>
          </cell>
          <cell r="K94" t="str">
            <v>-</v>
          </cell>
        </row>
        <row r="96">
          <cell r="D96" t="str">
            <v>Kap. Prod. / jam =</v>
          </cell>
          <cell r="F96" t="str">
            <v>(v x 1000) x b x t x Fa</v>
          </cell>
          <cell r="I96" t="str">
            <v>Q4</v>
          </cell>
          <cell r="J96">
            <v>74.7</v>
          </cell>
          <cell r="K96" t="str">
            <v>M3</v>
          </cell>
        </row>
        <row r="97">
          <cell r="F97" t="str">
            <v>n</v>
          </cell>
        </row>
        <row r="98">
          <cell r="D98" t="str">
            <v>Koefisien Alat / M3</v>
          </cell>
          <cell r="F98" t="str">
            <v xml:space="preserve"> =  1  :  Q4</v>
          </cell>
          <cell r="I98" t="str">
            <v>(E19)</v>
          </cell>
          <cell r="J98">
            <v>1.3386880856760375E-2</v>
          </cell>
          <cell r="K98" t="str">
            <v>jam</v>
          </cell>
        </row>
        <row r="100">
          <cell r="B100" t="str">
            <v xml:space="preserve">   2.e.</v>
          </cell>
          <cell r="D100" t="str">
            <v>PNEUMATIC TIRE ROLLER</v>
          </cell>
          <cell r="I100" t="str">
            <v>(E18)</v>
          </cell>
        </row>
        <row r="101">
          <cell r="D101" t="str">
            <v>Kecepatan rata-rata alat</v>
          </cell>
          <cell r="I101" t="str">
            <v>v</v>
          </cell>
          <cell r="J101">
            <v>5</v>
          </cell>
          <cell r="K101" t="str">
            <v>KM/jam</v>
          </cell>
        </row>
        <row r="102">
          <cell r="D102" t="str">
            <v>Lebar efektif pemadatan</v>
          </cell>
          <cell r="I102" t="str">
            <v>b</v>
          </cell>
          <cell r="J102">
            <v>1.5</v>
          </cell>
          <cell r="K102" t="str">
            <v>M</v>
          </cell>
        </row>
        <row r="103">
          <cell r="D103" t="str">
            <v>Jumlah lintasan</v>
          </cell>
          <cell r="I103" t="str">
            <v>n</v>
          </cell>
          <cell r="J103">
            <v>4</v>
          </cell>
          <cell r="K103" t="str">
            <v>lintasan</v>
          </cell>
        </row>
        <row r="104">
          <cell r="D104" t="str">
            <v>Faktor Efisiensi alat</v>
          </cell>
          <cell r="I104" t="str">
            <v>Fa</v>
          </cell>
          <cell r="J104">
            <v>0.83</v>
          </cell>
          <cell r="K104" t="str">
            <v>-</v>
          </cell>
        </row>
        <row r="106">
          <cell r="D106" t="str">
            <v>Kap. Prod. / jam =</v>
          </cell>
          <cell r="F106" t="str">
            <v>(v x 1000) x b x t x Fa</v>
          </cell>
          <cell r="I106" t="str">
            <v>Q5</v>
          </cell>
          <cell r="J106">
            <v>311.25</v>
          </cell>
          <cell r="K106" t="str">
            <v>M3</v>
          </cell>
        </row>
        <row r="107">
          <cell r="F107" t="str">
            <v>n</v>
          </cell>
        </row>
        <row r="108">
          <cell r="D108" t="str">
            <v>Koefisien Alat / M3</v>
          </cell>
          <cell r="F108" t="str">
            <v xml:space="preserve"> =  1  :  Q5</v>
          </cell>
          <cell r="I108" t="str">
            <v>(E18)</v>
          </cell>
          <cell r="J108">
            <v>3.2128514056224901E-3</v>
          </cell>
          <cell r="K108" t="str">
            <v>jam</v>
          </cell>
        </row>
        <row r="110">
          <cell r="B110" t="str">
            <v xml:space="preserve">   2.f.</v>
          </cell>
          <cell r="D110" t="str">
            <v>WATER TANK TRUCK</v>
          </cell>
          <cell r="I110" t="str">
            <v>(E23)</v>
          </cell>
        </row>
        <row r="111">
          <cell r="D111" t="str">
            <v>Volume tanki air</v>
          </cell>
          <cell r="I111" t="str">
            <v>V</v>
          </cell>
          <cell r="J111">
            <v>4</v>
          </cell>
          <cell r="K111" t="str">
            <v>M3</v>
          </cell>
        </row>
        <row r="112">
          <cell r="D112" t="str">
            <v>Kebutuhan air / M3 agregat padat</v>
          </cell>
          <cell r="I112" t="str">
            <v>Wc</v>
          </cell>
          <cell r="J112">
            <v>7.0000000000000007E-2</v>
          </cell>
          <cell r="K112" t="str">
            <v>M3</v>
          </cell>
        </row>
        <row r="113">
          <cell r="D113" t="str">
            <v>Pengisian tanki / jam</v>
          </cell>
          <cell r="I113" t="str">
            <v>n</v>
          </cell>
          <cell r="J113">
            <v>1</v>
          </cell>
          <cell r="K113" t="str">
            <v>kali</v>
          </cell>
        </row>
        <row r="114">
          <cell r="D114" t="str">
            <v>Faktor Efisiensi alat</v>
          </cell>
          <cell r="I114" t="str">
            <v>Fa</v>
          </cell>
          <cell r="J114">
            <v>0.83</v>
          </cell>
          <cell r="K114" t="str">
            <v>-</v>
          </cell>
        </row>
        <row r="116">
          <cell r="D116" t="str">
            <v>Kap. Prod. / jam =</v>
          </cell>
          <cell r="F116" t="str">
            <v>V x n x Fa</v>
          </cell>
          <cell r="I116" t="str">
            <v>Q6</v>
          </cell>
          <cell r="J116">
            <v>47.428571428571423</v>
          </cell>
          <cell r="K116" t="str">
            <v>M3</v>
          </cell>
        </row>
        <row r="117">
          <cell r="F117" t="str">
            <v>Wc</v>
          </cell>
        </row>
        <row r="118">
          <cell r="D118" t="str">
            <v>Koefisien Alat / M3</v>
          </cell>
          <cell r="F118" t="str">
            <v xml:space="preserve"> =  1  :  Q6</v>
          </cell>
          <cell r="I118" t="str">
            <v>(E23)</v>
          </cell>
          <cell r="J118">
            <v>2.1084337349397592E-2</v>
          </cell>
          <cell r="K118" t="str">
            <v>jam</v>
          </cell>
        </row>
        <row r="121">
          <cell r="L121" t="str">
            <v>Berlanjut ke hal. berikut</v>
          </cell>
        </row>
        <row r="123">
          <cell r="B123" t="str">
            <v>ITEM PEMBAYARAN NO.</v>
          </cell>
          <cell r="E123" t="str">
            <v>:</v>
          </cell>
          <cell r="F123" t="str">
            <v>5.1 (2)</v>
          </cell>
          <cell r="L123" t="str">
            <v>Analisa EI-512</v>
          </cell>
        </row>
        <row r="124">
          <cell r="B124" t="str">
            <v>JENIS PEKERJAAN</v>
          </cell>
          <cell r="E124" t="str">
            <v>:</v>
          </cell>
          <cell r="F124" t="str">
            <v>Lapis Pondasi Agregat Kelas B, t:15 cm dibawah pedestrian</v>
          </cell>
        </row>
        <row r="125">
          <cell r="B125" t="str">
            <v>SATUAN PEMBAYARAN</v>
          </cell>
          <cell r="E125" t="str">
            <v>:</v>
          </cell>
          <cell r="F125" t="str">
            <v>M3</v>
          </cell>
          <cell r="J125" t="str">
            <v xml:space="preserve">         URAIAN ANALISA HARGA SATUAN</v>
          </cell>
        </row>
        <row r="126">
          <cell r="L126" t="str">
            <v>Lanjutan</v>
          </cell>
        </row>
        <row r="128">
          <cell r="B128" t="str">
            <v>No.</v>
          </cell>
          <cell r="D128" t="str">
            <v>U R A I A N</v>
          </cell>
          <cell r="I128" t="str">
            <v>KODE</v>
          </cell>
          <cell r="J128" t="str">
            <v>KOEF.</v>
          </cell>
          <cell r="K128" t="str">
            <v>SATUAN</v>
          </cell>
          <cell r="L128" t="str">
            <v>KETERANGAN</v>
          </cell>
        </row>
        <row r="131">
          <cell r="B131" t="str">
            <v xml:space="preserve">   2.g.</v>
          </cell>
          <cell r="D131" t="str">
            <v>ALAT BANTU</v>
          </cell>
          <cell r="L131" t="str">
            <v xml:space="preserve"> Lump Sum</v>
          </cell>
        </row>
        <row r="132">
          <cell r="D132" t="str">
            <v>Diperlukan   :</v>
          </cell>
        </row>
        <row r="133">
          <cell r="D133" t="str">
            <v>- Kereta dorong</v>
          </cell>
          <cell r="F133" t="str">
            <v>=  2  buah.</v>
          </cell>
        </row>
        <row r="134">
          <cell r="D134" t="str">
            <v>- Sekop</v>
          </cell>
          <cell r="F134" t="str">
            <v>=  3  buah.</v>
          </cell>
        </row>
        <row r="135">
          <cell r="D135" t="str">
            <v>- Garpu</v>
          </cell>
          <cell r="F135" t="str">
            <v>=  2  buah.</v>
          </cell>
        </row>
        <row r="137">
          <cell r="B137" t="str">
            <v xml:space="preserve">   3.</v>
          </cell>
          <cell r="D137" t="str">
            <v>TENAGA</v>
          </cell>
        </row>
        <row r="138">
          <cell r="D138" t="str">
            <v>Produksi menentukan : WHEEL LOADER</v>
          </cell>
          <cell r="I138" t="str">
            <v>Q1</v>
          </cell>
          <cell r="J138">
            <v>77.8</v>
          </cell>
          <cell r="K138" t="str">
            <v>M3/jam</v>
          </cell>
        </row>
        <row r="139">
          <cell r="D139" t="str">
            <v>Produksi agregat / hari  =  Tk x Q1</v>
          </cell>
          <cell r="I139" t="str">
            <v>Qt</v>
          </cell>
          <cell r="J139">
            <v>544.6</v>
          </cell>
          <cell r="K139" t="str">
            <v>M3</v>
          </cell>
        </row>
        <row r="140">
          <cell r="D140" t="str">
            <v>Kebutuhan tenaga :</v>
          </cell>
        </row>
        <row r="141">
          <cell r="F141" t="str">
            <v>- Pekerja</v>
          </cell>
          <cell r="I141" t="str">
            <v>P</v>
          </cell>
          <cell r="J141">
            <v>1</v>
          </cell>
          <cell r="K141" t="str">
            <v>orang</v>
          </cell>
        </row>
        <row r="142">
          <cell r="F142" t="str">
            <v>- Mandor</v>
          </cell>
          <cell r="I142" t="str">
            <v>M</v>
          </cell>
          <cell r="J142">
            <v>5</v>
          </cell>
          <cell r="K142" t="str">
            <v>orang</v>
          </cell>
        </row>
        <row r="144">
          <cell r="D144" t="str">
            <v>Koefisien tenaga / M3   :</v>
          </cell>
        </row>
        <row r="145">
          <cell r="F145" t="str">
            <v>- Pekerja</v>
          </cell>
          <cell r="G145" t="str">
            <v>= (Tk x P) : Qt</v>
          </cell>
          <cell r="I145" t="str">
            <v>-</v>
          </cell>
          <cell r="J145">
            <v>1.2853470437017993E-2</v>
          </cell>
          <cell r="K145" t="str">
            <v>jam</v>
          </cell>
        </row>
        <row r="146">
          <cell r="F146" t="str">
            <v>- Mandor</v>
          </cell>
          <cell r="G146" t="str">
            <v>= (Tk x M) : Qt</v>
          </cell>
          <cell r="I146" t="str">
            <v>-</v>
          </cell>
          <cell r="J146">
            <v>6.4267352185089971E-2</v>
          </cell>
          <cell r="K146" t="str">
            <v>jam</v>
          </cell>
        </row>
        <row r="148">
          <cell r="B148" t="str">
            <v>4.</v>
          </cell>
          <cell r="D148" t="str">
            <v>HARGA DASAR SATUAN UPAH, BAHAN DAN ALAT</v>
          </cell>
        </row>
        <row r="149">
          <cell r="D149" t="str">
            <v>Lihat lampiran.</v>
          </cell>
        </row>
        <row r="151">
          <cell r="B151" t="str">
            <v>5.</v>
          </cell>
          <cell r="D151" t="str">
            <v>ANALISA HARGA SATUAN PEKERJAAN</v>
          </cell>
        </row>
        <row r="152">
          <cell r="D152" t="str">
            <v>Lihat perhitungan dalam FORMULIR STANDAR UNTUK</v>
          </cell>
        </row>
        <row r="153">
          <cell r="D153" t="str">
            <v>PEREKAMAN ANALISA MASING-MASING HARGA</v>
          </cell>
        </row>
        <row r="154">
          <cell r="D154" t="str">
            <v>SATUAN.</v>
          </cell>
        </row>
        <row r="155">
          <cell r="D155" t="str">
            <v>Didapat Harga Satuan Pekerjaan :</v>
          </cell>
        </row>
        <row r="157">
          <cell r="D157">
            <v>336910</v>
          </cell>
          <cell r="G157" t="str">
            <v xml:space="preserve"> / M3.</v>
          </cell>
        </row>
        <row r="160">
          <cell r="B160" t="str">
            <v>6.</v>
          </cell>
          <cell r="D160" t="str">
            <v>WAKTU PELAKSANAAN YANG DIPERLUKAN</v>
          </cell>
        </row>
        <row r="161">
          <cell r="D161" t="str">
            <v>Masa Pelaksanaan :</v>
          </cell>
          <cell r="F161">
            <v>0.97829275435073648</v>
          </cell>
          <cell r="G161" t="str">
            <v>bulan</v>
          </cell>
        </row>
        <row r="163">
          <cell r="B163" t="str">
            <v>7.</v>
          </cell>
          <cell r="D163" t="str">
            <v>VOLUME PEKERJAAN YANG DIPERLUKAN</v>
          </cell>
        </row>
        <row r="164">
          <cell r="D164" t="str">
            <v>Volume pekerjaan  :</v>
          </cell>
          <cell r="F164">
            <v>3340.73</v>
          </cell>
          <cell r="G164" t="str">
            <v>M3</v>
          </cell>
        </row>
        <row r="183">
          <cell r="B183" t="str">
            <v>ITEM PEMBAYARAN NO.</v>
          </cell>
          <cell r="F183" t="str">
            <v>:  5.2 (2)</v>
          </cell>
          <cell r="L183" t="str">
            <v>Analisa EI-522</v>
          </cell>
          <cell r="W183" t="str">
            <v>Analisa EI-522</v>
          </cell>
        </row>
        <row r="184">
          <cell r="B184" t="str">
            <v>JENIS PEKERJAAN</v>
          </cell>
          <cell r="F184" t="str">
            <v>:  Lapis Pondasi Agregat Kelas C2</v>
          </cell>
        </row>
        <row r="185">
          <cell r="B185" t="str">
            <v>SATUAN PEMBAYARAN</v>
          </cell>
          <cell r="F185" t="str">
            <v>:  M3</v>
          </cell>
          <cell r="J185" t="str">
            <v xml:space="preserve">         URAIAN ANALISA HARGA SATUAN</v>
          </cell>
          <cell r="N185" t="str">
            <v>FORMULIR STANDAR UNTUK</v>
          </cell>
        </row>
        <row r="186">
          <cell r="N186" t="str">
            <v>PEREKAMAN ANALISA MASING-MASING HARGA SATUAN</v>
          </cell>
        </row>
        <row r="187">
          <cell r="N187" t="str">
            <v/>
          </cell>
        </row>
        <row r="188">
          <cell r="B188" t="str">
            <v>No.</v>
          </cell>
          <cell r="D188" t="str">
            <v>U R A I A N</v>
          </cell>
          <cell r="I188" t="str">
            <v>KODE</v>
          </cell>
          <cell r="J188" t="str">
            <v>KOEF.</v>
          </cell>
          <cell r="K188" t="str">
            <v>SATUAN</v>
          </cell>
          <cell r="L188" t="str">
            <v>KETERANGAN</v>
          </cell>
        </row>
        <row r="190">
          <cell r="N190" t="str">
            <v>PROYEK</v>
          </cell>
          <cell r="R190" t="str">
            <v xml:space="preserve">:  </v>
          </cell>
        </row>
        <row r="191">
          <cell r="B191" t="str">
            <v>I.</v>
          </cell>
          <cell r="D191" t="str">
            <v>ASUMSI</v>
          </cell>
          <cell r="N191" t="str">
            <v>No. PAKET KONTRAK</v>
          </cell>
          <cell r="R191" t="str">
            <v xml:space="preserve">:  </v>
          </cell>
        </row>
        <row r="192">
          <cell r="B192">
            <v>1</v>
          </cell>
          <cell r="D192" t="str">
            <v>Menggunakan alat berat (cara mekanik)</v>
          </cell>
          <cell r="N192" t="str">
            <v>NAMA PAKET</v>
          </cell>
          <cell r="R192" t="str">
            <v xml:space="preserve">:  </v>
          </cell>
        </row>
        <row r="193">
          <cell r="B193">
            <v>2</v>
          </cell>
          <cell r="D193" t="str">
            <v>Lokasi pekerjaan : sepanjang jalan</v>
          </cell>
          <cell r="N193" t="str">
            <v>PROP / KAB / KODYA</v>
          </cell>
          <cell r="R193" t="str">
            <v xml:space="preserve">:  </v>
          </cell>
        </row>
        <row r="194">
          <cell r="B194">
            <v>3</v>
          </cell>
          <cell r="D194" t="str">
            <v>Kondisi existing jalan : sedang</v>
          </cell>
          <cell r="N194" t="str">
            <v>ITEM PEMBAYARAN NO.</v>
          </cell>
          <cell r="R194" t="str">
            <v>:  5.2 (2)</v>
          </cell>
          <cell r="U194" t="str">
            <v>PERKIRAAN VOL. PEK.</v>
          </cell>
          <cell r="W194" t="str">
            <v>:</v>
          </cell>
          <cell r="X194">
            <v>0</v>
          </cell>
        </row>
        <row r="195">
          <cell r="B195">
            <v>4</v>
          </cell>
          <cell r="D195" t="str">
            <v>Jarak rata-rata Base Camp ke lokasi pekerjaan</v>
          </cell>
          <cell r="I195" t="str">
            <v>L</v>
          </cell>
          <cell r="J195">
            <v>6.8071910112359557</v>
          </cell>
          <cell r="K195" t="str">
            <v>KM</v>
          </cell>
          <cell r="N195" t="str">
            <v>JENIS PEKERJAAN</v>
          </cell>
          <cell r="R195" t="str">
            <v>:  Lapis Pondasi Agregat Kelas C2</v>
          </cell>
          <cell r="U195" t="str">
            <v>TOTAL HARGA</v>
          </cell>
          <cell r="W195" t="str">
            <v>:</v>
          </cell>
          <cell r="X195">
            <v>0</v>
          </cell>
        </row>
        <row r="196">
          <cell r="B196">
            <v>5</v>
          </cell>
          <cell r="D196" t="str">
            <v>Tebal lapis Agregat padat</v>
          </cell>
          <cell r="I196" t="str">
            <v>t</v>
          </cell>
          <cell r="J196">
            <v>0.15</v>
          </cell>
          <cell r="K196" t="str">
            <v>M</v>
          </cell>
          <cell r="N196" t="str">
            <v>SATUAN PEMBAYARAN</v>
          </cell>
          <cell r="R196" t="str">
            <v>:  M3</v>
          </cell>
          <cell r="U196" t="str">
            <v>% THD. BIAYA PROYEK</v>
          </cell>
          <cell r="W196" t="str">
            <v>:</v>
          </cell>
          <cell r="X196">
            <v>0</v>
          </cell>
        </row>
        <row r="197">
          <cell r="B197">
            <v>6</v>
          </cell>
          <cell r="D197" t="str">
            <v>Faktor kembang material (Padat-Lepas)</v>
          </cell>
          <cell r="I197" t="str">
            <v>Fk</v>
          </cell>
          <cell r="J197">
            <v>1.2</v>
          </cell>
          <cell r="K197" t="str">
            <v>-</v>
          </cell>
        </row>
        <row r="198">
          <cell r="B198">
            <v>7</v>
          </cell>
          <cell r="D198" t="str">
            <v>Jam kerja efektif per-hari</v>
          </cell>
          <cell r="I198" t="str">
            <v>Tk</v>
          </cell>
          <cell r="J198">
            <v>7</v>
          </cell>
          <cell r="K198" t="str">
            <v>Jam</v>
          </cell>
        </row>
        <row r="199">
          <cell r="T199" t="str">
            <v>PERKIRAAN</v>
          </cell>
          <cell r="U199" t="str">
            <v>HARGA</v>
          </cell>
          <cell r="V199" t="str">
            <v>JUMLAH</v>
          </cell>
        </row>
        <row r="200">
          <cell r="B200" t="str">
            <v>II.</v>
          </cell>
          <cell r="D200" t="str">
            <v>URUTAN KERJA</v>
          </cell>
          <cell r="N200" t="str">
            <v>NO.</v>
          </cell>
          <cell r="P200" t="str">
            <v>KOMPONEN</v>
          </cell>
          <cell r="S200" t="str">
            <v>SATUAN</v>
          </cell>
          <cell r="T200" t="str">
            <v>KUANTITAS</v>
          </cell>
          <cell r="U200" t="str">
            <v>SATUAN</v>
          </cell>
          <cell r="V200" t="str">
            <v>HARGA</v>
          </cell>
        </row>
        <row r="201">
          <cell r="B201">
            <v>1</v>
          </cell>
          <cell r="D201" t="str">
            <v>Wheel Loader memuat Agregat ke dalam Dump</v>
          </cell>
          <cell r="U201" t="str">
            <v>(Rp.)</v>
          </cell>
          <cell r="V201" t="str">
            <v>(Rp.)</v>
          </cell>
        </row>
        <row r="202">
          <cell r="D202" t="str">
            <v>Tuck di Base Camp</v>
          </cell>
        </row>
        <row r="203">
          <cell r="B203">
            <v>2</v>
          </cell>
          <cell r="D203" t="str">
            <v>Dump Truck mengangkut Agregat ke lokasi</v>
          </cell>
        </row>
        <row r="204">
          <cell r="D204" t="str">
            <v>pekerjaandan dihampar dengan Motor Grader</v>
          </cell>
          <cell r="N204" t="str">
            <v>A.</v>
          </cell>
          <cell r="P204" t="str">
            <v>TENAGA</v>
          </cell>
        </row>
        <row r="205">
          <cell r="B205">
            <v>3</v>
          </cell>
          <cell r="D205" t="str">
            <v>Hamparaan Agregat dibasahi dengan Water Tank</v>
          </cell>
        </row>
        <row r="206">
          <cell r="D206" t="str">
            <v>Truck sebelum dipadatkan dengan Tandem</v>
          </cell>
          <cell r="N206" t="str">
            <v>1.</v>
          </cell>
          <cell r="P206" t="str">
            <v>Pekerja</v>
          </cell>
          <cell r="R206" t="str">
            <v>(L01)</v>
          </cell>
          <cell r="S206" t="str">
            <v>Jam</v>
          </cell>
          <cell r="T206">
            <v>0.12494422132976347</v>
          </cell>
          <cell r="U206">
            <v>6250</v>
          </cell>
          <cell r="X206">
            <v>780.90138331102173</v>
          </cell>
        </row>
        <row r="207">
          <cell r="D207" t="str">
            <v>Roller dan Pneumatic  Tire Roller</v>
          </cell>
          <cell r="N207" t="str">
            <v>2.</v>
          </cell>
          <cell r="P207" t="str">
            <v>Mandor</v>
          </cell>
          <cell r="R207" t="str">
            <v>(L03)</v>
          </cell>
          <cell r="S207" t="str">
            <v>Jam</v>
          </cell>
          <cell r="T207">
            <v>1.7849174475680497E-2</v>
          </cell>
          <cell r="U207">
            <v>10000</v>
          </cell>
          <cell r="X207">
            <v>178.49174475680496</v>
          </cell>
        </row>
        <row r="208">
          <cell r="B208">
            <v>4</v>
          </cell>
          <cell r="D208" t="str">
            <v>Selama pemadatan sekelompok pekerja akan</v>
          </cell>
        </row>
        <row r="209">
          <cell r="D209" t="str">
            <v>merapikan tepi hamparan dan level permukaan</v>
          </cell>
        </row>
        <row r="210">
          <cell r="D210" t="str">
            <v>dengan menggunakan alat bantu</v>
          </cell>
          <cell r="T210" t="str">
            <v xml:space="preserve">JUMLAH HARGA TENAGA   </v>
          </cell>
          <cell r="X210">
            <v>959.39312806782664</v>
          </cell>
        </row>
        <row r="212">
          <cell r="B212" t="str">
            <v>III.</v>
          </cell>
          <cell r="D212" t="str">
            <v>PEMAKAIAN BAHAN, ALAT DAN TENAGA</v>
          </cell>
          <cell r="N212" t="str">
            <v>B.</v>
          </cell>
          <cell r="P212" t="str">
            <v>BAHAN</v>
          </cell>
        </row>
        <row r="214">
          <cell r="B214" t="str">
            <v xml:space="preserve">   1.</v>
          </cell>
          <cell r="D214" t="str">
            <v>BAHAN</v>
          </cell>
          <cell r="N214" t="str">
            <v>1.</v>
          </cell>
          <cell r="P214" t="str">
            <v>Agregat Kelas C2 (M29)</v>
          </cell>
          <cell r="S214" t="str">
            <v>M3</v>
          </cell>
          <cell r="T214">
            <v>1.2</v>
          </cell>
          <cell r="U214">
            <v>0</v>
          </cell>
          <cell r="X214">
            <v>0</v>
          </cell>
        </row>
        <row r="215">
          <cell r="D215" t="str">
            <v>Material Agregat Kelas C2 hasil produksi di Base Camp</v>
          </cell>
        </row>
        <row r="216">
          <cell r="D216" t="str">
            <v>Setiap 1 M3 Agregat padat diperlukan : 1 x Fk</v>
          </cell>
          <cell r="I216" t="str">
            <v>(M29)</v>
          </cell>
          <cell r="J216">
            <v>1.2</v>
          </cell>
          <cell r="K216" t="str">
            <v>M3</v>
          </cell>
          <cell r="L216" t="str">
            <v>Agregat lepas</v>
          </cell>
        </row>
        <row r="218">
          <cell r="B218" t="str">
            <v xml:space="preserve">   2.</v>
          </cell>
          <cell r="D218" t="str">
            <v>ALAT</v>
          </cell>
        </row>
        <row r="219">
          <cell r="B219" t="str">
            <v>2.a.</v>
          </cell>
          <cell r="D219" t="str">
            <v>WHEEL LOADER</v>
          </cell>
          <cell r="I219" t="str">
            <v>(E15)</v>
          </cell>
        </row>
        <row r="220">
          <cell r="D220" t="str">
            <v>Kapasitas bucket</v>
          </cell>
          <cell r="I220" t="str">
            <v>V</v>
          </cell>
          <cell r="J220">
            <v>1.5</v>
          </cell>
          <cell r="K220" t="str">
            <v>M3</v>
          </cell>
          <cell r="T220" t="str">
            <v xml:space="preserve">JUMLAH HARGA BAHAN   </v>
          </cell>
          <cell r="X220">
            <v>0</v>
          </cell>
        </row>
        <row r="221">
          <cell r="D221" t="str">
            <v>Faktor bucket</v>
          </cell>
          <cell r="I221" t="str">
            <v>Fb</v>
          </cell>
          <cell r="J221">
            <v>0.9</v>
          </cell>
          <cell r="K221" t="str">
            <v>-</v>
          </cell>
          <cell r="L221" t="str">
            <v>Pemuatan ringan</v>
          </cell>
        </row>
        <row r="222">
          <cell r="D222" t="str">
            <v>Faktor Efisiensi alat</v>
          </cell>
          <cell r="I222" t="str">
            <v>Fa</v>
          </cell>
          <cell r="J222">
            <v>0.83</v>
          </cell>
          <cell r="K222" t="str">
            <v>-</v>
          </cell>
          <cell r="N222" t="str">
            <v>C.</v>
          </cell>
          <cell r="P222" t="str">
            <v>PERALATAN</v>
          </cell>
        </row>
        <row r="223">
          <cell r="D223" t="str">
            <v>Waktu siklus</v>
          </cell>
          <cell r="I223" t="str">
            <v>Ts1</v>
          </cell>
        </row>
        <row r="224">
          <cell r="D224" t="str">
            <v>- Muat</v>
          </cell>
          <cell r="I224" t="str">
            <v>T1</v>
          </cell>
          <cell r="J224">
            <v>0.5</v>
          </cell>
          <cell r="K224" t="str">
            <v>menit</v>
          </cell>
          <cell r="N224" t="str">
            <v>1</v>
          </cell>
          <cell r="P224" t="str">
            <v>Wheel Loader</v>
          </cell>
          <cell r="R224" t="str">
            <v>(E15)</v>
          </cell>
          <cell r="S224" t="str">
            <v>Jam</v>
          </cell>
          <cell r="T224">
            <v>1.7849174475680497E-2</v>
          </cell>
          <cell r="U224">
            <v>584260</v>
          </cell>
          <cell r="X224">
            <v>10428.558679161088</v>
          </cell>
        </row>
        <row r="225">
          <cell r="D225" t="str">
            <v>- Lain-lain</v>
          </cell>
          <cell r="I225" t="str">
            <v>T2</v>
          </cell>
          <cell r="J225">
            <v>0.5</v>
          </cell>
          <cell r="K225" t="str">
            <v>menit</v>
          </cell>
          <cell r="N225" t="str">
            <v>2</v>
          </cell>
          <cell r="P225" t="str">
            <v>Dump Truck</v>
          </cell>
          <cell r="R225" t="str">
            <v>(E08)</v>
          </cell>
          <cell r="S225" t="str">
            <v>Jam</v>
          </cell>
          <cell r="T225">
            <v>0.12580388971616804</v>
          </cell>
          <cell r="U225">
            <v>353868</v>
          </cell>
          <cell r="X225">
            <v>44517.970846080956</v>
          </cell>
        </row>
        <row r="226">
          <cell r="I226" t="str">
            <v>Ts1</v>
          </cell>
          <cell r="J226">
            <v>1</v>
          </cell>
          <cell r="K226" t="str">
            <v>menit</v>
          </cell>
          <cell r="N226" t="str">
            <v>3</v>
          </cell>
          <cell r="P226" t="str">
            <v>Motor Grader</v>
          </cell>
          <cell r="R226" t="str">
            <v>(E13)</v>
          </cell>
          <cell r="S226" t="str">
            <v>Jam</v>
          </cell>
          <cell r="T226">
            <v>1.1713520749665328E-2</v>
          </cell>
          <cell r="U226">
            <v>627633</v>
          </cell>
          <cell r="X226">
            <v>7351.7921686746986</v>
          </cell>
        </row>
        <row r="227">
          <cell r="N227" t="str">
            <v>4</v>
          </cell>
          <cell r="P227" t="str">
            <v>Vibratory Roller</v>
          </cell>
          <cell r="R227" t="str">
            <v>(E19)</v>
          </cell>
          <cell r="S227" t="str">
            <v>Jam</v>
          </cell>
          <cell r="T227">
            <v>2.1419009370816599E-2</v>
          </cell>
          <cell r="U227">
            <v>509163</v>
          </cell>
          <cell r="X227">
            <v>10905.767068273091</v>
          </cell>
        </row>
        <row r="228">
          <cell r="D228" t="str">
            <v>Kap. Prod. / jam =</v>
          </cell>
          <cell r="F228" t="str">
            <v>V x Fb x Fa x 60</v>
          </cell>
          <cell r="I228" t="str">
            <v>Q1</v>
          </cell>
          <cell r="J228">
            <v>56.025000000000006</v>
          </cell>
          <cell r="K228" t="str">
            <v>M3</v>
          </cell>
          <cell r="N228" t="str">
            <v>5</v>
          </cell>
          <cell r="P228" t="str">
            <v>P. Tyre Roller</v>
          </cell>
          <cell r="R228" t="str">
            <v>(E18)</v>
          </cell>
          <cell r="S228" t="str">
            <v>Jam</v>
          </cell>
          <cell r="T228">
            <v>4.2838018741633201E-3</v>
          </cell>
          <cell r="U228">
            <v>315000</v>
          </cell>
          <cell r="X228">
            <v>1349.3975903614457</v>
          </cell>
        </row>
        <row r="229">
          <cell r="F229" t="str">
            <v>Fk x Ts1</v>
          </cell>
          <cell r="N229" t="str">
            <v>6</v>
          </cell>
          <cell r="P229" t="str">
            <v>Water Tanker</v>
          </cell>
          <cell r="R229" t="str">
            <v>(E23)</v>
          </cell>
          <cell r="S229" t="str">
            <v>Jam</v>
          </cell>
          <cell r="T229">
            <v>2.1084337349397592E-2</v>
          </cell>
          <cell r="U229">
            <v>375000</v>
          </cell>
          <cell r="X229">
            <v>7906.6265060240967</v>
          </cell>
        </row>
        <row r="230">
          <cell r="D230" t="str">
            <v>Koefisien Alat / M3</v>
          </cell>
          <cell r="F230" t="str">
            <v xml:space="preserve"> =  1  :  Q1</v>
          </cell>
          <cell r="I230" t="str">
            <v>(E15)</v>
          </cell>
          <cell r="J230">
            <v>1.7849174475680497E-2</v>
          </cell>
          <cell r="K230" t="str">
            <v>Jam</v>
          </cell>
          <cell r="N230" t="str">
            <v>7</v>
          </cell>
          <cell r="P230" t="str">
            <v>Alat Bantu</v>
          </cell>
          <cell r="S230" t="str">
            <v>Ls</v>
          </cell>
          <cell r="T230">
            <v>1</v>
          </cell>
          <cell r="U230">
            <v>800</v>
          </cell>
          <cell r="X230">
            <v>800</v>
          </cell>
        </row>
        <row r="232">
          <cell r="B232" t="str">
            <v>2.b.</v>
          </cell>
          <cell r="D232" t="str">
            <v>DUMP TRUCK</v>
          </cell>
          <cell r="I232" t="str">
            <v>(E08)</v>
          </cell>
          <cell r="T232" t="str">
            <v xml:space="preserve">JUMLAH HARGA PERALATAN   </v>
          </cell>
          <cell r="X232">
            <v>83260.11285857539</v>
          </cell>
        </row>
        <row r="233">
          <cell r="D233" t="str">
            <v>Kapasitas bak</v>
          </cell>
          <cell r="I233" t="str">
            <v>V</v>
          </cell>
          <cell r="J233">
            <v>4</v>
          </cell>
          <cell r="K233" t="str">
            <v>M3</v>
          </cell>
        </row>
        <row r="234">
          <cell r="D234" t="str">
            <v>Faktor Efisiensi alat</v>
          </cell>
          <cell r="I234" t="str">
            <v>Fa</v>
          </cell>
          <cell r="J234">
            <v>0.83</v>
          </cell>
          <cell r="K234" t="str">
            <v>-</v>
          </cell>
          <cell r="N234" t="str">
            <v>D.</v>
          </cell>
          <cell r="P234" t="str">
            <v>JUMLAH HARGA TENAGA, BAHAN DAN PERALATAN  ( A + B + C )</v>
          </cell>
          <cell r="X234">
            <v>84219.505986643213</v>
          </cell>
        </row>
        <row r="235">
          <cell r="D235" t="str">
            <v>Kecepatan rata-rata bermuatan</v>
          </cell>
          <cell r="I235" t="str">
            <v>v1</v>
          </cell>
          <cell r="J235">
            <v>45</v>
          </cell>
          <cell r="K235" t="str">
            <v>KM / Jam</v>
          </cell>
          <cell r="N235" t="str">
            <v>E.</v>
          </cell>
          <cell r="P235" t="str">
            <v>OVERHEAD &amp; PROFIT</v>
          </cell>
          <cell r="S235">
            <v>10</v>
          </cell>
          <cell r="T235" t="str">
            <v>%  x  D</v>
          </cell>
          <cell r="X235">
            <v>8421.9505986643217</v>
          </cell>
        </row>
        <row r="236">
          <cell r="D236" t="str">
            <v>Kecepatan rata-rata kosong</v>
          </cell>
          <cell r="I236" t="str">
            <v>v2</v>
          </cell>
          <cell r="J236">
            <v>60</v>
          </cell>
          <cell r="K236" t="str">
            <v>KM / Jam</v>
          </cell>
          <cell r="N236" t="str">
            <v>F.</v>
          </cell>
          <cell r="P236" t="str">
            <v>HARGA SATUAN PEKERJAAN  ( D + E )</v>
          </cell>
          <cell r="X236">
            <v>92641.456585307533</v>
          </cell>
        </row>
        <row r="237">
          <cell r="D237" t="str">
            <v>Waktu Siklus</v>
          </cell>
          <cell r="I237" t="str">
            <v>Ts2</v>
          </cell>
          <cell r="N237" t="str">
            <v>Note: 1</v>
          </cell>
          <cell r="P237" t="str">
            <v>SATUAN dapat berdasarkan atas jam operasi untuk Tenaga Kerja dan Peralatan, volume dan/atau ukuran</v>
          </cell>
        </row>
        <row r="238">
          <cell r="D238" t="str">
            <v>- Waktu tempuh isi = (L : v1) x 60 menit</v>
          </cell>
          <cell r="I238" t="str">
            <v>T1</v>
          </cell>
          <cell r="J238">
            <v>9.0762546816479404</v>
          </cell>
          <cell r="K238" t="str">
            <v>menit</v>
          </cell>
          <cell r="P238" t="str">
            <v>berat untuk bahan-bahan.</v>
          </cell>
        </row>
        <row r="239">
          <cell r="D239" t="str">
            <v>- Waktu tempuh kosong = (L : v2) x 60 menit</v>
          </cell>
          <cell r="I239" t="str">
            <v>T2</v>
          </cell>
          <cell r="J239">
            <v>6.8071910112359557</v>
          </cell>
          <cell r="K239" t="str">
            <v>menit</v>
          </cell>
          <cell r="N239">
            <v>2</v>
          </cell>
          <cell r="P239" t="str">
            <v>Kuantitas satuan adalah kuantitas setiap komponen untuk menyelesaikan satu satuan pekerjaan dari nomor</v>
          </cell>
        </row>
        <row r="240">
          <cell r="D240" t="str">
            <v>- Lain-lain</v>
          </cell>
          <cell r="I240" t="str">
            <v>T3</v>
          </cell>
          <cell r="J240">
            <v>5</v>
          </cell>
          <cell r="K240" t="str">
            <v>menit</v>
          </cell>
          <cell r="P240" t="str">
            <v>mata pembayaran.</v>
          </cell>
        </row>
        <row r="241">
          <cell r="I241" t="str">
            <v>Ts2</v>
          </cell>
          <cell r="J241">
            <v>20.883445692883896</v>
          </cell>
          <cell r="K241" t="str">
            <v>menit</v>
          </cell>
          <cell r="N241">
            <v>3</v>
          </cell>
          <cell r="P241" t="str">
            <v>Biaya satuan untuk peralatan sudah termasuk bahan bakar, bahan habis dipakai dan operator.</v>
          </cell>
        </row>
        <row r="242">
          <cell r="N242">
            <v>4</v>
          </cell>
          <cell r="P242" t="str">
            <v>Biaya satuan sudah termasuk pengeluaran untuk seluruh pajak yang berkaitan (tetapi tidak termasuk PPN</v>
          </cell>
        </row>
        <row r="243">
          <cell r="L243" t="str">
            <v>Berlanjut ke hal. berikut</v>
          </cell>
          <cell r="P243" t="str">
            <v>yang dibayar dari kontrak) dan biaya-biaya lainnya.</v>
          </cell>
        </row>
        <row r="244">
          <cell r="B244" t="str">
            <v>ITEM PEMBAYARAN NO.</v>
          </cell>
          <cell r="F244" t="str">
            <v>:  5.2 (2)</v>
          </cell>
          <cell r="L244" t="str">
            <v>Analisa EI-522</v>
          </cell>
        </row>
        <row r="245">
          <cell r="B245" t="str">
            <v>JENIS PEKERJAAN</v>
          </cell>
          <cell r="F245" t="str">
            <v>:  Lapis Pondasi Agregat Kelas C2</v>
          </cell>
        </row>
        <row r="246">
          <cell r="B246" t="str">
            <v>SATUAN PEMBAYARAN</v>
          </cell>
          <cell r="F246" t="str">
            <v>:  M3</v>
          </cell>
          <cell r="J246" t="str">
            <v xml:space="preserve">         URAIAN ANALISA HARGA SATUAN</v>
          </cell>
        </row>
        <row r="247">
          <cell r="L247" t="str">
            <v>Lanjutan</v>
          </cell>
        </row>
        <row r="249">
          <cell r="B249" t="str">
            <v>No.</v>
          </cell>
          <cell r="D249" t="str">
            <v>U R A I A N</v>
          </cell>
          <cell r="I249" t="str">
            <v>KODE</v>
          </cell>
          <cell r="J249" t="str">
            <v>KOEF.</v>
          </cell>
          <cell r="K249" t="str">
            <v>SATUAN</v>
          </cell>
          <cell r="L249" t="str">
            <v>KETERANGAN</v>
          </cell>
        </row>
        <row r="252">
          <cell r="D252" t="str">
            <v xml:space="preserve">Kap. Prod./jam = </v>
          </cell>
          <cell r="F252" t="str">
            <v>V x Fa x 60</v>
          </cell>
          <cell r="I252" t="str">
            <v>Q2</v>
          </cell>
          <cell r="J252">
            <v>7.9488798180735589</v>
          </cell>
          <cell r="K252" t="str">
            <v>M3</v>
          </cell>
        </row>
        <row r="253">
          <cell r="F253" t="str">
            <v>Fk x Ts2</v>
          </cell>
        </row>
        <row r="254">
          <cell r="D254" t="str">
            <v>Koefisien Alat / M3</v>
          </cell>
          <cell r="F254" t="str">
            <v xml:space="preserve"> = 1 : Q2</v>
          </cell>
          <cell r="I254" t="str">
            <v>(E08)</v>
          </cell>
          <cell r="J254">
            <v>0.12580388971616804</v>
          </cell>
          <cell r="K254" t="str">
            <v>Jam</v>
          </cell>
        </row>
        <row r="256">
          <cell r="B256" t="str">
            <v>2.c.</v>
          </cell>
          <cell r="D256" t="str">
            <v>MOTOR GRADER</v>
          </cell>
          <cell r="I256" t="str">
            <v>(E13)</v>
          </cell>
        </row>
        <row r="257">
          <cell r="D257" t="str">
            <v>Panjang hamparan</v>
          </cell>
          <cell r="I257" t="str">
            <v>Lh</v>
          </cell>
          <cell r="J257">
            <v>50</v>
          </cell>
          <cell r="K257" t="str">
            <v>M</v>
          </cell>
        </row>
        <row r="258">
          <cell r="D258" t="str">
            <v>Lebar efektif kerja blade</v>
          </cell>
          <cell r="I258" t="str">
            <v>b</v>
          </cell>
          <cell r="J258">
            <v>2.4</v>
          </cell>
          <cell r="K258" t="str">
            <v>M</v>
          </cell>
        </row>
        <row r="259">
          <cell r="D259" t="str">
            <v>Faktor Efisiensi alat</v>
          </cell>
          <cell r="I259" t="str">
            <v>Fa</v>
          </cell>
          <cell r="J259">
            <v>0.83</v>
          </cell>
          <cell r="K259" t="str">
            <v>-</v>
          </cell>
        </row>
        <row r="260">
          <cell r="D260" t="str">
            <v>Kecepatan rata-rata alat</v>
          </cell>
          <cell r="I260" t="str">
            <v>v</v>
          </cell>
          <cell r="J260">
            <v>4</v>
          </cell>
          <cell r="K260" t="str">
            <v>KM / Jam</v>
          </cell>
        </row>
        <row r="261">
          <cell r="D261" t="str">
            <v>Jumlah lintasan</v>
          </cell>
          <cell r="I261" t="str">
            <v>n</v>
          </cell>
          <cell r="J261">
            <v>6</v>
          </cell>
          <cell r="K261" t="str">
            <v>lintasan</v>
          </cell>
          <cell r="L261" t="str">
            <v>3 x pp</v>
          </cell>
        </row>
        <row r="262">
          <cell r="D262" t="str">
            <v>Waktu Siklus</v>
          </cell>
          <cell r="I262" t="str">
            <v>Ts3</v>
          </cell>
        </row>
        <row r="263">
          <cell r="D263" t="str">
            <v>- Perataan 1 lintasan  = (Lh x 60) : (v x 1000)</v>
          </cell>
          <cell r="I263" t="str">
            <v>T1</v>
          </cell>
          <cell r="J263">
            <v>0.75</v>
          </cell>
          <cell r="K263" t="str">
            <v>menit</v>
          </cell>
        </row>
        <row r="264">
          <cell r="D264" t="str">
            <v>- Lain-lain</v>
          </cell>
          <cell r="I264" t="str">
            <v>T2</v>
          </cell>
          <cell r="J264">
            <v>1</v>
          </cell>
          <cell r="K264" t="str">
            <v>menit</v>
          </cell>
        </row>
        <row r="265">
          <cell r="I265" t="str">
            <v>Ts3</v>
          </cell>
          <cell r="J265">
            <v>1.75</v>
          </cell>
          <cell r="K265" t="str">
            <v>menit</v>
          </cell>
        </row>
        <row r="267">
          <cell r="D267" t="str">
            <v>Kap.Prod. / jam =</v>
          </cell>
          <cell r="F267" t="str">
            <v>Lh x b x t x Fa x 60</v>
          </cell>
          <cell r="I267" t="str">
            <v>Q3</v>
          </cell>
          <cell r="J267">
            <v>85.371428571428567</v>
          </cell>
          <cell r="K267" t="str">
            <v>M3</v>
          </cell>
        </row>
        <row r="268">
          <cell r="F268" t="str">
            <v>n x Ts3</v>
          </cell>
        </row>
        <row r="269">
          <cell r="D269" t="str">
            <v>Koefisien Alat / M3</v>
          </cell>
          <cell r="F269" t="str">
            <v xml:space="preserve"> = 1 : Q3</v>
          </cell>
          <cell r="I269" t="str">
            <v>(E13)</v>
          </cell>
          <cell r="J269">
            <v>1.1713520749665328E-2</v>
          </cell>
          <cell r="K269" t="str">
            <v>Jam</v>
          </cell>
        </row>
        <row r="271">
          <cell r="B271" t="str">
            <v>2.d.</v>
          </cell>
          <cell r="D271" t="str">
            <v>VIBRATORY ROLLER</v>
          </cell>
          <cell r="I271" t="str">
            <v>(E19)</v>
          </cell>
        </row>
        <row r="272">
          <cell r="D272" t="str">
            <v>Kecepatan rata-rata</v>
          </cell>
          <cell r="I272" t="str">
            <v>v</v>
          </cell>
          <cell r="J272">
            <v>2.5</v>
          </cell>
          <cell r="K272" t="str">
            <v>KM / Jam</v>
          </cell>
        </row>
        <row r="273">
          <cell r="D273" t="str">
            <v>Lebar efektif pemadatan</v>
          </cell>
          <cell r="I273" t="str">
            <v>b</v>
          </cell>
          <cell r="J273">
            <v>1.2</v>
          </cell>
          <cell r="K273" t="str">
            <v>M</v>
          </cell>
        </row>
        <row r="274">
          <cell r="D274" t="str">
            <v>Jumlah lintasan</v>
          </cell>
          <cell r="I274" t="str">
            <v>n</v>
          </cell>
          <cell r="J274">
            <v>8</v>
          </cell>
          <cell r="K274" t="str">
            <v>lintasan</v>
          </cell>
          <cell r="L274" t="str">
            <v>4 x pp</v>
          </cell>
        </row>
        <row r="275">
          <cell r="D275" t="str">
            <v>Faktor Efisiensi alat</v>
          </cell>
          <cell r="I275" t="str">
            <v>Fa</v>
          </cell>
          <cell r="J275">
            <v>0.83</v>
          </cell>
          <cell r="K275" t="str">
            <v>-</v>
          </cell>
        </row>
        <row r="277">
          <cell r="D277" t="str">
            <v>Kap.Prod. / jam =</v>
          </cell>
          <cell r="F277" t="str">
            <v>(v x 1000) x b x t x Fa</v>
          </cell>
          <cell r="I277" t="str">
            <v>Q4</v>
          </cell>
          <cell r="J277">
            <v>46.6875</v>
          </cell>
          <cell r="K277" t="str">
            <v>M3</v>
          </cell>
        </row>
        <row r="278">
          <cell r="F278" t="str">
            <v>n</v>
          </cell>
        </row>
        <row r="279">
          <cell r="D279" t="str">
            <v>Koefisien Alat / M3</v>
          </cell>
          <cell r="F279" t="str">
            <v xml:space="preserve"> = 1 : Q4</v>
          </cell>
          <cell r="I279" t="str">
            <v>(E19)</v>
          </cell>
          <cell r="J279">
            <v>2.1419009370816599E-2</v>
          </cell>
          <cell r="K279" t="str">
            <v>Jam</v>
          </cell>
        </row>
        <row r="281">
          <cell r="B281" t="str">
            <v>2.e.</v>
          </cell>
          <cell r="D281" t="str">
            <v>PNEUMATIC TIRE ROLLER</v>
          </cell>
          <cell r="I281" t="str">
            <v>(E18)</v>
          </cell>
        </row>
        <row r="282">
          <cell r="D282" t="str">
            <v>Kecepatan rata-rata alat</v>
          </cell>
          <cell r="I282" t="str">
            <v>v</v>
          </cell>
          <cell r="J282">
            <v>5</v>
          </cell>
          <cell r="K282" t="str">
            <v>KM / Jam</v>
          </cell>
        </row>
        <row r="283">
          <cell r="D283" t="str">
            <v>Lebar efektif pemadatan</v>
          </cell>
          <cell r="I283" t="str">
            <v>b</v>
          </cell>
          <cell r="J283">
            <v>1.5</v>
          </cell>
          <cell r="K283" t="str">
            <v>M</v>
          </cell>
        </row>
        <row r="284">
          <cell r="D284" t="str">
            <v>Jumlah lintasan</v>
          </cell>
          <cell r="I284" t="str">
            <v>n</v>
          </cell>
          <cell r="J284">
            <v>4</v>
          </cell>
          <cell r="K284" t="str">
            <v>lintasan</v>
          </cell>
          <cell r="L284" t="str">
            <v>2 x pp</v>
          </cell>
        </row>
        <row r="285">
          <cell r="D285" t="str">
            <v>Faktor Efisiensi alat</v>
          </cell>
          <cell r="I285" t="str">
            <v>Fa</v>
          </cell>
          <cell r="J285">
            <v>0.83</v>
          </cell>
          <cell r="K285" t="str">
            <v>-</v>
          </cell>
        </row>
        <row r="287">
          <cell r="D287" t="str">
            <v>Kap.Prod. / jam =</v>
          </cell>
          <cell r="F287" t="str">
            <v>(v x 1000) x b x t x Fa</v>
          </cell>
          <cell r="I287" t="str">
            <v>Q5</v>
          </cell>
          <cell r="J287">
            <v>233.4375</v>
          </cell>
          <cell r="K287" t="str">
            <v>M3</v>
          </cell>
        </row>
        <row r="288">
          <cell r="F288" t="str">
            <v>n</v>
          </cell>
        </row>
        <row r="289">
          <cell r="D289" t="str">
            <v>Koefisien Alat / M3</v>
          </cell>
          <cell r="F289" t="str">
            <v xml:space="preserve"> = 1 : Q5</v>
          </cell>
          <cell r="I289" t="str">
            <v>(E18)</v>
          </cell>
          <cell r="J289">
            <v>4.2838018741633201E-3</v>
          </cell>
          <cell r="K289" t="str">
            <v>Jam</v>
          </cell>
        </row>
        <row r="291">
          <cell r="B291" t="str">
            <v>2.f.</v>
          </cell>
          <cell r="D291" t="str">
            <v>WATERTANK TRUCK</v>
          </cell>
          <cell r="I291" t="str">
            <v>(E23)</v>
          </cell>
        </row>
        <row r="292">
          <cell r="D292" t="str">
            <v>Volume tangki air</v>
          </cell>
          <cell r="I292" t="str">
            <v>V</v>
          </cell>
          <cell r="J292">
            <v>4</v>
          </cell>
          <cell r="K292" t="str">
            <v>M3</v>
          </cell>
        </row>
        <row r="293">
          <cell r="D293" t="str">
            <v>Kebutuhan air / M3 agregat padat</v>
          </cell>
          <cell r="I293" t="str">
            <v>Wc</v>
          </cell>
          <cell r="J293">
            <v>7.0000000000000007E-2</v>
          </cell>
          <cell r="K293" t="str">
            <v>M3</v>
          </cell>
        </row>
        <row r="294">
          <cell r="D294" t="str">
            <v>Pengisian tangki / jam</v>
          </cell>
          <cell r="I294" t="str">
            <v>n</v>
          </cell>
          <cell r="J294">
            <v>1</v>
          </cell>
          <cell r="K294" t="str">
            <v>kali</v>
          </cell>
        </row>
        <row r="295">
          <cell r="D295" t="str">
            <v>Faktor Efisiensi alat</v>
          </cell>
          <cell r="I295" t="str">
            <v>Fa</v>
          </cell>
          <cell r="J295">
            <v>0.83</v>
          </cell>
          <cell r="K295" t="str">
            <v>-</v>
          </cell>
        </row>
        <row r="297">
          <cell r="D297" t="str">
            <v>Kap.Prod. / jam =</v>
          </cell>
          <cell r="F297" t="str">
            <v>V x n x Fa</v>
          </cell>
          <cell r="I297" t="str">
            <v>Q6</v>
          </cell>
          <cell r="J297">
            <v>47.428571428571423</v>
          </cell>
          <cell r="K297" t="str">
            <v>M3</v>
          </cell>
        </row>
        <row r="298">
          <cell r="F298" t="str">
            <v>Wc</v>
          </cell>
        </row>
        <row r="299">
          <cell r="D299" t="str">
            <v>Koefisien Alat / M3</v>
          </cell>
          <cell r="F299" t="str">
            <v xml:space="preserve"> = 1 : Q6</v>
          </cell>
          <cell r="I299" t="str">
            <v>(E23)</v>
          </cell>
          <cell r="J299">
            <v>2.1084337349397592E-2</v>
          </cell>
          <cell r="K299" t="str">
            <v>Jam</v>
          </cell>
        </row>
        <row r="302">
          <cell r="L302" t="str">
            <v>Berlanjut ke hal. berikut</v>
          </cell>
        </row>
        <row r="303">
          <cell r="B303" t="str">
            <v>ITEM PEMBAYARAN NO.</v>
          </cell>
          <cell r="F303" t="str">
            <v>:  5.2 (2)</v>
          </cell>
          <cell r="L303" t="str">
            <v>Analisa EI-522</v>
          </cell>
        </row>
        <row r="304">
          <cell r="B304" t="str">
            <v>JENIS PEKERJAAN</v>
          </cell>
          <cell r="F304" t="str">
            <v>:  Lapis Pondasi Agregat Kelas C2</v>
          </cell>
        </row>
        <row r="305">
          <cell r="B305" t="str">
            <v>SATUAN PEMBAYARAN</v>
          </cell>
          <cell r="F305" t="str">
            <v>:  M3</v>
          </cell>
          <cell r="J305" t="str">
            <v xml:space="preserve">         URAIAN ANALISA HARGA SATUAN</v>
          </cell>
        </row>
        <row r="306">
          <cell r="L306" t="str">
            <v>Lanjutan</v>
          </cell>
        </row>
        <row r="308">
          <cell r="B308" t="str">
            <v>No.</v>
          </cell>
          <cell r="D308" t="str">
            <v>U R A I A N</v>
          </cell>
          <cell r="I308" t="str">
            <v>KODE</v>
          </cell>
          <cell r="J308" t="str">
            <v>KOEF.</v>
          </cell>
          <cell r="K308" t="str">
            <v>SATUAN</v>
          </cell>
          <cell r="L308" t="str">
            <v>KETERANGAN</v>
          </cell>
        </row>
        <row r="311">
          <cell r="B311" t="str">
            <v>2.g.</v>
          </cell>
          <cell r="D311" t="str">
            <v>ALAT BANTU</v>
          </cell>
        </row>
        <row r="312">
          <cell r="D312" t="str">
            <v>diperlukan :</v>
          </cell>
          <cell r="L312" t="str">
            <v>Lump Sum</v>
          </cell>
        </row>
        <row r="313">
          <cell r="D313" t="str">
            <v>- Kereta dorong   = 2 buah</v>
          </cell>
        </row>
        <row r="314">
          <cell r="D314" t="str">
            <v>- Sekop                = 3 buah</v>
          </cell>
        </row>
        <row r="315">
          <cell r="D315" t="str">
            <v>- Garpu                = 2 buah</v>
          </cell>
        </row>
        <row r="317">
          <cell r="B317" t="str">
            <v xml:space="preserve">   3.</v>
          </cell>
          <cell r="D317" t="str">
            <v>TENAGA</v>
          </cell>
        </row>
        <row r="318">
          <cell r="D318" t="str">
            <v>Produksi menentukan : WHEEL LOADER</v>
          </cell>
          <cell r="I318" t="str">
            <v>Q1</v>
          </cell>
          <cell r="J318">
            <v>56.025000000000006</v>
          </cell>
          <cell r="K318" t="str">
            <v>M3 / Jam</v>
          </cell>
        </row>
        <row r="319">
          <cell r="D319" t="str">
            <v>Produksi Agregat / hari  =  Tk x Q1</v>
          </cell>
          <cell r="I319" t="str">
            <v>Qt</v>
          </cell>
          <cell r="J319">
            <v>392.17500000000007</v>
          </cell>
          <cell r="K319" t="str">
            <v>M3</v>
          </cell>
        </row>
        <row r="320">
          <cell r="D320" t="str">
            <v>Kebutuhan tenaga :</v>
          </cell>
        </row>
        <row r="321">
          <cell r="F321" t="str">
            <v>- Pekerja</v>
          </cell>
          <cell r="I321" t="str">
            <v>P</v>
          </cell>
          <cell r="J321">
            <v>7</v>
          </cell>
          <cell r="K321" t="str">
            <v>orang</v>
          </cell>
        </row>
        <row r="322">
          <cell r="F322" t="str">
            <v>- Mandor</v>
          </cell>
          <cell r="I322" t="str">
            <v>M</v>
          </cell>
          <cell r="J322">
            <v>1</v>
          </cell>
          <cell r="K322" t="str">
            <v>orang</v>
          </cell>
        </row>
        <row r="324">
          <cell r="D324" t="str">
            <v>Koefisien tenaga / M3     :</v>
          </cell>
        </row>
        <row r="325">
          <cell r="F325" t="str">
            <v>- Pekerja</v>
          </cell>
          <cell r="G325" t="str">
            <v>= (Tk x P) : Qt</v>
          </cell>
          <cell r="I325" t="str">
            <v>(L01)</v>
          </cell>
          <cell r="J325">
            <v>0.12494422132976347</v>
          </cell>
          <cell r="K325" t="str">
            <v>Jam</v>
          </cell>
        </row>
        <row r="326">
          <cell r="F326" t="str">
            <v>- Mandor</v>
          </cell>
          <cell r="G326" t="str">
            <v>= (Tk x M) : Qt</v>
          </cell>
          <cell r="I326" t="str">
            <v>(L03)</v>
          </cell>
          <cell r="J326">
            <v>1.7849174475680497E-2</v>
          </cell>
          <cell r="K326" t="str">
            <v>Jam</v>
          </cell>
        </row>
        <row r="328">
          <cell r="B328" t="str">
            <v>4.</v>
          </cell>
          <cell r="D328" t="str">
            <v>HARGA DASAR SATUAN UPAH, BAHAN DAN ALAT</v>
          </cell>
        </row>
        <row r="329">
          <cell r="D329" t="str">
            <v>Lihat lampiran.</v>
          </cell>
        </row>
        <row r="331">
          <cell r="B331" t="str">
            <v>5.</v>
          </cell>
          <cell r="D331" t="str">
            <v>ANALISA HARGA SATUAN PEKERJAAN</v>
          </cell>
        </row>
        <row r="332">
          <cell r="D332" t="str">
            <v>Lihat perhitungan dalam FORMULIR STANDAR UNTUK</v>
          </cell>
        </row>
        <row r="333">
          <cell r="D333" t="str">
            <v>PEREKEMAN ANALISA MASING-MASING HARGA</v>
          </cell>
        </row>
        <row r="334">
          <cell r="D334" t="str">
            <v>SATUAN.</v>
          </cell>
        </row>
        <row r="335">
          <cell r="D335" t="str">
            <v>Didapat Harga Satuan Pekerjaan :</v>
          </cell>
        </row>
        <row r="337">
          <cell r="D337" t="str">
            <v xml:space="preserve">Rp.  </v>
          </cell>
          <cell r="F337">
            <v>92641.456585307533</v>
          </cell>
          <cell r="G337" t="str">
            <v xml:space="preserve"> / M3.</v>
          </cell>
        </row>
        <row r="340">
          <cell r="B340" t="str">
            <v>6.</v>
          </cell>
          <cell r="D340" t="str">
            <v>WAKTU PELAKSANAAN YANG DIPERLUKAN</v>
          </cell>
        </row>
        <row r="341">
          <cell r="D341" t="str">
            <v>Masa Pelaksanaan :</v>
          </cell>
          <cell r="F341" t="str">
            <v>. . . . . . . . . . . .</v>
          </cell>
          <cell r="G341" t="str">
            <v>bulan</v>
          </cell>
        </row>
        <row r="343">
          <cell r="B343" t="str">
            <v>7.</v>
          </cell>
          <cell r="D343" t="str">
            <v>VOLUME PEKERJAAN YANG DIPERLUKAN</v>
          </cell>
        </row>
        <row r="344">
          <cell r="D344" t="str">
            <v>Volume pekerjaan  :</v>
          </cell>
          <cell r="F344">
            <v>0</v>
          </cell>
          <cell r="G344" t="str">
            <v>M3</v>
          </cell>
        </row>
        <row r="362">
          <cell r="B362" t="str">
            <v>ITEM PEMBAYARAN NO.</v>
          </cell>
          <cell r="E362" t="str">
            <v>:</v>
          </cell>
          <cell r="F362" t="str">
            <v>5.4 (1)</v>
          </cell>
          <cell r="L362" t="str">
            <v>Analisa EI-541</v>
          </cell>
          <cell r="W362" t="str">
            <v>Analisa EI-541</v>
          </cell>
        </row>
        <row r="363">
          <cell r="B363" t="str">
            <v>JENIS PEKERJAAN</v>
          </cell>
          <cell r="E363" t="str">
            <v>:</v>
          </cell>
          <cell r="F363" t="str">
            <v>Semen Untuk Lapis Pondasi Semen Tanah</v>
          </cell>
        </row>
        <row r="364">
          <cell r="B364" t="str">
            <v>SATUAN PEMBAYARAN</v>
          </cell>
          <cell r="E364" t="str">
            <v>:</v>
          </cell>
          <cell r="F364" t="str">
            <v>Ton</v>
          </cell>
          <cell r="J364" t="str">
            <v xml:space="preserve">         URAIAN ANALISA HARGA SATUAN</v>
          </cell>
        </row>
        <row r="365">
          <cell r="N365" t="str">
            <v>ANALISA HARGA SATUAN</v>
          </cell>
        </row>
        <row r="367">
          <cell r="B367" t="str">
            <v>No.</v>
          </cell>
          <cell r="D367" t="str">
            <v>U R A I A N</v>
          </cell>
          <cell r="I367" t="str">
            <v>KODE</v>
          </cell>
          <cell r="J367" t="str">
            <v>KOEF.</v>
          </cell>
          <cell r="K367" t="str">
            <v>SATUAN</v>
          </cell>
          <cell r="L367" t="str">
            <v>KETERANGAN</v>
          </cell>
        </row>
        <row r="369">
          <cell r="N369" t="str">
            <v>PROYEK</v>
          </cell>
          <cell r="Q369" t="str">
            <v>:</v>
          </cell>
          <cell r="R369" t="str">
            <v>Pembangunan Sarana dan Prasara PON XVII Tahun 2008</v>
          </cell>
        </row>
        <row r="370">
          <cell r="B370" t="str">
            <v>I.</v>
          </cell>
          <cell r="D370" t="str">
            <v>ASUMSI</v>
          </cell>
          <cell r="N370" t="str">
            <v>No. PAKET KONTRAK</v>
          </cell>
          <cell r="Q370" t="str">
            <v>:</v>
          </cell>
          <cell r="R370" t="str">
            <v>01</v>
          </cell>
        </row>
        <row r="371">
          <cell r="B371">
            <v>1</v>
          </cell>
          <cell r="D371" t="str">
            <v>Pekerjaan dilakukan secara manual</v>
          </cell>
          <cell r="N371" t="str">
            <v>NAMA PAKET</v>
          </cell>
          <cell r="Q371" t="str">
            <v>:</v>
          </cell>
          <cell r="R371" t="str">
            <v>Pekerjaan Penyiapan Lahan, Pembangunan Jalan &amp; Drainase</v>
          </cell>
        </row>
        <row r="372">
          <cell r="B372">
            <v>2</v>
          </cell>
          <cell r="D372" t="str">
            <v>Lokasi pekerjaan : sepanjang jalan</v>
          </cell>
          <cell r="N372" t="str">
            <v>PROP / KAB / KODYA</v>
          </cell>
          <cell r="Q372" t="str">
            <v>:</v>
          </cell>
          <cell r="R372" t="str">
            <v xml:space="preserve">Propinsi Kalimantan Timur, Kabupaten Kutai Kartanegara </v>
          </cell>
        </row>
        <row r="373">
          <cell r="B373">
            <v>3</v>
          </cell>
          <cell r="D373" t="str">
            <v>Kondisi Jalan   :  sedang / baik</v>
          </cell>
          <cell r="N373" t="str">
            <v>ITEM PEMBAYARAN NO.</v>
          </cell>
          <cell r="Q373" t="str">
            <v>:</v>
          </cell>
          <cell r="R373" t="str">
            <v>5.4 (1)</v>
          </cell>
          <cell r="U373" t="str">
            <v>PERKIRAAN VOL. PEK.</v>
          </cell>
          <cell r="W373" t="str">
            <v>:</v>
          </cell>
          <cell r="X373">
            <v>264</v>
          </cell>
        </row>
        <row r="374">
          <cell r="B374">
            <v>4</v>
          </cell>
          <cell r="D374" t="str">
            <v>Jarak rata-rata Base Camp ke lokasi pekerjaan</v>
          </cell>
          <cell r="I374" t="str">
            <v>L</v>
          </cell>
          <cell r="J374">
            <v>6.8071910112359557</v>
          </cell>
          <cell r="K374" t="str">
            <v>Km</v>
          </cell>
          <cell r="N374" t="str">
            <v>JENIS PEKERJAAN</v>
          </cell>
          <cell r="Q374" t="str">
            <v>:</v>
          </cell>
          <cell r="R374" t="str">
            <v>Semen Untuk Lapis Pondasi Semen Tanah</v>
          </cell>
          <cell r="U374" t="str">
            <v>TOTAL HARGA</v>
          </cell>
          <cell r="W374" t="str">
            <v>:</v>
          </cell>
          <cell r="X374">
            <v>259840210.51541167</v>
          </cell>
        </row>
        <row r="375">
          <cell r="B375">
            <v>5</v>
          </cell>
          <cell r="D375" t="str">
            <v>Jam kerja efektif per-hari</v>
          </cell>
          <cell r="I375" t="str">
            <v>Tk</v>
          </cell>
          <cell r="J375">
            <v>7</v>
          </cell>
          <cell r="K375" t="str">
            <v>Jam</v>
          </cell>
          <cell r="N375" t="str">
            <v>SATUAN PEMBAYARAN</v>
          </cell>
          <cell r="Q375" t="str">
            <v>:</v>
          </cell>
          <cell r="R375" t="str">
            <v>Ton</v>
          </cell>
          <cell r="U375" t="str">
            <v>% THD. BIAYA PROYEK</v>
          </cell>
          <cell r="W375" t="str">
            <v>:</v>
          </cell>
          <cell r="X375">
            <v>0.2492841631588385</v>
          </cell>
        </row>
        <row r="376">
          <cell r="B376">
            <v>6</v>
          </cell>
          <cell r="D376" t="str">
            <v>Semen diangkut dari Base Camp ke lapangan</v>
          </cell>
        </row>
        <row r="377">
          <cell r="D377" t="str">
            <v>dengan menggunakan Dump Truck</v>
          </cell>
        </row>
        <row r="378">
          <cell r="B378">
            <v>7</v>
          </cell>
          <cell r="D378" t="str">
            <v>Satu hari dapat diselesaikan hamparan Soil Cement</v>
          </cell>
          <cell r="T378" t="str">
            <v>PERKIRAAN</v>
          </cell>
          <cell r="U378" t="str">
            <v>HARGA</v>
          </cell>
          <cell r="V378" t="str">
            <v>JUMLAH</v>
          </cell>
        </row>
        <row r="379">
          <cell r="D379" t="str">
            <v>sepanjang</v>
          </cell>
          <cell r="I379" t="str">
            <v>Ls</v>
          </cell>
          <cell r="J379">
            <v>400</v>
          </cell>
          <cell r="K379" t="str">
            <v>M</v>
          </cell>
          <cell r="N379" t="str">
            <v>NO.</v>
          </cell>
          <cell r="P379" t="str">
            <v>KOMPONEN</v>
          </cell>
          <cell r="S379" t="str">
            <v>SATUAN</v>
          </cell>
          <cell r="T379" t="str">
            <v>KUANTITAS</v>
          </cell>
          <cell r="U379" t="str">
            <v>SATUAN</v>
          </cell>
          <cell r="V379" t="str">
            <v>HARGA</v>
          </cell>
        </row>
        <row r="380">
          <cell r="B380">
            <v>8</v>
          </cell>
          <cell r="D380" t="str">
            <v>Faktor hilang Material</v>
          </cell>
          <cell r="I380" t="str">
            <v>Fh</v>
          </cell>
          <cell r="J380">
            <v>1.05</v>
          </cell>
          <cell r="K380" t="str">
            <v>-</v>
          </cell>
          <cell r="U380" t="str">
            <v>(Rp.)</v>
          </cell>
          <cell r="V380" t="str">
            <v>(Rp.)</v>
          </cell>
        </row>
        <row r="381">
          <cell r="B381">
            <v>9</v>
          </cell>
          <cell r="D381" t="str">
            <v>Tebal hamparan</v>
          </cell>
          <cell r="I381" t="str">
            <v>t</v>
          </cell>
          <cell r="J381">
            <v>0.15</v>
          </cell>
          <cell r="K381" t="str">
            <v>M</v>
          </cell>
        </row>
        <row r="383">
          <cell r="B383" t="str">
            <v>II.</v>
          </cell>
          <cell r="D383" t="str">
            <v>URUTAN KERJA</v>
          </cell>
          <cell r="N383" t="str">
            <v>A.</v>
          </cell>
          <cell r="P383" t="str">
            <v>TENAGA</v>
          </cell>
        </row>
        <row r="384">
          <cell r="B384">
            <v>1</v>
          </cell>
          <cell r="D384" t="str">
            <v>Dump Truck mengangkut semen dari Base Camp</v>
          </cell>
        </row>
        <row r="385">
          <cell r="D385" t="str">
            <v>ke lokasi Pekerjaan</v>
          </cell>
          <cell r="N385" t="str">
            <v>1.</v>
          </cell>
          <cell r="P385" t="str">
            <v>Pekerja</v>
          </cell>
          <cell r="R385" t="str">
            <v>(L01)</v>
          </cell>
          <cell r="S385" t="str">
            <v>Jam</v>
          </cell>
          <cell r="T385">
            <v>0.16203703703703703</v>
          </cell>
          <cell r="U385">
            <v>5357.1428571428569</v>
          </cell>
          <cell r="X385">
            <v>868.05555555555554</v>
          </cell>
        </row>
        <row r="386">
          <cell r="B386">
            <v>2</v>
          </cell>
          <cell r="D386" t="str">
            <v>Semen diatur/disusun di tempat hamparan</v>
          </cell>
          <cell r="N386" t="str">
            <v>2.</v>
          </cell>
          <cell r="P386" t="str">
            <v>Mandor</v>
          </cell>
          <cell r="R386" t="str">
            <v>(L03)</v>
          </cell>
          <cell r="S386" t="str">
            <v>Jam</v>
          </cell>
          <cell r="T386">
            <v>0.4861111111111111</v>
          </cell>
          <cell r="U386">
            <v>9285.7142857142862</v>
          </cell>
          <cell r="X386">
            <v>4513.8888888888887</v>
          </cell>
        </row>
        <row r="387">
          <cell r="D387" t="str">
            <v>soil/tanah oleh tenaga manusia</v>
          </cell>
        </row>
        <row r="389">
          <cell r="B389" t="str">
            <v>III.</v>
          </cell>
          <cell r="D389" t="str">
            <v>PEMAKAIAN BAHAN, ALAT DAN TENAGA</v>
          </cell>
          <cell r="T389" t="str">
            <v xml:space="preserve">JUMLAH HARGA TENAGA   </v>
          </cell>
          <cell r="X389">
            <v>5381.9444444444443</v>
          </cell>
        </row>
        <row r="390">
          <cell r="B390" t="str">
            <v xml:space="preserve">   1.</v>
          </cell>
          <cell r="D390" t="str">
            <v>BAHAN</v>
          </cell>
        </row>
        <row r="391">
          <cell r="D391" t="str">
            <v>Bahan yang diperlukan / ton   = (1 x Fh x 1000)</v>
          </cell>
          <cell r="I391" t="str">
            <v>(M12)</v>
          </cell>
          <cell r="J391">
            <v>1050</v>
          </cell>
          <cell r="K391" t="str">
            <v>Kg</v>
          </cell>
          <cell r="N391" t="str">
            <v>B.</v>
          </cell>
          <cell r="P391" t="str">
            <v>BAHAN</v>
          </cell>
        </row>
        <row r="392">
          <cell r="N392" t="str">
            <v>1.</v>
          </cell>
          <cell r="P392" t="str">
            <v>Semen</v>
          </cell>
          <cell r="R392" t="str">
            <v>(M12)</v>
          </cell>
          <cell r="S392" t="str">
            <v>Kg</v>
          </cell>
          <cell r="T392">
            <v>1050</v>
          </cell>
          <cell r="U392">
            <v>800</v>
          </cell>
          <cell r="X392">
            <v>840000</v>
          </cell>
        </row>
        <row r="393">
          <cell r="B393" t="str">
            <v xml:space="preserve">   2.</v>
          </cell>
          <cell r="D393" t="str">
            <v>ALAT</v>
          </cell>
        </row>
        <row r="394">
          <cell r="B394" t="str">
            <v>2.a.</v>
          </cell>
          <cell r="D394" t="str">
            <v>DUMP TRUCK</v>
          </cell>
          <cell r="I394" t="str">
            <v>(E08)</v>
          </cell>
        </row>
        <row r="395">
          <cell r="D395" t="str">
            <v>Kapasitas bak</v>
          </cell>
          <cell r="I395" t="str">
            <v>V</v>
          </cell>
          <cell r="J395">
            <v>4</v>
          </cell>
          <cell r="K395" t="str">
            <v>Ton</v>
          </cell>
        </row>
        <row r="396">
          <cell r="D396" t="str">
            <v>Faktor efisiensi alat</v>
          </cell>
          <cell r="I396" t="str">
            <v>Fa</v>
          </cell>
          <cell r="J396">
            <v>0.83</v>
          </cell>
          <cell r="K396" t="str">
            <v>-</v>
          </cell>
        </row>
        <row r="397">
          <cell r="D397" t="str">
            <v>Kecepatan rata-rata bermuatan</v>
          </cell>
          <cell r="I397" t="str">
            <v>v1</v>
          </cell>
          <cell r="J397">
            <v>45</v>
          </cell>
          <cell r="K397" t="str">
            <v>Km / Jam</v>
          </cell>
        </row>
        <row r="398">
          <cell r="D398" t="str">
            <v>Kecepatan rata-rata kosong</v>
          </cell>
          <cell r="I398" t="str">
            <v>v2</v>
          </cell>
          <cell r="J398">
            <v>60</v>
          </cell>
          <cell r="K398" t="str">
            <v>Km / Jam</v>
          </cell>
        </row>
        <row r="399">
          <cell r="D399" t="str">
            <v>Waktu siklus</v>
          </cell>
          <cell r="I399" t="str">
            <v>Ts1</v>
          </cell>
          <cell r="T399" t="str">
            <v xml:space="preserve">JUMLAH HARGA BAHAN   </v>
          </cell>
          <cell r="X399">
            <v>840000</v>
          </cell>
        </row>
        <row r="400">
          <cell r="D400" t="str">
            <v>- Waktu tempuh isi            = (L : v1) x 60</v>
          </cell>
          <cell r="I400" t="str">
            <v>T1</v>
          </cell>
          <cell r="J400">
            <v>9.0762546816479404</v>
          </cell>
          <cell r="K400" t="str">
            <v>menit</v>
          </cell>
        </row>
        <row r="401">
          <cell r="D401" t="str">
            <v>- Waktu tempuh kosong   = (L : v2) x 60</v>
          </cell>
          <cell r="I401" t="str">
            <v>T2</v>
          </cell>
          <cell r="J401">
            <v>6.8071910112359557</v>
          </cell>
          <cell r="K401" t="str">
            <v>menit</v>
          </cell>
          <cell r="N401" t="str">
            <v>C.</v>
          </cell>
          <cell r="P401" t="str">
            <v>PERALATAN</v>
          </cell>
        </row>
        <row r="402">
          <cell r="D402" t="str">
            <v>- Waktu mengisi</v>
          </cell>
          <cell r="I402" t="str">
            <v>T3</v>
          </cell>
          <cell r="J402">
            <v>40</v>
          </cell>
          <cell r="K402" t="str">
            <v>menit</v>
          </cell>
          <cell r="N402" t="str">
            <v>1.</v>
          </cell>
          <cell r="P402" t="str">
            <v>Dump Truck</v>
          </cell>
          <cell r="R402" t="str">
            <v>(E08)</v>
          </cell>
          <cell r="S402" t="str">
            <v>Jam</v>
          </cell>
          <cell r="T402">
            <v>0.50540972880285195</v>
          </cell>
          <cell r="U402">
            <v>97712.05</v>
          </cell>
          <cell r="X402">
            <v>49384.620691270713</v>
          </cell>
        </row>
        <row r="403">
          <cell r="D403" t="str">
            <v>- Waktu bongkar</v>
          </cell>
          <cell r="I403" t="str">
            <v>T4</v>
          </cell>
          <cell r="J403">
            <v>30</v>
          </cell>
          <cell r="K403" t="str">
            <v>menit</v>
          </cell>
        </row>
        <row r="404">
          <cell r="D404" t="str">
            <v>- Lain-lain</v>
          </cell>
          <cell r="I404" t="str">
            <v>T5</v>
          </cell>
          <cell r="J404">
            <v>10</v>
          </cell>
          <cell r="K404" t="str">
            <v>menit</v>
          </cell>
        </row>
        <row r="405">
          <cell r="I405" t="str">
            <v>Ts1</v>
          </cell>
          <cell r="J405">
            <v>95.883445692883896</v>
          </cell>
          <cell r="K405" t="str">
            <v>menit</v>
          </cell>
        </row>
        <row r="407">
          <cell r="D407" t="str">
            <v>Kapasitas Prod. / jam =</v>
          </cell>
          <cell r="G407" t="str">
            <v>V x Fa x 60</v>
          </cell>
          <cell r="I407" t="str">
            <v>Q1</v>
          </cell>
          <cell r="J407">
            <v>1.9785927001616459</v>
          </cell>
          <cell r="K407" t="str">
            <v>Ton/Jam</v>
          </cell>
        </row>
        <row r="408">
          <cell r="G408" t="str">
            <v xml:space="preserve">   Fh x Ts1</v>
          </cell>
        </row>
        <row r="410">
          <cell r="D410" t="str">
            <v>Koefisien Alat/Ton</v>
          </cell>
          <cell r="F410" t="str">
            <v xml:space="preserve">  =   1 / Q1</v>
          </cell>
          <cell r="I410" t="str">
            <v>(E08)</v>
          </cell>
          <cell r="J410">
            <v>0.50540972880285195</v>
          </cell>
          <cell r="K410" t="str">
            <v>Jam</v>
          </cell>
        </row>
        <row r="411">
          <cell r="T411" t="str">
            <v xml:space="preserve">JUMLAH HARGA PERALATAN   </v>
          </cell>
          <cell r="X411">
            <v>49384.620691270713</v>
          </cell>
        </row>
        <row r="412">
          <cell r="B412" t="str">
            <v xml:space="preserve">   3.</v>
          </cell>
          <cell r="D412" t="str">
            <v>TENAGA</v>
          </cell>
        </row>
        <row r="413">
          <cell r="D413" t="str">
            <v>Lebar Soil Cement</v>
          </cell>
          <cell r="I413" t="str">
            <v>b</v>
          </cell>
          <cell r="J413">
            <v>6</v>
          </cell>
          <cell r="K413" t="str">
            <v>M</v>
          </cell>
          <cell r="N413" t="str">
            <v>D.</v>
          </cell>
          <cell r="P413" t="str">
            <v>JUMLAH HARGA TENAGA, BAHAN DAN PERALATAN  ( A + B + C )</v>
          </cell>
          <cell r="X413">
            <v>894766.56513571518</v>
          </cell>
        </row>
        <row r="414">
          <cell r="D414" t="str">
            <v>Kadar semen  : Spesifikasi 5.4.3 (1) = ( 3 - 12 ) %</v>
          </cell>
          <cell r="I414" t="str">
            <v>s</v>
          </cell>
          <cell r="J414">
            <v>7.5</v>
          </cell>
          <cell r="K414" t="str">
            <v>%</v>
          </cell>
          <cell r="N414" t="str">
            <v>E.</v>
          </cell>
          <cell r="P414" t="str">
            <v>OVERHEAD &amp; PROFIT</v>
          </cell>
          <cell r="S414">
            <v>10</v>
          </cell>
          <cell r="T414" t="str">
            <v>%  x  D</v>
          </cell>
          <cell r="X414">
            <v>89476.656513571521</v>
          </cell>
        </row>
        <row r="415">
          <cell r="D415" t="str">
            <v>Berat jenis tanah</v>
          </cell>
          <cell r="I415" t="str">
            <v>Bj</v>
          </cell>
          <cell r="J415">
            <v>1.6</v>
          </cell>
          <cell r="K415" t="str">
            <v>ton / M3</v>
          </cell>
          <cell r="N415" t="str">
            <v>F.</v>
          </cell>
          <cell r="P415" t="str">
            <v>HARGA SATUAN PEKERJAAN  ( D + E )</v>
          </cell>
          <cell r="X415">
            <v>984243.22164928669</v>
          </cell>
        </row>
        <row r="416">
          <cell r="D416" t="str">
            <v>Setiap hari dengan produksi = {(s : 100) x t x b x Ls} x Bj</v>
          </cell>
          <cell r="I416" t="str">
            <v>Qt</v>
          </cell>
          <cell r="J416">
            <v>43.2</v>
          </cell>
          <cell r="K416" t="str">
            <v>Ton</v>
          </cell>
          <cell r="N416" t="str">
            <v>Note: 1</v>
          </cell>
          <cell r="P416" t="str">
            <v>SATUAN dapat berdasarkan atas jam operasi untuk Tenaga Kerja dan Peralatan, volume dan/atau ukuran</v>
          </cell>
        </row>
        <row r="417">
          <cell r="P417" t="str">
            <v>berat untuk bahan-bahan.</v>
          </cell>
        </row>
        <row r="418">
          <cell r="D418" t="str">
            <v>Kebutuhan tenaga :</v>
          </cell>
          <cell r="N418">
            <v>2</v>
          </cell>
          <cell r="P418" t="str">
            <v>Kuantitas satuan adalah kuantitas setiap komponen untuk menyelesaikan satu satuan pekerjaan dari nomor</v>
          </cell>
        </row>
        <row r="419">
          <cell r="F419" t="str">
            <v>- Pekerja</v>
          </cell>
          <cell r="I419" t="str">
            <v>P</v>
          </cell>
          <cell r="J419">
            <v>1</v>
          </cell>
          <cell r="K419" t="str">
            <v>orang</v>
          </cell>
          <cell r="P419" t="str">
            <v>mata pembayaran.</v>
          </cell>
        </row>
        <row r="420">
          <cell r="F420" t="str">
            <v>- Mandor</v>
          </cell>
          <cell r="I420" t="str">
            <v>M</v>
          </cell>
          <cell r="J420">
            <v>3</v>
          </cell>
          <cell r="K420" t="str">
            <v>orang</v>
          </cell>
          <cell r="N420">
            <v>3</v>
          </cell>
          <cell r="P420" t="str">
            <v>Biaya satuan untuk peralatan sudah termasuk bahan bakar, bahan habis dipakai dan operator.</v>
          </cell>
        </row>
        <row r="421">
          <cell r="N421">
            <v>4</v>
          </cell>
          <cell r="P421" t="str">
            <v>Biaya satuan sudah termasuk pengeluaran untuk seluruh pajak yang berkaitan (tetapi tidak termasuk PPN</v>
          </cell>
        </row>
        <row r="422">
          <cell r="L422" t="str">
            <v>Berlanjut ke hal. berikut</v>
          </cell>
          <cell r="P422" t="str">
            <v>yang dibayar dari kontrak) dan biaya-biaya lainnya.</v>
          </cell>
        </row>
        <row r="424">
          <cell r="B424" t="str">
            <v>ITEM PEMBAYARAN NO.</v>
          </cell>
          <cell r="E424" t="str">
            <v>:</v>
          </cell>
          <cell r="F424" t="str">
            <v>5.4 (1)</v>
          </cell>
          <cell r="L424" t="str">
            <v>Analisa EI-541</v>
          </cell>
        </row>
        <row r="425">
          <cell r="B425" t="str">
            <v>JENIS PEKERJAAN</v>
          </cell>
          <cell r="E425" t="str">
            <v>:</v>
          </cell>
          <cell r="F425" t="str">
            <v>Semen Untuk Lapis Pondasi Semen Tanah</v>
          </cell>
        </row>
        <row r="426">
          <cell r="B426" t="str">
            <v>SATUAN PEMBAYARAN</v>
          </cell>
          <cell r="E426" t="str">
            <v>:</v>
          </cell>
          <cell r="F426" t="str">
            <v>Ton</v>
          </cell>
          <cell r="J426" t="str">
            <v xml:space="preserve">         URAIAN ANALISA HARGA SATUAN</v>
          </cell>
        </row>
        <row r="427">
          <cell r="L427" t="str">
            <v>Lanjutan</v>
          </cell>
        </row>
        <row r="429">
          <cell r="B429" t="str">
            <v>No.</v>
          </cell>
          <cell r="D429" t="str">
            <v>U R A I A N</v>
          </cell>
          <cell r="I429" t="str">
            <v>KODE</v>
          </cell>
          <cell r="J429" t="str">
            <v>KOEF.</v>
          </cell>
          <cell r="K429" t="str">
            <v>SATUAN</v>
          </cell>
          <cell r="L429" t="str">
            <v>KETERANGAN</v>
          </cell>
        </row>
        <row r="432">
          <cell r="D432" t="str">
            <v>Koefisien tenaga / Ton  :</v>
          </cell>
        </row>
        <row r="433">
          <cell r="F433" t="str">
            <v>- Pekerja</v>
          </cell>
          <cell r="G433" t="str">
            <v>= (Tk x P) : Qt</v>
          </cell>
          <cell r="I433" t="str">
            <v>(L01)</v>
          </cell>
          <cell r="J433">
            <v>0.16203703703703703</v>
          </cell>
          <cell r="K433" t="str">
            <v>Jam</v>
          </cell>
        </row>
        <row r="434">
          <cell r="F434" t="str">
            <v>- Mandor</v>
          </cell>
          <cell r="G434" t="str">
            <v>= (Tk x M) : Qt</v>
          </cell>
          <cell r="I434" t="str">
            <v>(L03)</v>
          </cell>
          <cell r="J434">
            <v>0.4861111111111111</v>
          </cell>
          <cell r="K434" t="str">
            <v>Jam</v>
          </cell>
        </row>
        <row r="437">
          <cell r="B437" t="str">
            <v>4.</v>
          </cell>
          <cell r="D437" t="str">
            <v>HARGA DASAR SATUAN UPAH, BAHAN DAN ALAT</v>
          </cell>
        </row>
        <row r="438">
          <cell r="D438" t="str">
            <v>Lihat lampiran.</v>
          </cell>
        </row>
        <row r="441">
          <cell r="B441" t="str">
            <v>5.</v>
          </cell>
          <cell r="D441" t="str">
            <v>ANALISA HARGA SATUAN PEKERJAAN</v>
          </cell>
        </row>
        <row r="442">
          <cell r="D442" t="str">
            <v>Lihat perhitungan dalam FORMULIR STANDAR UNTUK</v>
          </cell>
        </row>
        <row r="443">
          <cell r="D443" t="str">
            <v>PEREKEMAN ANALISA MASING-MASING HARGA</v>
          </cell>
        </row>
        <row r="444">
          <cell r="D444" t="str">
            <v>SATUAN.</v>
          </cell>
        </row>
        <row r="445">
          <cell r="D445" t="str">
            <v>Didapat Harga Satuan Pekerjaan :</v>
          </cell>
        </row>
        <row r="447">
          <cell r="D447">
            <v>984243.22164928669</v>
          </cell>
          <cell r="G447" t="str">
            <v xml:space="preserve"> / Ton</v>
          </cell>
        </row>
        <row r="450">
          <cell r="B450" t="str">
            <v>6.</v>
          </cell>
          <cell r="D450" t="str">
            <v>WAKTU PELAKSANAAN YANG DIPERLUKAN</v>
          </cell>
        </row>
        <row r="451">
          <cell r="D451" t="str">
            <v>Masa Pelaksanaan :</v>
          </cell>
          <cell r="F451">
            <v>4.4476056134650968</v>
          </cell>
          <cell r="G451" t="str">
            <v>bulan</v>
          </cell>
        </row>
        <row r="453">
          <cell r="B453" t="str">
            <v>7.</v>
          </cell>
          <cell r="D453" t="str">
            <v>VOLUME PEKERJAAN YANG DIPERLUKAN</v>
          </cell>
        </row>
        <row r="454">
          <cell r="D454" t="str">
            <v>Volume pekerjaan  :</v>
          </cell>
          <cell r="F454">
            <v>264</v>
          </cell>
          <cell r="G454" t="str">
            <v>Ton</v>
          </cell>
        </row>
        <row r="484">
          <cell r="B484" t="str">
            <v>ITEM PEMBAYARAN NO.</v>
          </cell>
          <cell r="E484" t="str">
            <v>:</v>
          </cell>
          <cell r="F484" t="str">
            <v>5.4 (2)</v>
          </cell>
          <cell r="L484" t="str">
            <v>Analisa EI-542</v>
          </cell>
          <cell r="W484" t="str">
            <v>Analisa EI-542</v>
          </cell>
        </row>
        <row r="485">
          <cell r="B485" t="str">
            <v>JENIS PEKERJAAN</v>
          </cell>
          <cell r="E485" t="str">
            <v>:</v>
          </cell>
          <cell r="F485" t="str">
            <v>Lapis Pondasi Semen Tanah</v>
          </cell>
        </row>
        <row r="486">
          <cell r="B486" t="str">
            <v>SATUAN PEMBAYARAN</v>
          </cell>
          <cell r="E486" t="str">
            <v>:</v>
          </cell>
          <cell r="F486" t="str">
            <v>M3</v>
          </cell>
          <cell r="J486" t="str">
            <v xml:space="preserve">         URAIAN ANALISA HARGA SATUAN</v>
          </cell>
        </row>
        <row r="487">
          <cell r="N487" t="str">
            <v>ANALISA HARGA SATUAN</v>
          </cell>
        </row>
        <row r="489">
          <cell r="B489" t="str">
            <v>No.</v>
          </cell>
          <cell r="D489" t="str">
            <v>U R A I A N</v>
          </cell>
          <cell r="I489" t="str">
            <v>KODE</v>
          </cell>
          <cell r="J489" t="str">
            <v>KOEF.</v>
          </cell>
          <cell r="K489" t="str">
            <v>SATUAN</v>
          </cell>
          <cell r="L489" t="str">
            <v>KETERANGAN</v>
          </cell>
        </row>
        <row r="491">
          <cell r="N491" t="str">
            <v>PROYEK</v>
          </cell>
          <cell r="Q491" t="str">
            <v>:</v>
          </cell>
          <cell r="R491" t="str">
            <v>Pembangunan Sarana dan Prasara PON XVII Tahun 2008</v>
          </cell>
        </row>
        <row r="492">
          <cell r="B492" t="str">
            <v>I.</v>
          </cell>
          <cell r="D492" t="str">
            <v>ASUMSI</v>
          </cell>
          <cell r="N492" t="str">
            <v>No. PAKET KONTRAK</v>
          </cell>
          <cell r="Q492" t="str">
            <v>:</v>
          </cell>
          <cell r="R492" t="str">
            <v>01</v>
          </cell>
        </row>
        <row r="493">
          <cell r="B493">
            <v>1</v>
          </cell>
          <cell r="D493" t="str">
            <v>Pekerjaan dilakukan secara mekanik</v>
          </cell>
          <cell r="N493" t="str">
            <v>NAMA PAKET</v>
          </cell>
          <cell r="Q493" t="str">
            <v>:</v>
          </cell>
          <cell r="R493" t="str">
            <v>Pekerjaan Penyiapan Lahan, Pembangunan Jalan &amp; Drainase</v>
          </cell>
        </row>
        <row r="494">
          <cell r="B494">
            <v>2</v>
          </cell>
          <cell r="D494" t="str">
            <v>Lokasi pekerjaan : sepanjang jalan</v>
          </cell>
          <cell r="N494" t="str">
            <v>PROP / KAB / KODYA</v>
          </cell>
          <cell r="Q494" t="str">
            <v>:</v>
          </cell>
          <cell r="R494" t="str">
            <v xml:space="preserve">Propinsi Kalimantan Timur, Kabupaten Kutai Kartanegara </v>
          </cell>
        </row>
        <row r="495">
          <cell r="B495">
            <v>3</v>
          </cell>
          <cell r="D495" t="str">
            <v>Kondisi Jalan   :  sedang / baik</v>
          </cell>
          <cell r="N495" t="str">
            <v>ITEM PEMBAYARAN NO.</v>
          </cell>
          <cell r="Q495" t="str">
            <v>:</v>
          </cell>
          <cell r="R495" t="str">
            <v>5.4 (2)</v>
          </cell>
          <cell r="U495" t="str">
            <v>PERKIRAAN VOL. PEK.</v>
          </cell>
          <cell r="W495" t="str">
            <v>:</v>
          </cell>
          <cell r="X495">
            <v>1320</v>
          </cell>
        </row>
        <row r="496">
          <cell r="B496">
            <v>4</v>
          </cell>
          <cell r="D496" t="str">
            <v>Jarak rata-rata sumber material ke lokasi pekerjaan</v>
          </cell>
          <cell r="I496" t="str">
            <v>L</v>
          </cell>
          <cell r="J496">
            <v>6.8071910112359557</v>
          </cell>
          <cell r="K496" t="str">
            <v>Km</v>
          </cell>
          <cell r="N496" t="str">
            <v>JENIS PEKERJAAN</v>
          </cell>
          <cell r="Q496" t="str">
            <v>:</v>
          </cell>
          <cell r="R496" t="str">
            <v>Lapis Pondasi Semen Tanah</v>
          </cell>
          <cell r="U496" t="str">
            <v>TOTAL HARGA</v>
          </cell>
          <cell r="W496" t="str">
            <v>:</v>
          </cell>
          <cell r="X496">
            <v>139721540.08648878</v>
          </cell>
        </row>
        <row r="497">
          <cell r="B497">
            <v>5</v>
          </cell>
          <cell r="D497" t="str">
            <v>Jam kerja efektif per-hari</v>
          </cell>
          <cell r="I497" t="str">
            <v>Tk</v>
          </cell>
          <cell r="J497">
            <v>7</v>
          </cell>
          <cell r="K497" t="str">
            <v>Jam</v>
          </cell>
          <cell r="N497" t="str">
            <v>SATUAN PEMBAYARAN</v>
          </cell>
          <cell r="Q497" t="str">
            <v>:</v>
          </cell>
          <cell r="R497" t="str">
            <v>M3</v>
          </cell>
          <cell r="U497" t="str">
            <v>% THD. BIAYA PROYEK</v>
          </cell>
          <cell r="W497" t="str">
            <v>:</v>
          </cell>
          <cell r="X497">
            <v>0.13404533165454235</v>
          </cell>
        </row>
        <row r="498">
          <cell r="B498">
            <v>6</v>
          </cell>
          <cell r="D498" t="str">
            <v>Harga pembayaran tidak termasuk semen ( semen</v>
          </cell>
        </row>
        <row r="499">
          <cell r="D499" t="str">
            <v>dibayar dalam item tersendiri)</v>
          </cell>
        </row>
        <row r="500">
          <cell r="B500">
            <v>7</v>
          </cell>
          <cell r="D500" t="str">
            <v>Satu hari dapat diselesaikan hamparan Soil Cement</v>
          </cell>
          <cell r="T500" t="str">
            <v>PERKIRAAN</v>
          </cell>
          <cell r="U500" t="str">
            <v>HARGA</v>
          </cell>
          <cell r="V500" t="str">
            <v>JUMLAH</v>
          </cell>
        </row>
        <row r="501">
          <cell r="D501" t="str">
            <v>sepanjang</v>
          </cell>
          <cell r="I501" t="str">
            <v>Ls</v>
          </cell>
          <cell r="J501">
            <v>400</v>
          </cell>
          <cell r="K501" t="str">
            <v>M</v>
          </cell>
          <cell r="N501" t="str">
            <v>NO.</v>
          </cell>
          <cell r="P501" t="str">
            <v>KOMPONEN</v>
          </cell>
          <cell r="S501" t="str">
            <v>SATUAN</v>
          </cell>
          <cell r="T501" t="str">
            <v>KUANTITAS</v>
          </cell>
          <cell r="U501" t="str">
            <v>SATUAN</v>
          </cell>
          <cell r="V501" t="str">
            <v>HARGA</v>
          </cell>
        </row>
        <row r="502">
          <cell r="B502">
            <v>8</v>
          </cell>
          <cell r="D502" t="str">
            <v>Faktor kembang material (padat - lepas)</v>
          </cell>
          <cell r="I502" t="str">
            <v>Fk</v>
          </cell>
          <cell r="J502">
            <v>1.2</v>
          </cell>
          <cell r="K502" t="str">
            <v>-</v>
          </cell>
          <cell r="U502" t="str">
            <v>(Rp.)</v>
          </cell>
          <cell r="V502" t="str">
            <v>(Rp.)</v>
          </cell>
        </row>
        <row r="503">
          <cell r="B503">
            <v>9</v>
          </cell>
          <cell r="D503" t="str">
            <v>Tebal hamparan padat</v>
          </cell>
          <cell r="I503" t="str">
            <v>t</v>
          </cell>
          <cell r="J503">
            <v>0.15</v>
          </cell>
          <cell r="K503" t="str">
            <v>M</v>
          </cell>
        </row>
        <row r="505">
          <cell r="B505" t="str">
            <v>II.</v>
          </cell>
          <cell r="D505" t="str">
            <v>URUTAN KERJA</v>
          </cell>
          <cell r="N505" t="str">
            <v>A.</v>
          </cell>
          <cell r="P505" t="str">
            <v>TENAGA</v>
          </cell>
        </row>
        <row r="506">
          <cell r="B506">
            <v>1</v>
          </cell>
          <cell r="D506" t="str">
            <v xml:space="preserve">Whell Loader memuat tanah/material ke dalam </v>
          </cell>
        </row>
        <row r="507">
          <cell r="D507" t="str">
            <v>Dump Truck di lokasi sumber bahan</v>
          </cell>
          <cell r="N507" t="str">
            <v>1.</v>
          </cell>
          <cell r="P507" t="str">
            <v>Pekerja</v>
          </cell>
          <cell r="R507" t="str">
            <v>(L01)</v>
          </cell>
          <cell r="S507" t="str">
            <v>Jam</v>
          </cell>
          <cell r="T507">
            <v>2.1419009370816599E-2</v>
          </cell>
          <cell r="U507">
            <v>5357.1428571428569</v>
          </cell>
          <cell r="X507">
            <v>114.74469305794607</v>
          </cell>
        </row>
        <row r="508">
          <cell r="B508">
            <v>2</v>
          </cell>
          <cell r="D508" t="str">
            <v>Dump Truck mengangkut material ke lokasi pekerjaan</v>
          </cell>
          <cell r="N508" t="str">
            <v>2.</v>
          </cell>
          <cell r="P508" t="str">
            <v>Mandor</v>
          </cell>
          <cell r="R508" t="str">
            <v>(L03)</v>
          </cell>
          <cell r="S508" t="str">
            <v>Jam</v>
          </cell>
          <cell r="T508">
            <v>4.2838018741633198E-2</v>
          </cell>
          <cell r="U508">
            <v>9285.7142857142862</v>
          </cell>
          <cell r="X508">
            <v>397.78160260087969</v>
          </cell>
        </row>
        <row r="509">
          <cell r="B509">
            <v>3</v>
          </cell>
          <cell r="D509" t="str">
            <v>Motor Grader menghampar material di lokasi pekerjaan</v>
          </cell>
        </row>
        <row r="510">
          <cell r="B510">
            <v>4</v>
          </cell>
          <cell r="D510" t="str">
            <v>Semen dan material tanah diaduk ditempat dengan</v>
          </cell>
        </row>
        <row r="511">
          <cell r="D511" t="str">
            <v>menggunakan Vulvi Mixer</v>
          </cell>
          <cell r="T511" t="str">
            <v xml:space="preserve">JUMLAH HARGA TENAGA   </v>
          </cell>
          <cell r="X511">
            <v>512.5262956588258</v>
          </cell>
        </row>
        <row r="512">
          <cell r="B512">
            <v>5</v>
          </cell>
          <cell r="D512" t="str">
            <v>Sebelum pemadatan material dibasahi dengan</v>
          </cell>
        </row>
        <row r="513">
          <cell r="D513" t="str">
            <v>menggunakan Water Tank Truck</v>
          </cell>
          <cell r="N513" t="str">
            <v>B.</v>
          </cell>
          <cell r="P513" t="str">
            <v>BAHAN</v>
          </cell>
        </row>
        <row r="514">
          <cell r="B514">
            <v>6</v>
          </cell>
          <cell r="D514" t="str">
            <v>Pemadatan dilakukan dengan menggunakan</v>
          </cell>
        </row>
        <row r="515">
          <cell r="D515" t="str">
            <v>Vibrator Roller dan Pneumatic Tire Roller</v>
          </cell>
          <cell r="N515" t="str">
            <v>1.</v>
          </cell>
          <cell r="P515" t="str">
            <v>Tanah Timbunan     (M08)</v>
          </cell>
          <cell r="S515" t="str">
            <v>M3</v>
          </cell>
          <cell r="T515">
            <v>1.2</v>
          </cell>
          <cell r="U515">
            <v>35000</v>
          </cell>
          <cell r="X515">
            <v>42000</v>
          </cell>
        </row>
        <row r="516">
          <cell r="B516">
            <v>7</v>
          </cell>
          <cell r="D516" t="str">
            <v>Selama pelaksanaan pekerjaan sekelompok pekerja</v>
          </cell>
        </row>
        <row r="517">
          <cell r="D517" t="str">
            <v>akan merapikan tepi hamparan dan level permukaan</v>
          </cell>
        </row>
        <row r="518">
          <cell r="D518" t="str">
            <v>dengan menggunakan alat bantu</v>
          </cell>
        </row>
        <row r="520">
          <cell r="B520" t="str">
            <v>III.</v>
          </cell>
          <cell r="D520" t="str">
            <v>PEMAKAIAN BAHAN, ALAT DAN TENAGA</v>
          </cell>
        </row>
        <row r="521">
          <cell r="T521" t="str">
            <v xml:space="preserve">JUMLAH HARGA BAHAN   </v>
          </cell>
          <cell r="X521">
            <v>42000</v>
          </cell>
        </row>
        <row r="522">
          <cell r="B522" t="str">
            <v>1.</v>
          </cell>
          <cell r="D522" t="str">
            <v>BAHAN</v>
          </cell>
        </row>
        <row r="523">
          <cell r="D523" t="str">
            <v>Setiap M3 Soil Cement padat diperlukan = 1 x Fk</v>
          </cell>
          <cell r="I523" t="str">
            <v>(M08)</v>
          </cell>
          <cell r="J523">
            <v>1.2</v>
          </cell>
          <cell r="K523" t="str">
            <v>M3</v>
          </cell>
          <cell r="N523" t="str">
            <v>C.</v>
          </cell>
          <cell r="P523" t="str">
            <v>PERALATAN</v>
          </cell>
        </row>
        <row r="524">
          <cell r="N524" t="str">
            <v>1.</v>
          </cell>
          <cell r="P524" t="str">
            <v>Wheel Loader</v>
          </cell>
          <cell r="R524" t="str">
            <v>(E15)</v>
          </cell>
          <cell r="S524" t="str">
            <v>Jam</v>
          </cell>
          <cell r="T524">
            <v>1.7849174475680497E-2</v>
          </cell>
          <cell r="U524">
            <v>332334.53000000003</v>
          </cell>
          <cell r="X524">
            <v>5931.8970102632748</v>
          </cell>
        </row>
        <row r="525">
          <cell r="B525" t="str">
            <v>2.</v>
          </cell>
          <cell r="D525" t="str">
            <v>ALAT</v>
          </cell>
          <cell r="N525" t="str">
            <v>2.</v>
          </cell>
          <cell r="P525" t="str">
            <v>Dump Truck</v>
          </cell>
          <cell r="R525" t="str">
            <v>(E08)</v>
          </cell>
          <cell r="S525" t="str">
            <v>Jam</v>
          </cell>
          <cell r="T525">
            <v>0.13956173233160973</v>
          </cell>
          <cell r="U525">
            <v>97712.05</v>
          </cell>
          <cell r="X525">
            <v>13636.862967672867</v>
          </cell>
        </row>
        <row r="526">
          <cell r="B526" t="str">
            <v>2.a.</v>
          </cell>
          <cell r="D526" t="str">
            <v>WHELL LOADER</v>
          </cell>
          <cell r="I526" t="str">
            <v>(E15)</v>
          </cell>
          <cell r="N526" t="str">
            <v>3.</v>
          </cell>
          <cell r="P526" t="str">
            <v>Motor Grader</v>
          </cell>
          <cell r="R526" t="str">
            <v>(E13)</v>
          </cell>
          <cell r="S526" t="str">
            <v>Jam</v>
          </cell>
          <cell r="T526">
            <v>8.3668005354752342E-3</v>
          </cell>
          <cell r="U526">
            <v>384027.23</v>
          </cell>
          <cell r="X526">
            <v>3213.0792336010709</v>
          </cell>
        </row>
        <row r="527">
          <cell r="D527" t="str">
            <v>Kapasitas bucket</v>
          </cell>
          <cell r="I527" t="str">
            <v>V</v>
          </cell>
          <cell r="J527">
            <v>1.5</v>
          </cell>
          <cell r="K527" t="str">
            <v>M3</v>
          </cell>
          <cell r="N527" t="str">
            <v>4.</v>
          </cell>
          <cell r="P527" t="str">
            <v>Vibrator Roller</v>
          </cell>
          <cell r="R527" t="str">
            <v>(E19)</v>
          </cell>
          <cell r="S527" t="str">
            <v>Jam</v>
          </cell>
          <cell r="T527">
            <v>2.1419009370816599E-2</v>
          </cell>
          <cell r="U527">
            <v>1200000</v>
          </cell>
          <cell r="X527">
            <v>25702.811244979919</v>
          </cell>
        </row>
        <row r="528">
          <cell r="D528" t="str">
            <v>Faktor bucket</v>
          </cell>
          <cell r="I528" t="str">
            <v>Fb</v>
          </cell>
          <cell r="J528">
            <v>0.9</v>
          </cell>
          <cell r="K528" t="str">
            <v>-</v>
          </cell>
          <cell r="L528" t="str">
            <v>Pemuatan ringan</v>
          </cell>
          <cell r="N528" t="str">
            <v>5.</v>
          </cell>
          <cell r="P528" t="str">
            <v>P. Tyre Roller</v>
          </cell>
          <cell r="R528" t="str">
            <v>(E18)</v>
          </cell>
          <cell r="S528" t="str">
            <v>Jam</v>
          </cell>
          <cell r="T528">
            <v>8.5676037483266403E-3</v>
          </cell>
          <cell r="U528">
            <v>301009.59999999998</v>
          </cell>
          <cell r="X528">
            <v>2578.9309772423026</v>
          </cell>
        </row>
        <row r="529">
          <cell r="D529" t="str">
            <v>Faktor efisiensi alat</v>
          </cell>
          <cell r="I529" t="str">
            <v>Fa</v>
          </cell>
          <cell r="J529">
            <v>0.83</v>
          </cell>
          <cell r="K529" t="str">
            <v>-</v>
          </cell>
          <cell r="N529" t="str">
            <v>6.</v>
          </cell>
          <cell r="P529" t="str">
            <v>Water Tanker</v>
          </cell>
          <cell r="R529" t="str">
            <v>(E23)</v>
          </cell>
          <cell r="S529" t="str">
            <v>Jam</v>
          </cell>
          <cell r="T529">
            <v>7.0281124497991983E-3</v>
          </cell>
          <cell r="U529">
            <v>206434.98</v>
          </cell>
          <cell r="X529">
            <v>1450.8482530120486</v>
          </cell>
        </row>
        <row r="530">
          <cell r="D530" t="str">
            <v>Waktu siklus :</v>
          </cell>
          <cell r="I530" t="str">
            <v>Ts1</v>
          </cell>
          <cell r="N530" t="str">
            <v>7.</v>
          </cell>
          <cell r="P530" t="str">
            <v>Fulvi Mixer</v>
          </cell>
          <cell r="R530" t="str">
            <v>(E27)</v>
          </cell>
          <cell r="S530" t="str">
            <v>Jam</v>
          </cell>
          <cell r="T530">
            <v>1.9277108433734941E-2</v>
          </cell>
          <cell r="U530">
            <v>0</v>
          </cell>
          <cell r="X530">
            <v>0</v>
          </cell>
        </row>
        <row r="531">
          <cell r="D531" t="str">
            <v>- Muat</v>
          </cell>
          <cell r="I531" t="str">
            <v>T1</v>
          </cell>
          <cell r="J531">
            <v>0.5</v>
          </cell>
          <cell r="K531" t="str">
            <v>menit</v>
          </cell>
          <cell r="N531" t="str">
            <v>8.</v>
          </cell>
          <cell r="P531" t="str">
            <v>Alat Bantu</v>
          </cell>
          <cell r="S531" t="str">
            <v>Ls</v>
          </cell>
          <cell r="T531">
            <v>1</v>
          </cell>
          <cell r="U531">
            <v>1200</v>
          </cell>
          <cell r="X531">
            <v>1200</v>
          </cell>
        </row>
        <row r="532">
          <cell r="D532" t="str">
            <v>- Lain-lain</v>
          </cell>
          <cell r="I532" t="str">
            <v>T2</v>
          </cell>
          <cell r="J532">
            <v>0.5</v>
          </cell>
          <cell r="K532" t="str">
            <v>menit</v>
          </cell>
        </row>
        <row r="533">
          <cell r="I533" t="str">
            <v>Ts1</v>
          </cell>
          <cell r="J533">
            <v>1</v>
          </cell>
          <cell r="K533" t="str">
            <v>menit</v>
          </cell>
          <cell r="T533" t="str">
            <v xml:space="preserve">JUMLAH HARGA PERALATAN   </v>
          </cell>
          <cell r="X533">
            <v>53714.42968677148</v>
          </cell>
        </row>
        <row r="535">
          <cell r="D535" t="str">
            <v>Kap. Prod. / Jam  =</v>
          </cell>
          <cell r="F535" t="str">
            <v>V x Fb x Fa x 60</v>
          </cell>
          <cell r="I535" t="str">
            <v>Q1</v>
          </cell>
          <cell r="J535">
            <v>56.025000000000006</v>
          </cell>
          <cell r="K535" t="str">
            <v>M3</v>
          </cell>
          <cell r="N535" t="str">
            <v>D.</v>
          </cell>
          <cell r="P535" t="str">
            <v>JUMLAH HARGA TENAGA, BAHAN DAN PERALATAN  ( A + B + C )</v>
          </cell>
          <cell r="X535">
            <v>96226.9559824303</v>
          </cell>
        </row>
        <row r="536">
          <cell r="F536" t="str">
            <v>Fk x Ts1</v>
          </cell>
          <cell r="N536" t="str">
            <v>E.</v>
          </cell>
          <cell r="P536" t="str">
            <v>OVERHEAD &amp; PROFIT</v>
          </cell>
          <cell r="S536">
            <v>10</v>
          </cell>
          <cell r="T536" t="str">
            <v>%  x  D</v>
          </cell>
          <cell r="X536">
            <v>9622.69559824303</v>
          </cell>
        </row>
        <row r="537">
          <cell r="N537" t="str">
            <v>F.</v>
          </cell>
          <cell r="P537" t="str">
            <v>HARGA SATUAN PEKERJAAN  ( D + E )</v>
          </cell>
          <cell r="X537">
            <v>105849.65158067332</v>
          </cell>
        </row>
        <row r="538">
          <cell r="D538" t="str">
            <v>Koefisien Alat / M3</v>
          </cell>
          <cell r="F538" t="str">
            <v xml:space="preserve">  = 1 / Q1</v>
          </cell>
          <cell r="I538" t="str">
            <v>(E15)</v>
          </cell>
          <cell r="J538">
            <v>1.7849174475680497E-2</v>
          </cell>
          <cell r="K538" t="str">
            <v>Jam</v>
          </cell>
          <cell r="N538" t="str">
            <v>Note: 1</v>
          </cell>
          <cell r="P538" t="str">
            <v>SATUAN dapat berdasarkan atas jam operasi untuk Tenaga Kerja dan Peralatan, volume dan/atau ukuran</v>
          </cell>
        </row>
        <row r="539">
          <cell r="P539" t="str">
            <v>berat untuk bahan-bahan.</v>
          </cell>
        </row>
        <row r="540">
          <cell r="N540">
            <v>2</v>
          </cell>
          <cell r="P540" t="str">
            <v>Kuantitas satuan adalah kuantitas setiap komponen untuk menyelesaikan satu satuan pekerjaan dari nomor</v>
          </cell>
        </row>
        <row r="541">
          <cell r="P541" t="str">
            <v>mata pembayaran.</v>
          </cell>
        </row>
        <row r="542">
          <cell r="N542">
            <v>3</v>
          </cell>
          <cell r="P542" t="str">
            <v>Biaya satuan untuk peralatan sudah termasuk bahan bakar, bahan habis dipakai dan operator.</v>
          </cell>
        </row>
        <row r="543">
          <cell r="N543">
            <v>4</v>
          </cell>
          <cell r="P543" t="str">
            <v>Biaya satuan sudah termasuk pengeluaran untuk seluruh pajak yang berkaitan (tetapi tidak termasuk PPN</v>
          </cell>
        </row>
        <row r="544">
          <cell r="L544" t="str">
            <v>Berlanjut ke hal. berikut</v>
          </cell>
          <cell r="P544" t="str">
            <v>yang dibayar dari kontrak) dan biaya-biaya lainnya.</v>
          </cell>
        </row>
        <row r="546">
          <cell r="B546" t="str">
            <v>ITEM PEMBAYARAN NO.</v>
          </cell>
          <cell r="E546" t="str">
            <v>:</v>
          </cell>
          <cell r="F546" t="str">
            <v>5.4 (2)</v>
          </cell>
          <cell r="L546" t="str">
            <v>Analisa EI-542</v>
          </cell>
        </row>
        <row r="547">
          <cell r="B547" t="str">
            <v>JENIS PEKERJAAN</v>
          </cell>
          <cell r="E547" t="str">
            <v>:</v>
          </cell>
          <cell r="F547" t="str">
            <v>Lapis Pondasi Semen Tanah</v>
          </cell>
        </row>
        <row r="548">
          <cell r="B548" t="str">
            <v>SATUAN PEMBAYARAN</v>
          </cell>
          <cell r="E548" t="str">
            <v>:</v>
          </cell>
          <cell r="F548" t="str">
            <v>M3</v>
          </cell>
          <cell r="J548" t="str">
            <v xml:space="preserve">         URAIAN ANALISA HARGA SATUAN</v>
          </cell>
        </row>
        <row r="549">
          <cell r="L549" t="str">
            <v>Lanjutan</v>
          </cell>
        </row>
        <row r="551">
          <cell r="B551" t="str">
            <v>No.</v>
          </cell>
          <cell r="D551" t="str">
            <v>U R A I A N</v>
          </cell>
          <cell r="I551" t="str">
            <v>KODE</v>
          </cell>
          <cell r="J551" t="str">
            <v>KOEF.</v>
          </cell>
          <cell r="K551" t="str">
            <v>SATUAN</v>
          </cell>
          <cell r="L551" t="str">
            <v>KETERANGAN</v>
          </cell>
        </row>
        <row r="554">
          <cell r="B554" t="str">
            <v>2.b.</v>
          </cell>
          <cell r="D554" t="str">
            <v>DUMP TRUCK</v>
          </cell>
          <cell r="I554" t="str">
            <v>(E08)</v>
          </cell>
        </row>
        <row r="555">
          <cell r="D555" t="str">
            <v>Kapasitas bak</v>
          </cell>
          <cell r="I555" t="str">
            <v>V</v>
          </cell>
          <cell r="J555">
            <v>4</v>
          </cell>
          <cell r="K555" t="str">
            <v>M3</v>
          </cell>
        </row>
        <row r="556">
          <cell r="D556" t="str">
            <v>Faktor efisiensi alat</v>
          </cell>
          <cell r="I556" t="str">
            <v>Fa</v>
          </cell>
          <cell r="J556">
            <v>0.83</v>
          </cell>
          <cell r="K556" t="str">
            <v>-</v>
          </cell>
        </row>
        <row r="557">
          <cell r="D557" t="str">
            <v>Kecepatan rata-rata bermuatan</v>
          </cell>
          <cell r="I557" t="str">
            <v>v1</v>
          </cell>
          <cell r="J557">
            <v>45</v>
          </cell>
          <cell r="K557" t="str">
            <v>Km / Jam</v>
          </cell>
        </row>
        <row r="558">
          <cell r="D558" t="str">
            <v>Kecepatan rata-rata kosong</v>
          </cell>
          <cell r="I558" t="str">
            <v>v2</v>
          </cell>
          <cell r="J558">
            <v>60</v>
          </cell>
          <cell r="K558" t="str">
            <v>Km / Jam</v>
          </cell>
        </row>
        <row r="559">
          <cell r="D559" t="str">
            <v>Waktu Siklus  :  - Waktu memuat = V : Q1 x 60</v>
          </cell>
          <cell r="I559" t="str">
            <v>T1</v>
          </cell>
          <cell r="J559">
            <v>4.283801874163319</v>
          </cell>
          <cell r="K559" t="str">
            <v>menit</v>
          </cell>
        </row>
        <row r="560">
          <cell r="D560" t="str">
            <v>- Waktu tempuh isi            = (L : v1) x 60</v>
          </cell>
          <cell r="I560" t="str">
            <v>T2</v>
          </cell>
          <cell r="J560">
            <v>9.0762546816479404</v>
          </cell>
          <cell r="K560" t="str">
            <v>menit</v>
          </cell>
        </row>
        <row r="561">
          <cell r="D561" t="str">
            <v>- Waktu tempuh kosong   = (L : v2) x 60</v>
          </cell>
          <cell r="I561" t="str">
            <v>T3</v>
          </cell>
          <cell r="J561">
            <v>6.8071910112359557</v>
          </cell>
          <cell r="K561" t="str">
            <v>menit</v>
          </cell>
        </row>
        <row r="562">
          <cell r="D562" t="str">
            <v>- Dump dan lain-lain</v>
          </cell>
          <cell r="I562" t="str">
            <v>T4</v>
          </cell>
          <cell r="J562">
            <v>3</v>
          </cell>
          <cell r="K562" t="str">
            <v>menit</v>
          </cell>
        </row>
        <row r="563">
          <cell r="I563" t="str">
            <v>Ts2</v>
          </cell>
          <cell r="J563">
            <v>23.167247567047212</v>
          </cell>
          <cell r="K563" t="str">
            <v>menit</v>
          </cell>
        </row>
        <row r="565">
          <cell r="D565" t="str">
            <v>Kapasitas Prod. / jam =</v>
          </cell>
          <cell r="G565" t="str">
            <v>V x Fa x 60</v>
          </cell>
          <cell r="I565" t="str">
            <v>Q2</v>
          </cell>
          <cell r="J565">
            <v>7.1652879574747672</v>
          </cell>
        </row>
        <row r="566">
          <cell r="G566" t="str">
            <v xml:space="preserve">   Fk x Ts2</v>
          </cell>
        </row>
        <row r="568">
          <cell r="D568" t="str">
            <v>Koefisien Alat / M3</v>
          </cell>
          <cell r="F568" t="str">
            <v xml:space="preserve">  =    1 / Q2</v>
          </cell>
          <cell r="I568" t="str">
            <v>(E08)</v>
          </cell>
          <cell r="J568">
            <v>0.13956173233160973</v>
          </cell>
          <cell r="K568" t="str">
            <v>Jam</v>
          </cell>
        </row>
        <row r="570">
          <cell r="B570" t="str">
            <v>2.c.</v>
          </cell>
          <cell r="D570" t="str">
            <v>MOTOR GRADER</v>
          </cell>
          <cell r="I570" t="str">
            <v>(E13)</v>
          </cell>
        </row>
        <row r="571">
          <cell r="D571" t="str">
            <v>Panjang hamparan</v>
          </cell>
          <cell r="I571" t="str">
            <v>Lh</v>
          </cell>
          <cell r="J571">
            <v>100</v>
          </cell>
          <cell r="K571" t="str">
            <v>M</v>
          </cell>
        </row>
        <row r="572">
          <cell r="D572" t="str">
            <v>Lebar efektif kerja blade</v>
          </cell>
          <cell r="I572" t="str">
            <v>b</v>
          </cell>
          <cell r="J572">
            <v>2.4</v>
          </cell>
          <cell r="K572" t="str">
            <v>M</v>
          </cell>
        </row>
        <row r="573">
          <cell r="D573" t="str">
            <v>Faktor efisiensi alat</v>
          </cell>
          <cell r="I573" t="str">
            <v>Fa</v>
          </cell>
          <cell r="J573">
            <v>0.83</v>
          </cell>
          <cell r="K573" t="str">
            <v>-</v>
          </cell>
        </row>
        <row r="574">
          <cell r="D574" t="str">
            <v>Kecepatan rata-rata alat</v>
          </cell>
          <cell r="I574" t="str">
            <v>v</v>
          </cell>
          <cell r="J574">
            <v>4</v>
          </cell>
          <cell r="K574" t="str">
            <v>Km / Jam</v>
          </cell>
        </row>
        <row r="575">
          <cell r="D575" t="str">
            <v>Jumlah lintasan</v>
          </cell>
          <cell r="I575" t="str">
            <v>n</v>
          </cell>
          <cell r="J575">
            <v>6</v>
          </cell>
          <cell r="K575" t="str">
            <v>lintasan</v>
          </cell>
          <cell r="L575" t="str">
            <v>3 x pp</v>
          </cell>
        </row>
        <row r="576">
          <cell r="D576" t="str">
            <v>Waktu siklus</v>
          </cell>
          <cell r="I576" t="str">
            <v>Ts3</v>
          </cell>
        </row>
        <row r="577">
          <cell r="D577" t="str">
            <v>- Perataan 1 lintasan  = Lh : (v x 1000) x 60</v>
          </cell>
          <cell r="I577" t="str">
            <v>T1</v>
          </cell>
          <cell r="J577">
            <v>1.5</v>
          </cell>
          <cell r="K577" t="str">
            <v>menit</v>
          </cell>
        </row>
        <row r="578">
          <cell r="D578" t="str">
            <v>- Lain-lain</v>
          </cell>
          <cell r="I578" t="str">
            <v>T2</v>
          </cell>
          <cell r="J578">
            <v>1</v>
          </cell>
          <cell r="K578" t="str">
            <v>menit</v>
          </cell>
        </row>
        <row r="579">
          <cell r="I579" t="str">
            <v>Ts3</v>
          </cell>
          <cell r="J579">
            <v>2.5</v>
          </cell>
          <cell r="K579" t="str">
            <v>menit</v>
          </cell>
        </row>
        <row r="581">
          <cell r="D581" t="str">
            <v>Kap. Prod. / Jam  =</v>
          </cell>
          <cell r="F581" t="str">
            <v>Lh x b x t x Fa x 60</v>
          </cell>
          <cell r="I581" t="str">
            <v>Q3</v>
          </cell>
          <cell r="J581">
            <v>119.52</v>
          </cell>
          <cell r="K581" t="str">
            <v>M3</v>
          </cell>
        </row>
        <row r="582">
          <cell r="F582" t="str">
            <v>n x Ts3</v>
          </cell>
        </row>
        <row r="584">
          <cell r="D584" t="str">
            <v>Koefisien Alat / M3</v>
          </cell>
          <cell r="F584" t="str">
            <v xml:space="preserve">  =  1 / Q3</v>
          </cell>
          <cell r="I584" t="str">
            <v>(E13)</v>
          </cell>
          <cell r="J584">
            <v>8.3668005354752342E-3</v>
          </cell>
          <cell r="K584" t="str">
            <v>Jam</v>
          </cell>
        </row>
        <row r="586">
          <cell r="B586" t="str">
            <v>2.d.</v>
          </cell>
          <cell r="D586" t="str">
            <v>VIBRATOR ROLLER</v>
          </cell>
          <cell r="I586" t="str">
            <v>(E19)</v>
          </cell>
        </row>
        <row r="587">
          <cell r="D587" t="str">
            <v>Kecepatan rata-rata alat</v>
          </cell>
          <cell r="I587" t="str">
            <v>v</v>
          </cell>
          <cell r="J587">
            <v>2.5</v>
          </cell>
          <cell r="K587" t="str">
            <v>Km / Jam</v>
          </cell>
        </row>
        <row r="588">
          <cell r="D588" t="str">
            <v>Lebar efektif pemadatan</v>
          </cell>
          <cell r="I588" t="str">
            <v>b</v>
          </cell>
          <cell r="J588">
            <v>1.2</v>
          </cell>
          <cell r="K588" t="str">
            <v>M</v>
          </cell>
        </row>
        <row r="589">
          <cell r="D589" t="str">
            <v>Jumlah lintasan</v>
          </cell>
          <cell r="I589" t="str">
            <v>n</v>
          </cell>
          <cell r="J589">
            <v>8</v>
          </cell>
          <cell r="K589" t="str">
            <v>lintasan</v>
          </cell>
          <cell r="L589" t="str">
            <v>3 x pp</v>
          </cell>
        </row>
        <row r="590">
          <cell r="D590" t="str">
            <v>Faktor efisiensi alat</v>
          </cell>
          <cell r="I590" t="str">
            <v>Fa</v>
          </cell>
          <cell r="J590">
            <v>0.83</v>
          </cell>
          <cell r="K590" t="str">
            <v>-</v>
          </cell>
        </row>
        <row r="592">
          <cell r="D592" t="str">
            <v xml:space="preserve">Kap. Prod. / Jam = </v>
          </cell>
          <cell r="F592" t="str">
            <v>(v x 1000) x b x t x Fa</v>
          </cell>
          <cell r="I592" t="str">
            <v>Q4</v>
          </cell>
          <cell r="J592">
            <v>46.6875</v>
          </cell>
          <cell r="K592" t="str">
            <v>M3</v>
          </cell>
        </row>
        <row r="593">
          <cell r="F593" t="str">
            <v>n</v>
          </cell>
        </row>
        <row r="595">
          <cell r="D595" t="str">
            <v>Koefisien Alat / M3</v>
          </cell>
          <cell r="F595" t="str">
            <v xml:space="preserve">  =  1 / Q4</v>
          </cell>
          <cell r="I595" t="str">
            <v>(E19)</v>
          </cell>
          <cell r="J595">
            <v>2.1419009370816599E-2</v>
          </cell>
          <cell r="K595" t="str">
            <v>Jam</v>
          </cell>
        </row>
        <row r="597">
          <cell r="B597" t="str">
            <v>2.e.</v>
          </cell>
          <cell r="D597" t="str">
            <v>PNEUMATIC TIRE ROLLER</v>
          </cell>
          <cell r="I597" t="str">
            <v>(E18)</v>
          </cell>
        </row>
        <row r="598">
          <cell r="D598" t="str">
            <v>Kecepatan rata-rata alat</v>
          </cell>
          <cell r="I598" t="str">
            <v>v</v>
          </cell>
          <cell r="J598">
            <v>5</v>
          </cell>
          <cell r="K598" t="str">
            <v>Km / Jam</v>
          </cell>
        </row>
        <row r="599">
          <cell r="D599" t="str">
            <v>Lebar efektif pemadatan</v>
          </cell>
          <cell r="I599" t="str">
            <v>b</v>
          </cell>
          <cell r="J599">
            <v>1.5</v>
          </cell>
          <cell r="K599" t="str">
            <v>M</v>
          </cell>
        </row>
        <row r="600">
          <cell r="D600" t="str">
            <v>Jumlah lintasan</v>
          </cell>
          <cell r="I600" t="str">
            <v>n</v>
          </cell>
          <cell r="J600">
            <v>8</v>
          </cell>
          <cell r="K600" t="str">
            <v>lintasan</v>
          </cell>
          <cell r="L600" t="str">
            <v>4 x pp</v>
          </cell>
        </row>
        <row r="601">
          <cell r="D601" t="str">
            <v>Faktor efisiensi alat</v>
          </cell>
          <cell r="I601" t="str">
            <v>Fa</v>
          </cell>
          <cell r="J601">
            <v>0.83</v>
          </cell>
          <cell r="K601" t="str">
            <v>-</v>
          </cell>
        </row>
        <row r="604">
          <cell r="L604" t="str">
            <v>Berlanjut ke hal. berikut</v>
          </cell>
        </row>
        <row r="606">
          <cell r="B606" t="str">
            <v>ITEM PEMBAYARAN NO.</v>
          </cell>
          <cell r="E606" t="str">
            <v>:</v>
          </cell>
          <cell r="F606" t="str">
            <v>5.4 (2)</v>
          </cell>
          <cell r="L606" t="str">
            <v>Analisa EI-542</v>
          </cell>
        </row>
        <row r="607">
          <cell r="B607" t="str">
            <v>JENIS PEKERJAAN</v>
          </cell>
          <cell r="E607" t="str">
            <v>:</v>
          </cell>
          <cell r="F607" t="str">
            <v>Lapis Pondasi Semen Tanah</v>
          </cell>
        </row>
        <row r="608">
          <cell r="B608" t="str">
            <v>SATUAN PEMBAYARAN</v>
          </cell>
          <cell r="E608" t="str">
            <v>:</v>
          </cell>
          <cell r="F608" t="str">
            <v>M3</v>
          </cell>
          <cell r="J608" t="str">
            <v xml:space="preserve">         URAIAN ANALISA HARGA SATUAN</v>
          </cell>
        </row>
        <row r="609">
          <cell r="L609" t="str">
            <v>Lanjutan</v>
          </cell>
        </row>
        <row r="611">
          <cell r="B611" t="str">
            <v>No.</v>
          </cell>
          <cell r="D611" t="str">
            <v>U R A I A N</v>
          </cell>
          <cell r="I611" t="str">
            <v>KODE</v>
          </cell>
          <cell r="J611" t="str">
            <v>KOEF.</v>
          </cell>
          <cell r="K611" t="str">
            <v>SATUAN</v>
          </cell>
          <cell r="L611" t="str">
            <v>KETERANGAN</v>
          </cell>
        </row>
        <row r="614">
          <cell r="D614" t="str">
            <v xml:space="preserve">Kap. Prod. / Jam = </v>
          </cell>
          <cell r="F614" t="str">
            <v>(v x 1000) x b x t x Fa</v>
          </cell>
          <cell r="I614" t="str">
            <v>Q5</v>
          </cell>
          <cell r="J614">
            <v>116.71875</v>
          </cell>
          <cell r="K614" t="str">
            <v>M3</v>
          </cell>
        </row>
        <row r="615">
          <cell r="F615" t="str">
            <v>n</v>
          </cell>
        </row>
        <row r="617">
          <cell r="D617" t="str">
            <v>Koefisien Alat / M3</v>
          </cell>
          <cell r="F617" t="str">
            <v xml:space="preserve">  =  1 / Q5</v>
          </cell>
          <cell r="I617" t="str">
            <v>(E18)</v>
          </cell>
          <cell r="J617">
            <v>8.5676037483266403E-3</v>
          </cell>
          <cell r="K617" t="str">
            <v>Jam</v>
          </cell>
        </row>
        <row r="619">
          <cell r="B619" t="str">
            <v>2.e.</v>
          </cell>
          <cell r="D619" t="str">
            <v>WATER TANK TRUCK</v>
          </cell>
          <cell r="I619" t="str">
            <v>(E23)</v>
          </cell>
        </row>
        <row r="620">
          <cell r="D620" t="str">
            <v>Volume Tangki air</v>
          </cell>
          <cell r="I620" t="str">
            <v>V</v>
          </cell>
          <cell r="J620">
            <v>4</v>
          </cell>
          <cell r="K620" t="str">
            <v>M3</v>
          </cell>
        </row>
        <row r="621">
          <cell r="D621" t="str">
            <v>Kebutuhan air / M3 material padat</v>
          </cell>
          <cell r="I621" t="str">
            <v>Wc</v>
          </cell>
          <cell r="J621">
            <v>7.0000000000000007E-2</v>
          </cell>
          <cell r="K621" t="str">
            <v>M3</v>
          </cell>
        </row>
        <row r="622">
          <cell r="D622" t="str">
            <v>Pengisian tanhgki / jam</v>
          </cell>
          <cell r="I622" t="str">
            <v>n</v>
          </cell>
          <cell r="J622">
            <v>3</v>
          </cell>
          <cell r="K622" t="str">
            <v>kali</v>
          </cell>
        </row>
        <row r="623">
          <cell r="D623" t="str">
            <v>Faktor efisiensi alat</v>
          </cell>
          <cell r="I623" t="str">
            <v>Fa</v>
          </cell>
          <cell r="J623">
            <v>0.83</v>
          </cell>
          <cell r="K623" t="str">
            <v>-</v>
          </cell>
        </row>
        <row r="625">
          <cell r="D625" t="str">
            <v>Kap. Prod. / Jam  =</v>
          </cell>
          <cell r="F625" t="str">
            <v>V x n x Fa</v>
          </cell>
          <cell r="I625" t="str">
            <v>Q6</v>
          </cell>
          <cell r="J625">
            <v>142.28571428571425</v>
          </cell>
          <cell r="K625" t="str">
            <v>M3</v>
          </cell>
        </row>
        <row r="626">
          <cell r="F626" t="str">
            <v>Wc</v>
          </cell>
        </row>
        <row r="628">
          <cell r="D628" t="str">
            <v>Koefisien Alat / M3</v>
          </cell>
          <cell r="F628" t="str">
            <v xml:space="preserve">  =  1 / Q6</v>
          </cell>
          <cell r="I628" t="str">
            <v>(E23)</v>
          </cell>
          <cell r="J628">
            <v>7.0281124497991983E-3</v>
          </cell>
          <cell r="K628" t="str">
            <v>Jam</v>
          </cell>
        </row>
        <row r="630">
          <cell r="B630" t="str">
            <v>2.f.</v>
          </cell>
          <cell r="D630" t="str">
            <v>FULVI MIXER</v>
          </cell>
          <cell r="I630" t="str">
            <v>(E27)</v>
          </cell>
        </row>
        <row r="631">
          <cell r="D631" t="str">
            <v>Kecepatan rata-rata alat</v>
          </cell>
          <cell r="I631" t="str">
            <v>v</v>
          </cell>
          <cell r="J631">
            <v>2.5</v>
          </cell>
          <cell r="K631" t="str">
            <v>Km / Jam</v>
          </cell>
        </row>
        <row r="632">
          <cell r="D632" t="str">
            <v>Lebar efektif pemadatan</v>
          </cell>
          <cell r="I632" t="str">
            <v>b</v>
          </cell>
          <cell r="J632">
            <v>1</v>
          </cell>
          <cell r="K632" t="str">
            <v>M</v>
          </cell>
        </row>
        <row r="633">
          <cell r="D633" t="str">
            <v>Jumlah lintasan</v>
          </cell>
          <cell r="I633" t="str">
            <v>n</v>
          </cell>
          <cell r="J633">
            <v>6</v>
          </cell>
          <cell r="K633" t="str">
            <v>lintasan</v>
          </cell>
          <cell r="L633" t="str">
            <v>3 x pp</v>
          </cell>
        </row>
        <row r="634">
          <cell r="D634" t="str">
            <v>Faktor efisiensi alat</v>
          </cell>
          <cell r="I634" t="str">
            <v>Fa</v>
          </cell>
          <cell r="J634">
            <v>0.83</v>
          </cell>
          <cell r="K634" t="str">
            <v>-</v>
          </cell>
        </row>
        <row r="636">
          <cell r="D636" t="str">
            <v xml:space="preserve">Kap. Prod. / Jam = </v>
          </cell>
          <cell r="F636" t="str">
            <v>(v x 1000) x b x t x Fa</v>
          </cell>
          <cell r="I636" t="str">
            <v>Q7</v>
          </cell>
          <cell r="J636">
            <v>51.875</v>
          </cell>
          <cell r="K636" t="str">
            <v>M3</v>
          </cell>
        </row>
        <row r="637">
          <cell r="F637" t="str">
            <v>n</v>
          </cell>
        </row>
        <row r="639">
          <cell r="D639" t="str">
            <v>Koefisien Alat / M3</v>
          </cell>
          <cell r="F639" t="str">
            <v xml:space="preserve">  = 1 / Q7</v>
          </cell>
          <cell r="I639" t="str">
            <v>(E27)</v>
          </cell>
          <cell r="J639">
            <v>1.9277108433734941E-2</v>
          </cell>
          <cell r="K639" t="str">
            <v>Jam</v>
          </cell>
        </row>
        <row r="641">
          <cell r="B641" t="str">
            <v>2.g.</v>
          </cell>
          <cell r="D641" t="str">
            <v>ALAT BANTU</v>
          </cell>
        </row>
        <row r="642">
          <cell r="D642" t="str">
            <v>Diperlukan :</v>
          </cell>
          <cell r="L642" t="str">
            <v>Lump Sump</v>
          </cell>
        </row>
        <row r="643">
          <cell r="D643" t="str">
            <v>- Kereta dorong  = 2 buah</v>
          </cell>
        </row>
        <row r="644">
          <cell r="D644" t="str">
            <v>- Sekop               = 3 buah</v>
          </cell>
        </row>
        <row r="646">
          <cell r="B646" t="str">
            <v>3.</v>
          </cell>
          <cell r="D646" t="str">
            <v>TENAGA</v>
          </cell>
        </row>
        <row r="647">
          <cell r="D647" t="str">
            <v>Produksi menetukan : VIBRATOR ROLLER</v>
          </cell>
          <cell r="I647" t="str">
            <v>Q4</v>
          </cell>
          <cell r="J647">
            <v>46.6875</v>
          </cell>
          <cell r="K647" t="str">
            <v>M3/Jam</v>
          </cell>
        </row>
        <row r="648">
          <cell r="D648" t="str">
            <v>Produksi Soil Cement / hari  = Tk x Q4</v>
          </cell>
          <cell r="I648" t="str">
            <v>Qt</v>
          </cell>
          <cell r="J648">
            <v>326.8125</v>
          </cell>
          <cell r="K648" t="str">
            <v>M3</v>
          </cell>
        </row>
        <row r="649">
          <cell r="D649" t="str">
            <v>Kebutuhan tenaga  :</v>
          </cell>
        </row>
        <row r="650">
          <cell r="F650" t="str">
            <v>- Pekerja</v>
          </cell>
          <cell r="I650" t="str">
            <v>P</v>
          </cell>
          <cell r="J650">
            <v>1</v>
          </cell>
          <cell r="K650" t="str">
            <v>orang</v>
          </cell>
        </row>
        <row r="651">
          <cell r="F651" t="str">
            <v>- Mandor</v>
          </cell>
          <cell r="I651" t="str">
            <v>M</v>
          </cell>
          <cell r="J651">
            <v>2</v>
          </cell>
          <cell r="K651" t="str">
            <v>orang</v>
          </cell>
        </row>
        <row r="653">
          <cell r="D653" t="str">
            <v>Koefisien tenaga / M3  :</v>
          </cell>
        </row>
        <row r="654">
          <cell r="F654" t="str">
            <v>- Pekerja</v>
          </cell>
          <cell r="G654" t="str">
            <v xml:space="preserve"> = (Tk x P) : Qt</v>
          </cell>
          <cell r="I654" t="str">
            <v>(L01)</v>
          </cell>
          <cell r="J654">
            <v>2.1419009370816599E-2</v>
          </cell>
          <cell r="K654" t="str">
            <v>Jam</v>
          </cell>
        </row>
        <row r="655">
          <cell r="F655" t="str">
            <v>- Mandor</v>
          </cell>
          <cell r="G655" t="str">
            <v xml:space="preserve"> = (Tk x M) : Qt</v>
          </cell>
          <cell r="I655" t="str">
            <v>(L03)</v>
          </cell>
          <cell r="J655">
            <v>4.2838018741633198E-2</v>
          </cell>
          <cell r="K655" t="str">
            <v>Jam</v>
          </cell>
        </row>
        <row r="664">
          <cell r="L664" t="str">
            <v>Berlanjut ke hal. berikut</v>
          </cell>
        </row>
        <row r="666">
          <cell r="B666" t="str">
            <v>ITEM PEMBAYARAN NO.</v>
          </cell>
          <cell r="E666" t="str">
            <v>:</v>
          </cell>
          <cell r="F666" t="str">
            <v>5.4 (2)</v>
          </cell>
          <cell r="L666" t="str">
            <v>Analisa EI-542</v>
          </cell>
        </row>
        <row r="667">
          <cell r="B667" t="str">
            <v>JENIS PEKERJAAN</v>
          </cell>
          <cell r="E667" t="str">
            <v>:</v>
          </cell>
          <cell r="F667" t="str">
            <v>Lapis Pondasi Semen Tanah</v>
          </cell>
        </row>
        <row r="668">
          <cell r="B668" t="str">
            <v>SATUAN PEMBAYARAN</v>
          </cell>
          <cell r="E668" t="str">
            <v>:</v>
          </cell>
          <cell r="F668" t="str">
            <v>M3</v>
          </cell>
          <cell r="J668" t="str">
            <v xml:space="preserve">         URAIAN ANALISA HARGA SATUAN</v>
          </cell>
        </row>
        <row r="669">
          <cell r="L669" t="str">
            <v>Lanjutan</v>
          </cell>
        </row>
        <row r="671">
          <cell r="B671" t="str">
            <v>No.</v>
          </cell>
          <cell r="D671" t="str">
            <v>U R A I A N</v>
          </cell>
          <cell r="I671" t="str">
            <v>KODE</v>
          </cell>
          <cell r="J671" t="str">
            <v>KOEF.</v>
          </cell>
          <cell r="K671" t="str">
            <v>SATUAN</v>
          </cell>
          <cell r="L671" t="str">
            <v>KETERANGAN</v>
          </cell>
        </row>
        <row r="674">
          <cell r="B674" t="str">
            <v>4.</v>
          </cell>
          <cell r="D674" t="str">
            <v>HARGA DASAR SATUAN UPAH, BAHAN DAN ALAT</v>
          </cell>
        </row>
        <row r="675">
          <cell r="D675" t="str">
            <v>Lihat lampiran.</v>
          </cell>
        </row>
        <row r="678">
          <cell r="B678" t="str">
            <v>5.</v>
          </cell>
          <cell r="D678" t="str">
            <v>ANALISA HARGA SATUAN PEKERJAAN</v>
          </cell>
        </row>
        <row r="679">
          <cell r="D679" t="str">
            <v>Lihat perhitungan dalam FORMULIR STANDAR UNTUK</v>
          </cell>
        </row>
        <row r="680">
          <cell r="D680" t="str">
            <v>PEREKEMAN ANALISA MASING-MASING HARGA</v>
          </cell>
        </row>
        <row r="681">
          <cell r="D681" t="str">
            <v>SATUAN.</v>
          </cell>
        </row>
        <row r="682">
          <cell r="D682" t="str">
            <v>Didapat Harga Satuan Pekerjaan :</v>
          </cell>
        </row>
        <row r="684">
          <cell r="D684">
            <v>105849.65158067332</v>
          </cell>
          <cell r="G684" t="str">
            <v xml:space="preserve"> / M3</v>
          </cell>
        </row>
        <row r="687">
          <cell r="B687" t="str">
            <v>6.</v>
          </cell>
          <cell r="D687" t="str">
            <v>WAKTU PELAKSANAAN YANG DIPERLUKAN</v>
          </cell>
        </row>
        <row r="688">
          <cell r="D688" t="str">
            <v>Masa Pelaksanaan :</v>
          </cell>
          <cell r="F688">
            <v>0.78536367692994191</v>
          </cell>
          <cell r="G688" t="str">
            <v>bulan</v>
          </cell>
        </row>
        <row r="690">
          <cell r="B690" t="str">
            <v>7.</v>
          </cell>
          <cell r="D690" t="str">
            <v>VOLUME PEKERJAAN YANG DIPERLUKAN</v>
          </cell>
        </row>
        <row r="691">
          <cell r="D691" t="str">
            <v>Volume pekerjaan  :</v>
          </cell>
          <cell r="F691">
            <v>1320</v>
          </cell>
          <cell r="G691" t="str">
            <v>M3</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PEK ASPAL"/>
      <sheetName val="#REF"/>
    </sheetNames>
    <sheetDataSet>
      <sheetData sheetId="0">
        <row r="2">
          <cell r="B2" t="str">
            <v>ITEM PEMBAYARAN NO.</v>
          </cell>
          <cell r="E2" t="str">
            <v>:  6.1 (2)</v>
          </cell>
          <cell r="K2" t="str">
            <v>Analisa EI-612</v>
          </cell>
          <cell r="U2" t="str">
            <v>Analisa EI-612</v>
          </cell>
        </row>
        <row r="3">
          <cell r="B3" t="str">
            <v>JENIS PEKERJAAN</v>
          </cell>
          <cell r="E3" t="str">
            <v>:  Lapis Perekat (Tack Coat)</v>
          </cell>
        </row>
        <row r="4">
          <cell r="B4" t="str">
            <v>SATUAN PEMBAYARAN</v>
          </cell>
          <cell r="E4" t="str">
            <v>:  LITER</v>
          </cell>
          <cell r="I4" t="str">
            <v xml:space="preserve">         URAIAN ANALISA HARGA SATUAN</v>
          </cell>
        </row>
        <row r="5">
          <cell r="M5" t="str">
            <v>ANALISA HARGA SATUAN</v>
          </cell>
        </row>
        <row r="7">
          <cell r="B7" t="str">
            <v>No.</v>
          </cell>
          <cell r="D7" t="str">
            <v>U R A I A N</v>
          </cell>
          <cell r="H7" t="str">
            <v>KODE</v>
          </cell>
          <cell r="I7" t="str">
            <v>KOEF.</v>
          </cell>
          <cell r="J7" t="str">
            <v>SATUAN</v>
          </cell>
          <cell r="K7" t="str">
            <v>KETERANGAN</v>
          </cell>
        </row>
        <row r="9">
          <cell r="M9" t="str">
            <v>PROYEK</v>
          </cell>
          <cell r="P9" t="str">
            <v>Pembangunan Sarana dan Prasara PON XVII Tahun 2008</v>
          </cell>
        </row>
        <row r="10">
          <cell r="B10" t="str">
            <v>I.</v>
          </cell>
          <cell r="D10" t="str">
            <v>ASUMSI</v>
          </cell>
          <cell r="M10" t="str">
            <v>No. PAKET KONTRAK</v>
          </cell>
          <cell r="P10" t="str">
            <v>01</v>
          </cell>
        </row>
        <row r="11">
          <cell r="B11">
            <v>1</v>
          </cell>
          <cell r="D11" t="str">
            <v>Menggunakan alat berat (cara mekanik)</v>
          </cell>
          <cell r="M11" t="str">
            <v>NAMA PAKET</v>
          </cell>
          <cell r="P11" t="str">
            <v>Pekerjaan Penyiapan Lahan, Pembangunan Jalan &amp; Drainase</v>
          </cell>
        </row>
        <row r="12">
          <cell r="B12">
            <v>2</v>
          </cell>
          <cell r="D12" t="str">
            <v>Lokasi pekerjaan : sepanjang jalan</v>
          </cell>
          <cell r="M12" t="str">
            <v>PROP / KAB / KODYA</v>
          </cell>
          <cell r="P12" t="str">
            <v xml:space="preserve">Propinsi Kalimantan Timur, Kabupaten Kutai Kartanegara </v>
          </cell>
        </row>
        <row r="13">
          <cell r="B13">
            <v>3</v>
          </cell>
          <cell r="D13" t="str">
            <v>Jarak rata-rata Base Camp ke lokasi pekerjaan</v>
          </cell>
          <cell r="H13" t="str">
            <v>L</v>
          </cell>
          <cell r="I13">
            <v>6.8071910112359557</v>
          </cell>
          <cell r="J13" t="str">
            <v>KM</v>
          </cell>
          <cell r="M13" t="str">
            <v>ITEM PEMBAYARAN NO.</v>
          </cell>
          <cell r="P13" t="str">
            <v>:  6.1 (2)</v>
          </cell>
          <cell r="S13" t="str">
            <v>PERKIRAAN VOL. PEK.</v>
          </cell>
          <cell r="U13" t="str">
            <v>:</v>
          </cell>
          <cell r="V13">
            <v>46582.29</v>
          </cell>
        </row>
        <row r="14">
          <cell r="B14">
            <v>4</v>
          </cell>
          <cell r="D14" t="str">
            <v>Jam kerja efektif per-hari</v>
          </cell>
          <cell r="H14" t="str">
            <v>Tk</v>
          </cell>
          <cell r="I14">
            <v>7</v>
          </cell>
          <cell r="J14" t="str">
            <v>Jam</v>
          </cell>
          <cell r="M14" t="str">
            <v>JENIS PEKERJAAN</v>
          </cell>
          <cell r="P14" t="str">
            <v>:  Lapis Perekat (Tack Coat)</v>
          </cell>
          <cell r="S14" t="str">
            <v>TOTAL HARGA (Rp.)</v>
          </cell>
          <cell r="U14" t="str">
            <v>:</v>
          </cell>
          <cell r="V14">
            <v>2339828426.6999998</v>
          </cell>
        </row>
        <row r="15">
          <cell r="B15">
            <v>5</v>
          </cell>
          <cell r="D15" t="str">
            <v>Faktor kehilangan bahan</v>
          </cell>
          <cell r="H15" t="str">
            <v>Fh</v>
          </cell>
          <cell r="I15">
            <v>1.05</v>
          </cell>
          <cell r="J15" t="str">
            <v>-</v>
          </cell>
          <cell r="M15" t="str">
            <v>SATUAN PEMBAYARAN</v>
          </cell>
          <cell r="P15" t="str">
            <v>:  LITER</v>
          </cell>
          <cell r="S15" t="str">
            <v>% THD. BIAYA PROYEK</v>
          </cell>
          <cell r="U15" t="str">
            <v>:</v>
          </cell>
          <cell r="V15">
            <v>1.9219392432509042</v>
          </cell>
        </row>
        <row r="16">
          <cell r="B16">
            <v>6</v>
          </cell>
          <cell r="D16" t="str">
            <v>Komposisi campuran  (Spesifikasi)  :</v>
          </cell>
        </row>
        <row r="17">
          <cell r="D17" t="str">
            <v>- Aspal AC-10 atau AC-20</v>
          </cell>
          <cell r="H17" t="str">
            <v>As</v>
          </cell>
          <cell r="I17">
            <v>77</v>
          </cell>
          <cell r="J17" t="str">
            <v>%</v>
          </cell>
          <cell r="K17" t="str">
            <v xml:space="preserve"> 100 bagian</v>
          </cell>
        </row>
        <row r="18">
          <cell r="D18" t="str">
            <v>- Minyak Flux / Pencair</v>
          </cell>
          <cell r="H18" t="str">
            <v>K</v>
          </cell>
          <cell r="I18">
            <v>23</v>
          </cell>
          <cell r="J18" t="str">
            <v>%</v>
          </cell>
          <cell r="K18" t="str">
            <v xml:space="preserve"> 30 bagian</v>
          </cell>
          <cell r="R18" t="str">
            <v>PERKIRAAN</v>
          </cell>
          <cell r="S18" t="str">
            <v>HARGA</v>
          </cell>
          <cell r="T18" t="str">
            <v>JUMLAH</v>
          </cell>
        </row>
        <row r="19">
          <cell r="B19">
            <v>7</v>
          </cell>
          <cell r="D19" t="str">
            <v>Berat jenis bahan :</v>
          </cell>
          <cell r="M19" t="str">
            <v>NO.</v>
          </cell>
          <cell r="O19" t="str">
            <v>KOMPONEN</v>
          </cell>
          <cell r="Q19" t="str">
            <v>SATUAN</v>
          </cell>
          <cell r="R19" t="str">
            <v>KUANTITAS</v>
          </cell>
          <cell r="S19" t="str">
            <v>SATUAN</v>
          </cell>
          <cell r="T19" t="str">
            <v>HARGA</v>
          </cell>
        </row>
        <row r="20">
          <cell r="D20" t="str">
            <v>- Aspal AC-10 atau AC-20</v>
          </cell>
          <cell r="H20" t="str">
            <v>D1</v>
          </cell>
          <cell r="I20">
            <v>1.03</v>
          </cell>
          <cell r="J20" t="str">
            <v>Kg / liter</v>
          </cell>
          <cell r="S20" t="str">
            <v>(Rp.)</v>
          </cell>
          <cell r="T20" t="str">
            <v>(Rp.)</v>
          </cell>
        </row>
        <row r="21">
          <cell r="D21" t="str">
            <v>- Kerosene</v>
          </cell>
          <cell r="H21" t="str">
            <v>D2</v>
          </cell>
          <cell r="I21">
            <v>0.8</v>
          </cell>
          <cell r="J21" t="str">
            <v>Kg / liter</v>
          </cell>
        </row>
        <row r="22">
          <cell r="B22">
            <v>8</v>
          </cell>
          <cell r="D22" t="str">
            <v>Bahan dasar (aspal &amp; minyak pencair) semuanya</v>
          </cell>
        </row>
        <row r="23">
          <cell r="D23" t="str">
            <v>diterima di lokasi pekerjaan</v>
          </cell>
          <cell r="M23" t="str">
            <v>A.</v>
          </cell>
          <cell r="O23" t="str">
            <v>TENAGA</v>
          </cell>
        </row>
        <row r="25">
          <cell r="B25" t="str">
            <v>II.</v>
          </cell>
          <cell r="D25" t="str">
            <v>URUTAN KERJA</v>
          </cell>
          <cell r="M25" t="str">
            <v>1.</v>
          </cell>
          <cell r="O25" t="str">
            <v>Pekerja</v>
          </cell>
          <cell r="P25" t="str">
            <v>(L01)</v>
          </cell>
          <cell r="Q25" t="str">
            <v>Jam</v>
          </cell>
          <cell r="R25">
            <v>3.0120481927710845E-3</v>
          </cell>
          <cell r="S25">
            <v>6250</v>
          </cell>
          <cell r="V25">
            <v>18.825301204819279</v>
          </cell>
        </row>
        <row r="26">
          <cell r="B26">
            <v>1</v>
          </cell>
          <cell r="D26" t="str">
            <v>Aspal dan Minyak Flux dicampur dan dipanaskan</v>
          </cell>
          <cell r="M26" t="str">
            <v>2.</v>
          </cell>
          <cell r="O26" t="str">
            <v>Mandor</v>
          </cell>
          <cell r="P26" t="str">
            <v>(L03)</v>
          </cell>
          <cell r="Q26" t="str">
            <v>Jam</v>
          </cell>
          <cell r="R26">
            <v>6.024096385542169E-3</v>
          </cell>
          <cell r="S26">
            <v>10000</v>
          </cell>
          <cell r="V26">
            <v>60.24096385542169</v>
          </cell>
        </row>
        <row r="27">
          <cell r="D27" t="str">
            <v>sehingga menjadi campuran aspal cair</v>
          </cell>
        </row>
        <row r="28">
          <cell r="B28">
            <v>2</v>
          </cell>
          <cell r="D28" t="str">
            <v>Permukaan yang akan dilapis dibersihkan dari debu</v>
          </cell>
        </row>
        <row r="29">
          <cell r="D29" t="str">
            <v>dan kotoran dengan Air Compressor</v>
          </cell>
          <cell r="R29" t="str">
            <v xml:space="preserve">JUMLAH HARGA TENAGA   </v>
          </cell>
          <cell r="V29">
            <v>79.066265060240966</v>
          </cell>
        </row>
        <row r="30">
          <cell r="B30">
            <v>3</v>
          </cell>
          <cell r="D30" t="str">
            <v>Campuran aspal cair disemprotkan dengan Asphalt</v>
          </cell>
        </row>
        <row r="31">
          <cell r="D31" t="str">
            <v>Sprayer ke atas permukaan yang akan dilapis.</v>
          </cell>
          <cell r="M31" t="str">
            <v>B.</v>
          </cell>
          <cell r="O31" t="str">
            <v>BAHAN</v>
          </cell>
        </row>
        <row r="32">
          <cell r="B32">
            <v>4</v>
          </cell>
          <cell r="D32" t="str">
            <v>Angkutan Aspal &amp; Minyak Flux menggunakan Dump</v>
          </cell>
        </row>
        <row r="33">
          <cell r="D33" t="str">
            <v>Truck</v>
          </cell>
          <cell r="M33" t="str">
            <v>1.</v>
          </cell>
          <cell r="O33" t="str">
            <v>Aspal</v>
          </cell>
          <cell r="P33" t="str">
            <v>(M10)</v>
          </cell>
          <cell r="Q33" t="str">
            <v>Kg</v>
          </cell>
          <cell r="R33">
            <v>0.33310200000000006</v>
          </cell>
          <cell r="S33">
            <v>95000</v>
          </cell>
          <cell r="V33">
            <v>31644.690000000006</v>
          </cell>
        </row>
        <row r="34">
          <cell r="M34" t="str">
            <v>2.</v>
          </cell>
          <cell r="O34" t="str">
            <v>Kerosene</v>
          </cell>
          <cell r="P34" t="str">
            <v>(M11)</v>
          </cell>
          <cell r="Q34" t="str">
            <v>liter</v>
          </cell>
          <cell r="R34">
            <v>9.6600000000000019E-2</v>
          </cell>
          <cell r="S34">
            <v>1500</v>
          </cell>
          <cell r="V34">
            <v>144.90000000000003</v>
          </cell>
        </row>
        <row r="35">
          <cell r="B35" t="str">
            <v>III.</v>
          </cell>
          <cell r="D35" t="str">
            <v>PEMAKAIAN BAHAN, ALAT DAN TENAGA</v>
          </cell>
        </row>
        <row r="37">
          <cell r="B37" t="str">
            <v xml:space="preserve">   1.</v>
          </cell>
          <cell r="D37" t="str">
            <v>BAHAN</v>
          </cell>
        </row>
        <row r="38">
          <cell r="D38" t="str">
            <v>Untuk mendapatkan 1 liter Lapis Perekat</v>
          </cell>
        </row>
        <row r="39">
          <cell r="D39" t="str">
            <v>diperlukan :</v>
          </cell>
          <cell r="E39" t="str">
            <v>( 1 liter x Fh )</v>
          </cell>
          <cell r="H39" t="str">
            <v>PC</v>
          </cell>
          <cell r="I39">
            <v>1.05</v>
          </cell>
          <cell r="J39" t="str">
            <v>liter</v>
          </cell>
          <cell r="K39" t="str">
            <v xml:space="preserve"> campuran</v>
          </cell>
          <cell r="R39" t="str">
            <v xml:space="preserve">JUMLAH HARGA BAHAN   </v>
          </cell>
          <cell r="V39">
            <v>31789.590000000007</v>
          </cell>
        </row>
        <row r="40">
          <cell r="D40" t="str">
            <v>Untuk 1 m Luasan Persehi diperlukan</v>
          </cell>
        </row>
        <row r="41">
          <cell r="B41" t="str">
            <v xml:space="preserve">   1.a.</v>
          </cell>
          <cell r="D41" t="str">
            <v>Aspal</v>
          </cell>
          <cell r="E41" t="str">
            <v>=   As x PC x D1</v>
          </cell>
          <cell r="H41" t="str">
            <v>(M10)</v>
          </cell>
          <cell r="I41">
            <v>0.33310200000000006</v>
          </cell>
          <cell r="J41" t="str">
            <v>Kg</v>
          </cell>
          <cell r="M41" t="str">
            <v>C.</v>
          </cell>
          <cell r="O41" t="str">
            <v>PERALATAN</v>
          </cell>
        </row>
        <row r="42">
          <cell r="B42" t="str">
            <v xml:space="preserve">   1.b.</v>
          </cell>
          <cell r="D42" t="str">
            <v>Kerosene</v>
          </cell>
          <cell r="E42" t="str">
            <v>=   K x PC</v>
          </cell>
          <cell r="H42" t="str">
            <v>(M11)</v>
          </cell>
          <cell r="I42">
            <v>9.6600000000000019E-2</v>
          </cell>
          <cell r="J42" t="str">
            <v>liter</v>
          </cell>
        </row>
        <row r="43">
          <cell r="M43" t="str">
            <v>1.</v>
          </cell>
          <cell r="O43" t="str">
            <v>Asp. Sprayer</v>
          </cell>
          <cell r="P43" t="str">
            <v>(E03)</v>
          </cell>
          <cell r="Q43" t="str">
            <v>Jam</v>
          </cell>
          <cell r="R43">
            <v>3.0120481927710845E-3</v>
          </cell>
          <cell r="S43">
            <v>95469</v>
          </cell>
          <cell r="V43">
            <v>287.55722891566268</v>
          </cell>
        </row>
        <row r="44">
          <cell r="B44" t="str">
            <v xml:space="preserve">   2.</v>
          </cell>
          <cell r="D44" t="str">
            <v>ALAT</v>
          </cell>
          <cell r="M44" t="str">
            <v>2.</v>
          </cell>
          <cell r="O44" t="str">
            <v>Compressor</v>
          </cell>
          <cell r="P44" t="str">
            <v>(E05)</v>
          </cell>
          <cell r="Q44" t="str">
            <v>Jam</v>
          </cell>
          <cell r="R44">
            <v>6.2500000000000003E-3</v>
          </cell>
          <cell r="S44">
            <v>136363</v>
          </cell>
          <cell r="V44">
            <v>852.26875000000007</v>
          </cell>
        </row>
        <row r="45">
          <cell r="B45" t="str">
            <v xml:space="preserve">   2.a.</v>
          </cell>
          <cell r="D45" t="str">
            <v>ASPHALT SPRAYER</v>
          </cell>
          <cell r="H45" t="str">
            <v>(E03)</v>
          </cell>
          <cell r="M45" t="str">
            <v>3.</v>
          </cell>
          <cell r="O45" t="str">
            <v>Dump Truck</v>
          </cell>
          <cell r="P45" t="str">
            <v>(E08)</v>
          </cell>
          <cell r="Q45" t="str">
            <v>Jam</v>
          </cell>
          <cell r="R45">
            <v>3.0120481927710845E-3</v>
          </cell>
          <cell r="S45">
            <v>353868</v>
          </cell>
          <cell r="V45">
            <v>1065.8674698795182</v>
          </cell>
        </row>
        <row r="46">
          <cell r="D46" t="str">
            <v>Kapasitas alat</v>
          </cell>
          <cell r="H46" t="str">
            <v>V</v>
          </cell>
          <cell r="I46">
            <v>800</v>
          </cell>
          <cell r="J46" t="str">
            <v>liter</v>
          </cell>
        </row>
        <row r="47">
          <cell r="D47" t="str">
            <v>Faktor efisiensi alat</v>
          </cell>
          <cell r="H47" t="str">
            <v>Fa</v>
          </cell>
          <cell r="I47">
            <v>0.83</v>
          </cell>
          <cell r="J47" t="str">
            <v>-</v>
          </cell>
        </row>
        <row r="48">
          <cell r="D48" t="str">
            <v>Waktu Siklus (termasuk proses pemanasan)</v>
          </cell>
          <cell r="H48" t="str">
            <v>Ts</v>
          </cell>
          <cell r="I48">
            <v>2</v>
          </cell>
          <cell r="J48" t="str">
            <v>Jam</v>
          </cell>
        </row>
        <row r="50">
          <cell r="D50" t="str">
            <v>Kap. Prod. / jam =</v>
          </cell>
          <cell r="E50" t="str">
            <v>V x Fa</v>
          </cell>
          <cell r="H50" t="str">
            <v>Q1</v>
          </cell>
          <cell r="I50">
            <v>332</v>
          </cell>
          <cell r="J50" t="str">
            <v>liter</v>
          </cell>
        </row>
        <row r="51">
          <cell r="E51" t="str">
            <v>Ts</v>
          </cell>
          <cell r="R51" t="str">
            <v xml:space="preserve">JUMLAH HARGA PERALATAN   </v>
          </cell>
          <cell r="V51">
            <v>2205.6934487951812</v>
          </cell>
        </row>
        <row r="52">
          <cell r="D52" t="str">
            <v>Koefisien Alat / Ltr</v>
          </cell>
          <cell r="E52" t="str">
            <v xml:space="preserve"> =  1  :  Q1</v>
          </cell>
          <cell r="H52" t="str">
            <v>(E03)</v>
          </cell>
          <cell r="I52">
            <v>3.0120481927710845E-3</v>
          </cell>
          <cell r="J52" t="str">
            <v>Jam</v>
          </cell>
        </row>
        <row r="53">
          <cell r="M53" t="str">
            <v>D.</v>
          </cell>
          <cell r="O53" t="str">
            <v>JUMLAH HARGA TENAGA, BAHAN DAN PERALATAN  ( A + B + C )</v>
          </cell>
          <cell r="V53">
            <v>34074.34971385543</v>
          </cell>
        </row>
        <row r="54">
          <cell r="B54" t="str">
            <v xml:space="preserve">   2.b.</v>
          </cell>
          <cell r="D54" t="str">
            <v>AIR COMPRESSOR</v>
          </cell>
          <cell r="H54" t="str">
            <v>(E05)</v>
          </cell>
          <cell r="M54" t="str">
            <v>E.</v>
          </cell>
          <cell r="O54" t="str">
            <v>OVERHEAD &amp; PROFIT</v>
          </cell>
          <cell r="Q54">
            <v>10</v>
          </cell>
          <cell r="R54" t="str">
            <v>%  x  D</v>
          </cell>
          <cell r="V54">
            <v>3407.4349713855431</v>
          </cell>
        </row>
        <row r="55">
          <cell r="D55" t="str">
            <v xml:space="preserve">Kapasitas alat   -----&gt;&gt;   diambil </v>
          </cell>
          <cell r="H55" t="str">
            <v>V</v>
          </cell>
          <cell r="I55">
            <v>400</v>
          </cell>
          <cell r="J55" t="str">
            <v>M2 / Jam</v>
          </cell>
          <cell r="M55" t="str">
            <v>F.</v>
          </cell>
          <cell r="O55" t="str">
            <v>HARGA SATUAN PEKERJAAN  ( D + E )</v>
          </cell>
          <cell r="V55">
            <v>37482</v>
          </cell>
        </row>
        <row r="56">
          <cell r="D56" t="str">
            <v>Aplikasi Lapis Perekat rata-rata (Spesifikasi)</v>
          </cell>
          <cell r="H56" t="str">
            <v>Ap</v>
          </cell>
          <cell r="I56">
            <v>0.4</v>
          </cell>
          <cell r="J56" t="str">
            <v>liter / M2</v>
          </cell>
          <cell r="M56" t="str">
            <v>Note: 1</v>
          </cell>
          <cell r="O56" t="str">
            <v>SATUAN dapat berdasarkan atas jam operasi untuk Tenaga Kerja dan Peralatan, volume dan/atau ukuran</v>
          </cell>
        </row>
        <row r="57">
          <cell r="O57" t="str">
            <v>berat untuk bahan-bahan.</v>
          </cell>
        </row>
        <row r="58">
          <cell r="D58" t="str">
            <v>Kap. Prod. / jam =</v>
          </cell>
          <cell r="E58" t="str">
            <v>( V x Ap )</v>
          </cell>
          <cell r="H58" t="str">
            <v>Q2</v>
          </cell>
          <cell r="I58">
            <v>160</v>
          </cell>
          <cell r="J58" t="str">
            <v>liter</v>
          </cell>
          <cell r="M58">
            <v>2</v>
          </cell>
          <cell r="O58" t="str">
            <v>Kuantitas satuan adalah kuantitas setiap komponen untuk menyelesaikan satu satuan pekerjaan dari nomor</v>
          </cell>
        </row>
        <row r="59">
          <cell r="O59" t="str">
            <v>mata pembayaran.</v>
          </cell>
        </row>
        <row r="60">
          <cell r="D60" t="str">
            <v>Koefisien Alat / Ltr</v>
          </cell>
          <cell r="E60" t="str">
            <v xml:space="preserve"> =  1  :  Q2</v>
          </cell>
          <cell r="H60" t="str">
            <v>(E05)</v>
          </cell>
          <cell r="I60">
            <v>6.2500000000000003E-3</v>
          </cell>
          <cell r="J60" t="str">
            <v>Jam</v>
          </cell>
          <cell r="M60">
            <v>3</v>
          </cell>
          <cell r="O60" t="str">
            <v>Biaya satuan untuk peralatan sudah termasuk bahan bakar, bahan habis dipakai dan operator.</v>
          </cell>
        </row>
        <row r="61">
          <cell r="M61">
            <v>4</v>
          </cell>
          <cell r="O61" t="str">
            <v>Biaya satuan sudah termasuk pengeluaran untuk seluruh pajak yang berkaitan (tetapi tidak termasuk PPN</v>
          </cell>
        </row>
        <row r="62">
          <cell r="K62" t="str">
            <v>Berlanjut ke hal. berikut.</v>
          </cell>
          <cell r="O62" t="str">
            <v>yang dibayar dari kontrak) dan biaya-biaya lainnya.</v>
          </cell>
        </row>
        <row r="63">
          <cell r="B63" t="str">
            <v>ITEM PEMBAYARAN NO.</v>
          </cell>
          <cell r="E63" t="str">
            <v>:  6.1 (2)</v>
          </cell>
          <cell r="K63" t="str">
            <v>Analisa EI-612</v>
          </cell>
        </row>
        <row r="64">
          <cell r="B64" t="str">
            <v>JENIS PEKERJAAN</v>
          </cell>
          <cell r="E64" t="str">
            <v>:  Lapis Perekat (Tack Coat)</v>
          </cell>
        </row>
        <row r="65">
          <cell r="B65" t="str">
            <v>SATUAN PEMBAYARAN</v>
          </cell>
          <cell r="E65" t="str">
            <v>:  LITER</v>
          </cell>
          <cell r="I65" t="str">
            <v xml:space="preserve">         URAIAN ANALISA HARGA SATUAN</v>
          </cell>
        </row>
        <row r="66">
          <cell r="K66" t="str">
            <v>Lanjutan</v>
          </cell>
        </row>
        <row r="68">
          <cell r="B68" t="str">
            <v>No.</v>
          </cell>
          <cell r="D68" t="str">
            <v>U R A I A N</v>
          </cell>
          <cell r="H68" t="str">
            <v>KODE</v>
          </cell>
          <cell r="I68" t="str">
            <v>KOEF.</v>
          </cell>
          <cell r="J68" t="str">
            <v>SATUAN</v>
          </cell>
          <cell r="K68" t="str">
            <v>KETERANGAN</v>
          </cell>
        </row>
        <row r="71">
          <cell r="B71" t="str">
            <v xml:space="preserve">   2.c.</v>
          </cell>
          <cell r="D71" t="str">
            <v>DUMP TRUCK</v>
          </cell>
          <cell r="H71" t="str">
            <v>(E08)</v>
          </cell>
        </row>
        <row r="72">
          <cell r="D72" t="str">
            <v>Sebagai alat pengangkut bahan di lokasi pekerjaan,</v>
          </cell>
        </row>
        <row r="73">
          <cell r="D73" t="str">
            <v>Dump Truck melayani alat Asphalt Sprayer.</v>
          </cell>
        </row>
        <row r="74">
          <cell r="D74" t="str">
            <v>Kap. Prod. / jam =</v>
          </cell>
          <cell r="E74" t="str">
            <v>sama dengan Asphalt Sprayer</v>
          </cell>
          <cell r="H74" t="str">
            <v>Q3</v>
          </cell>
          <cell r="I74">
            <v>332</v>
          </cell>
          <cell r="J74" t="str">
            <v>liter</v>
          </cell>
        </row>
        <row r="76">
          <cell r="D76" t="str">
            <v>Koefisien Alat / Ltr</v>
          </cell>
          <cell r="E76" t="str">
            <v xml:space="preserve"> =  1  :  Q3</v>
          </cell>
          <cell r="H76" t="str">
            <v>(E08)</v>
          </cell>
          <cell r="I76">
            <v>3.0120481927710845E-3</v>
          </cell>
          <cell r="J76" t="str">
            <v>Jam</v>
          </cell>
        </row>
        <row r="78">
          <cell r="B78" t="str">
            <v xml:space="preserve">   3.</v>
          </cell>
          <cell r="D78" t="str">
            <v>TENAGA</v>
          </cell>
        </row>
        <row r="79">
          <cell r="D79" t="str">
            <v>Produksi menentukan : ASPHALT SPRAYER</v>
          </cell>
          <cell r="H79" t="str">
            <v>Q4</v>
          </cell>
          <cell r="I79">
            <v>332</v>
          </cell>
          <cell r="J79" t="str">
            <v>liter</v>
          </cell>
        </row>
        <row r="80">
          <cell r="D80" t="str">
            <v>Produksi Lapis Resap Pengikat / hari  =  Tk x Q4</v>
          </cell>
          <cell r="H80" t="str">
            <v>Qt</v>
          </cell>
          <cell r="I80">
            <v>2324</v>
          </cell>
          <cell r="J80" t="str">
            <v>liter</v>
          </cell>
        </row>
        <row r="81">
          <cell r="D81" t="str">
            <v>Kebutuhan tenaga :</v>
          </cell>
        </row>
        <row r="82">
          <cell r="E82" t="str">
            <v>- Pekerja</v>
          </cell>
          <cell r="H82" t="str">
            <v>P</v>
          </cell>
          <cell r="I82">
            <v>1</v>
          </cell>
          <cell r="J82" t="str">
            <v>orang</v>
          </cell>
        </row>
        <row r="83">
          <cell r="E83" t="str">
            <v>- Mandor</v>
          </cell>
          <cell r="H83" t="str">
            <v>M</v>
          </cell>
          <cell r="I83">
            <v>2</v>
          </cell>
          <cell r="J83" t="str">
            <v>orang</v>
          </cell>
        </row>
        <row r="85">
          <cell r="D85" t="str">
            <v>Koefisien tenaga / liter   :</v>
          </cell>
        </row>
        <row r="86">
          <cell r="E86" t="str">
            <v>- Pekerja</v>
          </cell>
          <cell r="F86" t="str">
            <v>= (Tk x P) : Qt</v>
          </cell>
          <cell r="H86" t="str">
            <v>(L01)</v>
          </cell>
          <cell r="I86">
            <v>3.0120481927710845E-3</v>
          </cell>
          <cell r="J86" t="str">
            <v>Jam</v>
          </cell>
        </row>
        <row r="87">
          <cell r="E87" t="str">
            <v>- Mandor</v>
          </cell>
          <cell r="F87" t="str">
            <v>= (Tk x M) : Qt</v>
          </cell>
          <cell r="H87" t="str">
            <v>(L03)</v>
          </cell>
          <cell r="I87">
            <v>6.024096385542169E-3</v>
          </cell>
          <cell r="J87" t="str">
            <v>Jam</v>
          </cell>
        </row>
        <row r="89">
          <cell r="B89" t="str">
            <v>4.</v>
          </cell>
          <cell r="D89" t="str">
            <v>HARGA DASAR SATUAN UPAH, BAHAN DAN ALAT</v>
          </cell>
        </row>
        <row r="90">
          <cell r="D90" t="str">
            <v>Lihat lampiran.</v>
          </cell>
        </row>
        <row r="92">
          <cell r="B92" t="str">
            <v>5.</v>
          </cell>
          <cell r="D92" t="str">
            <v>ANALISA HARGA SATUAN PEKERJAAN</v>
          </cell>
        </row>
        <row r="93">
          <cell r="D93" t="str">
            <v>Lihat perhitungan dalam FORMULIR STANDAR UNTUK</v>
          </cell>
        </row>
        <row r="94">
          <cell r="D94" t="str">
            <v>PEREKEMAN ANALISA MASING-MASING HARGA</v>
          </cell>
        </row>
        <row r="95">
          <cell r="D95" t="str">
            <v>SATUAN.</v>
          </cell>
        </row>
        <row r="96">
          <cell r="D96" t="str">
            <v>Didapat Harga Satuan Pekerjaan :</v>
          </cell>
        </row>
        <row r="98">
          <cell r="D98">
            <v>37482</v>
          </cell>
          <cell r="F98" t="str">
            <v xml:space="preserve"> / liter.</v>
          </cell>
        </row>
        <row r="101">
          <cell r="B101" t="str">
            <v>6.</v>
          </cell>
          <cell r="D101" t="str">
            <v>WAKTU PELAKSANAAN YANG DIPERLUKAN</v>
          </cell>
        </row>
        <row r="102">
          <cell r="D102" t="str">
            <v>Masa Pelaksanaan :</v>
          </cell>
          <cell r="E102">
            <v>4.6769367469879519</v>
          </cell>
          <cell r="F102" t="str">
            <v>bulan</v>
          </cell>
        </row>
        <row r="104">
          <cell r="B104" t="str">
            <v>7.</v>
          </cell>
          <cell r="D104" t="str">
            <v>VOLUME PEKERJAAN YANG DIPERLUKAN</v>
          </cell>
        </row>
        <row r="105">
          <cell r="D105" t="str">
            <v>Volume pekerjaan  :</v>
          </cell>
          <cell r="E105">
            <v>46582.29</v>
          </cell>
          <cell r="F105" t="str">
            <v>Liter</v>
          </cell>
        </row>
        <row r="122">
          <cell r="B122" t="str">
            <v>ITEM PEMBAYARAN NO.</v>
          </cell>
          <cell r="E122" t="str">
            <v>:  .....................</v>
          </cell>
          <cell r="K122" t="str">
            <v>Analisa EI-634a</v>
          </cell>
          <cell r="U122" t="str">
            <v>Analisa EI-634a</v>
          </cell>
        </row>
        <row r="123">
          <cell r="B123" t="str">
            <v>JENIS PEKERJAAN</v>
          </cell>
          <cell r="E123" t="str">
            <v>:  ATB Levelling (ATBL)</v>
          </cell>
        </row>
        <row r="124">
          <cell r="B124" t="str">
            <v>SATUAN PEMBAYARAN</v>
          </cell>
          <cell r="E124" t="str">
            <v>:  TON</v>
          </cell>
          <cell r="I124" t="str">
            <v xml:space="preserve">         URAIAN ANALISA HARGA SATUAN</v>
          </cell>
          <cell r="M124" t="str">
            <v>FORMULIR STANDAR UNTUK</v>
          </cell>
        </row>
        <row r="125">
          <cell r="M125" t="str">
            <v>PEREKAMAN ANALISA MASING-MASING HARGA SATUAN</v>
          </cell>
        </row>
        <row r="126">
          <cell r="M126" t="str">
            <v/>
          </cell>
        </row>
        <row r="127">
          <cell r="B127" t="str">
            <v>No.</v>
          </cell>
          <cell r="D127" t="str">
            <v>U R A I A N</v>
          </cell>
          <cell r="H127" t="str">
            <v>KODE</v>
          </cell>
          <cell r="I127" t="str">
            <v>KOEF.</v>
          </cell>
          <cell r="J127" t="str">
            <v>SATUAN</v>
          </cell>
          <cell r="K127" t="str">
            <v>KETERANGAN</v>
          </cell>
        </row>
        <row r="129">
          <cell r="M129" t="str">
            <v>PROYEK</v>
          </cell>
          <cell r="P129" t="str">
            <v>:</v>
          </cell>
        </row>
        <row r="130">
          <cell r="B130" t="str">
            <v>I.</v>
          </cell>
          <cell r="D130" t="str">
            <v>ASUMSI</v>
          </cell>
          <cell r="M130" t="str">
            <v>No. PAKET KONTRAK</v>
          </cell>
          <cell r="P130" t="str">
            <v>:</v>
          </cell>
        </row>
        <row r="131">
          <cell r="B131">
            <v>1</v>
          </cell>
          <cell r="D131" t="str">
            <v>Menggunakan alat berat (cara mekanik)</v>
          </cell>
          <cell r="M131" t="str">
            <v>NAMA PAKET</v>
          </cell>
          <cell r="P131" t="str">
            <v>:</v>
          </cell>
        </row>
        <row r="132">
          <cell r="B132">
            <v>2</v>
          </cell>
          <cell r="D132" t="str">
            <v>Lokasi pekerjaan : sepanjang jalan</v>
          </cell>
          <cell r="M132" t="str">
            <v>PROP / KAB / KODYA</v>
          </cell>
          <cell r="P132" t="str">
            <v>:</v>
          </cell>
        </row>
        <row r="133">
          <cell r="B133">
            <v>3</v>
          </cell>
          <cell r="D133" t="str">
            <v>Kondisi existing jalan : sedang</v>
          </cell>
          <cell r="M133" t="str">
            <v>ITEM PEMBAYARAN NO.</v>
          </cell>
          <cell r="P133" t="str">
            <v>:  .....................</v>
          </cell>
          <cell r="S133" t="str">
            <v>PERKIRAAN VOL. PEK.</v>
          </cell>
          <cell r="U133" t="str">
            <v>:</v>
          </cell>
          <cell r="V133">
            <v>0</v>
          </cell>
        </row>
        <row r="134">
          <cell r="B134">
            <v>4</v>
          </cell>
          <cell r="D134" t="str">
            <v>Jarak rata-rata Base Camp ke lokasi pekerjaan</v>
          </cell>
          <cell r="H134" t="str">
            <v>L</v>
          </cell>
          <cell r="I134">
            <v>6.8071910112359557</v>
          </cell>
          <cell r="J134" t="str">
            <v>KM</v>
          </cell>
          <cell r="M134" t="str">
            <v>JENIS PEKERJAAN</v>
          </cell>
          <cell r="P134" t="str">
            <v>:  ATB Levelling (ATBL)</v>
          </cell>
          <cell r="S134" t="str">
            <v>TOTAL HARGA (Rp.)</v>
          </cell>
          <cell r="U134" t="str">
            <v>:</v>
          </cell>
          <cell r="V134">
            <v>0</v>
          </cell>
        </row>
        <row r="135">
          <cell r="B135">
            <v>5</v>
          </cell>
          <cell r="D135" t="str">
            <v>Tebal Lapis (ATBL) padat</v>
          </cell>
          <cell r="H135" t="str">
            <v>t</v>
          </cell>
          <cell r="I135">
            <v>0.03</v>
          </cell>
          <cell r="J135" t="str">
            <v>M</v>
          </cell>
          <cell r="M135" t="str">
            <v>SATUAN PEMBAYARAN</v>
          </cell>
          <cell r="P135" t="str">
            <v>:  TON</v>
          </cell>
          <cell r="S135" t="str">
            <v>% THD. BIAYA PROYEK</v>
          </cell>
          <cell r="U135" t="str">
            <v>:</v>
          </cell>
          <cell r="V135">
            <v>0</v>
          </cell>
        </row>
        <row r="136">
          <cell r="B136">
            <v>6</v>
          </cell>
          <cell r="D136" t="str">
            <v>Jam kerja efektif per-hari</v>
          </cell>
          <cell r="H136" t="str">
            <v>Tk</v>
          </cell>
          <cell r="I136">
            <v>7</v>
          </cell>
          <cell r="J136" t="str">
            <v>Jam</v>
          </cell>
        </row>
        <row r="137">
          <cell r="B137">
            <v>7</v>
          </cell>
          <cell r="D137" t="str">
            <v>Faktor kehilanganmaterial :</v>
          </cell>
          <cell r="F137" t="str">
            <v>- Agregat</v>
          </cell>
          <cell r="H137" t="str">
            <v>Fh1</v>
          </cell>
          <cell r="I137">
            <v>1.1000000000000001</v>
          </cell>
          <cell r="J137" t="str">
            <v>-</v>
          </cell>
        </row>
        <row r="138">
          <cell r="B138" t="str">
            <v/>
          </cell>
          <cell r="F138" t="str">
            <v>- Aspal</v>
          </cell>
          <cell r="H138" t="str">
            <v>Fh2</v>
          </cell>
          <cell r="I138">
            <v>1.05</v>
          </cell>
          <cell r="J138" t="str">
            <v>-</v>
          </cell>
          <cell r="R138" t="str">
            <v>PERKIRAAN</v>
          </cell>
          <cell r="S138" t="str">
            <v>HARGA</v>
          </cell>
          <cell r="T138" t="str">
            <v>JUMLAH</v>
          </cell>
        </row>
        <row r="139">
          <cell r="B139">
            <v>8</v>
          </cell>
          <cell r="D139" t="str">
            <v>Komposisi campuran ATBL  :</v>
          </cell>
          <cell r="M139" t="str">
            <v>NO.</v>
          </cell>
          <cell r="O139" t="str">
            <v>KOMPONEN</v>
          </cell>
          <cell r="Q139" t="str">
            <v>SATUAN</v>
          </cell>
          <cell r="R139" t="str">
            <v>KUANTITAS</v>
          </cell>
          <cell r="S139" t="str">
            <v>SATUAN</v>
          </cell>
          <cell r="T139" t="str">
            <v>HARGA</v>
          </cell>
        </row>
        <row r="140">
          <cell r="D140" t="str">
            <v xml:space="preserve">- Coarse Agregat  </v>
          </cell>
          <cell r="E140" t="str">
            <v>40 - 60 %</v>
          </cell>
          <cell r="H140" t="str">
            <v>CA</v>
          </cell>
          <cell r="I140">
            <v>43.5</v>
          </cell>
          <cell r="J140" t="str">
            <v>%</v>
          </cell>
          <cell r="K140" t="str">
            <v xml:space="preserve"> Gradasi harus -</v>
          </cell>
          <cell r="S140" t="str">
            <v>(Rp.)</v>
          </cell>
          <cell r="T140" t="str">
            <v>(Rp.)</v>
          </cell>
        </row>
        <row r="141">
          <cell r="D141" t="str">
            <v>- Fine Agregat</v>
          </cell>
          <cell r="E141" t="str">
            <v>26 - 49.5 %</v>
          </cell>
          <cell r="H141" t="str">
            <v>FA</v>
          </cell>
          <cell r="I141">
            <v>45</v>
          </cell>
          <cell r="J141" t="str">
            <v>%</v>
          </cell>
          <cell r="K141" t="str">
            <v xml:space="preserve"> memenuhi -</v>
          </cell>
        </row>
        <row r="142">
          <cell r="D142" t="str">
            <v>- Fraksi Filler</v>
          </cell>
          <cell r="E142" t="str">
            <v>4.7 - 7.5 %</v>
          </cell>
          <cell r="H142" t="str">
            <v>FF</v>
          </cell>
          <cell r="I142">
            <v>5</v>
          </cell>
          <cell r="J142" t="str">
            <v>%</v>
          </cell>
          <cell r="K142" t="str">
            <v xml:space="preserve"> Spesifikasi</v>
          </cell>
        </row>
        <row r="143">
          <cell r="D143" t="str">
            <v>- Asphalt</v>
          </cell>
          <cell r="E143" t="str">
            <v>minimum 6 %</v>
          </cell>
          <cell r="H143" t="str">
            <v>As</v>
          </cell>
          <cell r="I143">
            <v>6.5</v>
          </cell>
          <cell r="J143" t="str">
            <v>%</v>
          </cell>
          <cell r="M143" t="str">
            <v>A.</v>
          </cell>
          <cell r="O143" t="str">
            <v>TENAGA</v>
          </cell>
        </row>
        <row r="144">
          <cell r="B144">
            <v>9</v>
          </cell>
          <cell r="D144" t="str">
            <v>Berat jenis bahan  :</v>
          </cell>
        </row>
        <row r="145">
          <cell r="D145" t="str">
            <v>- ATBL</v>
          </cell>
          <cell r="H145" t="str">
            <v>D1</v>
          </cell>
          <cell r="I145">
            <v>2.2999999999999998</v>
          </cell>
          <cell r="J145" t="str">
            <v>ton / M3</v>
          </cell>
          <cell r="M145" t="str">
            <v>1.</v>
          </cell>
          <cell r="O145" t="str">
            <v>Pekerja</v>
          </cell>
          <cell r="P145" t="str">
            <v>(L01)</v>
          </cell>
          <cell r="Q145" t="str">
            <v>Jam</v>
          </cell>
          <cell r="R145">
            <v>0.16867469879518071</v>
          </cell>
          <cell r="S145">
            <v>6250</v>
          </cell>
          <cell r="V145">
            <v>1054.2168674698794</v>
          </cell>
        </row>
        <row r="146">
          <cell r="D146" t="str">
            <v>- Coarse Agregat &amp; Fine Agregat</v>
          </cell>
          <cell r="H146" t="str">
            <v>D2</v>
          </cell>
          <cell r="I146">
            <v>1.8</v>
          </cell>
          <cell r="J146" t="str">
            <v>ton / M3</v>
          </cell>
          <cell r="M146" t="str">
            <v>2.</v>
          </cell>
          <cell r="O146" t="str">
            <v>Mandor</v>
          </cell>
          <cell r="P146" t="str">
            <v>(L03)</v>
          </cell>
          <cell r="Q146" t="str">
            <v>Jam</v>
          </cell>
          <cell r="R146">
            <v>2.4096385542168676E-2</v>
          </cell>
          <cell r="S146">
            <v>10000</v>
          </cell>
          <cell r="V146">
            <v>240.96385542168676</v>
          </cell>
        </row>
        <row r="147">
          <cell r="D147" t="str">
            <v>- Fraksi Filler</v>
          </cell>
          <cell r="H147" t="str">
            <v>D3</v>
          </cell>
          <cell r="I147">
            <v>2</v>
          </cell>
          <cell r="J147" t="str">
            <v>ton / M3</v>
          </cell>
        </row>
        <row r="148">
          <cell r="D148" t="str">
            <v>- Asphalt</v>
          </cell>
          <cell r="H148" t="str">
            <v>D4</v>
          </cell>
          <cell r="I148">
            <v>1.03</v>
          </cell>
          <cell r="J148" t="str">
            <v>ton / M3</v>
          </cell>
        </row>
        <row r="149">
          <cell r="R149" t="str">
            <v xml:space="preserve">JUMLAH HARGA TENAGA   </v>
          </cell>
          <cell r="V149">
            <v>1295.1807228915661</v>
          </cell>
        </row>
        <row r="150">
          <cell r="B150" t="str">
            <v>II.</v>
          </cell>
          <cell r="D150" t="str">
            <v>URUTAN KERJA</v>
          </cell>
        </row>
        <row r="151">
          <cell r="B151">
            <v>1</v>
          </cell>
          <cell r="D151" t="str">
            <v xml:space="preserve">Wheel Loader memuat Agregat dan Asphalt ke dalam </v>
          </cell>
          <cell r="M151" t="str">
            <v>B.</v>
          </cell>
          <cell r="O151" t="str">
            <v>BAHAN</v>
          </cell>
        </row>
        <row r="152">
          <cell r="B152" t="str">
            <v/>
          </cell>
          <cell r="D152" t="str">
            <v>Cold Bin AMP</v>
          </cell>
          <cell r="R152" t="str">
            <v/>
          </cell>
        </row>
        <row r="153">
          <cell r="B153">
            <v>2</v>
          </cell>
          <cell r="D153" t="str">
            <v>Agregat dan aspal dicampur dan dipanaskn</v>
          </cell>
          <cell r="M153" t="str">
            <v>1.</v>
          </cell>
          <cell r="O153" t="str">
            <v>Agregat Kasar</v>
          </cell>
          <cell r="P153" t="str">
            <v>(M03)</v>
          </cell>
          <cell r="Q153" t="str">
            <v>M3</v>
          </cell>
          <cell r="R153">
            <v>0.26583333333333337</v>
          </cell>
          <cell r="S153">
            <v>176000</v>
          </cell>
          <cell r="V153">
            <v>46786.666666666672</v>
          </cell>
        </row>
        <row r="154">
          <cell r="D154" t="str">
            <v>dengan AMP untuk dimuat langsung kedalam</v>
          </cell>
          <cell r="M154" t="str">
            <v>2.</v>
          </cell>
          <cell r="O154" t="str">
            <v>Agregat Halus</v>
          </cell>
          <cell r="P154" t="str">
            <v>(M04)</v>
          </cell>
          <cell r="Q154" t="str">
            <v>M3</v>
          </cell>
          <cell r="R154">
            <v>0.27500000000000002</v>
          </cell>
          <cell r="S154">
            <v>165000</v>
          </cell>
          <cell r="V154">
            <v>45375.000000000007</v>
          </cell>
        </row>
        <row r="155">
          <cell r="B155" t="str">
            <v/>
          </cell>
          <cell r="D155" t="str">
            <v>Dump Truck dan diangkut kelokasi pekerjaan</v>
          </cell>
          <cell r="M155" t="str">
            <v>3</v>
          </cell>
          <cell r="O155" t="str">
            <v>Filler</v>
          </cell>
          <cell r="P155" t="str">
            <v>(M05)</v>
          </cell>
          <cell r="Q155" t="str">
            <v>Kg</v>
          </cell>
          <cell r="R155">
            <v>55.000000000000007</v>
          </cell>
          <cell r="S155">
            <v>125</v>
          </cell>
          <cell r="V155">
            <v>6875.0000000000009</v>
          </cell>
        </row>
        <row r="156">
          <cell r="B156">
            <v>3</v>
          </cell>
          <cell r="D156" t="str">
            <v>Campuran panas ATBL dihampar dengan Finisher</v>
          </cell>
          <cell r="M156" t="str">
            <v>4</v>
          </cell>
          <cell r="O156" t="str">
            <v>Aspal</v>
          </cell>
          <cell r="P156" t="str">
            <v>(M10)</v>
          </cell>
          <cell r="Q156" t="str">
            <v>Kg</v>
          </cell>
          <cell r="R156">
            <v>68.25</v>
          </cell>
          <cell r="S156">
            <v>8184</v>
          </cell>
          <cell r="V156">
            <v>558558</v>
          </cell>
        </row>
        <row r="157">
          <cell r="D157" t="str">
            <v>dan dipadatkan dengan Tandem (Awal &amp; Akhir) dan</v>
          </cell>
        </row>
        <row r="158">
          <cell r="B158" t="str">
            <v/>
          </cell>
          <cell r="D158" t="str">
            <v>Pneumatic Tire Roller (Intermediate Rolling)</v>
          </cell>
        </row>
        <row r="159">
          <cell r="B159">
            <v>4</v>
          </cell>
          <cell r="D159" t="str">
            <v>Selama pemadatan, sekelompok  pekerja akan</v>
          </cell>
          <cell r="R159" t="str">
            <v xml:space="preserve">JUMLAH HARGA BAHAN   </v>
          </cell>
          <cell r="V159">
            <v>657594.66666666674</v>
          </cell>
        </row>
        <row r="160">
          <cell r="B160" t="str">
            <v/>
          </cell>
          <cell r="D160" t="str">
            <v>merapikan tepi hamparaan dengan menggunakan</v>
          </cell>
        </row>
        <row r="161">
          <cell r="B161" t="str">
            <v/>
          </cell>
          <cell r="D161" t="str">
            <v>Alat Bantu</v>
          </cell>
          <cell r="M161" t="str">
            <v>C.</v>
          </cell>
          <cell r="O161" t="str">
            <v>PERALATAN</v>
          </cell>
        </row>
        <row r="162">
          <cell r="M162" t="str">
            <v>1.</v>
          </cell>
          <cell r="O162" t="str">
            <v>Wheel Loader</v>
          </cell>
          <cell r="P162" t="str">
            <v>(E15)</v>
          </cell>
          <cell r="Q162" t="str">
            <v>Jam</v>
          </cell>
          <cell r="R162">
            <v>1.652701340340787E-2</v>
          </cell>
          <cell r="S162">
            <v>584260</v>
          </cell>
          <cell r="V162">
            <v>9656.0728510750814</v>
          </cell>
        </row>
        <row r="163">
          <cell r="B163" t="str">
            <v>III.</v>
          </cell>
          <cell r="D163" t="str">
            <v>PEMAKAIAN BAHAN, ALAT DAN TENAGA</v>
          </cell>
          <cell r="M163" t="str">
            <v>2.</v>
          </cell>
          <cell r="O163" t="str">
            <v>AMP</v>
          </cell>
          <cell r="P163" t="str">
            <v>(E01)</v>
          </cell>
          <cell r="Q163" t="str">
            <v>Jam</v>
          </cell>
          <cell r="R163">
            <v>2.4096385542168676E-2</v>
          </cell>
          <cell r="S163">
            <v>2653100</v>
          </cell>
          <cell r="V163">
            <v>63930.120481927712</v>
          </cell>
        </row>
        <row r="164">
          <cell r="M164" t="str">
            <v>3.</v>
          </cell>
          <cell r="O164" t="str">
            <v>Genset</v>
          </cell>
          <cell r="P164" t="str">
            <v>(E12)</v>
          </cell>
          <cell r="Q164" t="str">
            <v>Jam</v>
          </cell>
          <cell r="R164">
            <v>2.4096385542168676E-2</v>
          </cell>
          <cell r="S164">
            <v>396420</v>
          </cell>
          <cell r="V164">
            <v>9552.2891566265062</v>
          </cell>
        </row>
        <row r="165">
          <cell r="B165" t="str">
            <v xml:space="preserve">   1.</v>
          </cell>
          <cell r="D165" t="str">
            <v>BAHAN</v>
          </cell>
          <cell r="M165" t="str">
            <v>4.</v>
          </cell>
          <cell r="O165" t="str">
            <v>Dump Truck</v>
          </cell>
          <cell r="P165" t="str">
            <v>(E09)</v>
          </cell>
          <cell r="Q165" t="str">
            <v>Jam</v>
          </cell>
          <cell r="R165">
            <v>0.12394431659221153</v>
          </cell>
          <cell r="S165">
            <v>495415.19999999995</v>
          </cell>
          <cell r="V165">
            <v>61403.898393393785</v>
          </cell>
        </row>
        <row r="166">
          <cell r="B166" t="str">
            <v>1.a.</v>
          </cell>
          <cell r="D166" t="str">
            <v>Coarse Agregat</v>
          </cell>
          <cell r="E166" t="str">
            <v>= (CA x (1 TON) X Fh1) / (D2)</v>
          </cell>
          <cell r="H166" t="str">
            <v>(M03)</v>
          </cell>
          <cell r="I166">
            <v>0.26583333333333337</v>
          </cell>
          <cell r="J166" t="str">
            <v>M3</v>
          </cell>
          <cell r="M166" t="str">
            <v>5.</v>
          </cell>
          <cell r="O166" t="str">
            <v>Asphalt Finisher     (E02)</v>
          </cell>
          <cell r="P166" t="str">
            <v>(E02)</v>
          </cell>
          <cell r="Q166" t="str">
            <v>Jam</v>
          </cell>
          <cell r="R166">
            <v>3.0120481927710847E-2</v>
          </cell>
          <cell r="S166">
            <v>349140</v>
          </cell>
          <cell r="V166">
            <v>10516.265060240965</v>
          </cell>
        </row>
        <row r="167">
          <cell r="B167" t="str">
            <v>1.b.</v>
          </cell>
          <cell r="D167" t="str">
            <v>Fine Agregat</v>
          </cell>
          <cell r="E167" t="str">
            <v>= (FA x (1 TON) X Fh1) / (D2)</v>
          </cell>
          <cell r="H167" t="str">
            <v>(M04)</v>
          </cell>
          <cell r="I167">
            <v>0.27500000000000002</v>
          </cell>
          <cell r="J167" t="str">
            <v>M3</v>
          </cell>
          <cell r="M167" t="str">
            <v>6.</v>
          </cell>
          <cell r="O167" t="str">
            <v>Tandem Roller</v>
          </cell>
          <cell r="P167" t="str">
            <v>(E17)</v>
          </cell>
          <cell r="Q167" t="str">
            <v>Jam</v>
          </cell>
          <cell r="R167">
            <v>3.3259331321143795E-2</v>
          </cell>
          <cell r="S167">
            <v>300000</v>
          </cell>
          <cell r="V167">
            <v>9977.7993963431381</v>
          </cell>
        </row>
        <row r="168">
          <cell r="B168" t="str">
            <v>1.c.</v>
          </cell>
          <cell r="D168" t="str">
            <v>Fraksi Filler</v>
          </cell>
          <cell r="E168" t="str">
            <v>= (FF x (1 TON) X Fh1) * 1000</v>
          </cell>
          <cell r="H168" t="str">
            <v>(M05)</v>
          </cell>
          <cell r="I168">
            <v>55.000000000000007</v>
          </cell>
          <cell r="J168" t="str">
            <v>Kg</v>
          </cell>
          <cell r="M168" t="str">
            <v>7</v>
          </cell>
          <cell r="O168" t="str">
            <v>P. Tyre Roller</v>
          </cell>
          <cell r="P168" t="str">
            <v>(E18)</v>
          </cell>
          <cell r="Q168" t="str">
            <v>Jam</v>
          </cell>
          <cell r="R168">
            <v>1.8625225539840522E-2</v>
          </cell>
          <cell r="S168">
            <v>315000</v>
          </cell>
          <cell r="V168">
            <v>5866.9460450497645</v>
          </cell>
        </row>
        <row r="169">
          <cell r="B169" t="str">
            <v>1.d.</v>
          </cell>
          <cell r="D169" t="str">
            <v>Aspal</v>
          </cell>
          <cell r="E169" t="str">
            <v>= (AS x (1 TON) X Fh2) x 1000</v>
          </cell>
          <cell r="H169" t="str">
            <v>(M10)</v>
          </cell>
          <cell r="I169">
            <v>68.25</v>
          </cell>
          <cell r="J169" t="str">
            <v>Kg</v>
          </cell>
          <cell r="M169" t="str">
            <v>8</v>
          </cell>
          <cell r="O169" t="str">
            <v>Alat Bantu</v>
          </cell>
          <cell r="Q169" t="str">
            <v>Ls</v>
          </cell>
          <cell r="R169">
            <v>1</v>
          </cell>
          <cell r="S169">
            <v>50</v>
          </cell>
          <cell r="V169">
            <v>50</v>
          </cell>
        </row>
        <row r="171">
          <cell r="B171" t="str">
            <v>2.</v>
          </cell>
          <cell r="D171" t="str">
            <v>ALAT</v>
          </cell>
          <cell r="R171" t="str">
            <v xml:space="preserve">JUMLAH HARGA PERALATAN   </v>
          </cell>
          <cell r="V171">
            <v>170953.39138465695</v>
          </cell>
        </row>
        <row r="172">
          <cell r="B172" t="str">
            <v>2.a.</v>
          </cell>
          <cell r="D172" t="str">
            <v>WHEEL LOADER</v>
          </cell>
          <cell r="H172" t="str">
            <v>(E15)</v>
          </cell>
        </row>
        <row r="173">
          <cell r="D173" t="str">
            <v>Kapasitas bucket</v>
          </cell>
          <cell r="H173" t="str">
            <v>V</v>
          </cell>
          <cell r="I173">
            <v>1.5</v>
          </cell>
          <cell r="J173" t="str">
            <v>M3</v>
          </cell>
          <cell r="M173" t="str">
            <v>D.</v>
          </cell>
          <cell r="O173" t="str">
            <v>JUMLAH HARGA TENAGA, BAHAN DAN PERALATAN  ( A + B + C )</v>
          </cell>
          <cell r="V173">
            <v>829843.23877421534</v>
          </cell>
        </row>
        <row r="174">
          <cell r="D174" t="str">
            <v>Faktor bucket</v>
          </cell>
          <cell r="H174" t="str">
            <v>Fb</v>
          </cell>
          <cell r="I174">
            <v>0.9</v>
          </cell>
          <cell r="J174" t="str">
            <v>-</v>
          </cell>
          <cell r="M174" t="str">
            <v>E.</v>
          </cell>
          <cell r="O174" t="str">
            <v>OVERHEAD &amp; PROFIT</v>
          </cell>
          <cell r="Q174">
            <v>10</v>
          </cell>
          <cell r="R174" t="str">
            <v>%  x  D</v>
          </cell>
          <cell r="V174">
            <v>82984.323877421542</v>
          </cell>
        </row>
        <row r="175">
          <cell r="D175" t="str">
            <v>Faktor efisiensi alat</v>
          </cell>
          <cell r="H175" t="str">
            <v>Fa</v>
          </cell>
          <cell r="I175">
            <v>0.83</v>
          </cell>
          <cell r="J175" t="str">
            <v>-</v>
          </cell>
          <cell r="M175" t="str">
            <v>F.</v>
          </cell>
          <cell r="O175" t="str">
            <v>HARGA SATUAN PEKERJAAN  ( D + E )</v>
          </cell>
          <cell r="V175">
            <v>912827.56265163689</v>
          </cell>
        </row>
        <row r="176">
          <cell r="D176" t="str">
            <v>Waktu Siklus</v>
          </cell>
          <cell r="H176" t="str">
            <v>Ts1</v>
          </cell>
          <cell r="M176" t="str">
            <v>Note: 1</v>
          </cell>
          <cell r="O176" t="str">
            <v>SATUAN dapat berdasarkan atas jam operasi untuk Tenaga Kerja dan Peralatan, volume dan/atau ukuran</v>
          </cell>
        </row>
        <row r="177">
          <cell r="D177" t="str">
            <v>- Muat</v>
          </cell>
          <cell r="H177" t="str">
            <v>T1</v>
          </cell>
          <cell r="I177">
            <v>1.5</v>
          </cell>
          <cell r="J177" t="str">
            <v>menit</v>
          </cell>
          <cell r="O177" t="str">
            <v>berat untuk bahan-bahan.</v>
          </cell>
        </row>
        <row r="178">
          <cell r="D178" t="str">
            <v>- Lain lain</v>
          </cell>
          <cell r="H178" t="str">
            <v>T2</v>
          </cell>
          <cell r="I178">
            <v>0.5</v>
          </cell>
          <cell r="J178" t="str">
            <v>menit</v>
          </cell>
          <cell r="M178">
            <v>2</v>
          </cell>
          <cell r="O178" t="str">
            <v>Kuantitas satuan adalah kuantitas setiap komponen untuk menyelesaikan satu satuan pekerjaan dari nomor</v>
          </cell>
        </row>
        <row r="179">
          <cell r="H179" t="str">
            <v>Ts1</v>
          </cell>
          <cell r="I179">
            <v>2</v>
          </cell>
          <cell r="J179" t="str">
            <v>menit</v>
          </cell>
          <cell r="O179" t="str">
            <v>mata pembayaran.</v>
          </cell>
        </row>
        <row r="180">
          <cell r="M180">
            <v>3</v>
          </cell>
          <cell r="O180" t="str">
            <v>Biaya satuan untuk peralatan sudah termasuk bahan bakar, bahan habis dipakai dan operator.</v>
          </cell>
        </row>
        <row r="181">
          <cell r="M181">
            <v>4</v>
          </cell>
          <cell r="O181" t="str">
            <v>Biaya satuan sudah termasuk pengeluaran untuk seluruh pajak yang berkaitan (tetapi tidak termasuk PPN</v>
          </cell>
        </row>
        <row r="182">
          <cell r="K182" t="str">
            <v>Berlanjut ke hal. berikut.</v>
          </cell>
          <cell r="O182" t="str">
            <v>yang dibayar dari kontrak) dan biaya-biaya lainnya.</v>
          </cell>
        </row>
        <row r="183">
          <cell r="B183" t="str">
            <v>ITEM PEMBAYARAN NO.</v>
          </cell>
          <cell r="E183" t="str">
            <v>:  .....................</v>
          </cell>
          <cell r="K183" t="str">
            <v>Analisa EI-634a</v>
          </cell>
        </row>
        <row r="184">
          <cell r="B184" t="str">
            <v xml:space="preserve">JENIS PEKERJAAN                                  </v>
          </cell>
          <cell r="E184" t="str">
            <v>:  ATB Levelling (ATBL)</v>
          </cell>
        </row>
        <row r="185">
          <cell r="B185" t="str">
            <v>SATUAN PEMBAYARAN</v>
          </cell>
          <cell r="E185" t="str">
            <v>:  TON</v>
          </cell>
          <cell r="I185" t="str">
            <v xml:space="preserve">         URAIAN ANALISA HARGA SATUAN</v>
          </cell>
        </row>
        <row r="186">
          <cell r="K186" t="str">
            <v>Lanjutan</v>
          </cell>
        </row>
        <row r="188">
          <cell r="B188" t="str">
            <v>No.</v>
          </cell>
          <cell r="D188" t="str">
            <v>U R A I A N</v>
          </cell>
          <cell r="H188" t="str">
            <v>KODE</v>
          </cell>
          <cell r="I188" t="str">
            <v>KOEF.</v>
          </cell>
          <cell r="J188" t="str">
            <v>SATUAN</v>
          </cell>
          <cell r="K188" t="str">
            <v>KETERANGAN</v>
          </cell>
        </row>
        <row r="191">
          <cell r="D191" t="str">
            <v xml:space="preserve">Kap. Prod. / jam = </v>
          </cell>
          <cell r="E191" t="str">
            <v>(D2 x V x Fb x Fa x 60) x D1</v>
          </cell>
          <cell r="H191" t="str">
            <v>Q1</v>
          </cell>
          <cell r="I191">
            <v>60.507000000000005</v>
          </cell>
          <cell r="J191" t="str">
            <v>ton</v>
          </cell>
          <cell r="K191" t="str">
            <v/>
          </cell>
        </row>
        <row r="192">
          <cell r="E192" t="str">
            <v>D1 x Ts1</v>
          </cell>
        </row>
        <row r="194">
          <cell r="D194" t="str">
            <v>Koefisien Alat/Ton</v>
          </cell>
          <cell r="E194" t="str">
            <v xml:space="preserve"> = 1 : Q1</v>
          </cell>
          <cell r="H194" t="str">
            <v>(E15)</v>
          </cell>
          <cell r="I194">
            <v>1.652701340340787E-2</v>
          </cell>
          <cell r="J194" t="str">
            <v>Jam</v>
          </cell>
        </row>
        <row r="196">
          <cell r="B196" t="str">
            <v>2.b.</v>
          </cell>
          <cell r="D196" t="str">
            <v>ASPHALT MIXING PLANT (AMP)</v>
          </cell>
          <cell r="H196" t="str">
            <v>(E01)</v>
          </cell>
        </row>
        <row r="197">
          <cell r="D197" t="str">
            <v>Kapasitas produksi</v>
          </cell>
          <cell r="H197" t="str">
            <v>V</v>
          </cell>
          <cell r="I197">
            <v>50</v>
          </cell>
          <cell r="J197" t="str">
            <v>ton / Jam</v>
          </cell>
        </row>
        <row r="198">
          <cell r="D198" t="str">
            <v>Faktor Efisiensi alat</v>
          </cell>
          <cell r="H198" t="str">
            <v>Fa</v>
          </cell>
          <cell r="I198">
            <v>0.83</v>
          </cell>
          <cell r="J198" t="str">
            <v>-</v>
          </cell>
        </row>
        <row r="200">
          <cell r="D200" t="str">
            <v>Kap.Prod. / jam =</v>
          </cell>
          <cell r="E200" t="str">
            <v>( V x Fa )</v>
          </cell>
          <cell r="H200" t="str">
            <v>Q2</v>
          </cell>
          <cell r="I200">
            <v>41.5</v>
          </cell>
          <cell r="J200" t="str">
            <v>ton</v>
          </cell>
        </row>
        <row r="201">
          <cell r="E201" t="str">
            <v/>
          </cell>
        </row>
        <row r="202">
          <cell r="D202" t="str">
            <v>Koefisien Alat/Ton</v>
          </cell>
          <cell r="E202" t="str">
            <v xml:space="preserve"> = 1 : Q2</v>
          </cell>
          <cell r="H202" t="str">
            <v>(E01)</v>
          </cell>
          <cell r="I202">
            <v>2.4096385542168676E-2</v>
          </cell>
          <cell r="J202" t="str">
            <v>Jam</v>
          </cell>
        </row>
        <row r="204">
          <cell r="B204" t="str">
            <v>2.c.</v>
          </cell>
          <cell r="D204" t="str">
            <v>GENERATORSET ( GENSET )</v>
          </cell>
          <cell r="H204" t="str">
            <v>(E12)</v>
          </cell>
        </row>
        <row r="205">
          <cell r="D205" t="str">
            <v>Kap.Prod. / Jam = SAMA DENGAN AMP</v>
          </cell>
          <cell r="H205" t="str">
            <v>Q3</v>
          </cell>
          <cell r="I205">
            <v>41.5</v>
          </cell>
          <cell r="J205" t="str">
            <v>ton</v>
          </cell>
        </row>
        <row r="206">
          <cell r="D206" t="str">
            <v>Koefisien Alat/Ton</v>
          </cell>
          <cell r="E206" t="str">
            <v xml:space="preserve"> = 1 : Q3</v>
          </cell>
          <cell r="H206" t="str">
            <v>(E12)</v>
          </cell>
          <cell r="I206">
            <v>2.4096385542168676E-2</v>
          </cell>
          <cell r="J206" t="str">
            <v>Jam</v>
          </cell>
        </row>
        <row r="208">
          <cell r="B208" t="str">
            <v>2.d.</v>
          </cell>
          <cell r="D208" t="str">
            <v>DUMP TRUCK (DT)</v>
          </cell>
          <cell r="H208" t="str">
            <v>(E09)</v>
          </cell>
        </row>
        <row r="209">
          <cell r="D209" t="str">
            <v>Kapasitas bak</v>
          </cell>
          <cell r="H209" t="str">
            <v>V</v>
          </cell>
          <cell r="I209">
            <v>8</v>
          </cell>
          <cell r="J209" t="str">
            <v>ton</v>
          </cell>
        </row>
        <row r="210">
          <cell r="D210" t="str">
            <v>Faktor Efisiensi alat</v>
          </cell>
          <cell r="H210" t="str">
            <v>Fa</v>
          </cell>
          <cell r="I210">
            <v>0.83</v>
          </cell>
          <cell r="J210" t="str">
            <v>-</v>
          </cell>
        </row>
        <row r="211">
          <cell r="D211" t="str">
            <v>Kecepatan rata-rata bermuatan</v>
          </cell>
          <cell r="H211" t="str">
            <v>v1</v>
          </cell>
          <cell r="I211">
            <v>40</v>
          </cell>
          <cell r="J211" t="str">
            <v>KM / Jam</v>
          </cell>
        </row>
        <row r="212">
          <cell r="D212" t="str">
            <v>Kecepatan rata-rata kosong</v>
          </cell>
          <cell r="H212" t="str">
            <v>v2</v>
          </cell>
          <cell r="I212">
            <v>50</v>
          </cell>
          <cell r="J212" t="str">
            <v>KM / Jam</v>
          </cell>
        </row>
        <row r="213">
          <cell r="D213" t="str">
            <v>Kapasitas AMP / batch</v>
          </cell>
          <cell r="H213" t="str">
            <v>Q2b</v>
          </cell>
          <cell r="I213">
            <v>0.5</v>
          </cell>
          <cell r="J213" t="str">
            <v>ton</v>
          </cell>
        </row>
        <row r="214">
          <cell r="D214" t="str">
            <v>Waktu menyiapkan 1 batch ATBL</v>
          </cell>
          <cell r="H214" t="str">
            <v>Tb</v>
          </cell>
          <cell r="I214">
            <v>1</v>
          </cell>
          <cell r="J214" t="str">
            <v>menit</v>
          </cell>
        </row>
        <row r="215">
          <cell r="D215" t="str">
            <v>Waktu Siklus</v>
          </cell>
          <cell r="H215" t="str">
            <v>Ts2</v>
          </cell>
        </row>
        <row r="216">
          <cell r="D216" t="str">
            <v xml:space="preserve">- Mengisi Bak </v>
          </cell>
          <cell r="E216" t="str">
            <v>= (V : Q2b) x Tb</v>
          </cell>
          <cell r="H216" t="str">
            <v>T1</v>
          </cell>
          <cell r="I216">
            <v>16</v>
          </cell>
          <cell r="J216" t="str">
            <v>menit</v>
          </cell>
        </row>
        <row r="217">
          <cell r="D217" t="str">
            <v>- Angkut</v>
          </cell>
          <cell r="E217" t="str">
            <v>= (L : v1) x 60 menit</v>
          </cell>
          <cell r="H217" t="str">
            <v>T2</v>
          </cell>
          <cell r="I217">
            <v>10.210786516853933</v>
          </cell>
          <cell r="J217" t="str">
            <v>menit</v>
          </cell>
        </row>
        <row r="218">
          <cell r="D218" t="str">
            <v>- Tunggu + dump + Putar</v>
          </cell>
          <cell r="H218" t="str">
            <v>T3</v>
          </cell>
          <cell r="I218">
            <v>15</v>
          </cell>
          <cell r="J218" t="str">
            <v>menit</v>
          </cell>
        </row>
        <row r="219">
          <cell r="D219" t="str">
            <v>- Kembali</v>
          </cell>
          <cell r="E219" t="str">
            <v>= (L : v2) x 60 menit</v>
          </cell>
          <cell r="H219" t="str">
            <v>T4</v>
          </cell>
          <cell r="I219">
            <v>8.1686292134831469</v>
          </cell>
          <cell r="J219" t="str">
            <v>menit</v>
          </cell>
        </row>
        <row r="220">
          <cell r="H220" t="str">
            <v>Ts2</v>
          </cell>
          <cell r="I220">
            <v>49.379415730337072</v>
          </cell>
          <cell r="J220" t="str">
            <v>menit</v>
          </cell>
        </row>
        <row r="222">
          <cell r="D222" t="str">
            <v>Kap.Prod. / jam =</v>
          </cell>
          <cell r="E222" t="str">
            <v>V x Fa x 60</v>
          </cell>
          <cell r="H222" t="str">
            <v>Q4</v>
          </cell>
          <cell r="I222">
            <v>8.0681392055280288</v>
          </cell>
          <cell r="J222" t="str">
            <v>ton</v>
          </cell>
        </row>
        <row r="223">
          <cell r="E223" t="str">
            <v>Ts2</v>
          </cell>
        </row>
        <row r="225">
          <cell r="D225" t="str">
            <v>Koefisien Alat/Ton</v>
          </cell>
          <cell r="E225" t="str">
            <v xml:space="preserve"> = 1 : Q4</v>
          </cell>
          <cell r="H225" t="str">
            <v>(E09)</v>
          </cell>
          <cell r="I225">
            <v>0.12394431659221153</v>
          </cell>
          <cell r="J225" t="str">
            <v>Jam</v>
          </cell>
        </row>
        <row r="227">
          <cell r="B227" t="str">
            <v>2.e.</v>
          </cell>
          <cell r="D227" t="str">
            <v>ASPHALT FINISHER</v>
          </cell>
          <cell r="E227" t="str">
            <v/>
          </cell>
          <cell r="H227" t="str">
            <v>(E02)</v>
          </cell>
        </row>
        <row r="228">
          <cell r="D228" t="str">
            <v>Kapasitas produksi</v>
          </cell>
          <cell r="H228" t="str">
            <v>V</v>
          </cell>
          <cell r="I228">
            <v>40</v>
          </cell>
          <cell r="J228" t="str">
            <v>ton / jam</v>
          </cell>
        </row>
        <row r="229">
          <cell r="D229" t="str">
            <v>Faktor efisiensi alat</v>
          </cell>
          <cell r="H229" t="str">
            <v>Fa</v>
          </cell>
          <cell r="I229">
            <v>0.83</v>
          </cell>
          <cell r="J229" t="str">
            <v>-</v>
          </cell>
        </row>
        <row r="231">
          <cell r="D231" t="str">
            <v>Kap.Prod. / jam =</v>
          </cell>
          <cell r="E231" t="str">
            <v xml:space="preserve">V x Fa </v>
          </cell>
          <cell r="H231" t="str">
            <v>Q5</v>
          </cell>
          <cell r="I231">
            <v>33.199999999999996</v>
          </cell>
          <cell r="J231" t="str">
            <v>ton</v>
          </cell>
        </row>
        <row r="232">
          <cell r="E232" t="str">
            <v/>
          </cell>
        </row>
        <row r="233">
          <cell r="D233" t="str">
            <v>Koefisien Alat/Ton</v>
          </cell>
          <cell r="E233" t="str">
            <v xml:space="preserve"> = 1 : Q5</v>
          </cell>
          <cell r="H233" t="str">
            <v>(E02)</v>
          </cell>
          <cell r="I233">
            <v>3.0120481927710847E-2</v>
          </cell>
          <cell r="J233" t="str">
            <v>Jam</v>
          </cell>
        </row>
        <row r="235">
          <cell r="B235" t="str">
            <v>2.f.</v>
          </cell>
          <cell r="D235" t="str">
            <v>TANDEM ROLLER</v>
          </cell>
          <cell r="H235" t="str">
            <v>(E17)</v>
          </cell>
        </row>
        <row r="236">
          <cell r="B236" t="str">
            <v/>
          </cell>
          <cell r="D236" t="str">
            <v>Kecepatan rata-rata alat</v>
          </cell>
          <cell r="H236" t="str">
            <v>v</v>
          </cell>
          <cell r="I236">
            <v>3.5</v>
          </cell>
          <cell r="J236" t="str">
            <v>Km / Jam</v>
          </cell>
        </row>
        <row r="237">
          <cell r="D237" t="str">
            <v>Lebar efektif pemadatan</v>
          </cell>
          <cell r="H237" t="str">
            <v>b</v>
          </cell>
          <cell r="I237">
            <v>1.2</v>
          </cell>
          <cell r="J237" t="str">
            <v>M</v>
          </cell>
        </row>
        <row r="238">
          <cell r="D238" t="str">
            <v>Jumlah lintasan</v>
          </cell>
          <cell r="H238" t="str">
            <v>n</v>
          </cell>
          <cell r="I238">
            <v>8</v>
          </cell>
          <cell r="J238" t="str">
            <v>lintasan</v>
          </cell>
          <cell r="K238" t="str">
            <v xml:space="preserve"> 4 Awal &amp; 4 Akhir</v>
          </cell>
        </row>
        <row r="239">
          <cell r="D239" t="str">
            <v>Faktor Efisiensi alat</v>
          </cell>
          <cell r="H239" t="str">
            <v>Fa</v>
          </cell>
          <cell r="I239">
            <v>0.83</v>
          </cell>
          <cell r="J239" t="str">
            <v>-</v>
          </cell>
        </row>
        <row r="240">
          <cell r="D240" t="str">
            <v/>
          </cell>
        </row>
        <row r="241">
          <cell r="K241" t="str">
            <v>Berlanjut ke hal. berikut.</v>
          </cell>
        </row>
        <row r="242">
          <cell r="B242" t="str">
            <v>ITEM PEMBAYARAN NO.</v>
          </cell>
          <cell r="E242" t="str">
            <v>:  .....................</v>
          </cell>
          <cell r="K242" t="str">
            <v>Analisa EI-634a</v>
          </cell>
        </row>
        <row r="243">
          <cell r="B243" t="str">
            <v>JENIS PEKERJAAN</v>
          </cell>
          <cell r="E243" t="str">
            <v>:  ATB Levelling (ATBL)</v>
          </cell>
        </row>
        <row r="244">
          <cell r="B244" t="str">
            <v>SATUAN PEMBAYARAN</v>
          </cell>
          <cell r="E244" t="str">
            <v>:  TON</v>
          </cell>
          <cell r="I244" t="str">
            <v xml:space="preserve">         URAIAN ANALISA HARGA SATUAN</v>
          </cell>
        </row>
        <row r="245">
          <cell r="K245" t="str">
            <v>Lanjutan</v>
          </cell>
        </row>
        <row r="247">
          <cell r="B247" t="str">
            <v>No.</v>
          </cell>
          <cell r="D247" t="str">
            <v>U R A I A N</v>
          </cell>
          <cell r="H247" t="str">
            <v>KODE</v>
          </cell>
          <cell r="I247" t="str">
            <v>KOEF.</v>
          </cell>
          <cell r="J247" t="str">
            <v>SATUAN</v>
          </cell>
          <cell r="K247" t="str">
            <v>KETERANGAN</v>
          </cell>
        </row>
        <row r="250">
          <cell r="C250" t="str">
            <v/>
          </cell>
          <cell r="D250" t="str">
            <v xml:space="preserve">Kap. Prod. / jam = </v>
          </cell>
          <cell r="E250" t="str">
            <v>(v x 1000) x b x t x Fa x D1)</v>
          </cell>
          <cell r="H250" t="str">
            <v>Q6</v>
          </cell>
          <cell r="I250">
            <v>30.066749999999995</v>
          </cell>
          <cell r="J250" t="str">
            <v>ton</v>
          </cell>
        </row>
        <row r="251">
          <cell r="E251" t="str">
            <v>n</v>
          </cell>
        </row>
        <row r="252">
          <cell r="D252" t="str">
            <v>Koefisien Alat/Ton</v>
          </cell>
          <cell r="E252" t="str">
            <v xml:space="preserve"> = 1 : Q6</v>
          </cell>
          <cell r="H252" t="str">
            <v>(E17)</v>
          </cell>
          <cell r="I252">
            <v>3.3259331321143795E-2</v>
          </cell>
          <cell r="J252" t="str">
            <v>Jam</v>
          </cell>
        </row>
        <row r="253">
          <cell r="D253" t="str">
            <v/>
          </cell>
        </row>
        <row r="254">
          <cell r="B254" t="str">
            <v>2.g.</v>
          </cell>
          <cell r="D254" t="str">
            <v>PNEUMATIC TIRE ROLLER</v>
          </cell>
          <cell r="H254" t="str">
            <v>(E18)</v>
          </cell>
        </row>
        <row r="255">
          <cell r="D255" t="str">
            <v>Kecepatan rata-rata</v>
          </cell>
          <cell r="H255" t="str">
            <v>v</v>
          </cell>
          <cell r="I255">
            <v>5</v>
          </cell>
          <cell r="J255" t="str">
            <v>KM / Jam</v>
          </cell>
        </row>
        <row r="256">
          <cell r="D256" t="str">
            <v>Lebar efektif pemadatan</v>
          </cell>
          <cell r="H256" t="str">
            <v>b</v>
          </cell>
          <cell r="I256">
            <v>1.5</v>
          </cell>
          <cell r="J256" t="str">
            <v>M</v>
          </cell>
        </row>
        <row r="257">
          <cell r="D257" t="str">
            <v>Jumlah lintasan</v>
          </cell>
          <cell r="H257" t="str">
            <v>n</v>
          </cell>
          <cell r="I257">
            <v>8</v>
          </cell>
          <cell r="J257" t="str">
            <v>lintasan</v>
          </cell>
        </row>
        <row r="258">
          <cell r="D258" t="str">
            <v>Faktor Efisiensi alat</v>
          </cell>
          <cell r="H258" t="str">
            <v>Fa</v>
          </cell>
          <cell r="I258">
            <v>0.83</v>
          </cell>
          <cell r="J258" t="str">
            <v>-</v>
          </cell>
        </row>
        <row r="260">
          <cell r="D260" t="str">
            <v>Kap.Prod. / jam =</v>
          </cell>
          <cell r="E260" t="str">
            <v>(v x 1000) x b x t x Fa x D1)</v>
          </cell>
          <cell r="H260" t="str">
            <v>Q7</v>
          </cell>
          <cell r="I260">
            <v>53.690624999999997</v>
          </cell>
          <cell r="J260" t="str">
            <v>ton</v>
          </cell>
        </row>
        <row r="261">
          <cell r="E261" t="str">
            <v>n</v>
          </cell>
        </row>
        <row r="262">
          <cell r="D262" t="str">
            <v>Koefisien Alat/Ton</v>
          </cell>
          <cell r="E262" t="str">
            <v xml:space="preserve"> = 1 : Q7</v>
          </cell>
          <cell r="H262" t="str">
            <v>(E18)</v>
          </cell>
          <cell r="I262">
            <v>1.8625225539840522E-2</v>
          </cell>
          <cell r="J262" t="str">
            <v>Jam</v>
          </cell>
        </row>
        <row r="264">
          <cell r="B264" t="str">
            <v>2.h.</v>
          </cell>
          <cell r="D264" t="str">
            <v>ALAT BANTU</v>
          </cell>
        </row>
        <row r="265">
          <cell r="D265" t="str">
            <v>diperlukan :</v>
          </cell>
          <cell r="K265" t="str">
            <v>Lump Sum</v>
          </cell>
        </row>
        <row r="266">
          <cell r="D266" t="str">
            <v>- Kereta dorong   = 2 buah</v>
          </cell>
        </row>
        <row r="267">
          <cell r="D267" t="str">
            <v>- Sekop                = 3 buah</v>
          </cell>
        </row>
        <row r="268">
          <cell r="D268" t="str">
            <v>- Garpu                = 2 buah</v>
          </cell>
        </row>
        <row r="269">
          <cell r="D269" t="str">
            <v>- Tongkat Kontrol ketebalan hanparan</v>
          </cell>
        </row>
        <row r="271">
          <cell r="B271" t="str">
            <v xml:space="preserve">   3.</v>
          </cell>
          <cell r="D271" t="str">
            <v>TENAGA</v>
          </cell>
        </row>
        <row r="272">
          <cell r="D272" t="str">
            <v>Produksi menentukan : Asphalt Mixing Plant (AMP)</v>
          </cell>
          <cell r="H272" t="str">
            <v>Q2</v>
          </cell>
          <cell r="I272">
            <v>41.5</v>
          </cell>
          <cell r="J272" t="str">
            <v>Ton/Jam</v>
          </cell>
        </row>
        <row r="273">
          <cell r="D273" t="str">
            <v>Produksi ATBL / hari  =  Tk x Q2</v>
          </cell>
          <cell r="H273" t="str">
            <v>Qt</v>
          </cell>
          <cell r="I273">
            <v>290.5</v>
          </cell>
          <cell r="J273" t="str">
            <v>ton</v>
          </cell>
        </row>
        <row r="274">
          <cell r="D274" t="str">
            <v>Kebutuhan tenaga :</v>
          </cell>
        </row>
        <row r="275">
          <cell r="E275" t="str">
            <v>- Pekerja</v>
          </cell>
          <cell r="H275" t="str">
            <v>P</v>
          </cell>
          <cell r="I275">
            <v>7</v>
          </cell>
          <cell r="J275" t="str">
            <v>orang</v>
          </cell>
        </row>
        <row r="276">
          <cell r="E276" t="str">
            <v>- Mandor</v>
          </cell>
          <cell r="H276" t="str">
            <v>M</v>
          </cell>
          <cell r="I276">
            <v>1</v>
          </cell>
          <cell r="J276" t="str">
            <v>orang</v>
          </cell>
        </row>
        <row r="278">
          <cell r="D278" t="str">
            <v>Koefisien Tenaga / Ton    :</v>
          </cell>
        </row>
        <row r="279">
          <cell r="E279" t="str">
            <v>- Pekerja</v>
          </cell>
          <cell r="F279" t="str">
            <v>= (Tk x P) / Qt</v>
          </cell>
          <cell r="H279" t="str">
            <v>(L01)</v>
          </cell>
          <cell r="I279">
            <v>0.16867469879518071</v>
          </cell>
          <cell r="J279" t="str">
            <v>Jam</v>
          </cell>
        </row>
        <row r="280">
          <cell r="E280" t="str">
            <v>- Mandor</v>
          </cell>
          <cell r="F280" t="str">
            <v>= (Tk x M) / Qt</v>
          </cell>
          <cell r="H280" t="str">
            <v>(L03)</v>
          </cell>
          <cell r="I280">
            <v>2.4096385542168676E-2</v>
          </cell>
          <cell r="J280" t="str">
            <v>Jam</v>
          </cell>
        </row>
        <row r="282">
          <cell r="B282" t="str">
            <v>4.</v>
          </cell>
          <cell r="D282" t="str">
            <v>HARGA DASAR SATUAN UPAH, BAHAN DAN ALAT</v>
          </cell>
        </row>
        <row r="283">
          <cell r="D283" t="str">
            <v>Lihat lampiran.</v>
          </cell>
        </row>
        <row r="285">
          <cell r="B285" t="str">
            <v>5.</v>
          </cell>
          <cell r="D285" t="str">
            <v>ANALISA HARGA SATUAN PEKERJAAN</v>
          </cell>
        </row>
        <row r="286">
          <cell r="D286" t="str">
            <v>Lihat perhitungan dalam FORMULIR STANDAR UNTUK</v>
          </cell>
        </row>
        <row r="287">
          <cell r="D287" t="str">
            <v>PEREKEMAN ANALISA MASING-MASING HARGA</v>
          </cell>
        </row>
        <row r="288">
          <cell r="D288" t="str">
            <v>SATUAN.</v>
          </cell>
        </row>
        <row r="289">
          <cell r="D289" t="str">
            <v>Didapat Harga Satuan Pekerjaan :</v>
          </cell>
        </row>
        <row r="291">
          <cell r="D291" t="str">
            <v xml:space="preserve">Rp.  </v>
          </cell>
          <cell r="E291">
            <v>912827.56265163689</v>
          </cell>
          <cell r="F291" t="str">
            <v xml:space="preserve"> / Ton</v>
          </cell>
        </row>
        <row r="294">
          <cell r="B294" t="str">
            <v>6.</v>
          </cell>
          <cell r="D294" t="str">
            <v>WAKTU PELAKSANAAN YANG DIPERLUKAN</v>
          </cell>
        </row>
        <row r="295">
          <cell r="D295" t="str">
            <v>Masa Pelaksanaan :</v>
          </cell>
          <cell r="E295" t="str">
            <v>. . . . . . . . . . . .</v>
          </cell>
          <cell r="F295" t="str">
            <v>bulan</v>
          </cell>
        </row>
        <row r="297">
          <cell r="B297" t="str">
            <v>7.</v>
          </cell>
          <cell r="D297" t="str">
            <v>VOLUME PEKERJAAN YANG DIPERLUKAN</v>
          </cell>
        </row>
        <row r="298">
          <cell r="D298" t="str">
            <v>Volume pekerjaan  :</v>
          </cell>
          <cell r="E298">
            <v>0</v>
          </cell>
          <cell r="F298" t="str">
            <v>Ton</v>
          </cell>
        </row>
      </sheetData>
      <sheetData sheetId="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ING"/>
      <sheetName val="REKAP (inflasi mar)"/>
      <sheetName val="Kuantitas &amp; Harga (inflasi mar)"/>
      <sheetName val="Escal (inflasi mar)"/>
      <sheetName val="AHS (Inflasi mar)"/>
      <sheetName val="SD (inflasi mar)"/>
      <sheetName val="SD"/>
      <sheetName val="Analisa ALAT"/>
      <sheetName val="Material"/>
      <sheetName val="Komposisi"/>
      <sheetName val="AHS Aspal"/>
      <sheetName val="AHS Marka"/>
      <sheetName val="Analisa lampu"/>
      <sheetName val="mob"/>
      <sheetName val="Kuantitas &amp; Harga"/>
      <sheetName val="REKAP"/>
      <sheetName val="jadwal"/>
      <sheetName val="Usulan"/>
      <sheetName val="BA PP (2)"/>
      <sheetName val="BA Presta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PEK-STRUKTUR"/>
    </sheetNames>
    <sheetDataSet>
      <sheetData sheetId="0">
        <row r="2">
          <cell r="B2" t="str">
            <v>ITEM PEMBAYARAN NO.</v>
          </cell>
          <cell r="E2" t="str">
            <v>:  7.3 (1)</v>
          </cell>
          <cell r="K2" t="str">
            <v>Analisa EI-731</v>
          </cell>
          <cell r="U2" t="str">
            <v>Analisa EI-731</v>
          </cell>
        </row>
        <row r="3">
          <cell r="B3" t="str">
            <v>JENIS PEKERJAAN</v>
          </cell>
          <cell r="E3" t="str">
            <v>:  Baja Tulangan (Polos) U24</v>
          </cell>
        </row>
        <row r="4">
          <cell r="B4" t="str">
            <v>SATUAN PEMBAYARAN</v>
          </cell>
          <cell r="E4" t="str">
            <v>:  KG</v>
          </cell>
          <cell r="I4" t="str">
            <v xml:space="preserve">        URAIAN ANALISA HARGA SATUAN</v>
          </cell>
        </row>
        <row r="5">
          <cell r="M5" t="str">
            <v>ANALISA HARGA SATUAN</v>
          </cell>
        </row>
        <row r="6">
          <cell r="M6" t="str">
            <v/>
          </cell>
        </row>
        <row r="7">
          <cell r="B7" t="str">
            <v>No.</v>
          </cell>
          <cell r="D7" t="str">
            <v>U R A I A N</v>
          </cell>
          <cell r="H7" t="str">
            <v>KODE</v>
          </cell>
          <cell r="I7" t="str">
            <v>KOEF.</v>
          </cell>
          <cell r="J7" t="str">
            <v>SATUAN</v>
          </cell>
          <cell r="K7" t="str">
            <v>KETERANGAN</v>
          </cell>
        </row>
        <row r="9">
          <cell r="M9" t="str">
            <v>PROYEK</v>
          </cell>
          <cell r="P9" t="str">
            <v>Pembangunan Sarana dan Prasara PON XVII Tahun 2008</v>
          </cell>
        </row>
        <row r="10">
          <cell r="B10" t="str">
            <v>I.</v>
          </cell>
          <cell r="D10" t="str">
            <v>ASUMSI</v>
          </cell>
          <cell r="M10" t="str">
            <v>No. PAKET KONTRAK</v>
          </cell>
          <cell r="P10" t="str">
            <v>01</v>
          </cell>
        </row>
        <row r="11">
          <cell r="B11">
            <v>1</v>
          </cell>
          <cell r="D11" t="str">
            <v>Pekerjaan dilakukan secara manual</v>
          </cell>
          <cell r="M11" t="str">
            <v>NAMA PAKET</v>
          </cell>
          <cell r="P11" t="str">
            <v>Pekerjaan Penyiapan Lahan, Pembangunan Jalan &amp; Drainase</v>
          </cell>
        </row>
        <row r="12">
          <cell r="B12">
            <v>2</v>
          </cell>
          <cell r="D12" t="str">
            <v>Lokasi pekerjaan : sepanjang jalan</v>
          </cell>
          <cell r="M12" t="str">
            <v>PROP / KAB / KODYA</v>
          </cell>
          <cell r="P12" t="str">
            <v xml:space="preserve">Propinsi Kalimantan Timur, Kabupaten Kutai Kartanegara </v>
          </cell>
        </row>
        <row r="13">
          <cell r="B13">
            <v>3</v>
          </cell>
          <cell r="D13" t="str">
            <v>Bahan dasar (besi dan kawat) diterima seluruhnya</v>
          </cell>
          <cell r="M13" t="str">
            <v>ITEM PEMBAYARAN NO.</v>
          </cell>
          <cell r="P13" t="str">
            <v>:  7.3 (1)</v>
          </cell>
          <cell r="S13" t="str">
            <v>PERKIRAAN VOL. PEK.</v>
          </cell>
          <cell r="U13" t="str">
            <v>:</v>
          </cell>
          <cell r="V13" t="e">
            <v>#REF!</v>
          </cell>
        </row>
        <row r="14">
          <cell r="D14" t="str">
            <v>di lokasi pekerjaan</v>
          </cell>
          <cell r="M14" t="str">
            <v>JENIS PEKERJAAN</v>
          </cell>
          <cell r="P14" t="str">
            <v>:  Baja Tulangan (Polos) U24</v>
          </cell>
          <cell r="S14" t="str">
            <v>TOTAL HARGA (Rp.)</v>
          </cell>
          <cell r="U14" t="str">
            <v>:</v>
          </cell>
          <cell r="V14" t="e">
            <v>#REF!</v>
          </cell>
        </row>
        <row r="15">
          <cell r="B15">
            <v>4</v>
          </cell>
          <cell r="D15" t="str">
            <v>Jarak rata-rata Base camp ke lokasi pekerjaan</v>
          </cell>
          <cell r="H15" t="str">
            <v>L</v>
          </cell>
          <cell r="I15">
            <v>6.8071910112359557</v>
          </cell>
          <cell r="J15" t="str">
            <v>KM</v>
          </cell>
          <cell r="M15" t="str">
            <v>SATUAN PEMBAYARAN</v>
          </cell>
          <cell r="P15" t="str">
            <v>:  KG</v>
          </cell>
          <cell r="S15" t="str">
            <v>% THD. BIAYA PROYEK</v>
          </cell>
          <cell r="U15" t="str">
            <v>:</v>
          </cell>
          <cell r="V15" t="e">
            <v>#REF!</v>
          </cell>
        </row>
        <row r="16">
          <cell r="B16">
            <v>5</v>
          </cell>
          <cell r="D16" t="str">
            <v>Jam kerja efektif per-hari</v>
          </cell>
          <cell r="H16" t="str">
            <v>Tk</v>
          </cell>
          <cell r="I16">
            <v>7</v>
          </cell>
          <cell r="J16" t="str">
            <v>jam</v>
          </cell>
        </row>
        <row r="17">
          <cell r="B17">
            <v>6</v>
          </cell>
          <cell r="D17" t="str">
            <v>Faktor Kehilangan Besi Tulangan</v>
          </cell>
          <cell r="H17" t="str">
            <v>Fh</v>
          </cell>
          <cell r="I17">
            <v>1.1000000000000001</v>
          </cell>
          <cell r="J17" t="str">
            <v>-</v>
          </cell>
        </row>
        <row r="18">
          <cell r="R18" t="str">
            <v>PERKIRAAN</v>
          </cell>
          <cell r="S18" t="str">
            <v>HARGA</v>
          </cell>
          <cell r="T18" t="str">
            <v>JUMLAH</v>
          </cell>
        </row>
        <row r="19">
          <cell r="B19" t="str">
            <v>II.</v>
          </cell>
          <cell r="D19" t="str">
            <v>URUTAN KERJA</v>
          </cell>
          <cell r="M19" t="str">
            <v>NO.</v>
          </cell>
          <cell r="O19" t="str">
            <v>KOMPONEN</v>
          </cell>
          <cell r="Q19" t="str">
            <v>SATUAN</v>
          </cell>
          <cell r="R19" t="str">
            <v>KUANTITAS</v>
          </cell>
          <cell r="S19" t="str">
            <v>SATUAN</v>
          </cell>
          <cell r="T19" t="str">
            <v>HARGA</v>
          </cell>
        </row>
        <row r="20">
          <cell r="B20">
            <v>1</v>
          </cell>
          <cell r="D20" t="str">
            <v>Besi tulangan dipotong dan dibengkokkan sesuai</v>
          </cell>
          <cell r="S20" t="str">
            <v>(Rp.)</v>
          </cell>
          <cell r="T20" t="str">
            <v>(Rp.)</v>
          </cell>
        </row>
        <row r="21">
          <cell r="D21" t="str">
            <v>dengan yang diperlukan</v>
          </cell>
        </row>
        <row r="22">
          <cell r="B22">
            <v>2</v>
          </cell>
          <cell r="D22" t="str">
            <v>Batang tulangan dipasang / disusun sesuai dengan</v>
          </cell>
        </row>
        <row r="23">
          <cell r="D23" t="str">
            <v>Gambar Pelaksanaan dan persilangannya diikat kawat</v>
          </cell>
          <cell r="M23" t="str">
            <v>A.</v>
          </cell>
          <cell r="O23" t="str">
            <v>TENAGA</v>
          </cell>
        </row>
        <row r="25">
          <cell r="B25" t="str">
            <v>III.</v>
          </cell>
          <cell r="D25" t="str">
            <v>PEMAKAIAN BAHAN, ALAT DAN TENAGA</v>
          </cell>
          <cell r="M25" t="str">
            <v>1.</v>
          </cell>
          <cell r="O25" t="str">
            <v>Pekerja Biasa</v>
          </cell>
          <cell r="P25" t="str">
            <v>(L01)</v>
          </cell>
          <cell r="Q25" t="str">
            <v>jam</v>
          </cell>
          <cell r="R25">
            <v>0.105</v>
          </cell>
          <cell r="S25">
            <v>6250</v>
          </cell>
          <cell r="V25">
            <v>656.25</v>
          </cell>
        </row>
        <row r="26">
          <cell r="M26" t="str">
            <v>2.</v>
          </cell>
          <cell r="O26" t="str">
            <v>Tukang</v>
          </cell>
          <cell r="P26" t="str">
            <v>(L02)</v>
          </cell>
          <cell r="Q26" t="str">
            <v>jam</v>
          </cell>
          <cell r="R26">
            <v>7.0000000000000007E-2</v>
          </cell>
          <cell r="S26">
            <v>8750</v>
          </cell>
          <cell r="V26">
            <v>612.50000000000011</v>
          </cell>
        </row>
        <row r="27">
          <cell r="B27" t="str">
            <v xml:space="preserve">   1.</v>
          </cell>
          <cell r="D27" t="str">
            <v>BAHAN</v>
          </cell>
          <cell r="M27" t="str">
            <v>3.</v>
          </cell>
          <cell r="O27" t="str">
            <v>Mandor</v>
          </cell>
          <cell r="P27" t="str">
            <v>(L03)</v>
          </cell>
          <cell r="Q27" t="str">
            <v>jam</v>
          </cell>
          <cell r="R27">
            <v>0.105</v>
          </cell>
          <cell r="S27">
            <v>10000</v>
          </cell>
          <cell r="V27">
            <v>1050</v>
          </cell>
        </row>
        <row r="28">
          <cell r="B28" t="str">
            <v>1.a.</v>
          </cell>
          <cell r="D28" t="str">
            <v>Baja Tulangan (Polos) U24</v>
          </cell>
          <cell r="H28" t="str">
            <v>(M39a)</v>
          </cell>
          <cell r="I28">
            <v>1.1000000000000001</v>
          </cell>
          <cell r="J28" t="str">
            <v>Kg</v>
          </cell>
        </row>
        <row r="29">
          <cell r="B29" t="str">
            <v>1.b.</v>
          </cell>
          <cell r="D29" t="str">
            <v>Kawat beton</v>
          </cell>
          <cell r="H29" t="str">
            <v>(M14)</v>
          </cell>
          <cell r="I29">
            <v>0.02</v>
          </cell>
          <cell r="J29" t="str">
            <v>Kg</v>
          </cell>
          <cell r="R29" t="str">
            <v xml:space="preserve">JUMLAH HARGA TENAGA   </v>
          </cell>
          <cell r="V29">
            <v>2318.75</v>
          </cell>
        </row>
        <row r="31">
          <cell r="B31" t="str">
            <v>2.</v>
          </cell>
          <cell r="D31" t="str">
            <v>ALAT</v>
          </cell>
          <cell r="M31" t="str">
            <v>B.</v>
          </cell>
          <cell r="O31" t="str">
            <v>BAHAN</v>
          </cell>
        </row>
        <row r="32">
          <cell r="B32" t="str">
            <v>2.a.</v>
          </cell>
          <cell r="D32" t="str">
            <v>ALAT BANTU</v>
          </cell>
          <cell r="J32" t="str">
            <v>Ls</v>
          </cell>
        </row>
        <row r="33">
          <cell r="D33" t="str">
            <v>Diperlukan  :</v>
          </cell>
          <cell r="M33" t="str">
            <v>1.</v>
          </cell>
          <cell r="O33" t="str">
            <v>Baja Tulangan (Polos) U24</v>
          </cell>
          <cell r="P33" t="str">
            <v>(M39a)</v>
          </cell>
          <cell r="Q33" t="str">
            <v>Kg</v>
          </cell>
          <cell r="R33">
            <v>1.1000000000000001</v>
          </cell>
          <cell r="S33">
            <v>14000</v>
          </cell>
          <cell r="V33">
            <v>15400.000000000002</v>
          </cell>
        </row>
        <row r="34">
          <cell r="D34" t="str">
            <v>- Gunting Potong Baja</v>
          </cell>
          <cell r="F34" t="str">
            <v>=  2  buah</v>
          </cell>
          <cell r="M34" t="str">
            <v>2.</v>
          </cell>
          <cell r="O34" t="str">
            <v>Kawat Beton</v>
          </cell>
          <cell r="P34" t="str">
            <v>(M14)</v>
          </cell>
          <cell r="Q34" t="str">
            <v>Kg</v>
          </cell>
          <cell r="R34">
            <v>0.02</v>
          </cell>
          <cell r="S34">
            <v>24000</v>
          </cell>
          <cell r="V34">
            <v>480</v>
          </cell>
        </row>
        <row r="35">
          <cell r="D35" t="str">
            <v>- Kunci Pembengkok Tulangan</v>
          </cell>
          <cell r="F35" t="str">
            <v>=  2  buah</v>
          </cell>
        </row>
        <row r="36">
          <cell r="D36" t="str">
            <v>- Alat lainnya</v>
          </cell>
        </row>
        <row r="38">
          <cell r="B38" t="str">
            <v>3.</v>
          </cell>
          <cell r="D38" t="str">
            <v>TENAGA</v>
          </cell>
        </row>
        <row r="39">
          <cell r="D39" t="str">
            <v>Produksi kerja satu hari</v>
          </cell>
          <cell r="H39" t="str">
            <v>Qt</v>
          </cell>
          <cell r="I39">
            <v>200</v>
          </cell>
          <cell r="J39" t="str">
            <v>Kg</v>
          </cell>
          <cell r="R39" t="str">
            <v xml:space="preserve">JUMLAH HARGA BAHAN   </v>
          </cell>
          <cell r="V39">
            <v>15880.000000000002</v>
          </cell>
        </row>
        <row r="40">
          <cell r="D40" t="str">
            <v>dibutuhkan tenaga :</v>
          </cell>
          <cell r="E40" t="str">
            <v>- Mandor</v>
          </cell>
          <cell r="H40" t="str">
            <v>M</v>
          </cell>
          <cell r="I40">
            <v>1</v>
          </cell>
          <cell r="J40" t="str">
            <v>orang</v>
          </cell>
        </row>
        <row r="41">
          <cell r="E41" t="str">
            <v>- Tukang</v>
          </cell>
          <cell r="H41" t="str">
            <v>Tb</v>
          </cell>
          <cell r="I41">
            <v>2</v>
          </cell>
          <cell r="J41" t="str">
            <v>orang</v>
          </cell>
          <cell r="M41" t="str">
            <v>C.</v>
          </cell>
          <cell r="O41" t="str">
            <v>PERALATAN</v>
          </cell>
        </row>
        <row r="42">
          <cell r="E42" t="str">
            <v>- Pekerja</v>
          </cell>
          <cell r="H42" t="str">
            <v>P</v>
          </cell>
          <cell r="I42">
            <v>3</v>
          </cell>
          <cell r="J42" t="str">
            <v>orang</v>
          </cell>
        </row>
        <row r="43">
          <cell r="M43" t="str">
            <v>1.</v>
          </cell>
          <cell r="O43" t="str">
            <v>Alat Bantu</v>
          </cell>
          <cell r="Q43" t="str">
            <v>Ls</v>
          </cell>
          <cell r="R43">
            <v>1</v>
          </cell>
          <cell r="S43">
            <v>1200</v>
          </cell>
          <cell r="V43">
            <v>1200</v>
          </cell>
        </row>
        <row r="44">
          <cell r="D44" t="str">
            <v>Koefisien Tenaga / Kg  :</v>
          </cell>
        </row>
        <row r="45">
          <cell r="E45" t="str">
            <v>- Mandor</v>
          </cell>
          <cell r="F45" t="str">
            <v>=  ( M x Tk ) : Qt</v>
          </cell>
          <cell r="H45" t="str">
            <v>(L03)</v>
          </cell>
          <cell r="I45">
            <v>3.5000000000000003E-2</v>
          </cell>
          <cell r="J45" t="str">
            <v>jam</v>
          </cell>
        </row>
        <row r="46">
          <cell r="E46" t="str">
            <v>- Tukang</v>
          </cell>
          <cell r="F46" t="str">
            <v>=  ( Tb x Tk ) : Qt</v>
          </cell>
          <cell r="H46" t="str">
            <v>(L02)</v>
          </cell>
          <cell r="I46">
            <v>7.0000000000000007E-2</v>
          </cell>
          <cell r="J46" t="str">
            <v>jam</v>
          </cell>
        </row>
        <row r="47">
          <cell r="E47" t="str">
            <v>- Pekerja</v>
          </cell>
          <cell r="F47" t="str">
            <v>=  ( P x Tk ) : Qt</v>
          </cell>
          <cell r="H47" t="str">
            <v>(L01)</v>
          </cell>
          <cell r="I47">
            <v>0.105</v>
          </cell>
          <cell r="J47" t="str">
            <v>jam</v>
          </cell>
        </row>
        <row r="49">
          <cell r="B49" t="str">
            <v>4.</v>
          </cell>
          <cell r="D49" t="str">
            <v>HARGA DASAR SATUAN UPAH, BAHAN DAN ALAT</v>
          </cell>
        </row>
        <row r="50">
          <cell r="D50" t="str">
            <v>Lihat lampiran.</v>
          </cell>
        </row>
        <row r="51">
          <cell r="R51" t="str">
            <v xml:space="preserve">JUMLAH HARGA PERALATAN   </v>
          </cell>
          <cell r="V51">
            <v>1200</v>
          </cell>
        </row>
        <row r="52">
          <cell r="B52" t="str">
            <v>5.</v>
          </cell>
          <cell r="D52" t="str">
            <v>ANALISA HARGA SATUAN PEKERJAAN</v>
          </cell>
        </row>
        <row r="53">
          <cell r="D53" t="str">
            <v>Lihat perhitungan dalam FORMULIR STANDAR UNTUK</v>
          </cell>
          <cell r="M53" t="str">
            <v>D.</v>
          </cell>
          <cell r="O53" t="str">
            <v>JUMLAH HARGA TENAGA, BAHAN DAN PERALATAN  ( A + B + C )</v>
          </cell>
          <cell r="V53">
            <v>19398.75</v>
          </cell>
        </row>
        <row r="54">
          <cell r="D54" t="str">
            <v>PEREKEMAN ANALISA MASING-MASING HARGA</v>
          </cell>
          <cell r="M54" t="str">
            <v>E.</v>
          </cell>
          <cell r="O54" t="str">
            <v>OVERHEAD &amp; PROFIT</v>
          </cell>
          <cell r="Q54">
            <v>10</v>
          </cell>
          <cell r="R54" t="str">
            <v>%  x  D</v>
          </cell>
          <cell r="V54">
            <v>1939.875</v>
          </cell>
        </row>
        <row r="55">
          <cell r="D55" t="str">
            <v>SATUAN.</v>
          </cell>
          <cell r="M55" t="str">
            <v>F.</v>
          </cell>
          <cell r="O55" t="str">
            <v>HARGA SATUAN PEKERJAAN  ( D + E )</v>
          </cell>
          <cell r="V55">
            <v>21339</v>
          </cell>
        </row>
        <row r="56">
          <cell r="D56" t="str">
            <v>Didapat Harga Satuan Pekerjaan :</v>
          </cell>
          <cell r="M56" t="str">
            <v>Note: 1</v>
          </cell>
          <cell r="O56" t="str">
            <v>SATUAN dapat berdasarkan atas jam operasi untuk Tenaga Kerja dan Peralatan, volume dan/atau ukuran</v>
          </cell>
        </row>
        <row r="57">
          <cell r="O57" t="str">
            <v>berat untuk bahan-bahan.</v>
          </cell>
        </row>
        <row r="58">
          <cell r="D58">
            <v>21339</v>
          </cell>
          <cell r="F58" t="str">
            <v xml:space="preserve"> / Kg</v>
          </cell>
          <cell r="M58">
            <v>2</v>
          </cell>
          <cell r="O58" t="str">
            <v>Kuantitas satuan adalah kuantitas setiap komponen untuk menyelesaikan satu satuan pekerjaan dari nomor</v>
          </cell>
        </row>
        <row r="59">
          <cell r="O59" t="str">
            <v>mata pembayaran.</v>
          </cell>
        </row>
        <row r="60">
          <cell r="M60">
            <v>3</v>
          </cell>
          <cell r="O60" t="str">
            <v>Biaya satuan untuk peralatan sudah termasuk bahan bakar, bahan habis dipakai dan operator.</v>
          </cell>
        </row>
        <row r="61">
          <cell r="M61">
            <v>4</v>
          </cell>
          <cell r="O61" t="str">
            <v>Biaya satuan sudah termasuk pengeluaran untuk seluruh pajak yang berkaitan (tetapi tidak termasuk PPN</v>
          </cell>
        </row>
        <row r="62">
          <cell r="K62" t="str">
            <v>Berlanjut ke hal. berikut.</v>
          </cell>
          <cell r="O62" t="str">
            <v>yang dibayar dari kontrak) dan biaya-biaya lainnya.</v>
          </cell>
        </row>
        <row r="63">
          <cell r="B63" t="str">
            <v>ITEM PEMBAYARAN NO.</v>
          </cell>
          <cell r="E63" t="str">
            <v>:  7.3 (1)</v>
          </cell>
          <cell r="K63" t="str">
            <v>Analisa EI-731</v>
          </cell>
        </row>
        <row r="64">
          <cell r="B64" t="str">
            <v>JENIS PEKERJAAN</v>
          </cell>
          <cell r="E64" t="str">
            <v>:  Baja Tulangan (Polos) U24</v>
          </cell>
        </row>
        <row r="65">
          <cell r="B65" t="str">
            <v>SATUAN PEMBAYARAN</v>
          </cell>
          <cell r="E65" t="str">
            <v>:  KG</v>
          </cell>
          <cell r="I65" t="str">
            <v xml:space="preserve">        URAIAN ANALISA HARGA SATUAN</v>
          </cell>
        </row>
        <row r="66">
          <cell r="K66" t="str">
            <v>Lanjutan</v>
          </cell>
        </row>
        <row r="68">
          <cell r="B68" t="str">
            <v>No.</v>
          </cell>
          <cell r="D68" t="str">
            <v>U R A I A N</v>
          </cell>
          <cell r="H68" t="str">
            <v>KODE</v>
          </cell>
          <cell r="I68" t="str">
            <v>KOEF.</v>
          </cell>
          <cell r="J68" t="str">
            <v>SATUAN</v>
          </cell>
          <cell r="K68" t="str">
            <v>KETERANGAN</v>
          </cell>
        </row>
        <row r="71">
          <cell r="B71" t="str">
            <v>6.</v>
          </cell>
          <cell r="D71" t="str">
            <v>MASA PELAKSANAAN YANG DIPERLUKAN</v>
          </cell>
        </row>
        <row r="72">
          <cell r="D72" t="str">
            <v>Masa Pelaksanaan :</v>
          </cell>
          <cell r="E72" t="e">
            <v>#REF!</v>
          </cell>
          <cell r="F72" t="str">
            <v>Bulan</v>
          </cell>
        </row>
        <row r="74">
          <cell r="B74" t="str">
            <v>7.</v>
          </cell>
          <cell r="D74" t="str">
            <v>VOLUME PEKERJAAN YANG DIPERLUKAN</v>
          </cell>
        </row>
        <row r="75">
          <cell r="D75" t="str">
            <v>Volume pekerjaan  :</v>
          </cell>
          <cell r="E75" t="e">
            <v>#REF!</v>
          </cell>
          <cell r="F75" t="str">
            <v>Kg.</v>
          </cell>
        </row>
        <row r="122">
          <cell r="B122" t="str">
            <v>ITEM PEMBAYARAN NO.</v>
          </cell>
          <cell r="E122" t="str">
            <v>:  7.3 (3)</v>
          </cell>
          <cell r="K122" t="str">
            <v>Analisa EI-733</v>
          </cell>
          <cell r="U122" t="str">
            <v>Analisa EI-733</v>
          </cell>
        </row>
        <row r="123">
          <cell r="B123" t="str">
            <v>JENIS PEKERJAAN</v>
          </cell>
          <cell r="E123" t="str">
            <v>:  Baja Tulangan (Ulir) D32</v>
          </cell>
        </row>
        <row r="124">
          <cell r="B124" t="str">
            <v>SATUAN PEMBAYARAN</v>
          </cell>
          <cell r="E124" t="str">
            <v>:  KG</v>
          </cell>
          <cell r="I124" t="str">
            <v xml:space="preserve">        URAIAN ANALISA HARGA SATUAN</v>
          </cell>
        </row>
        <row r="125">
          <cell r="M125" t="str">
            <v>ANALISA HARGA SATUAN</v>
          </cell>
        </row>
        <row r="126">
          <cell r="M126" t="str">
            <v/>
          </cell>
        </row>
        <row r="127">
          <cell r="B127" t="str">
            <v>No.</v>
          </cell>
          <cell r="D127" t="str">
            <v>U R A I A N</v>
          </cell>
          <cell r="H127" t="str">
            <v>KODE</v>
          </cell>
          <cell r="I127" t="str">
            <v>KOEF.</v>
          </cell>
          <cell r="J127" t="str">
            <v>SATUAN</v>
          </cell>
          <cell r="K127" t="str">
            <v>KETERANGAN</v>
          </cell>
        </row>
        <row r="129">
          <cell r="M129" t="str">
            <v>PROYEK</v>
          </cell>
          <cell r="P129" t="str">
            <v>Pembangunan Sarana dan Prasara PON XVII Tahun 2008</v>
          </cell>
        </row>
        <row r="130">
          <cell r="B130" t="str">
            <v>I.</v>
          </cell>
          <cell r="D130" t="str">
            <v>ASUMSI</v>
          </cell>
          <cell r="M130" t="str">
            <v>No. PAKET KONTRAK</v>
          </cell>
          <cell r="P130" t="str">
            <v>01</v>
          </cell>
        </row>
        <row r="131">
          <cell r="B131">
            <v>1</v>
          </cell>
          <cell r="D131" t="str">
            <v>Pekerjaan dilakukan secara manual</v>
          </cell>
          <cell r="M131" t="str">
            <v>NAMA PAKET</v>
          </cell>
          <cell r="P131" t="str">
            <v>Pekerjaan Penyiapan Lahan, Pembangunan Jalan &amp; Drainase</v>
          </cell>
        </row>
        <row r="132">
          <cell r="B132">
            <v>2</v>
          </cell>
          <cell r="D132" t="str">
            <v>Lokasi pekerjaan : sepanjang jalan</v>
          </cell>
          <cell r="M132" t="str">
            <v>PROP / KAB / KODYA</v>
          </cell>
          <cell r="P132" t="str">
            <v xml:space="preserve">Propinsi Kalimantan Timur, Kabupaten Kutai Kartanegara </v>
          </cell>
        </row>
        <row r="133">
          <cell r="B133">
            <v>3</v>
          </cell>
          <cell r="D133" t="str">
            <v>Bahan dasar (besi dan kawat) diterima seluruhnya</v>
          </cell>
          <cell r="M133" t="str">
            <v>ITEM PEMBAYARAN NO.</v>
          </cell>
          <cell r="P133" t="str">
            <v>:  7.3 (3)</v>
          </cell>
          <cell r="S133" t="str">
            <v>PERKIRAAN VOL. PEK.</v>
          </cell>
          <cell r="U133" t="str">
            <v>:</v>
          </cell>
          <cell r="V133">
            <v>197.37479999999999</v>
          </cell>
        </row>
        <row r="134">
          <cell r="D134" t="str">
            <v>di lokasi pekerjaan</v>
          </cell>
          <cell r="M134" t="str">
            <v>JENIS PEKERJAAN</v>
          </cell>
          <cell r="P134" t="str">
            <v>:  Baja Tulangan (Ulir) D32</v>
          </cell>
          <cell r="S134" t="str">
            <v>TOTAL HARGA (Rp.)</v>
          </cell>
          <cell r="U134" t="str">
            <v>:</v>
          </cell>
          <cell r="V134">
            <v>211856189.07600001</v>
          </cell>
        </row>
        <row r="135">
          <cell r="B135">
            <v>4</v>
          </cell>
          <cell r="D135" t="str">
            <v>Jarak rata-rata Base camp ke lokasi pekerjaan</v>
          </cell>
          <cell r="H135" t="str">
            <v>L</v>
          </cell>
          <cell r="I135">
            <v>6.8071910112359557</v>
          </cell>
          <cell r="J135" t="str">
            <v>KM</v>
          </cell>
          <cell r="M135" t="str">
            <v>SATUAN PEMBAYARAN</v>
          </cell>
          <cell r="P135" t="str">
            <v>:  KG</v>
          </cell>
          <cell r="S135" t="str">
            <v>% THD. BIAYA PROYEK</v>
          </cell>
          <cell r="U135" t="str">
            <v>:</v>
          </cell>
          <cell r="V135">
            <v>0.12848766383973587</v>
          </cell>
        </row>
        <row r="136">
          <cell r="B136">
            <v>5</v>
          </cell>
          <cell r="D136" t="str">
            <v>Jam kerja efektif per-hari</v>
          </cell>
          <cell r="H136" t="str">
            <v>Tk</v>
          </cell>
          <cell r="I136">
            <v>7</v>
          </cell>
          <cell r="J136" t="str">
            <v>jam</v>
          </cell>
        </row>
        <row r="137">
          <cell r="B137">
            <v>6</v>
          </cell>
          <cell r="D137" t="str">
            <v>Faktor Kehilangan Besi Tulangan</v>
          </cell>
          <cell r="H137" t="str">
            <v>Fh</v>
          </cell>
          <cell r="I137">
            <v>1.1000000000000001</v>
          </cell>
          <cell r="J137" t="str">
            <v>-</v>
          </cell>
        </row>
        <row r="138">
          <cell r="R138" t="str">
            <v>PERKIRAAN</v>
          </cell>
          <cell r="S138" t="str">
            <v>HARGA</v>
          </cell>
          <cell r="T138" t="str">
            <v>JUMLAH</v>
          </cell>
        </row>
        <row r="139">
          <cell r="B139" t="str">
            <v>II.</v>
          </cell>
          <cell r="D139" t="str">
            <v>URUTAN KERJA</v>
          </cell>
          <cell r="M139" t="str">
            <v>NO.</v>
          </cell>
          <cell r="O139" t="str">
            <v>KOMPONEN</v>
          </cell>
          <cell r="Q139" t="str">
            <v>SATUAN</v>
          </cell>
          <cell r="R139" t="str">
            <v>KUANTITAS</v>
          </cell>
          <cell r="S139" t="str">
            <v>SATUAN</v>
          </cell>
          <cell r="T139" t="str">
            <v>HARGA</v>
          </cell>
        </row>
        <row r="140">
          <cell r="B140">
            <v>1</v>
          </cell>
          <cell r="D140" t="str">
            <v>Besi tulangan dipotong dan dibengkokkan sesuai</v>
          </cell>
          <cell r="S140" t="str">
            <v>(Rp.)</v>
          </cell>
          <cell r="T140" t="str">
            <v>(Rp.)</v>
          </cell>
        </row>
        <row r="141">
          <cell r="D141" t="str">
            <v>dengan yang diperlukan</v>
          </cell>
        </row>
        <row r="142">
          <cell r="B142">
            <v>2</v>
          </cell>
          <cell r="D142" t="str">
            <v>Batang tulangan dipasang / disusun sesuai dengan</v>
          </cell>
        </row>
        <row r="143">
          <cell r="D143" t="str">
            <v>Gambar Pelaksanaan dan persilangannya diikat kawat</v>
          </cell>
          <cell r="M143" t="str">
            <v>A.</v>
          </cell>
          <cell r="O143" t="str">
            <v>TENAGA</v>
          </cell>
        </row>
        <row r="145">
          <cell r="B145" t="str">
            <v>III.</v>
          </cell>
          <cell r="D145" t="str">
            <v>PEMAKAIAN BAHAN, ALAT DAN TENAGA</v>
          </cell>
          <cell r="M145" t="str">
            <v>1.</v>
          </cell>
          <cell r="O145" t="str">
            <v>Pekerja Biasa</v>
          </cell>
          <cell r="P145" t="str">
            <v>(L01)</v>
          </cell>
          <cell r="Q145" t="str">
            <v>jam</v>
          </cell>
          <cell r="R145">
            <v>0.105</v>
          </cell>
          <cell r="S145">
            <v>6250</v>
          </cell>
          <cell r="V145">
            <v>656.25</v>
          </cell>
        </row>
        <row r="146">
          <cell r="M146" t="str">
            <v>2.</v>
          </cell>
          <cell r="O146" t="str">
            <v>Tukang</v>
          </cell>
          <cell r="P146" t="str">
            <v>(L02)</v>
          </cell>
          <cell r="Q146" t="str">
            <v>jam</v>
          </cell>
          <cell r="R146">
            <v>7.0000000000000007E-2</v>
          </cell>
          <cell r="S146">
            <v>8750</v>
          </cell>
          <cell r="V146">
            <v>612.50000000000011</v>
          </cell>
        </row>
        <row r="147">
          <cell r="B147" t="str">
            <v xml:space="preserve">   1.</v>
          </cell>
          <cell r="D147" t="str">
            <v>BAHAN</v>
          </cell>
          <cell r="M147" t="str">
            <v>3.</v>
          </cell>
          <cell r="O147" t="str">
            <v>Mandor</v>
          </cell>
          <cell r="P147" t="str">
            <v>(L03)</v>
          </cell>
          <cell r="Q147" t="str">
            <v>jam</v>
          </cell>
          <cell r="R147">
            <v>3.5000000000000003E-2</v>
          </cell>
          <cell r="S147">
            <v>10000</v>
          </cell>
          <cell r="V147">
            <v>350.00000000000006</v>
          </cell>
        </row>
        <row r="148">
          <cell r="B148" t="str">
            <v>1.a.</v>
          </cell>
          <cell r="D148" t="str">
            <v>Baja Tulangan (Ulir) D32</v>
          </cell>
          <cell r="H148" t="str">
            <v>(M39b)</v>
          </cell>
          <cell r="I148">
            <v>1.1000000000000001</v>
          </cell>
          <cell r="J148" t="str">
            <v>Kg</v>
          </cell>
        </row>
        <row r="149">
          <cell r="B149" t="str">
            <v>1.b.</v>
          </cell>
          <cell r="D149" t="str">
            <v>Kawat beton</v>
          </cell>
          <cell r="H149" t="str">
            <v>(M14)</v>
          </cell>
          <cell r="I149">
            <v>0.02</v>
          </cell>
          <cell r="J149" t="str">
            <v>Kg</v>
          </cell>
          <cell r="R149" t="str">
            <v xml:space="preserve">JUMLAH HARGA TENAGA   </v>
          </cell>
          <cell r="V149">
            <v>1618.75</v>
          </cell>
        </row>
        <row r="151">
          <cell r="B151" t="str">
            <v>2.</v>
          </cell>
          <cell r="D151" t="str">
            <v>ALAT</v>
          </cell>
          <cell r="M151" t="str">
            <v>B.</v>
          </cell>
          <cell r="O151" t="str">
            <v>BAHAN</v>
          </cell>
        </row>
        <row r="152">
          <cell r="B152" t="str">
            <v>2.a.</v>
          </cell>
          <cell r="D152" t="str">
            <v>ALAT BANTU</v>
          </cell>
          <cell r="J152" t="str">
            <v>Ls</v>
          </cell>
        </row>
        <row r="153">
          <cell r="D153" t="str">
            <v>Diperlukan  :</v>
          </cell>
          <cell r="M153" t="str">
            <v>1.</v>
          </cell>
          <cell r="O153" t="str">
            <v>Baja Tulangan (Ulir) D32</v>
          </cell>
          <cell r="P153" t="str">
            <v>(M39b)</v>
          </cell>
          <cell r="Q153" t="str">
            <v>Kg</v>
          </cell>
          <cell r="R153">
            <v>1.1000000000000001</v>
          </cell>
          <cell r="S153">
            <v>17000</v>
          </cell>
          <cell r="V153">
            <v>18700</v>
          </cell>
        </row>
        <row r="154">
          <cell r="D154" t="str">
            <v>- Gunting Potong Baja</v>
          </cell>
          <cell r="F154" t="str">
            <v>=  2  buah</v>
          </cell>
          <cell r="M154" t="str">
            <v>2.</v>
          </cell>
          <cell r="O154" t="str">
            <v>Kawat Beton</v>
          </cell>
          <cell r="P154" t="str">
            <v>(M14)</v>
          </cell>
          <cell r="Q154" t="str">
            <v>Kg</v>
          </cell>
          <cell r="R154">
            <v>0.02</v>
          </cell>
          <cell r="S154">
            <v>24000</v>
          </cell>
          <cell r="V154">
            <v>480</v>
          </cell>
        </row>
        <row r="155">
          <cell r="D155" t="str">
            <v>- Kunci Pembengkok Tulangan</v>
          </cell>
          <cell r="F155" t="str">
            <v>=  2  buah</v>
          </cell>
        </row>
        <row r="156">
          <cell r="D156" t="str">
            <v>- Alat lainnya</v>
          </cell>
        </row>
        <row r="158">
          <cell r="B158" t="str">
            <v>3.</v>
          </cell>
          <cell r="D158" t="str">
            <v>TENAGA</v>
          </cell>
        </row>
        <row r="159">
          <cell r="D159" t="str">
            <v>Produksi kerja satu hari</v>
          </cell>
          <cell r="H159" t="str">
            <v>Qt</v>
          </cell>
          <cell r="I159">
            <v>200</v>
          </cell>
          <cell r="J159" t="str">
            <v>Kg</v>
          </cell>
          <cell r="R159" t="str">
            <v xml:space="preserve">JUMLAH HARGA BAHAN   </v>
          </cell>
          <cell r="V159">
            <v>19180</v>
          </cell>
        </row>
        <row r="160">
          <cell r="D160" t="str">
            <v>dibutuhkan tenaga :</v>
          </cell>
          <cell r="E160" t="str">
            <v>- Mandor</v>
          </cell>
          <cell r="H160" t="str">
            <v>M</v>
          </cell>
          <cell r="I160">
            <v>1</v>
          </cell>
          <cell r="J160" t="str">
            <v>orang</v>
          </cell>
        </row>
        <row r="161">
          <cell r="E161" t="str">
            <v>- Tukang</v>
          </cell>
          <cell r="H161" t="str">
            <v>Tb</v>
          </cell>
          <cell r="I161">
            <v>2</v>
          </cell>
          <cell r="J161" t="str">
            <v>orang</v>
          </cell>
          <cell r="M161" t="str">
            <v>C.</v>
          </cell>
          <cell r="O161" t="str">
            <v>PERALATAN</v>
          </cell>
        </row>
        <row r="162">
          <cell r="E162" t="str">
            <v>- Pekerja</v>
          </cell>
          <cell r="H162" t="str">
            <v>P</v>
          </cell>
          <cell r="I162">
            <v>3</v>
          </cell>
          <cell r="J162" t="str">
            <v>orang</v>
          </cell>
        </row>
        <row r="163">
          <cell r="M163" t="str">
            <v>1.</v>
          </cell>
          <cell r="O163" t="str">
            <v>Alat Bantu</v>
          </cell>
          <cell r="Q163" t="str">
            <v>Ls</v>
          </cell>
          <cell r="R163">
            <v>1</v>
          </cell>
          <cell r="S163">
            <v>1200</v>
          </cell>
          <cell r="V163">
            <v>1200</v>
          </cell>
        </row>
        <row r="164">
          <cell r="D164" t="str">
            <v>Koefisien Tenaga / Kg  :</v>
          </cell>
        </row>
        <row r="165">
          <cell r="E165" t="str">
            <v>- Mandor</v>
          </cell>
          <cell r="F165" t="str">
            <v>=  ( M x Tk ) : Qt</v>
          </cell>
          <cell r="H165" t="str">
            <v>(L03)</v>
          </cell>
          <cell r="I165">
            <v>3.5000000000000003E-2</v>
          </cell>
          <cell r="J165" t="str">
            <v>jam</v>
          </cell>
        </row>
        <row r="166">
          <cell r="E166" t="str">
            <v>- Tukang</v>
          </cell>
          <cell r="F166" t="str">
            <v>=  ( Tb x Tk ) : Qt</v>
          </cell>
          <cell r="H166" t="str">
            <v>(L02)</v>
          </cell>
          <cell r="I166">
            <v>7.0000000000000007E-2</v>
          </cell>
          <cell r="J166" t="str">
            <v>jam</v>
          </cell>
        </row>
        <row r="167">
          <cell r="E167" t="str">
            <v>- Pekerja</v>
          </cell>
          <cell r="F167" t="str">
            <v>=  ( P x Tk ) : Qt</v>
          </cell>
          <cell r="H167" t="str">
            <v>(L01)</v>
          </cell>
          <cell r="I167">
            <v>0.105</v>
          </cell>
          <cell r="J167" t="str">
            <v>jam</v>
          </cell>
        </row>
        <row r="169">
          <cell r="B169" t="str">
            <v>4.</v>
          </cell>
          <cell r="D169" t="str">
            <v>HARGA DASAR SATUAN UPAH, BAHAN DAN ALAT</v>
          </cell>
        </row>
        <row r="170">
          <cell r="D170" t="str">
            <v>Lihat lampiran.</v>
          </cell>
        </row>
        <row r="171">
          <cell r="R171" t="str">
            <v xml:space="preserve">JUMLAH HARGA PERALATAN   </v>
          </cell>
          <cell r="V171">
            <v>1200</v>
          </cell>
        </row>
        <row r="172">
          <cell r="B172" t="str">
            <v>5.</v>
          </cell>
          <cell r="D172" t="str">
            <v>ANALISA HARGA SATUAN PEKERJAAN</v>
          </cell>
        </row>
        <row r="173">
          <cell r="D173" t="str">
            <v>Lihat perhitungan dalam FORMULIR STANDAR UNTUK</v>
          </cell>
          <cell r="M173" t="str">
            <v>D.</v>
          </cell>
          <cell r="O173" t="str">
            <v>JUMLAH HARGA TENAGA, BAHAN DAN PERALATAN  ( A + B + C )</v>
          </cell>
          <cell r="V173">
            <v>21998.75</v>
          </cell>
        </row>
        <row r="174">
          <cell r="D174" t="str">
            <v>PEREKEMAN ANALISA MASING-MASING HARGA</v>
          </cell>
          <cell r="M174" t="str">
            <v>E.</v>
          </cell>
          <cell r="O174" t="str">
            <v>OVERHEAD &amp; PROFIT</v>
          </cell>
          <cell r="Q174">
            <v>10</v>
          </cell>
          <cell r="R174" t="str">
            <v>%  x  D</v>
          </cell>
          <cell r="V174">
            <v>2199.875</v>
          </cell>
        </row>
        <row r="175">
          <cell r="D175" t="str">
            <v>SATUAN.</v>
          </cell>
          <cell r="M175" t="str">
            <v>F.</v>
          </cell>
          <cell r="O175" t="str">
            <v>HARGA SATUAN PEKERJAAN  ( D + E )</v>
          </cell>
          <cell r="V175">
            <v>24199</v>
          </cell>
        </row>
        <row r="176">
          <cell r="D176" t="str">
            <v>Didapat Harga Satuan Pekerjaan :</v>
          </cell>
          <cell r="M176" t="str">
            <v>Note: 1</v>
          </cell>
          <cell r="O176" t="str">
            <v>SATUAN dapat berdasarkan atas jam operasi untuk Tenaga Kerja dan Peralatan, volume dan/atau ukuran</v>
          </cell>
        </row>
        <row r="177">
          <cell r="O177" t="str">
            <v>berat untuk bahan-bahan.</v>
          </cell>
        </row>
        <row r="178">
          <cell r="D178">
            <v>24199</v>
          </cell>
          <cell r="F178" t="str">
            <v xml:space="preserve"> / Kg</v>
          </cell>
          <cell r="M178">
            <v>2</v>
          </cell>
          <cell r="O178" t="str">
            <v>Kuantitas satuan adalah kuantitas setiap komponen untuk menyelesaikan satu satuan pekerjaan dari nomor</v>
          </cell>
        </row>
        <row r="179">
          <cell r="O179" t="str">
            <v>mata pembayaran.</v>
          </cell>
        </row>
        <row r="180">
          <cell r="M180">
            <v>3</v>
          </cell>
          <cell r="O180" t="str">
            <v>Biaya satuan untuk peralatan sudah termasuk bahan bakar, bahan habis dipakai dan operator.</v>
          </cell>
        </row>
        <row r="181">
          <cell r="M181">
            <v>4</v>
          </cell>
          <cell r="O181" t="str">
            <v>Biaya satuan sudah termasuk pengeluaran untuk seluruh pajak yang berkaitan (tetapi tidak termasuk PPN</v>
          </cell>
        </row>
        <row r="182">
          <cell r="K182" t="str">
            <v>Berlanjut ke hal. berikut.</v>
          </cell>
          <cell r="O182" t="str">
            <v>yang dibayar dari kontrak) dan biaya-biaya lainnya.</v>
          </cell>
        </row>
        <row r="183">
          <cell r="B183" t="str">
            <v>ITEM PEMBAYARAN NO.</v>
          </cell>
          <cell r="E183" t="str">
            <v>:  7.3 (3)</v>
          </cell>
          <cell r="K183" t="str">
            <v>Analisa EI-733</v>
          </cell>
        </row>
        <row r="184">
          <cell r="B184" t="str">
            <v>JENIS PEKERJAAN</v>
          </cell>
          <cell r="E184" t="str">
            <v>:  Baja Tulangan (Ulir) D32</v>
          </cell>
        </row>
        <row r="185">
          <cell r="B185" t="str">
            <v>SATUAN PEMBAYARAN</v>
          </cell>
          <cell r="E185" t="str">
            <v>:  KG</v>
          </cell>
          <cell r="I185" t="str">
            <v xml:space="preserve">        URAIAN ANALISA HARGA SATUAN</v>
          </cell>
        </row>
        <row r="186">
          <cell r="K186" t="str">
            <v>Lanjutan</v>
          </cell>
        </row>
        <row r="188">
          <cell r="B188" t="str">
            <v>No.</v>
          </cell>
          <cell r="D188" t="str">
            <v>U R A I A N</v>
          </cell>
          <cell r="H188" t="str">
            <v>KODE</v>
          </cell>
          <cell r="I188" t="str">
            <v>KOEF.</v>
          </cell>
          <cell r="J188" t="str">
            <v>SATUAN</v>
          </cell>
          <cell r="K188" t="str">
            <v>KETERANGAN</v>
          </cell>
        </row>
        <row r="191">
          <cell r="B191" t="str">
            <v>6.</v>
          </cell>
          <cell r="D191" t="str">
            <v>MASA PELAKSANAAN YANG DIPERLUKAN</v>
          </cell>
        </row>
        <row r="192">
          <cell r="D192" t="str">
            <v>Masa Pelaksanaan :</v>
          </cell>
          <cell r="E192">
            <v>3.2895799999999996E-2</v>
          </cell>
          <cell r="F192" t="str">
            <v>Bulan</v>
          </cell>
        </row>
        <row r="194">
          <cell r="B194" t="str">
            <v>7.</v>
          </cell>
          <cell r="D194" t="str">
            <v>VOLUME PEKERJAAN YANG DIPERLUKAN</v>
          </cell>
        </row>
        <row r="195">
          <cell r="D195" t="str">
            <v>Volume pekerjaan  :</v>
          </cell>
          <cell r="E195">
            <v>197.37479999999999</v>
          </cell>
          <cell r="F195" t="str">
            <v>Kg.</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ft-harga-satuan"/>
      <sheetName val="ANSAT DULU"/>
      <sheetName val="ANSAT K'AYI"/>
      <sheetName val="Rekap Ansat Kang Ayi"/>
      <sheetName val="analisa pemasangan"/>
      <sheetName val="rekap analisa pemasangan"/>
      <sheetName val="ZONA-1"/>
      <sheetName val="ZONA-1 A"/>
      <sheetName val="ZONA-2"/>
      <sheetName val="ZONA-3"/>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Summary"/>
      <sheetName val="Org-Chart"/>
      <sheetName val="Plant"/>
      <sheetName val="GE - Summary"/>
      <sheetName val="GE-1-2"/>
      <sheetName val="GE-1-2S"/>
      <sheetName val="GE-03"/>
      <sheetName val="GE-04"/>
      <sheetName val="GE-05"/>
      <sheetName val="GE-06"/>
      <sheetName val="GE-07"/>
      <sheetName val="GE-08"/>
      <sheetName val="GE-09"/>
      <sheetName val="GE-10"/>
      <sheetName val="GE-11"/>
      <sheetName val="GE-12"/>
      <sheetName val="GE-13"/>
      <sheetName val="GE-16"/>
      <sheetName val="GE-17"/>
      <sheetName val="Chart"/>
      <sheetName val="Escalation"/>
      <sheetName val="Pl Sheet"/>
      <sheetName val="Chart1"/>
      <sheetName val="TSS"/>
      <sheetName val="GE_1_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ul"/>
      <sheetName val="Schedule"/>
      <sheetName val="LT&amp;Plafond"/>
      <sheetName val="Dinding"/>
      <sheetName val="Sanitair"/>
      <sheetName val="Kusen"/>
      <sheetName val="ANKusen"/>
      <sheetName val="Sch-Kusen"/>
      <sheetName val="QTY-Kusen"/>
      <sheetName val="Struktur"/>
      <sheetName val="Pilecaps"/>
      <sheetName val="Tie Beam"/>
      <sheetName val="Balok"/>
      <sheetName val="Cover"/>
      <sheetName val="Kolom"/>
      <sheetName val="Plat"/>
      <sheetName val="Tangga"/>
      <sheetName val="ANPrelim"/>
      <sheetName val="Lain-2"/>
      <sheetName val="M&amp;E"/>
      <sheetName val="AN-M&amp;E"/>
      <sheetName val="Analisa"/>
      <sheetName val="Rekap"/>
      <sheetName val="BOQ KJ-D &amp; KJ-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0">
          <cell r="L10">
            <v>1.06</v>
          </cell>
        </row>
      </sheetData>
      <sheetData sheetId="22" refreshError="1"/>
      <sheetData sheetId="2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heetNames>
    <sheetDataSet>
      <sheetData sheetId="0" refreshError="1">
        <row r="11">
          <cell r="F11">
            <v>18000</v>
          </cell>
        </row>
        <row r="19">
          <cell r="F19">
            <v>8500</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tuan"/>
      <sheetName val="ANAL ALAT"/>
      <sheetName val="ANAL KOEF"/>
      <sheetName val="persiapbadan"/>
      <sheetName val="galian"/>
      <sheetName val="timbunan"/>
      <sheetName val="Timb.Pilihan"/>
      <sheetName val="lpbklasc"/>
      <sheetName val="galiansal"/>
      <sheetName val="pas.batu"/>
      <sheetName val="tulangan"/>
      <sheetName val="beton275"/>
      <sheetName val="dinding kepala"/>
      <sheetName val="GPBSB (1,5)"/>
      <sheetName val="GPBSB1"/>
      <sheetName val="REK-Lokasi 1"/>
      <sheetName val="Gt-Lti"/>
      <sheetName val="tabel"/>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PRO"/>
      <sheetName val="HELP"/>
      <sheetName val="CHECKLIST"/>
      <sheetName val="RESUME"/>
      <sheetName val="SBDY"/>
      <sheetName val="BL"/>
      <sheetName val="ANALISA"/>
      <sheetName val="SCHD ALAT"/>
      <sheetName val="MOS"/>
      <sheetName val="HIT"/>
      <sheetName val="FINAL"/>
      <sheetName val="SCHD"/>
      <sheetName val="ANALISA KEB ALAT"/>
      <sheetName val="RAB Ekstern"/>
      <sheetName val="Rekap Ekstern"/>
      <sheetName val="ANHARSAT"/>
      <sheetName val="KOMPOSISI"/>
      <sheetName val="DT"/>
      <sheetName val="BBM"/>
      <sheetName val="PROD ALAT"/>
    </sheetNames>
    <sheetDataSet>
      <sheetData sheetId="0" refreshError="1"/>
      <sheetData sheetId="1" refreshError="1"/>
      <sheetData sheetId="2" refreshError="1"/>
      <sheetData sheetId="3" refreshError="1"/>
      <sheetData sheetId="4" refreshError="1"/>
      <sheetData sheetId="5" refreshError="1">
        <row r="19">
          <cell r="B19">
            <v>0</v>
          </cell>
          <cell r="C19">
            <v>1</v>
          </cell>
          <cell r="D19">
            <v>2</v>
          </cell>
          <cell r="E19">
            <v>3</v>
          </cell>
          <cell r="F19">
            <v>4</v>
          </cell>
          <cell r="G19">
            <v>5</v>
          </cell>
          <cell r="H19">
            <v>6</v>
          </cell>
          <cell r="I19">
            <v>7</v>
          </cell>
          <cell r="J19">
            <v>8</v>
          </cell>
          <cell r="K19">
            <v>9</v>
          </cell>
        </row>
        <row r="21">
          <cell r="B21" t="str">
            <v>A</v>
          </cell>
          <cell r="C21" t="str">
            <v>INDUSTRIAL MATERIAL</v>
          </cell>
        </row>
        <row r="24">
          <cell r="B24" t="str">
            <v>A00001</v>
          </cell>
          <cell r="C24" t="str">
            <v>Bensin</v>
          </cell>
          <cell r="D24" t="str">
            <v>ltr</v>
          </cell>
          <cell r="E24">
            <v>5500</v>
          </cell>
          <cell r="H24">
            <v>250</v>
          </cell>
          <cell r="J24">
            <v>5750</v>
          </cell>
          <cell r="K24">
            <v>5750</v>
          </cell>
        </row>
        <row r="25">
          <cell r="B25" t="str">
            <v>A00002</v>
          </cell>
          <cell r="C25" t="str">
            <v>Solar</v>
          </cell>
          <cell r="D25" t="str">
            <v>ltr</v>
          </cell>
          <cell r="E25">
            <v>5250</v>
          </cell>
          <cell r="H25">
            <v>250</v>
          </cell>
          <cell r="J25">
            <v>5500</v>
          </cell>
          <cell r="K25">
            <v>5500</v>
          </cell>
        </row>
        <row r="26">
          <cell r="B26" t="str">
            <v>A00003</v>
          </cell>
          <cell r="C26" t="str">
            <v>Oil Form</v>
          </cell>
          <cell r="D26" t="str">
            <v>ltr</v>
          </cell>
          <cell r="E26">
            <v>5000</v>
          </cell>
          <cell r="J26">
            <v>5000</v>
          </cell>
          <cell r="K26">
            <v>5000</v>
          </cell>
        </row>
        <row r="27">
          <cell r="B27" t="str">
            <v>A00004</v>
          </cell>
          <cell r="C27" t="str">
            <v>Baja Tulangan Polos (from Lokal)</v>
          </cell>
          <cell r="D27" t="str">
            <v>kg</v>
          </cell>
          <cell r="E27">
            <v>5900</v>
          </cell>
          <cell r="H27">
            <v>100</v>
          </cell>
          <cell r="J27">
            <v>6000</v>
          </cell>
          <cell r="K27">
            <v>6000</v>
          </cell>
        </row>
        <row r="28">
          <cell r="B28" t="str">
            <v>A00005</v>
          </cell>
          <cell r="C28" t="str">
            <v>Baja Tulangan Polos (from Jakarta)</v>
          </cell>
          <cell r="D28" t="str">
            <v>kg</v>
          </cell>
          <cell r="E28">
            <v>4900</v>
          </cell>
          <cell r="H28">
            <v>650</v>
          </cell>
          <cell r="J28">
            <v>5550</v>
          </cell>
          <cell r="K28">
            <v>5550</v>
          </cell>
        </row>
        <row r="29">
          <cell r="B29" t="str">
            <v>A00006</v>
          </cell>
          <cell r="C29" t="str">
            <v>Baja Ulir (from Lokal)</v>
          </cell>
          <cell r="D29" t="str">
            <v>kg</v>
          </cell>
          <cell r="E29">
            <v>5900</v>
          </cell>
          <cell r="H29">
            <v>100</v>
          </cell>
          <cell r="J29">
            <v>6000</v>
          </cell>
          <cell r="K29">
            <v>6000</v>
          </cell>
        </row>
        <row r="30">
          <cell r="B30" t="str">
            <v>A00007</v>
          </cell>
          <cell r="C30" t="str">
            <v>Baja Ulir (from Jakarta)</v>
          </cell>
          <cell r="D30" t="str">
            <v>kg</v>
          </cell>
          <cell r="E30">
            <v>4900</v>
          </cell>
          <cell r="H30">
            <v>650</v>
          </cell>
          <cell r="J30">
            <v>5550</v>
          </cell>
          <cell r="K30">
            <v>5550</v>
          </cell>
        </row>
        <row r="31">
          <cell r="B31" t="str">
            <v>A00008</v>
          </cell>
          <cell r="C31" t="str">
            <v>Kawat Bendrat</v>
          </cell>
          <cell r="D31" t="str">
            <v>kg</v>
          </cell>
          <cell r="E31">
            <v>7400</v>
          </cell>
          <cell r="H31">
            <v>100</v>
          </cell>
          <cell r="J31">
            <v>7500</v>
          </cell>
          <cell r="K31">
            <v>7500</v>
          </cell>
        </row>
        <row r="32">
          <cell r="B32" t="str">
            <v>A00009</v>
          </cell>
          <cell r="C32" t="str">
            <v>Kawat BWG</v>
          </cell>
          <cell r="D32" t="str">
            <v>kg</v>
          </cell>
          <cell r="E32">
            <v>7200</v>
          </cell>
          <cell r="H32">
            <v>100</v>
          </cell>
          <cell r="J32">
            <v>7300</v>
          </cell>
          <cell r="K32">
            <v>7300</v>
          </cell>
        </row>
        <row r="33">
          <cell r="B33" t="str">
            <v>A00010</v>
          </cell>
          <cell r="C33" t="str">
            <v>Paku</v>
          </cell>
          <cell r="D33" t="str">
            <v>kg</v>
          </cell>
          <cell r="E33">
            <v>9000</v>
          </cell>
          <cell r="J33">
            <v>9000</v>
          </cell>
          <cell r="K33">
            <v>9000</v>
          </cell>
        </row>
        <row r="34">
          <cell r="B34" t="str">
            <v>A00011</v>
          </cell>
          <cell r="C34" t="str">
            <v>Portland Cement</v>
          </cell>
          <cell r="D34" t="str">
            <v>kg</v>
          </cell>
          <cell r="E34">
            <v>700</v>
          </cell>
          <cell r="H34">
            <v>120</v>
          </cell>
          <cell r="J34">
            <v>820</v>
          </cell>
          <cell r="K34">
            <v>820</v>
          </cell>
        </row>
        <row r="35">
          <cell r="B35" t="str">
            <v>A00012</v>
          </cell>
          <cell r="C35" t="str">
            <v>Gorong-Gorong Pipa Beton Bertulang, Dia Dalam 95-120 cm</v>
          </cell>
          <cell r="D35" t="str">
            <v>m1</v>
          </cell>
          <cell r="E35">
            <v>1500</v>
          </cell>
          <cell r="H35">
            <v>50</v>
          </cell>
          <cell r="J35">
            <v>1550</v>
          </cell>
          <cell r="K35">
            <v>1550</v>
          </cell>
        </row>
        <row r="36">
          <cell r="B36" t="str">
            <v>A00013</v>
          </cell>
          <cell r="C36" t="str">
            <v>Multiplek 12 mm</v>
          </cell>
          <cell r="D36" t="str">
            <v>lbr</v>
          </cell>
          <cell r="E36">
            <v>150000</v>
          </cell>
          <cell r="H36">
            <v>1000</v>
          </cell>
          <cell r="J36">
            <v>151000</v>
          </cell>
          <cell r="K36">
            <v>151000</v>
          </cell>
        </row>
        <row r="37">
          <cell r="B37" t="str">
            <v>A00014</v>
          </cell>
          <cell r="C37" t="str">
            <v>Multiplek 9 mm</v>
          </cell>
          <cell r="D37" t="str">
            <v>lbr</v>
          </cell>
          <cell r="E37">
            <v>100000</v>
          </cell>
          <cell r="H37">
            <v>1000</v>
          </cell>
          <cell r="J37">
            <v>101000</v>
          </cell>
          <cell r="K37">
            <v>101000</v>
          </cell>
        </row>
        <row r="38">
          <cell r="B38" t="str">
            <v>A00015</v>
          </cell>
          <cell r="C38" t="str">
            <v>Geotextile / Anyaman plastik</v>
          </cell>
          <cell r="D38" t="str">
            <v>m2</v>
          </cell>
          <cell r="E38">
            <v>5250</v>
          </cell>
          <cell r="J38">
            <v>5250</v>
          </cell>
          <cell r="K38">
            <v>5250</v>
          </cell>
        </row>
        <row r="39">
          <cell r="B39" t="str">
            <v>A00016</v>
          </cell>
          <cell r="C39" t="str">
            <v>Asphalt 60/70</v>
          </cell>
          <cell r="D39" t="str">
            <v>kg</v>
          </cell>
          <cell r="E39">
            <v>5200</v>
          </cell>
          <cell r="J39">
            <v>5200</v>
          </cell>
          <cell r="K39">
            <v>5200</v>
          </cell>
        </row>
        <row r="40">
          <cell r="B40" t="str">
            <v>A00017</v>
          </cell>
          <cell r="C40" t="str">
            <v>Kerosine</v>
          </cell>
          <cell r="D40" t="str">
            <v>ltr</v>
          </cell>
          <cell r="E40">
            <v>3500</v>
          </cell>
          <cell r="H40">
            <v>250</v>
          </cell>
          <cell r="J40">
            <v>3750</v>
          </cell>
          <cell r="K40">
            <v>3750</v>
          </cell>
        </row>
        <row r="41">
          <cell r="B41" t="str">
            <v>A00018</v>
          </cell>
          <cell r="C41" t="str">
            <v>Lataston (HRS-WC)</v>
          </cell>
          <cell r="D41" t="str">
            <v>Ton</v>
          </cell>
          <cell r="E41">
            <v>550000</v>
          </cell>
          <cell r="J41">
            <v>550000</v>
          </cell>
          <cell r="K41">
            <v>550000</v>
          </cell>
        </row>
        <row r="42">
          <cell r="B42" t="str">
            <v>A00019</v>
          </cell>
          <cell r="C42" t="str">
            <v>Cat Thermoplastic</v>
          </cell>
          <cell r="D42" t="str">
            <v>kg</v>
          </cell>
          <cell r="E42">
            <v>4000</v>
          </cell>
          <cell r="J42">
            <v>4000</v>
          </cell>
          <cell r="K42">
            <v>4000</v>
          </cell>
        </row>
        <row r="43">
          <cell r="B43" t="str">
            <v>A00020</v>
          </cell>
          <cell r="C43" t="str">
            <v>Klem Plat Baja</v>
          </cell>
          <cell r="D43" t="str">
            <v>bh</v>
          </cell>
          <cell r="E43">
            <v>30000</v>
          </cell>
          <cell r="J43">
            <v>30000</v>
          </cell>
          <cell r="K43">
            <v>30000</v>
          </cell>
        </row>
        <row r="44">
          <cell r="B44" t="str">
            <v>A00021</v>
          </cell>
          <cell r="C44" t="str">
            <v>Gorong-Gorong Pipa Beton Bertulang, Dia Dalam 95-120 cm</v>
          </cell>
          <cell r="D44" t="str">
            <v>m1</v>
          </cell>
          <cell r="E44">
            <v>175000</v>
          </cell>
          <cell r="J44">
            <v>175000</v>
          </cell>
          <cell r="K44">
            <v>175000</v>
          </cell>
        </row>
        <row r="45">
          <cell r="B45" t="str">
            <v>A00022</v>
          </cell>
          <cell r="C45" t="str">
            <v>Gorong-Gorong dia. 30 cm 1/2 Lingkaran</v>
          </cell>
          <cell r="D45" t="str">
            <v>m1</v>
          </cell>
          <cell r="E45">
            <v>30000</v>
          </cell>
          <cell r="J45">
            <v>30000</v>
          </cell>
          <cell r="K45">
            <v>30000</v>
          </cell>
        </row>
        <row r="46">
          <cell r="B46" t="str">
            <v>A00023</v>
          </cell>
          <cell r="C46" t="str">
            <v>Kabel NYHYA 2.5 mm</v>
          </cell>
          <cell r="D46" t="str">
            <v>m1</v>
          </cell>
          <cell r="E46">
            <v>17500</v>
          </cell>
          <cell r="J46">
            <v>17500</v>
          </cell>
          <cell r="K46">
            <v>17500</v>
          </cell>
        </row>
        <row r="47">
          <cell r="B47" t="str">
            <v>A00024</v>
          </cell>
          <cell r="C47" t="str">
            <v>Rel Pengaman</v>
          </cell>
          <cell r="D47" t="str">
            <v>m1</v>
          </cell>
          <cell r="E47">
            <v>1000000</v>
          </cell>
          <cell r="J47">
            <v>1000000</v>
          </cell>
          <cell r="K47">
            <v>1000000</v>
          </cell>
        </row>
        <row r="48">
          <cell r="B48" t="str">
            <v>A00025</v>
          </cell>
          <cell r="C48" t="str">
            <v>Electroda</v>
          </cell>
          <cell r="D48" t="str">
            <v>kg</v>
          </cell>
          <cell r="E48">
            <v>65000</v>
          </cell>
          <cell r="J48">
            <v>65000</v>
          </cell>
          <cell r="K48">
            <v>65000</v>
          </cell>
        </row>
        <row r="49">
          <cell r="B49" t="str">
            <v>A00026</v>
          </cell>
          <cell r="C49" t="str">
            <v>Asetelin (Isi Ulang)</v>
          </cell>
          <cell r="D49" t="str">
            <v>Tbg</v>
          </cell>
          <cell r="E49">
            <v>150000</v>
          </cell>
          <cell r="J49">
            <v>150000</v>
          </cell>
          <cell r="K49">
            <v>150000</v>
          </cell>
        </row>
        <row r="50">
          <cell r="B50" t="str">
            <v>A00027</v>
          </cell>
          <cell r="C50" t="str">
            <v>Oksigen (Isi Ulang)</v>
          </cell>
          <cell r="D50" t="str">
            <v>Tbg</v>
          </cell>
          <cell r="E50">
            <v>80000</v>
          </cell>
          <cell r="J50">
            <v>80000</v>
          </cell>
          <cell r="K50">
            <v>80000</v>
          </cell>
        </row>
        <row r="51">
          <cell r="B51" t="str">
            <v>A00028</v>
          </cell>
          <cell r="C51" t="str">
            <v>PVC dia. 1/2 "</v>
          </cell>
          <cell r="D51" t="str">
            <v>btg</v>
          </cell>
          <cell r="E51">
            <v>27500</v>
          </cell>
          <cell r="J51">
            <v>27500</v>
          </cell>
          <cell r="K51">
            <v>27500</v>
          </cell>
        </row>
        <row r="52">
          <cell r="B52" t="str">
            <v>A00029</v>
          </cell>
          <cell r="C52" t="str">
            <v>Tie Rod p = 0.8 m</v>
          </cell>
          <cell r="D52" t="str">
            <v>btg</v>
          </cell>
          <cell r="E52">
            <v>10000</v>
          </cell>
          <cell r="J52">
            <v>10000</v>
          </cell>
          <cell r="K52">
            <v>10000</v>
          </cell>
        </row>
        <row r="53">
          <cell r="B53" t="str">
            <v>A00030</v>
          </cell>
          <cell r="C53" t="str">
            <v>Plastic Cone</v>
          </cell>
          <cell r="D53" t="str">
            <v>Pcs</v>
          </cell>
          <cell r="E53">
            <v>2500</v>
          </cell>
          <cell r="J53">
            <v>2500</v>
          </cell>
          <cell r="K53">
            <v>2500</v>
          </cell>
        </row>
        <row r="54">
          <cell r="B54" t="str">
            <v>A00031</v>
          </cell>
          <cell r="C54" t="str">
            <v>Material Bantu Survey</v>
          </cell>
          <cell r="D54" t="str">
            <v>Ls</v>
          </cell>
          <cell r="E54">
            <v>5000000</v>
          </cell>
          <cell r="J54">
            <v>5000000</v>
          </cell>
          <cell r="K54">
            <v>5000000</v>
          </cell>
        </row>
        <row r="55">
          <cell r="B55" t="str">
            <v>A00032</v>
          </cell>
          <cell r="C55" t="str">
            <v>Baja Struktur titik leleh 2500 kg/Sm</v>
          </cell>
          <cell r="D55" t="str">
            <v>kg</v>
          </cell>
          <cell r="E55">
            <v>7300</v>
          </cell>
          <cell r="H55">
            <v>950</v>
          </cell>
          <cell r="J55">
            <v>8250</v>
          </cell>
          <cell r="K55">
            <v>8250</v>
          </cell>
        </row>
        <row r="56">
          <cell r="B56" t="str">
            <v>A00033</v>
          </cell>
          <cell r="C56" t="str">
            <v>Kawat Las (LB)</v>
          </cell>
          <cell r="D56" t="str">
            <v>kg</v>
          </cell>
          <cell r="E56">
            <v>18900</v>
          </cell>
          <cell r="J56">
            <v>18900</v>
          </cell>
          <cell r="K56">
            <v>18900</v>
          </cell>
        </row>
        <row r="57">
          <cell r="B57" t="str">
            <v>A00034</v>
          </cell>
          <cell r="C57" t="str">
            <v>Elpiji (Isi Ulang)</v>
          </cell>
          <cell r="D57" t="str">
            <v>Tbg</v>
          </cell>
          <cell r="E57">
            <v>80000</v>
          </cell>
          <cell r="J57">
            <v>80000</v>
          </cell>
          <cell r="K57">
            <v>80000</v>
          </cell>
        </row>
        <row r="58">
          <cell r="B58" t="str">
            <v>A00035</v>
          </cell>
          <cell r="C58" t="str">
            <v>Baja Siku L - 40.40.4</v>
          </cell>
          <cell r="D58" t="str">
            <v>btg</v>
          </cell>
          <cell r="E58">
            <v>85000</v>
          </cell>
          <cell r="I58">
            <v>600</v>
          </cell>
          <cell r="J58">
            <v>85600</v>
          </cell>
          <cell r="K58">
            <v>85600</v>
          </cell>
        </row>
        <row r="59">
          <cell r="B59" t="str">
            <v>A00036</v>
          </cell>
          <cell r="C59" t="str">
            <v>Plat baja t - 3 mm</v>
          </cell>
          <cell r="D59" t="str">
            <v>lbr</v>
          </cell>
          <cell r="E59">
            <v>43000</v>
          </cell>
          <cell r="I59">
            <v>600</v>
          </cell>
          <cell r="J59">
            <v>43600</v>
          </cell>
          <cell r="K59">
            <v>43600</v>
          </cell>
        </row>
        <row r="60">
          <cell r="B60" t="str">
            <v>A00037</v>
          </cell>
          <cell r="C60" t="str">
            <v>Pipa PVC 1"</v>
          </cell>
          <cell r="D60" t="str">
            <v>btg</v>
          </cell>
          <cell r="E60">
            <v>27500</v>
          </cell>
          <cell r="J60">
            <v>27500</v>
          </cell>
          <cell r="K60">
            <v>27500</v>
          </cell>
        </row>
        <row r="61">
          <cell r="B61" t="str">
            <v>A00038</v>
          </cell>
          <cell r="C61" t="str">
            <v>Clamp pengaku + acc</v>
          </cell>
          <cell r="D61" t="str">
            <v>bh</v>
          </cell>
          <cell r="E61">
            <v>60000</v>
          </cell>
          <cell r="J61">
            <v>60000</v>
          </cell>
          <cell r="K61">
            <v>60000</v>
          </cell>
        </row>
        <row r="62">
          <cell r="B62" t="str">
            <v>A00039</v>
          </cell>
          <cell r="C62" t="str">
            <v>Balok penahan 6/12</v>
          </cell>
          <cell r="D62" t="str">
            <v>m3</v>
          </cell>
          <cell r="E62">
            <v>2400000</v>
          </cell>
          <cell r="J62">
            <v>2400000</v>
          </cell>
          <cell r="K62">
            <v>2400000</v>
          </cell>
        </row>
        <row r="63">
          <cell r="B63" t="str">
            <v>A00040</v>
          </cell>
          <cell r="C63" t="str">
            <v>Baja kait dia. 12 mm</v>
          </cell>
          <cell r="D63" t="str">
            <v>kg</v>
          </cell>
          <cell r="E63">
            <v>5681.82</v>
          </cell>
          <cell r="J63">
            <v>5681.82</v>
          </cell>
          <cell r="K63">
            <v>5681.82</v>
          </cell>
        </row>
        <row r="64">
          <cell r="B64" t="str">
            <v>A00041</v>
          </cell>
          <cell r="C64" t="str">
            <v>Angkur Baja dia. 16 mm</v>
          </cell>
          <cell r="D64" t="str">
            <v>kg</v>
          </cell>
          <cell r="E64">
            <v>6136.36</v>
          </cell>
          <cell r="J64">
            <v>6136.36</v>
          </cell>
          <cell r="K64">
            <v>6136.36</v>
          </cell>
        </row>
        <row r="65">
          <cell r="B65" t="str">
            <v>A00042</v>
          </cell>
          <cell r="C65" t="str">
            <v>Lampu GL Sirus Orto SLE 20 watt</v>
          </cell>
          <cell r="D65" t="str">
            <v>ttk</v>
          </cell>
          <cell r="E65">
            <v>450000</v>
          </cell>
          <cell r="J65">
            <v>450000</v>
          </cell>
          <cell r="K65">
            <v>450000</v>
          </cell>
        </row>
        <row r="66">
          <cell r="B66" t="str">
            <v>A00043</v>
          </cell>
          <cell r="C66" t="str">
            <v>Additive</v>
          </cell>
          <cell r="D66" t="str">
            <v>ltr</v>
          </cell>
          <cell r="E66">
            <v>15000</v>
          </cell>
          <cell r="J66">
            <v>15000</v>
          </cell>
          <cell r="K66">
            <v>15000</v>
          </cell>
        </row>
        <row r="67">
          <cell r="B67" t="str">
            <v>A00044</v>
          </cell>
          <cell r="C67" t="str">
            <v>Baja Siku 70.70.5</v>
          </cell>
          <cell r="D67" t="str">
            <v>Btg</v>
          </cell>
          <cell r="E67">
            <v>18000</v>
          </cell>
          <cell r="I67">
            <v>2000</v>
          </cell>
          <cell r="J67">
            <v>20000</v>
          </cell>
          <cell r="K67">
            <v>20000</v>
          </cell>
        </row>
        <row r="68">
          <cell r="B68" t="str">
            <v>A00045</v>
          </cell>
          <cell r="C68" t="str">
            <v>Teknolite 12 mm</v>
          </cell>
          <cell r="D68" t="str">
            <v>Lbr</v>
          </cell>
          <cell r="E68">
            <v>210000</v>
          </cell>
          <cell r="J68">
            <v>210000</v>
          </cell>
          <cell r="K68">
            <v>210000</v>
          </cell>
        </row>
        <row r="69">
          <cell r="B69" t="str">
            <v>A00046</v>
          </cell>
          <cell r="C69" t="str">
            <v>Cat Tembok</v>
          </cell>
          <cell r="D69" t="str">
            <v>Kg</v>
          </cell>
          <cell r="E69">
            <v>12000</v>
          </cell>
          <cell r="J69">
            <v>12000</v>
          </cell>
          <cell r="K69">
            <v>12000</v>
          </cell>
        </row>
        <row r="70">
          <cell r="B70" t="str">
            <v>A00047</v>
          </cell>
          <cell r="C70" t="str">
            <v>Kawat Bronjong</v>
          </cell>
          <cell r="D70" t="str">
            <v>m3</v>
          </cell>
          <cell r="E70">
            <v>217500</v>
          </cell>
          <cell r="J70">
            <v>217500</v>
          </cell>
          <cell r="K70">
            <v>217500</v>
          </cell>
        </row>
        <row r="71">
          <cell r="B71" t="str">
            <v>A00048</v>
          </cell>
          <cell r="C71" t="str">
            <v>Gorong-gorong dia. 20 cm</v>
          </cell>
          <cell r="D71" t="str">
            <v>m</v>
          </cell>
          <cell r="E71">
            <v>62250</v>
          </cell>
          <cell r="J71">
            <v>62250</v>
          </cell>
          <cell r="K71">
            <v>62250</v>
          </cell>
        </row>
        <row r="72">
          <cell r="B72" t="str">
            <v>A00049</v>
          </cell>
          <cell r="C72" t="str">
            <v>Beton readymix (B-0)</v>
          </cell>
          <cell r="D72" t="str">
            <v>m3</v>
          </cell>
          <cell r="E72">
            <v>430000</v>
          </cell>
          <cell r="J72">
            <v>430000</v>
          </cell>
          <cell r="K72">
            <v>430000</v>
          </cell>
        </row>
        <row r="73">
          <cell r="B73" t="str">
            <v>A00050</v>
          </cell>
          <cell r="C73" t="str">
            <v>Beton readymix (K-175)</v>
          </cell>
          <cell r="D73" t="str">
            <v>m3</v>
          </cell>
          <cell r="E73">
            <v>531000</v>
          </cell>
          <cell r="J73">
            <v>531000</v>
          </cell>
          <cell r="K73">
            <v>531000</v>
          </cell>
        </row>
        <row r="74">
          <cell r="B74" t="str">
            <v>A00051</v>
          </cell>
          <cell r="C74" t="str">
            <v>Beton readymix (K-225)</v>
          </cell>
          <cell r="D74" t="str">
            <v>m3</v>
          </cell>
          <cell r="E74">
            <v>590000</v>
          </cell>
          <cell r="J74">
            <v>590000</v>
          </cell>
          <cell r="K74">
            <v>590000</v>
          </cell>
        </row>
        <row r="75">
          <cell r="B75" t="str">
            <v>A00052</v>
          </cell>
          <cell r="C75" t="str">
            <v>Beton readymix (K-250) + Plastisizer</v>
          </cell>
          <cell r="D75" t="str">
            <v>m3</v>
          </cell>
          <cell r="E75">
            <v>600000</v>
          </cell>
          <cell r="I75">
            <v>0</v>
          </cell>
          <cell r="J75">
            <v>600000</v>
          </cell>
          <cell r="K75">
            <v>600000</v>
          </cell>
        </row>
        <row r="76">
          <cell r="B76" t="str">
            <v>A00053</v>
          </cell>
          <cell r="C76" t="str">
            <v>Beton readymix (K-275)</v>
          </cell>
          <cell r="D76" t="str">
            <v>m3</v>
          </cell>
          <cell r="E76">
            <v>645000</v>
          </cell>
          <cell r="J76">
            <v>645000</v>
          </cell>
          <cell r="K76">
            <v>645000</v>
          </cell>
        </row>
        <row r="77">
          <cell r="B77" t="str">
            <v>A00054</v>
          </cell>
          <cell r="C77" t="str">
            <v>Beton readymix (K-300)</v>
          </cell>
          <cell r="D77" t="str">
            <v>m3</v>
          </cell>
          <cell r="E77">
            <v>660000</v>
          </cell>
          <cell r="J77">
            <v>660000</v>
          </cell>
          <cell r="K77">
            <v>660000</v>
          </cell>
        </row>
        <row r="78">
          <cell r="B78" t="str">
            <v>A00055</v>
          </cell>
          <cell r="C78" t="str">
            <v>Peralatan Bengkel (alat kerja)</v>
          </cell>
          <cell r="D78" t="str">
            <v>Ls</v>
          </cell>
          <cell r="E78">
            <v>5000000</v>
          </cell>
          <cell r="J78">
            <v>5000000</v>
          </cell>
          <cell r="K78">
            <v>5000000</v>
          </cell>
        </row>
        <row r="79">
          <cell r="B79" t="str">
            <v>A00056</v>
          </cell>
          <cell r="C79" t="str">
            <v>Peralatan Laboratorium</v>
          </cell>
          <cell r="D79" t="str">
            <v>Ls</v>
          </cell>
          <cell r="E79">
            <v>25000000</v>
          </cell>
          <cell r="J79">
            <v>25000000</v>
          </cell>
          <cell r="K79">
            <v>25000000</v>
          </cell>
        </row>
        <row r="80">
          <cell r="B80" t="str">
            <v>A00057</v>
          </cell>
          <cell r="C80" t="str">
            <v>Peralatan Gudang</v>
          </cell>
          <cell r="D80" t="str">
            <v>Ls</v>
          </cell>
          <cell r="E80">
            <v>5000000</v>
          </cell>
          <cell r="J80">
            <v>5000000</v>
          </cell>
          <cell r="K80">
            <v>5000000</v>
          </cell>
        </row>
        <row r="81">
          <cell r="B81" t="str">
            <v>A00058</v>
          </cell>
          <cell r="C81" t="str">
            <v>Tiang Pancang Baja Dia. 400 mm</v>
          </cell>
          <cell r="D81" t="str">
            <v>kg</v>
          </cell>
          <cell r="E81">
            <v>7850</v>
          </cell>
          <cell r="H81">
            <v>950</v>
          </cell>
          <cell r="J81">
            <v>8800</v>
          </cell>
          <cell r="K81">
            <v>8800</v>
          </cell>
        </row>
        <row r="82">
          <cell r="B82" t="str">
            <v>A00059</v>
          </cell>
          <cell r="C82" t="str">
            <v>Sepatu Tiang Pancang</v>
          </cell>
          <cell r="D82" t="str">
            <v>Pcs</v>
          </cell>
          <cell r="E82">
            <v>2750000</v>
          </cell>
          <cell r="J82">
            <v>2750000</v>
          </cell>
          <cell r="K82">
            <v>2750000</v>
          </cell>
        </row>
        <row r="83">
          <cell r="B83" t="str">
            <v>A00060</v>
          </cell>
          <cell r="C83" t="str">
            <v>Baja Struktur titik leleh 3500 kg/Sm</v>
          </cell>
          <cell r="D83" t="str">
            <v>kg</v>
          </cell>
          <cell r="E83">
            <v>16945</v>
          </cell>
          <cell r="J83">
            <v>16945</v>
          </cell>
          <cell r="K83">
            <v>16945</v>
          </cell>
        </row>
        <row r="84">
          <cell r="B84" t="str">
            <v>A00061</v>
          </cell>
          <cell r="C84" t="str">
            <v>Separator</v>
          </cell>
          <cell r="D84" t="str">
            <v>Pcs</v>
          </cell>
          <cell r="E84">
            <v>5500</v>
          </cell>
          <cell r="J84">
            <v>5500</v>
          </cell>
          <cell r="K84">
            <v>5500</v>
          </cell>
        </row>
        <row r="85">
          <cell r="B85" t="str">
            <v>A00062</v>
          </cell>
          <cell r="C85" t="str">
            <v>Curring Beton</v>
          </cell>
          <cell r="D85" t="str">
            <v>Ltr</v>
          </cell>
          <cell r="E85">
            <v>15000</v>
          </cell>
          <cell r="J85">
            <v>15000</v>
          </cell>
          <cell r="K85">
            <v>15000</v>
          </cell>
        </row>
        <row r="86">
          <cell r="J86">
            <v>0</v>
          </cell>
          <cell r="K86">
            <v>0</v>
          </cell>
        </row>
        <row r="87">
          <cell r="C87" t="str">
            <v>Material Bantu</v>
          </cell>
          <cell r="J87">
            <v>0</v>
          </cell>
          <cell r="K87">
            <v>0</v>
          </cell>
        </row>
        <row r="88">
          <cell r="B88" t="str">
            <v>A0001B</v>
          </cell>
          <cell r="C88" t="str">
            <v>Material &amp; Alat Bantu Pembuatan Jembatan</v>
          </cell>
          <cell r="D88" t="str">
            <v>bh</v>
          </cell>
          <cell r="E88">
            <v>500000</v>
          </cell>
          <cell r="J88">
            <v>500000</v>
          </cell>
          <cell r="K88">
            <v>500000</v>
          </cell>
        </row>
        <row r="89">
          <cell r="B89" t="str">
            <v>A0002B</v>
          </cell>
          <cell r="C89" t="str">
            <v>Material Bantu</v>
          </cell>
          <cell r="D89" t="str">
            <v>Ls</v>
          </cell>
          <cell r="E89">
            <v>1000</v>
          </cell>
          <cell r="J89">
            <v>1000</v>
          </cell>
          <cell r="K89">
            <v>1000</v>
          </cell>
        </row>
        <row r="90">
          <cell r="J90">
            <v>0</v>
          </cell>
          <cell r="K90">
            <v>0</v>
          </cell>
        </row>
        <row r="93">
          <cell r="B93" t="str">
            <v>B</v>
          </cell>
          <cell r="C93" t="str">
            <v>NATURAL MATERIAL</v>
          </cell>
        </row>
        <row r="96">
          <cell r="B96" t="str">
            <v>B00001</v>
          </cell>
          <cell r="C96" t="str">
            <v>Tanah Pilihan</v>
          </cell>
          <cell r="D96" t="str">
            <v>m3</v>
          </cell>
          <cell r="E96">
            <v>20000</v>
          </cell>
          <cell r="J96">
            <v>20000</v>
          </cell>
          <cell r="K96">
            <v>20000</v>
          </cell>
        </row>
        <row r="97">
          <cell r="B97" t="str">
            <v>B00002</v>
          </cell>
          <cell r="C97" t="str">
            <v>Pasir Barito</v>
          </cell>
          <cell r="D97" t="str">
            <v>m3</v>
          </cell>
          <cell r="E97">
            <v>110000</v>
          </cell>
          <cell r="I97">
            <v>1500</v>
          </cell>
          <cell r="J97">
            <v>111500</v>
          </cell>
          <cell r="K97">
            <v>111500</v>
          </cell>
        </row>
        <row r="98">
          <cell r="B98" t="str">
            <v>B00003</v>
          </cell>
          <cell r="C98" t="str">
            <v>Pasir Pasang</v>
          </cell>
          <cell r="D98" t="str">
            <v>m3</v>
          </cell>
          <cell r="E98">
            <v>60000</v>
          </cell>
          <cell r="J98">
            <v>60000</v>
          </cell>
          <cell r="K98">
            <v>60000</v>
          </cell>
        </row>
        <row r="99">
          <cell r="B99" t="str">
            <v>B00004</v>
          </cell>
          <cell r="C99" t="str">
            <v>Pasir Urug</v>
          </cell>
          <cell r="D99" t="str">
            <v>m3</v>
          </cell>
          <cell r="E99">
            <v>50000</v>
          </cell>
          <cell r="J99">
            <v>50000</v>
          </cell>
          <cell r="K99">
            <v>50000</v>
          </cell>
        </row>
        <row r="100">
          <cell r="B100" t="str">
            <v>B00005</v>
          </cell>
          <cell r="C100" t="str">
            <v>Batu Pecah 0,5 - 1 (Palu)</v>
          </cell>
          <cell r="D100" t="str">
            <v>m3</v>
          </cell>
          <cell r="E100">
            <v>331000</v>
          </cell>
          <cell r="J100">
            <v>331000</v>
          </cell>
          <cell r="K100">
            <v>331000</v>
          </cell>
        </row>
        <row r="101">
          <cell r="B101" t="str">
            <v>B00006</v>
          </cell>
          <cell r="C101" t="str">
            <v>Batu Pecah 1 - 2 (Palu)</v>
          </cell>
          <cell r="D101" t="str">
            <v>m3</v>
          </cell>
          <cell r="E101">
            <v>331000</v>
          </cell>
          <cell r="J101">
            <v>331000</v>
          </cell>
          <cell r="K101">
            <v>331000</v>
          </cell>
        </row>
        <row r="102">
          <cell r="B102" t="str">
            <v>B00007</v>
          </cell>
          <cell r="C102" t="str">
            <v>Batu Pecah 2 - 3 (Palu)</v>
          </cell>
          <cell r="D102" t="str">
            <v>m3</v>
          </cell>
          <cell r="E102">
            <v>331000</v>
          </cell>
          <cell r="J102">
            <v>331000</v>
          </cell>
          <cell r="K102">
            <v>331000</v>
          </cell>
        </row>
        <row r="103">
          <cell r="B103" t="str">
            <v>B00008</v>
          </cell>
          <cell r="C103" t="str">
            <v>Batu Pecah 3 - 5</v>
          </cell>
          <cell r="D103" t="str">
            <v>m3</v>
          </cell>
          <cell r="E103">
            <v>331000</v>
          </cell>
          <cell r="I103">
            <v>5000</v>
          </cell>
          <cell r="J103">
            <v>336000</v>
          </cell>
          <cell r="K103">
            <v>336000</v>
          </cell>
        </row>
        <row r="104">
          <cell r="B104" t="str">
            <v>B00009</v>
          </cell>
          <cell r="C104" t="str">
            <v>Kayu Bekisting</v>
          </cell>
          <cell r="D104" t="str">
            <v>m3</v>
          </cell>
          <cell r="E104">
            <v>1500000</v>
          </cell>
          <cell r="J104">
            <v>1500000</v>
          </cell>
          <cell r="K104">
            <v>1500000</v>
          </cell>
        </row>
        <row r="105">
          <cell r="B105" t="str">
            <v>B00010</v>
          </cell>
          <cell r="C105" t="str">
            <v>Papan 2/20 - 400</v>
          </cell>
          <cell r="D105" t="str">
            <v>m3</v>
          </cell>
          <cell r="E105">
            <v>24000</v>
          </cell>
          <cell r="J105">
            <v>24000</v>
          </cell>
          <cell r="K105">
            <v>24000</v>
          </cell>
        </row>
        <row r="106">
          <cell r="B106" t="str">
            <v>B00011</v>
          </cell>
          <cell r="C106" t="str">
            <v>Kayu Galam dia. 10 cm, L - 4-6 m</v>
          </cell>
          <cell r="D106" t="str">
            <v>btg</v>
          </cell>
          <cell r="E106">
            <v>5000</v>
          </cell>
          <cell r="J106">
            <v>5000</v>
          </cell>
          <cell r="K106">
            <v>5000</v>
          </cell>
        </row>
        <row r="107">
          <cell r="B107" t="str">
            <v>B00012</v>
          </cell>
          <cell r="C107" t="str">
            <v>LPA</v>
          </cell>
          <cell r="D107" t="str">
            <v>m3</v>
          </cell>
          <cell r="E107">
            <v>220000</v>
          </cell>
          <cell r="F107">
            <v>1000</v>
          </cell>
          <cell r="G107">
            <v>10000</v>
          </cell>
          <cell r="H107">
            <v>96000</v>
          </cell>
          <cell r="J107">
            <v>327000</v>
          </cell>
          <cell r="K107">
            <v>327000</v>
          </cell>
        </row>
        <row r="108">
          <cell r="B108" t="str">
            <v>B00013</v>
          </cell>
          <cell r="C108" t="str">
            <v>LPB</v>
          </cell>
          <cell r="D108" t="str">
            <v>m3</v>
          </cell>
          <cell r="E108">
            <v>235000</v>
          </cell>
          <cell r="I108">
            <v>100000</v>
          </cell>
          <cell r="J108">
            <v>335000</v>
          </cell>
          <cell r="K108">
            <v>335000</v>
          </cell>
        </row>
        <row r="109">
          <cell r="B109" t="str">
            <v>B00014</v>
          </cell>
          <cell r="C109" t="str">
            <v>Tanah Laterit / Urug</v>
          </cell>
          <cell r="D109" t="str">
            <v>m3</v>
          </cell>
          <cell r="E109">
            <v>20000</v>
          </cell>
          <cell r="H109">
            <v>20000</v>
          </cell>
          <cell r="J109">
            <v>40000</v>
          </cell>
          <cell r="K109">
            <v>40000</v>
          </cell>
        </row>
        <row r="110">
          <cell r="B110" t="str">
            <v>B00015</v>
          </cell>
          <cell r="C110" t="str">
            <v>Batu Kali / Batu Gunung</v>
          </cell>
          <cell r="D110" t="str">
            <v>m3</v>
          </cell>
          <cell r="E110">
            <v>75000</v>
          </cell>
          <cell r="J110">
            <v>75000</v>
          </cell>
          <cell r="K110">
            <v>75000</v>
          </cell>
        </row>
        <row r="111">
          <cell r="B111" t="str">
            <v>B00016</v>
          </cell>
          <cell r="C111" t="str">
            <v>Abu Batu</v>
          </cell>
          <cell r="D111" t="str">
            <v>m3</v>
          </cell>
          <cell r="E111">
            <v>275000</v>
          </cell>
          <cell r="J111">
            <v>275000</v>
          </cell>
          <cell r="K111">
            <v>275000</v>
          </cell>
        </row>
        <row r="112">
          <cell r="B112" t="str">
            <v>B00017</v>
          </cell>
          <cell r="C112" t="str">
            <v>Kayu Bakar</v>
          </cell>
          <cell r="D112" t="str">
            <v>m3</v>
          </cell>
          <cell r="E112">
            <v>300000</v>
          </cell>
          <cell r="J112">
            <v>300000</v>
          </cell>
          <cell r="K112">
            <v>300000</v>
          </cell>
        </row>
        <row r="113">
          <cell r="B113" t="str">
            <v>B00018</v>
          </cell>
          <cell r="C113" t="str">
            <v>Air Kerja</v>
          </cell>
          <cell r="D113" t="str">
            <v>Ltr</v>
          </cell>
          <cell r="E113">
            <v>10</v>
          </cell>
          <cell r="J113">
            <v>10</v>
          </cell>
          <cell r="K113">
            <v>10</v>
          </cell>
        </row>
        <row r="114">
          <cell r="B114" t="str">
            <v>B00019</v>
          </cell>
          <cell r="C114" t="str">
            <v>Material Bantu</v>
          </cell>
          <cell r="D114" t="str">
            <v>Ls</v>
          </cell>
          <cell r="E114">
            <v>1000</v>
          </cell>
          <cell r="J114">
            <v>1000</v>
          </cell>
          <cell r="K114">
            <v>1000</v>
          </cell>
        </row>
        <row r="115">
          <cell r="B115" t="str">
            <v>B00020</v>
          </cell>
          <cell r="C115" t="str">
            <v>Material Bantu Curring</v>
          </cell>
          <cell r="D115" t="str">
            <v>Ls</v>
          </cell>
          <cell r="E115">
            <v>13217.93</v>
          </cell>
          <cell r="J115">
            <v>13217.93</v>
          </cell>
          <cell r="K115">
            <v>13217.93</v>
          </cell>
        </row>
        <row r="116">
          <cell r="B116" t="str">
            <v>B00021</v>
          </cell>
          <cell r="C116" t="str">
            <v>Material Bantu Begisting</v>
          </cell>
          <cell r="D116" t="str">
            <v>Ls</v>
          </cell>
          <cell r="E116">
            <v>446.13</v>
          </cell>
          <cell r="J116">
            <v>446.13</v>
          </cell>
          <cell r="K116">
            <v>446.13</v>
          </cell>
        </row>
        <row r="117">
          <cell r="B117" t="str">
            <v>B00022</v>
          </cell>
          <cell r="C117" t="str">
            <v>Sirtu</v>
          </cell>
          <cell r="D117" t="str">
            <v>m3</v>
          </cell>
          <cell r="E117">
            <v>40000</v>
          </cell>
          <cell r="J117">
            <v>40000</v>
          </cell>
          <cell r="K117">
            <v>40000</v>
          </cell>
        </row>
        <row r="118">
          <cell r="B118" t="str">
            <v>B00023</v>
          </cell>
          <cell r="C118" t="str">
            <v>Batu Bata (75 bh/m2)</v>
          </cell>
          <cell r="D118" t="str">
            <v>bh</v>
          </cell>
          <cell r="E118">
            <v>500</v>
          </cell>
          <cell r="H118">
            <v>50</v>
          </cell>
          <cell r="J118">
            <v>550</v>
          </cell>
          <cell r="K118">
            <v>550</v>
          </cell>
        </row>
        <row r="119">
          <cell r="B119" t="str">
            <v>B00024</v>
          </cell>
          <cell r="C119" t="str">
            <v>Galian C Tanah Biasa</v>
          </cell>
          <cell r="D119" t="str">
            <v>m3</v>
          </cell>
          <cell r="E119">
            <v>1000</v>
          </cell>
          <cell r="J119">
            <v>1000</v>
          </cell>
          <cell r="K119">
            <v>1000</v>
          </cell>
        </row>
        <row r="120">
          <cell r="B120" t="str">
            <v>B00025</v>
          </cell>
          <cell r="C120" t="str">
            <v>Galian C Tanah Pilihan</v>
          </cell>
          <cell r="D120" t="str">
            <v>m3</v>
          </cell>
          <cell r="E120">
            <v>1500</v>
          </cell>
          <cell r="J120">
            <v>1500</v>
          </cell>
          <cell r="K120">
            <v>1500</v>
          </cell>
        </row>
        <row r="121">
          <cell r="B121" t="str">
            <v>B00026</v>
          </cell>
          <cell r="C121" t="str">
            <v>Cerucuk Galam</v>
          </cell>
          <cell r="D121" t="str">
            <v>Btg</v>
          </cell>
          <cell r="E121">
            <v>3268.6930000000002</v>
          </cell>
          <cell r="J121">
            <v>3268.6930000000002</v>
          </cell>
          <cell r="K121">
            <v>3268.6930000000002</v>
          </cell>
        </row>
        <row r="122">
          <cell r="B122" t="str">
            <v>B00027</v>
          </cell>
          <cell r="C122" t="str">
            <v>Batang Kelapa / Kayu Glondongan</v>
          </cell>
          <cell r="D122" t="str">
            <v>btg</v>
          </cell>
          <cell r="E122">
            <v>100000</v>
          </cell>
          <cell r="J122">
            <v>100000</v>
          </cell>
          <cell r="K122">
            <v>100000</v>
          </cell>
        </row>
        <row r="123">
          <cell r="B123" t="str">
            <v>B00028</v>
          </cell>
          <cell r="C123" t="str">
            <v>Batu Bronjong</v>
          </cell>
          <cell r="D123" t="str">
            <v>m3</v>
          </cell>
          <cell r="E123">
            <v>75000</v>
          </cell>
          <cell r="J123">
            <v>75000</v>
          </cell>
          <cell r="K123">
            <v>75000</v>
          </cell>
        </row>
        <row r="124">
          <cell r="B124" t="str">
            <v>B00029</v>
          </cell>
          <cell r="C124" t="str">
            <v>Tanah Urug</v>
          </cell>
          <cell r="D124" t="str">
            <v>m3</v>
          </cell>
          <cell r="E124">
            <v>15000</v>
          </cell>
          <cell r="J124">
            <v>15000</v>
          </cell>
          <cell r="K124">
            <v>15000</v>
          </cell>
        </row>
        <row r="125">
          <cell r="B125" t="str">
            <v>B00030</v>
          </cell>
          <cell r="C125" t="str">
            <v>Galian C Pasir</v>
          </cell>
          <cell r="D125" t="str">
            <v>m3</v>
          </cell>
          <cell r="E125">
            <v>1500</v>
          </cell>
          <cell r="J125">
            <v>1500</v>
          </cell>
          <cell r="K125">
            <v>1500</v>
          </cell>
        </row>
        <row r="126">
          <cell r="B126" t="str">
            <v>B00031</v>
          </cell>
          <cell r="C126" t="str">
            <v>Galian C Batu</v>
          </cell>
          <cell r="D126" t="str">
            <v>m3</v>
          </cell>
          <cell r="E126">
            <v>2000</v>
          </cell>
          <cell r="J126">
            <v>2000</v>
          </cell>
          <cell r="K126">
            <v>2000</v>
          </cell>
        </row>
        <row r="127">
          <cell r="B127" t="str">
            <v>B00032</v>
          </cell>
          <cell r="C127" t="str">
            <v>Batu Pecah 0,5 - 1 (Lokal)</v>
          </cell>
          <cell r="D127" t="str">
            <v>m3</v>
          </cell>
          <cell r="E127">
            <v>175000</v>
          </cell>
          <cell r="J127">
            <v>175000</v>
          </cell>
          <cell r="K127">
            <v>175000</v>
          </cell>
        </row>
        <row r="128">
          <cell r="B128" t="str">
            <v>B00033</v>
          </cell>
          <cell r="C128" t="str">
            <v>Batu Pecah 1 - 2 (Lokal)</v>
          </cell>
          <cell r="D128" t="str">
            <v>m3</v>
          </cell>
          <cell r="E128">
            <v>175000</v>
          </cell>
          <cell r="J128">
            <v>175000</v>
          </cell>
          <cell r="K128">
            <v>175000</v>
          </cell>
        </row>
        <row r="129">
          <cell r="B129" t="str">
            <v>B00034</v>
          </cell>
          <cell r="C129" t="str">
            <v>Batu Pecah 2 - 3 (Lokal)</v>
          </cell>
          <cell r="D129" t="str">
            <v>m3</v>
          </cell>
          <cell r="E129">
            <v>175000</v>
          </cell>
          <cell r="J129">
            <v>175000</v>
          </cell>
          <cell r="K129">
            <v>175000</v>
          </cell>
        </row>
        <row r="130">
          <cell r="B130" t="str">
            <v>B00035</v>
          </cell>
          <cell r="C130" t="str">
            <v>Batu Pecah 0,5 - 1 (Serongga)</v>
          </cell>
          <cell r="D130" t="str">
            <v>m3</v>
          </cell>
          <cell r="E130">
            <v>200000</v>
          </cell>
          <cell r="J130">
            <v>200000</v>
          </cell>
          <cell r="K130">
            <v>200000</v>
          </cell>
        </row>
        <row r="131">
          <cell r="B131" t="str">
            <v>B00036</v>
          </cell>
          <cell r="C131" t="str">
            <v>Batu Pecah 1 - 2 (Serongga)</v>
          </cell>
          <cell r="D131" t="str">
            <v>m3</v>
          </cell>
          <cell r="E131">
            <v>200000</v>
          </cell>
          <cell r="J131">
            <v>200000</v>
          </cell>
          <cell r="K131">
            <v>200000</v>
          </cell>
        </row>
        <row r="132">
          <cell r="B132" t="str">
            <v>B00037</v>
          </cell>
          <cell r="C132" t="str">
            <v>Batu Pecah 2 - 3 (Serongga)</v>
          </cell>
          <cell r="D132" t="str">
            <v>m3</v>
          </cell>
          <cell r="E132">
            <v>200000</v>
          </cell>
          <cell r="J132">
            <v>200000</v>
          </cell>
          <cell r="K132">
            <v>200000</v>
          </cell>
        </row>
        <row r="136">
          <cell r="B136" t="str">
            <v>C</v>
          </cell>
          <cell r="C136" t="str">
            <v>LABOUR</v>
          </cell>
        </row>
        <row r="139">
          <cell r="B139" t="str">
            <v>C00001</v>
          </cell>
          <cell r="C139" t="str">
            <v>Mandor</v>
          </cell>
          <cell r="D139" t="str">
            <v>org/hr</v>
          </cell>
          <cell r="E139">
            <v>75000</v>
          </cell>
          <cell r="J139">
            <v>75000</v>
          </cell>
          <cell r="K139">
            <v>75000</v>
          </cell>
        </row>
        <row r="140">
          <cell r="B140" t="str">
            <v>C00002</v>
          </cell>
          <cell r="C140" t="str">
            <v>Tukang</v>
          </cell>
          <cell r="D140" t="str">
            <v>org/hr</v>
          </cell>
          <cell r="E140">
            <v>50000</v>
          </cell>
          <cell r="J140">
            <v>50000</v>
          </cell>
          <cell r="K140">
            <v>50000</v>
          </cell>
        </row>
        <row r="141">
          <cell r="B141" t="str">
            <v>C00003</v>
          </cell>
          <cell r="C141" t="str">
            <v>Tenaga kerja</v>
          </cell>
          <cell r="D141" t="str">
            <v>org/hr</v>
          </cell>
          <cell r="E141">
            <v>35000</v>
          </cell>
          <cell r="J141">
            <v>35000</v>
          </cell>
          <cell r="K141">
            <v>35000</v>
          </cell>
        </row>
        <row r="142">
          <cell r="B142" t="str">
            <v>C00004</v>
          </cell>
          <cell r="C142" t="str">
            <v>Operator</v>
          </cell>
          <cell r="D142" t="str">
            <v>org/hr</v>
          </cell>
          <cell r="E142">
            <v>60000</v>
          </cell>
          <cell r="J142">
            <v>60000</v>
          </cell>
          <cell r="K142">
            <v>60000</v>
          </cell>
        </row>
        <row r="143">
          <cell r="B143" t="str">
            <v>C00005</v>
          </cell>
          <cell r="C143" t="str">
            <v>Helper</v>
          </cell>
          <cell r="D143" t="str">
            <v>org/hr</v>
          </cell>
          <cell r="E143">
            <v>40000</v>
          </cell>
          <cell r="J143">
            <v>40000</v>
          </cell>
          <cell r="K143">
            <v>40000</v>
          </cell>
        </row>
        <row r="144">
          <cell r="B144" t="str">
            <v>C00006</v>
          </cell>
          <cell r="C144" t="str">
            <v>Surveyor</v>
          </cell>
          <cell r="D144" t="str">
            <v>org/bln</v>
          </cell>
          <cell r="E144">
            <v>2450000</v>
          </cell>
          <cell r="I144">
            <v>0</v>
          </cell>
          <cell r="J144">
            <v>2450000</v>
          </cell>
          <cell r="K144">
            <v>2450000</v>
          </cell>
        </row>
        <row r="145">
          <cell r="B145" t="str">
            <v>C00007</v>
          </cell>
          <cell r="C145" t="str">
            <v>Pembantu Survey</v>
          </cell>
          <cell r="D145" t="str">
            <v>org/bln</v>
          </cell>
          <cell r="E145">
            <v>1700000</v>
          </cell>
          <cell r="I145">
            <v>0</v>
          </cell>
          <cell r="J145">
            <v>1700000</v>
          </cell>
          <cell r="K145">
            <v>1700000</v>
          </cell>
        </row>
        <row r="146">
          <cell r="B146" t="str">
            <v>C00008</v>
          </cell>
          <cell r="C146" t="str">
            <v>Upah Pengecoran (readymix)</v>
          </cell>
          <cell r="D146" t="str">
            <v>m3</v>
          </cell>
          <cell r="E146">
            <v>35000</v>
          </cell>
          <cell r="J146">
            <v>35000</v>
          </cell>
          <cell r="K146">
            <v>35000</v>
          </cell>
        </row>
        <row r="147">
          <cell r="B147" t="str">
            <v>C00009</v>
          </cell>
          <cell r="C147" t="str">
            <v>Upah Pengecoran (manual)</v>
          </cell>
          <cell r="D147" t="str">
            <v>m3</v>
          </cell>
          <cell r="E147">
            <v>90000</v>
          </cell>
          <cell r="J147">
            <v>90000</v>
          </cell>
          <cell r="K147">
            <v>90000</v>
          </cell>
        </row>
        <row r="148">
          <cell r="B148" t="str">
            <v>C00010</v>
          </cell>
          <cell r="C148" t="str">
            <v>Fabrikasi Tulangan</v>
          </cell>
          <cell r="D148" t="str">
            <v>kg</v>
          </cell>
          <cell r="E148">
            <v>1000</v>
          </cell>
          <cell r="J148">
            <v>1000</v>
          </cell>
          <cell r="K148">
            <v>1000</v>
          </cell>
        </row>
        <row r="149">
          <cell r="B149" t="str">
            <v>C00011</v>
          </cell>
          <cell r="C149" t="str">
            <v>Upah Begisting</v>
          </cell>
          <cell r="D149" t="str">
            <v>m2</v>
          </cell>
          <cell r="E149">
            <v>40000</v>
          </cell>
          <cell r="J149">
            <v>40000</v>
          </cell>
          <cell r="K149">
            <v>40000</v>
          </cell>
        </row>
        <row r="150">
          <cell r="B150" t="str">
            <v>C00012</v>
          </cell>
          <cell r="C150" t="str">
            <v>Perancah ( bongkar &amp; pasang )</v>
          </cell>
          <cell r="D150" t="str">
            <v>set</v>
          </cell>
          <cell r="E150">
            <v>0</v>
          </cell>
          <cell r="J150">
            <v>0</v>
          </cell>
          <cell r="K150">
            <v>0</v>
          </cell>
        </row>
        <row r="151">
          <cell r="B151" t="str">
            <v>C00013</v>
          </cell>
          <cell r="C151" t="str">
            <v>Jaga Malam</v>
          </cell>
          <cell r="D151" t="str">
            <v>Org/bln</v>
          </cell>
          <cell r="E151">
            <v>1000000</v>
          </cell>
          <cell r="J151">
            <v>1000000</v>
          </cell>
          <cell r="K151">
            <v>1000000</v>
          </cell>
        </row>
        <row r="152">
          <cell r="B152" t="str">
            <v>C00014</v>
          </cell>
          <cell r="C152" t="str">
            <v>Laborat</v>
          </cell>
          <cell r="D152" t="str">
            <v>org/bln</v>
          </cell>
          <cell r="E152">
            <v>2450000</v>
          </cell>
          <cell r="J152">
            <v>2450000</v>
          </cell>
          <cell r="K152">
            <v>2450000</v>
          </cell>
        </row>
        <row r="153">
          <cell r="B153" t="str">
            <v>C00015</v>
          </cell>
          <cell r="C153" t="str">
            <v>Pembantu Laborat</v>
          </cell>
          <cell r="D153" t="str">
            <v>org/bln</v>
          </cell>
          <cell r="E153">
            <v>1700000</v>
          </cell>
          <cell r="J153">
            <v>1700000</v>
          </cell>
          <cell r="K153">
            <v>1700000</v>
          </cell>
        </row>
        <row r="154">
          <cell r="B154" t="str">
            <v>C00016</v>
          </cell>
          <cell r="C154" t="str">
            <v>Mekanik</v>
          </cell>
          <cell r="D154" t="str">
            <v>org/bln</v>
          </cell>
          <cell r="E154">
            <v>2250000</v>
          </cell>
          <cell r="J154">
            <v>2250000</v>
          </cell>
          <cell r="K154">
            <v>2250000</v>
          </cell>
        </row>
        <row r="155">
          <cell r="B155" t="str">
            <v>C00017</v>
          </cell>
          <cell r="C155" t="str">
            <v>Pembantu Mekanik</v>
          </cell>
          <cell r="D155" t="str">
            <v>org/bln</v>
          </cell>
          <cell r="E155">
            <v>1950000</v>
          </cell>
          <cell r="J155">
            <v>1950000</v>
          </cell>
          <cell r="K155">
            <v>1950000</v>
          </cell>
        </row>
        <row r="156">
          <cell r="B156" t="str">
            <v>C00018</v>
          </cell>
          <cell r="C156" t="str">
            <v>Pasang Drainase</v>
          </cell>
          <cell r="D156" t="str">
            <v>m</v>
          </cell>
          <cell r="E156">
            <v>50000</v>
          </cell>
          <cell r="J156">
            <v>50000</v>
          </cell>
          <cell r="K156">
            <v>50000</v>
          </cell>
        </row>
        <row r="157">
          <cell r="B157" t="str">
            <v>C00019</v>
          </cell>
          <cell r="C157" t="str">
            <v>Pasang Atap + Ornamen Dermaga</v>
          </cell>
          <cell r="D157" t="str">
            <v>ttk</v>
          </cell>
          <cell r="E157">
            <v>2000000</v>
          </cell>
          <cell r="J157">
            <v>2000000</v>
          </cell>
          <cell r="K157">
            <v>2000000</v>
          </cell>
        </row>
        <row r="158">
          <cell r="B158" t="str">
            <v>C00020</v>
          </cell>
          <cell r="C158" t="str">
            <v>PHO / FHO</v>
          </cell>
          <cell r="D158" t="str">
            <v>Ls</v>
          </cell>
          <cell r="E158">
            <v>30000000</v>
          </cell>
          <cell r="J158">
            <v>30000000</v>
          </cell>
          <cell r="K158">
            <v>30000000</v>
          </cell>
        </row>
        <row r="159">
          <cell r="B159" t="str">
            <v>C00021</v>
          </cell>
          <cell r="C159" t="str">
            <v>Peralatan Bantu Fasilitas</v>
          </cell>
          <cell r="D159" t="str">
            <v>Ls</v>
          </cell>
          <cell r="E159">
            <v>26050000</v>
          </cell>
          <cell r="J159">
            <v>26050000</v>
          </cell>
          <cell r="K159">
            <v>26050000</v>
          </cell>
        </row>
        <row r="160">
          <cell r="B160" t="str">
            <v>C00022</v>
          </cell>
          <cell r="C160" t="str">
            <v>Pasang, Pondasi, dll</v>
          </cell>
          <cell r="D160" t="str">
            <v>bh</v>
          </cell>
          <cell r="E160">
            <v>250000</v>
          </cell>
          <cell r="J160">
            <v>250000</v>
          </cell>
          <cell r="K160">
            <v>250000</v>
          </cell>
        </row>
        <row r="161">
          <cell r="B161" t="str">
            <v>C00023</v>
          </cell>
          <cell r="C161" t="str">
            <v>Kepala Gudang</v>
          </cell>
          <cell r="D161" t="str">
            <v>org/bln</v>
          </cell>
          <cell r="E161">
            <v>1950000</v>
          </cell>
          <cell r="J161">
            <v>1950000</v>
          </cell>
          <cell r="K161">
            <v>1950000</v>
          </cell>
        </row>
        <row r="162">
          <cell r="B162" t="str">
            <v>C00024</v>
          </cell>
          <cell r="C162" t="str">
            <v>Harian Gudang</v>
          </cell>
          <cell r="D162" t="str">
            <v>org/bln</v>
          </cell>
          <cell r="E162">
            <v>1575000</v>
          </cell>
          <cell r="J162">
            <v>1575000</v>
          </cell>
          <cell r="K162">
            <v>1575000</v>
          </cell>
        </row>
        <row r="163">
          <cell r="B163" t="str">
            <v>C00025</v>
          </cell>
          <cell r="C163" t="str">
            <v>Upah Galian Manual</v>
          </cell>
          <cell r="D163" t="str">
            <v>m3</v>
          </cell>
          <cell r="E163">
            <v>15000</v>
          </cell>
          <cell r="J163">
            <v>15000</v>
          </cell>
          <cell r="K163">
            <v>15000</v>
          </cell>
        </row>
        <row r="164">
          <cell r="B164" t="str">
            <v>C00026</v>
          </cell>
          <cell r="C164" t="str">
            <v>Upah Pasang Gorong-gorong</v>
          </cell>
          <cell r="D164" t="str">
            <v>m1</v>
          </cell>
          <cell r="E164">
            <v>35000</v>
          </cell>
          <cell r="J164">
            <v>35000</v>
          </cell>
          <cell r="K164">
            <v>35000</v>
          </cell>
        </row>
        <row r="165">
          <cell r="B165" t="str">
            <v>C00027</v>
          </cell>
          <cell r="C165" t="str">
            <v>Hampar AC - WC</v>
          </cell>
          <cell r="D165" t="str">
            <v>ton</v>
          </cell>
          <cell r="E165">
            <v>20000</v>
          </cell>
          <cell r="J165">
            <v>20000</v>
          </cell>
          <cell r="K165">
            <v>20000</v>
          </cell>
        </row>
        <row r="166">
          <cell r="B166" t="str">
            <v>C00028</v>
          </cell>
          <cell r="C166" t="str">
            <v>Hampar AC - BC</v>
          </cell>
          <cell r="D166" t="str">
            <v>ton</v>
          </cell>
          <cell r="E166">
            <v>20000</v>
          </cell>
          <cell r="J166">
            <v>20000</v>
          </cell>
          <cell r="K166">
            <v>20000</v>
          </cell>
        </row>
        <row r="167">
          <cell r="B167" t="str">
            <v>C00029</v>
          </cell>
          <cell r="C167" t="str">
            <v>Pasang Geotextile</v>
          </cell>
          <cell r="D167" t="str">
            <v>m2</v>
          </cell>
          <cell r="E167">
            <v>3457.14</v>
          </cell>
          <cell r="J167">
            <v>3457.14</v>
          </cell>
          <cell r="K167">
            <v>3457.14</v>
          </cell>
        </row>
        <row r="168">
          <cell r="B168" t="str">
            <v>C00030</v>
          </cell>
          <cell r="C168" t="str">
            <v>Pembuatan Baliho</v>
          </cell>
          <cell r="D168" t="str">
            <v>Ls</v>
          </cell>
          <cell r="E168">
            <v>15000000</v>
          </cell>
          <cell r="J168">
            <v>15000000</v>
          </cell>
          <cell r="K168">
            <v>15000000</v>
          </cell>
        </row>
        <row r="169">
          <cell r="B169" t="str">
            <v>C00031</v>
          </cell>
          <cell r="C169" t="str">
            <v>Material bantu pertamanan</v>
          </cell>
          <cell r="D169" t="str">
            <v>Ls</v>
          </cell>
          <cell r="E169">
            <v>10000000</v>
          </cell>
          <cell r="J169">
            <v>10000000</v>
          </cell>
          <cell r="K169">
            <v>10000000</v>
          </cell>
        </row>
        <row r="170">
          <cell r="B170" t="str">
            <v>C00032</v>
          </cell>
          <cell r="C170" t="str">
            <v>Shop Drawing &amp; AsBuilt Drawing</v>
          </cell>
          <cell r="D170" t="str">
            <v>Ls</v>
          </cell>
          <cell r="E170">
            <v>7500000</v>
          </cell>
          <cell r="J170">
            <v>7500000</v>
          </cell>
          <cell r="K170">
            <v>7500000</v>
          </cell>
        </row>
        <row r="171">
          <cell r="B171" t="str">
            <v>C00033</v>
          </cell>
          <cell r="C171" t="str">
            <v>Dokumentasi</v>
          </cell>
          <cell r="D171" t="str">
            <v>Ls</v>
          </cell>
          <cell r="E171">
            <v>2000000</v>
          </cell>
          <cell r="J171">
            <v>2000000</v>
          </cell>
          <cell r="K171">
            <v>2000000</v>
          </cell>
        </row>
        <row r="172">
          <cell r="B172" t="str">
            <v>C00034</v>
          </cell>
          <cell r="C172" t="str">
            <v>Biaya Design</v>
          </cell>
          <cell r="D172" t="str">
            <v>Ls</v>
          </cell>
          <cell r="E172">
            <v>10000000</v>
          </cell>
          <cell r="J172">
            <v>10000000</v>
          </cell>
          <cell r="K172">
            <v>10000000</v>
          </cell>
        </row>
        <row r="173">
          <cell r="B173" t="str">
            <v>C00035</v>
          </cell>
          <cell r="C173" t="str">
            <v>Biaya Listrik Direksi keet</v>
          </cell>
          <cell r="D173" t="str">
            <v>bln</v>
          </cell>
          <cell r="E173">
            <v>1500000</v>
          </cell>
          <cell r="J173">
            <v>1500000</v>
          </cell>
          <cell r="K173">
            <v>1500000</v>
          </cell>
        </row>
        <row r="174">
          <cell r="B174" t="str">
            <v>C00036</v>
          </cell>
          <cell r="C174" t="str">
            <v>Upah Pasangan Batu</v>
          </cell>
          <cell r="D174" t="str">
            <v>m3</v>
          </cell>
          <cell r="E174">
            <v>50000</v>
          </cell>
          <cell r="J174">
            <v>50000</v>
          </cell>
          <cell r="K174">
            <v>50000</v>
          </cell>
        </row>
        <row r="175">
          <cell r="B175" t="str">
            <v>C00037</v>
          </cell>
          <cell r="C175" t="str">
            <v>Siaran</v>
          </cell>
          <cell r="D175" t="str">
            <v>m2</v>
          </cell>
          <cell r="E175">
            <v>7500</v>
          </cell>
          <cell r="J175">
            <v>7500</v>
          </cell>
          <cell r="K175">
            <v>7500</v>
          </cell>
        </row>
        <row r="176">
          <cell r="B176" t="str">
            <v>C00038</v>
          </cell>
          <cell r="C176" t="str">
            <v>Plesteran halus</v>
          </cell>
          <cell r="D176" t="str">
            <v>m2</v>
          </cell>
          <cell r="E176">
            <v>12500</v>
          </cell>
          <cell r="J176">
            <v>12500</v>
          </cell>
          <cell r="K176">
            <v>12500</v>
          </cell>
        </row>
        <row r="177">
          <cell r="B177" t="str">
            <v>C00039</v>
          </cell>
          <cell r="C177" t="str">
            <v>Upah Pasang Rel Pengaman</v>
          </cell>
          <cell r="D177" t="str">
            <v>m1</v>
          </cell>
          <cell r="E177">
            <v>45000</v>
          </cell>
          <cell r="J177">
            <v>45000</v>
          </cell>
          <cell r="K177">
            <v>45000</v>
          </cell>
        </row>
        <row r="178">
          <cell r="B178" t="str">
            <v>C00040</v>
          </cell>
          <cell r="C178" t="str">
            <v>Accessories Instalasi (kabel, saklar, dll)</v>
          </cell>
          <cell r="D178" t="str">
            <v>ttk</v>
          </cell>
          <cell r="E178">
            <v>45000</v>
          </cell>
          <cell r="J178">
            <v>45000</v>
          </cell>
          <cell r="K178">
            <v>45000</v>
          </cell>
        </row>
        <row r="179">
          <cell r="B179" t="str">
            <v>C00041</v>
          </cell>
          <cell r="C179" t="str">
            <v>Upah Pasang Batu Bata</v>
          </cell>
          <cell r="D179" t="str">
            <v>m2</v>
          </cell>
          <cell r="E179">
            <v>15000</v>
          </cell>
          <cell r="J179">
            <v>15000</v>
          </cell>
          <cell r="K179">
            <v>15000</v>
          </cell>
        </row>
        <row r="180">
          <cell r="B180" t="str">
            <v>C00042</v>
          </cell>
          <cell r="C180" t="str">
            <v>Upah Pasang Rel Pengaman</v>
          </cell>
          <cell r="D180" t="str">
            <v>bh</v>
          </cell>
          <cell r="E180">
            <v>15000</v>
          </cell>
          <cell r="J180">
            <v>15000</v>
          </cell>
          <cell r="K180">
            <v>15000</v>
          </cell>
        </row>
        <row r="181">
          <cell r="B181" t="str">
            <v>C00043</v>
          </cell>
          <cell r="C181" t="str">
            <v>Staff Umum</v>
          </cell>
          <cell r="D181" t="str">
            <v>org/bln</v>
          </cell>
          <cell r="E181">
            <v>2200000</v>
          </cell>
          <cell r="J181">
            <v>2200000</v>
          </cell>
          <cell r="K181">
            <v>2200000</v>
          </cell>
        </row>
        <row r="182">
          <cell r="B182" t="str">
            <v>C00044</v>
          </cell>
          <cell r="C182" t="str">
            <v>Tukang Las</v>
          </cell>
          <cell r="D182" t="str">
            <v>org/hr</v>
          </cell>
          <cell r="E182">
            <v>90000</v>
          </cell>
          <cell r="J182">
            <v>90000</v>
          </cell>
          <cell r="K182">
            <v>90000</v>
          </cell>
        </row>
        <row r="183">
          <cell r="B183" t="str">
            <v>C00045</v>
          </cell>
          <cell r="C183" t="str">
            <v>Pembantu Tukang Las</v>
          </cell>
          <cell r="D183" t="str">
            <v>org/hr</v>
          </cell>
          <cell r="E183">
            <v>60000</v>
          </cell>
          <cell r="J183">
            <v>60000</v>
          </cell>
          <cell r="K183">
            <v>60000</v>
          </cell>
        </row>
        <row r="184">
          <cell r="B184" t="str">
            <v>C00046</v>
          </cell>
          <cell r="C184" t="str">
            <v>Staff Engineering</v>
          </cell>
          <cell r="D184" t="str">
            <v>org/bln</v>
          </cell>
          <cell r="E184">
            <v>2450000</v>
          </cell>
          <cell r="J184">
            <v>2450000</v>
          </cell>
          <cell r="K184">
            <v>2450000</v>
          </cell>
        </row>
        <row r="185">
          <cell r="B185" t="str">
            <v>C00047</v>
          </cell>
          <cell r="C185" t="str">
            <v>Fabrikasi Cetakan Precast Blk Melintang</v>
          </cell>
          <cell r="D185" t="str">
            <v>bh</v>
          </cell>
          <cell r="E185">
            <v>200000</v>
          </cell>
          <cell r="J185">
            <v>200000</v>
          </cell>
          <cell r="K185">
            <v>200000</v>
          </cell>
        </row>
        <row r="186">
          <cell r="B186" t="str">
            <v>C00048</v>
          </cell>
          <cell r="C186" t="str">
            <v>Upah Double Handling</v>
          </cell>
          <cell r="D186" t="str">
            <v>kg</v>
          </cell>
          <cell r="E186">
            <v>82500</v>
          </cell>
          <cell r="J186">
            <v>82500</v>
          </cell>
          <cell r="K186">
            <v>82500</v>
          </cell>
        </row>
        <row r="187">
          <cell r="B187" t="str">
            <v>C00049</v>
          </cell>
          <cell r="C187" t="str">
            <v>Biaya Pengurusan Termijn</v>
          </cell>
          <cell r="D187" t="str">
            <v>Ls</v>
          </cell>
          <cell r="E187">
            <v>5000000</v>
          </cell>
          <cell r="J187">
            <v>5000000</v>
          </cell>
          <cell r="K187">
            <v>5000000</v>
          </cell>
        </row>
        <row r="188">
          <cell r="B188" t="str">
            <v>C00050</v>
          </cell>
          <cell r="C188" t="str">
            <v>Upah Urugan Pilihan</v>
          </cell>
          <cell r="D188" t="str">
            <v>m3</v>
          </cell>
          <cell r="E188">
            <v>15000</v>
          </cell>
          <cell r="J188">
            <v>15000</v>
          </cell>
          <cell r="K188">
            <v>15000</v>
          </cell>
        </row>
        <row r="189">
          <cell r="B189" t="str">
            <v>C00051</v>
          </cell>
          <cell r="C189" t="str">
            <v>Perapian Ujung Tiang Pancang</v>
          </cell>
          <cell r="D189" t="str">
            <v>Pcs</v>
          </cell>
          <cell r="E189">
            <v>40000</v>
          </cell>
          <cell r="J189">
            <v>40000</v>
          </cell>
          <cell r="K189">
            <v>40000</v>
          </cell>
        </row>
        <row r="190">
          <cell r="B190" t="str">
            <v>C00052</v>
          </cell>
          <cell r="C190" t="str">
            <v>Honor PU dan Konsultan</v>
          </cell>
          <cell r="D190" t="str">
            <v>bln</v>
          </cell>
          <cell r="E190">
            <v>10000000</v>
          </cell>
          <cell r="J190">
            <v>10000000</v>
          </cell>
          <cell r="K190">
            <v>10000000</v>
          </cell>
        </row>
        <row r="191">
          <cell r="B191" t="str">
            <v>C00053</v>
          </cell>
          <cell r="C191" t="str">
            <v>Upah Pasang Rambu Jalan</v>
          </cell>
          <cell r="D191" t="str">
            <v>Bh</v>
          </cell>
          <cell r="E191">
            <v>50000</v>
          </cell>
          <cell r="J191">
            <v>50000</v>
          </cell>
          <cell r="K191">
            <v>50000</v>
          </cell>
        </row>
        <row r="192">
          <cell r="B192" t="str">
            <v>C00054</v>
          </cell>
          <cell r="C192" t="str">
            <v>Upah Pengecatan</v>
          </cell>
          <cell r="D192" t="str">
            <v>m2</v>
          </cell>
          <cell r="E192">
            <v>10000</v>
          </cell>
          <cell r="J192">
            <v>10000</v>
          </cell>
          <cell r="K192">
            <v>10000</v>
          </cell>
        </row>
        <row r="193">
          <cell r="B193" t="str">
            <v>C00055</v>
          </cell>
          <cell r="C193" t="str">
            <v>Upah Pasang Keramik Dinding</v>
          </cell>
          <cell r="D193" t="str">
            <v>m2</v>
          </cell>
          <cell r="E193">
            <v>32500</v>
          </cell>
          <cell r="J193">
            <v>32500</v>
          </cell>
          <cell r="K193">
            <v>32500</v>
          </cell>
        </row>
        <row r="194">
          <cell r="B194" t="str">
            <v>C00056</v>
          </cell>
          <cell r="C194" t="str">
            <v>Upah Pasang Bronjong</v>
          </cell>
          <cell r="D194" t="str">
            <v>m3</v>
          </cell>
          <cell r="E194">
            <v>50000</v>
          </cell>
          <cell r="J194">
            <v>50000</v>
          </cell>
          <cell r="K194">
            <v>50000</v>
          </cell>
        </row>
        <row r="195">
          <cell r="B195" t="str">
            <v>C00057</v>
          </cell>
          <cell r="C195" t="str">
            <v>Upah Masukkan Pasir ke Tiang Pancang</v>
          </cell>
          <cell r="D195" t="str">
            <v>m1</v>
          </cell>
          <cell r="E195">
            <v>15000</v>
          </cell>
          <cell r="J195">
            <v>15000</v>
          </cell>
          <cell r="K195">
            <v>15000</v>
          </cell>
        </row>
        <row r="198">
          <cell r="B198" t="str">
            <v>D</v>
          </cell>
          <cell r="C198" t="str">
            <v>EQUIPMENT</v>
          </cell>
        </row>
        <row r="201">
          <cell r="C201" t="str">
            <v>Equipment Rent :</v>
          </cell>
        </row>
        <row r="202">
          <cell r="B202" t="str">
            <v>D0001R</v>
          </cell>
          <cell r="C202" t="str">
            <v>Wheel Loader 1.0 - 1.6 M3</v>
          </cell>
          <cell r="D202" t="str">
            <v>jam</v>
          </cell>
          <cell r="E202">
            <v>250000</v>
          </cell>
          <cell r="I202">
            <v>16875</v>
          </cell>
          <cell r="J202">
            <v>266875</v>
          </cell>
          <cell r="K202">
            <v>266875</v>
          </cell>
        </row>
        <row r="203">
          <cell r="B203" t="str">
            <v>D0002R</v>
          </cell>
          <cell r="C203" t="str">
            <v>Generator 250 KVA</v>
          </cell>
          <cell r="D203" t="str">
            <v>jam</v>
          </cell>
          <cell r="E203">
            <v>50000</v>
          </cell>
          <cell r="I203">
            <v>5000</v>
          </cell>
          <cell r="J203">
            <v>55000</v>
          </cell>
          <cell r="K203">
            <v>55000</v>
          </cell>
        </row>
        <row r="204">
          <cell r="B204" t="str">
            <v>D0003R</v>
          </cell>
          <cell r="C204" t="str">
            <v>Water Tank Truck 500  ltr</v>
          </cell>
          <cell r="D204" t="str">
            <v>jam</v>
          </cell>
          <cell r="E204">
            <v>50000</v>
          </cell>
          <cell r="I204">
            <v>16875</v>
          </cell>
          <cell r="J204">
            <v>66875</v>
          </cell>
          <cell r="K204">
            <v>66875</v>
          </cell>
        </row>
        <row r="205">
          <cell r="B205" t="str">
            <v>D0004R</v>
          </cell>
          <cell r="C205" t="str">
            <v>Concrete Pump</v>
          </cell>
          <cell r="D205" t="str">
            <v>hari</v>
          </cell>
          <cell r="E205">
            <v>2500000</v>
          </cell>
          <cell r="I205">
            <v>50000</v>
          </cell>
          <cell r="J205">
            <v>2550000</v>
          </cell>
          <cell r="K205">
            <v>2550000</v>
          </cell>
        </row>
        <row r="206">
          <cell r="B206" t="str">
            <v>D0005R</v>
          </cell>
          <cell r="C206" t="str">
            <v>Bak Ukur</v>
          </cell>
          <cell r="D206" t="str">
            <v>Unit/bln</v>
          </cell>
          <cell r="E206">
            <v>500000</v>
          </cell>
          <cell r="J206">
            <v>500000</v>
          </cell>
          <cell r="K206">
            <v>500000</v>
          </cell>
        </row>
        <row r="207">
          <cell r="B207" t="str">
            <v>D0006R</v>
          </cell>
          <cell r="C207" t="str">
            <v>Tripod</v>
          </cell>
          <cell r="D207" t="str">
            <v>Unit/bln</v>
          </cell>
          <cell r="E207">
            <v>750000</v>
          </cell>
          <cell r="J207">
            <v>750000</v>
          </cell>
          <cell r="K207">
            <v>750000</v>
          </cell>
        </row>
        <row r="208">
          <cell r="B208" t="str">
            <v>D0007R</v>
          </cell>
          <cell r="C208" t="str">
            <v>Crawler Crane 35 Ton (Pancang)</v>
          </cell>
          <cell r="D208" t="str">
            <v>jam</v>
          </cell>
          <cell r="E208">
            <v>330000</v>
          </cell>
          <cell r="I208">
            <v>16875</v>
          </cell>
          <cell r="J208">
            <v>346875</v>
          </cell>
          <cell r="K208">
            <v>346875</v>
          </cell>
        </row>
        <row r="209">
          <cell r="B209" t="str">
            <v>D0008R</v>
          </cell>
          <cell r="C209" t="str">
            <v>Mobile Crane 30 Ton (Service)</v>
          </cell>
          <cell r="D209" t="str">
            <v>jam</v>
          </cell>
          <cell r="E209">
            <v>495000.00000000006</v>
          </cell>
          <cell r="J209">
            <v>495000.00000000006</v>
          </cell>
          <cell r="K209">
            <v>495000</v>
          </cell>
        </row>
        <row r="210">
          <cell r="B210" t="str">
            <v>D0009R</v>
          </cell>
          <cell r="C210" t="str">
            <v>Trailer 25 Ton</v>
          </cell>
          <cell r="D210" t="str">
            <v>jam</v>
          </cell>
          <cell r="E210">
            <v>125000</v>
          </cell>
          <cell r="J210">
            <v>125000</v>
          </cell>
          <cell r="K210">
            <v>125000</v>
          </cell>
        </row>
        <row r="211">
          <cell r="B211" t="str">
            <v>D0010R</v>
          </cell>
          <cell r="C211" t="str">
            <v>Flat Bad Truck (Tronton)</v>
          </cell>
          <cell r="D211" t="str">
            <v>jam</v>
          </cell>
          <cell r="E211">
            <v>100000</v>
          </cell>
          <cell r="I211">
            <v>6250</v>
          </cell>
          <cell r="J211">
            <v>106250</v>
          </cell>
          <cell r="K211">
            <v>106250</v>
          </cell>
        </row>
        <row r="212">
          <cell r="B212" t="str">
            <v>D0011R</v>
          </cell>
          <cell r="C212" t="str">
            <v>Survey Equipment</v>
          </cell>
          <cell r="D212" t="str">
            <v>jam</v>
          </cell>
          <cell r="J212">
            <v>0</v>
          </cell>
          <cell r="K212">
            <v>0</v>
          </cell>
        </row>
        <row r="213">
          <cell r="B213" t="str">
            <v>D0012R</v>
          </cell>
          <cell r="C213" t="str">
            <v>Excavator PC-200</v>
          </cell>
          <cell r="D213" t="str">
            <v>jam</v>
          </cell>
          <cell r="E213">
            <v>250000</v>
          </cell>
          <cell r="I213">
            <v>16875</v>
          </cell>
          <cell r="J213">
            <v>266875</v>
          </cell>
          <cell r="K213">
            <v>266875</v>
          </cell>
        </row>
        <row r="214">
          <cell r="B214" t="str">
            <v>D0013R</v>
          </cell>
          <cell r="C214" t="str">
            <v>Dump Truck 4 Ton</v>
          </cell>
          <cell r="D214" t="str">
            <v>jam</v>
          </cell>
          <cell r="E214">
            <v>42500</v>
          </cell>
          <cell r="I214">
            <v>5375</v>
          </cell>
          <cell r="J214">
            <v>47875</v>
          </cell>
          <cell r="K214">
            <v>47875</v>
          </cell>
        </row>
        <row r="215">
          <cell r="B215" t="str">
            <v>D0014R</v>
          </cell>
          <cell r="C215" t="str">
            <v>Hand Stamper</v>
          </cell>
          <cell r="D215" t="str">
            <v>jam</v>
          </cell>
          <cell r="E215">
            <v>15625</v>
          </cell>
          <cell r="I215">
            <v>2000</v>
          </cell>
          <cell r="J215">
            <v>17625</v>
          </cell>
          <cell r="K215">
            <v>17625</v>
          </cell>
        </row>
        <row r="216">
          <cell r="B216" t="str">
            <v>D0015R</v>
          </cell>
          <cell r="C216" t="str">
            <v>Motor Grader &gt; 100 HP</v>
          </cell>
          <cell r="D216" t="str">
            <v>jam</v>
          </cell>
          <cell r="E216">
            <v>225000</v>
          </cell>
          <cell r="I216">
            <v>16875</v>
          </cell>
          <cell r="J216">
            <v>241875</v>
          </cell>
          <cell r="K216">
            <v>241875</v>
          </cell>
        </row>
        <row r="217">
          <cell r="B217" t="str">
            <v>D0016R</v>
          </cell>
          <cell r="C217" t="str">
            <v>Air Compressor 4000 - 6500 L/M</v>
          </cell>
          <cell r="D217" t="str">
            <v>jam</v>
          </cell>
          <cell r="E217">
            <v>75000</v>
          </cell>
          <cell r="I217">
            <v>1875</v>
          </cell>
          <cell r="J217">
            <v>76875</v>
          </cell>
          <cell r="K217">
            <v>76875</v>
          </cell>
        </row>
        <row r="218">
          <cell r="B218" t="str">
            <v>D0017R</v>
          </cell>
          <cell r="C218" t="str">
            <v>Asphalt Finisher</v>
          </cell>
          <cell r="D218" t="str">
            <v>jam</v>
          </cell>
          <cell r="E218">
            <v>350000</v>
          </cell>
          <cell r="I218">
            <v>16875</v>
          </cell>
          <cell r="J218">
            <v>366875</v>
          </cell>
          <cell r="K218">
            <v>366875</v>
          </cell>
        </row>
        <row r="219">
          <cell r="B219" t="str">
            <v>D0018R</v>
          </cell>
          <cell r="C219" t="str">
            <v>Tandem Roller 6 - 8 Ton</v>
          </cell>
          <cell r="D219" t="str">
            <v>jam</v>
          </cell>
          <cell r="E219">
            <v>250000</v>
          </cell>
          <cell r="I219">
            <v>16875</v>
          </cell>
          <cell r="J219">
            <v>266875</v>
          </cell>
          <cell r="K219">
            <v>266875</v>
          </cell>
        </row>
        <row r="220">
          <cell r="B220" t="str">
            <v>D0019R</v>
          </cell>
          <cell r="C220" t="str">
            <v>Tire Roller 8 - 10 Ton</v>
          </cell>
          <cell r="D220" t="str">
            <v>jam</v>
          </cell>
          <cell r="E220">
            <v>325000</v>
          </cell>
          <cell r="I220">
            <v>16875</v>
          </cell>
          <cell r="J220">
            <v>341875</v>
          </cell>
          <cell r="K220">
            <v>341875</v>
          </cell>
        </row>
        <row r="221">
          <cell r="B221" t="str">
            <v>D0020R</v>
          </cell>
          <cell r="C221" t="str">
            <v>Concrete Mixer 0.3 - 0.6 M3</v>
          </cell>
          <cell r="D221" t="str">
            <v>unit</v>
          </cell>
          <cell r="E221">
            <v>7000000</v>
          </cell>
          <cell r="J221">
            <v>7000000</v>
          </cell>
          <cell r="K221">
            <v>7000000</v>
          </cell>
        </row>
        <row r="222">
          <cell r="B222" t="str">
            <v>D0021R</v>
          </cell>
          <cell r="C222" t="str">
            <v>Mobil Crane 25 ton</v>
          </cell>
          <cell r="D222" t="str">
            <v>jam</v>
          </cell>
          <cell r="E222">
            <v>500000</v>
          </cell>
          <cell r="I222">
            <v>16875</v>
          </cell>
          <cell r="J222">
            <v>516875</v>
          </cell>
          <cell r="K222">
            <v>516875</v>
          </cell>
        </row>
        <row r="223">
          <cell r="B223" t="str">
            <v>D0022R</v>
          </cell>
          <cell r="C223" t="str">
            <v>Welding Set</v>
          </cell>
          <cell r="D223" t="str">
            <v>jam</v>
          </cell>
          <cell r="E223">
            <v>21875</v>
          </cell>
          <cell r="J223">
            <v>21875</v>
          </cell>
          <cell r="K223">
            <v>21875</v>
          </cell>
        </row>
        <row r="224">
          <cell r="B224" t="str">
            <v>D0023R</v>
          </cell>
          <cell r="C224" t="str">
            <v>Bulldozer D - 31</v>
          </cell>
          <cell r="D224" t="str">
            <v>jam</v>
          </cell>
          <cell r="E224">
            <v>225000</v>
          </cell>
          <cell r="I224">
            <v>16875</v>
          </cell>
          <cell r="J224">
            <v>241875</v>
          </cell>
          <cell r="K224">
            <v>241875</v>
          </cell>
        </row>
        <row r="225">
          <cell r="B225" t="str">
            <v>D0024R</v>
          </cell>
          <cell r="C225" t="str">
            <v>Vibro Roller</v>
          </cell>
          <cell r="D225" t="str">
            <v>jam</v>
          </cell>
          <cell r="E225">
            <v>250000</v>
          </cell>
          <cell r="I225">
            <v>16875</v>
          </cell>
          <cell r="J225">
            <v>266875</v>
          </cell>
          <cell r="K225">
            <v>266875</v>
          </cell>
        </row>
        <row r="226">
          <cell r="B226" t="str">
            <v>D0025R</v>
          </cell>
          <cell r="C226" t="str">
            <v>Asphalt Sprayer</v>
          </cell>
          <cell r="D226" t="str">
            <v>jam</v>
          </cell>
          <cell r="E226">
            <v>40000</v>
          </cell>
          <cell r="I226">
            <v>1875</v>
          </cell>
          <cell r="J226">
            <v>41875</v>
          </cell>
          <cell r="K226">
            <v>41875</v>
          </cell>
        </row>
        <row r="227">
          <cell r="B227" t="str">
            <v>D0026R</v>
          </cell>
          <cell r="C227" t="str">
            <v>Alat Bantu Clearing</v>
          </cell>
          <cell r="D227" t="str">
            <v>Ls</v>
          </cell>
          <cell r="E227">
            <v>3000000</v>
          </cell>
          <cell r="J227">
            <v>3000000</v>
          </cell>
          <cell r="K227">
            <v>3000000</v>
          </cell>
        </row>
        <row r="228">
          <cell r="B228" t="str">
            <v>D0027R</v>
          </cell>
          <cell r="C228" t="str">
            <v>Alat Bantu Erection</v>
          </cell>
          <cell r="D228" t="str">
            <v>kg</v>
          </cell>
          <cell r="E228">
            <v>240</v>
          </cell>
          <cell r="J228">
            <v>240</v>
          </cell>
          <cell r="K228">
            <v>240</v>
          </cell>
        </row>
        <row r="229">
          <cell r="B229" t="str">
            <v>D0028R</v>
          </cell>
          <cell r="C229" t="str">
            <v>Mobil Penarik (Hiline)</v>
          </cell>
          <cell r="D229" t="str">
            <v>Jam</v>
          </cell>
          <cell r="E229">
            <v>42000</v>
          </cell>
          <cell r="J229">
            <v>42000</v>
          </cell>
          <cell r="K229">
            <v>42000</v>
          </cell>
        </row>
        <row r="230">
          <cell r="B230" t="str">
            <v>D0029R</v>
          </cell>
          <cell r="C230" t="str">
            <v>Theodolith</v>
          </cell>
          <cell r="D230" t="str">
            <v>Unit/bln</v>
          </cell>
          <cell r="E230">
            <v>2250000</v>
          </cell>
          <cell r="J230">
            <v>2250000</v>
          </cell>
          <cell r="K230">
            <v>2250000</v>
          </cell>
        </row>
        <row r="231">
          <cell r="B231" t="str">
            <v>D0030R</v>
          </cell>
          <cell r="C231" t="str">
            <v>Water Pass</v>
          </cell>
          <cell r="D231" t="str">
            <v>Unit/bln</v>
          </cell>
          <cell r="E231">
            <v>1750000</v>
          </cell>
          <cell r="J231">
            <v>1750000</v>
          </cell>
          <cell r="K231">
            <v>1750000</v>
          </cell>
        </row>
        <row r="232">
          <cell r="B232" t="str">
            <v>D0031R</v>
          </cell>
          <cell r="C232" t="str">
            <v>Diesel Hammer P-45</v>
          </cell>
          <cell r="D232" t="str">
            <v>jam</v>
          </cell>
          <cell r="E232">
            <v>225000</v>
          </cell>
          <cell r="I232">
            <v>16875</v>
          </cell>
          <cell r="J232">
            <v>241875</v>
          </cell>
          <cell r="K232">
            <v>241875</v>
          </cell>
        </row>
        <row r="233">
          <cell r="B233" t="str">
            <v>D0032R</v>
          </cell>
          <cell r="C233" t="str">
            <v>Giant Breaker</v>
          </cell>
          <cell r="D233" t="str">
            <v>jam</v>
          </cell>
          <cell r="E233">
            <v>350000</v>
          </cell>
          <cell r="J233">
            <v>350000</v>
          </cell>
        </row>
        <row r="234">
          <cell r="B234" t="str">
            <v>D0033R</v>
          </cell>
          <cell r="C234" t="str">
            <v>Bulldozer D6D</v>
          </cell>
          <cell r="D234" t="str">
            <v>jam</v>
          </cell>
          <cell r="E234">
            <v>275000</v>
          </cell>
          <cell r="I234">
            <v>16875</v>
          </cell>
          <cell r="J234">
            <v>291875</v>
          </cell>
        </row>
        <row r="235">
          <cell r="B235" t="str">
            <v>D0034R</v>
          </cell>
          <cell r="C235" t="str">
            <v>AMP + Paving Set</v>
          </cell>
          <cell r="D235" t="str">
            <v>Bln</v>
          </cell>
          <cell r="E235">
            <v>200000000</v>
          </cell>
          <cell r="J235">
            <v>200000000</v>
          </cell>
          <cell r="K235">
            <v>200000000</v>
          </cell>
        </row>
        <row r="236">
          <cell r="B236" t="str">
            <v>D0035R</v>
          </cell>
          <cell r="C236" t="str">
            <v>Genset 350 KVA</v>
          </cell>
          <cell r="D236" t="str">
            <v>jam</v>
          </cell>
          <cell r="E236">
            <v>42000</v>
          </cell>
          <cell r="J236">
            <v>42000</v>
          </cell>
          <cell r="K236">
            <v>42000</v>
          </cell>
        </row>
        <row r="237">
          <cell r="B237" t="str">
            <v>D0036R</v>
          </cell>
          <cell r="C237" t="str">
            <v>Mobil Fasilitas</v>
          </cell>
          <cell r="D237" t="str">
            <v>Bln</v>
          </cell>
          <cell r="E237">
            <v>6500000</v>
          </cell>
          <cell r="J237">
            <v>6500000</v>
          </cell>
          <cell r="K237">
            <v>6500000</v>
          </cell>
        </row>
        <row r="238">
          <cell r="B238" t="str">
            <v>D0037R</v>
          </cell>
          <cell r="C238" t="str">
            <v>Mobil Pick Up</v>
          </cell>
          <cell r="D238" t="str">
            <v>Bln</v>
          </cell>
          <cell r="E238">
            <v>6500000</v>
          </cell>
          <cell r="J238">
            <v>6500000</v>
          </cell>
          <cell r="K238">
            <v>6500000</v>
          </cell>
        </row>
        <row r="239">
          <cell r="J239">
            <v>0</v>
          </cell>
          <cell r="K239">
            <v>0</v>
          </cell>
        </row>
        <row r="240">
          <cell r="C240" t="str">
            <v>Equipment Procurement :</v>
          </cell>
          <cell r="J240">
            <v>0</v>
          </cell>
          <cell r="K240">
            <v>0</v>
          </cell>
        </row>
        <row r="241">
          <cell r="B241" t="str">
            <v>D0001P</v>
          </cell>
          <cell r="C241" t="str">
            <v>Hand Stamper</v>
          </cell>
          <cell r="D241" t="str">
            <v>unit</v>
          </cell>
          <cell r="E241">
            <v>8750000</v>
          </cell>
          <cell r="J241">
            <v>8750000</v>
          </cell>
          <cell r="K241">
            <v>8750000</v>
          </cell>
        </row>
        <row r="242">
          <cell r="B242" t="str">
            <v>D0002P</v>
          </cell>
          <cell r="C242" t="str">
            <v>Water Pump 2"</v>
          </cell>
          <cell r="D242" t="str">
            <v>unit</v>
          </cell>
          <cell r="E242">
            <v>2750000</v>
          </cell>
          <cell r="J242">
            <v>2750000</v>
          </cell>
          <cell r="K242">
            <v>2750000</v>
          </cell>
        </row>
        <row r="243">
          <cell r="B243" t="str">
            <v>D0003P</v>
          </cell>
          <cell r="C243" t="str">
            <v>Pemotong Besi</v>
          </cell>
          <cell r="D243" t="str">
            <v>unit</v>
          </cell>
          <cell r="E243">
            <v>1500000</v>
          </cell>
          <cell r="J243">
            <v>1500000</v>
          </cell>
          <cell r="K243">
            <v>1500000</v>
          </cell>
        </row>
        <row r="244">
          <cell r="B244" t="str">
            <v>D0004P</v>
          </cell>
          <cell r="C244" t="str">
            <v>Bar Bender</v>
          </cell>
          <cell r="D244" t="str">
            <v>unit</v>
          </cell>
          <cell r="E244">
            <v>1000000</v>
          </cell>
          <cell r="J244">
            <v>1000000</v>
          </cell>
          <cell r="K244">
            <v>1000000</v>
          </cell>
        </row>
        <row r="245">
          <cell r="B245" t="str">
            <v>D0005P</v>
          </cell>
          <cell r="C245" t="str">
            <v>Chainblock 2.5 ton</v>
          </cell>
          <cell r="D245" t="str">
            <v>unit</v>
          </cell>
          <cell r="E245">
            <v>3000000</v>
          </cell>
          <cell r="J245">
            <v>3000000</v>
          </cell>
          <cell r="K245">
            <v>3000000</v>
          </cell>
        </row>
        <row r="246">
          <cell r="B246" t="str">
            <v>D0006P</v>
          </cell>
          <cell r="C246" t="str">
            <v>Concrete Vibrator 2"</v>
          </cell>
          <cell r="D246" t="str">
            <v>unit</v>
          </cell>
          <cell r="E246">
            <v>5000000</v>
          </cell>
          <cell r="J246">
            <v>5000000</v>
          </cell>
          <cell r="K246">
            <v>5000000</v>
          </cell>
        </row>
        <row r="247">
          <cell r="B247" t="str">
            <v>D0007P</v>
          </cell>
          <cell r="C247" t="str">
            <v>Concrete Mixer 250 ltr</v>
          </cell>
          <cell r="D247" t="str">
            <v>Unit</v>
          </cell>
          <cell r="E247">
            <v>7000000</v>
          </cell>
          <cell r="J247">
            <v>7000000</v>
          </cell>
          <cell r="K247">
            <v>7000000</v>
          </cell>
        </row>
        <row r="248">
          <cell r="B248" t="str">
            <v>D0008P</v>
          </cell>
          <cell r="C248" t="str">
            <v>Theodolith</v>
          </cell>
          <cell r="D248" t="str">
            <v>unit</v>
          </cell>
          <cell r="E248">
            <v>10000000</v>
          </cell>
          <cell r="J248">
            <v>10000000</v>
          </cell>
          <cell r="K248">
            <v>10000000</v>
          </cell>
        </row>
        <row r="249">
          <cell r="B249" t="str">
            <v>D0009P</v>
          </cell>
          <cell r="C249" t="str">
            <v>Water Pass</v>
          </cell>
          <cell r="D249" t="str">
            <v>unit</v>
          </cell>
          <cell r="E249">
            <v>5000000</v>
          </cell>
          <cell r="J249">
            <v>5000000</v>
          </cell>
          <cell r="K249">
            <v>5000000</v>
          </cell>
        </row>
        <row r="250">
          <cell r="B250" t="str">
            <v>D0010P</v>
          </cell>
          <cell r="C250" t="str">
            <v>Blender Potong</v>
          </cell>
          <cell r="D250" t="str">
            <v>Pcs</v>
          </cell>
          <cell r="E250">
            <v>1000000</v>
          </cell>
          <cell r="J250">
            <v>1000000</v>
          </cell>
          <cell r="K250">
            <v>1000000</v>
          </cell>
        </row>
        <row r="251">
          <cell r="B251" t="str">
            <v>D0011P</v>
          </cell>
          <cell r="C251" t="str">
            <v>Comunication Equipment</v>
          </cell>
          <cell r="D251" t="str">
            <v>Ls</v>
          </cell>
          <cell r="E251">
            <v>22500000</v>
          </cell>
          <cell r="J251">
            <v>22500000</v>
          </cell>
          <cell r="K251">
            <v>22500000</v>
          </cell>
        </row>
        <row r="252">
          <cell r="B252" t="str">
            <v>D0012P</v>
          </cell>
          <cell r="C252" t="str">
            <v>Genset 7 KVA</v>
          </cell>
          <cell r="D252" t="str">
            <v>Unit</v>
          </cell>
          <cell r="E252">
            <v>13500000</v>
          </cell>
          <cell r="J252">
            <v>13500000</v>
          </cell>
          <cell r="K252">
            <v>13500000</v>
          </cell>
        </row>
        <row r="253">
          <cell r="B253" t="str">
            <v>D0013P</v>
          </cell>
          <cell r="C253" t="str">
            <v>Genset 2 KVA</v>
          </cell>
          <cell r="D253" t="str">
            <v>Unit</v>
          </cell>
          <cell r="E253">
            <v>3500000</v>
          </cell>
          <cell r="J253">
            <v>3500000</v>
          </cell>
          <cell r="K253">
            <v>3500000</v>
          </cell>
        </row>
        <row r="254">
          <cell r="B254" t="str">
            <v>D0014P</v>
          </cell>
          <cell r="C254" t="str">
            <v>Welding Set</v>
          </cell>
          <cell r="D254" t="str">
            <v>Unit</v>
          </cell>
          <cell r="E254">
            <v>25000000</v>
          </cell>
          <cell r="J254">
            <v>25000000</v>
          </cell>
          <cell r="K254">
            <v>25000000</v>
          </cell>
        </row>
        <row r="255">
          <cell r="B255" t="str">
            <v>D0015P</v>
          </cell>
          <cell r="C255" t="str">
            <v>Tabung Elpiji</v>
          </cell>
          <cell r="D255" t="str">
            <v>Tbg</v>
          </cell>
          <cell r="E255">
            <v>500000</v>
          </cell>
          <cell r="J255">
            <v>500000</v>
          </cell>
          <cell r="K255">
            <v>500000</v>
          </cell>
        </row>
        <row r="256">
          <cell r="B256" t="str">
            <v>D0016P</v>
          </cell>
          <cell r="C256" t="str">
            <v>Tabung Asetelin</v>
          </cell>
          <cell r="D256" t="str">
            <v>Tbg</v>
          </cell>
          <cell r="E256">
            <v>1000000</v>
          </cell>
          <cell r="J256">
            <v>1000000</v>
          </cell>
          <cell r="K256">
            <v>1000000</v>
          </cell>
        </row>
        <row r="257">
          <cell r="J257">
            <v>0</v>
          </cell>
          <cell r="K257">
            <v>0</v>
          </cell>
        </row>
        <row r="258">
          <cell r="C258" t="str">
            <v>Alat Bantu :</v>
          </cell>
          <cell r="J258">
            <v>0</v>
          </cell>
          <cell r="K258">
            <v>0</v>
          </cell>
        </row>
        <row r="259">
          <cell r="B259" t="str">
            <v>D0001B</v>
          </cell>
          <cell r="C259" t="str">
            <v>Alat Bantu</v>
          </cell>
          <cell r="D259" t="str">
            <v>Ls</v>
          </cell>
          <cell r="E259">
            <v>1000</v>
          </cell>
          <cell r="J259">
            <v>1000</v>
          </cell>
          <cell r="K259">
            <v>1000</v>
          </cell>
        </row>
        <row r="262">
          <cell r="B262" t="str">
            <v>E</v>
          </cell>
          <cell r="C262" t="str">
            <v>SUB CONTRAKTOR</v>
          </cell>
        </row>
        <row r="265">
          <cell r="C265" t="str">
            <v>Equipment Mobilization :</v>
          </cell>
        </row>
        <row r="266">
          <cell r="B266" t="str">
            <v>E0001M</v>
          </cell>
          <cell r="C266" t="str">
            <v>Wheel Loader 1.0 - 1.6 M3</v>
          </cell>
          <cell r="D266" t="str">
            <v>trip/unit</v>
          </cell>
          <cell r="E266">
            <v>15000000</v>
          </cell>
          <cell r="J266">
            <v>15000000</v>
          </cell>
          <cell r="K266">
            <v>15000000</v>
          </cell>
        </row>
        <row r="267">
          <cell r="B267" t="str">
            <v>E0002M</v>
          </cell>
          <cell r="C267" t="str">
            <v>Generator Set</v>
          </cell>
          <cell r="D267" t="str">
            <v>trip/unit</v>
          </cell>
          <cell r="E267">
            <v>500000</v>
          </cell>
          <cell r="J267">
            <v>500000</v>
          </cell>
          <cell r="K267">
            <v>500000</v>
          </cell>
        </row>
        <row r="268">
          <cell r="B268" t="str">
            <v>E0003M</v>
          </cell>
          <cell r="C268" t="str">
            <v>Water Tank Truck 5000 ltr</v>
          </cell>
          <cell r="D268" t="str">
            <v>trip/unit</v>
          </cell>
          <cell r="E268">
            <v>500000</v>
          </cell>
          <cell r="J268">
            <v>500000</v>
          </cell>
          <cell r="K268">
            <v>500000</v>
          </cell>
        </row>
        <row r="269">
          <cell r="B269" t="str">
            <v>E0004M</v>
          </cell>
          <cell r="C269" t="str">
            <v>Concrete Pump</v>
          </cell>
          <cell r="D269" t="str">
            <v>trip/unit</v>
          </cell>
          <cell r="E269">
            <v>18000000</v>
          </cell>
          <cell r="J269">
            <v>18000000</v>
          </cell>
          <cell r="K269">
            <v>18000000</v>
          </cell>
        </row>
        <row r="270">
          <cell r="B270" t="str">
            <v>E0005M</v>
          </cell>
          <cell r="C270" t="str">
            <v>Mob Demob Pekerja</v>
          </cell>
          <cell r="D270" t="str">
            <v>Ls</v>
          </cell>
          <cell r="E270">
            <v>30000000</v>
          </cell>
          <cell r="J270">
            <v>30000000</v>
          </cell>
          <cell r="K270">
            <v>30000000</v>
          </cell>
        </row>
        <row r="271">
          <cell r="B271" t="str">
            <v>E0006M</v>
          </cell>
          <cell r="C271" t="str">
            <v>Baby Roller</v>
          </cell>
          <cell r="D271" t="str">
            <v>trip/unit</v>
          </cell>
          <cell r="E271">
            <v>15000000</v>
          </cell>
          <cell r="J271">
            <v>15000000</v>
          </cell>
          <cell r="K271">
            <v>15000000</v>
          </cell>
        </row>
        <row r="272">
          <cell r="B272" t="str">
            <v>E0007M</v>
          </cell>
          <cell r="C272" t="str">
            <v>Crawler Crane 35 Ton</v>
          </cell>
          <cell r="D272" t="str">
            <v>trip/unit</v>
          </cell>
          <cell r="E272">
            <v>18000000</v>
          </cell>
          <cell r="J272">
            <v>18000000</v>
          </cell>
          <cell r="K272">
            <v>18000000</v>
          </cell>
        </row>
        <row r="273">
          <cell r="B273" t="str">
            <v>E0008M</v>
          </cell>
          <cell r="C273" t="str">
            <v>Crane Service 25 Ton</v>
          </cell>
          <cell r="D273" t="str">
            <v>trip/unit</v>
          </cell>
          <cell r="E273">
            <v>18000000</v>
          </cell>
          <cell r="J273">
            <v>18000000</v>
          </cell>
          <cell r="K273">
            <v>18000000</v>
          </cell>
        </row>
        <row r="274">
          <cell r="B274" t="str">
            <v>E0009M</v>
          </cell>
          <cell r="C274" t="str">
            <v>Other Mob Demob</v>
          </cell>
          <cell r="D274" t="str">
            <v>Ls</v>
          </cell>
          <cell r="E274">
            <v>18000000</v>
          </cell>
          <cell r="J274">
            <v>18000000</v>
          </cell>
          <cell r="K274">
            <v>18000000</v>
          </cell>
        </row>
        <row r="275">
          <cell r="B275" t="str">
            <v>E0010M</v>
          </cell>
          <cell r="C275" t="str">
            <v>Diesel Hammer K-35</v>
          </cell>
          <cell r="D275" t="str">
            <v>trip/unit</v>
          </cell>
          <cell r="E275">
            <v>18000000</v>
          </cell>
          <cell r="J275">
            <v>18000000</v>
          </cell>
          <cell r="K275">
            <v>18000000</v>
          </cell>
        </row>
        <row r="276">
          <cell r="B276" t="str">
            <v>E0011M</v>
          </cell>
          <cell r="C276" t="str">
            <v>Survey Equipment</v>
          </cell>
          <cell r="D276" t="str">
            <v>trip/unit</v>
          </cell>
          <cell r="E276">
            <v>500000</v>
          </cell>
          <cell r="J276">
            <v>500000</v>
          </cell>
          <cell r="K276">
            <v>500000</v>
          </cell>
        </row>
        <row r="277">
          <cell r="B277" t="str">
            <v>E0012M</v>
          </cell>
          <cell r="C277" t="str">
            <v>Excavator PC 200</v>
          </cell>
          <cell r="D277" t="str">
            <v>trip/unit</v>
          </cell>
          <cell r="E277">
            <v>18000000</v>
          </cell>
          <cell r="J277">
            <v>18000000</v>
          </cell>
          <cell r="K277">
            <v>18000000</v>
          </cell>
        </row>
        <row r="278">
          <cell r="B278" t="str">
            <v>E0013M</v>
          </cell>
          <cell r="C278" t="str">
            <v>Dump Truck 4 Ton</v>
          </cell>
          <cell r="D278" t="str">
            <v>trip/unit</v>
          </cell>
          <cell r="E278">
            <v>1000000</v>
          </cell>
          <cell r="J278">
            <v>1000000</v>
          </cell>
          <cell r="K278">
            <v>1000000</v>
          </cell>
        </row>
        <row r="279">
          <cell r="B279" t="str">
            <v>E0014M</v>
          </cell>
          <cell r="C279" t="str">
            <v>Hand Stamper</v>
          </cell>
          <cell r="D279" t="str">
            <v>trip/unit</v>
          </cell>
          <cell r="E279">
            <v>500000</v>
          </cell>
          <cell r="J279">
            <v>500000</v>
          </cell>
          <cell r="K279">
            <v>500000</v>
          </cell>
        </row>
        <row r="280">
          <cell r="B280" t="str">
            <v>E0015M</v>
          </cell>
          <cell r="C280" t="str">
            <v>Motor Grader &gt; 100 HP</v>
          </cell>
          <cell r="D280" t="str">
            <v>trip/unit</v>
          </cell>
          <cell r="E280">
            <v>18000000</v>
          </cell>
          <cell r="J280">
            <v>18000000</v>
          </cell>
          <cell r="K280">
            <v>18000000</v>
          </cell>
        </row>
        <row r="281">
          <cell r="B281" t="str">
            <v>E0016M</v>
          </cell>
          <cell r="C281" t="str">
            <v>Air Compressor 4000 - 6500 L/M (antar Jembatan)</v>
          </cell>
          <cell r="D281" t="str">
            <v>trip/unit</v>
          </cell>
          <cell r="E281">
            <v>1000000</v>
          </cell>
          <cell r="J281">
            <v>1000000</v>
          </cell>
          <cell r="K281">
            <v>1000000</v>
          </cell>
        </row>
        <row r="282">
          <cell r="B282" t="str">
            <v>E0017M</v>
          </cell>
          <cell r="C282" t="str">
            <v>Asphalt Finisher (antar Jembatan)</v>
          </cell>
          <cell r="D282" t="str">
            <v>trip/unit</v>
          </cell>
          <cell r="E282">
            <v>1000000</v>
          </cell>
          <cell r="J282">
            <v>1000000</v>
          </cell>
          <cell r="K282">
            <v>1000000</v>
          </cell>
        </row>
        <row r="283">
          <cell r="B283" t="str">
            <v>E0018M</v>
          </cell>
          <cell r="C283" t="str">
            <v>Tandem Roller 6 - 8 Ton (antar Jembatan)</v>
          </cell>
          <cell r="D283" t="str">
            <v>trip/unit</v>
          </cell>
          <cell r="E283">
            <v>1000000</v>
          </cell>
          <cell r="J283">
            <v>1000000</v>
          </cell>
          <cell r="K283">
            <v>1000000</v>
          </cell>
        </row>
        <row r="284">
          <cell r="B284" t="str">
            <v>E0019M</v>
          </cell>
          <cell r="C284" t="str">
            <v>Tire Roller 8 - 10 Ton (antar Jembatan)</v>
          </cell>
          <cell r="D284" t="str">
            <v>trip/unit</v>
          </cell>
          <cell r="E284">
            <v>1000000</v>
          </cell>
          <cell r="J284">
            <v>1000000</v>
          </cell>
          <cell r="K284">
            <v>1000000</v>
          </cell>
        </row>
        <row r="285">
          <cell r="B285" t="str">
            <v>E0020M</v>
          </cell>
          <cell r="C285" t="str">
            <v>Concrete Mixer 0.3 - 0.6 M3</v>
          </cell>
          <cell r="D285" t="str">
            <v>trip/unit</v>
          </cell>
          <cell r="E285">
            <v>500000</v>
          </cell>
          <cell r="J285">
            <v>500000</v>
          </cell>
          <cell r="K285">
            <v>500000</v>
          </cell>
        </row>
        <row r="286">
          <cell r="B286" t="str">
            <v>E0021M</v>
          </cell>
          <cell r="C286" t="str">
            <v>Flat Bad Truck</v>
          </cell>
          <cell r="D286" t="str">
            <v>trip/unit</v>
          </cell>
          <cell r="E286">
            <v>18000000</v>
          </cell>
          <cell r="J286">
            <v>18000000</v>
          </cell>
          <cell r="K286">
            <v>18000000</v>
          </cell>
        </row>
        <row r="287">
          <cell r="B287" t="str">
            <v>E0022M</v>
          </cell>
          <cell r="C287" t="str">
            <v>Welding Set</v>
          </cell>
          <cell r="D287" t="str">
            <v>trip/unit</v>
          </cell>
          <cell r="E287">
            <v>500000</v>
          </cell>
          <cell r="J287">
            <v>500000</v>
          </cell>
          <cell r="K287">
            <v>500000</v>
          </cell>
        </row>
        <row r="288">
          <cell r="B288" t="str">
            <v>E0023M</v>
          </cell>
          <cell r="C288" t="str">
            <v>Vibratory Roller</v>
          </cell>
          <cell r="D288" t="str">
            <v>trip/unit</v>
          </cell>
          <cell r="E288">
            <v>18000000</v>
          </cell>
          <cell r="J288">
            <v>18000000</v>
          </cell>
          <cell r="K288">
            <v>18000000</v>
          </cell>
        </row>
        <row r="289">
          <cell r="B289" t="str">
            <v>E0024M</v>
          </cell>
          <cell r="C289" t="str">
            <v>Excavator PC 200 antar jembatan</v>
          </cell>
          <cell r="D289" t="str">
            <v>trip/unit</v>
          </cell>
          <cell r="E289">
            <v>1000000</v>
          </cell>
          <cell r="J289">
            <v>1000000</v>
          </cell>
          <cell r="K289">
            <v>1000000</v>
          </cell>
        </row>
        <row r="290">
          <cell r="B290" t="str">
            <v>E0025M</v>
          </cell>
          <cell r="C290" t="str">
            <v>Dump Truck 4 Ton</v>
          </cell>
          <cell r="D290" t="str">
            <v>trip/unit</v>
          </cell>
          <cell r="E290">
            <v>2000000</v>
          </cell>
          <cell r="J290">
            <v>2000000</v>
          </cell>
          <cell r="K290">
            <v>2000000</v>
          </cell>
        </row>
        <row r="291">
          <cell r="B291" t="str">
            <v>E0026M</v>
          </cell>
          <cell r="C291" t="str">
            <v>Soil Stabilizer</v>
          </cell>
          <cell r="D291" t="str">
            <v>trip/unit</v>
          </cell>
          <cell r="E291">
            <v>18000000</v>
          </cell>
          <cell r="J291">
            <v>18000000</v>
          </cell>
          <cell r="K291">
            <v>18000000</v>
          </cell>
        </row>
        <row r="292">
          <cell r="B292" t="str">
            <v>E0027M</v>
          </cell>
          <cell r="C292" t="str">
            <v>Mobil Penarik</v>
          </cell>
          <cell r="D292" t="str">
            <v>trip/unit</v>
          </cell>
          <cell r="E292">
            <v>1250000</v>
          </cell>
          <cell r="J292">
            <v>1250000</v>
          </cell>
          <cell r="K292">
            <v>1250000</v>
          </cell>
        </row>
        <row r="293">
          <cell r="B293" t="str">
            <v>E0028M</v>
          </cell>
          <cell r="C293" t="str">
            <v>Asphalt Sprayer</v>
          </cell>
          <cell r="D293" t="str">
            <v>trip/unit</v>
          </cell>
          <cell r="E293">
            <v>1250000</v>
          </cell>
          <cell r="J293">
            <v>1250000</v>
          </cell>
          <cell r="K293">
            <v>1250000</v>
          </cell>
        </row>
        <row r="294">
          <cell r="B294" t="str">
            <v>E0029M</v>
          </cell>
          <cell r="C294" t="str">
            <v>AMP</v>
          </cell>
          <cell r="D294" t="str">
            <v>trip/Set</v>
          </cell>
          <cell r="E294">
            <v>165000000</v>
          </cell>
          <cell r="J294">
            <v>165000000</v>
          </cell>
          <cell r="K294">
            <v>165000000</v>
          </cell>
        </row>
        <row r="295">
          <cell r="B295" t="str">
            <v>E0030M</v>
          </cell>
          <cell r="C295" t="str">
            <v>Stone Crusher</v>
          </cell>
          <cell r="D295" t="str">
            <v>trip/Set</v>
          </cell>
          <cell r="E295">
            <v>165000000</v>
          </cell>
          <cell r="J295">
            <v>165000000</v>
          </cell>
          <cell r="K295">
            <v>165000000</v>
          </cell>
        </row>
        <row r="296">
          <cell r="B296" t="str">
            <v>E0031M</v>
          </cell>
          <cell r="C296" t="str">
            <v>Paving Set</v>
          </cell>
          <cell r="D296" t="str">
            <v>trip/Set</v>
          </cell>
          <cell r="E296">
            <v>65000000</v>
          </cell>
          <cell r="J296">
            <v>65000000</v>
          </cell>
          <cell r="K296">
            <v>65000000</v>
          </cell>
        </row>
        <row r="297">
          <cell r="B297" t="str">
            <v>E0032M</v>
          </cell>
          <cell r="C297" t="str">
            <v>Pengangkutan Material Baja</v>
          </cell>
          <cell r="D297" t="str">
            <v>Kg</v>
          </cell>
          <cell r="E297">
            <v>200</v>
          </cell>
          <cell r="J297">
            <v>200</v>
          </cell>
          <cell r="K297">
            <v>200</v>
          </cell>
        </row>
        <row r="298">
          <cell r="J298">
            <v>0</v>
          </cell>
          <cell r="K298">
            <v>0</v>
          </cell>
        </row>
        <row r="299">
          <cell r="C299" t="str">
            <v>SUB CONTRACTOR :</v>
          </cell>
          <cell r="J299">
            <v>0</v>
          </cell>
          <cell r="K299">
            <v>0</v>
          </cell>
        </row>
        <row r="300">
          <cell r="B300" t="str">
            <v>E0001S</v>
          </cell>
          <cell r="C300" t="str">
            <v>Borong Beton readymix (B-0)</v>
          </cell>
          <cell r="D300" t="str">
            <v>m3</v>
          </cell>
          <cell r="E300">
            <v>430000</v>
          </cell>
          <cell r="J300">
            <v>430000</v>
          </cell>
          <cell r="K300">
            <v>430000</v>
          </cell>
        </row>
        <row r="301">
          <cell r="B301" t="str">
            <v>E0002S</v>
          </cell>
          <cell r="C301" t="str">
            <v>Borong Beton readymix (K-175)</v>
          </cell>
          <cell r="D301" t="str">
            <v>m3</v>
          </cell>
          <cell r="E301">
            <v>531000</v>
          </cell>
          <cell r="J301">
            <v>531000</v>
          </cell>
          <cell r="K301">
            <v>531000</v>
          </cell>
        </row>
        <row r="302">
          <cell r="B302" t="str">
            <v>E0003S</v>
          </cell>
          <cell r="C302" t="str">
            <v>Borong Beton readymix (K-225)</v>
          </cell>
          <cell r="D302" t="str">
            <v>m3</v>
          </cell>
          <cell r="E302">
            <v>590000</v>
          </cell>
          <cell r="J302">
            <v>590000</v>
          </cell>
          <cell r="K302">
            <v>590000</v>
          </cell>
        </row>
        <row r="303">
          <cell r="B303" t="str">
            <v>E0004S</v>
          </cell>
          <cell r="C303" t="str">
            <v>Borong Beton readymix (K-250) + Plastisizer</v>
          </cell>
          <cell r="D303" t="str">
            <v>m3</v>
          </cell>
          <cell r="E303">
            <v>600000</v>
          </cell>
          <cell r="I303">
            <v>0</v>
          </cell>
          <cell r="J303">
            <v>600000</v>
          </cell>
          <cell r="K303">
            <v>600000</v>
          </cell>
        </row>
        <row r="304">
          <cell r="B304" t="str">
            <v>E0005S</v>
          </cell>
          <cell r="C304" t="str">
            <v>Borong Beton readymix (K-275)</v>
          </cell>
          <cell r="D304" t="str">
            <v>m3</v>
          </cell>
          <cell r="E304">
            <v>645000</v>
          </cell>
          <cell r="J304">
            <v>645000</v>
          </cell>
          <cell r="K304">
            <v>645000</v>
          </cell>
        </row>
        <row r="305">
          <cell r="B305" t="str">
            <v>E0006S</v>
          </cell>
          <cell r="C305" t="str">
            <v>Borong Beton readymix (K-300)</v>
          </cell>
          <cell r="D305" t="str">
            <v>m3</v>
          </cell>
          <cell r="E305">
            <v>660000</v>
          </cell>
          <cell r="J305">
            <v>660000</v>
          </cell>
          <cell r="K305">
            <v>660000</v>
          </cell>
        </row>
        <row r="306">
          <cell r="B306" t="str">
            <v>E0007S</v>
          </cell>
          <cell r="C306" t="str">
            <v>Borong Beton K-175</v>
          </cell>
          <cell r="D306" t="str">
            <v>m3</v>
          </cell>
          <cell r="E306">
            <v>611000</v>
          </cell>
          <cell r="J306">
            <v>611000</v>
          </cell>
          <cell r="K306">
            <v>611000</v>
          </cell>
        </row>
        <row r="307">
          <cell r="B307" t="str">
            <v>E0008S</v>
          </cell>
          <cell r="C307" t="str">
            <v>Borong Bekisting</v>
          </cell>
          <cell r="D307" t="str">
            <v>m2</v>
          </cell>
          <cell r="E307">
            <v>75000</v>
          </cell>
          <cell r="J307">
            <v>75000</v>
          </cell>
          <cell r="K307">
            <v>75000</v>
          </cell>
        </row>
        <row r="308">
          <cell r="B308" t="str">
            <v>E0009S</v>
          </cell>
          <cell r="C308" t="str">
            <v>Borong Cat</v>
          </cell>
          <cell r="D308" t="str">
            <v>m2</v>
          </cell>
          <cell r="E308">
            <v>25000</v>
          </cell>
          <cell r="J308">
            <v>25000</v>
          </cell>
          <cell r="K308">
            <v>25000</v>
          </cell>
        </row>
        <row r="309">
          <cell r="B309" t="str">
            <v>E0010S</v>
          </cell>
          <cell r="C309" t="str">
            <v>Borong Prime coat</v>
          </cell>
          <cell r="D309" t="str">
            <v>ltr</v>
          </cell>
          <cell r="E309">
            <v>8500</v>
          </cell>
          <cell r="J309">
            <v>8500</v>
          </cell>
          <cell r="K309">
            <v>8500</v>
          </cell>
        </row>
        <row r="310">
          <cell r="B310" t="str">
            <v>E0011S</v>
          </cell>
          <cell r="C310" t="str">
            <v>Borong Tack coat</v>
          </cell>
          <cell r="D310" t="str">
            <v>ltr</v>
          </cell>
          <cell r="E310">
            <v>8500</v>
          </cell>
          <cell r="J310">
            <v>8500</v>
          </cell>
          <cell r="K310">
            <v>8500</v>
          </cell>
        </row>
        <row r="311">
          <cell r="B311" t="str">
            <v>E0012S</v>
          </cell>
          <cell r="C311" t="str">
            <v>Borong AC - WC</v>
          </cell>
          <cell r="D311" t="str">
            <v>ton</v>
          </cell>
          <cell r="E311">
            <v>700000</v>
          </cell>
          <cell r="J311">
            <v>700000</v>
          </cell>
          <cell r="K311">
            <v>700000</v>
          </cell>
        </row>
        <row r="312">
          <cell r="B312" t="str">
            <v>E0013S</v>
          </cell>
          <cell r="C312" t="str">
            <v>Borong AC - BC</v>
          </cell>
          <cell r="D312" t="str">
            <v>ton</v>
          </cell>
          <cell r="E312">
            <v>680000</v>
          </cell>
          <cell r="J312">
            <v>680000</v>
          </cell>
          <cell r="K312">
            <v>680000</v>
          </cell>
        </row>
        <row r="313">
          <cell r="B313" t="str">
            <v>E0014S</v>
          </cell>
          <cell r="C313" t="str">
            <v>Borong Marka Jalan Thermoplastic</v>
          </cell>
          <cell r="D313" t="str">
            <v>m2</v>
          </cell>
          <cell r="E313">
            <v>80000</v>
          </cell>
          <cell r="J313">
            <v>80000</v>
          </cell>
          <cell r="K313">
            <v>80000</v>
          </cell>
        </row>
        <row r="314">
          <cell r="B314" t="str">
            <v>E0015S</v>
          </cell>
          <cell r="C314" t="str">
            <v>Borong Patok Pengarah</v>
          </cell>
          <cell r="D314" t="str">
            <v>Bh</v>
          </cell>
          <cell r="E314">
            <v>157656</v>
          </cell>
          <cell r="J314">
            <v>157656</v>
          </cell>
          <cell r="K314">
            <v>157656</v>
          </cell>
        </row>
        <row r="315">
          <cell r="B315" t="str">
            <v>E0016S</v>
          </cell>
          <cell r="C315" t="str">
            <v>Borong Patok Kilometer/Damija</v>
          </cell>
          <cell r="D315" t="str">
            <v>Bh</v>
          </cell>
          <cell r="E315">
            <v>63275</v>
          </cell>
          <cell r="J315">
            <v>63275</v>
          </cell>
          <cell r="K315">
            <v>63275</v>
          </cell>
        </row>
        <row r="316">
          <cell r="B316" t="str">
            <v>E0017S</v>
          </cell>
          <cell r="C316" t="str">
            <v>Borong Lapis Perekat (Tack Coat)</v>
          </cell>
          <cell r="D316" t="str">
            <v>Ltr</v>
          </cell>
          <cell r="E316">
            <v>8840</v>
          </cell>
          <cell r="J316">
            <v>8840</v>
          </cell>
          <cell r="K316">
            <v>8840</v>
          </cell>
        </row>
        <row r="317">
          <cell r="B317" t="str">
            <v>E0018S</v>
          </cell>
          <cell r="C317" t="str">
            <v>Borong Pekerjaan AC-WC</v>
          </cell>
          <cell r="D317" t="str">
            <v>m2</v>
          </cell>
          <cell r="E317">
            <v>800000</v>
          </cell>
          <cell r="J317">
            <v>800000</v>
          </cell>
          <cell r="K317">
            <v>800000</v>
          </cell>
        </row>
        <row r="318">
          <cell r="B318" t="str">
            <v>E0019S</v>
          </cell>
          <cell r="C318" t="str">
            <v>Borong Perawatan Jembatan Darurat</v>
          </cell>
          <cell r="D318" t="str">
            <v>Bln</v>
          </cell>
          <cell r="E318">
            <v>500000</v>
          </cell>
          <cell r="J318">
            <v>500000</v>
          </cell>
          <cell r="K318">
            <v>500000</v>
          </cell>
        </row>
        <row r="319">
          <cell r="B319" t="str">
            <v>E0020S</v>
          </cell>
          <cell r="C319" t="str">
            <v>Borong Pembuatan Jembatan Darurat</v>
          </cell>
          <cell r="D319" t="str">
            <v>m2</v>
          </cell>
          <cell r="E319">
            <v>200000</v>
          </cell>
          <cell r="J319">
            <v>200000</v>
          </cell>
          <cell r="K319">
            <v>200000</v>
          </cell>
        </row>
        <row r="320">
          <cell r="B320" t="str">
            <v>E0021S</v>
          </cell>
          <cell r="C320" t="str">
            <v>Borong Finishing Galian</v>
          </cell>
          <cell r="D320" t="str">
            <v>m3</v>
          </cell>
          <cell r="E320">
            <v>15000</v>
          </cell>
          <cell r="J320">
            <v>15000</v>
          </cell>
          <cell r="K320">
            <v>15000</v>
          </cell>
        </row>
        <row r="321">
          <cell r="B321" t="str">
            <v>E0022S</v>
          </cell>
          <cell r="C321" t="str">
            <v>Borong Pekerjaan HRS-WC / HRS-Base</v>
          </cell>
          <cell r="D321" t="str">
            <v>ton</v>
          </cell>
          <cell r="E321">
            <v>900000</v>
          </cell>
          <cell r="J321">
            <v>900000</v>
          </cell>
          <cell r="K321">
            <v>900000</v>
          </cell>
        </row>
        <row r="322">
          <cell r="B322" t="str">
            <v>E0023S</v>
          </cell>
          <cell r="C322" t="str">
            <v>Borong Fabrikasi &amp; Setting Baja Bracing</v>
          </cell>
          <cell r="D322" t="str">
            <v>kg</v>
          </cell>
          <cell r="E322">
            <v>1000</v>
          </cell>
          <cell r="J322">
            <v>1000</v>
          </cell>
          <cell r="K322">
            <v>1000</v>
          </cell>
        </row>
        <row r="323">
          <cell r="B323" t="str">
            <v>E0024S</v>
          </cell>
          <cell r="C323" t="str">
            <v>Borong Fabrikasi &amp; Setting Baja Composite</v>
          </cell>
          <cell r="D323" t="str">
            <v>kg</v>
          </cell>
          <cell r="E323">
            <v>400</v>
          </cell>
          <cell r="J323">
            <v>400</v>
          </cell>
          <cell r="K323">
            <v>400</v>
          </cell>
        </row>
        <row r="324">
          <cell r="B324" t="str">
            <v>E0025S</v>
          </cell>
          <cell r="C324" t="str">
            <v>Borong Erection Baja Composite</v>
          </cell>
          <cell r="D324" t="str">
            <v>kg</v>
          </cell>
          <cell r="E324">
            <v>1000</v>
          </cell>
          <cell r="J324">
            <v>1000</v>
          </cell>
          <cell r="K324">
            <v>1000</v>
          </cell>
        </row>
        <row r="325">
          <cell r="B325" t="str">
            <v>E0026S</v>
          </cell>
          <cell r="C325" t="str">
            <v>Pemancangan Tiang Pancang Baja</v>
          </cell>
          <cell r="D325" t="str">
            <v>ttk</v>
          </cell>
          <cell r="E325">
            <v>660000</v>
          </cell>
          <cell r="J325">
            <v>660000</v>
          </cell>
          <cell r="K325">
            <v>660000</v>
          </cell>
        </row>
        <row r="326">
          <cell r="B326" t="str">
            <v>E0027S</v>
          </cell>
          <cell r="C326" t="str">
            <v>Penyambungan Tiang Pancang Baja</v>
          </cell>
          <cell r="D326" t="str">
            <v>m1</v>
          </cell>
          <cell r="E326">
            <v>275000</v>
          </cell>
          <cell r="J326">
            <v>275000</v>
          </cell>
          <cell r="K326">
            <v>275000</v>
          </cell>
        </row>
        <row r="327">
          <cell r="B327" t="str">
            <v>E0028S</v>
          </cell>
          <cell r="C327" t="str">
            <v>Pemotongan Tiang Pancang Baja</v>
          </cell>
          <cell r="D327" t="str">
            <v>ttk</v>
          </cell>
          <cell r="E327">
            <v>300000</v>
          </cell>
          <cell r="J327">
            <v>300000</v>
          </cell>
          <cell r="K327">
            <v>300000</v>
          </cell>
        </row>
        <row r="328">
          <cell r="B328" t="str">
            <v>E0029S</v>
          </cell>
          <cell r="C328" t="str">
            <v>Borong Marka Jalan bukan Thermoplastic</v>
          </cell>
          <cell r="D328" t="str">
            <v>m2</v>
          </cell>
          <cell r="E328">
            <v>30000</v>
          </cell>
          <cell r="J328">
            <v>30000</v>
          </cell>
          <cell r="K328">
            <v>30000</v>
          </cell>
        </row>
        <row r="329">
          <cell r="B329" t="str">
            <v>E0030S</v>
          </cell>
          <cell r="C329" t="str">
            <v>Borong Pembuatan Rambu Jalan dg Pemantul + Tiang Galvanis</v>
          </cell>
          <cell r="D329" t="str">
            <v>bh</v>
          </cell>
          <cell r="E329">
            <v>750000</v>
          </cell>
          <cell r="J329">
            <v>750000</v>
          </cell>
          <cell r="K329">
            <v>750000</v>
          </cell>
        </row>
        <row r="331">
          <cell r="C331" t="str">
            <v>FASILITAS KONTRAKTOR :</v>
          </cell>
          <cell r="J331">
            <v>0</v>
          </cell>
          <cell r="K331">
            <v>0</v>
          </cell>
        </row>
        <row r="332">
          <cell r="B332" t="str">
            <v>E0001F</v>
          </cell>
          <cell r="C332" t="str">
            <v>Sewa Tanah (u/ AMP &amp; Base Camp)</v>
          </cell>
          <cell r="D332" t="str">
            <v>Ha/Bln</v>
          </cell>
          <cell r="E332">
            <v>1000000</v>
          </cell>
          <cell r="J332">
            <v>1000000</v>
          </cell>
          <cell r="K332">
            <v>1000000</v>
          </cell>
        </row>
        <row r="333">
          <cell r="B333" t="str">
            <v>E0002F</v>
          </cell>
          <cell r="C333" t="str">
            <v>Base Camp Pekerja</v>
          </cell>
          <cell r="D333" t="str">
            <v>m2</v>
          </cell>
          <cell r="E333">
            <v>450000</v>
          </cell>
          <cell r="J333">
            <v>450000</v>
          </cell>
          <cell r="K333">
            <v>450000</v>
          </cell>
        </row>
        <row r="334">
          <cell r="B334" t="str">
            <v>E0003F</v>
          </cell>
          <cell r="C334" t="str">
            <v>Sewa Kantor</v>
          </cell>
          <cell r="D334" t="str">
            <v>Unit/Bln</v>
          </cell>
          <cell r="E334">
            <v>1500000</v>
          </cell>
          <cell r="J334">
            <v>1500000</v>
          </cell>
          <cell r="K334">
            <v>1500000</v>
          </cell>
        </row>
        <row r="335">
          <cell r="B335" t="str">
            <v>E0005F</v>
          </cell>
          <cell r="C335" t="str">
            <v>Direksi Keet</v>
          </cell>
          <cell r="D335" t="str">
            <v>m2</v>
          </cell>
          <cell r="E335">
            <v>450000</v>
          </cell>
          <cell r="J335">
            <v>450000</v>
          </cell>
          <cell r="K335">
            <v>450000</v>
          </cell>
        </row>
        <row r="336">
          <cell r="B336" t="str">
            <v>E0006F</v>
          </cell>
          <cell r="C336" t="str">
            <v>Pagar Proyek</v>
          </cell>
          <cell r="D336" t="str">
            <v>m1</v>
          </cell>
          <cell r="E336">
            <v>70000</v>
          </cell>
          <cell r="J336">
            <v>70000</v>
          </cell>
          <cell r="K336">
            <v>70000</v>
          </cell>
        </row>
        <row r="337">
          <cell r="B337" t="str">
            <v>E0007F</v>
          </cell>
          <cell r="C337" t="str">
            <v>Safety Cost</v>
          </cell>
          <cell r="D337" t="str">
            <v>Ls</v>
          </cell>
          <cell r="E337">
            <v>50000000</v>
          </cell>
          <cell r="J337">
            <v>50000000</v>
          </cell>
          <cell r="K337">
            <v>50000000</v>
          </cell>
        </row>
        <row r="338">
          <cell r="B338" t="str">
            <v>E0008F</v>
          </cell>
          <cell r="C338" t="str">
            <v>Bangunan Laboratorium</v>
          </cell>
          <cell r="D338" t="str">
            <v>m2</v>
          </cell>
          <cell r="E338">
            <v>450000</v>
          </cell>
          <cell r="J338">
            <v>450000</v>
          </cell>
          <cell r="K338">
            <v>450000</v>
          </cell>
        </row>
        <row r="339">
          <cell r="B339" t="str">
            <v>E0009F</v>
          </cell>
          <cell r="C339" t="str">
            <v>Sewa Mess Karyawan</v>
          </cell>
          <cell r="D339" t="str">
            <v>Unit/Bln</v>
          </cell>
          <cell r="E339">
            <v>1500000</v>
          </cell>
          <cell r="J339">
            <v>1500000</v>
          </cell>
          <cell r="K339">
            <v>1500000</v>
          </cell>
        </row>
        <row r="340">
          <cell r="B340" t="str">
            <v>E0010F</v>
          </cell>
          <cell r="C340" t="str">
            <v>Workshop</v>
          </cell>
          <cell r="D340" t="str">
            <v>m2</v>
          </cell>
          <cell r="E340">
            <v>400000</v>
          </cell>
          <cell r="J340">
            <v>400000</v>
          </cell>
          <cell r="K340">
            <v>400000</v>
          </cell>
        </row>
        <row r="341">
          <cell r="B341" t="str">
            <v>E0011F</v>
          </cell>
          <cell r="C341" t="str">
            <v>Sewa Tanah (u/ Crusher)</v>
          </cell>
          <cell r="D341" t="str">
            <v>Bln</v>
          </cell>
          <cell r="E341">
            <v>1000000</v>
          </cell>
          <cell r="J341">
            <v>1000000</v>
          </cell>
          <cell r="K341">
            <v>1000000</v>
          </cell>
        </row>
        <row r="342">
          <cell r="B342" t="str">
            <v>E0012F</v>
          </cell>
          <cell r="C342" t="str">
            <v>Penyiapan Lahan</v>
          </cell>
          <cell r="D342" t="str">
            <v>Ls</v>
          </cell>
          <cell r="E342">
            <v>0</v>
          </cell>
          <cell r="J342">
            <v>0</v>
          </cell>
          <cell r="K342">
            <v>0</v>
          </cell>
        </row>
        <row r="343">
          <cell r="B343" t="str">
            <v>E0013F</v>
          </cell>
          <cell r="C343" t="str">
            <v>Fasilitas Base Camp</v>
          </cell>
          <cell r="D343" t="str">
            <v>Ls</v>
          </cell>
          <cell r="E343">
            <v>79050000</v>
          </cell>
          <cell r="J343">
            <v>79050000</v>
          </cell>
          <cell r="K343">
            <v>79050000</v>
          </cell>
        </row>
        <row r="344">
          <cell r="B344" t="str">
            <v>E0014F</v>
          </cell>
          <cell r="C344" t="str">
            <v>Fasilitas Mess Karyawan</v>
          </cell>
          <cell r="D344" t="str">
            <v>Ls</v>
          </cell>
          <cell r="E344">
            <v>31350000</v>
          </cell>
          <cell r="J344">
            <v>31350000</v>
          </cell>
          <cell r="K344">
            <v>31350000</v>
          </cell>
        </row>
        <row r="345">
          <cell r="B345" t="str">
            <v>E0015F</v>
          </cell>
          <cell r="C345" t="str">
            <v>Fasilitas Direksi Keet</v>
          </cell>
          <cell r="D345" t="str">
            <v>Ls</v>
          </cell>
          <cell r="E345">
            <v>12700000</v>
          </cell>
          <cell r="J345">
            <v>12700000</v>
          </cell>
          <cell r="K345">
            <v>12700000</v>
          </cell>
        </row>
        <row r="346">
          <cell r="B346" t="str">
            <v>E0016F</v>
          </cell>
          <cell r="C346" t="str">
            <v>Pos Jaga</v>
          </cell>
          <cell r="D346" t="str">
            <v>m2</v>
          </cell>
          <cell r="E346">
            <v>400000</v>
          </cell>
          <cell r="J346">
            <v>400000</v>
          </cell>
          <cell r="K346">
            <v>400000</v>
          </cell>
        </row>
        <row r="347">
          <cell r="B347" t="str">
            <v>E0017F</v>
          </cell>
          <cell r="C347" t="str">
            <v>Biaya Pengujian</v>
          </cell>
          <cell r="D347" t="str">
            <v>Ls</v>
          </cell>
          <cell r="E347">
            <v>10000000</v>
          </cell>
          <cell r="J347">
            <v>10000000</v>
          </cell>
          <cell r="K347">
            <v>10000000</v>
          </cell>
        </row>
        <row r="348">
          <cell r="B348" t="str">
            <v>E0018F</v>
          </cell>
          <cell r="C348" t="str">
            <v>Biaya Sosial</v>
          </cell>
          <cell r="D348" t="str">
            <v>Ls</v>
          </cell>
          <cell r="E348">
            <v>25000000</v>
          </cell>
          <cell r="J348">
            <v>25000000</v>
          </cell>
          <cell r="K348">
            <v>25000000</v>
          </cell>
        </row>
        <row r="349">
          <cell r="B349" t="str">
            <v>E0019F</v>
          </cell>
          <cell r="C349" t="str">
            <v>Gudang</v>
          </cell>
          <cell r="D349" t="str">
            <v>m2</v>
          </cell>
          <cell r="E349">
            <v>450000</v>
          </cell>
          <cell r="J349">
            <v>450000</v>
          </cell>
          <cell r="K349">
            <v>450000</v>
          </cell>
        </row>
        <row r="350">
          <cell r="B350" t="str">
            <v>E0020F</v>
          </cell>
          <cell r="C350" t="str">
            <v>Fasilitas Kantor</v>
          </cell>
          <cell r="D350" t="str">
            <v>Ls</v>
          </cell>
          <cell r="E350">
            <v>48100000</v>
          </cell>
          <cell r="J350">
            <v>48100000</v>
          </cell>
          <cell r="K350">
            <v>48100000</v>
          </cell>
        </row>
        <row r="351">
          <cell r="B351" t="str">
            <v>E0021F</v>
          </cell>
          <cell r="C351" t="str">
            <v>Biaya 5R</v>
          </cell>
          <cell r="D351" t="str">
            <v>Ls</v>
          </cell>
          <cell r="E351">
            <v>20000000</v>
          </cell>
          <cell r="J351">
            <v>20000000</v>
          </cell>
          <cell r="K351">
            <v>20000000</v>
          </cell>
        </row>
        <row r="356">
          <cell r="B356" t="str">
            <v>STOP</v>
          </cell>
          <cell r="C356" t="str">
            <v>Grand Total &gt;&gt;&gt;&gt;&gt;&gt;&gt;&gt;&gt;&gt;&gt;&gt;&gt;&gt;&gt;&gt;&gt;&gt;&gt;&gt;&gt;</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EM"/>
      <sheetName val="UPAH&amp;BHN"/>
      <sheetName val="ON-SITE"/>
      <sheetName val="AHS"/>
      <sheetName val="REKAP"/>
      <sheetName val="BQ"/>
      <sheetName val="NEGOSIASI (INDUK SPJ)"/>
      <sheetName val="METHOD"/>
      <sheetName val="SUB-KONTR"/>
      <sheetName val="SCHEDULE"/>
      <sheetName val="AHRG-ALT"/>
      <sheetName val="CAP-PLANT (2)"/>
      <sheetName val="staf"/>
      <sheetName val="alat"/>
    </sheetNames>
    <sheetDataSet>
      <sheetData sheetId="0" refreshError="1"/>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2"/>
      <sheetName val="ANALISAGATE"/>
    </sheetNames>
    <sheetDataSet>
      <sheetData sheetId="0"/>
      <sheetData sheetId="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OTAL"/>
      <sheetName val="PRELIM"/>
      <sheetName val="TOWN"/>
      <sheetName val="BQ-TAMBAHAN"/>
    </sheetNames>
    <sheetDataSet>
      <sheetData sheetId="0" refreshError="1"/>
      <sheetData sheetId="1" refreshError="1"/>
      <sheetData sheetId="2" refreshError="1"/>
      <sheetData sheetId="3" refreshError="1"/>
      <sheetData sheetId="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sheetName val="Upah"/>
      <sheetName val="Sat. Pek."/>
      <sheetName val="Vol Swa 1 T"/>
      <sheetName val="Material Swa 1 T"/>
      <sheetName val="10 T"/>
      <sheetName val="1 T"/>
      <sheetName val="20 T"/>
      <sheetName val="2 x 10T"/>
      <sheetName val="Sat_ Pek_"/>
    </sheetNames>
    <sheetDataSet>
      <sheetData sheetId="0" refreshError="1"/>
      <sheetData sheetId="1"/>
      <sheetData sheetId="2">
        <row r="11">
          <cell r="H11" t="str">
            <v>Pasang Bowplank</v>
          </cell>
          <cell r="L11" t="str">
            <v>M'</v>
          </cell>
          <cell r="M11">
            <v>1</v>
          </cell>
          <cell r="O11">
            <v>4204.4110275689218</v>
          </cell>
          <cell r="P11">
            <v>3018.2727272727275</v>
          </cell>
          <cell r="Q11">
            <v>3018.2727272727275</v>
          </cell>
          <cell r="R11">
            <v>7222.6837548416497</v>
          </cell>
        </row>
        <row r="12">
          <cell r="I12" t="str">
            <v>Kayu Papan 2/20 - 4 m</v>
          </cell>
          <cell r="L12" t="str">
            <v>Btg</v>
          </cell>
          <cell r="M12">
            <v>0.26315789473684209</v>
          </cell>
          <cell r="N12">
            <v>11200</v>
          </cell>
          <cell r="O12">
            <v>2947.3684210526312</v>
          </cell>
          <cell r="P12" t="str">
            <v/>
          </cell>
        </row>
        <row r="13">
          <cell r="I13" t="str">
            <v>Kayu Balok 4/6 - 4 m</v>
          </cell>
          <cell r="L13" t="str">
            <v>Btg</v>
          </cell>
          <cell r="M13">
            <v>0.17543859649122806</v>
          </cell>
          <cell r="N13">
            <v>6720</v>
          </cell>
          <cell r="O13">
            <v>1178.9473684210525</v>
          </cell>
          <cell r="P13" t="str">
            <v/>
          </cell>
        </row>
        <row r="14">
          <cell r="I14" t="str">
            <v>Paku 2,5"</v>
          </cell>
          <cell r="J14" t="str">
            <v/>
          </cell>
          <cell r="L14" t="str">
            <v>Kg</v>
          </cell>
          <cell r="M14">
            <v>1.1904761904761904E-2</v>
          </cell>
          <cell r="N14">
            <v>3200</v>
          </cell>
          <cell r="O14">
            <v>38.095238095238095</v>
          </cell>
          <cell r="P14" t="str">
            <v/>
          </cell>
        </row>
        <row r="15">
          <cell r="I15" t="str">
            <v>Benang Nylon</v>
          </cell>
          <cell r="L15" t="str">
            <v>Rol</v>
          </cell>
          <cell r="M15">
            <v>0.02</v>
          </cell>
          <cell r="N15">
            <v>2000</v>
          </cell>
          <cell r="O15">
            <v>40</v>
          </cell>
          <cell r="P15" t="str">
            <v/>
          </cell>
        </row>
        <row r="16">
          <cell r="H16" t="str">
            <v>Galian Tanah</v>
          </cell>
          <cell r="L16" t="str">
            <v>M³</v>
          </cell>
          <cell r="M16">
            <v>1</v>
          </cell>
          <cell r="N16" t="str">
            <v/>
          </cell>
          <cell r="P16">
            <v>7789.0909090909081</v>
          </cell>
          <cell r="Q16">
            <v>7789.0909090909081</v>
          </cell>
          <cell r="R16">
            <v>7789.0909090909081</v>
          </cell>
        </row>
        <row r="17">
          <cell r="H17" t="str">
            <v>Urugan Tanah &amp; Pemadatan</v>
          </cell>
          <cell r="L17" t="str">
            <v>M³</v>
          </cell>
          <cell r="M17">
            <v>1</v>
          </cell>
          <cell r="N17" t="str">
            <v/>
          </cell>
          <cell r="P17">
            <v>7302.272727272727</v>
          </cell>
          <cell r="Q17">
            <v>7302.272727272727</v>
          </cell>
          <cell r="R17">
            <v>7302.272727272727</v>
          </cell>
        </row>
        <row r="18">
          <cell r="H18" t="str">
            <v>Urug Pasir</v>
          </cell>
          <cell r="L18" t="str">
            <v>M³</v>
          </cell>
          <cell r="M18">
            <v>1</v>
          </cell>
          <cell r="N18" t="str">
            <v/>
          </cell>
          <cell r="O18">
            <v>30000</v>
          </cell>
          <cell r="P18">
            <v>4868.181818181818</v>
          </cell>
          <cell r="Q18">
            <v>4868.181818181818</v>
          </cell>
          <cell r="R18">
            <v>34868.181818181816</v>
          </cell>
        </row>
        <row r="19">
          <cell r="I19" t="str">
            <v>Pasir Urug</v>
          </cell>
          <cell r="L19" t="str">
            <v>M³</v>
          </cell>
          <cell r="M19">
            <v>1.2</v>
          </cell>
          <cell r="N19">
            <v>25000</v>
          </cell>
          <cell r="O19">
            <v>30000</v>
          </cell>
          <cell r="P19" t="str">
            <v/>
          </cell>
        </row>
        <row r="21">
          <cell r="N21" t="str">
            <v/>
          </cell>
          <cell r="P21" t="str">
            <v/>
          </cell>
        </row>
        <row r="22">
          <cell r="H22" t="str">
            <v>Bekisting Menerus</v>
          </cell>
          <cell r="L22" t="str">
            <v>M²</v>
          </cell>
          <cell r="M22">
            <v>1</v>
          </cell>
          <cell r="N22" t="str">
            <v/>
          </cell>
          <cell r="O22">
            <v>5690</v>
          </cell>
          <cell r="P22">
            <v>14604.545454545454</v>
          </cell>
          <cell r="Q22">
            <v>14604.545454545454</v>
          </cell>
          <cell r="R22">
            <v>20294.545454545456</v>
          </cell>
        </row>
        <row r="23">
          <cell r="I23" t="str">
            <v>Kayu Papan 2/20 - 4 m</v>
          </cell>
          <cell r="L23" t="str">
            <v>Btg</v>
          </cell>
          <cell r="M23">
            <v>0.15625</v>
          </cell>
          <cell r="N23">
            <v>11200</v>
          </cell>
          <cell r="O23">
            <v>1750</v>
          </cell>
          <cell r="P23" t="str">
            <v/>
          </cell>
        </row>
        <row r="24">
          <cell r="I24" t="str">
            <v>Kayu Balok 4/6 - 4 m</v>
          </cell>
          <cell r="L24" t="str">
            <v>Btg</v>
          </cell>
          <cell r="M24">
            <v>0.5625</v>
          </cell>
          <cell r="N24">
            <v>6720</v>
          </cell>
          <cell r="O24">
            <v>3780</v>
          </cell>
          <cell r="P24" t="str">
            <v/>
          </cell>
        </row>
        <row r="25">
          <cell r="I25" t="str">
            <v>Paku 2"</v>
          </cell>
          <cell r="L25" t="str">
            <v>Kg</v>
          </cell>
          <cell r="M25">
            <v>0.05</v>
          </cell>
          <cell r="N25">
            <v>3200</v>
          </cell>
          <cell r="O25">
            <v>160</v>
          </cell>
          <cell r="P25" t="str">
            <v/>
          </cell>
        </row>
        <row r="26">
          <cell r="H26" t="str">
            <v>Bekisting Setempat</v>
          </cell>
          <cell r="L26" t="str">
            <v>M²</v>
          </cell>
          <cell r="M26">
            <v>1</v>
          </cell>
          <cell r="N26" t="str">
            <v/>
          </cell>
          <cell r="O26">
            <v>13786.666666666668</v>
          </cell>
          <cell r="P26">
            <v>14604.545454545454</v>
          </cell>
          <cell r="Q26">
            <v>14604.545454545454</v>
          </cell>
          <cell r="R26">
            <v>28391.21212121212</v>
          </cell>
        </row>
        <row r="27">
          <cell r="I27" t="str">
            <v>Kayu Papan 2/20 - 4 m</v>
          </cell>
          <cell r="L27" t="str">
            <v>Btg</v>
          </cell>
          <cell r="M27">
            <v>0.41666666666666669</v>
          </cell>
          <cell r="N27">
            <v>11200</v>
          </cell>
          <cell r="O27">
            <v>4666.666666666667</v>
          </cell>
          <cell r="P27" t="str">
            <v/>
          </cell>
        </row>
        <row r="28">
          <cell r="I28" t="str">
            <v>Kayu Balok 4/6 - 4 m</v>
          </cell>
          <cell r="L28" t="str">
            <v>Btg</v>
          </cell>
          <cell r="M28">
            <v>1.3333333333333333</v>
          </cell>
          <cell r="N28">
            <v>6720</v>
          </cell>
          <cell r="O28">
            <v>8960</v>
          </cell>
          <cell r="P28" t="str">
            <v/>
          </cell>
        </row>
        <row r="29">
          <cell r="I29" t="str">
            <v>Paku 2"</v>
          </cell>
          <cell r="L29" t="str">
            <v>Kg</v>
          </cell>
          <cell r="M29">
            <v>0.05</v>
          </cell>
          <cell r="N29">
            <v>3200</v>
          </cell>
          <cell r="O29">
            <v>160</v>
          </cell>
          <cell r="P29" t="str">
            <v/>
          </cell>
        </row>
        <row r="30">
          <cell r="H30" t="str">
            <v>Bekisting Balok &amp; Kolom</v>
          </cell>
          <cell r="L30" t="str">
            <v>M²</v>
          </cell>
          <cell r="M30">
            <v>1</v>
          </cell>
          <cell r="N30" t="str">
            <v/>
          </cell>
          <cell r="O30">
            <v>11220</v>
          </cell>
          <cell r="P30">
            <v>14604.545454545454</v>
          </cell>
          <cell r="Q30">
            <v>14604.545454545454</v>
          </cell>
          <cell r="R30">
            <v>25824.545454545456</v>
          </cell>
        </row>
        <row r="31">
          <cell r="I31" t="str">
            <v>Kayu Papan 2/20 - 4 m</v>
          </cell>
          <cell r="L31" t="str">
            <v>Btg</v>
          </cell>
          <cell r="M31">
            <v>0.3125</v>
          </cell>
          <cell r="N31">
            <v>11200</v>
          </cell>
          <cell r="O31">
            <v>3500</v>
          </cell>
          <cell r="P31" t="str">
            <v/>
          </cell>
        </row>
        <row r="32">
          <cell r="I32" t="str">
            <v>Kayu Balok 4/6 - 4 m</v>
          </cell>
          <cell r="L32" t="str">
            <v>Btg</v>
          </cell>
          <cell r="M32">
            <v>1.125</v>
          </cell>
          <cell r="N32">
            <v>6720</v>
          </cell>
          <cell r="O32">
            <v>7560</v>
          </cell>
          <cell r="P32" t="str">
            <v/>
          </cell>
        </row>
        <row r="33">
          <cell r="I33" t="str">
            <v>Paku 2"</v>
          </cell>
          <cell r="L33" t="str">
            <v>Kg</v>
          </cell>
          <cell r="M33">
            <v>0.05</v>
          </cell>
          <cell r="N33">
            <v>3200</v>
          </cell>
          <cell r="O33">
            <v>160</v>
          </cell>
          <cell r="P33" t="str">
            <v/>
          </cell>
        </row>
        <row r="34">
          <cell r="H34" t="str">
            <v>Pengecoran 1:3:5</v>
          </cell>
          <cell r="L34" t="str">
            <v>M³</v>
          </cell>
          <cell r="M34">
            <v>1</v>
          </cell>
          <cell r="N34" t="str">
            <v/>
          </cell>
          <cell r="O34">
            <v>179250</v>
          </cell>
          <cell r="P34">
            <v>48681.818181818177</v>
          </cell>
          <cell r="Q34">
            <v>48681.818181818177</v>
          </cell>
          <cell r="R34">
            <v>227931.81818181818</v>
          </cell>
        </row>
        <row r="35">
          <cell r="I35" t="str">
            <v>Semen PC Type 1 @ 50 Kg</v>
          </cell>
          <cell r="L35" t="str">
            <v>Zak</v>
          </cell>
          <cell r="M35">
            <v>4</v>
          </cell>
          <cell r="N35">
            <v>28500</v>
          </cell>
          <cell r="O35">
            <v>114000</v>
          </cell>
          <cell r="P35" t="str">
            <v/>
          </cell>
        </row>
        <row r="36">
          <cell r="I36" t="str">
            <v>Pasir Beton/Cor</v>
          </cell>
          <cell r="L36" t="str">
            <v>M³</v>
          </cell>
          <cell r="M36">
            <v>0.63</v>
          </cell>
          <cell r="N36">
            <v>25000</v>
          </cell>
          <cell r="O36">
            <v>15750</v>
          </cell>
          <cell r="P36" t="str">
            <v/>
          </cell>
        </row>
        <row r="37">
          <cell r="I37" t="str">
            <v>Kerikil/koral</v>
          </cell>
          <cell r="L37" t="str">
            <v>M³</v>
          </cell>
          <cell r="M37">
            <v>0.9</v>
          </cell>
          <cell r="N37">
            <v>55000</v>
          </cell>
          <cell r="O37">
            <v>49500</v>
          </cell>
          <cell r="P37" t="str">
            <v/>
          </cell>
        </row>
        <row r="38">
          <cell r="H38" t="str">
            <v>Pembesian £ dia. 12 mm + Kawat Beton</v>
          </cell>
          <cell r="L38" t="str">
            <v>Kg</v>
          </cell>
          <cell r="M38">
            <v>1</v>
          </cell>
          <cell r="N38" t="str">
            <v/>
          </cell>
          <cell r="O38">
            <v>3860</v>
          </cell>
          <cell r="P38">
            <v>340.77272727272725</v>
          </cell>
          <cell r="Q38">
            <v>340.77272727272725</v>
          </cell>
          <cell r="R38">
            <v>4200.772727272727</v>
          </cell>
        </row>
        <row r="39">
          <cell r="I39" t="str">
            <v>Besi Beton  £ Ø 12 mm</v>
          </cell>
          <cell r="L39" t="str">
            <v>Kg</v>
          </cell>
          <cell r="M39">
            <v>1</v>
          </cell>
          <cell r="N39">
            <v>3750</v>
          </cell>
          <cell r="O39">
            <v>3750</v>
          </cell>
          <cell r="P39" t="str">
            <v/>
          </cell>
        </row>
        <row r="40">
          <cell r="I40" t="str">
            <v>Kawat Beton/Bendrat</v>
          </cell>
          <cell r="L40" t="str">
            <v>Kg</v>
          </cell>
          <cell r="M40">
            <v>0.02</v>
          </cell>
          <cell r="N40">
            <v>5500</v>
          </cell>
          <cell r="O40">
            <v>110</v>
          </cell>
          <cell r="P40" t="str">
            <v/>
          </cell>
        </row>
        <row r="41">
          <cell r="H41" t="str">
            <v>Pembesian &gt; dia. 12 mm + Kawat Beton</v>
          </cell>
          <cell r="L41" t="str">
            <v>Kg</v>
          </cell>
          <cell r="M41">
            <v>1</v>
          </cell>
          <cell r="N41" t="str">
            <v/>
          </cell>
          <cell r="O41">
            <v>3860</v>
          </cell>
          <cell r="P41">
            <v>292.09090909090907</v>
          </cell>
          <cell r="Q41">
            <v>292.09090909090907</v>
          </cell>
          <cell r="R41">
            <v>4152.090909090909</v>
          </cell>
        </row>
        <row r="42">
          <cell r="I42" t="str">
            <v>Besi Beton &gt; Ø 12 mm</v>
          </cell>
          <cell r="L42" t="str">
            <v>Kg</v>
          </cell>
          <cell r="M42">
            <v>1</v>
          </cell>
          <cell r="N42">
            <v>3750</v>
          </cell>
          <cell r="O42">
            <v>3750</v>
          </cell>
          <cell r="P42" t="str">
            <v/>
          </cell>
        </row>
        <row r="43">
          <cell r="I43" t="str">
            <v>Kawat Beton/Bendrat</v>
          </cell>
          <cell r="L43" t="str">
            <v>Kg</v>
          </cell>
          <cell r="M43">
            <v>0.02</v>
          </cell>
          <cell r="N43">
            <v>5500</v>
          </cell>
          <cell r="O43">
            <v>110</v>
          </cell>
          <cell r="P43" t="str">
            <v/>
          </cell>
        </row>
        <row r="44">
          <cell r="H44" t="str">
            <v>Pembesian £ dia. 12 mm</v>
          </cell>
          <cell r="L44" t="str">
            <v>Kg</v>
          </cell>
          <cell r="M44">
            <v>1</v>
          </cell>
          <cell r="N44" t="str">
            <v/>
          </cell>
          <cell r="O44">
            <v>3750</v>
          </cell>
          <cell r="P44">
            <v>340.77272727272725</v>
          </cell>
          <cell r="Q44">
            <v>340.77272727272725</v>
          </cell>
          <cell r="R44">
            <v>4090.772727272727</v>
          </cell>
        </row>
        <row r="45">
          <cell r="I45" t="str">
            <v>Besi Beton  £ Ø 12 mm</v>
          </cell>
          <cell r="L45" t="str">
            <v>Kg</v>
          </cell>
          <cell r="M45">
            <v>1</v>
          </cell>
          <cell r="N45">
            <v>3750</v>
          </cell>
          <cell r="O45">
            <v>3750</v>
          </cell>
          <cell r="P45" t="str">
            <v/>
          </cell>
        </row>
        <row r="46">
          <cell r="H46" t="str">
            <v>Pembesian &gt; dia. 12 mm</v>
          </cell>
          <cell r="L46" t="str">
            <v>Kg</v>
          </cell>
          <cell r="M46">
            <v>1</v>
          </cell>
          <cell r="N46" t="str">
            <v/>
          </cell>
          <cell r="O46">
            <v>3750</v>
          </cell>
          <cell r="P46">
            <v>292.09090909090907</v>
          </cell>
          <cell r="Q46">
            <v>292.09090909090907</v>
          </cell>
          <cell r="R46">
            <v>4042.090909090909</v>
          </cell>
        </row>
        <row r="47">
          <cell r="I47" t="str">
            <v>Besi Beton &gt; Ø 12 mm</v>
          </cell>
          <cell r="L47" t="str">
            <v>Kg</v>
          </cell>
          <cell r="M47">
            <v>1</v>
          </cell>
          <cell r="N47">
            <v>3750</v>
          </cell>
          <cell r="O47">
            <v>3750</v>
          </cell>
          <cell r="P47" t="str">
            <v/>
          </cell>
        </row>
        <row r="48">
          <cell r="H48" t="str">
            <v>Pengecoran 1:2:3</v>
          </cell>
          <cell r="L48" t="str">
            <v>M³</v>
          </cell>
          <cell r="M48">
            <v>1</v>
          </cell>
          <cell r="N48" t="str">
            <v/>
          </cell>
          <cell r="O48">
            <v>325600</v>
          </cell>
          <cell r="P48">
            <v>48681.818181818177</v>
          </cell>
          <cell r="Q48">
            <v>48681.818181818177</v>
          </cell>
          <cell r="R48">
            <v>374281.81818181818</v>
          </cell>
        </row>
        <row r="49">
          <cell r="I49" t="str">
            <v>Semen PC Type 1 @ 50 Kg</v>
          </cell>
          <cell r="L49" t="str">
            <v>Zak</v>
          </cell>
          <cell r="M49">
            <v>5.6</v>
          </cell>
          <cell r="N49">
            <v>28500</v>
          </cell>
          <cell r="O49">
            <v>159600</v>
          </cell>
          <cell r="P49" t="str">
            <v/>
          </cell>
        </row>
        <row r="50">
          <cell r="I50" t="str">
            <v>Pasir Beton/Cor</v>
          </cell>
          <cell r="L50" t="str">
            <v>M³</v>
          </cell>
          <cell r="M50">
            <v>0.56000000000000005</v>
          </cell>
          <cell r="N50">
            <v>25000</v>
          </cell>
          <cell r="O50">
            <v>14000.000000000002</v>
          </cell>
          <cell r="P50" t="str">
            <v/>
          </cell>
        </row>
        <row r="51">
          <cell r="I51" t="str">
            <v>Split</v>
          </cell>
          <cell r="L51" t="str">
            <v>M³</v>
          </cell>
          <cell r="M51">
            <v>0.8</v>
          </cell>
          <cell r="N51">
            <v>190000</v>
          </cell>
          <cell r="O51">
            <v>152000</v>
          </cell>
          <cell r="P51" t="str">
            <v/>
          </cell>
        </row>
        <row r="52">
          <cell r="H52" t="str">
            <v>Pengecoran (K 225)</v>
          </cell>
          <cell r="L52" t="str">
            <v>M³</v>
          </cell>
          <cell r="M52">
            <v>1</v>
          </cell>
          <cell r="N52" t="str">
            <v/>
          </cell>
          <cell r="O52">
            <v>346900</v>
          </cell>
          <cell r="P52">
            <v>48681.818181818177</v>
          </cell>
          <cell r="Q52">
            <v>48681.818181818177</v>
          </cell>
          <cell r="R52">
            <v>395581.81818181818</v>
          </cell>
        </row>
        <row r="53">
          <cell r="I53" t="str">
            <v>Semen PC Type 1 @ 50 Kg</v>
          </cell>
          <cell r="L53" t="str">
            <v>Zak</v>
          </cell>
          <cell r="M53">
            <v>6.4</v>
          </cell>
          <cell r="N53">
            <v>28500</v>
          </cell>
          <cell r="O53">
            <v>182400</v>
          </cell>
          <cell r="P53" t="str">
            <v/>
          </cell>
        </row>
        <row r="54">
          <cell r="I54" t="str">
            <v>Pasir Beton/Cor</v>
          </cell>
          <cell r="L54" t="str">
            <v>M³</v>
          </cell>
          <cell r="M54">
            <v>0.5</v>
          </cell>
          <cell r="N54">
            <v>25000</v>
          </cell>
          <cell r="O54">
            <v>12500</v>
          </cell>
          <cell r="P54" t="str">
            <v/>
          </cell>
        </row>
        <row r="55">
          <cell r="I55" t="str">
            <v>Split</v>
          </cell>
          <cell r="L55" t="str">
            <v>M³</v>
          </cell>
          <cell r="M55">
            <v>0.8</v>
          </cell>
          <cell r="N55">
            <v>190000</v>
          </cell>
          <cell r="O55">
            <v>152000</v>
          </cell>
          <cell r="P55" t="str">
            <v/>
          </cell>
        </row>
        <row r="56">
          <cell r="H56" t="str">
            <v>Lantai Kerja</v>
          </cell>
          <cell r="L56" t="str">
            <v>M²</v>
          </cell>
          <cell r="M56">
            <v>1</v>
          </cell>
          <cell r="N56" t="str">
            <v/>
          </cell>
          <cell r="O56">
            <v>9615</v>
          </cell>
          <cell r="P56">
            <v>4868.181818181818</v>
          </cell>
          <cell r="Q56">
            <v>4868.181818181818</v>
          </cell>
          <cell r="R56">
            <v>14483.181818181818</v>
          </cell>
        </row>
        <row r="57">
          <cell r="I57" t="str">
            <v>Semen PC Type 1 @ 50 Kg</v>
          </cell>
          <cell r="L57" t="str">
            <v>Zak</v>
          </cell>
          <cell r="M57">
            <v>0.2</v>
          </cell>
          <cell r="N57">
            <v>28500</v>
          </cell>
          <cell r="O57">
            <v>5700</v>
          </cell>
          <cell r="P57" t="str">
            <v/>
          </cell>
        </row>
        <row r="58">
          <cell r="I58" t="str">
            <v>Pasir Beton/Cor</v>
          </cell>
          <cell r="L58" t="str">
            <v>M³</v>
          </cell>
          <cell r="M58">
            <v>3.78E-2</v>
          </cell>
          <cell r="N58">
            <v>25000</v>
          </cell>
          <cell r="O58">
            <v>945</v>
          </cell>
          <cell r="P58" t="str">
            <v/>
          </cell>
        </row>
        <row r="59">
          <cell r="I59" t="str">
            <v>Kerikil/koral</v>
          </cell>
          <cell r="L59" t="str">
            <v>M³</v>
          </cell>
          <cell r="M59">
            <v>5.4000000000000006E-2</v>
          </cell>
          <cell r="N59">
            <v>55000</v>
          </cell>
          <cell r="O59">
            <v>2970.0000000000005</v>
          </cell>
          <cell r="P59" t="str">
            <v/>
          </cell>
        </row>
        <row r="60">
          <cell r="H60" t="str">
            <v>Pasang Angker  Ø  12 mm - 150 mm</v>
          </cell>
          <cell r="L60" t="str">
            <v>Bh</v>
          </cell>
          <cell r="M60">
            <v>1</v>
          </cell>
          <cell r="N60" t="str">
            <v/>
          </cell>
          <cell r="O60">
            <v>931.73219999999992</v>
          </cell>
          <cell r="Q60">
            <v>1145.4545454545453</v>
          </cell>
          <cell r="R60">
            <v>2077.1867454545454</v>
          </cell>
        </row>
        <row r="61">
          <cell r="H61" t="str">
            <v>Pasang Angker</v>
          </cell>
          <cell r="I61" t="str">
            <v>Baut Angker  Ø  12 mm - 150 mm</v>
          </cell>
          <cell r="L61" t="str">
            <v>Bh</v>
          </cell>
          <cell r="M61">
            <v>1</v>
          </cell>
          <cell r="N61">
            <v>931.73219999999992</v>
          </cell>
          <cell r="O61">
            <v>931.73219999999992</v>
          </cell>
          <cell r="P61">
            <v>1145.4545454545453</v>
          </cell>
          <cell r="Q61">
            <v>1145.4545454545453</v>
          </cell>
        </row>
        <row r="62">
          <cell r="H62" t="str">
            <v>Pasang Angker  Ø  16 mm - 400 mm</v>
          </cell>
          <cell r="L62" t="str">
            <v>Bh</v>
          </cell>
          <cell r="M62">
            <v>1</v>
          </cell>
          <cell r="N62" t="str">
            <v/>
          </cell>
          <cell r="O62">
            <v>4417.1008000000002</v>
          </cell>
          <cell r="Q62">
            <v>1145.4545454545453</v>
          </cell>
          <cell r="R62">
            <v>5562.5553454545452</v>
          </cell>
        </row>
        <row r="63">
          <cell r="H63" t="str">
            <v>Pasang Angker</v>
          </cell>
          <cell r="I63" t="str">
            <v>Baut Angker  Ø  16 mm - 400 mm</v>
          </cell>
          <cell r="L63" t="str">
            <v>Bh</v>
          </cell>
          <cell r="M63">
            <v>1</v>
          </cell>
          <cell r="N63">
            <v>4417.1008000000002</v>
          </cell>
          <cell r="O63">
            <v>4417.1008000000002</v>
          </cell>
          <cell r="P63">
            <v>1145.4545454545453</v>
          </cell>
          <cell r="Q63">
            <v>1145.4545454545453</v>
          </cell>
        </row>
        <row r="64">
          <cell r="H64" t="str">
            <v>Pasang Angker  Ø  16 mm - 600 mm</v>
          </cell>
          <cell r="L64" t="str">
            <v>Bh</v>
          </cell>
          <cell r="M64">
            <v>1</v>
          </cell>
          <cell r="N64" t="str">
            <v/>
          </cell>
          <cell r="O64">
            <v>6625.6511999999993</v>
          </cell>
          <cell r="Q64">
            <v>1145.4545454545453</v>
          </cell>
          <cell r="R64">
            <v>7771.1057454545444</v>
          </cell>
        </row>
        <row r="65">
          <cell r="H65" t="str">
            <v>Pasang Angker</v>
          </cell>
          <cell r="I65" t="str">
            <v>Baut Angker  Ø  16 mm - 600 mm</v>
          </cell>
          <cell r="L65" t="str">
            <v>Bh</v>
          </cell>
          <cell r="M65">
            <v>1</v>
          </cell>
          <cell r="N65">
            <v>6625.6511999999993</v>
          </cell>
          <cell r="O65">
            <v>6625.6511999999993</v>
          </cell>
          <cell r="P65">
            <v>1145.4545454545453</v>
          </cell>
          <cell r="Q65">
            <v>1145.4545454545453</v>
          </cell>
        </row>
        <row r="66">
          <cell r="H66" t="str">
            <v>Pasang Angker  Ø  19 mm - 800 mm</v>
          </cell>
          <cell r="L66" t="str">
            <v>Bh</v>
          </cell>
          <cell r="M66">
            <v>1</v>
          </cell>
          <cell r="N66" t="str">
            <v/>
          </cell>
          <cell r="O66">
            <v>12457.604600000001</v>
          </cell>
          <cell r="Q66">
            <v>1145.4545454545453</v>
          </cell>
          <cell r="R66">
            <v>13603.059145454547</v>
          </cell>
        </row>
        <row r="67">
          <cell r="H67" t="str">
            <v>Pasang Angker</v>
          </cell>
          <cell r="I67" t="str">
            <v>Baut Angker  Ø  19 mm - 800 mm</v>
          </cell>
          <cell r="L67" t="str">
            <v>Bh</v>
          </cell>
          <cell r="M67">
            <v>1</v>
          </cell>
          <cell r="N67">
            <v>12457.604600000001</v>
          </cell>
          <cell r="O67">
            <v>12457.604600000001</v>
          </cell>
          <cell r="P67">
            <v>1145.4545454545453</v>
          </cell>
          <cell r="Q67">
            <v>1145.4545454545453</v>
          </cell>
        </row>
        <row r="68">
          <cell r="H68" t="str">
            <v>Pasang Angker  Ø  25 mm - 600 mm</v>
          </cell>
          <cell r="L68" t="str">
            <v>Bh</v>
          </cell>
          <cell r="M68">
            <v>1</v>
          </cell>
          <cell r="N68" t="str">
            <v/>
          </cell>
          <cell r="O68">
            <v>16175.906250000004</v>
          </cell>
          <cell r="Q68">
            <v>1145.4545454545453</v>
          </cell>
          <cell r="R68">
            <v>17321.360795454548</v>
          </cell>
        </row>
        <row r="69">
          <cell r="H69" t="str">
            <v>Pasang Angker</v>
          </cell>
          <cell r="I69" t="str">
            <v>Baut Angker  Ø  25 mm - 600 mm</v>
          </cell>
          <cell r="L69" t="str">
            <v>Bh</v>
          </cell>
          <cell r="M69">
            <v>1</v>
          </cell>
          <cell r="N69">
            <v>16175.906250000004</v>
          </cell>
          <cell r="O69">
            <v>16175.906250000004</v>
          </cell>
          <cell r="P69">
            <v>1145.4545454545453</v>
          </cell>
          <cell r="Q69">
            <v>1145.4545454545453</v>
          </cell>
        </row>
        <row r="70">
          <cell r="H70" t="str">
            <v>Grouting</v>
          </cell>
          <cell r="L70" t="str">
            <v>M³</v>
          </cell>
          <cell r="M70">
            <v>1</v>
          </cell>
          <cell r="N70" t="str">
            <v/>
          </cell>
          <cell r="O70">
            <v>6721000</v>
          </cell>
          <cell r="P70">
            <v>20618.181818181816</v>
          </cell>
          <cell r="Q70">
            <v>20618.181818181816</v>
          </cell>
          <cell r="R70">
            <v>6741618.1818181816</v>
          </cell>
        </row>
        <row r="71">
          <cell r="I71" t="str">
            <v>Grouting</v>
          </cell>
          <cell r="L71" t="str">
            <v>M³</v>
          </cell>
          <cell r="M71">
            <v>1</v>
          </cell>
          <cell r="N71">
            <v>6721000</v>
          </cell>
          <cell r="O71">
            <v>6721000</v>
          </cell>
          <cell r="P71" t="str">
            <v/>
          </cell>
        </row>
        <row r="72">
          <cell r="N72" t="str">
            <v/>
          </cell>
          <cell r="P72" t="str">
            <v/>
          </cell>
        </row>
        <row r="73">
          <cell r="N73" t="str">
            <v/>
          </cell>
          <cell r="P73" t="str">
            <v/>
          </cell>
        </row>
        <row r="74">
          <cell r="H74" t="str">
            <v>Pipa Hitam STK 41  Ø  6", Tebal 4,5 mm - 6 m</v>
          </cell>
          <cell r="O74">
            <v>1222885</v>
          </cell>
          <cell r="Q74">
            <v>5727.272727272727</v>
          </cell>
          <cell r="R74">
            <v>1228612.2727272727</v>
          </cell>
        </row>
        <row r="75">
          <cell r="H75" t="str">
            <v>Pekerjaan Baja Pipa (Fabrikasi/Erection)</v>
          </cell>
          <cell r="I75" t="str">
            <v>Pipa Hitam STK 41  Ø  6", Tebal 4,5 mm - 6 m</v>
          </cell>
          <cell r="L75" t="str">
            <v>Btg</v>
          </cell>
          <cell r="M75">
            <v>1</v>
          </cell>
          <cell r="N75">
            <v>1222885</v>
          </cell>
          <cell r="O75">
            <v>1222885</v>
          </cell>
          <cell r="P75">
            <v>5727.272727272727</v>
          </cell>
          <cell r="Q75">
            <v>5727.272727272727</v>
          </cell>
        </row>
        <row r="76">
          <cell r="H76" t="str">
            <v>Pipa Schedule 40 Ø 4", Tebal 6 mm - 6 m</v>
          </cell>
          <cell r="O76">
            <v>706168</v>
          </cell>
          <cell r="Q76">
            <v>5727.272727272727</v>
          </cell>
          <cell r="R76">
            <v>711895.27272727271</v>
          </cell>
        </row>
        <row r="77">
          <cell r="H77" t="str">
            <v>Pekerjaan Baja Pipa (Fabrikasi/Erection)</v>
          </cell>
          <cell r="I77" t="str">
            <v>Pipa Schedule 40 Ø 4", Tebal 6 mm - 6 m</v>
          </cell>
          <cell r="L77" t="str">
            <v>Btg</v>
          </cell>
          <cell r="M77">
            <v>1</v>
          </cell>
          <cell r="N77">
            <v>706168</v>
          </cell>
          <cell r="O77">
            <v>706168</v>
          </cell>
          <cell r="P77">
            <v>5727.272727272727</v>
          </cell>
          <cell r="Q77">
            <v>5727.272727272727</v>
          </cell>
        </row>
        <row r="78">
          <cell r="H78" t="str">
            <v>Pipa Hitam Medium Ø  1 1/4" - 6 m</v>
          </cell>
          <cell r="N78" t="str">
            <v/>
          </cell>
          <cell r="O78">
            <v>66882</v>
          </cell>
          <cell r="Q78">
            <v>5727.272727272727</v>
          </cell>
          <cell r="R78">
            <v>72609.272727272721</v>
          </cell>
        </row>
        <row r="79">
          <cell r="H79" t="str">
            <v>Pekerjaan Baja Pipa (Fabrikasi/Erection)</v>
          </cell>
          <cell r="I79" t="str">
            <v>Pipa Hitam Medium Ø  1 1/4" - 6 m</v>
          </cell>
          <cell r="L79" t="str">
            <v>Btg</v>
          </cell>
          <cell r="M79">
            <v>1</v>
          </cell>
          <cell r="N79">
            <v>66882</v>
          </cell>
          <cell r="O79">
            <v>66882</v>
          </cell>
          <cell r="P79">
            <v>5727.272727272727</v>
          </cell>
          <cell r="Q79">
            <v>5727.272727272727</v>
          </cell>
        </row>
        <row r="80">
          <cell r="H80" t="str">
            <v>Pipa Hitam Medium Ø  1" - 6 m</v>
          </cell>
          <cell r="N80" t="str">
            <v/>
          </cell>
          <cell r="O80">
            <v>51972</v>
          </cell>
          <cell r="Q80">
            <v>5727.272727272727</v>
          </cell>
          <cell r="R80">
            <v>57699.272727272728</v>
          </cell>
        </row>
        <row r="81">
          <cell r="H81" t="str">
            <v>Pekerjaan Baja Pipa (Fabrikasi/Erection)</v>
          </cell>
          <cell r="I81" t="str">
            <v>Pipa Hitam Medium Ø  1" - 6 m</v>
          </cell>
          <cell r="L81" t="str">
            <v>Btg</v>
          </cell>
          <cell r="M81">
            <v>1</v>
          </cell>
          <cell r="N81">
            <v>51972</v>
          </cell>
          <cell r="O81">
            <v>51972</v>
          </cell>
          <cell r="P81">
            <v>5727.272727272727</v>
          </cell>
          <cell r="Q81">
            <v>5727.272727272727</v>
          </cell>
        </row>
        <row r="82">
          <cell r="H82" t="str">
            <v>Pekerjaan Baja Siku (Fabrikasi/Erection)</v>
          </cell>
          <cell r="L82" t="str">
            <v>Kg</v>
          </cell>
          <cell r="M82">
            <v>1</v>
          </cell>
          <cell r="N82" t="str">
            <v/>
          </cell>
          <cell r="O82">
            <v>3800</v>
          </cell>
          <cell r="P82">
            <v>1889.9999999999998</v>
          </cell>
          <cell r="Q82">
            <v>1889.9999999999998</v>
          </cell>
          <cell r="R82">
            <v>5690</v>
          </cell>
        </row>
        <row r="83">
          <cell r="I83" t="str">
            <v>L</v>
          </cell>
          <cell r="L83" t="str">
            <v>Kg</v>
          </cell>
          <cell r="M83">
            <v>1</v>
          </cell>
          <cell r="N83">
            <v>3800</v>
          </cell>
          <cell r="O83">
            <v>3800</v>
          </cell>
        </row>
        <row r="84">
          <cell r="H84" t="str">
            <v>Pekerjaan Baja Plat &gt; 8 mm (Fabrikasi/Erection)</v>
          </cell>
          <cell r="L84" t="str">
            <v>Kg</v>
          </cell>
          <cell r="M84">
            <v>1</v>
          </cell>
          <cell r="N84" t="str">
            <v/>
          </cell>
          <cell r="O84">
            <v>3850</v>
          </cell>
          <cell r="P84">
            <v>1889.9999999999998</v>
          </cell>
          <cell r="Q84">
            <v>1889.9999999999998</v>
          </cell>
          <cell r="R84">
            <v>5740</v>
          </cell>
        </row>
        <row r="85">
          <cell r="I85" t="str">
            <v>Plat &gt; 8 mm</v>
          </cell>
          <cell r="L85" t="str">
            <v>Kg</v>
          </cell>
          <cell r="M85">
            <v>1</v>
          </cell>
          <cell r="N85">
            <v>3850</v>
          </cell>
          <cell r="O85">
            <v>3850</v>
          </cell>
        </row>
        <row r="86">
          <cell r="H86" t="str">
            <v>Pekerjaan Baja Plat &lt; 8 mm (Fabrikasi/Erection)</v>
          </cell>
          <cell r="L86" t="str">
            <v>Kg</v>
          </cell>
          <cell r="M86">
            <v>1</v>
          </cell>
          <cell r="N86" t="str">
            <v/>
          </cell>
          <cell r="O86">
            <v>3850</v>
          </cell>
          <cell r="P86">
            <v>1889.9999999999998</v>
          </cell>
          <cell r="Q86">
            <v>1889.9999999999998</v>
          </cell>
          <cell r="R86">
            <v>5740</v>
          </cell>
        </row>
        <row r="87">
          <cell r="I87" t="str">
            <v>Plat  £ 8 mm</v>
          </cell>
          <cell r="L87" t="str">
            <v>Kg</v>
          </cell>
          <cell r="M87">
            <v>1</v>
          </cell>
          <cell r="N87">
            <v>3850</v>
          </cell>
          <cell r="O87">
            <v>3850</v>
          </cell>
        </row>
        <row r="88">
          <cell r="H88" t="str">
            <v>Pekerjaan Baja UNP (Fabrikasi/Erection)</v>
          </cell>
          <cell r="L88" t="str">
            <v>Kg</v>
          </cell>
          <cell r="M88">
            <v>1</v>
          </cell>
          <cell r="N88" t="str">
            <v/>
          </cell>
          <cell r="O88">
            <v>3600</v>
          </cell>
          <cell r="P88">
            <v>1889.9999999999998</v>
          </cell>
          <cell r="Q88">
            <v>1889.9999999999998</v>
          </cell>
          <cell r="R88">
            <v>5490</v>
          </cell>
        </row>
        <row r="89">
          <cell r="I89" t="str">
            <v>UNP</v>
          </cell>
          <cell r="L89" t="str">
            <v>Kg</v>
          </cell>
          <cell r="M89">
            <v>1</v>
          </cell>
          <cell r="N89">
            <v>3600</v>
          </cell>
          <cell r="O89">
            <v>3600</v>
          </cell>
        </row>
        <row r="90">
          <cell r="H90" t="str">
            <v>Pekerjaan Baja CNP (Fabrikasi/Erection)</v>
          </cell>
          <cell r="L90" t="str">
            <v>Kg</v>
          </cell>
          <cell r="M90">
            <v>1</v>
          </cell>
          <cell r="N90" t="str">
            <v/>
          </cell>
          <cell r="O90">
            <v>3950</v>
          </cell>
          <cell r="P90">
            <v>1889.9999999999998</v>
          </cell>
          <cell r="Q90">
            <v>1889.9999999999998</v>
          </cell>
          <cell r="R90">
            <v>5840</v>
          </cell>
        </row>
        <row r="91">
          <cell r="I91" t="str">
            <v>CNP</v>
          </cell>
          <cell r="L91" t="str">
            <v>Kg</v>
          </cell>
          <cell r="M91">
            <v>1</v>
          </cell>
          <cell r="N91">
            <v>3950</v>
          </cell>
          <cell r="O91">
            <v>3950</v>
          </cell>
        </row>
        <row r="92">
          <cell r="H92" t="str">
            <v>Pekerjaan Baja WF (Fabrikasi/Erection)</v>
          </cell>
          <cell r="L92" t="str">
            <v>Kg</v>
          </cell>
          <cell r="M92">
            <v>1</v>
          </cell>
          <cell r="N92" t="str">
            <v/>
          </cell>
          <cell r="O92">
            <v>3975</v>
          </cell>
          <cell r="P92">
            <v>1889.9999999999998</v>
          </cell>
          <cell r="Q92">
            <v>1889.9999999999998</v>
          </cell>
          <cell r="R92">
            <v>5865</v>
          </cell>
        </row>
        <row r="93">
          <cell r="H93" t="str">
            <v>Pekerjaan Baja UNP (Fabrikasi/Erection)</v>
          </cell>
          <cell r="I93" t="str">
            <v>WF</v>
          </cell>
          <cell r="L93" t="str">
            <v>Kg</v>
          </cell>
          <cell r="M93">
            <v>1</v>
          </cell>
          <cell r="N93">
            <v>3975</v>
          </cell>
          <cell r="O93">
            <v>3975</v>
          </cell>
        </row>
        <row r="94">
          <cell r="H94" t="str">
            <v>Pekerjaan Baja H Beam (Fabrikasi/Erection)</v>
          </cell>
          <cell r="L94" t="str">
            <v>Kg</v>
          </cell>
          <cell r="M94">
            <v>1</v>
          </cell>
          <cell r="N94" t="str">
            <v/>
          </cell>
          <cell r="O94">
            <v>3975</v>
          </cell>
          <cell r="P94">
            <v>1889.9999999999998</v>
          </cell>
          <cell r="Q94">
            <v>1889.9999999999998</v>
          </cell>
          <cell r="R94">
            <v>5865</v>
          </cell>
        </row>
        <row r="95">
          <cell r="I95" t="str">
            <v>H Beam</v>
          </cell>
          <cell r="L95" t="str">
            <v>Kg</v>
          </cell>
          <cell r="M95">
            <v>1</v>
          </cell>
          <cell r="N95">
            <v>3975</v>
          </cell>
          <cell r="O95">
            <v>3975</v>
          </cell>
        </row>
        <row r="96">
          <cell r="H96" t="str">
            <v>Pemasangan Tangki Fiber</v>
          </cell>
          <cell r="L96" t="str">
            <v>Bh</v>
          </cell>
          <cell r="M96">
            <v>1</v>
          </cell>
          <cell r="N96" t="str">
            <v/>
          </cell>
          <cell r="O96">
            <v>1000000</v>
          </cell>
          <cell r="P96">
            <v>11454.545454545454</v>
          </cell>
          <cell r="Q96">
            <v>11454.545454545454</v>
          </cell>
          <cell r="R96">
            <v>1011454.5454545454</v>
          </cell>
        </row>
        <row r="97">
          <cell r="I97" t="str">
            <v>Tangki Fiber Kap 1100 L</v>
          </cell>
          <cell r="L97" t="str">
            <v>Bh</v>
          </cell>
          <cell r="M97">
            <v>1</v>
          </cell>
          <cell r="N97">
            <v>1000000</v>
          </cell>
          <cell r="O97">
            <v>1000000</v>
          </cell>
        </row>
        <row r="99">
          <cell r="N99" t="str">
            <v/>
          </cell>
          <cell r="P99" t="str">
            <v/>
          </cell>
        </row>
        <row r="101">
          <cell r="N101" t="str">
            <v/>
          </cell>
          <cell r="P101" t="str">
            <v/>
          </cell>
        </row>
        <row r="105">
          <cell r="L105" t="str">
            <v/>
          </cell>
          <cell r="N105" t="str">
            <v/>
          </cell>
          <cell r="P105" t="str">
            <v/>
          </cell>
        </row>
        <row r="107">
          <cell r="N107" t="str">
            <v/>
          </cell>
          <cell r="P107" t="str">
            <v/>
          </cell>
        </row>
        <row r="109">
          <cell r="N109" t="str">
            <v/>
          </cell>
          <cell r="P109" t="str">
            <v/>
          </cell>
        </row>
        <row r="110">
          <cell r="H110" t="str">
            <v>Pengecatan Baja</v>
          </cell>
          <cell r="L110" t="str">
            <v>M²</v>
          </cell>
          <cell r="M110">
            <v>1</v>
          </cell>
          <cell r="N110" t="str">
            <v/>
          </cell>
          <cell r="O110">
            <v>4437.5</v>
          </cell>
          <cell r="P110">
            <v>1703.8636363636363</v>
          </cell>
          <cell r="Q110">
            <v>1703.8636363636363</v>
          </cell>
          <cell r="R110">
            <v>6141.363636363636</v>
          </cell>
        </row>
        <row r="111">
          <cell r="I111" t="str">
            <v>Cat Baja Merk Nippon Paint</v>
          </cell>
          <cell r="L111" t="str">
            <v>Kg</v>
          </cell>
          <cell r="M111">
            <v>0.125</v>
          </cell>
          <cell r="N111">
            <v>20000</v>
          </cell>
          <cell r="O111">
            <v>2500</v>
          </cell>
        </row>
        <row r="112">
          <cell r="I112" t="str">
            <v>Cat Meni Besi</v>
          </cell>
          <cell r="L112" t="str">
            <v>Kg</v>
          </cell>
          <cell r="M112">
            <v>0.125</v>
          </cell>
          <cell r="N112">
            <v>6500</v>
          </cell>
          <cell r="O112">
            <v>812.5</v>
          </cell>
        </row>
        <row r="113">
          <cell r="I113" t="str">
            <v>Thinner B Special</v>
          </cell>
          <cell r="L113" t="str">
            <v>Ltr</v>
          </cell>
          <cell r="M113">
            <v>0.125</v>
          </cell>
          <cell r="N113">
            <v>9000</v>
          </cell>
          <cell r="O113">
            <v>1125</v>
          </cell>
        </row>
        <row r="114">
          <cell r="H114" t="str">
            <v>Pembersihan</v>
          </cell>
          <cell r="L114" t="str">
            <v>M²</v>
          </cell>
          <cell r="M114">
            <v>1</v>
          </cell>
          <cell r="N114" t="str">
            <v/>
          </cell>
          <cell r="P114">
            <v>730.22727272727263</v>
          </cell>
          <cell r="Q114">
            <v>730.22727272727263</v>
          </cell>
          <cell r="R114">
            <v>730.22727272727263</v>
          </cell>
        </row>
        <row r="116">
          <cell r="N116" t="str">
            <v/>
          </cell>
          <cell r="P116" t="str">
            <v/>
          </cell>
        </row>
        <row r="118">
          <cell r="N118" t="str">
            <v/>
          </cell>
          <cell r="P118" t="str">
            <v/>
          </cell>
        </row>
      </sheetData>
      <sheetData sheetId="3"/>
      <sheetData sheetId="4"/>
      <sheetData sheetId="5"/>
      <sheetData sheetId="6"/>
      <sheetData sheetId="7"/>
      <sheetData sheetId="8"/>
      <sheetData sheetId="9"/>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d ktrk"/>
      <sheetName val="Sheet2"/>
      <sheetName val="BoQ APBD"/>
      <sheetName val="AHS APBD"/>
      <sheetName val="Sheet1"/>
      <sheetName val="Network"/>
      <sheetName val="Skala network"/>
      <sheetName val="BoQ APBN"/>
      <sheetName val="AHS APBN"/>
      <sheetName val="SDY"/>
      <sheetName val="BQ"/>
      <sheetName val="vol"/>
      <sheetName val="Kuantitas dan Harga"/>
      <sheetName val="Schedule"/>
      <sheetName val="Schedule Rekap"/>
      <sheetName val="Schedule proyeksi"/>
      <sheetName val="Schedule BOR"/>
      <sheetName val="Schedule (2)"/>
      <sheetName val="Schedule konsult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C13" t="str">
            <v>PENYIAPAN LOKASI</v>
          </cell>
        </row>
        <row r="14">
          <cell r="C14" t="str">
            <v>Mob de mob Alat Bantu</v>
          </cell>
          <cell r="D14" t="str">
            <v>LS</v>
          </cell>
          <cell r="E14">
            <v>1500000</v>
          </cell>
        </row>
        <row r="15">
          <cell r="C15" t="str">
            <v>Pengukuran Lapangan</v>
          </cell>
          <cell r="D15" t="str">
            <v>LS</v>
          </cell>
          <cell r="E15">
            <v>5000000</v>
          </cell>
        </row>
        <row r="16">
          <cell r="C16" t="str">
            <v>Barak Kerja dan Gudang Material</v>
          </cell>
          <cell r="D16" t="str">
            <v>LS</v>
          </cell>
          <cell r="E16">
            <v>7000000</v>
          </cell>
        </row>
        <row r="17">
          <cell r="C17" t="str">
            <v>Kendaraan Direksi</v>
          </cell>
          <cell r="D17" t="str">
            <v>bln</v>
          </cell>
          <cell r="E17">
            <v>2500000</v>
          </cell>
        </row>
        <row r="18">
          <cell r="C18" t="str">
            <v>Papan Nama dan Administrasi</v>
          </cell>
          <cell r="D18" t="str">
            <v>LS</v>
          </cell>
          <cell r="E18">
            <v>14500000</v>
          </cell>
        </row>
        <row r="19">
          <cell r="C19" t="str">
            <v>Gambar (Shop Drawing, Construction Drawing dan As Built Drawing)</v>
          </cell>
          <cell r="D19" t="str">
            <v>LS</v>
          </cell>
          <cell r="E19">
            <v>10000000</v>
          </cell>
        </row>
        <row r="20">
          <cell r="C20" t="str">
            <v>Pekerjaan Penunjang (Foto Dokumentasi, Film Dokumenter)</v>
          </cell>
          <cell r="D20" t="str">
            <v>LS</v>
          </cell>
          <cell r="E20">
            <v>10000000</v>
          </cell>
        </row>
        <row r="21">
          <cell r="C21" t="str">
            <v>Pembersihan Lapangan</v>
          </cell>
          <cell r="D21" t="str">
            <v>LS</v>
          </cell>
          <cell r="E21">
            <v>2500000</v>
          </cell>
        </row>
        <row r="22">
          <cell r="C22" t="str">
            <v>Dokumen Kontrak dan RMK</v>
          </cell>
          <cell r="D22" t="str">
            <v>LS</v>
          </cell>
          <cell r="E22">
            <v>2500000</v>
          </cell>
        </row>
        <row r="23">
          <cell r="C23" t="str">
            <v>Asuransi TC</v>
          </cell>
          <cell r="D23" t="str">
            <v>LS</v>
          </cell>
          <cell r="E23">
            <v>2500000</v>
          </cell>
        </row>
        <row r="24">
          <cell r="C24" t="str">
            <v>Pembayaran Telpon Lokal Area</v>
          </cell>
          <cell r="D24" t="str">
            <v>LS</v>
          </cell>
          <cell r="E24">
            <v>2500000</v>
          </cell>
        </row>
        <row r="25">
          <cell r="C25" t="str">
            <v>Keselamatan Kerja (K3)</v>
          </cell>
          <cell r="D25" t="str">
            <v>LS</v>
          </cell>
          <cell r="E25">
            <v>10000000</v>
          </cell>
        </row>
        <row r="26">
          <cell r="C26" t="str">
            <v>Sewa Alat ukur</v>
          </cell>
          <cell r="D26" t="str">
            <v>bln</v>
          </cell>
          <cell r="E26">
            <v>2500000</v>
          </cell>
        </row>
        <row r="29">
          <cell r="C29" t="str">
            <v>UPAH</v>
          </cell>
        </row>
        <row r="30">
          <cell r="C30" t="str">
            <v>Ass. Grouting Master</v>
          </cell>
          <cell r="D30" t="str">
            <v>bln</v>
          </cell>
          <cell r="E30">
            <v>3000000</v>
          </cell>
        </row>
        <row r="31">
          <cell r="C31" t="str">
            <v>Ass. On surface for crane operator</v>
          </cell>
          <cell r="D31" t="str">
            <v>bln</v>
          </cell>
          <cell r="E31">
            <v>2000000</v>
          </cell>
        </row>
        <row r="32">
          <cell r="C32" t="str">
            <v>Driver</v>
          </cell>
          <cell r="D32" t="str">
            <v>bln</v>
          </cell>
          <cell r="E32">
            <v>1500000</v>
          </cell>
        </row>
        <row r="33">
          <cell r="C33" t="str">
            <v>Grouting Master</v>
          </cell>
          <cell r="D33" t="str">
            <v>bln</v>
          </cell>
          <cell r="E33">
            <v>4000000</v>
          </cell>
        </row>
        <row r="34">
          <cell r="C34" t="str">
            <v>Mandor</v>
          </cell>
          <cell r="D34" t="str">
            <v>hari-org</v>
          </cell>
          <cell r="E34">
            <v>120000</v>
          </cell>
        </row>
        <row r="35">
          <cell r="C35" t="str">
            <v>Mechanic for hydrolic system</v>
          </cell>
          <cell r="D35" t="str">
            <v>bln</v>
          </cell>
          <cell r="E35">
            <v>3000000</v>
          </cell>
        </row>
        <row r="36">
          <cell r="C36" t="str">
            <v>Mekanik</v>
          </cell>
          <cell r="D36" t="str">
            <v>hari-org</v>
          </cell>
          <cell r="E36">
            <v>85000</v>
          </cell>
        </row>
        <row r="37">
          <cell r="C37" t="str">
            <v>Operator Crawler Crane</v>
          </cell>
          <cell r="D37" t="str">
            <v>bln</v>
          </cell>
          <cell r="E37">
            <v>2500000</v>
          </cell>
        </row>
        <row r="38">
          <cell r="C38" t="str">
            <v>Operator Genset</v>
          </cell>
          <cell r="D38" t="str">
            <v>hari-org</v>
          </cell>
          <cell r="E38">
            <v>50000</v>
          </cell>
        </row>
        <row r="39">
          <cell r="C39" t="str">
            <v>Operator Mesin Bor</v>
          </cell>
          <cell r="D39" t="str">
            <v>bln</v>
          </cell>
          <cell r="E39">
            <v>3000000</v>
          </cell>
        </row>
        <row r="40">
          <cell r="C40" t="str">
            <v>Operator Pompa</v>
          </cell>
          <cell r="D40" t="str">
            <v>hari-org</v>
          </cell>
          <cell r="E40">
            <v>50000</v>
          </cell>
        </row>
        <row r="41">
          <cell r="C41" t="str">
            <v>Operator Tower Crane</v>
          </cell>
          <cell r="D41" t="str">
            <v>hari-org</v>
          </cell>
          <cell r="E41">
            <v>100000</v>
          </cell>
        </row>
        <row r="42">
          <cell r="C42" t="str">
            <v>Pekerja</v>
          </cell>
          <cell r="D42" t="str">
            <v>hari-org</v>
          </cell>
          <cell r="E42">
            <v>60000</v>
          </cell>
        </row>
        <row r="43">
          <cell r="C43" t="str">
            <v>Staff for driving and operation sink and lift hydraulic</v>
          </cell>
          <cell r="D43" t="str">
            <v>bln</v>
          </cell>
          <cell r="E43">
            <v>2500000</v>
          </cell>
        </row>
        <row r="44">
          <cell r="C44" t="str">
            <v>Tukang Batu</v>
          </cell>
          <cell r="D44" t="str">
            <v>hari-org</v>
          </cell>
          <cell r="E44">
            <v>100000</v>
          </cell>
        </row>
        <row r="45">
          <cell r="C45" t="str">
            <v>Tukang Besi</v>
          </cell>
          <cell r="D45" t="str">
            <v>hari-org</v>
          </cell>
          <cell r="E45">
            <v>100000</v>
          </cell>
        </row>
        <row r="46">
          <cell r="C46" t="str">
            <v>Tukang Cat</v>
          </cell>
          <cell r="D46" t="str">
            <v>hari-org</v>
          </cell>
          <cell r="E46">
            <v>20000</v>
          </cell>
        </row>
        <row r="47">
          <cell r="C47" t="str">
            <v>Tukang Kayu</v>
          </cell>
          <cell r="D47" t="str">
            <v>hari-org</v>
          </cell>
          <cell r="E47">
            <v>30000</v>
          </cell>
        </row>
        <row r="48">
          <cell r="C48" t="str">
            <v>Tukang Las</v>
          </cell>
          <cell r="D48" t="str">
            <v>hari-org</v>
          </cell>
          <cell r="E48">
            <v>75000</v>
          </cell>
        </row>
        <row r="49">
          <cell r="C49" t="str">
            <v>Tukang Listrik</v>
          </cell>
          <cell r="D49" t="str">
            <v>bln</v>
          </cell>
          <cell r="E49">
            <v>1500000</v>
          </cell>
        </row>
        <row r="50">
          <cell r="C50" t="str">
            <v>Upah Pasang Gondola</v>
          </cell>
          <cell r="D50" t="str">
            <v>bh</v>
          </cell>
          <cell r="E50">
            <v>100000</v>
          </cell>
        </row>
        <row r="51">
          <cell r="C51" t="str">
            <v>Upah Pasang Instalasi air</v>
          </cell>
          <cell r="D51" t="str">
            <v>m'</v>
          </cell>
          <cell r="E51">
            <v>5000</v>
          </cell>
        </row>
        <row r="52">
          <cell r="C52" t="str">
            <v>Upah Pasang Instalasi Listrik</v>
          </cell>
          <cell r="D52" t="str">
            <v>m'</v>
          </cell>
          <cell r="E52">
            <v>250</v>
          </cell>
        </row>
        <row r="53">
          <cell r="C53" t="str">
            <v>Upah Pasang kanal dudukan pompa</v>
          </cell>
          <cell r="D53" t="str">
            <v>unit</v>
          </cell>
          <cell r="E53">
            <v>1200000</v>
          </cell>
        </row>
        <row r="54">
          <cell r="C54" t="str">
            <v>Upah Pasang Lampu</v>
          </cell>
          <cell r="D54" t="str">
            <v>bh</v>
          </cell>
          <cell r="E54">
            <v>20000</v>
          </cell>
        </row>
        <row r="55">
          <cell r="C55" t="str">
            <v>Upah Pasang Panel</v>
          </cell>
          <cell r="D55" t="str">
            <v>ls</v>
          </cell>
          <cell r="E55">
            <v>250000</v>
          </cell>
        </row>
        <row r="56">
          <cell r="C56" t="str">
            <v>Upah Pasang Pompa</v>
          </cell>
          <cell r="D56" t="str">
            <v>ls</v>
          </cell>
          <cell r="E56">
            <v>1200000</v>
          </cell>
        </row>
        <row r="57">
          <cell r="C57" t="str">
            <v>Upah Pasang Tangga Turun</v>
          </cell>
          <cell r="D57" t="str">
            <v>m'</v>
          </cell>
          <cell r="E57">
            <v>10000</v>
          </cell>
        </row>
        <row r="58">
          <cell r="C58" t="str">
            <v>Upah Maintenance mesin bor</v>
          </cell>
          <cell r="D58" t="str">
            <v>jam</v>
          </cell>
          <cell r="E58">
            <v>10000</v>
          </cell>
        </row>
        <row r="59">
          <cell r="C59" t="str">
            <v>Upah Pembongkaran angkur TC</v>
          </cell>
          <cell r="D59" t="str">
            <v>ls</v>
          </cell>
          <cell r="E59">
            <v>8000000</v>
          </cell>
        </row>
        <row r="60">
          <cell r="C60" t="str">
            <v>Electrician</v>
          </cell>
          <cell r="D60" t="str">
            <v>bln</v>
          </cell>
          <cell r="E60">
            <v>3000000</v>
          </cell>
        </row>
        <row r="61">
          <cell r="C61" t="str">
            <v>Mobilisasi Tangki Fiber</v>
          </cell>
          <cell r="D61" t="str">
            <v>unit</v>
          </cell>
          <cell r="E61">
            <v>100000</v>
          </cell>
        </row>
        <row r="62">
          <cell r="C62" t="str">
            <v>Mobilisasi Pipa Gl 1" Med Class</v>
          </cell>
          <cell r="D62" t="str">
            <v>btg</v>
          </cell>
          <cell r="E62">
            <v>600</v>
          </cell>
        </row>
        <row r="63">
          <cell r="C63" t="str">
            <v>Mobilisasi Pipa Gl 3/4" Med Class</v>
          </cell>
          <cell r="D63" t="str">
            <v>btg</v>
          </cell>
          <cell r="E63">
            <v>400</v>
          </cell>
        </row>
        <row r="64">
          <cell r="C64" t="str">
            <v>Tukang</v>
          </cell>
          <cell r="D64" t="str">
            <v>hari-org</v>
          </cell>
          <cell r="E64">
            <v>200000</v>
          </cell>
        </row>
        <row r="65">
          <cell r="C65" t="str">
            <v>Ass. Tukang listrik</v>
          </cell>
          <cell r="D65" t="str">
            <v>bln</v>
          </cell>
          <cell r="E65">
            <v>1000000</v>
          </cell>
        </row>
        <row r="66">
          <cell r="C66" t="str">
            <v>Operator Rock bolt</v>
          </cell>
          <cell r="D66" t="str">
            <v>hari-org</v>
          </cell>
          <cell r="E66">
            <v>100000</v>
          </cell>
        </row>
        <row r="67">
          <cell r="C67" t="str">
            <v>Ass. Operator Rock bolt</v>
          </cell>
          <cell r="D67" t="str">
            <v>hari-org</v>
          </cell>
          <cell r="E67">
            <v>50000</v>
          </cell>
        </row>
        <row r="68">
          <cell r="C68" t="str">
            <v>Operator Cutting</v>
          </cell>
          <cell r="D68" t="str">
            <v>hari-org</v>
          </cell>
          <cell r="E68">
            <v>100000</v>
          </cell>
        </row>
        <row r="69">
          <cell r="C69" t="str">
            <v>Ass. Operator Cutting</v>
          </cell>
          <cell r="D69" t="str">
            <v>hari-org</v>
          </cell>
          <cell r="E69">
            <v>50000</v>
          </cell>
        </row>
        <row r="70">
          <cell r="C70" t="str">
            <v>Ass. Operator tower Crane</v>
          </cell>
          <cell r="D70" t="str">
            <v>hari-org</v>
          </cell>
          <cell r="E70">
            <v>50000</v>
          </cell>
        </row>
        <row r="71">
          <cell r="C71" t="str">
            <v>Ass. Operator genset</v>
          </cell>
          <cell r="D71" t="str">
            <v>jam</v>
          </cell>
          <cell r="E71">
            <v>25000</v>
          </cell>
        </row>
        <row r="72">
          <cell r="C72" t="str">
            <v>Operator lift</v>
          </cell>
          <cell r="D72" t="str">
            <v>hari-org</v>
          </cell>
          <cell r="E72">
            <v>60000</v>
          </cell>
        </row>
        <row r="73">
          <cell r="C73" t="str">
            <v>Ass. Operator lift</v>
          </cell>
          <cell r="D73" t="str">
            <v>hari-org</v>
          </cell>
          <cell r="E73">
            <v>50000</v>
          </cell>
        </row>
        <row r="74">
          <cell r="C74" t="str">
            <v>Operator jack hammer</v>
          </cell>
          <cell r="D74" t="str">
            <v>hari-org</v>
          </cell>
          <cell r="E74">
            <v>50000</v>
          </cell>
        </row>
        <row r="80">
          <cell r="C80" t="str">
            <v>MATERIAL ALAM</v>
          </cell>
        </row>
        <row r="81">
          <cell r="C81" t="str">
            <v>Air</v>
          </cell>
          <cell r="D81" t="str">
            <v>m3</v>
          </cell>
          <cell r="E81">
            <v>10000</v>
          </cell>
        </row>
        <row r="82">
          <cell r="C82" t="str">
            <v>Bambu</v>
          </cell>
          <cell r="D82" t="str">
            <v>m'</v>
          </cell>
          <cell r="E82">
            <v>5000</v>
          </cell>
        </row>
        <row r="83">
          <cell r="C83" t="str">
            <v>Batu Pasangan</v>
          </cell>
          <cell r="D83" t="str">
            <v>m3</v>
          </cell>
          <cell r="E83">
            <v>40000</v>
          </cell>
        </row>
        <row r="84">
          <cell r="C84" t="str">
            <v>Batu Putih</v>
          </cell>
          <cell r="D84" t="str">
            <v>m3</v>
          </cell>
          <cell r="E84">
            <v>20000</v>
          </cell>
        </row>
        <row r="85">
          <cell r="C85" t="str">
            <v>Bowplank</v>
          </cell>
          <cell r="D85" t="str">
            <v>m3</v>
          </cell>
          <cell r="E85">
            <v>1500000</v>
          </cell>
        </row>
        <row r="86">
          <cell r="C86" t="str">
            <v>Kapur</v>
          </cell>
          <cell r="D86" t="str">
            <v>m3</v>
          </cell>
          <cell r="E86">
            <v>70000</v>
          </cell>
        </row>
        <row r="87">
          <cell r="C87" t="str">
            <v>Kayu 3/4</v>
          </cell>
          <cell r="D87" t="str">
            <v>m3</v>
          </cell>
          <cell r="E87">
            <v>1500000</v>
          </cell>
        </row>
        <row r="88">
          <cell r="C88" t="str">
            <v>Kayu Bengkirai 2/12</v>
          </cell>
          <cell r="D88" t="str">
            <v>m'</v>
          </cell>
          <cell r="E88">
            <v>4000</v>
          </cell>
        </row>
        <row r="89">
          <cell r="C89" t="str">
            <v>Kayu Bengkirai 6/12</v>
          </cell>
          <cell r="D89" t="str">
            <v>m3</v>
          </cell>
          <cell r="E89">
            <v>3500000</v>
          </cell>
        </row>
        <row r="90">
          <cell r="C90" t="str">
            <v>Kayu Jati</v>
          </cell>
          <cell r="D90" t="str">
            <v>m3</v>
          </cell>
          <cell r="E90">
            <v>4500000</v>
          </cell>
        </row>
        <row r="91">
          <cell r="C91" t="str">
            <v>Kayu Jati 8/12</v>
          </cell>
          <cell r="D91" t="str">
            <v>m'</v>
          </cell>
          <cell r="E91">
            <v>50000</v>
          </cell>
        </row>
        <row r="92">
          <cell r="C92" t="str">
            <v>Kayu Kamper 2/25</v>
          </cell>
          <cell r="D92" t="str">
            <v>m'</v>
          </cell>
          <cell r="E92">
            <v>4500</v>
          </cell>
        </row>
        <row r="93">
          <cell r="C93" t="str">
            <v>Kayu Kruing  5/7</v>
          </cell>
          <cell r="D93" t="str">
            <v>m'</v>
          </cell>
          <cell r="E93">
            <v>7500</v>
          </cell>
        </row>
        <row r="94">
          <cell r="C94" t="str">
            <v>Kayu Kruing  6/12</v>
          </cell>
          <cell r="D94" t="str">
            <v>m'</v>
          </cell>
          <cell r="E94">
            <v>15000</v>
          </cell>
        </row>
        <row r="95">
          <cell r="C95" t="str">
            <v>Kayu Kruing 8/12</v>
          </cell>
          <cell r="D95" t="str">
            <v>m3</v>
          </cell>
          <cell r="E95">
            <v>2000000</v>
          </cell>
        </row>
        <row r="96">
          <cell r="C96" t="str">
            <v>Kayu Skur 5/10</v>
          </cell>
          <cell r="D96" t="str">
            <v>m'</v>
          </cell>
          <cell r="E96">
            <v>12500</v>
          </cell>
        </row>
        <row r="97">
          <cell r="C97" t="str">
            <v>Kayu Skur 5/7</v>
          </cell>
          <cell r="D97" t="str">
            <v>m'</v>
          </cell>
          <cell r="E97">
            <v>10000</v>
          </cell>
        </row>
        <row r="98">
          <cell r="C98" t="str">
            <v>Papan 2/25</v>
          </cell>
          <cell r="D98" t="str">
            <v>m'</v>
          </cell>
          <cell r="E98">
            <v>2000</v>
          </cell>
        </row>
        <row r="99">
          <cell r="C99" t="str">
            <v>Pasir Cor</v>
          </cell>
          <cell r="D99" t="str">
            <v>m3</v>
          </cell>
          <cell r="E99">
            <v>60000</v>
          </cell>
        </row>
        <row r="100">
          <cell r="C100" t="str">
            <v>Pasir Grouting</v>
          </cell>
          <cell r="D100" t="str">
            <v>m3</v>
          </cell>
          <cell r="E100">
            <v>60000</v>
          </cell>
        </row>
        <row r="101">
          <cell r="C101" t="str">
            <v>Pasir Pasang</v>
          </cell>
          <cell r="D101" t="str">
            <v>m3</v>
          </cell>
          <cell r="E101">
            <v>60000</v>
          </cell>
        </row>
        <row r="102">
          <cell r="C102" t="str">
            <v>Split</v>
          </cell>
          <cell r="D102" t="str">
            <v>m3</v>
          </cell>
          <cell r="E102">
            <v>150000</v>
          </cell>
        </row>
        <row r="103">
          <cell r="C103" t="str">
            <v>Gravel</v>
          </cell>
          <cell r="D103" t="str">
            <v>m3</v>
          </cell>
          <cell r="E103">
            <v>50000</v>
          </cell>
        </row>
        <row r="104">
          <cell r="C104" t="str">
            <v>Multiplek</v>
          </cell>
          <cell r="D104" t="str">
            <v>lbr</v>
          </cell>
          <cell r="E104">
            <v>250000</v>
          </cell>
        </row>
        <row r="105">
          <cell r="C105" t="str">
            <v>Kayu 4/6</v>
          </cell>
          <cell r="D105" t="str">
            <v>m'</v>
          </cell>
          <cell r="E105">
            <v>25000</v>
          </cell>
        </row>
        <row r="106">
          <cell r="C106" t="str">
            <v>Tanah isi setempat</v>
          </cell>
          <cell r="D106" t="str">
            <v>m3</v>
          </cell>
          <cell r="E106">
            <v>20000</v>
          </cell>
        </row>
        <row r="107">
          <cell r="C107" t="str">
            <v>kerikil 20/50 mm</v>
          </cell>
          <cell r="D107" t="str">
            <v>m3</v>
          </cell>
          <cell r="E107">
            <v>150000</v>
          </cell>
        </row>
        <row r="112">
          <cell r="C112" t="str">
            <v>MATERIAL INDUSTRI</v>
          </cell>
        </row>
        <row r="113">
          <cell r="C113" t="str">
            <v>Aluminium</v>
          </cell>
          <cell r="D113" t="str">
            <v>m2</v>
          </cell>
          <cell r="E113">
            <v>100000</v>
          </cell>
        </row>
        <row r="114">
          <cell r="C114" t="str">
            <v>Anchor Tower Crane</v>
          </cell>
          <cell r="D114" t="str">
            <v>unit</v>
          </cell>
          <cell r="E114">
            <v>15000000</v>
          </cell>
        </row>
        <row r="115">
          <cell r="C115" t="str">
            <v>Asbes 3 x1.1x0.05</v>
          </cell>
          <cell r="D115" t="str">
            <v>bh</v>
          </cell>
          <cell r="E115">
            <v>65000</v>
          </cell>
        </row>
        <row r="116">
          <cell r="C116" t="str">
            <v>Asbes Nok</v>
          </cell>
          <cell r="D116" t="str">
            <v>bh</v>
          </cell>
          <cell r="E116">
            <v>50000</v>
          </cell>
        </row>
        <row r="117">
          <cell r="C117" t="str">
            <v>Bahan Penunjang</v>
          </cell>
          <cell r="D117" t="str">
            <v>ls</v>
          </cell>
          <cell r="E117">
            <v>15000</v>
          </cell>
        </row>
        <row r="118">
          <cell r="C118" t="str">
            <v>Bak mandi kramik 60/60</v>
          </cell>
          <cell r="D118" t="str">
            <v>unit</v>
          </cell>
          <cell r="E118">
            <v>300000</v>
          </cell>
        </row>
        <row r="119">
          <cell r="C119" t="str">
            <v>Bata Merah</v>
          </cell>
          <cell r="D119" t="str">
            <v>bh</v>
          </cell>
          <cell r="E119">
            <v>175</v>
          </cell>
        </row>
        <row r="120">
          <cell r="C120" t="str">
            <v>Battery 12 V 120 A</v>
          </cell>
          <cell r="D120" t="str">
            <v>bh</v>
          </cell>
          <cell r="E120">
            <v>650000</v>
          </cell>
        </row>
        <row r="121">
          <cell r="C121" t="str">
            <v>Battery 12 V 150 A</v>
          </cell>
          <cell r="D121" t="str">
            <v>bh</v>
          </cell>
          <cell r="E121">
            <v>825000</v>
          </cell>
        </row>
        <row r="122">
          <cell r="C122" t="str">
            <v>Baut 5/8 " - 10 cm</v>
          </cell>
          <cell r="D122" t="str">
            <v>bh</v>
          </cell>
          <cell r="E122">
            <v>1500</v>
          </cell>
        </row>
        <row r="123">
          <cell r="C123" t="str">
            <v>Baut 5/8 " - 14 cm</v>
          </cell>
          <cell r="D123" t="str">
            <v>bh</v>
          </cell>
          <cell r="E123">
            <v>2000</v>
          </cell>
        </row>
        <row r="124">
          <cell r="C124" t="str">
            <v>Baut 5/8 " - 24 cm</v>
          </cell>
          <cell r="D124" t="str">
            <v>bh</v>
          </cell>
          <cell r="E124">
            <v>3500</v>
          </cell>
        </row>
        <row r="125">
          <cell r="C125" t="str">
            <v>Baut 5/8 " - 30 cm</v>
          </cell>
          <cell r="D125" t="str">
            <v>bh</v>
          </cell>
          <cell r="E125">
            <v>4000</v>
          </cell>
        </row>
        <row r="126">
          <cell r="C126" t="str">
            <v>Baut Anchor dia 12 pjg 30 cm</v>
          </cell>
          <cell r="D126" t="str">
            <v>bh</v>
          </cell>
          <cell r="E126">
            <v>9000</v>
          </cell>
        </row>
        <row r="127">
          <cell r="C127" t="str">
            <v>Bensin</v>
          </cell>
          <cell r="D127" t="str">
            <v>ltr</v>
          </cell>
          <cell r="E127">
            <v>2500</v>
          </cell>
        </row>
        <row r="128">
          <cell r="C128" t="str">
            <v>Besi Beton Ø 32</v>
          </cell>
          <cell r="D128" t="str">
            <v>kg</v>
          </cell>
          <cell r="E128">
            <v>7500</v>
          </cell>
        </row>
        <row r="129">
          <cell r="C129" t="str">
            <v>Besi canal C 100 x 50 x 5 mm</v>
          </cell>
          <cell r="D129" t="str">
            <v>m'</v>
          </cell>
          <cell r="E129">
            <v>19600</v>
          </cell>
        </row>
        <row r="130">
          <cell r="C130" t="str">
            <v>Besi Ø 16</v>
          </cell>
          <cell r="D130" t="str">
            <v>kg</v>
          </cell>
          <cell r="E130">
            <v>7500</v>
          </cell>
        </row>
        <row r="131">
          <cell r="C131" t="str">
            <v>Besi siku 60x60x6</v>
          </cell>
          <cell r="D131" t="str">
            <v>btg</v>
          </cell>
          <cell r="E131">
            <v>150000</v>
          </cell>
        </row>
        <row r="132">
          <cell r="C132" t="str">
            <v>Beton Rooster</v>
          </cell>
          <cell r="D132" t="str">
            <v>m2</v>
          </cell>
          <cell r="E132">
            <v>1250</v>
          </cell>
        </row>
        <row r="133">
          <cell r="C133" t="str">
            <v>Bolt &amp; Nuts 1"</v>
          </cell>
          <cell r="D133" t="str">
            <v>bh</v>
          </cell>
          <cell r="E133">
            <v>17500</v>
          </cell>
        </row>
        <row r="134">
          <cell r="C134" t="str">
            <v>Box Panel 30 x 50 x 20</v>
          </cell>
          <cell r="D134" t="str">
            <v>bh</v>
          </cell>
          <cell r="E134">
            <v>3500000</v>
          </cell>
        </row>
        <row r="135">
          <cell r="C135" t="str">
            <v>Brom</v>
          </cell>
          <cell r="D135" t="str">
            <v>kg</v>
          </cell>
          <cell r="E135">
            <v>20000</v>
          </cell>
        </row>
        <row r="136">
          <cell r="C136" t="str">
            <v>Cable string (wire rope dia. 6mm)</v>
          </cell>
          <cell r="D136" t="str">
            <v>m'</v>
          </cell>
          <cell r="E136">
            <v>7000</v>
          </cell>
        </row>
        <row r="137">
          <cell r="C137" t="str">
            <v>Cangkang Pengaman</v>
          </cell>
          <cell r="D137" t="str">
            <v>m'</v>
          </cell>
          <cell r="E137">
            <v>35000</v>
          </cell>
        </row>
        <row r="138">
          <cell r="C138" t="str">
            <v>Cat</v>
          </cell>
          <cell r="D138" t="str">
            <v>kg</v>
          </cell>
          <cell r="E138">
            <v>27000</v>
          </cell>
        </row>
        <row r="139">
          <cell r="C139" t="str">
            <v>Cat TC</v>
          </cell>
          <cell r="D139" t="str">
            <v>set</v>
          </cell>
          <cell r="E139">
            <v>3000000</v>
          </cell>
        </row>
        <row r="140">
          <cell r="C140" t="str">
            <v>Cat Tembok</v>
          </cell>
          <cell r="D140" t="str">
            <v>kg</v>
          </cell>
          <cell r="E140">
            <v>8000</v>
          </cell>
        </row>
        <row r="141">
          <cell r="C141" t="str">
            <v>Clamp pipa</v>
          </cell>
          <cell r="D141" t="str">
            <v>pc</v>
          </cell>
          <cell r="E141">
            <v>24000</v>
          </cell>
        </row>
        <row r="142">
          <cell r="C142" t="str">
            <v>Dop/Cap GI dia 2"</v>
          </cell>
          <cell r="D142" t="str">
            <v>bh</v>
          </cell>
          <cell r="E142">
            <v>10500</v>
          </cell>
        </row>
        <row r="143">
          <cell r="C143" t="str">
            <v>Dop/Cap GI dia 3/4"</v>
          </cell>
          <cell r="D143" t="str">
            <v>bh</v>
          </cell>
          <cell r="E143">
            <v>2150</v>
          </cell>
        </row>
        <row r="144">
          <cell r="C144" t="str">
            <v>Double neple 2"</v>
          </cell>
          <cell r="D144" t="str">
            <v>bh</v>
          </cell>
          <cell r="E144">
            <v>4250</v>
          </cell>
        </row>
        <row r="145">
          <cell r="C145" t="str">
            <v>Double neple 3/4"</v>
          </cell>
          <cell r="D145" t="str">
            <v>bh</v>
          </cell>
          <cell r="E145">
            <v>4250</v>
          </cell>
        </row>
        <row r="146">
          <cell r="C146" t="str">
            <v>Engsel</v>
          </cell>
          <cell r="D146" t="str">
            <v>bh</v>
          </cell>
          <cell r="E146">
            <v>4000</v>
          </cell>
        </row>
        <row r="147">
          <cell r="C147" t="str">
            <v>Engsel Jendela</v>
          </cell>
          <cell r="D147" t="str">
            <v>bh</v>
          </cell>
          <cell r="E147">
            <v>12000</v>
          </cell>
        </row>
        <row r="148">
          <cell r="C148" t="str">
            <v>Engsel Pintu Ex Union</v>
          </cell>
          <cell r="D148" t="str">
            <v>bh</v>
          </cell>
          <cell r="E148">
            <v>12000</v>
          </cell>
        </row>
        <row r="149">
          <cell r="C149" t="str">
            <v>Enternit  1 x 1</v>
          </cell>
          <cell r="D149" t="str">
            <v>m2</v>
          </cell>
          <cell r="E149">
            <v>6000</v>
          </cell>
        </row>
        <row r="150">
          <cell r="C150" t="str">
            <v>Filter Oli</v>
          </cell>
          <cell r="D150" t="str">
            <v>bh</v>
          </cell>
          <cell r="E150">
            <v>80000</v>
          </cell>
        </row>
        <row r="151">
          <cell r="C151" t="str">
            <v>Filter Solar</v>
          </cell>
          <cell r="D151" t="str">
            <v>bh</v>
          </cell>
          <cell r="E151">
            <v>60000</v>
          </cell>
        </row>
        <row r="152">
          <cell r="C152" t="str">
            <v>Flange Las dia 2"</v>
          </cell>
          <cell r="D152" t="str">
            <v>bh</v>
          </cell>
          <cell r="E152">
            <v>15700</v>
          </cell>
        </row>
        <row r="153">
          <cell r="C153" t="str">
            <v>Gasket (Busa)</v>
          </cell>
          <cell r="D153" t="str">
            <v>lbr</v>
          </cell>
          <cell r="E153">
            <v>4000</v>
          </cell>
        </row>
        <row r="154">
          <cell r="C154" t="str">
            <v>Gate valve a.f. dia 2"</v>
          </cell>
          <cell r="D154" t="str">
            <v>bh</v>
          </cell>
          <cell r="E154">
            <v>572500</v>
          </cell>
        </row>
        <row r="155">
          <cell r="C155" t="str">
            <v>Giboult joint dia 2"</v>
          </cell>
          <cell r="D155" t="str">
            <v>bh</v>
          </cell>
          <cell r="E155">
            <v>31400</v>
          </cell>
        </row>
        <row r="156">
          <cell r="C156" t="str">
            <v>Gondola</v>
          </cell>
          <cell r="D156" t="str">
            <v>bh</v>
          </cell>
          <cell r="E156">
            <v>11500000</v>
          </cell>
        </row>
        <row r="157">
          <cell r="C157" t="str">
            <v>Grease</v>
          </cell>
          <cell r="D157" t="str">
            <v>kg</v>
          </cell>
          <cell r="E157">
            <v>20000</v>
          </cell>
        </row>
        <row r="158">
          <cell r="C158" t="str">
            <v>Grendel  jendela</v>
          </cell>
          <cell r="D158" t="str">
            <v>bh</v>
          </cell>
          <cell r="E158">
            <v>9500</v>
          </cell>
        </row>
        <row r="159">
          <cell r="C159" t="str">
            <v>Grendel Pintu Union</v>
          </cell>
          <cell r="D159" t="str">
            <v>bh</v>
          </cell>
          <cell r="E159">
            <v>13000</v>
          </cell>
        </row>
        <row r="160">
          <cell r="C160" t="str">
            <v>H Beam support</v>
          </cell>
          <cell r="D160" t="str">
            <v>kg</v>
          </cell>
          <cell r="E160">
            <v>7000</v>
          </cell>
        </row>
        <row r="161">
          <cell r="C161" t="str">
            <v xml:space="preserve">Hak angin </v>
          </cell>
          <cell r="D161" t="str">
            <v>bh</v>
          </cell>
          <cell r="E161">
            <v>8500</v>
          </cell>
        </row>
        <row r="162">
          <cell r="C162" t="str">
            <v>Kabel ( 2x 1.5 )</v>
          </cell>
          <cell r="D162" t="str">
            <v>bh</v>
          </cell>
          <cell r="E162">
            <v>3000</v>
          </cell>
        </row>
        <row r="163">
          <cell r="C163" t="str">
            <v>Kabel 2x4</v>
          </cell>
          <cell r="D163" t="str">
            <v>m'</v>
          </cell>
          <cell r="E163">
            <v>6000</v>
          </cell>
        </row>
        <row r="164">
          <cell r="C164" t="str">
            <v xml:space="preserve">Kabel Battery </v>
          </cell>
          <cell r="D164" t="str">
            <v>bh</v>
          </cell>
          <cell r="E164">
            <v>50000</v>
          </cell>
        </row>
        <row r="165">
          <cell r="C165" t="str">
            <v>Kabel dia (2x2,5) mm2 NYY</v>
          </cell>
          <cell r="D165" t="str">
            <v>m'</v>
          </cell>
          <cell r="E165">
            <v>5250</v>
          </cell>
        </row>
        <row r="166">
          <cell r="C166" t="str">
            <v>Kabel dia (2x4) mm2 NYY</v>
          </cell>
          <cell r="D166" t="str">
            <v>m'</v>
          </cell>
          <cell r="E166">
            <v>6000</v>
          </cell>
        </row>
        <row r="167">
          <cell r="C167" t="str">
            <v>Kabel dia (3x6) mm2 NYY</v>
          </cell>
          <cell r="D167" t="str">
            <v>m'</v>
          </cell>
          <cell r="E167">
            <v>11000</v>
          </cell>
        </row>
        <row r="168">
          <cell r="C168" t="str">
            <v>Kabel dia (4x50) mm2 NYY</v>
          </cell>
          <cell r="D168" t="str">
            <v>m'</v>
          </cell>
          <cell r="E168">
            <v>72500</v>
          </cell>
        </row>
        <row r="169">
          <cell r="C169" t="str">
            <v>Kabel dia (4x6) mm2 NYY</v>
          </cell>
          <cell r="D169" t="str">
            <v>m'</v>
          </cell>
          <cell r="E169">
            <v>14700</v>
          </cell>
        </row>
        <row r="170">
          <cell r="C170" t="str">
            <v>Kabel Scoon 50mm</v>
          </cell>
          <cell r="D170" t="str">
            <v>bh</v>
          </cell>
          <cell r="E170">
            <v>3000</v>
          </cell>
        </row>
        <row r="171">
          <cell r="C171" t="str">
            <v>kaca 5 mm</v>
          </cell>
          <cell r="D171" t="str">
            <v>m2</v>
          </cell>
          <cell r="E171">
            <v>45000</v>
          </cell>
        </row>
        <row r="172">
          <cell r="C172" t="str">
            <v>Kaca Boven 5 mm</v>
          </cell>
          <cell r="D172" t="str">
            <v>m2</v>
          </cell>
          <cell r="E172">
            <v>65000</v>
          </cell>
        </row>
        <row r="173">
          <cell r="C173" t="str">
            <v>Kawat Bendrat</v>
          </cell>
          <cell r="D173" t="str">
            <v>kg</v>
          </cell>
          <cell r="E173">
            <v>7500</v>
          </cell>
        </row>
        <row r="174">
          <cell r="C174" t="str">
            <v>Kawat Berduri</v>
          </cell>
          <cell r="D174" t="str">
            <v>m'</v>
          </cell>
          <cell r="E174">
            <v>2000</v>
          </cell>
        </row>
        <row r="175">
          <cell r="C175" t="str">
            <v>Kawat Las</v>
          </cell>
          <cell r="D175" t="str">
            <v>kg</v>
          </cell>
          <cell r="E175">
            <v>18000</v>
          </cell>
        </row>
        <row r="176">
          <cell r="C176" t="str">
            <v>Keramik</v>
          </cell>
          <cell r="D176" t="str">
            <v>m2</v>
          </cell>
          <cell r="E176">
            <v>20000</v>
          </cell>
        </row>
        <row r="177">
          <cell r="C177" t="str">
            <v>Klem Kayu 5/8 "</v>
          </cell>
          <cell r="D177" t="str">
            <v>bh</v>
          </cell>
          <cell r="E177">
            <v>6500</v>
          </cell>
        </row>
        <row r="178">
          <cell r="C178" t="str">
            <v>Klem Pompa dia 2"</v>
          </cell>
          <cell r="D178" t="str">
            <v>unit</v>
          </cell>
          <cell r="E178">
            <v>44000</v>
          </cell>
        </row>
        <row r="179">
          <cell r="C179" t="str">
            <v>Klem Pompa dia 6"</v>
          </cell>
          <cell r="D179" t="str">
            <v>unit</v>
          </cell>
          <cell r="E179">
            <v>47100</v>
          </cell>
        </row>
        <row r="180">
          <cell r="C180" t="str">
            <v>Kloset Duduk Porselin</v>
          </cell>
          <cell r="D180" t="str">
            <v>unit</v>
          </cell>
          <cell r="E180">
            <v>850000</v>
          </cell>
        </row>
        <row r="181">
          <cell r="C181" t="str">
            <v>Kloset jongkok porselin</v>
          </cell>
          <cell r="D181" t="str">
            <v>unit</v>
          </cell>
          <cell r="E181">
            <v>60000</v>
          </cell>
        </row>
        <row r="182">
          <cell r="C182" t="str">
            <v>Knee GI 45 dia 2"</v>
          </cell>
          <cell r="D182" t="str">
            <v>bh</v>
          </cell>
          <cell r="E182">
            <v>10000</v>
          </cell>
        </row>
        <row r="183">
          <cell r="C183" t="str">
            <v>Knee GI 90 dia 2"</v>
          </cell>
          <cell r="D183" t="str">
            <v>bh</v>
          </cell>
          <cell r="E183">
            <v>9400</v>
          </cell>
        </row>
        <row r="184">
          <cell r="C184" t="str">
            <v>Knee GI dia 3/4"</v>
          </cell>
          <cell r="D184" t="str">
            <v>bh</v>
          </cell>
          <cell r="E184">
            <v>2150</v>
          </cell>
        </row>
        <row r="185">
          <cell r="C185" t="str">
            <v>Kran air</v>
          </cell>
          <cell r="D185" t="str">
            <v>bh</v>
          </cell>
          <cell r="E185">
            <v>15000</v>
          </cell>
        </row>
        <row r="186">
          <cell r="C186" t="str">
            <v>Kunci Kontak</v>
          </cell>
          <cell r="D186" t="str">
            <v>bh</v>
          </cell>
          <cell r="E186">
            <v>100000</v>
          </cell>
        </row>
        <row r="187">
          <cell r="C187" t="str">
            <v>Kursi Lipat FTR 407</v>
          </cell>
          <cell r="D187" t="str">
            <v>bh</v>
          </cell>
          <cell r="E187">
            <v>140000</v>
          </cell>
        </row>
        <row r="188">
          <cell r="C188" t="str">
            <v>Lampu Halogen + Cap</v>
          </cell>
          <cell r="D188" t="str">
            <v>bh</v>
          </cell>
          <cell r="E188">
            <v>300000</v>
          </cell>
        </row>
        <row r="189">
          <cell r="C189" t="str">
            <v>Lampu TL Philip 20Watt</v>
          </cell>
          <cell r="D189" t="str">
            <v>bh</v>
          </cell>
          <cell r="E189">
            <v>45000</v>
          </cell>
        </row>
        <row r="190">
          <cell r="C190" t="str">
            <v>MCB 1 Phase 10 A</v>
          </cell>
          <cell r="D190" t="str">
            <v>bh</v>
          </cell>
          <cell r="E190">
            <v>30000</v>
          </cell>
        </row>
        <row r="191">
          <cell r="C191" t="str">
            <v>MCB 1 Phase 20 A</v>
          </cell>
          <cell r="D191" t="str">
            <v>bh</v>
          </cell>
          <cell r="E191">
            <v>35000</v>
          </cell>
        </row>
        <row r="192">
          <cell r="C192" t="str">
            <v>MCB 3 Phase 20 A</v>
          </cell>
          <cell r="D192" t="str">
            <v>bh</v>
          </cell>
          <cell r="E192">
            <v>120000</v>
          </cell>
        </row>
        <row r="193">
          <cell r="C193" t="str">
            <v>Meja dan kursi tamu Sofa Lily</v>
          </cell>
          <cell r="D193" t="str">
            <v>set</v>
          </cell>
          <cell r="E193">
            <v>1600000</v>
          </cell>
        </row>
        <row r="194">
          <cell r="C194" t="str">
            <v>Meja Kerja 1/2 biro, P = 120cm, L = 70cm, T = 75cm</v>
          </cell>
          <cell r="D194" t="str">
            <v>bh</v>
          </cell>
          <cell r="E194">
            <v>650000</v>
          </cell>
        </row>
        <row r="195">
          <cell r="C195" t="str">
            <v>Meni</v>
          </cell>
          <cell r="D195" t="str">
            <v>kg</v>
          </cell>
          <cell r="E195">
            <v>10000</v>
          </cell>
        </row>
        <row r="196">
          <cell r="C196" t="str">
            <v>Multiplex 9 mm</v>
          </cell>
          <cell r="D196" t="str">
            <v>lbr</v>
          </cell>
          <cell r="E196">
            <v>95000</v>
          </cell>
        </row>
        <row r="197">
          <cell r="C197" t="str">
            <v>mur + baut + plat</v>
          </cell>
          <cell r="D197" t="str">
            <v>bh</v>
          </cell>
          <cell r="E197">
            <v>1000</v>
          </cell>
        </row>
        <row r="198">
          <cell r="C198" t="str">
            <v>Mur 5/8"</v>
          </cell>
          <cell r="D198" t="str">
            <v>bh</v>
          </cell>
          <cell r="E198">
            <v>1500</v>
          </cell>
        </row>
        <row r="199">
          <cell r="C199" t="str">
            <v>NFB 3 Phase 250 A</v>
          </cell>
          <cell r="D199" t="str">
            <v>bh</v>
          </cell>
          <cell r="E199">
            <v>300000</v>
          </cell>
        </row>
        <row r="200">
          <cell r="C200" t="str">
            <v>Olie</v>
          </cell>
          <cell r="D200" t="str">
            <v>lt</v>
          </cell>
          <cell r="E200">
            <v>12500</v>
          </cell>
        </row>
        <row r="201">
          <cell r="C201" t="str">
            <v>P.U Foam incl assesories</v>
          </cell>
          <cell r="D201" t="str">
            <v>ltr</v>
          </cell>
          <cell r="E201">
            <v>217000</v>
          </cell>
        </row>
        <row r="202">
          <cell r="C202" t="str">
            <v>Paku</v>
          </cell>
          <cell r="D202" t="str">
            <v>kg</v>
          </cell>
          <cell r="E202">
            <v>7000</v>
          </cell>
        </row>
        <row r="203">
          <cell r="C203" t="str">
            <v>Panel pompa</v>
          </cell>
          <cell r="D203" t="str">
            <v>unit</v>
          </cell>
          <cell r="E203">
            <v>13700000</v>
          </cell>
        </row>
        <row r="204">
          <cell r="C204" t="str">
            <v>Pemadam api kap 5 kg</v>
          </cell>
          <cell r="D204" t="str">
            <v>unit</v>
          </cell>
          <cell r="E204">
            <v>1045450</v>
          </cell>
        </row>
        <row r="205">
          <cell r="C205" t="str">
            <v>Pipa GI dia 1 " Medium class</v>
          </cell>
          <cell r="D205" t="str">
            <v>btg</v>
          </cell>
          <cell r="E205">
            <v>55000</v>
          </cell>
        </row>
        <row r="206">
          <cell r="C206" t="str">
            <v>Pipa GI dia 3/4" Medium class</v>
          </cell>
          <cell r="D206" t="str">
            <v>btg</v>
          </cell>
          <cell r="E206">
            <v>28500</v>
          </cell>
        </row>
        <row r="207">
          <cell r="C207" t="str">
            <v>Pipa GIP 1/2 Med</v>
          </cell>
          <cell r="D207" t="str">
            <v>m'</v>
          </cell>
          <cell r="E207">
            <v>5500</v>
          </cell>
        </row>
        <row r="208">
          <cell r="C208" t="str">
            <v>Pipa GIP 2" Medium Class</v>
          </cell>
          <cell r="D208" t="str">
            <v>btg</v>
          </cell>
          <cell r="E208">
            <v>28500</v>
          </cell>
        </row>
        <row r="209">
          <cell r="C209" t="str">
            <v>Pipa GIP 3" Medium Class</v>
          </cell>
          <cell r="D209" t="str">
            <v>btg</v>
          </cell>
          <cell r="E209">
            <v>46000</v>
          </cell>
        </row>
        <row r="210">
          <cell r="C210" t="str">
            <v>Pipa PVC 2 "</v>
          </cell>
          <cell r="D210" t="str">
            <v>m'</v>
          </cell>
          <cell r="E210">
            <v>24750</v>
          </cell>
        </row>
        <row r="211">
          <cell r="C211" t="str">
            <v>Plamur</v>
          </cell>
          <cell r="D211" t="str">
            <v>kg</v>
          </cell>
          <cell r="E211">
            <v>10000</v>
          </cell>
        </row>
        <row r="212">
          <cell r="C212" t="str">
            <v>Plate hitam 6 mm</v>
          </cell>
          <cell r="D212" t="str">
            <v>lbr</v>
          </cell>
          <cell r="E212">
            <v>1200000</v>
          </cell>
        </row>
        <row r="213">
          <cell r="C213" t="str">
            <v>Portal Penggantung Bin</v>
          </cell>
          <cell r="D213" t="str">
            <v>set</v>
          </cell>
          <cell r="E213">
            <v>26500000</v>
          </cell>
        </row>
        <row r="214">
          <cell r="C214" t="str">
            <v>Push-Bottom</v>
          </cell>
          <cell r="D214" t="str">
            <v>bh</v>
          </cell>
          <cell r="E214">
            <v>5000</v>
          </cell>
        </row>
        <row r="215">
          <cell r="C215" t="str">
            <v>Rak buku DIXION, T = 200cm, L = 40cm, P = 100cm ( 4 susun )</v>
          </cell>
          <cell r="D215" t="str">
            <v>unit</v>
          </cell>
          <cell r="E215">
            <v>200000</v>
          </cell>
        </row>
        <row r="216">
          <cell r="C216" t="str">
            <v>Roda</v>
          </cell>
          <cell r="D216" t="str">
            <v>bh</v>
          </cell>
          <cell r="E216">
            <v>12500</v>
          </cell>
        </row>
        <row r="217">
          <cell r="C217" t="str">
            <v>Saklar Broco</v>
          </cell>
          <cell r="D217" t="str">
            <v>bh</v>
          </cell>
          <cell r="E217">
            <v>8000</v>
          </cell>
        </row>
        <row r="218">
          <cell r="C218" t="str">
            <v>Saklar Double Broco</v>
          </cell>
          <cell r="D218" t="str">
            <v>bh</v>
          </cell>
          <cell r="E218">
            <v>10000</v>
          </cell>
        </row>
        <row r="219">
          <cell r="C219" t="str">
            <v>Saklar Single Broco</v>
          </cell>
          <cell r="D219" t="str">
            <v>bh</v>
          </cell>
          <cell r="E219">
            <v>7500</v>
          </cell>
        </row>
        <row r="220">
          <cell r="C220" t="str">
            <v>Sani Hose</v>
          </cell>
          <cell r="D220" t="str">
            <v>m1</v>
          </cell>
          <cell r="E220">
            <v>45000</v>
          </cell>
        </row>
        <row r="221">
          <cell r="C221" t="str">
            <v>Semen</v>
          </cell>
          <cell r="D221" t="str">
            <v>zak</v>
          </cell>
          <cell r="E221">
            <v>27000</v>
          </cell>
        </row>
        <row r="222">
          <cell r="C222" t="str">
            <v>Shower</v>
          </cell>
          <cell r="D222" t="str">
            <v>bh</v>
          </cell>
          <cell r="E222">
            <v>75000</v>
          </cell>
        </row>
        <row r="223">
          <cell r="C223" t="str">
            <v>Sikring</v>
          </cell>
          <cell r="D223" t="str">
            <v>bh</v>
          </cell>
          <cell r="E223">
            <v>8000</v>
          </cell>
        </row>
        <row r="224">
          <cell r="C224" t="str">
            <v>Single air Valve dia 1"</v>
          </cell>
          <cell r="D224" t="str">
            <v>bh</v>
          </cell>
          <cell r="E224">
            <v>679600</v>
          </cell>
        </row>
        <row r="225">
          <cell r="C225" t="str">
            <v>Slot Standard</v>
          </cell>
          <cell r="D225" t="str">
            <v>bh</v>
          </cell>
          <cell r="E225">
            <v>35000</v>
          </cell>
        </row>
        <row r="226">
          <cell r="C226" t="str">
            <v>Sock drat luar dia 2" PVC</v>
          </cell>
          <cell r="D226" t="str">
            <v>bh</v>
          </cell>
          <cell r="E226">
            <v>6300</v>
          </cell>
        </row>
        <row r="227">
          <cell r="C227" t="str">
            <v>Sock drat luar dia 3/4" PVC</v>
          </cell>
          <cell r="D227" t="str">
            <v>bh</v>
          </cell>
          <cell r="E227">
            <v>1850</v>
          </cell>
        </row>
        <row r="228">
          <cell r="C228" t="str">
            <v>Sock GI dia 3/4"</v>
          </cell>
          <cell r="D228" t="str">
            <v>bh</v>
          </cell>
          <cell r="E228">
            <v>2150</v>
          </cell>
        </row>
        <row r="229">
          <cell r="C229" t="str">
            <v>Socket dia 1"</v>
          </cell>
          <cell r="D229" t="str">
            <v>bh</v>
          </cell>
          <cell r="E229">
            <v>2500</v>
          </cell>
        </row>
        <row r="230">
          <cell r="C230" t="str">
            <v>Socket dia 3/4"</v>
          </cell>
          <cell r="D230" t="str">
            <v>bh</v>
          </cell>
          <cell r="E230">
            <v>2000</v>
          </cell>
        </row>
        <row r="231">
          <cell r="C231" t="str">
            <v>Solar</v>
          </cell>
          <cell r="D231" t="str">
            <v>lt</v>
          </cell>
          <cell r="E231">
            <v>2250</v>
          </cell>
        </row>
        <row r="232">
          <cell r="C232" t="str">
            <v>Steel Plate Galvanized</v>
          </cell>
          <cell r="D232" t="str">
            <v>pcs</v>
          </cell>
          <cell r="E232">
            <v>585000</v>
          </cell>
        </row>
        <row r="233">
          <cell r="C233" t="str">
            <v>Stop Kontak</v>
          </cell>
          <cell r="D233" t="str">
            <v>bh</v>
          </cell>
          <cell r="E233">
            <v>8000</v>
          </cell>
        </row>
        <row r="234">
          <cell r="C234" t="str">
            <v>Tangga Turun</v>
          </cell>
          <cell r="D234" t="str">
            <v>m'</v>
          </cell>
          <cell r="E234">
            <v>225000</v>
          </cell>
        </row>
        <row r="235">
          <cell r="C235" t="str">
            <v>Tangki Fiber Glass Kap 3 m3</v>
          </cell>
          <cell r="D235" t="str">
            <v>bh</v>
          </cell>
          <cell r="E235">
            <v>1850000</v>
          </cell>
        </row>
        <row r="236">
          <cell r="C236" t="str">
            <v>Tee dia 2" - 1"</v>
          </cell>
          <cell r="D236" t="str">
            <v>bh</v>
          </cell>
          <cell r="E236">
            <v>12600</v>
          </cell>
        </row>
        <row r="237">
          <cell r="C237" t="str">
            <v>Tegel Abu-abu</v>
          </cell>
          <cell r="D237" t="str">
            <v>bh</v>
          </cell>
          <cell r="E237">
            <v>1400</v>
          </cell>
        </row>
        <row r="238">
          <cell r="C238" t="str">
            <v>Tile Grout</v>
          </cell>
          <cell r="D238" t="str">
            <v>kg</v>
          </cell>
          <cell r="E238">
            <v>4500</v>
          </cell>
        </row>
        <row r="239">
          <cell r="C239" t="str">
            <v>Triplek 3 mm</v>
          </cell>
          <cell r="D239" t="str">
            <v>lbr</v>
          </cell>
          <cell r="E239">
            <v>30000</v>
          </cell>
        </row>
        <row r="240">
          <cell r="C240" t="str">
            <v>Verlope 1"-1/2"</v>
          </cell>
          <cell r="D240" t="str">
            <v>bh</v>
          </cell>
          <cell r="E240">
            <v>2150</v>
          </cell>
        </row>
        <row r="241">
          <cell r="C241" t="str">
            <v>Wastafel lengkap krannya</v>
          </cell>
          <cell r="D241" t="str">
            <v>unit</v>
          </cell>
          <cell r="E241">
            <v>350000</v>
          </cell>
        </row>
        <row r="242">
          <cell r="C242" t="str">
            <v>Water meter 2"</v>
          </cell>
          <cell r="D242" t="str">
            <v>bh</v>
          </cell>
          <cell r="E242">
            <v>3916000</v>
          </cell>
        </row>
        <row r="243">
          <cell r="C243" t="str">
            <v>Water moor 2"</v>
          </cell>
          <cell r="D243" t="str">
            <v>bh</v>
          </cell>
          <cell r="E243">
            <v>13150</v>
          </cell>
        </row>
        <row r="244">
          <cell r="C244" t="str">
            <v>Water moor 3/4"</v>
          </cell>
          <cell r="D244" t="str">
            <v>bh</v>
          </cell>
          <cell r="E244">
            <v>6300</v>
          </cell>
        </row>
        <row r="245">
          <cell r="C245" t="str">
            <v>Water Play valve dia 1"</v>
          </cell>
          <cell r="D245" t="str">
            <v>bh</v>
          </cell>
          <cell r="E245">
            <v>25000</v>
          </cell>
        </row>
        <row r="246">
          <cell r="C246" t="str">
            <v>Water Play valve dia 3/4"</v>
          </cell>
          <cell r="D246" t="str">
            <v>bh</v>
          </cell>
          <cell r="E246">
            <v>21800</v>
          </cell>
        </row>
        <row r="247">
          <cell r="C247" t="str">
            <v>Wheel sheel dia 8"</v>
          </cell>
          <cell r="D247" t="str">
            <v>bh</v>
          </cell>
          <cell r="E247">
            <v>94200</v>
          </cell>
        </row>
        <row r="248">
          <cell r="C248" t="str">
            <v>Pompa submersible kap 8 m3/h</v>
          </cell>
          <cell r="D248" t="str">
            <v>unit</v>
          </cell>
          <cell r="E248">
            <v>28415900</v>
          </cell>
        </row>
        <row r="249">
          <cell r="C249" t="str">
            <v>Pipa DN 600</v>
          </cell>
          <cell r="D249" t="str">
            <v>bh</v>
          </cell>
          <cell r="E249">
            <v>4000000</v>
          </cell>
        </row>
        <row r="250">
          <cell r="C250" t="str">
            <v>Pipa DN 800</v>
          </cell>
          <cell r="D250" t="str">
            <v>bh</v>
          </cell>
          <cell r="E250">
            <v>5400000</v>
          </cell>
        </row>
        <row r="251">
          <cell r="C251" t="str">
            <v>Pipa DN 900</v>
          </cell>
          <cell r="D251" t="str">
            <v>bh</v>
          </cell>
          <cell r="E251">
            <v>3000000</v>
          </cell>
        </row>
        <row r="252">
          <cell r="C252" t="str">
            <v>Rock bolt</v>
          </cell>
          <cell r="D252" t="str">
            <v>bh</v>
          </cell>
          <cell r="E252">
            <v>1700000</v>
          </cell>
        </row>
        <row r="253">
          <cell r="C253" t="str">
            <v>Pipa DN 200</v>
          </cell>
          <cell r="D253" t="str">
            <v>bh</v>
          </cell>
          <cell r="E253">
            <v>1500000</v>
          </cell>
        </row>
        <row r="254">
          <cell r="C254" t="str">
            <v>Pipa DN 250</v>
          </cell>
          <cell r="D254" t="str">
            <v>bh</v>
          </cell>
          <cell r="E254">
            <v>2000000</v>
          </cell>
        </row>
        <row r="255">
          <cell r="C255" t="str">
            <v>Pipa DN 80</v>
          </cell>
          <cell r="D255" t="str">
            <v>bh</v>
          </cell>
          <cell r="E255">
            <v>2000000</v>
          </cell>
        </row>
        <row r="256">
          <cell r="C256" t="str">
            <v>Denabolt</v>
          </cell>
          <cell r="D256" t="str">
            <v>pcs</v>
          </cell>
          <cell r="E256">
            <v>15000</v>
          </cell>
        </row>
        <row r="257">
          <cell r="C257" t="str">
            <v>Geotekstil (Kedap lumpur)</v>
          </cell>
          <cell r="D257" t="str">
            <v>m2</v>
          </cell>
          <cell r="E257">
            <v>50000</v>
          </cell>
        </row>
        <row r="258">
          <cell r="C258" t="str">
            <v>Karung sandbag</v>
          </cell>
          <cell r="D258" t="str">
            <v>pcs</v>
          </cell>
          <cell r="E258">
            <v>10000</v>
          </cell>
        </row>
        <row r="259">
          <cell r="C259" t="str">
            <v>Pipa PVC Ø100</v>
          </cell>
          <cell r="D259" t="str">
            <v>m'</v>
          </cell>
          <cell r="E259">
            <v>25000</v>
          </cell>
        </row>
        <row r="260">
          <cell r="C260" t="str">
            <v>Ducting 300 mm, Pipa Aluminium Ø 300</v>
          </cell>
          <cell r="D260" t="str">
            <v>m'</v>
          </cell>
          <cell r="E260">
            <v>20000</v>
          </cell>
        </row>
        <row r="261">
          <cell r="C261" t="str">
            <v>PVC Ø 100 mm @ 2 m</v>
          </cell>
          <cell r="D261" t="str">
            <v>m'</v>
          </cell>
          <cell r="E261">
            <v>25000</v>
          </cell>
        </row>
        <row r="262">
          <cell r="C262" t="str">
            <v>Corong</v>
          </cell>
          <cell r="D262" t="str">
            <v>bh</v>
          </cell>
          <cell r="E262">
            <v>10000</v>
          </cell>
        </row>
        <row r="263">
          <cell r="C263" t="str">
            <v>Reducer DN600-DN700 A.F., t= 6.3 mm, L = 800 mm</v>
          </cell>
          <cell r="D263" t="str">
            <v>bh</v>
          </cell>
          <cell r="E263">
            <v>1500000</v>
          </cell>
        </row>
        <row r="264">
          <cell r="C264" t="str">
            <v>Reducer DN700-DN900 A.F., t= 7.9 mm, L = 1400 mm</v>
          </cell>
          <cell r="D264" t="str">
            <v>bh</v>
          </cell>
          <cell r="E264">
            <v>2000000</v>
          </cell>
        </row>
        <row r="265">
          <cell r="C265" t="str">
            <v>Steel bar (Drat) Ø 32</v>
          </cell>
          <cell r="D265" t="str">
            <v>bh</v>
          </cell>
          <cell r="E265">
            <v>500000</v>
          </cell>
        </row>
        <row r="266">
          <cell r="C266" t="str">
            <v>Intake hopper DN600 - 90o, R=300 mm, t= 6.3 mm, L=450 mm</v>
          </cell>
          <cell r="D266" t="str">
            <v>bh</v>
          </cell>
          <cell r="E266">
            <v>750000</v>
          </cell>
        </row>
        <row r="267">
          <cell r="C267" t="str">
            <v>Intake hopper DN800 - 90o, R=350 mm, t= 8 (6.3) mm, L=450 mm</v>
          </cell>
          <cell r="D267" t="str">
            <v>bh</v>
          </cell>
          <cell r="E267">
            <v>750000</v>
          </cell>
        </row>
        <row r="268">
          <cell r="C268" t="str">
            <v>angker</v>
          </cell>
          <cell r="D268" t="str">
            <v>bh</v>
          </cell>
          <cell r="E268">
            <v>7500</v>
          </cell>
        </row>
        <row r="269">
          <cell r="C269" t="str">
            <v>Thenolit</v>
          </cell>
          <cell r="D269" t="str">
            <v>m</v>
          </cell>
        </row>
        <row r="270">
          <cell r="C270" t="str">
            <v>water stop 30 m, double alur</v>
          </cell>
          <cell r="D270" t="str">
            <v>m</v>
          </cell>
        </row>
        <row r="271">
          <cell r="C271" t="str">
            <v>Kawat Seling</v>
          </cell>
          <cell r="D271" t="str">
            <v>m</v>
          </cell>
          <cell r="E271">
            <v>50000</v>
          </cell>
        </row>
        <row r="272">
          <cell r="C272" t="str">
            <v>Wire mesh Ø 6 mm</v>
          </cell>
          <cell r="D272" t="str">
            <v>m2</v>
          </cell>
          <cell r="E272">
            <v>50000</v>
          </cell>
        </row>
        <row r="273">
          <cell r="C273" t="str">
            <v>Pipa DN 450</v>
          </cell>
          <cell r="D273" t="str">
            <v>bh</v>
          </cell>
          <cell r="E273">
            <v>4000000</v>
          </cell>
        </row>
        <row r="280">
          <cell r="C280" t="str">
            <v>PERALATAN</v>
          </cell>
        </row>
        <row r="281">
          <cell r="C281" t="str">
            <v>Alat bantu</v>
          </cell>
          <cell r="D281" t="str">
            <v>ls</v>
          </cell>
          <cell r="E281">
            <v>15000</v>
          </cell>
        </row>
        <row r="282">
          <cell r="C282" t="str">
            <v>Alat Pemadat</v>
          </cell>
          <cell r="D282" t="str">
            <v>jam</v>
          </cell>
          <cell r="E282">
            <v>2500</v>
          </cell>
        </row>
        <row r="283">
          <cell r="C283" t="str">
            <v>Bar Cutter</v>
          </cell>
          <cell r="D283" t="str">
            <v>unit</v>
          </cell>
          <cell r="E283">
            <v>500000</v>
          </cell>
        </row>
        <row r="284">
          <cell r="C284" t="str">
            <v>Bar Bender</v>
          </cell>
          <cell r="D284" t="str">
            <v>unit</v>
          </cell>
          <cell r="E284">
            <v>500000</v>
          </cell>
        </row>
        <row r="285">
          <cell r="C285" t="str">
            <v>Compactor</v>
          </cell>
          <cell r="D285" t="str">
            <v>jam</v>
          </cell>
          <cell r="E285">
            <v>70000</v>
          </cell>
        </row>
        <row r="286">
          <cell r="C286" t="str">
            <v>Air Compressor</v>
          </cell>
          <cell r="D286" t="str">
            <v>jam</v>
          </cell>
          <cell r="E286">
            <v>20000</v>
          </cell>
        </row>
        <row r="287">
          <cell r="C287" t="str">
            <v>Concrete Mixer winyet 250 ltr</v>
          </cell>
          <cell r="D287" t="str">
            <v>jam</v>
          </cell>
          <cell r="E287">
            <v>20000</v>
          </cell>
        </row>
        <row r="288">
          <cell r="C288" t="str">
            <v>Concrete Vibrator angin 2"</v>
          </cell>
          <cell r="D288" t="str">
            <v>jam</v>
          </cell>
          <cell r="E288">
            <v>15000</v>
          </cell>
        </row>
        <row r="289">
          <cell r="C289" t="str">
            <v>Dump truck</v>
          </cell>
          <cell r="D289" t="str">
            <v>bln</v>
          </cell>
          <cell r="E289">
            <v>7000000</v>
          </cell>
        </row>
        <row r="290">
          <cell r="C290" t="str">
            <v>Genset Pompa</v>
          </cell>
          <cell r="D290" t="str">
            <v>unit</v>
          </cell>
          <cell r="E290">
            <v>9000000</v>
          </cell>
        </row>
        <row r="291">
          <cell r="C291" t="str">
            <v>Grouting mixer + Injection + pump</v>
          </cell>
          <cell r="D291" t="str">
            <v>bln</v>
          </cell>
          <cell r="E291">
            <v>9000000</v>
          </cell>
        </row>
        <row r="292">
          <cell r="C292" t="str">
            <v>Hand Drill "HILTI" Kap 80 mpa</v>
          </cell>
          <cell r="D292" t="str">
            <v>pcs</v>
          </cell>
          <cell r="E292">
            <v>13000000</v>
          </cell>
        </row>
        <row r="293">
          <cell r="C293" t="str">
            <v>Handy Talkie</v>
          </cell>
          <cell r="D293" t="str">
            <v>bh</v>
          </cell>
          <cell r="E293">
            <v>900000</v>
          </cell>
        </row>
        <row r="294">
          <cell r="C294" t="str">
            <v>Jack Hammer</v>
          </cell>
          <cell r="D294" t="str">
            <v>jam</v>
          </cell>
          <cell r="E294">
            <v>20000</v>
          </cell>
        </row>
        <row r="295">
          <cell r="C295" t="str">
            <v>Kunci Besi</v>
          </cell>
          <cell r="D295" t="str">
            <v>unit</v>
          </cell>
          <cell r="E295">
            <v>100000</v>
          </cell>
        </row>
        <row r="296">
          <cell r="C296" t="str">
            <v>Mata Bor Hand Drill dia 12 mm/40 cm</v>
          </cell>
          <cell r="D296" t="str">
            <v>pcs</v>
          </cell>
          <cell r="E296">
            <v>85000</v>
          </cell>
        </row>
        <row r="297">
          <cell r="C297" t="str">
            <v>Mesin Bor</v>
          </cell>
          <cell r="D297" t="str">
            <v>hari</v>
          </cell>
          <cell r="E297">
            <v>200000</v>
          </cell>
        </row>
        <row r="298">
          <cell r="C298" t="str">
            <v>Mesin Las</v>
          </cell>
          <cell r="D298" t="str">
            <v>hari</v>
          </cell>
          <cell r="E298">
            <v>200000</v>
          </cell>
        </row>
        <row r="299">
          <cell r="C299" t="str">
            <v>Pompa kap H 60 m</v>
          </cell>
          <cell r="D299" t="str">
            <v>unit</v>
          </cell>
          <cell r="E299">
            <v>80000000</v>
          </cell>
        </row>
        <row r="300">
          <cell r="C300" t="str">
            <v>Sambungan Telkom</v>
          </cell>
          <cell r="D300" t="str">
            <v>bh</v>
          </cell>
          <cell r="E300">
            <v>1200000</v>
          </cell>
        </row>
        <row r="301">
          <cell r="C301" t="str">
            <v>Concrete Pump 10 m3/jam</v>
          </cell>
          <cell r="D301" t="str">
            <v>jam</v>
          </cell>
          <cell r="E301">
            <v>50000</v>
          </cell>
        </row>
        <row r="302">
          <cell r="C302" t="str">
            <v>crane</v>
          </cell>
          <cell r="D302" t="str">
            <v>jam</v>
          </cell>
          <cell r="E302">
            <v>200000</v>
          </cell>
        </row>
        <row r="303">
          <cell r="C303" t="str">
            <v>Summer Sible 4 kw x 2</v>
          </cell>
          <cell r="D303" t="str">
            <v>jam</v>
          </cell>
          <cell r="E303">
            <v>100000</v>
          </cell>
        </row>
        <row r="304">
          <cell r="C304" t="str">
            <v>Water jet</v>
          </cell>
          <cell r="D304" t="str">
            <v>jam</v>
          </cell>
          <cell r="E304">
            <v>200000</v>
          </cell>
        </row>
        <row r="305">
          <cell r="C305" t="str">
            <v>Genset</v>
          </cell>
          <cell r="D305" t="str">
            <v>jam</v>
          </cell>
          <cell r="E305">
            <v>100000</v>
          </cell>
        </row>
        <row r="306">
          <cell r="C306" t="str">
            <v>Alat bantu pasang genset</v>
          </cell>
          <cell r="D306" t="str">
            <v>ls</v>
          </cell>
          <cell r="E306">
            <v>1000000</v>
          </cell>
        </row>
        <row r="307">
          <cell r="C307" t="str">
            <v>Chainblok kaps. 2 ton</v>
          </cell>
          <cell r="D307" t="str">
            <v>unit</v>
          </cell>
          <cell r="E307">
            <v>750000</v>
          </cell>
        </row>
        <row r="308">
          <cell r="C308" t="str">
            <v>H-beam</v>
          </cell>
          <cell r="D308" t="str">
            <v>kg</v>
          </cell>
          <cell r="E308">
            <v>7500</v>
          </cell>
        </row>
        <row r="309">
          <cell r="C309" t="str">
            <v>alat bantu pasang dermaga</v>
          </cell>
          <cell r="D309" t="str">
            <v>ls</v>
          </cell>
          <cell r="E309">
            <v>500000</v>
          </cell>
        </row>
        <row r="310">
          <cell r="C310" t="str">
            <v>alat bantu pasang pipa</v>
          </cell>
          <cell r="D310" t="str">
            <v>bh</v>
          </cell>
          <cell r="E310">
            <v>50000</v>
          </cell>
        </row>
        <row r="311">
          <cell r="C311" t="str">
            <v>Grouting pump NAS III + double piston</v>
          </cell>
          <cell r="D311" t="str">
            <v>hari</v>
          </cell>
          <cell r="E311">
            <v>1400000</v>
          </cell>
        </row>
        <row r="312">
          <cell r="C312" t="str">
            <v>Blower 5 kw</v>
          </cell>
          <cell r="D312" t="str">
            <v>bln</v>
          </cell>
          <cell r="E312">
            <v>4000000</v>
          </cell>
        </row>
        <row r="316">
          <cell r="C316" t="str">
            <v>SUB KONT</v>
          </cell>
        </row>
        <row r="317">
          <cell r="C317" t="str">
            <v>Asuransi TC</v>
          </cell>
          <cell r="D317" t="str">
            <v>ls</v>
          </cell>
          <cell r="E317">
            <v>2750000</v>
          </cell>
        </row>
        <row r="318">
          <cell r="C318" t="str">
            <v xml:space="preserve">Biaya Pengawalan </v>
          </cell>
          <cell r="D318" t="str">
            <v>ls</v>
          </cell>
          <cell r="E318">
            <v>3500000</v>
          </cell>
        </row>
        <row r="319">
          <cell r="C319" t="str">
            <v>Biaya Sambungan</v>
          </cell>
          <cell r="D319" t="str">
            <v>ls</v>
          </cell>
          <cell r="E319">
            <v>1200000</v>
          </cell>
        </row>
        <row r="320">
          <cell r="C320" t="str">
            <v>Crane Kecil</v>
          </cell>
          <cell r="D320" t="str">
            <v>jam</v>
          </cell>
          <cell r="E320">
            <v>100000</v>
          </cell>
        </row>
        <row r="321">
          <cell r="C321" t="str">
            <v>Crane Naik di Site</v>
          </cell>
          <cell r="D321" t="str">
            <v>ls</v>
          </cell>
          <cell r="E321">
            <v>20000000</v>
          </cell>
        </row>
        <row r="322">
          <cell r="C322" t="str">
            <v>Crane Penurunan Di Site</v>
          </cell>
          <cell r="D322" t="str">
            <v>ls</v>
          </cell>
          <cell r="E322">
            <v>20000000</v>
          </cell>
        </row>
        <row r="323">
          <cell r="C323" t="str">
            <v>Crane Turun Yogyakarta</v>
          </cell>
          <cell r="D323" t="str">
            <v>ls</v>
          </cell>
          <cell r="E323">
            <v>20000000</v>
          </cell>
        </row>
        <row r="324">
          <cell r="C324" t="str">
            <v>Dismantle</v>
          </cell>
          <cell r="D324" t="str">
            <v>ls</v>
          </cell>
          <cell r="E324">
            <v>1000000</v>
          </cell>
        </row>
        <row r="325">
          <cell r="C325" t="str">
            <v>Dismantle Mesin Bor</v>
          </cell>
          <cell r="D325" t="str">
            <v>ls</v>
          </cell>
          <cell r="E325">
            <v>1500000</v>
          </cell>
        </row>
        <row r="326">
          <cell r="C326" t="str">
            <v>Dismantle TC</v>
          </cell>
          <cell r="D326" t="str">
            <v>ls</v>
          </cell>
          <cell r="E326">
            <v>15000000</v>
          </cell>
        </row>
        <row r="327">
          <cell r="C327" t="str">
            <v>Erection TC</v>
          </cell>
          <cell r="D327" t="str">
            <v>ls</v>
          </cell>
          <cell r="E327">
            <v>15000000</v>
          </cell>
        </row>
        <row r="328">
          <cell r="C328" t="str">
            <v>Inclaring + Mobilisasi</v>
          </cell>
          <cell r="D328" t="str">
            <v>unit</v>
          </cell>
          <cell r="E328">
            <v>230000000</v>
          </cell>
        </row>
        <row r="329">
          <cell r="C329" t="str">
            <v>Install Genset 275 Kva</v>
          </cell>
          <cell r="D329" t="str">
            <v>ls</v>
          </cell>
          <cell r="E329">
            <v>300000</v>
          </cell>
        </row>
        <row r="330">
          <cell r="C330" t="str">
            <v>Install Genset 60 Kva</v>
          </cell>
          <cell r="D330" t="str">
            <v>ls</v>
          </cell>
          <cell r="E330">
            <v>300000</v>
          </cell>
        </row>
        <row r="331">
          <cell r="C331" t="str">
            <v>Mob Demob Crawler Crane</v>
          </cell>
          <cell r="D331" t="str">
            <v>unit</v>
          </cell>
          <cell r="E331">
            <v>6000000</v>
          </cell>
        </row>
        <row r="332">
          <cell r="C332" t="str">
            <v>Mob Demob Genset</v>
          </cell>
          <cell r="D332" t="str">
            <v>ls</v>
          </cell>
          <cell r="E332">
            <v>1000000</v>
          </cell>
        </row>
        <row r="333">
          <cell r="C333" t="str">
            <v>Mob Demob Tower Crane</v>
          </cell>
          <cell r="D333" t="str">
            <v>unit</v>
          </cell>
          <cell r="E333">
            <v>28000000</v>
          </cell>
        </row>
        <row r="334">
          <cell r="C334" t="str">
            <v>Demob Tower Crane</v>
          </cell>
          <cell r="D334" t="str">
            <v>ls</v>
          </cell>
          <cell r="E334">
            <v>14000000</v>
          </cell>
        </row>
        <row r="335">
          <cell r="C335" t="str">
            <v>Mob de mob hydro pump</v>
          </cell>
          <cell r="D335" t="str">
            <v>ls</v>
          </cell>
          <cell r="E335">
            <v>14000000</v>
          </cell>
        </row>
        <row r="336">
          <cell r="C336" t="str">
            <v>Mobilisasi additional support</v>
          </cell>
          <cell r="D336" t="str">
            <v>ls</v>
          </cell>
          <cell r="E336">
            <v>1000000</v>
          </cell>
        </row>
        <row r="337">
          <cell r="C337" t="str">
            <v>Mob Demob Anchor TC</v>
          </cell>
          <cell r="D337" t="str">
            <v>ls</v>
          </cell>
          <cell r="E337">
            <v>1000000</v>
          </cell>
        </row>
        <row r="338">
          <cell r="C338" t="str">
            <v>Mobilisasi baut anchor</v>
          </cell>
          <cell r="D338" t="str">
            <v>ls</v>
          </cell>
          <cell r="E338">
            <v>1000000</v>
          </cell>
        </row>
        <row r="339">
          <cell r="C339" t="str">
            <v>Mobilisasi Cangkang</v>
          </cell>
          <cell r="D339" t="str">
            <v>ls</v>
          </cell>
          <cell r="E339">
            <v>1000000</v>
          </cell>
        </row>
        <row r="340">
          <cell r="C340" t="str">
            <v>Mobilisasi Gondola</v>
          </cell>
          <cell r="D340" t="str">
            <v>ls</v>
          </cell>
          <cell r="E340">
            <v>1000000</v>
          </cell>
        </row>
        <row r="341">
          <cell r="C341" t="str">
            <v>Mobilisasi Kabel</v>
          </cell>
          <cell r="D341" t="str">
            <v>ls</v>
          </cell>
          <cell r="E341">
            <v>500000</v>
          </cell>
        </row>
        <row r="342">
          <cell r="C342" t="str">
            <v>Mobilisasi Plat baja pengaman</v>
          </cell>
          <cell r="D342" t="str">
            <v>pcs</v>
          </cell>
          <cell r="E342">
            <v>30000</v>
          </cell>
        </row>
        <row r="343">
          <cell r="C343" t="str">
            <v>Mobilisasi Pompa</v>
          </cell>
          <cell r="D343" t="str">
            <v>ls</v>
          </cell>
          <cell r="E343">
            <v>1000000</v>
          </cell>
        </row>
        <row r="344">
          <cell r="C344" t="str">
            <v>Mobilisasi Site - Yogyakarta</v>
          </cell>
          <cell r="D344" t="str">
            <v>ls</v>
          </cell>
          <cell r="E344">
            <v>10000000</v>
          </cell>
        </row>
        <row r="345">
          <cell r="C345" t="str">
            <v>Mobilisasi Tangga Turun</v>
          </cell>
          <cell r="D345" t="str">
            <v>ls</v>
          </cell>
          <cell r="E345">
            <v>1500000</v>
          </cell>
        </row>
        <row r="346">
          <cell r="C346" t="str">
            <v>Packing Steel Plate</v>
          </cell>
          <cell r="D346" t="str">
            <v>pcs</v>
          </cell>
          <cell r="E346">
            <v>10000</v>
          </cell>
        </row>
        <row r="347">
          <cell r="C347" t="str">
            <v>Pemasangan alat pengukur curah hujan dengan pas batu 1:4 dan plester</v>
          </cell>
          <cell r="D347" t="str">
            <v>unit</v>
          </cell>
          <cell r="E347">
            <v>300000</v>
          </cell>
        </row>
        <row r="348">
          <cell r="C348" t="str">
            <v>Pembayaran Telpon Lokal Area</v>
          </cell>
          <cell r="D348" t="str">
            <v>bln</v>
          </cell>
          <cell r="E348">
            <v>650000</v>
          </cell>
        </row>
        <row r="349">
          <cell r="C349" t="str">
            <v>Perakitan Kembali di site + Packing</v>
          </cell>
          <cell r="D349" t="str">
            <v>ls</v>
          </cell>
          <cell r="E349">
            <v>5000000</v>
          </cell>
        </row>
        <row r="350">
          <cell r="C350" t="str">
            <v>R&amp;M Genset</v>
          </cell>
          <cell r="D350" t="str">
            <v>ls</v>
          </cell>
          <cell r="E350">
            <v>20000</v>
          </cell>
        </row>
        <row r="351">
          <cell r="C351" t="str">
            <v>Sarana sanitasi dia 1/2" GIP Med Class</v>
          </cell>
          <cell r="D351" t="str">
            <v>ls</v>
          </cell>
          <cell r="E351">
            <v>400000</v>
          </cell>
        </row>
        <row r="352">
          <cell r="C352" t="str">
            <v>Septitank dan peresapan</v>
          </cell>
          <cell r="D352" t="str">
            <v>ls</v>
          </cell>
          <cell r="E352">
            <v>600000</v>
          </cell>
        </row>
        <row r="353">
          <cell r="C353" t="str">
            <v>Sewa Crawler Crane</v>
          </cell>
          <cell r="D353" t="str">
            <v>Hr</v>
          </cell>
          <cell r="E353">
            <v>1500000</v>
          </cell>
        </row>
        <row r="354">
          <cell r="C354" t="str">
            <v>Sewa Genset 150 Kva</v>
          </cell>
          <cell r="D354" t="str">
            <v>bln</v>
          </cell>
          <cell r="E354">
            <v>6000000</v>
          </cell>
        </row>
        <row r="355">
          <cell r="C355" t="str">
            <v>Sewa TC</v>
          </cell>
          <cell r="D355" t="str">
            <v>bln</v>
          </cell>
          <cell r="E355">
            <v>22500000</v>
          </cell>
        </row>
        <row r="356">
          <cell r="C356" t="str">
            <v>Passenger &amp; Freight Lift cap. 3T (Fabrikasi &amp; Instalasi)</v>
          </cell>
          <cell r="D356" t="str">
            <v>ls</v>
          </cell>
          <cell r="E356">
            <v>1500000000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heetName val="Upah"/>
      <sheetName val="Bahan"/>
      <sheetName val="Analisa (2)"/>
      <sheetName val="Ana-Bekisting"/>
      <sheetName val="BQ-Aresitrktur"/>
      <sheetName val="dinding"/>
      <sheetName val="Vollantai"/>
      <sheetName val="plafond"/>
      <sheetName val="clading"/>
      <sheetName val="P&amp;Pts"/>
      <sheetName val="PONDASI"/>
      <sheetName val="RABME"/>
      <sheetName val="REKAP"/>
      <sheetName val="Analisa"/>
      <sheetName val="daftar harga"/>
      <sheetName val="Sheet2"/>
      <sheetName val="Person"/>
      <sheetName val="Alat"/>
      <sheetName val="Sheet3"/>
      <sheetName val="me"/>
      <sheetName val="BTL tahap 1"/>
      <sheetName val="BTL total"/>
      <sheetName val="rum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sheetName val="BQ Finishing"/>
      <sheetName val="BQ Struktur"/>
      <sheetName val="BQ tambahan"/>
      <sheetName val="REKAP Finishing"/>
      <sheetName val="REKAP STRUKTUR"/>
      <sheetName val="BQ Preliminaries"/>
      <sheetName val="REKAP TOTAL"/>
      <sheetName val="List Material"/>
      <sheetName val="Daftar Upah"/>
      <sheetName val="Daftar Alat"/>
      <sheetName val="Analisa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KAMAR"/>
      <sheetName val="Coll-KAMAR"/>
      <sheetName val="II.MAIN-LOB"/>
      <sheetName val="III.FASADE"/>
      <sheetName val="IV. POOL DECK"/>
      <sheetName val="V.BALLROOM"/>
      <sheetName val="VI.CANOPY"/>
      <sheetName val="VII.CAR &amp; LIFT"/>
      <sheetName val="IX.ATRIUM"/>
      <sheetName val="X.LANDSCAPE"/>
      <sheetName val="Cover"/>
      <sheetName val="Summary "/>
      <sheetName val="Cover-OP"/>
      <sheetName val="Summary-op"/>
      <sheetName val="Rb"/>
      <sheetName val="PLB-Basement 2.8.2-R1"/>
      <sheetName val="I_KAM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etensi"/>
      <sheetName val="Konsep final"/>
      <sheetName val="REKAP"/>
      <sheetName val="REKAP (tmbkrg)"/>
      <sheetName val="BILL QUANTITY"/>
      <sheetName val="BQ (tmbkrg)"/>
      <sheetName val="plumbing"/>
      <sheetName val="HARDWARE"/>
      <sheetName val="ALUMINIUM"/>
      <sheetName val="KUSEN KAYU"/>
      <sheetName val="PINTU BESI"/>
      <sheetName val="Sheet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 Spek"/>
      <sheetName val="LP-CRT"/>
      <sheetName val="SAP"/>
      <sheetName val="PLB"/>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kstern"/>
      <sheetName val="cashflow-AGUST-(MKP)"/>
      <sheetName val="Scedule&amp;Graf"/>
      <sheetName val="LEMBAR1"/>
      <sheetName val="LEMBAR2"/>
      <sheetName val="LEMBAR3"/>
      <sheetName val="LEMBAR4"/>
      <sheetName val="LEMBAR5"/>
      <sheetName val="F"/>
    </sheetNames>
    <sheetDataSet>
      <sheetData sheetId="0"/>
      <sheetData sheetId="1"/>
      <sheetData sheetId="2"/>
      <sheetData sheetId="3">
        <row r="1">
          <cell r="A1" t="str">
            <v>PT. WIJAYA KARYA</v>
          </cell>
          <cell r="P1" t="str">
            <v>FORM LMK  : 1</v>
          </cell>
        </row>
        <row r="2">
          <cell r="A2" t="str">
            <v>DIVISI  PRASARANA PERHUBUNGAN</v>
          </cell>
          <cell r="P2" t="str">
            <v>LEMBAR      : 1</v>
          </cell>
        </row>
        <row r="4">
          <cell r="A4" t="str">
            <v>LAPORAN 2 (DUA) MINGGUAN KEUANGAN</v>
          </cell>
        </row>
        <row r="6">
          <cell r="A6" t="str">
            <v>A.</v>
          </cell>
          <cell r="B6" t="str">
            <v>PERIODE LAPORAN</v>
          </cell>
          <cell r="C6" t="str">
            <v>DATA-DATA PROYEK</v>
          </cell>
          <cell r="J6" t="str">
            <v>WAKTU PELAKSANAAN</v>
          </cell>
          <cell r="O6" t="str">
            <v>ADDENDUM :</v>
          </cell>
        </row>
        <row r="7">
          <cell r="C7" t="str">
            <v>NAMA PROYEK</v>
          </cell>
          <cell r="D7" t="str">
            <v>:</v>
          </cell>
          <cell r="E7" t="str">
            <v>:</v>
          </cell>
          <cell r="F7" t="str">
            <v>Yos Sudarso - FO Medan</v>
          </cell>
          <cell r="J7" t="str">
            <v>- Mulai Proyek</v>
          </cell>
          <cell r="L7" t="str">
            <v>:</v>
          </cell>
          <cell r="M7">
            <v>36855</v>
          </cell>
          <cell r="O7" t="str">
            <v>DALAM PROSES</v>
          </cell>
        </row>
        <row r="8">
          <cell r="C8" t="str">
            <v>- No. SPK Intern</v>
          </cell>
          <cell r="D8" t="str">
            <v>:</v>
          </cell>
          <cell r="E8" t="str">
            <v>:</v>
          </cell>
          <cell r="F8" t="str">
            <v>0B-1013</v>
          </cell>
          <cell r="J8" t="str">
            <v>- Selesai Proyek</v>
          </cell>
          <cell r="L8" t="str">
            <v>:</v>
          </cell>
          <cell r="M8">
            <v>37219</v>
          </cell>
        </row>
        <row r="9">
          <cell r="J9" t="str">
            <v>- Perpanjangan Waktu</v>
          </cell>
          <cell r="M9">
            <v>37219</v>
          </cell>
        </row>
        <row r="10">
          <cell r="E10" t="str">
            <v>:</v>
          </cell>
          <cell r="J10" t="str">
            <v>URAIAN</v>
          </cell>
          <cell r="L10" t="str">
            <v>:</v>
          </cell>
        </row>
        <row r="11">
          <cell r="A11" t="str">
            <v>B.</v>
          </cell>
          <cell r="B11" t="str">
            <v>PENJELASAN UMUM</v>
          </cell>
          <cell r="C11" t="str">
            <v>PERIODE LAPORAN</v>
          </cell>
          <cell r="D11" t="str">
            <v>:</v>
          </cell>
          <cell r="J11" t="str">
            <v>- Waktu Selesai+Perpanjangan</v>
          </cell>
          <cell r="L11" t="str">
            <v>:</v>
          </cell>
          <cell r="M11">
            <v>51</v>
          </cell>
          <cell r="N11" t="str">
            <v>Minggu</v>
          </cell>
          <cell r="P11" t="str">
            <v>Minggu</v>
          </cell>
        </row>
        <row r="12">
          <cell r="C12" t="str">
            <v>Tanggal</v>
          </cell>
          <cell r="D12" t="str">
            <v>:</v>
          </cell>
          <cell r="E12" t="str">
            <v>:</v>
          </cell>
          <cell r="F12" t="str">
            <v>01.10.2001</v>
          </cell>
          <cell r="J12" t="str">
            <v>- Realisasi Waktu Pelaksanaan</v>
          </cell>
          <cell r="L12" t="str">
            <v>:</v>
          </cell>
          <cell r="M12">
            <v>49</v>
          </cell>
          <cell r="N12" t="str">
            <v>Minggu</v>
          </cell>
          <cell r="P12" t="str">
            <v>Minggu</v>
          </cell>
        </row>
        <row r="13">
          <cell r="C13" t="str">
            <v>Minggu ke</v>
          </cell>
          <cell r="D13" t="str">
            <v>:</v>
          </cell>
          <cell r="E13" t="str">
            <v>:</v>
          </cell>
          <cell r="F13">
            <v>49</v>
          </cell>
          <cell r="G13" t="str">
            <v>Dari Awal Proyek</v>
          </cell>
          <cell r="J13" t="str">
            <v>- Sisa Waktu s/d Selesai</v>
          </cell>
          <cell r="L13" t="str">
            <v>:</v>
          </cell>
          <cell r="M13">
            <v>2</v>
          </cell>
          <cell r="N13" t="str">
            <v>Minggu</v>
          </cell>
          <cell r="P13" t="str">
            <v>Minggu</v>
          </cell>
        </row>
        <row r="14">
          <cell r="C14" t="str">
            <v>Minggu ke</v>
          </cell>
          <cell r="D14" t="str">
            <v>:</v>
          </cell>
          <cell r="E14" t="str">
            <v>:</v>
          </cell>
          <cell r="F14">
            <v>40</v>
          </cell>
          <cell r="G14" t="str">
            <v>Tahun   :</v>
          </cell>
          <cell r="H14">
            <v>2001</v>
          </cell>
          <cell r="J14" t="str">
            <v>- Serah Terima Pertama</v>
          </cell>
          <cell r="L14" t="str">
            <v>:</v>
          </cell>
          <cell r="M14">
            <v>36848</v>
          </cell>
        </row>
        <row r="15">
          <cell r="C15" t="str">
            <v>Ra Waktu sesuai Ri Prestasi</v>
          </cell>
          <cell r="E15" t="str">
            <v>:</v>
          </cell>
          <cell r="F15">
            <v>59</v>
          </cell>
          <cell r="G15" t="str">
            <v>Minggu</v>
          </cell>
          <cell r="J15" t="str">
            <v>- Serah Terima Kedua</v>
          </cell>
          <cell r="L15" t="str">
            <v>:</v>
          </cell>
          <cell r="M15">
            <v>36879</v>
          </cell>
        </row>
        <row r="17">
          <cell r="A17" t="str">
            <v>C.</v>
          </cell>
          <cell r="B17" t="str">
            <v>D A T A</v>
          </cell>
          <cell r="C17" t="str">
            <v xml:space="preserve">DATA-DATA LAPORAN </v>
          </cell>
        </row>
        <row r="18">
          <cell r="A18" t="str">
            <v>I.</v>
          </cell>
          <cell r="B18" t="str">
            <v>RENCANA DAN REALISASI  PRESTASI TERPASANG</v>
          </cell>
          <cell r="C18" t="str">
            <v>REALISASI PENJUALAN DAN RENCANA PRODUKSI</v>
          </cell>
          <cell r="P18" t="str">
            <v>(Dalam Ribuan)</v>
          </cell>
        </row>
        <row r="19">
          <cell r="A19" t="str">
            <v>R E N C A N A   dan  R E A L I S A S I    P E N J U A L A N</v>
          </cell>
          <cell r="L19" t="str">
            <v>P  E  N  E  R  I  M  A  A  N</v>
          </cell>
        </row>
        <row r="20">
          <cell r="A20" t="str">
            <v>No.</v>
          </cell>
          <cell r="C20" t="str">
            <v>URAIAN</v>
          </cell>
          <cell r="F20" t="str">
            <v>O.K</v>
          </cell>
          <cell r="G20" t="str">
            <v>Bobot</v>
          </cell>
          <cell r="H20" t="str">
            <v>PREST</v>
          </cell>
          <cell r="J20" t="str">
            <v>Bbt x Prest.</v>
          </cell>
          <cell r="K20" t="str">
            <v>O.P</v>
          </cell>
          <cell r="L20" t="str">
            <v>No.</v>
          </cell>
          <cell r="M20" t="str">
            <v>U R A I A N</v>
          </cell>
          <cell r="P20" t="str">
            <v>JUMLAH</v>
          </cell>
        </row>
        <row r="21">
          <cell r="F21" t="str">
            <v>(Rp)</v>
          </cell>
          <cell r="G21" t="str">
            <v>(%)</v>
          </cell>
          <cell r="H21" t="str">
            <v>(%)</v>
          </cell>
          <cell r="J21" t="str">
            <v>(%)</v>
          </cell>
          <cell r="K21" t="str">
            <v>(Rp)</v>
          </cell>
          <cell r="P21" t="str">
            <v>Rp</v>
          </cell>
        </row>
        <row r="22">
          <cell r="A22" t="str">
            <v>A</v>
          </cell>
          <cell r="C22" t="str">
            <v>B</v>
          </cell>
          <cell r="F22" t="str">
            <v>C</v>
          </cell>
          <cell r="G22" t="str">
            <v>D</v>
          </cell>
          <cell r="H22" t="str">
            <v>E</v>
          </cell>
          <cell r="J22" t="str">
            <v>F=DxE</v>
          </cell>
          <cell r="K22" t="str">
            <v>G= F x C</v>
          </cell>
          <cell r="L22" t="str">
            <v>H</v>
          </cell>
          <cell r="M22" t="str">
            <v>I</v>
          </cell>
          <cell r="P22" t="str">
            <v>J</v>
          </cell>
        </row>
        <row r="24">
          <cell r="A24" t="str">
            <v>I</v>
          </cell>
          <cell r="C24" t="str">
            <v>PEKERJAAN FISIK</v>
          </cell>
        </row>
        <row r="25">
          <cell r="A25">
            <v>1</v>
          </cell>
          <cell r="C25" t="str">
            <v>Pek. Awal</v>
          </cell>
          <cell r="F25">
            <v>11744593.159</v>
          </cell>
          <cell r="G25">
            <v>100</v>
          </cell>
          <cell r="H25">
            <v>0</v>
          </cell>
          <cell r="J25">
            <v>0</v>
          </cell>
          <cell r="K25">
            <v>0</v>
          </cell>
          <cell r="L25" t="str">
            <v>2.1</v>
          </cell>
          <cell r="M25" t="str">
            <v>PENJUALAN</v>
          </cell>
        </row>
        <row r="26">
          <cell r="A26">
            <v>2</v>
          </cell>
          <cell r="C26" t="str">
            <v>Pek. Tambah / Kurang</v>
          </cell>
          <cell r="F26">
            <v>0</v>
          </cell>
          <cell r="G26">
            <v>0</v>
          </cell>
          <cell r="H26">
            <v>0</v>
          </cell>
          <cell r="J26">
            <v>0</v>
          </cell>
          <cell r="K26">
            <v>0</v>
          </cell>
          <cell r="L26" t="str">
            <v>2.1.1</v>
          </cell>
          <cell r="M26" t="str">
            <v>PENERIMAAN KOTOR</v>
          </cell>
          <cell r="BE26" t="str">
            <v>:prsLBR1~lml5mm~r5mm~t20mm~b13mm~qqg</v>
          </cell>
        </row>
        <row r="27">
          <cell r="A27">
            <v>3</v>
          </cell>
          <cell r="C27" t="str">
            <v>Pek. VO</v>
          </cell>
          <cell r="F27">
            <v>0</v>
          </cell>
          <cell r="G27">
            <v>0</v>
          </cell>
          <cell r="H27">
            <v>0</v>
          </cell>
          <cell r="J27">
            <v>0</v>
          </cell>
          <cell r="K27">
            <v>0</v>
          </cell>
          <cell r="L27" t="str">
            <v>a.</v>
          </cell>
          <cell r="M27" t="str">
            <v>Uang Muka</v>
          </cell>
          <cell r="P27">
            <v>2289555.8820000002</v>
          </cell>
        </row>
        <row r="28">
          <cell r="A28">
            <v>4</v>
          </cell>
          <cell r="C28" t="str">
            <v>Pek. Klaim ( Physik )</v>
          </cell>
          <cell r="F28">
            <v>0</v>
          </cell>
          <cell r="G28">
            <v>0</v>
          </cell>
          <cell r="H28">
            <v>0</v>
          </cell>
          <cell r="J28">
            <v>0</v>
          </cell>
          <cell r="K28">
            <v>0</v>
          </cell>
          <cell r="L28" t="str">
            <v>b.</v>
          </cell>
          <cell r="M28" t="str">
            <v>Termin&amp;VO</v>
          </cell>
          <cell r="N28" t="str">
            <v>(s/d periode bln ………… )</v>
          </cell>
          <cell r="P28">
            <v>0</v>
          </cell>
          <cell r="BE28" t="str">
            <v>:prsLBR2~lml5mm~r5mm~t20mm~b13mm~qqg</v>
          </cell>
        </row>
        <row r="29">
          <cell r="C29" t="str">
            <v>Jumlah Prestasi Terpasang</v>
          </cell>
          <cell r="F29">
            <v>11744593.159</v>
          </cell>
          <cell r="G29">
            <v>100</v>
          </cell>
          <cell r="H29">
            <v>0</v>
          </cell>
          <cell r="J29">
            <v>0</v>
          </cell>
          <cell r="K29">
            <v>0</v>
          </cell>
          <cell r="L29" t="str">
            <v>c.</v>
          </cell>
          <cell r="M29" t="str">
            <v>Eskalasi</v>
          </cell>
          <cell r="N29" t="str">
            <v>(s/d periode bln ………… )</v>
          </cell>
          <cell r="P29">
            <v>0</v>
          </cell>
        </row>
        <row r="30">
          <cell r="A30">
            <v>5</v>
          </cell>
          <cell r="C30" t="str">
            <v>Eskalasi</v>
          </cell>
          <cell r="F30">
            <v>0</v>
          </cell>
          <cell r="G30">
            <v>0</v>
          </cell>
          <cell r="H30">
            <v>0</v>
          </cell>
          <cell r="J30">
            <v>0</v>
          </cell>
          <cell r="K30">
            <v>0</v>
          </cell>
          <cell r="L30" t="str">
            <v>d.</v>
          </cell>
          <cell r="M30" t="str">
            <v>Selisih Kurs</v>
          </cell>
          <cell r="P30">
            <v>0</v>
          </cell>
          <cell r="BE30" t="str">
            <v>:prsLBR3a~lml5mm~r5mm~t20mm~b13mm~qqg</v>
          </cell>
        </row>
        <row r="31">
          <cell r="A31">
            <v>6</v>
          </cell>
          <cell r="C31" t="str">
            <v xml:space="preserve">Klaim  Asuransi </v>
          </cell>
          <cell r="F31">
            <v>0</v>
          </cell>
          <cell r="G31">
            <v>0</v>
          </cell>
          <cell r="H31">
            <v>0</v>
          </cell>
          <cell r="J31">
            <v>0</v>
          </cell>
          <cell r="K31">
            <v>0</v>
          </cell>
          <cell r="L31" t="str">
            <v>e.</v>
          </cell>
          <cell r="M31" t="str">
            <v>Klaim &amp; Lain-lain</v>
          </cell>
          <cell r="P31">
            <v>0</v>
          </cell>
        </row>
        <row r="32">
          <cell r="A32">
            <v>7</v>
          </cell>
          <cell r="C32" t="str">
            <v>Selisih Kurs (Kurs Kontrak1$=Rp ……………)</v>
          </cell>
          <cell r="F32">
            <v>0</v>
          </cell>
          <cell r="G32">
            <v>0</v>
          </cell>
          <cell r="H32">
            <v>0</v>
          </cell>
          <cell r="J32">
            <v>0</v>
          </cell>
          <cell r="K32">
            <v>0</v>
          </cell>
        </row>
        <row r="33">
          <cell r="A33">
            <v>8</v>
          </cell>
          <cell r="C33" t="str">
            <v>Lain-lain</v>
          </cell>
          <cell r="F33">
            <v>0</v>
          </cell>
          <cell r="G33">
            <v>0</v>
          </cell>
          <cell r="H33">
            <v>0</v>
          </cell>
          <cell r="J33">
            <v>0</v>
          </cell>
          <cell r="K33">
            <v>0</v>
          </cell>
          <cell r="M33" t="str">
            <v>JUMLAH</v>
          </cell>
          <cell r="P33">
            <v>2289555.8820000002</v>
          </cell>
          <cell r="BE33" t="str">
            <v>:prsLBR4~lml5mm~r5mm~t20mm~b13mm~qqg</v>
          </cell>
        </row>
        <row r="34">
          <cell r="C34" t="str">
            <v>Total Penjualan</v>
          </cell>
          <cell r="F34">
            <v>11744593.159</v>
          </cell>
          <cell r="G34">
            <v>100</v>
          </cell>
          <cell r="H34">
            <v>0</v>
          </cell>
          <cell r="J34">
            <v>0</v>
          </cell>
          <cell r="K34">
            <v>0</v>
          </cell>
          <cell r="L34" t="str">
            <v>2.1.2</v>
          </cell>
          <cell r="M34" t="str">
            <v>POTONGAN</v>
          </cell>
        </row>
        <row r="35">
          <cell r="A35" t="str">
            <v>II</v>
          </cell>
          <cell r="C35" t="str">
            <v>PRESTASI DIAKUI</v>
          </cell>
          <cell r="F35">
            <v>11744593.159</v>
          </cell>
          <cell r="G35">
            <v>100</v>
          </cell>
          <cell r="H35">
            <v>0</v>
          </cell>
          <cell r="J35">
            <v>0</v>
          </cell>
          <cell r="K35">
            <v>0</v>
          </cell>
          <cell r="L35" t="str">
            <v>a.</v>
          </cell>
          <cell r="M35" t="str">
            <v>Uang Muka</v>
          </cell>
          <cell r="P35">
            <v>0</v>
          </cell>
          <cell r="BE35" t="str">
            <v>:prsLBR5~lml5mm~r5mm~t20mm~b13mm~qqg</v>
          </cell>
        </row>
        <row r="36">
          <cell r="A36" t="str">
            <v>IV</v>
          </cell>
          <cell r="C36" t="str">
            <v>Ra SESUAI REVIEW</v>
          </cell>
          <cell r="F36">
            <v>11744593.159</v>
          </cell>
          <cell r="G36">
            <v>100</v>
          </cell>
          <cell r="H36">
            <v>0</v>
          </cell>
          <cell r="J36">
            <v>0</v>
          </cell>
          <cell r="K36">
            <v>0</v>
          </cell>
          <cell r="L36" t="str">
            <v>b.</v>
          </cell>
          <cell r="M36" t="str">
            <v>Retensi / Jaminan Pelaksanaan</v>
          </cell>
          <cell r="P36">
            <v>0</v>
          </cell>
        </row>
        <row r="37">
          <cell r="A37" t="str">
            <v>V</v>
          </cell>
          <cell r="C37" t="str">
            <v>Ra S/D  2  MINGGU   Y A D</v>
          </cell>
          <cell r="F37">
            <v>11744593.159</v>
          </cell>
          <cell r="G37">
            <v>100</v>
          </cell>
          <cell r="H37">
            <v>0</v>
          </cell>
          <cell r="J37">
            <v>0</v>
          </cell>
          <cell r="K37">
            <v>0</v>
          </cell>
          <cell r="L37" t="str">
            <v>c.</v>
          </cell>
          <cell r="M37" t="str">
            <v>PPN Keluaran, PPH &amp; Lain-lain</v>
          </cell>
          <cell r="P37">
            <v>0</v>
          </cell>
        </row>
        <row r="38">
          <cell r="M38" t="str">
            <v>JUMLAH</v>
          </cell>
          <cell r="P38">
            <v>0</v>
          </cell>
        </row>
        <row r="39">
          <cell r="BE39" t="str">
            <v>:prsLBR1~lml5mm~r5mm~t20mm~b13mm~qqg</v>
          </cell>
        </row>
        <row r="40">
          <cell r="M40" t="str">
            <v>JUMLAH PENERIMAAN BERSIH</v>
          </cell>
          <cell r="P40">
            <v>2289555.8820000002</v>
          </cell>
          <cell r="BE40" t="str">
            <v>:prsLBR2~lml5mm~r5mm~t20mm~b13mm~qqg</v>
          </cell>
        </row>
        <row r="41">
          <cell r="BE41" t="str">
            <v>:prsLBR3a~lml5mm~r5mm~t20mm~b13mm~qqg</v>
          </cell>
        </row>
        <row r="42">
          <cell r="BE42" t="str">
            <v>:prsLBR4~lml5mm~r5mm~t20mm~b13mm~qqg</v>
          </cell>
        </row>
        <row r="43">
          <cell r="BE43" t="str">
            <v>:prsLBR5~lml5mm~r5mm~t20mm~b13mm~qqg</v>
          </cell>
        </row>
        <row r="45">
          <cell r="BE45" t="str">
            <v>:prsLBR6~lml5mm~r5mm~t20mm~b13mm~qqg</v>
          </cell>
        </row>
        <row r="47">
          <cell r="BE47" t="str">
            <v>:prsLBR7~lml5mm~r5mm~t20mm~b13mm~qqg</v>
          </cell>
        </row>
        <row r="49">
          <cell r="BE49" t="str">
            <v>:prsLBR8~lml5mm~r5mm~t20mm~b13mm~qqg</v>
          </cell>
        </row>
        <row r="50">
          <cell r="F50" t="str">
            <v>PETUNJUK PENGISIAN DATA PADA FORM LMK</v>
          </cell>
        </row>
        <row r="52">
          <cell r="F52" t="str">
            <v>LEMBAR :  1</v>
          </cell>
          <cell r="BE52" t="str">
            <v>:prsLBR9~lml5mm~r5mm~t20mm~b13mm~qqg</v>
          </cell>
        </row>
        <row r="54">
          <cell r="F54" t="str">
            <v>A. DATA - DATA PROYEK</v>
          </cell>
        </row>
        <row r="55">
          <cell r="G55" t="str">
            <v xml:space="preserve">Nama Proyek </v>
          </cell>
          <cell r="L55" t="str">
            <v>:</v>
          </cell>
          <cell r="M55" t="str">
            <v>Cukup jelas  ( tidak ada perubahan )</v>
          </cell>
        </row>
        <row r="56">
          <cell r="G56" t="str">
            <v>No SPK Intern</v>
          </cell>
          <cell r="L56" t="str">
            <v>:</v>
          </cell>
          <cell r="M56" t="str">
            <v>Cukup jelas  ( tidak ada perubahan )</v>
          </cell>
          <cell r="BE56" t="str">
            <v>:prsLBR6~lml5mm~r5mm~t20mm~b13mm~qqg</v>
          </cell>
        </row>
        <row r="57">
          <cell r="BE57" t="str">
            <v>:prsLBR7~lml5mm~r5mm~t20mm~b13mm~qqg</v>
          </cell>
        </row>
        <row r="58">
          <cell r="F58" t="str">
            <v>B. PERIODE LAPORAN</v>
          </cell>
          <cell r="BE58" t="str">
            <v>:prsLBR8~lml5mm~r5mm~t20mm~b13mm~qqg</v>
          </cell>
        </row>
        <row r="59">
          <cell r="G59" t="str">
            <v>Tanggal</v>
          </cell>
          <cell r="L59" t="str">
            <v>:</v>
          </cell>
          <cell r="M59" t="str">
            <v>Diisi tanggal dari hari terakhir periode LMK yang bersesuaian ( saat ini )</v>
          </cell>
          <cell r="BE59" t="str">
            <v>:prsLBR9~lml5mm~r5mm~t20mm~b13mm~qqg</v>
          </cell>
        </row>
        <row r="60">
          <cell r="M60" t="str">
            <v>Cara pengisian : bulan/tanggal/tahun</v>
          </cell>
        </row>
        <row r="61">
          <cell r="G61" t="str">
            <v>Minggu ke...... Dari awal Proyek</v>
          </cell>
          <cell r="L61" t="str">
            <v>:</v>
          </cell>
          <cell r="M61" t="str">
            <v>Cukup jelas  ( tidak ada perubahan )</v>
          </cell>
        </row>
        <row r="62">
          <cell r="G62" t="str">
            <v>Minggu ke..... Tahun : .........</v>
          </cell>
          <cell r="L62" t="str">
            <v>:</v>
          </cell>
          <cell r="M62" t="str">
            <v>Cukup jelas  ( tidak ada perubahan )</v>
          </cell>
        </row>
        <row r="63">
          <cell r="N63" t="str">
            <v>diisi pada minggu sebelumnya contohnya :</v>
          </cell>
        </row>
        <row r="64">
          <cell r="P64" t="str">
            <v>-  RKD   MG 3 dan 4</v>
          </cell>
        </row>
        <row r="65">
          <cell r="P65" t="str">
            <v>-  LMK   MG 52   dst</v>
          </cell>
        </row>
        <row r="66">
          <cell r="G66" t="str">
            <v>Ra Waktu sesuai Ri Prestasi</v>
          </cell>
          <cell r="L66" t="str">
            <v>:</v>
          </cell>
          <cell r="M66" t="str">
            <v>Diambil dari waktu sesuai rencana di schedule untuk realisasi progress saat ini</v>
          </cell>
        </row>
        <row r="67">
          <cell r="M67" t="str">
            <v>Contoh :</v>
          </cell>
          <cell r="N67" t="str">
            <v>Ri progress pada saat ini ( minggu ke 14 dari awal proyek ) = 32,80 %</v>
          </cell>
        </row>
        <row r="68">
          <cell r="N68" t="str">
            <v>Sesuai schedule untuk progress 32,80 % berada pada minggu 9 dari</v>
          </cell>
        </row>
        <row r="69">
          <cell r="N69" t="str">
            <v>awal proyek, maka angka yang dimasukkan adalah 9</v>
          </cell>
        </row>
        <row r="70">
          <cell r="F70" t="str">
            <v>WAKTU PELAKSANAAN</v>
          </cell>
        </row>
        <row r="71">
          <cell r="G71" t="str">
            <v>Mulai Proyek</v>
          </cell>
          <cell r="L71" t="str">
            <v>:</v>
          </cell>
          <cell r="M71" t="str">
            <v>Cukup jelas  ( tidak ada perubahan )</v>
          </cell>
          <cell r="P71" t="str">
            <v>Cara pengisian : bulan/tanggal/tahun</v>
          </cell>
        </row>
        <row r="72">
          <cell r="G72" t="str">
            <v>Selesai Proyek</v>
          </cell>
          <cell r="L72" t="str">
            <v>:</v>
          </cell>
          <cell r="M72" t="str">
            <v>Cukup jelas  ( tidak ada perubahan )</v>
          </cell>
          <cell r="P72" t="str">
            <v>Cara pengisian : bulan/tanggal/tahun</v>
          </cell>
        </row>
        <row r="73">
          <cell r="G73" t="str">
            <v>Serah Terima Pertama</v>
          </cell>
          <cell r="L73" t="str">
            <v>:</v>
          </cell>
          <cell r="M73" t="str">
            <v>Cukup jelas  ( tidak ada perubahan )</v>
          </cell>
          <cell r="P73" t="str">
            <v>Cara pengisian : bulan/tanggal/tahun</v>
          </cell>
        </row>
        <row r="74">
          <cell r="G74" t="str">
            <v>Serah Terima Kedua</v>
          </cell>
          <cell r="L74" t="str">
            <v>:</v>
          </cell>
          <cell r="M74" t="str">
            <v>Cukup jelas  ( tidak ada perubahan )</v>
          </cell>
          <cell r="P74" t="str">
            <v>Cara pengisian : bulan/tanggal/tahun</v>
          </cell>
        </row>
        <row r="76">
          <cell r="F76" t="str">
            <v>C. DATA-DATA LAPORAN</v>
          </cell>
        </row>
        <row r="77">
          <cell r="G77" t="str">
            <v>RENCANA  dan REALISASI PENJUALAN</v>
          </cell>
        </row>
        <row r="78">
          <cell r="G78" t="str">
            <v>Pek. Awal</v>
          </cell>
          <cell r="L78" t="str">
            <v>:</v>
          </cell>
          <cell r="M78" t="str">
            <v>Cukup jelas  ( tidak ada perubahan )</v>
          </cell>
        </row>
        <row r="79">
          <cell r="G79" t="str">
            <v>Pek. Tambah / Kurang</v>
          </cell>
          <cell r="L79" t="str">
            <v>:</v>
          </cell>
          <cell r="M79" t="str">
            <v>Cukup jelas  ( tidak ada perubahan )</v>
          </cell>
        </row>
        <row r="80">
          <cell r="G80" t="str">
            <v>Pek. VO</v>
          </cell>
          <cell r="L80" t="str">
            <v>:</v>
          </cell>
          <cell r="M80" t="str">
            <v>Cukup jelas  ( tidak ada perubahan )</v>
          </cell>
        </row>
        <row r="81">
          <cell r="G81" t="str">
            <v>Pek. Klaim (Physik)</v>
          </cell>
          <cell r="L81" t="str">
            <v>:</v>
          </cell>
          <cell r="M81" t="str">
            <v>Menuntut ganti rugi thd.hasil pek.yg tdk ada item pembayaran</v>
          </cell>
        </row>
        <row r="82">
          <cell r="M82" t="str">
            <v>dlm.kontrak (tdk.ada di BQ)</v>
          </cell>
        </row>
        <row r="83">
          <cell r="G83" t="str">
            <v>Eskalasi</v>
          </cell>
          <cell r="L83" t="str">
            <v>:</v>
          </cell>
          <cell r="M83" t="str">
            <v>Cukup jelas  ( tidak ada perubahan )</v>
          </cell>
        </row>
        <row r="84">
          <cell r="G84" t="str">
            <v>Selisih Kurs</v>
          </cell>
          <cell r="L84" t="str">
            <v>:</v>
          </cell>
          <cell r="M84" t="str">
            <v>Cukup jelas  ( tidak ada perubahan )</v>
          </cell>
        </row>
        <row r="85">
          <cell r="G85" t="str">
            <v>Klaim Assuransi</v>
          </cell>
          <cell r="L85" t="str">
            <v>:</v>
          </cell>
          <cell r="M85" t="str">
            <v>Menuntut ganti rugi pekerjaan akibat bencana alam/force majure</v>
          </cell>
        </row>
        <row r="86">
          <cell r="G86" t="str">
            <v>Lain-Lain</v>
          </cell>
          <cell r="L86" t="str">
            <v>:</v>
          </cell>
          <cell r="M86" t="str">
            <v>Cukup jelas  ( tidak ada perubahan )</v>
          </cell>
        </row>
        <row r="88">
          <cell r="G88" t="str">
            <v>PENERIMAAN</v>
          </cell>
        </row>
        <row r="89">
          <cell r="G89" t="str">
            <v>Uang Muka</v>
          </cell>
          <cell r="L89" t="str">
            <v>:</v>
          </cell>
          <cell r="M89" t="str">
            <v>Cukup jelas  ( tidak ada perubahan )</v>
          </cell>
        </row>
        <row r="90">
          <cell r="G90" t="str">
            <v>Termin dan VO</v>
          </cell>
          <cell r="L90" t="str">
            <v>:</v>
          </cell>
          <cell r="M90" t="str">
            <v>Cukup jelas  ( tidak ada perubahan )</v>
          </cell>
        </row>
        <row r="91">
          <cell r="G91" t="str">
            <v>Eskalasi</v>
          </cell>
          <cell r="L91" t="str">
            <v>:</v>
          </cell>
          <cell r="M91" t="str">
            <v>Cukup jelas  ( tidak ada perubahan )</v>
          </cell>
        </row>
        <row r="92">
          <cell r="G92" t="str">
            <v>Selisih Kurs</v>
          </cell>
          <cell r="L92" t="str">
            <v>:</v>
          </cell>
          <cell r="M92" t="str">
            <v>Cukup jelas  ( tidak ada perubahan )</v>
          </cell>
        </row>
        <row r="93">
          <cell r="G93" t="str">
            <v>Klaim &amp; Lain-lain</v>
          </cell>
          <cell r="L93" t="str">
            <v>:</v>
          </cell>
          <cell r="M93" t="str">
            <v>Cukup jelas  ( tidak ada perubahan )</v>
          </cell>
        </row>
        <row r="94">
          <cell r="G94" t="str">
            <v>POTONGAN</v>
          </cell>
        </row>
        <row r="95">
          <cell r="G95" t="str">
            <v>Uang Muka</v>
          </cell>
          <cell r="L95" t="str">
            <v>:</v>
          </cell>
          <cell r="M95" t="str">
            <v>Cukup jelas  ( tidak ada perubahan )</v>
          </cell>
        </row>
        <row r="96">
          <cell r="G96" t="str">
            <v>Retensi / Jaminan Pelaksanaan</v>
          </cell>
          <cell r="L96" t="str">
            <v>:</v>
          </cell>
          <cell r="M96" t="str">
            <v>Cukup jelas  ( tidak ada perubahan )</v>
          </cell>
        </row>
        <row r="97">
          <cell r="G97" t="str">
            <v>PPN Keluaran, PPH &amp; Lain-lain</v>
          </cell>
          <cell r="L97" t="str">
            <v>:</v>
          </cell>
          <cell r="M97" t="str">
            <v>Cukup jelas  ( tidak ada perubahan )</v>
          </cell>
        </row>
      </sheetData>
      <sheetData sheetId="4">
        <row r="1">
          <cell r="N1" t="str">
            <v>FORM LMK  : 2</v>
          </cell>
        </row>
        <row r="2">
          <cell r="N2" t="str">
            <v>LEMBAR      : 2</v>
          </cell>
        </row>
        <row r="3">
          <cell r="B3" t="str">
            <v>I.</v>
          </cell>
          <cell r="D3" t="str">
            <v>RENCANA DAN REALISASI BIAYA LANGSUNG</v>
          </cell>
          <cell r="N3" t="str">
            <v>(Dalam Ribuan)</v>
          </cell>
        </row>
        <row r="4">
          <cell r="B4" t="str">
            <v>R E N C A N A   D A N   R E A L I S A S I    B I A Y A   S E S U A I   P R E S T A S I   T E R P A S A N G</v>
          </cell>
        </row>
        <row r="5">
          <cell r="B5" t="str">
            <v>No.</v>
          </cell>
          <cell r="D5" t="str">
            <v>URAIAN</v>
          </cell>
          <cell r="F5" t="str">
            <v>R.A.B</v>
          </cell>
          <cell r="J5" t="str">
            <v>PREST</v>
          </cell>
          <cell r="K5" t="str">
            <v>Bbt x Prest. (%)</v>
          </cell>
          <cell r="M5" t="str">
            <v>RENCANA TERPASANG</v>
          </cell>
        </row>
        <row r="6">
          <cell r="F6" t="str">
            <v>AWAL</v>
          </cell>
          <cell r="G6" t="str">
            <v>BBT (%)</v>
          </cell>
          <cell r="H6" t="str">
            <v>REVIEW</v>
          </cell>
          <cell r="I6" t="str">
            <v>BBT(%)</v>
          </cell>
          <cell r="J6" t="str">
            <v>(%)</v>
          </cell>
          <cell r="K6" t="str">
            <v>AWAL</v>
          </cell>
          <cell r="L6" t="str">
            <v>REVEW</v>
          </cell>
          <cell r="M6" t="str">
            <v>AWAL</v>
          </cell>
          <cell r="N6" t="str">
            <v>REVIEW</v>
          </cell>
        </row>
        <row r="7">
          <cell r="B7" t="str">
            <v>A</v>
          </cell>
          <cell r="D7" t="str">
            <v>B</v>
          </cell>
          <cell r="F7" t="str">
            <v>D</v>
          </cell>
          <cell r="G7" t="str">
            <v>E</v>
          </cell>
          <cell r="H7" t="str">
            <v>F</v>
          </cell>
          <cell r="I7" t="str">
            <v>G</v>
          </cell>
          <cell r="J7" t="str">
            <v>H</v>
          </cell>
          <cell r="K7" t="str">
            <v>I= E x H</v>
          </cell>
          <cell r="L7" t="str">
            <v>J= G x H</v>
          </cell>
          <cell r="M7" t="str">
            <v>K=D X I</v>
          </cell>
          <cell r="N7" t="str">
            <v>L = F X J</v>
          </cell>
        </row>
        <row r="9">
          <cell r="B9">
            <v>1</v>
          </cell>
          <cell r="D9" t="str">
            <v>BL AWAL</v>
          </cell>
          <cell r="F9">
            <v>7868186.0200500004</v>
          </cell>
          <cell r="G9">
            <v>100</v>
          </cell>
          <cell r="H9">
            <v>7868186.0200500004</v>
          </cell>
          <cell r="I9">
            <v>100</v>
          </cell>
          <cell r="J9">
            <v>0</v>
          </cell>
          <cell r="K9">
            <v>0</v>
          </cell>
          <cell r="L9">
            <v>0</v>
          </cell>
          <cell r="M9">
            <v>0</v>
          </cell>
          <cell r="N9">
            <v>0</v>
          </cell>
        </row>
        <row r="10">
          <cell r="B10">
            <v>2</v>
          </cell>
          <cell r="D10" t="str">
            <v>BL.  VO</v>
          </cell>
          <cell r="F10">
            <v>0</v>
          </cell>
          <cell r="G10">
            <v>0</v>
          </cell>
          <cell r="H10">
            <v>0</v>
          </cell>
          <cell r="I10">
            <v>0</v>
          </cell>
          <cell r="J10">
            <v>0</v>
          </cell>
          <cell r="K10">
            <v>0</v>
          </cell>
          <cell r="L10">
            <v>0</v>
          </cell>
          <cell r="M10">
            <v>0</v>
          </cell>
          <cell r="N10">
            <v>0</v>
          </cell>
        </row>
        <row r="11">
          <cell r="B11">
            <v>3</v>
          </cell>
          <cell r="D11" t="str">
            <v>BL. KLAIM</v>
          </cell>
          <cell r="F11">
            <v>0</v>
          </cell>
          <cell r="G11">
            <v>0</v>
          </cell>
          <cell r="H11">
            <v>0</v>
          </cell>
          <cell r="I11">
            <v>0</v>
          </cell>
          <cell r="J11">
            <v>0</v>
          </cell>
          <cell r="K11">
            <v>0</v>
          </cell>
          <cell r="L11">
            <v>0</v>
          </cell>
          <cell r="M11">
            <v>0</v>
          </cell>
          <cell r="N11">
            <v>0</v>
          </cell>
        </row>
        <row r="12">
          <cell r="D12" t="str">
            <v>JUMLAH PRESTASI TERPASANG</v>
          </cell>
          <cell r="F12">
            <v>7868186.0200500004</v>
          </cell>
          <cell r="G12">
            <v>100</v>
          </cell>
          <cell r="H12">
            <v>7868186.0200500004</v>
          </cell>
          <cell r="I12">
            <v>100</v>
          </cell>
          <cell r="J12" t="str">
            <v>+</v>
          </cell>
          <cell r="K12">
            <v>0</v>
          </cell>
          <cell r="L12">
            <v>0</v>
          </cell>
          <cell r="M12">
            <v>0</v>
          </cell>
          <cell r="N12">
            <v>0</v>
          </cell>
        </row>
        <row r="13">
          <cell r="B13">
            <v>4</v>
          </cell>
          <cell r="D13" t="str">
            <v>Eskalasi</v>
          </cell>
          <cell r="F13">
            <v>0</v>
          </cell>
          <cell r="G13">
            <v>0</v>
          </cell>
          <cell r="H13">
            <v>0</v>
          </cell>
          <cell r="I13">
            <v>0</v>
          </cell>
          <cell r="J13">
            <v>0</v>
          </cell>
          <cell r="K13">
            <v>0</v>
          </cell>
          <cell r="L13">
            <v>0</v>
          </cell>
          <cell r="M13">
            <v>0</v>
          </cell>
          <cell r="N13">
            <v>0</v>
          </cell>
        </row>
        <row r="14">
          <cell r="B14">
            <v>5</v>
          </cell>
          <cell r="D14" t="str">
            <v>Selisih Kurs</v>
          </cell>
          <cell r="F14">
            <v>0</v>
          </cell>
          <cell r="G14">
            <v>0</v>
          </cell>
          <cell r="H14">
            <v>0</v>
          </cell>
          <cell r="I14">
            <v>0</v>
          </cell>
          <cell r="J14">
            <v>0</v>
          </cell>
          <cell r="K14">
            <v>0</v>
          </cell>
          <cell r="L14">
            <v>0</v>
          </cell>
          <cell r="M14">
            <v>0</v>
          </cell>
          <cell r="N14">
            <v>0</v>
          </cell>
        </row>
        <row r="15">
          <cell r="B15">
            <v>6</v>
          </cell>
          <cell r="D15" t="str">
            <v>Lain-lain</v>
          </cell>
          <cell r="F15">
            <v>0</v>
          </cell>
          <cell r="G15">
            <v>0</v>
          </cell>
          <cell r="H15">
            <v>0</v>
          </cell>
          <cell r="I15">
            <v>0</v>
          </cell>
          <cell r="J15">
            <v>0</v>
          </cell>
          <cell r="K15">
            <v>0</v>
          </cell>
          <cell r="L15">
            <v>0</v>
          </cell>
          <cell r="M15">
            <v>0</v>
          </cell>
          <cell r="N15">
            <v>0</v>
          </cell>
        </row>
        <row r="16">
          <cell r="D16" t="str">
            <v>JUMLAH LAIN- LAIN</v>
          </cell>
          <cell r="F16">
            <v>0</v>
          </cell>
          <cell r="G16">
            <v>0</v>
          </cell>
          <cell r="H16">
            <v>0</v>
          </cell>
          <cell r="I16">
            <v>0</v>
          </cell>
          <cell r="J16" t="str">
            <v>+</v>
          </cell>
          <cell r="K16">
            <v>0</v>
          </cell>
          <cell r="L16">
            <v>0</v>
          </cell>
          <cell r="M16">
            <v>0</v>
          </cell>
          <cell r="N16">
            <v>0</v>
          </cell>
        </row>
        <row r="17">
          <cell r="D17" t="str">
            <v>JUMLAH BIAYA LANGSUNG</v>
          </cell>
          <cell r="F17">
            <v>7868186.0200500004</v>
          </cell>
          <cell r="G17">
            <v>100</v>
          </cell>
          <cell r="H17">
            <v>7868186.0200500004</v>
          </cell>
          <cell r="I17">
            <v>100</v>
          </cell>
          <cell r="J17" t="str">
            <v>+</v>
          </cell>
          <cell r="K17">
            <v>0</v>
          </cell>
          <cell r="L17">
            <v>0</v>
          </cell>
          <cell r="M17">
            <v>0</v>
          </cell>
          <cell r="N17">
            <v>0</v>
          </cell>
        </row>
        <row r="18">
          <cell r="D18" t="str">
            <v>Ra SESUAI R.K.P/REVIEW</v>
          </cell>
          <cell r="F18" t="str">
            <v>+</v>
          </cell>
          <cell r="G18" t="str">
            <v>+</v>
          </cell>
          <cell r="H18" t="str">
            <v>+</v>
          </cell>
          <cell r="I18" t="str">
            <v>+</v>
          </cell>
          <cell r="J18" t="str">
            <v>+</v>
          </cell>
          <cell r="K18">
            <v>0</v>
          </cell>
          <cell r="L18">
            <v>0</v>
          </cell>
          <cell r="M18">
            <v>0</v>
          </cell>
          <cell r="N18">
            <v>0</v>
          </cell>
        </row>
        <row r="21">
          <cell r="B21" t="str">
            <v>II.</v>
          </cell>
          <cell r="D21" t="str">
            <v>RENCANA  BIAYA TAK LANGSUNG</v>
          </cell>
          <cell r="N21" t="str">
            <v>(Dalam Ribuan)</v>
          </cell>
        </row>
        <row r="22">
          <cell r="B22" t="str">
            <v>No.</v>
          </cell>
          <cell r="D22" t="str">
            <v>URAIAN</v>
          </cell>
          <cell r="F22" t="str">
            <v>AWAL</v>
          </cell>
          <cell r="G22" t="str">
            <v>WAKTU</v>
          </cell>
          <cell r="H22" t="str">
            <v>REVIEW</v>
          </cell>
          <cell r="I22" t="str">
            <v>WAKTU</v>
          </cell>
          <cell r="J22" t="str">
            <v>Ra. BIAYA / WAKTU</v>
          </cell>
          <cell r="L22" t="str">
            <v>Ri  WAKTU</v>
          </cell>
          <cell r="M22" t="str">
            <v>Ra.SESUAI Ri. WAKTU</v>
          </cell>
        </row>
        <row r="23">
          <cell r="G23" t="str">
            <v>(MINGGU)</v>
          </cell>
          <cell r="I23" t="str">
            <v>(MINGGU)</v>
          </cell>
          <cell r="J23" t="str">
            <v>AWAL</v>
          </cell>
          <cell r="K23" t="str">
            <v>REVIEW</v>
          </cell>
          <cell r="M23" t="str">
            <v>AWAL</v>
          </cell>
          <cell r="N23" t="str">
            <v>REVIEW</v>
          </cell>
        </row>
        <row r="24">
          <cell r="B24" t="str">
            <v>A</v>
          </cell>
          <cell r="D24" t="str">
            <v>B</v>
          </cell>
          <cell r="F24" t="str">
            <v>C</v>
          </cell>
          <cell r="G24" t="str">
            <v>E</v>
          </cell>
          <cell r="H24" t="str">
            <v>D</v>
          </cell>
          <cell r="I24" t="str">
            <v>F</v>
          </cell>
          <cell r="J24" t="str">
            <v>G = C / E</v>
          </cell>
          <cell r="K24" t="str">
            <v>H = D / F</v>
          </cell>
          <cell r="L24" t="str">
            <v>I</v>
          </cell>
          <cell r="M24" t="str">
            <v>J = I X G</v>
          </cell>
          <cell r="N24" t="str">
            <v>K=J X H</v>
          </cell>
        </row>
        <row r="25">
          <cell r="D25" t="str">
            <v>Biaya Pegawai</v>
          </cell>
          <cell r="F25">
            <v>346004</v>
          </cell>
          <cell r="G25">
            <v>20</v>
          </cell>
          <cell r="H25">
            <v>346004</v>
          </cell>
          <cell r="I25">
            <v>20</v>
          </cell>
          <cell r="J25">
            <v>17300.2</v>
          </cell>
          <cell r="K25">
            <v>17300.2</v>
          </cell>
          <cell r="L25">
            <v>49</v>
          </cell>
          <cell r="M25">
            <v>847709.8</v>
          </cell>
          <cell r="N25">
            <v>847709.8</v>
          </cell>
        </row>
        <row r="26">
          <cell r="D26" t="str">
            <v>Biaya Kendaraan</v>
          </cell>
          <cell r="F26">
            <v>120000</v>
          </cell>
          <cell r="G26">
            <v>20</v>
          </cell>
          <cell r="H26">
            <v>120000</v>
          </cell>
          <cell r="I26">
            <v>20</v>
          </cell>
          <cell r="J26">
            <v>6000</v>
          </cell>
          <cell r="K26">
            <v>6000</v>
          </cell>
          <cell r="L26">
            <v>49</v>
          </cell>
          <cell r="M26">
            <v>294000</v>
          </cell>
          <cell r="N26">
            <v>294000</v>
          </cell>
        </row>
        <row r="27">
          <cell r="D27" t="str">
            <v>Biaya Keuangan + PPh 2 %</v>
          </cell>
          <cell r="F27">
            <v>65803.675000000003</v>
          </cell>
          <cell r="G27">
            <v>20</v>
          </cell>
          <cell r="H27">
            <v>65803.675000000003</v>
          </cell>
          <cell r="I27">
            <v>20</v>
          </cell>
          <cell r="J27">
            <v>3290.1837500000001</v>
          </cell>
          <cell r="K27">
            <v>3290.1837500000001</v>
          </cell>
          <cell r="L27">
            <v>49</v>
          </cell>
          <cell r="M27">
            <v>161219.00375</v>
          </cell>
          <cell r="N27">
            <v>161219.00375</v>
          </cell>
        </row>
        <row r="28">
          <cell r="D28" t="str">
            <v>Biaya Umum</v>
          </cell>
          <cell r="F28">
            <v>607024.07605999999</v>
          </cell>
          <cell r="G28">
            <v>20</v>
          </cell>
          <cell r="H28">
            <v>607024.07605999999</v>
          </cell>
          <cell r="I28">
            <v>20</v>
          </cell>
          <cell r="J28">
            <v>30351.203803</v>
          </cell>
          <cell r="K28">
            <v>30351.203803</v>
          </cell>
          <cell r="L28">
            <v>49</v>
          </cell>
          <cell r="M28">
            <v>1487208.9863470001</v>
          </cell>
          <cell r="N28">
            <v>1487208.9863470001</v>
          </cell>
        </row>
        <row r="29">
          <cell r="D29" t="str">
            <v>JUMLAH BIAYA TAK LANGSUNG</v>
          </cell>
          <cell r="F29">
            <v>1138831.7510600002</v>
          </cell>
          <cell r="G29">
            <v>20</v>
          </cell>
          <cell r="H29">
            <v>1138831.7510600002</v>
          </cell>
          <cell r="I29">
            <v>20</v>
          </cell>
          <cell r="J29">
            <v>56941.587553000005</v>
          </cell>
          <cell r="K29">
            <v>56941.587553000005</v>
          </cell>
          <cell r="L29">
            <v>49</v>
          </cell>
          <cell r="M29">
            <v>2790137.7900970001</v>
          </cell>
          <cell r="N29">
            <v>2790137.7900970001</v>
          </cell>
        </row>
        <row r="30">
          <cell r="D30" t="str">
            <v>TOTAL BLK + BTLK</v>
          </cell>
          <cell r="F30">
            <v>9007017.7711100001</v>
          </cell>
          <cell r="G30" t="str">
            <v>+</v>
          </cell>
          <cell r="H30">
            <v>9007017.7711100001</v>
          </cell>
          <cell r="I30" t="str">
            <v>+</v>
          </cell>
          <cell r="J30" t="str">
            <v>+</v>
          </cell>
          <cell r="K30" t="str">
            <v>+</v>
          </cell>
          <cell r="L30" t="str">
            <v>+</v>
          </cell>
          <cell r="M30">
            <v>2790137.7900970001</v>
          </cell>
          <cell r="N30">
            <v>2790137.7900970001</v>
          </cell>
        </row>
        <row r="32">
          <cell r="B32" t="str">
            <v>III.</v>
          </cell>
          <cell r="D32" t="str">
            <v>REALISASI BIAYA LANGSUNG DAN TAK LANGSUNG</v>
          </cell>
          <cell r="N32" t="str">
            <v>(Dalam Ribuan)</v>
          </cell>
        </row>
        <row r="33">
          <cell r="B33" t="str">
            <v>No.</v>
          </cell>
          <cell r="D33" t="str">
            <v>URAIAN</v>
          </cell>
          <cell r="F33" t="str">
            <v>REALISASI BIAYA</v>
          </cell>
          <cell r="J33" t="str">
            <v>PROYEKSI</v>
          </cell>
          <cell r="L33" t="str">
            <v>R K P</v>
          </cell>
          <cell r="N33" t="str">
            <v>DEVIASI</v>
          </cell>
        </row>
        <row r="34">
          <cell r="G34" t="str">
            <v>BAD</v>
          </cell>
          <cell r="H34" t="str">
            <v>BAD</v>
          </cell>
          <cell r="I34" t="str">
            <v/>
          </cell>
          <cell r="J34" t="str">
            <v/>
          </cell>
          <cell r="K34" t="str">
            <v/>
          </cell>
          <cell r="L34" t="str">
            <v/>
          </cell>
          <cell r="M34" t="str">
            <v/>
          </cell>
          <cell r="N34" t="str">
            <v/>
          </cell>
        </row>
        <row r="35">
          <cell r="F35" t="str">
            <v>BPDP</v>
          </cell>
          <cell r="G35" t="str">
            <v>TERBUKU</v>
          </cell>
          <cell r="H35" t="str">
            <v>BLM TERBUKU</v>
          </cell>
          <cell r="I35" t="str">
            <v>JUMLAH</v>
          </cell>
          <cell r="J35" t="str">
            <v>SISA</v>
          </cell>
          <cell r="K35" t="str">
            <v>SELESAI</v>
          </cell>
          <cell r="L35" t="str">
            <v>AWAL</v>
          </cell>
          <cell r="M35" t="str">
            <v>REVIEW</v>
          </cell>
          <cell r="N35" t="str">
            <v>REVIEW</v>
          </cell>
        </row>
        <row r="36">
          <cell r="B36" t="str">
            <v>A</v>
          </cell>
          <cell r="D36" t="str">
            <v>B</v>
          </cell>
          <cell r="F36" t="str">
            <v>C</v>
          </cell>
          <cell r="G36" t="str">
            <v>D</v>
          </cell>
          <cell r="H36" t="str">
            <v>E</v>
          </cell>
          <cell r="I36" t="str">
            <v>F=C+D+E</v>
          </cell>
          <cell r="J36" t="str">
            <v>G</v>
          </cell>
          <cell r="K36" t="str">
            <v>H=F+G</v>
          </cell>
          <cell r="L36" t="str">
            <v>I</v>
          </cell>
          <cell r="M36" t="str">
            <v>J</v>
          </cell>
          <cell r="N36" t="str">
            <v>K=J-H</v>
          </cell>
        </row>
        <row r="37">
          <cell r="D37" t="str">
            <v>Material</v>
          </cell>
          <cell r="F37">
            <v>0</v>
          </cell>
          <cell r="G37">
            <v>0</v>
          </cell>
          <cell r="H37">
            <v>0</v>
          </cell>
          <cell r="I37">
            <v>0</v>
          </cell>
          <cell r="J37">
            <v>1522258</v>
          </cell>
          <cell r="K37">
            <v>1522258</v>
          </cell>
          <cell r="L37">
            <v>1522258</v>
          </cell>
          <cell r="M37">
            <v>1522258</v>
          </cell>
          <cell r="N37">
            <v>0</v>
          </cell>
        </row>
        <row r="38">
          <cell r="D38" t="str">
            <v>Upah</v>
          </cell>
          <cell r="F38">
            <v>0</v>
          </cell>
          <cell r="G38">
            <v>0</v>
          </cell>
          <cell r="H38">
            <v>0</v>
          </cell>
          <cell r="I38">
            <v>0</v>
          </cell>
          <cell r="J38">
            <v>3445</v>
          </cell>
          <cell r="K38">
            <v>3445</v>
          </cell>
          <cell r="L38">
            <v>3445</v>
          </cell>
          <cell r="M38">
            <v>3445</v>
          </cell>
          <cell r="N38">
            <v>0</v>
          </cell>
        </row>
        <row r="39">
          <cell r="D39" t="str">
            <v>Alat</v>
          </cell>
          <cell r="F39">
            <v>0</v>
          </cell>
          <cell r="G39">
            <v>0</v>
          </cell>
          <cell r="H39">
            <v>0</v>
          </cell>
          <cell r="I39">
            <v>0</v>
          </cell>
          <cell r="J39">
            <v>0</v>
          </cell>
          <cell r="K39">
            <v>0</v>
          </cell>
          <cell r="L39">
            <v>0</v>
          </cell>
          <cell r="M39">
            <v>0</v>
          </cell>
          <cell r="N39">
            <v>0</v>
          </cell>
        </row>
        <row r="40">
          <cell r="D40" t="str">
            <v>Sub Kontraktor</v>
          </cell>
          <cell r="F40">
            <v>0</v>
          </cell>
          <cell r="G40">
            <v>0</v>
          </cell>
          <cell r="H40">
            <v>0</v>
          </cell>
          <cell r="I40">
            <v>0</v>
          </cell>
          <cell r="J40">
            <v>1212973</v>
          </cell>
          <cell r="K40">
            <v>1212973</v>
          </cell>
          <cell r="L40">
            <v>1212973</v>
          </cell>
          <cell r="M40">
            <v>1212973</v>
          </cell>
          <cell r="N40">
            <v>0</v>
          </cell>
        </row>
        <row r="41">
          <cell r="D41" t="str">
            <v>Pemeliharaan + Mobilisasi</v>
          </cell>
          <cell r="F41">
            <v>0</v>
          </cell>
          <cell r="G41">
            <v>0</v>
          </cell>
          <cell r="H41">
            <v>0</v>
          </cell>
          <cell r="I41">
            <v>0</v>
          </cell>
          <cell r="J41">
            <v>0</v>
          </cell>
          <cell r="K41">
            <v>0</v>
          </cell>
          <cell r="L41">
            <v>0</v>
          </cell>
          <cell r="M41">
            <v>0</v>
          </cell>
          <cell r="N41">
            <v>0</v>
          </cell>
        </row>
        <row r="42">
          <cell r="D42" t="str">
            <v>Pengusahaan</v>
          </cell>
          <cell r="F42">
            <v>0</v>
          </cell>
          <cell r="G42">
            <v>0</v>
          </cell>
          <cell r="H42">
            <v>0</v>
          </cell>
          <cell r="I42">
            <v>0</v>
          </cell>
          <cell r="J42">
            <v>0</v>
          </cell>
          <cell r="K42">
            <v>0</v>
          </cell>
          <cell r="L42">
            <v>0</v>
          </cell>
          <cell r="M42">
            <v>0</v>
          </cell>
          <cell r="N42">
            <v>0</v>
          </cell>
        </row>
        <row r="43">
          <cell r="D43" t="str">
            <v>JUMLAH BL</v>
          </cell>
          <cell r="F43">
            <v>0</v>
          </cell>
          <cell r="G43">
            <v>0</v>
          </cell>
          <cell r="H43">
            <v>0</v>
          </cell>
          <cell r="I43">
            <v>0</v>
          </cell>
          <cell r="J43">
            <v>2738676</v>
          </cell>
          <cell r="K43">
            <v>2738676</v>
          </cell>
          <cell r="L43">
            <v>2738676</v>
          </cell>
          <cell r="M43">
            <v>2738676</v>
          </cell>
          <cell r="N43">
            <v>0</v>
          </cell>
        </row>
        <row r="44">
          <cell r="D44" t="str">
            <v>Biaya Pegawai</v>
          </cell>
          <cell r="F44">
            <v>0</v>
          </cell>
          <cell r="G44">
            <v>0</v>
          </cell>
          <cell r="H44">
            <v>0</v>
          </cell>
          <cell r="I44">
            <v>0</v>
          </cell>
          <cell r="J44">
            <v>346004</v>
          </cell>
          <cell r="K44">
            <v>346004</v>
          </cell>
          <cell r="L44">
            <v>346004</v>
          </cell>
          <cell r="M44">
            <v>346004</v>
          </cell>
          <cell r="N44">
            <v>0</v>
          </cell>
        </row>
        <row r="45">
          <cell r="D45" t="str">
            <v>Biaya Kendaraan</v>
          </cell>
          <cell r="F45">
            <v>0</v>
          </cell>
          <cell r="G45">
            <v>0</v>
          </cell>
          <cell r="H45">
            <v>0</v>
          </cell>
          <cell r="I45">
            <v>0</v>
          </cell>
          <cell r="J45">
            <v>120000</v>
          </cell>
          <cell r="K45">
            <v>120000</v>
          </cell>
          <cell r="L45">
            <v>120000</v>
          </cell>
          <cell r="M45">
            <v>120000</v>
          </cell>
          <cell r="N45">
            <v>0</v>
          </cell>
        </row>
        <row r="46">
          <cell r="D46" t="str">
            <v>Biaya Keuangan</v>
          </cell>
          <cell r="F46">
            <v>0</v>
          </cell>
          <cell r="G46">
            <v>0</v>
          </cell>
          <cell r="H46">
            <v>0</v>
          </cell>
          <cell r="I46">
            <v>0</v>
          </cell>
          <cell r="J46">
            <v>65803.675000000003</v>
          </cell>
          <cell r="K46">
            <v>65803.675000000003</v>
          </cell>
          <cell r="L46">
            <v>65803.675000000003</v>
          </cell>
          <cell r="M46">
            <v>65803.675000000003</v>
          </cell>
          <cell r="N46">
            <v>0</v>
          </cell>
        </row>
        <row r="47">
          <cell r="D47" t="str">
            <v>Biaya Umum</v>
          </cell>
          <cell r="F47">
            <v>0</v>
          </cell>
          <cell r="G47">
            <v>0</v>
          </cell>
          <cell r="H47">
            <v>0</v>
          </cell>
          <cell r="I47">
            <v>0</v>
          </cell>
          <cell r="J47">
            <v>607024.07605999999</v>
          </cell>
          <cell r="K47">
            <v>607024.07605999999</v>
          </cell>
          <cell r="L47">
            <v>607024.07605999999</v>
          </cell>
          <cell r="M47">
            <v>607024.07605999999</v>
          </cell>
          <cell r="N47">
            <v>0</v>
          </cell>
        </row>
        <row r="48">
          <cell r="D48" t="str">
            <v>JUMLAH BTL</v>
          </cell>
          <cell r="F48">
            <v>0</v>
          </cell>
          <cell r="G48">
            <v>0</v>
          </cell>
          <cell r="H48">
            <v>0</v>
          </cell>
          <cell r="I48">
            <v>0</v>
          </cell>
          <cell r="J48">
            <v>1138831.7510600002</v>
          </cell>
          <cell r="K48">
            <v>1138831.7510600002</v>
          </cell>
          <cell r="L48">
            <v>1138831.7510600002</v>
          </cell>
          <cell r="M48">
            <v>1138831.7510600002</v>
          </cell>
          <cell r="N48">
            <v>0</v>
          </cell>
        </row>
        <row r="49">
          <cell r="D49" t="str">
            <v>TOTAL BLK + BTLK</v>
          </cell>
          <cell r="F49">
            <v>0</v>
          </cell>
          <cell r="G49">
            <v>0</v>
          </cell>
          <cell r="H49">
            <v>0</v>
          </cell>
          <cell r="I49">
            <v>0</v>
          </cell>
          <cell r="J49">
            <v>3877507.7510600002</v>
          </cell>
          <cell r="K49">
            <v>3877507.7510600002</v>
          </cell>
          <cell r="L49">
            <v>3877507.7510600002</v>
          </cell>
          <cell r="M49">
            <v>3877507.7510600002</v>
          </cell>
          <cell r="N49">
            <v>0</v>
          </cell>
        </row>
        <row r="64">
          <cell r="F64" t="str">
            <v>PETUNJUK PENGISIAN DATA PADA FORM LMK</v>
          </cell>
        </row>
        <row r="65">
          <cell r="F65" t="str">
            <v>LEMBAR :  2</v>
          </cell>
        </row>
        <row r="67">
          <cell r="F67" t="str">
            <v>I. RENCANA DAN REALISASI BIAYA LANGSUNG</v>
          </cell>
        </row>
        <row r="68">
          <cell r="G68" t="str">
            <v>BL AWAL</v>
          </cell>
          <cell r="J68" t="str">
            <v>:</v>
          </cell>
          <cell r="K68" t="str">
            <v>Cukup jelas  ( jika belum ada review, kolom review diisi data sama dengan kolom awal )</v>
          </cell>
        </row>
        <row r="69">
          <cell r="G69" t="str">
            <v>BL.  VO</v>
          </cell>
          <cell r="J69" t="str">
            <v>:</v>
          </cell>
          <cell r="K69" t="str">
            <v>Cukup jelas  ( jika belum ada review, kolom review diisi data sama dengan kolom awal )</v>
          </cell>
        </row>
        <row r="70">
          <cell r="G70" t="str">
            <v>BL. KLAIM</v>
          </cell>
          <cell r="J70" t="str">
            <v>:</v>
          </cell>
          <cell r="K70" t="str">
            <v>Cukup jelas  ( jika belum ada review, kolom review diisi data sama dengan kolom awal )</v>
          </cell>
        </row>
        <row r="71">
          <cell r="G71" t="str">
            <v>Eskalasi</v>
          </cell>
          <cell r="J71" t="str">
            <v>:</v>
          </cell>
          <cell r="K71" t="str">
            <v>Cukup jelas  ( jika belum ada review, kolom review diisi data sama dengan kolom awal )</v>
          </cell>
        </row>
        <row r="72">
          <cell r="G72" t="str">
            <v>Selisih Kurs</v>
          </cell>
          <cell r="J72" t="str">
            <v>:</v>
          </cell>
          <cell r="K72" t="str">
            <v>Cukup jelas  ( jika belum ada review, kolom review diisi data sama dengan kolom awal )</v>
          </cell>
        </row>
        <row r="73">
          <cell r="G73" t="str">
            <v>Lain-lain</v>
          </cell>
          <cell r="J73" t="str">
            <v>:</v>
          </cell>
          <cell r="K73" t="str">
            <v>Cukup jelas  ( jika belum ada review, kolom review diisi data sama dengan kolom awal )</v>
          </cell>
        </row>
        <row r="75">
          <cell r="F75" t="str">
            <v>II. RENCANA BIAYA TAK LANGSUNG</v>
          </cell>
        </row>
        <row r="76">
          <cell r="G76" t="str">
            <v>Biaya Pegawai</v>
          </cell>
          <cell r="J76" t="str">
            <v>:</v>
          </cell>
          <cell r="K76" t="str">
            <v>Cukup jelas  ( jika belum ada review, kolom review diisi data sama dengan kolom awal )</v>
          </cell>
        </row>
        <row r="77">
          <cell r="G77" t="str">
            <v>Biaya Kendaraan</v>
          </cell>
          <cell r="J77" t="str">
            <v>:</v>
          </cell>
          <cell r="K77" t="str">
            <v>Cukup jelas  ( jika belum ada review, kolom review diisi data sama dengan kolom awal )</v>
          </cell>
        </row>
        <row r="78">
          <cell r="G78" t="str">
            <v>Biaya Keuangan</v>
          </cell>
          <cell r="J78" t="str">
            <v>:</v>
          </cell>
          <cell r="K78" t="str">
            <v>Cukup jelas  ( jika belum ada review, kolom review diisi data sama dengan kolom awal )</v>
          </cell>
        </row>
        <row r="79">
          <cell r="G79" t="str">
            <v>Biaya Umum</v>
          </cell>
          <cell r="J79" t="str">
            <v>:</v>
          </cell>
          <cell r="K79" t="str">
            <v>Cukup jelas  ( jika belum ada review, kolom review diisi data sama dengan kolom awal )</v>
          </cell>
        </row>
        <row r="81">
          <cell r="F81" t="str">
            <v>III. REALISASI BIAYA LANGSUNG DAN TAK LANGSUNG</v>
          </cell>
        </row>
        <row r="82">
          <cell r="G82" t="str">
            <v>Material</v>
          </cell>
          <cell r="J82" t="str">
            <v>:</v>
          </cell>
          <cell r="K82">
            <v>0</v>
          </cell>
        </row>
        <row r="83">
          <cell r="G83" t="str">
            <v>Upah</v>
          </cell>
          <cell r="J83" t="str">
            <v>:</v>
          </cell>
          <cell r="K83">
            <v>0</v>
          </cell>
        </row>
        <row r="84">
          <cell r="G84" t="str">
            <v>Alat</v>
          </cell>
          <cell r="J84" t="str">
            <v>:</v>
          </cell>
          <cell r="K84">
            <v>0</v>
          </cell>
        </row>
        <row r="85">
          <cell r="G85" t="str">
            <v>Sub Kontraktor</v>
          </cell>
          <cell r="J85" t="str">
            <v>:</v>
          </cell>
          <cell r="K85">
            <v>0</v>
          </cell>
        </row>
        <row r="86">
          <cell r="G86" t="str">
            <v>Pemeliharaan + Mobilisasi</v>
          </cell>
          <cell r="J86" t="str">
            <v>:</v>
          </cell>
          <cell r="K86">
            <v>0</v>
          </cell>
        </row>
        <row r="87">
          <cell r="G87" t="str">
            <v>Pengusahaan</v>
          </cell>
          <cell r="J87" t="str">
            <v>:</v>
          </cell>
          <cell r="K87">
            <v>0</v>
          </cell>
        </row>
        <row r="88">
          <cell r="G88" t="str">
            <v>Biaya Pegawai</v>
          </cell>
          <cell r="J88" t="str">
            <v>:</v>
          </cell>
          <cell r="K88">
            <v>0</v>
          </cell>
        </row>
        <row r="89">
          <cell r="G89" t="str">
            <v>Biaya Kendaraan</v>
          </cell>
          <cell r="J89" t="str">
            <v>:</v>
          </cell>
          <cell r="K89">
            <v>0</v>
          </cell>
        </row>
        <row r="90">
          <cell r="G90" t="str">
            <v>Biaya Keuangan</v>
          </cell>
          <cell r="J90" t="str">
            <v>:</v>
          </cell>
          <cell r="K90">
            <v>0</v>
          </cell>
        </row>
        <row r="91">
          <cell r="G91" t="str">
            <v>Biaya Umum</v>
          </cell>
          <cell r="J91" t="str">
            <v>:</v>
          </cell>
          <cell r="K91">
            <v>0</v>
          </cell>
        </row>
      </sheetData>
      <sheetData sheetId="5">
        <row r="9">
          <cell r="U9" t="str">
            <v>FORM LMK  : 3</v>
          </cell>
          <cell r="AF9" t="str">
            <v>FORM LMK  : 3</v>
          </cell>
        </row>
        <row r="10">
          <cell r="U10" t="str">
            <v>LEMBAR      : 3</v>
          </cell>
          <cell r="AF10" t="str">
            <v>LEMBAR      : 3</v>
          </cell>
        </row>
        <row r="12">
          <cell r="B12" t="str">
            <v>IV</v>
          </cell>
          <cell r="C12" t="str">
            <v>KEMAJUAN PRESTASI PEKERJAAN</v>
          </cell>
          <cell r="W12" t="str">
            <v>IV</v>
          </cell>
          <cell r="X12" t="str">
            <v>KEMAJUAN PRESTASI PEKERJAAN</v>
          </cell>
        </row>
        <row r="13">
          <cell r="C13" t="str">
            <v>PERIODE :    S/D</v>
          </cell>
          <cell r="X13" t="str">
            <v>PERIODE :    S/D</v>
          </cell>
        </row>
        <row r="14">
          <cell r="C14" t="str">
            <v>Bila SIMPRO VER. 3 fungsi Produksi Befungsi, form ini bisa diganti dengan print out SIMPRO tersebut.!!!!</v>
          </cell>
        </row>
        <row r="16">
          <cell r="F16" t="str">
            <v>RENCANA</v>
          </cell>
          <cell r="I16" t="str">
            <v>REALISASI    TERPASANG</v>
          </cell>
          <cell r="N16" t="str">
            <v>PROYEKSI SISA</v>
          </cell>
          <cell r="R16" t="str">
            <v>RENCANA 2 MINGU Y.A.D</v>
          </cell>
        </row>
        <row r="17">
          <cell r="B17" t="str">
            <v>No.</v>
          </cell>
          <cell r="C17" t="str">
            <v>URAIAN  PEKERJAAN</v>
          </cell>
          <cell r="D17" t="str">
            <v>SAT</v>
          </cell>
          <cell r="E17" t="str">
            <v>VOLUME</v>
          </cell>
          <cell r="G17" t="str">
            <v>NILAI BOBOT</v>
          </cell>
          <cell r="J17" t="str">
            <v>VOLUME</v>
          </cell>
          <cell r="L17" t="str">
            <v>PRESTASI</v>
          </cell>
          <cell r="N17" t="str">
            <v>VOLUME</v>
          </cell>
          <cell r="P17" t="str">
            <v>PRESTASI</v>
          </cell>
          <cell r="R17" t="str">
            <v>VOLUME</v>
          </cell>
          <cell r="T17" t="str">
            <v>PRESTASI</v>
          </cell>
          <cell r="W17" t="str">
            <v>No.</v>
          </cell>
          <cell r="X17" t="str">
            <v>URAIAN  PEKERJAAN</v>
          </cell>
          <cell r="Y17" t="str">
            <v>BOBOT</v>
          </cell>
          <cell r="AA17" t="str">
            <v>PRESTASI TERPASANG</v>
          </cell>
          <cell r="AC17" t="str">
            <v>PROYEKSI SISA</v>
          </cell>
          <cell r="AE17" t="str">
            <v>Ra  2 MGG YAD</v>
          </cell>
        </row>
        <row r="18">
          <cell r="E18" t="str">
            <v>OMZET</v>
          </cell>
          <cell r="F18" t="str">
            <v>RAB</v>
          </cell>
          <cell r="G18" t="str">
            <v>KONTRAK</v>
          </cell>
          <cell r="H18" t="str">
            <v>RAB</v>
          </cell>
          <cell r="I18" t="str">
            <v>S/D YANG</v>
          </cell>
          <cell r="J18" t="str">
            <v>SAAT</v>
          </cell>
          <cell r="K18" t="str">
            <v>S/D SAAT</v>
          </cell>
          <cell r="L18" t="str">
            <v>KONTRAK</v>
          </cell>
          <cell r="M18" t="str">
            <v>RAB</v>
          </cell>
          <cell r="N18" t="str">
            <v>KONTRAK</v>
          </cell>
          <cell r="O18" t="str">
            <v>RAB</v>
          </cell>
          <cell r="P18" t="str">
            <v>KONTRAK</v>
          </cell>
          <cell r="Q18" t="str">
            <v>RAB</v>
          </cell>
          <cell r="R18" t="str">
            <v>KONTRAK</v>
          </cell>
          <cell r="S18" t="str">
            <v>RAB</v>
          </cell>
          <cell r="T18" t="str">
            <v>KONTRAK</v>
          </cell>
          <cell r="U18" t="str">
            <v>RAB</v>
          </cell>
          <cell r="Y18" t="str">
            <v>KONTRAK</v>
          </cell>
          <cell r="Z18" t="str">
            <v>RAB</v>
          </cell>
          <cell r="AA18" t="str">
            <v>KONTRAK</v>
          </cell>
          <cell r="AB18" t="str">
            <v>RAB</v>
          </cell>
          <cell r="AC18" t="str">
            <v>KONTRAK</v>
          </cell>
          <cell r="AD18" t="str">
            <v>RAB</v>
          </cell>
          <cell r="AE18" t="str">
            <v>KONTRAK</v>
          </cell>
          <cell r="AF18" t="str">
            <v>RAB</v>
          </cell>
        </row>
        <row r="19">
          <cell r="E19" t="str">
            <v>KONTRAK</v>
          </cell>
          <cell r="F19" t="str">
            <v>B.L</v>
          </cell>
          <cell r="G19" t="str">
            <v>(%)</v>
          </cell>
          <cell r="H19" t="str">
            <v>(%)</v>
          </cell>
          <cell r="I19" t="str">
            <v>LALU</v>
          </cell>
          <cell r="J19" t="str">
            <v>INI</v>
          </cell>
          <cell r="K19" t="str">
            <v>INI</v>
          </cell>
          <cell r="L19" t="str">
            <v>(%)</v>
          </cell>
          <cell r="M19" t="str">
            <v>(%)</v>
          </cell>
          <cell r="P19" t="str">
            <v>(%)</v>
          </cell>
          <cell r="Q19" t="str">
            <v>(%)</v>
          </cell>
          <cell r="T19" t="str">
            <v>(%)</v>
          </cell>
          <cell r="U19" t="str">
            <v>(%)</v>
          </cell>
          <cell r="Y19" t="str">
            <v>(%)</v>
          </cell>
          <cell r="Z19" t="str">
            <v>(%)</v>
          </cell>
          <cell r="AA19" t="str">
            <v>(%)</v>
          </cell>
          <cell r="AB19" t="str">
            <v>(%)</v>
          </cell>
          <cell r="AC19" t="str">
            <v>(%)</v>
          </cell>
          <cell r="AD19" t="str">
            <v>(%)</v>
          </cell>
          <cell r="AE19" t="str">
            <v>(%)</v>
          </cell>
          <cell r="AF19" t="str">
            <v>(%)</v>
          </cell>
        </row>
        <row r="20">
          <cell r="B20" t="str">
            <v>A</v>
          </cell>
          <cell r="C20" t="str">
            <v>B</v>
          </cell>
          <cell r="D20" t="str">
            <v>C</v>
          </cell>
          <cell r="E20" t="str">
            <v>D</v>
          </cell>
          <cell r="F20" t="str">
            <v>E</v>
          </cell>
          <cell r="G20" t="str">
            <v>F</v>
          </cell>
          <cell r="H20" t="str">
            <v>G</v>
          </cell>
          <cell r="I20" t="str">
            <v>H</v>
          </cell>
          <cell r="J20" t="str">
            <v>I</v>
          </cell>
          <cell r="K20" t="str">
            <v>J=H+I</v>
          </cell>
          <cell r="L20" t="str">
            <v>K=(J/D)*F</v>
          </cell>
          <cell r="M20" t="str">
            <v>L=(J/E)*G</v>
          </cell>
          <cell r="N20" t="str">
            <v>M = D - J</v>
          </cell>
          <cell r="O20" t="str">
            <v>N = E - J</v>
          </cell>
          <cell r="P20" t="str">
            <v>O=(M/D)*F</v>
          </cell>
          <cell r="Q20" t="str">
            <v>P=(N/E)*G</v>
          </cell>
          <cell r="R20" t="str">
            <v>Q</v>
          </cell>
          <cell r="S20" t="str">
            <v>R</v>
          </cell>
          <cell r="T20" t="str">
            <v>S=(Q/D)*F</v>
          </cell>
          <cell r="U20" t="str">
            <v>T=(R/E)*G</v>
          </cell>
          <cell r="W20" t="str">
            <v>A</v>
          </cell>
          <cell r="X20" t="str">
            <v>B</v>
          </cell>
          <cell r="Y20" t="str">
            <v>C</v>
          </cell>
          <cell r="Z20" t="str">
            <v>D</v>
          </cell>
          <cell r="AA20" t="str">
            <v>E</v>
          </cell>
          <cell r="AB20" t="str">
            <v>F</v>
          </cell>
          <cell r="AC20" t="str">
            <v>G</v>
          </cell>
          <cell r="AD20" t="str">
            <v>H</v>
          </cell>
          <cell r="AE20" t="str">
            <v>I</v>
          </cell>
          <cell r="AF20" t="str">
            <v>J</v>
          </cell>
        </row>
        <row r="22">
          <cell r="B22">
            <v>1</v>
          </cell>
          <cell r="J22" t="str">
            <v/>
          </cell>
          <cell r="L22" t="str">
            <v/>
          </cell>
          <cell r="M22" t="str">
            <v/>
          </cell>
          <cell r="N22" t="str">
            <v/>
          </cell>
          <cell r="O22" t="str">
            <v/>
          </cell>
          <cell r="P22" t="str">
            <v/>
          </cell>
          <cell r="Q22" t="str">
            <v/>
          </cell>
          <cell r="T22" t="str">
            <v/>
          </cell>
          <cell r="U22" t="str">
            <v/>
          </cell>
          <cell r="W22">
            <v>1</v>
          </cell>
        </row>
        <row r="23">
          <cell r="B23">
            <v>2</v>
          </cell>
          <cell r="J23" t="str">
            <v/>
          </cell>
          <cell r="L23" t="str">
            <v/>
          </cell>
          <cell r="M23" t="str">
            <v/>
          </cell>
          <cell r="N23" t="str">
            <v/>
          </cell>
          <cell r="O23" t="str">
            <v/>
          </cell>
          <cell r="P23" t="str">
            <v/>
          </cell>
          <cell r="Q23" t="str">
            <v/>
          </cell>
          <cell r="T23" t="str">
            <v/>
          </cell>
          <cell r="U23" t="str">
            <v/>
          </cell>
          <cell r="W23">
            <v>2</v>
          </cell>
        </row>
        <row r="24">
          <cell r="B24">
            <v>3</v>
          </cell>
          <cell r="J24" t="str">
            <v/>
          </cell>
          <cell r="L24" t="str">
            <v/>
          </cell>
          <cell r="M24" t="str">
            <v/>
          </cell>
          <cell r="N24" t="str">
            <v/>
          </cell>
          <cell r="O24" t="str">
            <v/>
          </cell>
          <cell r="P24" t="str">
            <v/>
          </cell>
          <cell r="Q24" t="str">
            <v/>
          </cell>
          <cell r="T24" t="str">
            <v/>
          </cell>
          <cell r="U24" t="str">
            <v/>
          </cell>
          <cell r="W24">
            <v>3</v>
          </cell>
        </row>
        <row r="25">
          <cell r="B25">
            <v>4</v>
          </cell>
          <cell r="J25" t="str">
            <v/>
          </cell>
          <cell r="L25" t="str">
            <v/>
          </cell>
          <cell r="M25" t="str">
            <v/>
          </cell>
          <cell r="N25" t="str">
            <v/>
          </cell>
          <cell r="O25" t="str">
            <v/>
          </cell>
          <cell r="P25" t="str">
            <v/>
          </cell>
          <cell r="Q25" t="str">
            <v/>
          </cell>
          <cell r="T25" t="str">
            <v/>
          </cell>
          <cell r="U25" t="str">
            <v/>
          </cell>
          <cell r="W25">
            <v>4</v>
          </cell>
        </row>
        <row r="26">
          <cell r="B26">
            <v>5</v>
          </cell>
          <cell r="J26" t="str">
            <v/>
          </cell>
          <cell r="L26" t="str">
            <v/>
          </cell>
          <cell r="M26" t="str">
            <v/>
          </cell>
          <cell r="N26" t="str">
            <v/>
          </cell>
          <cell r="O26" t="str">
            <v/>
          </cell>
          <cell r="P26" t="str">
            <v/>
          </cell>
          <cell r="Q26" t="str">
            <v/>
          </cell>
          <cell r="T26" t="str">
            <v/>
          </cell>
          <cell r="U26" t="str">
            <v/>
          </cell>
          <cell r="W26">
            <v>5</v>
          </cell>
        </row>
        <row r="27">
          <cell r="B27">
            <v>6</v>
          </cell>
          <cell r="J27" t="str">
            <v/>
          </cell>
          <cell r="L27" t="str">
            <v/>
          </cell>
          <cell r="M27" t="str">
            <v/>
          </cell>
          <cell r="N27" t="str">
            <v/>
          </cell>
          <cell r="O27" t="str">
            <v/>
          </cell>
          <cell r="P27" t="str">
            <v/>
          </cell>
          <cell r="Q27" t="str">
            <v/>
          </cell>
          <cell r="T27" t="str">
            <v/>
          </cell>
          <cell r="U27" t="str">
            <v/>
          </cell>
          <cell r="W27">
            <v>6</v>
          </cell>
        </row>
        <row r="28">
          <cell r="B28">
            <v>7</v>
          </cell>
          <cell r="J28" t="str">
            <v/>
          </cell>
          <cell r="L28" t="str">
            <v/>
          </cell>
          <cell r="M28" t="str">
            <v/>
          </cell>
          <cell r="N28" t="str">
            <v/>
          </cell>
          <cell r="O28" t="str">
            <v/>
          </cell>
          <cell r="P28" t="str">
            <v/>
          </cell>
          <cell r="Q28" t="str">
            <v/>
          </cell>
          <cell r="T28" t="str">
            <v/>
          </cell>
          <cell r="U28" t="str">
            <v/>
          </cell>
          <cell r="W28">
            <v>7</v>
          </cell>
        </row>
        <row r="29">
          <cell r="B29">
            <v>8</v>
          </cell>
          <cell r="J29" t="str">
            <v/>
          </cell>
          <cell r="L29" t="str">
            <v/>
          </cell>
          <cell r="M29" t="str">
            <v/>
          </cell>
          <cell r="N29" t="str">
            <v/>
          </cell>
          <cell r="O29" t="str">
            <v/>
          </cell>
          <cell r="P29" t="str">
            <v/>
          </cell>
          <cell r="Q29" t="str">
            <v/>
          </cell>
          <cell r="T29" t="str">
            <v/>
          </cell>
          <cell r="U29" t="str">
            <v/>
          </cell>
          <cell r="W29">
            <v>8</v>
          </cell>
        </row>
        <row r="30">
          <cell r="B30">
            <v>9</v>
          </cell>
          <cell r="J30" t="str">
            <v/>
          </cell>
          <cell r="L30" t="str">
            <v/>
          </cell>
          <cell r="M30" t="str">
            <v/>
          </cell>
          <cell r="N30" t="str">
            <v/>
          </cell>
          <cell r="O30" t="str">
            <v/>
          </cell>
          <cell r="P30" t="str">
            <v/>
          </cell>
          <cell r="Q30" t="str">
            <v/>
          </cell>
          <cell r="T30" t="str">
            <v/>
          </cell>
          <cell r="U30" t="str">
            <v/>
          </cell>
          <cell r="W30">
            <v>9</v>
          </cell>
        </row>
        <row r="31">
          <cell r="B31">
            <v>10</v>
          </cell>
          <cell r="J31" t="str">
            <v/>
          </cell>
          <cell r="L31" t="str">
            <v/>
          </cell>
          <cell r="M31" t="str">
            <v/>
          </cell>
          <cell r="N31" t="str">
            <v/>
          </cell>
          <cell r="O31" t="str">
            <v/>
          </cell>
          <cell r="P31" t="str">
            <v/>
          </cell>
          <cell r="Q31" t="str">
            <v/>
          </cell>
          <cell r="T31" t="str">
            <v/>
          </cell>
          <cell r="U31" t="str">
            <v/>
          </cell>
          <cell r="W31">
            <v>10</v>
          </cell>
        </row>
        <row r="32">
          <cell r="B32">
            <v>11</v>
          </cell>
          <cell r="J32" t="str">
            <v/>
          </cell>
          <cell r="L32" t="str">
            <v/>
          </cell>
          <cell r="M32" t="str">
            <v/>
          </cell>
          <cell r="N32" t="str">
            <v/>
          </cell>
          <cell r="O32" t="str">
            <v/>
          </cell>
          <cell r="P32" t="str">
            <v/>
          </cell>
          <cell r="Q32" t="str">
            <v/>
          </cell>
          <cell r="T32" t="str">
            <v/>
          </cell>
          <cell r="U32" t="str">
            <v/>
          </cell>
          <cell r="W32">
            <v>11</v>
          </cell>
        </row>
        <row r="33">
          <cell r="B33">
            <v>12</v>
          </cell>
          <cell r="J33" t="str">
            <v/>
          </cell>
          <cell r="L33" t="str">
            <v/>
          </cell>
          <cell r="M33" t="str">
            <v/>
          </cell>
          <cell r="N33" t="str">
            <v/>
          </cell>
          <cell r="O33" t="str">
            <v/>
          </cell>
          <cell r="P33" t="str">
            <v/>
          </cell>
          <cell r="Q33" t="str">
            <v/>
          </cell>
          <cell r="T33" t="str">
            <v/>
          </cell>
          <cell r="U33" t="str">
            <v/>
          </cell>
          <cell r="W33">
            <v>12</v>
          </cell>
        </row>
        <row r="34">
          <cell r="B34">
            <v>13</v>
          </cell>
          <cell r="J34" t="str">
            <v/>
          </cell>
          <cell r="L34" t="str">
            <v/>
          </cell>
          <cell r="M34" t="str">
            <v/>
          </cell>
          <cell r="N34" t="str">
            <v/>
          </cell>
          <cell r="O34" t="str">
            <v/>
          </cell>
          <cell r="P34" t="str">
            <v/>
          </cell>
          <cell r="Q34" t="str">
            <v/>
          </cell>
          <cell r="T34" t="str">
            <v/>
          </cell>
          <cell r="U34" t="str">
            <v/>
          </cell>
          <cell r="W34">
            <v>13</v>
          </cell>
        </row>
        <row r="35">
          <cell r="B35">
            <v>14</v>
          </cell>
          <cell r="J35" t="str">
            <v/>
          </cell>
          <cell r="L35" t="str">
            <v/>
          </cell>
          <cell r="M35" t="str">
            <v/>
          </cell>
          <cell r="N35" t="str">
            <v/>
          </cell>
          <cell r="O35" t="str">
            <v/>
          </cell>
          <cell r="P35" t="str">
            <v/>
          </cell>
          <cell r="Q35" t="str">
            <v/>
          </cell>
          <cell r="T35" t="str">
            <v/>
          </cell>
          <cell r="U35" t="str">
            <v/>
          </cell>
          <cell r="W35">
            <v>14</v>
          </cell>
        </row>
        <row r="36">
          <cell r="B36">
            <v>15</v>
          </cell>
          <cell r="J36" t="str">
            <v/>
          </cell>
          <cell r="L36" t="str">
            <v/>
          </cell>
          <cell r="M36" t="str">
            <v/>
          </cell>
          <cell r="N36" t="str">
            <v/>
          </cell>
          <cell r="O36" t="str">
            <v/>
          </cell>
          <cell r="P36" t="str">
            <v/>
          </cell>
          <cell r="Q36" t="str">
            <v/>
          </cell>
          <cell r="T36" t="str">
            <v/>
          </cell>
          <cell r="U36" t="str">
            <v/>
          </cell>
          <cell r="W36">
            <v>15</v>
          </cell>
        </row>
        <row r="37">
          <cell r="B37">
            <v>16</v>
          </cell>
          <cell r="J37" t="str">
            <v/>
          </cell>
          <cell r="L37" t="str">
            <v/>
          </cell>
          <cell r="M37" t="str">
            <v/>
          </cell>
          <cell r="N37" t="str">
            <v/>
          </cell>
          <cell r="O37" t="str">
            <v/>
          </cell>
          <cell r="P37" t="str">
            <v/>
          </cell>
          <cell r="Q37" t="str">
            <v/>
          </cell>
          <cell r="T37" t="str">
            <v/>
          </cell>
          <cell r="U37" t="str">
            <v/>
          </cell>
          <cell r="W37">
            <v>16</v>
          </cell>
        </row>
        <row r="38">
          <cell r="B38">
            <v>17</v>
          </cell>
          <cell r="J38" t="str">
            <v/>
          </cell>
          <cell r="L38" t="str">
            <v/>
          </cell>
          <cell r="M38" t="str">
            <v/>
          </cell>
          <cell r="N38" t="str">
            <v/>
          </cell>
          <cell r="O38" t="str">
            <v/>
          </cell>
          <cell r="P38" t="str">
            <v/>
          </cell>
          <cell r="Q38" t="str">
            <v/>
          </cell>
          <cell r="T38" t="str">
            <v/>
          </cell>
          <cell r="U38" t="str">
            <v/>
          </cell>
          <cell r="W38">
            <v>17</v>
          </cell>
        </row>
        <row r="39">
          <cell r="B39">
            <v>18</v>
          </cell>
          <cell r="J39" t="str">
            <v/>
          </cell>
          <cell r="L39" t="str">
            <v/>
          </cell>
          <cell r="M39" t="str">
            <v/>
          </cell>
          <cell r="N39" t="str">
            <v/>
          </cell>
          <cell r="O39" t="str">
            <v/>
          </cell>
          <cell r="P39" t="str">
            <v/>
          </cell>
          <cell r="Q39" t="str">
            <v/>
          </cell>
          <cell r="T39" t="str">
            <v/>
          </cell>
          <cell r="U39" t="str">
            <v/>
          </cell>
          <cell r="W39">
            <v>18</v>
          </cell>
        </row>
        <row r="40">
          <cell r="B40">
            <v>19</v>
          </cell>
          <cell r="J40" t="str">
            <v/>
          </cell>
          <cell r="L40" t="str">
            <v/>
          </cell>
          <cell r="M40" t="str">
            <v/>
          </cell>
          <cell r="N40" t="str">
            <v/>
          </cell>
          <cell r="O40" t="str">
            <v/>
          </cell>
          <cell r="P40" t="str">
            <v/>
          </cell>
          <cell r="Q40" t="str">
            <v/>
          </cell>
          <cell r="T40" t="str">
            <v/>
          </cell>
          <cell r="U40" t="str">
            <v/>
          </cell>
          <cell r="W40">
            <v>19</v>
          </cell>
        </row>
        <row r="41">
          <cell r="B41">
            <v>20</v>
          </cell>
          <cell r="J41" t="str">
            <v/>
          </cell>
          <cell r="L41" t="str">
            <v/>
          </cell>
          <cell r="M41" t="str">
            <v/>
          </cell>
          <cell r="N41" t="str">
            <v/>
          </cell>
          <cell r="O41" t="str">
            <v/>
          </cell>
          <cell r="P41" t="str">
            <v/>
          </cell>
          <cell r="Q41" t="str">
            <v/>
          </cell>
          <cell r="T41" t="str">
            <v/>
          </cell>
          <cell r="U41" t="str">
            <v/>
          </cell>
          <cell r="W41">
            <v>20</v>
          </cell>
        </row>
        <row r="42">
          <cell r="B42">
            <v>21</v>
          </cell>
          <cell r="J42" t="str">
            <v/>
          </cell>
          <cell r="L42" t="str">
            <v/>
          </cell>
          <cell r="M42" t="str">
            <v/>
          </cell>
          <cell r="N42" t="str">
            <v/>
          </cell>
          <cell r="O42" t="str">
            <v/>
          </cell>
          <cell r="P42" t="str">
            <v/>
          </cell>
          <cell r="Q42" t="str">
            <v/>
          </cell>
          <cell r="T42" t="str">
            <v/>
          </cell>
          <cell r="U42" t="str">
            <v/>
          </cell>
          <cell r="W42">
            <v>21</v>
          </cell>
        </row>
        <row r="43">
          <cell r="B43">
            <v>22</v>
          </cell>
          <cell r="J43" t="str">
            <v/>
          </cell>
          <cell r="L43" t="str">
            <v/>
          </cell>
          <cell r="M43" t="str">
            <v/>
          </cell>
          <cell r="N43" t="str">
            <v/>
          </cell>
          <cell r="O43" t="str">
            <v/>
          </cell>
          <cell r="P43" t="str">
            <v/>
          </cell>
          <cell r="Q43" t="str">
            <v/>
          </cell>
          <cell r="T43" t="str">
            <v/>
          </cell>
          <cell r="U43" t="str">
            <v/>
          </cell>
          <cell r="W43">
            <v>22</v>
          </cell>
        </row>
        <row r="44">
          <cell r="B44">
            <v>23</v>
          </cell>
          <cell r="J44" t="str">
            <v/>
          </cell>
          <cell r="L44" t="str">
            <v/>
          </cell>
          <cell r="M44" t="str">
            <v/>
          </cell>
          <cell r="N44" t="str">
            <v/>
          </cell>
          <cell r="O44" t="str">
            <v/>
          </cell>
          <cell r="P44" t="str">
            <v/>
          </cell>
          <cell r="Q44" t="str">
            <v/>
          </cell>
          <cell r="T44" t="str">
            <v/>
          </cell>
          <cell r="U44" t="str">
            <v/>
          </cell>
          <cell r="X44" t="str">
            <v>JUMLAH</v>
          </cell>
          <cell r="Y44">
            <v>0</v>
          </cell>
          <cell r="Z44">
            <v>0</v>
          </cell>
          <cell r="AA44">
            <v>0</v>
          </cell>
          <cell r="AB44">
            <v>0</v>
          </cell>
          <cell r="AC44">
            <v>0</v>
          </cell>
          <cell r="AD44">
            <v>0</v>
          </cell>
          <cell r="AE44">
            <v>0</v>
          </cell>
          <cell r="AF44">
            <v>0</v>
          </cell>
        </row>
        <row r="45">
          <cell r="B45">
            <v>24</v>
          </cell>
          <cell r="J45" t="str">
            <v/>
          </cell>
          <cell r="L45" t="str">
            <v/>
          </cell>
          <cell r="M45" t="str">
            <v/>
          </cell>
          <cell r="N45" t="str">
            <v/>
          </cell>
          <cell r="O45" t="str">
            <v/>
          </cell>
          <cell r="P45" t="str">
            <v/>
          </cell>
          <cell r="Q45" t="str">
            <v/>
          </cell>
          <cell r="T45" t="str">
            <v/>
          </cell>
          <cell r="U45" t="str">
            <v/>
          </cell>
          <cell r="X45" t="str">
            <v>PEK. V.O. / KLAIM</v>
          </cell>
        </row>
        <row r="46">
          <cell r="B46">
            <v>25</v>
          </cell>
          <cell r="J46" t="str">
            <v/>
          </cell>
          <cell r="L46" t="str">
            <v/>
          </cell>
          <cell r="M46" t="str">
            <v/>
          </cell>
          <cell r="N46" t="str">
            <v/>
          </cell>
          <cell r="O46" t="str">
            <v/>
          </cell>
          <cell r="P46" t="str">
            <v/>
          </cell>
          <cell r="Q46" t="str">
            <v/>
          </cell>
          <cell r="T46" t="str">
            <v/>
          </cell>
          <cell r="U46" t="str">
            <v/>
          </cell>
        </row>
        <row r="47">
          <cell r="B47">
            <v>26</v>
          </cell>
          <cell r="J47" t="str">
            <v/>
          </cell>
          <cell r="L47" t="str">
            <v/>
          </cell>
          <cell r="M47" t="str">
            <v/>
          </cell>
          <cell r="N47" t="str">
            <v/>
          </cell>
          <cell r="O47" t="str">
            <v/>
          </cell>
          <cell r="P47" t="str">
            <v/>
          </cell>
          <cell r="Q47" t="str">
            <v/>
          </cell>
          <cell r="T47" t="str">
            <v/>
          </cell>
          <cell r="U47" t="str">
            <v/>
          </cell>
        </row>
        <row r="48">
          <cell r="B48">
            <v>27</v>
          </cell>
          <cell r="J48" t="str">
            <v/>
          </cell>
          <cell r="L48" t="str">
            <v/>
          </cell>
          <cell r="M48" t="str">
            <v/>
          </cell>
          <cell r="N48" t="str">
            <v/>
          </cell>
          <cell r="O48" t="str">
            <v/>
          </cell>
          <cell r="P48" t="str">
            <v/>
          </cell>
          <cell r="Q48" t="str">
            <v/>
          </cell>
          <cell r="T48" t="str">
            <v/>
          </cell>
          <cell r="U48" t="str">
            <v/>
          </cell>
        </row>
        <row r="49">
          <cell r="B49">
            <v>28</v>
          </cell>
          <cell r="J49" t="str">
            <v/>
          </cell>
          <cell r="L49" t="str">
            <v/>
          </cell>
          <cell r="M49" t="str">
            <v/>
          </cell>
          <cell r="N49" t="str">
            <v/>
          </cell>
          <cell r="O49" t="str">
            <v/>
          </cell>
          <cell r="P49" t="str">
            <v/>
          </cell>
          <cell r="Q49" t="str">
            <v/>
          </cell>
          <cell r="T49" t="str">
            <v/>
          </cell>
          <cell r="U49" t="str">
            <v/>
          </cell>
        </row>
        <row r="50">
          <cell r="B50">
            <v>29</v>
          </cell>
          <cell r="J50" t="str">
            <v/>
          </cell>
          <cell r="L50" t="str">
            <v/>
          </cell>
          <cell r="M50" t="str">
            <v/>
          </cell>
          <cell r="N50" t="str">
            <v/>
          </cell>
          <cell r="O50" t="str">
            <v/>
          </cell>
          <cell r="P50" t="str">
            <v/>
          </cell>
          <cell r="Q50" t="str">
            <v/>
          </cell>
          <cell r="T50" t="str">
            <v/>
          </cell>
          <cell r="U50" t="str">
            <v/>
          </cell>
        </row>
        <row r="51">
          <cell r="B51">
            <v>30</v>
          </cell>
          <cell r="J51" t="str">
            <v/>
          </cell>
          <cell r="L51" t="str">
            <v/>
          </cell>
          <cell r="M51" t="str">
            <v/>
          </cell>
          <cell r="N51" t="str">
            <v/>
          </cell>
          <cell r="O51" t="str">
            <v/>
          </cell>
          <cell r="P51" t="str">
            <v/>
          </cell>
          <cell r="Q51" t="str">
            <v/>
          </cell>
          <cell r="T51" t="str">
            <v/>
          </cell>
          <cell r="U51" t="str">
            <v/>
          </cell>
        </row>
        <row r="52">
          <cell r="B52">
            <v>31</v>
          </cell>
          <cell r="J52" t="str">
            <v/>
          </cell>
          <cell r="L52" t="str">
            <v/>
          </cell>
          <cell r="M52" t="str">
            <v/>
          </cell>
          <cell r="N52" t="str">
            <v/>
          </cell>
          <cell r="O52" t="str">
            <v/>
          </cell>
          <cell r="P52" t="str">
            <v/>
          </cell>
          <cell r="Q52" t="str">
            <v/>
          </cell>
          <cell r="T52" t="str">
            <v/>
          </cell>
          <cell r="U52" t="str">
            <v/>
          </cell>
        </row>
        <row r="53">
          <cell r="B53">
            <v>32</v>
          </cell>
          <cell r="J53" t="str">
            <v/>
          </cell>
          <cell r="L53" t="str">
            <v/>
          </cell>
          <cell r="M53" t="str">
            <v/>
          </cell>
          <cell r="N53" t="str">
            <v/>
          </cell>
          <cell r="O53" t="str">
            <v/>
          </cell>
          <cell r="P53" t="str">
            <v/>
          </cell>
          <cell r="Q53" t="str">
            <v/>
          </cell>
          <cell r="T53" t="str">
            <v/>
          </cell>
          <cell r="U53" t="str">
            <v/>
          </cell>
        </row>
        <row r="54">
          <cell r="B54">
            <v>33</v>
          </cell>
          <cell r="J54" t="str">
            <v/>
          </cell>
          <cell r="L54" t="str">
            <v/>
          </cell>
          <cell r="M54" t="str">
            <v/>
          </cell>
          <cell r="N54" t="str">
            <v/>
          </cell>
          <cell r="O54" t="str">
            <v/>
          </cell>
          <cell r="P54" t="str">
            <v/>
          </cell>
          <cell r="Q54" t="str">
            <v/>
          </cell>
          <cell r="T54" t="str">
            <v/>
          </cell>
          <cell r="U54" t="str">
            <v/>
          </cell>
        </row>
        <row r="55">
          <cell r="B55">
            <v>34</v>
          </cell>
          <cell r="J55" t="str">
            <v/>
          </cell>
          <cell r="L55" t="str">
            <v/>
          </cell>
          <cell r="M55" t="str">
            <v/>
          </cell>
          <cell r="N55" t="str">
            <v/>
          </cell>
          <cell r="O55" t="str">
            <v/>
          </cell>
          <cell r="P55" t="str">
            <v/>
          </cell>
          <cell r="Q55" t="str">
            <v/>
          </cell>
          <cell r="T55" t="str">
            <v/>
          </cell>
          <cell r="U55" t="str">
            <v/>
          </cell>
        </row>
        <row r="56">
          <cell r="B56">
            <v>35</v>
          </cell>
          <cell r="J56" t="str">
            <v/>
          </cell>
          <cell r="L56" t="str">
            <v/>
          </cell>
          <cell r="M56" t="str">
            <v/>
          </cell>
          <cell r="N56" t="str">
            <v/>
          </cell>
          <cell r="O56" t="str">
            <v/>
          </cell>
          <cell r="P56" t="str">
            <v/>
          </cell>
          <cell r="Q56" t="str">
            <v/>
          </cell>
          <cell r="T56" t="str">
            <v/>
          </cell>
          <cell r="U56" t="str">
            <v/>
          </cell>
        </row>
        <row r="57">
          <cell r="B57">
            <v>36</v>
          </cell>
          <cell r="J57" t="str">
            <v/>
          </cell>
          <cell r="L57" t="str">
            <v/>
          </cell>
          <cell r="M57" t="str">
            <v/>
          </cell>
          <cell r="N57" t="str">
            <v/>
          </cell>
          <cell r="O57" t="str">
            <v/>
          </cell>
          <cell r="P57" t="str">
            <v/>
          </cell>
          <cell r="Q57" t="str">
            <v/>
          </cell>
          <cell r="T57" t="str">
            <v/>
          </cell>
          <cell r="U57" t="str">
            <v/>
          </cell>
        </row>
        <row r="88">
          <cell r="C88" t="str">
            <v>PETUNJUK PENGISIAN DATA PADA FORM LMK</v>
          </cell>
        </row>
        <row r="89">
          <cell r="C89" t="str">
            <v>LEMBAR :  3</v>
          </cell>
        </row>
        <row r="91">
          <cell r="C91" t="str">
            <v>FORM KIRI ( Form Pemasukan Data )</v>
          </cell>
        </row>
        <row r="93">
          <cell r="C93" t="str">
            <v>Uraian Pekerjaan</v>
          </cell>
          <cell r="D93" t="str">
            <v>:</v>
          </cell>
          <cell r="E93" t="str">
            <v>Diisi Item pekerjaan seluruhnya sebagaimana tercantum dalam kontrak</v>
          </cell>
        </row>
        <row r="94">
          <cell r="E94" t="str">
            <v>(Major Item dan Minor Item )</v>
          </cell>
        </row>
        <row r="96">
          <cell r="C96" t="str">
            <v>Ra Volume Omzet Kontrak</v>
          </cell>
          <cell r="D96" t="str">
            <v>:</v>
          </cell>
          <cell r="E96" t="str">
            <v>Diisi sesuai volume kontrak</v>
          </cell>
        </row>
        <row r="97">
          <cell r="C97" t="str">
            <v>Ra Volume  RAB ( BL )</v>
          </cell>
          <cell r="D97" t="str">
            <v>:</v>
          </cell>
          <cell r="E97" t="str">
            <v>Diisi sesuai volume RAB</v>
          </cell>
        </row>
        <row r="99">
          <cell r="C99" t="str">
            <v>Ra Nilai Bobot Kontrak</v>
          </cell>
          <cell r="D99" t="str">
            <v>:</v>
          </cell>
          <cell r="E99" t="str">
            <v>Minor Item : diisi sesuai bobot kontrak</v>
          </cell>
        </row>
        <row r="100">
          <cell r="E100" t="str">
            <v>Major Item : penjumlahan dari minor item dari  kelompok pekerjaan yang bersesuaian</v>
          </cell>
        </row>
        <row r="102">
          <cell r="C102" t="str">
            <v>Ra Nilai Bobot RAB</v>
          </cell>
          <cell r="D102" t="str">
            <v>:</v>
          </cell>
          <cell r="E102" t="str">
            <v>Minor Item : diisi sesuai bobot RAB</v>
          </cell>
        </row>
        <row r="103">
          <cell r="E103" t="str">
            <v>Major Item : penjumlahan dari minor item dari  kelompok pekerjaan yang bersesuaian</v>
          </cell>
        </row>
        <row r="105">
          <cell r="C105" t="str">
            <v>Ri Terpasang Volume s/d yang lalu</v>
          </cell>
          <cell r="D105" t="str">
            <v>:</v>
          </cell>
          <cell r="E105" t="str">
            <v>Cukup jelas ( tidak ada perubahan )</v>
          </cell>
        </row>
        <row r="106">
          <cell r="C106" t="str">
            <v>Ri Terpasang Volume s/d saat ini</v>
          </cell>
          <cell r="D106" t="str">
            <v>:</v>
          </cell>
          <cell r="E106" t="str">
            <v>Cukup jelas ( tidak ada perubahan )</v>
          </cell>
        </row>
        <row r="108">
          <cell r="C108" t="str">
            <v>Ra Prestasi 2 mgg yad  Volume Kontrak</v>
          </cell>
          <cell r="D108" t="str">
            <v>:</v>
          </cell>
          <cell r="E108" t="str">
            <v>Diisi Ra volume yang akan dikerjakan untuk periode 2 ( dua ) minggu yang akan datang sesuai volume kontrak</v>
          </cell>
        </row>
        <row r="109">
          <cell r="C109" t="str">
            <v>Ra Prestasi 2 mgg yad  Volume RAB</v>
          </cell>
          <cell r="D109" t="str">
            <v>:</v>
          </cell>
          <cell r="E109" t="str">
            <v>Diisi Ra volume yang akan dikerjakan untuk periode 2 ( dua ) minggu yang akan datang sesuai volume RAB</v>
          </cell>
        </row>
        <row r="112">
          <cell r="C112" t="str">
            <v>FORM KANAN ( Form yang dicetak )</v>
          </cell>
        </row>
        <row r="114">
          <cell r="C114" t="str">
            <v>Pengisian data pada masing-masing kolom form kanan dilakukan menggunakan formula yang mengacu pada form kiri yang bersesuaian.</v>
          </cell>
        </row>
        <row r="115">
          <cell r="C115" t="str">
            <v>Kolom Uraian Pekerjaan cukup diisi Major Item saja.</v>
          </cell>
        </row>
      </sheetData>
      <sheetData sheetId="6">
        <row r="1">
          <cell r="J1" t="str">
            <v>FORM LMK  : 4</v>
          </cell>
        </row>
        <row r="2">
          <cell r="J2" t="str">
            <v>LEMBAR      : 4</v>
          </cell>
        </row>
        <row r="4">
          <cell r="B4" t="str">
            <v>V.</v>
          </cell>
          <cell r="C4" t="str">
            <v>ASAL USUL DANA</v>
          </cell>
        </row>
        <row r="6">
          <cell r="B6" t="str">
            <v>No.</v>
          </cell>
          <cell r="D6" t="str">
            <v>U R A I A N</v>
          </cell>
          <cell r="E6" t="str">
            <v>JUMLAH</v>
          </cell>
          <cell r="G6" t="str">
            <v>KETERANGAN</v>
          </cell>
        </row>
        <row r="7">
          <cell r="E7" t="str">
            <v>(Rp)</v>
          </cell>
        </row>
        <row r="10">
          <cell r="B10" t="str">
            <v>1</v>
          </cell>
          <cell r="D10" t="str">
            <v>CASH</v>
          </cell>
        </row>
        <row r="11">
          <cell r="C11" t="str">
            <v>-</v>
          </cell>
          <cell r="D11" t="str">
            <v>Dropping ke Proyek</v>
          </cell>
          <cell r="E11">
            <v>1230000</v>
          </cell>
          <cell r="F11" t="str">
            <v xml:space="preserve"> Droping      jt (tgl      )</v>
          </cell>
        </row>
        <row r="12">
          <cell r="C12" t="str">
            <v>-</v>
          </cell>
          <cell r="D12" t="str">
            <v>Pembebanan dr/ke Divisi/Pusat/Proy</v>
          </cell>
          <cell r="E12">
            <v>-6085.7759999999998</v>
          </cell>
          <cell r="F12" t="str">
            <v xml:space="preserve"> Termasuk Pemasaran Rp.  Jt.</v>
          </cell>
        </row>
        <row r="13">
          <cell r="C13" t="str">
            <v>-</v>
          </cell>
          <cell r="D13" t="str">
            <v>Mutasi Cash/Bank dr/ke Proyek lain</v>
          </cell>
          <cell r="E13">
            <v>1268224.953</v>
          </cell>
          <cell r="F13" t="str">
            <v xml:space="preserve"> (dari Divisi)</v>
          </cell>
        </row>
        <row r="14">
          <cell r="C14" t="str">
            <v>-</v>
          </cell>
          <cell r="D14" t="str">
            <v>Cash lain-lain</v>
          </cell>
          <cell r="E14">
            <v>4221.0250000000005</v>
          </cell>
          <cell r="F14" t="str">
            <v xml:space="preserve"> Jagir,Selisih Kas</v>
          </cell>
        </row>
        <row r="15">
          <cell r="C15" t="str">
            <v>-</v>
          </cell>
          <cell r="D15" t="str">
            <v>Potongan Pajak PPH</v>
          </cell>
          <cell r="E15">
            <v>-2108.3869999999997</v>
          </cell>
        </row>
        <row r="16">
          <cell r="C16" t="str">
            <v>-</v>
          </cell>
          <cell r="D16" t="str">
            <v>PPN M</v>
          </cell>
          <cell r="E16">
            <v>0</v>
          </cell>
          <cell r="F16" t="str">
            <v xml:space="preserve"> Nilai ini dpt (+) atau (-)</v>
          </cell>
        </row>
        <row r="17">
          <cell r="D17" t="str">
            <v>JUMLAH ( 1 )</v>
          </cell>
          <cell r="E17">
            <v>2494251.8149999999</v>
          </cell>
        </row>
        <row r="18">
          <cell r="B18" t="str">
            <v>2</v>
          </cell>
          <cell r="D18" t="str">
            <v>UTANG PROYEK</v>
          </cell>
        </row>
        <row r="19">
          <cell r="B19" t="str">
            <v>2.1</v>
          </cell>
          <cell r="D19" t="str">
            <v>Saldo Utang di Proyek</v>
          </cell>
          <cell r="E19">
            <v>0</v>
          </cell>
          <cell r="G19" t="str">
            <v>Total Utang (tmsk Div)</v>
          </cell>
          <cell r="I19" t="str">
            <v>: Rp</v>
          </cell>
          <cell r="J19">
            <v>0</v>
          </cell>
        </row>
        <row r="20">
          <cell r="B20" t="str">
            <v>2.2</v>
          </cell>
          <cell r="D20" t="str">
            <v>Biaya Akan Dibayar (Terbuku)</v>
          </cell>
          <cell r="E20">
            <v>0</v>
          </cell>
          <cell r="G20" t="str">
            <v>Utang jatuh tempo</v>
          </cell>
          <cell r="I20" t="str">
            <v>: Rp</v>
          </cell>
          <cell r="J20">
            <v>0</v>
          </cell>
        </row>
        <row r="21">
          <cell r="D21" t="str">
            <v>Biaya Akan Dibayar (Belum Terbuku)</v>
          </cell>
          <cell r="G21" t="str">
            <v>(utg.yg.kelengkapan pendukung-</v>
          </cell>
        </row>
        <row r="22">
          <cell r="B22" t="str">
            <v>2.2.1</v>
          </cell>
          <cell r="D22" t="str">
            <v>B L K (BAD)</v>
          </cell>
          <cell r="G22" t="str">
            <v>nya sdh.valid)</v>
          </cell>
        </row>
        <row r="23">
          <cell r="C23" t="str">
            <v>-</v>
          </cell>
          <cell r="D23" t="str">
            <v>Material</v>
          </cell>
          <cell r="G23" t="str">
            <v>Jumlah Nasabah    :</v>
          </cell>
          <cell r="J23">
            <v>0</v>
          </cell>
        </row>
        <row r="24">
          <cell r="C24" t="str">
            <v>-</v>
          </cell>
          <cell r="D24" t="str">
            <v>Upah</v>
          </cell>
          <cell r="G24" t="str">
            <v>(utk.yg.namanya sama dianggap -</v>
          </cell>
        </row>
        <row r="25">
          <cell r="C25" t="str">
            <v>-</v>
          </cell>
          <cell r="D25" t="str">
            <v>Alat</v>
          </cell>
          <cell r="G25" t="str">
            <v>1 nasabah)</v>
          </cell>
        </row>
        <row r="26">
          <cell r="C26" t="str">
            <v>-</v>
          </cell>
          <cell r="D26" t="str">
            <v>Sub Kontraktor</v>
          </cell>
        </row>
        <row r="27">
          <cell r="B27" t="str">
            <v>2.2.2</v>
          </cell>
          <cell r="D27" t="str">
            <v>B T L K (BAD)</v>
          </cell>
        </row>
        <row r="28">
          <cell r="C28" t="str">
            <v>-</v>
          </cell>
          <cell r="D28" t="str">
            <v>Biaya Pegawai</v>
          </cell>
        </row>
        <row r="29">
          <cell r="C29" t="str">
            <v>-</v>
          </cell>
          <cell r="D29" t="str">
            <v>Biaya Kendaraan</v>
          </cell>
        </row>
        <row r="30">
          <cell r="C30" t="str">
            <v>-</v>
          </cell>
          <cell r="D30" t="str">
            <v>Biaya Keuangan</v>
          </cell>
        </row>
        <row r="31">
          <cell r="C31" t="str">
            <v>-</v>
          </cell>
          <cell r="D31" t="str">
            <v>Biaya Umum</v>
          </cell>
        </row>
        <row r="32">
          <cell r="D32" t="str">
            <v>JUMLAH ( 2 )</v>
          </cell>
          <cell r="E32">
            <v>0</v>
          </cell>
        </row>
        <row r="33">
          <cell r="B33">
            <v>3</v>
          </cell>
          <cell r="D33" t="str">
            <v>PEMBEBANAN</v>
          </cell>
        </row>
        <row r="34">
          <cell r="C34" t="str">
            <v>-</v>
          </cell>
          <cell r="D34" t="str">
            <v>Bunga Bank</v>
          </cell>
          <cell r="G34" t="str">
            <v>Jumlah yg.dibebankan oleh divisi-</v>
          </cell>
        </row>
        <row r="35">
          <cell r="C35" t="str">
            <v>-</v>
          </cell>
          <cell r="D35" t="str">
            <v>Penyusutan Alat (Intracomtable)</v>
          </cell>
          <cell r="G35" t="str">
            <v>atau  proyek  dapat  menghitung</v>
          </cell>
        </row>
        <row r="36">
          <cell r="G36" t="str">
            <v>sendiri dg.tingkat bunga yang sdh</v>
          </cell>
        </row>
        <row r="37">
          <cell r="D37" t="str">
            <v>JUMLAH ( 3 )</v>
          </cell>
          <cell r="E37">
            <v>0</v>
          </cell>
          <cell r="G37" t="str">
            <v>ditetapkan oleh pst.</v>
          </cell>
        </row>
        <row r="38">
          <cell r="G38" t="str">
            <v>(rata-rata tertimbang)</v>
          </cell>
        </row>
        <row r="39">
          <cell r="D39" t="str">
            <v>JUMLAH ( 1 + 2 + 3 )</v>
          </cell>
          <cell r="E39">
            <v>2494251.8149999999</v>
          </cell>
        </row>
        <row r="42">
          <cell r="B42">
            <v>4</v>
          </cell>
          <cell r="D42" t="str">
            <v>SALDO / PERSEDIAAN</v>
          </cell>
        </row>
        <row r="43">
          <cell r="B43">
            <v>4.0999999999999996</v>
          </cell>
          <cell r="D43" t="str">
            <v>PERSEDIAAN</v>
          </cell>
        </row>
        <row r="44">
          <cell r="D44" t="str">
            <v>Bahan baku</v>
          </cell>
        </row>
        <row r="45">
          <cell r="D45" t="str">
            <v>Suku Cadang</v>
          </cell>
        </row>
        <row r="46">
          <cell r="D46" t="str">
            <v>Bahan Bakar</v>
          </cell>
        </row>
        <row r="47">
          <cell r="D47" t="str">
            <v>Lain-lain</v>
          </cell>
        </row>
        <row r="48">
          <cell r="B48">
            <v>4.2</v>
          </cell>
          <cell r="D48" t="str">
            <v>SALDO KAS / BANK</v>
          </cell>
          <cell r="E48">
            <v>2168.4480000000003</v>
          </cell>
        </row>
        <row r="49">
          <cell r="B49">
            <v>4.3</v>
          </cell>
          <cell r="D49" t="str">
            <v>BIAYA DIBAYAR DI MUKA</v>
          </cell>
          <cell r="E49">
            <v>1726442.318</v>
          </cell>
        </row>
        <row r="50">
          <cell r="B50">
            <v>4.4000000000000004</v>
          </cell>
          <cell r="D50" t="str">
            <v>SALDO PERSEKOT</v>
          </cell>
          <cell r="E50">
            <v>0</v>
          </cell>
        </row>
        <row r="51">
          <cell r="B51">
            <v>4.5</v>
          </cell>
          <cell r="D51" t="str">
            <v>PIUTANG PIHAK KETIGA &amp; UM. SUB</v>
          </cell>
          <cell r="E51">
            <v>712773.60900000005</v>
          </cell>
        </row>
        <row r="52">
          <cell r="D52" t="str">
            <v>JUMLAH ( 4 )</v>
          </cell>
          <cell r="E52">
            <v>2441384.375</v>
          </cell>
        </row>
        <row r="53">
          <cell r="B53" t="str">
            <v>5</v>
          </cell>
          <cell r="D53" t="str">
            <v>CASH NON BIAYA ( 5 )</v>
          </cell>
          <cell r="E53">
            <v>2867.654</v>
          </cell>
          <cell r="G53" t="str">
            <v xml:space="preserve">PPN &amp; PPH </v>
          </cell>
        </row>
        <row r="54">
          <cell r="D54" t="str">
            <v>JUMLAH ( 4 + 5 )</v>
          </cell>
          <cell r="E54">
            <v>2444252.0290000001</v>
          </cell>
          <cell r="G54" t="str">
            <v>Catatan : Pemasaran Cabang</v>
          </cell>
        </row>
        <row r="55">
          <cell r="G55" t="str">
            <v xml:space="preserve">s/d saat ini Rp. </v>
          </cell>
        </row>
        <row r="56">
          <cell r="D56" t="str">
            <v>ESTIMASI BIAYA (1+2+3-4-5)</v>
          </cell>
          <cell r="E56">
            <v>49999.785999999847</v>
          </cell>
        </row>
        <row r="57">
          <cell r="E57">
            <v>49999.785999999847</v>
          </cell>
          <cell r="G57" t="str">
            <v>SALAH KOQ BISA YACH?</v>
          </cell>
        </row>
        <row r="69">
          <cell r="E69" t="str">
            <v>PETUNJUK PENGISIAN DATA PADA FORM LMK</v>
          </cell>
        </row>
        <row r="70">
          <cell r="E70" t="str">
            <v>LEMBAR :  4</v>
          </cell>
        </row>
        <row r="73">
          <cell r="E73" t="str">
            <v>CASH</v>
          </cell>
        </row>
        <row r="74">
          <cell r="F74" t="str">
            <v>Dropping ke Proyek</v>
          </cell>
          <cell r="I74" t="str">
            <v>:</v>
          </cell>
          <cell r="J74" t="str">
            <v>Cukup jelas  ( tidak ada perubahan )</v>
          </cell>
        </row>
        <row r="75">
          <cell r="F75" t="str">
            <v>Pembebanan Divisi / Pusat</v>
          </cell>
          <cell r="I75" t="str">
            <v>:</v>
          </cell>
          <cell r="J75" t="str">
            <v>Cukup jelas  ( tidak ada perubahan )</v>
          </cell>
        </row>
        <row r="76">
          <cell r="F76" t="str">
            <v>Mutasi Cash/Bank dari Proyek lain</v>
          </cell>
          <cell r="I76" t="str">
            <v>:</v>
          </cell>
          <cell r="J76" t="str">
            <v>Cukup jelas  ( tidak ada perubahan )</v>
          </cell>
        </row>
        <row r="77">
          <cell r="F77" t="str">
            <v>Cash lain-lain</v>
          </cell>
          <cell r="I77" t="str">
            <v>:</v>
          </cell>
          <cell r="J77" t="str">
            <v>Cukup jelas  ( tidak ada perubahan )</v>
          </cell>
        </row>
        <row r="78">
          <cell r="F78" t="str">
            <v>Potongan Pajak PPH</v>
          </cell>
          <cell r="I78" t="str">
            <v>:</v>
          </cell>
          <cell r="J78" t="str">
            <v>Cukup jelas  ( tidak ada perubahan )</v>
          </cell>
        </row>
        <row r="79">
          <cell r="F79" t="str">
            <v>PPN M</v>
          </cell>
          <cell r="I79" t="str">
            <v>:</v>
          </cell>
          <cell r="J79" t="str">
            <v>Cukup jelas  ( tidak ada perubahan )</v>
          </cell>
        </row>
        <row r="81">
          <cell r="E81" t="str">
            <v>UTANG PROYEK</v>
          </cell>
        </row>
        <row r="82">
          <cell r="F82" t="str">
            <v>Saldo Utang di Proyek</v>
          </cell>
          <cell r="I82" t="str">
            <v>:</v>
          </cell>
          <cell r="J82" t="str">
            <v>Cukup jelas, diberi penjelasan daftar utang dan jumlahnya</v>
          </cell>
        </row>
        <row r="83">
          <cell r="F83" t="str">
            <v>Biaya Akan Dibayar ( BAD )</v>
          </cell>
          <cell r="I83" t="str">
            <v>:</v>
          </cell>
          <cell r="J83" t="str">
            <v>Cukup jelas, diberi penjelasan daftar BAD dan jumlahnya</v>
          </cell>
        </row>
        <row r="84">
          <cell r="F84" t="str">
            <v>B L K</v>
          </cell>
        </row>
        <row r="85">
          <cell r="F85" t="str">
            <v>Material</v>
          </cell>
          <cell r="I85" t="str">
            <v>:</v>
          </cell>
          <cell r="J85" t="str">
            <v>Cukup jelas  ( tidak ada perubahan )</v>
          </cell>
        </row>
        <row r="86">
          <cell r="F86" t="str">
            <v>Upah</v>
          </cell>
          <cell r="I86" t="str">
            <v>:</v>
          </cell>
          <cell r="J86" t="str">
            <v>Cukup jelas  ( tidak ada perubahan )</v>
          </cell>
        </row>
        <row r="87">
          <cell r="F87" t="str">
            <v>Alat</v>
          </cell>
          <cell r="I87" t="str">
            <v>:</v>
          </cell>
          <cell r="J87" t="str">
            <v>Cukup jelas  ( tidak ada perubahan )</v>
          </cell>
        </row>
        <row r="88">
          <cell r="F88" t="str">
            <v>Sub Kontraktor</v>
          </cell>
          <cell r="I88" t="str">
            <v>:</v>
          </cell>
          <cell r="J88" t="str">
            <v>Cukup jelas  ( tidak ada perubahan )</v>
          </cell>
        </row>
        <row r="89">
          <cell r="F89" t="str">
            <v>B T L K</v>
          </cell>
        </row>
        <row r="90">
          <cell r="F90" t="str">
            <v>Biaya Pegawai</v>
          </cell>
          <cell r="I90" t="str">
            <v>:</v>
          </cell>
          <cell r="J90" t="str">
            <v>Cukup jelas  ( tidak ada perubahan )</v>
          </cell>
        </row>
        <row r="91">
          <cell r="F91" t="str">
            <v>Biaya Kendaraan</v>
          </cell>
          <cell r="I91" t="str">
            <v>:</v>
          </cell>
          <cell r="J91" t="str">
            <v>Cukup jelas  ( tidak ada perubahan )</v>
          </cell>
        </row>
        <row r="92">
          <cell r="F92" t="str">
            <v>Biaya Keuangan</v>
          </cell>
          <cell r="I92" t="str">
            <v>:</v>
          </cell>
          <cell r="J92" t="str">
            <v>Cukup jelas  ( tidak ada perubahan )</v>
          </cell>
        </row>
        <row r="93">
          <cell r="F93" t="str">
            <v>Biaya Umum</v>
          </cell>
          <cell r="I93" t="str">
            <v>:</v>
          </cell>
          <cell r="J93" t="str">
            <v>Cukup jelas  ( tidak ada perubahan )</v>
          </cell>
        </row>
        <row r="95">
          <cell r="E95" t="str">
            <v>PEMBEBANAN</v>
          </cell>
        </row>
        <row r="96">
          <cell r="F96" t="str">
            <v>Bunga Bank</v>
          </cell>
          <cell r="I96" t="str">
            <v>:</v>
          </cell>
          <cell r="J96" t="str">
            <v>Cukup jelas  ( tidak ada perubahan )</v>
          </cell>
        </row>
        <row r="97">
          <cell r="F97" t="str">
            <v>Penyusutan Alat</v>
          </cell>
          <cell r="I97" t="str">
            <v>:</v>
          </cell>
          <cell r="J97" t="str">
            <v>Cukup jelas  ( tidak ada perubahan )</v>
          </cell>
        </row>
        <row r="98">
          <cell r="F98" t="str">
            <v>Beban Pemasaran</v>
          </cell>
          <cell r="I98" t="str">
            <v>:</v>
          </cell>
          <cell r="J98" t="str">
            <v>Cukup jelas  ( tidak ada perubahan )</v>
          </cell>
        </row>
        <row r="100">
          <cell r="E100" t="str">
            <v>SALDO / PERSEDIAAN</v>
          </cell>
        </row>
        <row r="101">
          <cell r="F101" t="str">
            <v>PERSEDIAAN</v>
          </cell>
        </row>
        <row r="102">
          <cell r="F102" t="str">
            <v>Bahan baku</v>
          </cell>
          <cell r="I102" t="str">
            <v>:</v>
          </cell>
          <cell r="J102" t="str">
            <v>Cukup jelas  ( tidak ada perubahan )</v>
          </cell>
        </row>
        <row r="103">
          <cell r="F103" t="str">
            <v>Suku Cadang</v>
          </cell>
          <cell r="I103" t="str">
            <v>:</v>
          </cell>
          <cell r="J103" t="str">
            <v>Cukup jelas  ( tidak ada perubahan )</v>
          </cell>
        </row>
        <row r="104">
          <cell r="F104" t="str">
            <v>Bahan Bakar</v>
          </cell>
          <cell r="I104" t="str">
            <v>:</v>
          </cell>
          <cell r="J104" t="str">
            <v>Cukup jelas  ( tidak ada perubahan )</v>
          </cell>
        </row>
        <row r="105">
          <cell r="F105" t="str">
            <v>Lain-lain</v>
          </cell>
          <cell r="I105" t="str">
            <v>:</v>
          </cell>
          <cell r="J105" t="str">
            <v>Cukup jelas  ( tidak ada perubahan )</v>
          </cell>
        </row>
        <row r="106">
          <cell r="E106" t="str">
            <v>SALDO KAS / BANK</v>
          </cell>
          <cell r="I106" t="str">
            <v>:</v>
          </cell>
          <cell r="J106" t="str">
            <v>Cukup jelas  ( tidak ada perubahan )</v>
          </cell>
        </row>
        <row r="107">
          <cell r="E107" t="str">
            <v>BIAYA DIBAYAR DI MUKA</v>
          </cell>
          <cell r="I107" t="str">
            <v>:</v>
          </cell>
          <cell r="J107" t="str">
            <v>Cukup jelas  ( tidak ada perubahan )</v>
          </cell>
        </row>
        <row r="108">
          <cell r="E108" t="str">
            <v>SALDO PERSKOT</v>
          </cell>
          <cell r="I108" t="str">
            <v>:</v>
          </cell>
          <cell r="J108" t="str">
            <v>Cukup jelas  ( tidak ada perubahan )</v>
          </cell>
        </row>
        <row r="109">
          <cell r="E109" t="str">
            <v>PIUTANG PIHAK KETIGA</v>
          </cell>
          <cell r="I109" t="str">
            <v>:</v>
          </cell>
          <cell r="J109" t="str">
            <v>Cukup jelas  ( tidak ada perubahan )</v>
          </cell>
        </row>
        <row r="111">
          <cell r="E111" t="str">
            <v>CASH NON BIAYA ( 5 )</v>
          </cell>
          <cell r="I111" t="str">
            <v>:</v>
          </cell>
          <cell r="J111" t="str">
            <v>Cukup jelas  ( tidak ada perubahan )</v>
          </cell>
        </row>
      </sheetData>
      <sheetData sheetId="7">
        <row r="1">
          <cell r="N1" t="str">
            <v>FORM LMK  : 5</v>
          </cell>
        </row>
        <row r="2">
          <cell r="N2" t="str">
            <v>LEMBAR      : 5</v>
          </cell>
        </row>
        <row r="4">
          <cell r="B4" t="str">
            <v>VI.</v>
          </cell>
          <cell r="C4" t="str">
            <v>A N A L I S A</v>
          </cell>
          <cell r="I4" t="str">
            <v>VII.</v>
          </cell>
          <cell r="J4" t="str">
            <v>A N A L I S A</v>
          </cell>
        </row>
        <row r="6">
          <cell r="B6" t="str">
            <v>No.</v>
          </cell>
          <cell r="D6" t="str">
            <v>U R A I A N</v>
          </cell>
          <cell r="E6" t="str">
            <v>R K P</v>
          </cell>
          <cell r="G6" t="str">
            <v>KETERANGAN</v>
          </cell>
          <cell r="I6" t="str">
            <v>No.</v>
          </cell>
          <cell r="K6" t="str">
            <v>U R A I A N</v>
          </cell>
          <cell r="L6" t="str">
            <v>R K P</v>
          </cell>
          <cell r="N6" t="str">
            <v>KETERANGAN</v>
          </cell>
        </row>
        <row r="7">
          <cell r="E7" t="str">
            <v>AWAL</v>
          </cell>
          <cell r="F7" t="str">
            <v>REVIEW</v>
          </cell>
          <cell r="L7" t="str">
            <v>AWAL</v>
          </cell>
          <cell r="M7" t="str">
            <v>REVIEW</v>
          </cell>
        </row>
        <row r="10">
          <cell r="B10">
            <v>1</v>
          </cell>
          <cell r="D10" t="str">
            <v>POSISI s/d MINGGU INI</v>
          </cell>
          <cell r="I10">
            <v>2</v>
          </cell>
          <cell r="K10" t="str">
            <v>POSISI s/d PROYEK SELESAI</v>
          </cell>
        </row>
        <row r="11">
          <cell r="B11">
            <v>1.1000000000000001</v>
          </cell>
          <cell r="D11" t="str">
            <v>PRESTASI TERPASANG</v>
          </cell>
          <cell r="I11">
            <v>2.1</v>
          </cell>
          <cell r="K11" t="str">
            <v xml:space="preserve"> PENJUALAN</v>
          </cell>
        </row>
        <row r="12">
          <cell r="C12" t="str">
            <v>-</v>
          </cell>
          <cell r="D12" t="str">
            <v xml:space="preserve">Rencana     </v>
          </cell>
          <cell r="E12">
            <v>0</v>
          </cell>
          <cell r="F12">
            <v>0</v>
          </cell>
          <cell r="J12" t="str">
            <v>-</v>
          </cell>
          <cell r="K12" t="str">
            <v>Rencana Penjualan</v>
          </cell>
          <cell r="L12">
            <v>5199000</v>
          </cell>
          <cell r="M12">
            <v>11744593.159</v>
          </cell>
        </row>
        <row r="13">
          <cell r="C13" t="str">
            <v>-</v>
          </cell>
          <cell r="D13" t="str">
            <v>Realisasi</v>
          </cell>
          <cell r="E13">
            <v>0</v>
          </cell>
          <cell r="F13">
            <v>0</v>
          </cell>
          <cell r="I13">
            <v>2.2000000000000002</v>
          </cell>
          <cell r="K13" t="str">
            <v>BIAYA LANGSUNG</v>
          </cell>
        </row>
        <row r="14">
          <cell r="D14" t="str">
            <v>Penyimpangan Prestasi</v>
          </cell>
          <cell r="E14">
            <v>0</v>
          </cell>
          <cell r="F14">
            <v>0</v>
          </cell>
          <cell r="G14" t="str">
            <v xml:space="preserve"> Progres Terlambat</v>
          </cell>
          <cell r="J14" t="str">
            <v>-</v>
          </cell>
          <cell r="K14" t="str">
            <v xml:space="preserve">Rencana RKP  </v>
          </cell>
          <cell r="L14">
            <v>4414681</v>
          </cell>
          <cell r="M14">
            <v>2738676</v>
          </cell>
        </row>
        <row r="15">
          <cell r="B15">
            <v>1.2</v>
          </cell>
          <cell r="D15" t="str">
            <v>WAKTU SESUAI PRESTASI</v>
          </cell>
          <cell r="G15" t="str">
            <v>Dari Rencana</v>
          </cell>
          <cell r="J15" t="str">
            <v>-</v>
          </cell>
          <cell r="K15" t="str">
            <v>Realisasi + Proyeksi Sisa</v>
          </cell>
          <cell r="L15">
            <v>4414681</v>
          </cell>
          <cell r="M15">
            <v>2738676</v>
          </cell>
        </row>
        <row r="16">
          <cell r="C16" t="str">
            <v>-</v>
          </cell>
          <cell r="D16" t="str">
            <v>Rencana  ( Minggu )</v>
          </cell>
          <cell r="E16">
            <v>59</v>
          </cell>
          <cell r="F16">
            <v>59</v>
          </cell>
          <cell r="K16" t="str">
            <v>Penyimpangan B L K</v>
          </cell>
          <cell r="L16">
            <v>0</v>
          </cell>
          <cell r="M16">
            <v>0</v>
          </cell>
        </row>
        <row r="17">
          <cell r="C17" t="str">
            <v>-</v>
          </cell>
          <cell r="D17" t="str">
            <v>Realisasi  ( Minggu )</v>
          </cell>
          <cell r="E17">
            <v>49</v>
          </cell>
          <cell r="F17">
            <v>49</v>
          </cell>
          <cell r="I17">
            <v>2.2999999999999998</v>
          </cell>
          <cell r="K17" t="str">
            <v>BIAYA TAK LANGSUNG</v>
          </cell>
        </row>
        <row r="18">
          <cell r="D18" t="str">
            <v>Penyimpangan Waktu</v>
          </cell>
          <cell r="E18">
            <v>10</v>
          </cell>
          <cell r="F18">
            <v>10</v>
          </cell>
          <cell r="G18" t="str">
            <v xml:space="preserve"> Ri Waktu Lebih Cepat</v>
          </cell>
          <cell r="J18" t="str">
            <v>-</v>
          </cell>
          <cell r="K18" t="str">
            <v>Rencana RKP</v>
          </cell>
          <cell r="L18">
            <v>418594</v>
          </cell>
          <cell r="M18">
            <v>418594</v>
          </cell>
        </row>
        <row r="19">
          <cell r="B19">
            <v>1.3</v>
          </cell>
          <cell r="D19" t="str">
            <v>PRODUKSI</v>
          </cell>
          <cell r="G19" t="str">
            <v>Dari Rencana</v>
          </cell>
          <cell r="J19" t="str">
            <v>-</v>
          </cell>
          <cell r="K19" t="str">
            <v>Realisasi + Proyeksi Sisa</v>
          </cell>
          <cell r="L19">
            <v>418594</v>
          </cell>
          <cell r="M19">
            <v>418594</v>
          </cell>
        </row>
        <row r="20">
          <cell r="C20" t="str">
            <v>-</v>
          </cell>
          <cell r="D20" t="str">
            <v>Sesuai Prestasi Terpasang</v>
          </cell>
          <cell r="E20">
            <v>0</v>
          </cell>
          <cell r="F20">
            <v>0</v>
          </cell>
          <cell r="K20" t="str">
            <v xml:space="preserve">Penyimpangan BLK </v>
          </cell>
          <cell r="L20">
            <v>0</v>
          </cell>
          <cell r="M20">
            <v>0</v>
          </cell>
        </row>
        <row r="21">
          <cell r="C21" t="str">
            <v>-</v>
          </cell>
          <cell r="D21" t="str">
            <v>Sesuai Prestasi Diakui</v>
          </cell>
          <cell r="E21">
            <v>0</v>
          </cell>
          <cell r="F21">
            <v>0</v>
          </cell>
          <cell r="K21" t="str">
            <v>Penyimpangan BLK + BTLK</v>
          </cell>
          <cell r="L21">
            <v>0</v>
          </cell>
          <cell r="M21">
            <v>0</v>
          </cell>
        </row>
        <row r="22">
          <cell r="D22" t="str">
            <v>Piutang Prestasi</v>
          </cell>
          <cell r="E22">
            <v>0</v>
          </cell>
          <cell r="F22">
            <v>0</v>
          </cell>
        </row>
        <row r="23">
          <cell r="B23">
            <v>1.4</v>
          </cell>
          <cell r="D23" t="str">
            <v>PIUTANG</v>
          </cell>
          <cell r="I23">
            <v>2.4</v>
          </cell>
          <cell r="K23" t="str">
            <v>MARGIN s/d SELESAI</v>
          </cell>
        </row>
        <row r="24">
          <cell r="C24" t="str">
            <v>-</v>
          </cell>
          <cell r="D24" t="str">
            <v>Piutang/Utang Prestasi</v>
          </cell>
          <cell r="E24">
            <v>0</v>
          </cell>
          <cell r="F24">
            <v>0</v>
          </cell>
          <cell r="J24" t="str">
            <v>-</v>
          </cell>
          <cell r="K24" t="str">
            <v>Rencana Margin s/d Selesai</v>
          </cell>
          <cell r="L24">
            <v>365725</v>
          </cell>
          <cell r="M24">
            <v>8587323.159</v>
          </cell>
        </row>
        <row r="25">
          <cell r="B25" t="str">
            <v>*)</v>
          </cell>
          <cell r="C25" t="str">
            <v>-</v>
          </cell>
          <cell r="D25" t="str">
            <v>Piutang Faktur (NET)</v>
          </cell>
          <cell r="E25">
            <v>984000</v>
          </cell>
          <cell r="F25">
            <v>984000</v>
          </cell>
          <cell r="J25" t="str">
            <v>-</v>
          </cell>
          <cell r="K25" t="str">
            <v>Sesuai Realisasi + Proyeksi</v>
          </cell>
          <cell r="L25">
            <v>365725</v>
          </cell>
          <cell r="M25">
            <v>8587323.159</v>
          </cell>
        </row>
        <row r="26">
          <cell r="B26" t="str">
            <v>*)</v>
          </cell>
          <cell r="C26" t="str">
            <v>-</v>
          </cell>
          <cell r="D26" t="str">
            <v>Piutang Usaha (NET )</v>
          </cell>
          <cell r="E26">
            <v>0</v>
          </cell>
          <cell r="F26">
            <v>0</v>
          </cell>
        </row>
        <row r="27">
          <cell r="D27" t="str">
            <v>JUMLAH PIUTANG</v>
          </cell>
          <cell r="E27">
            <v>984000</v>
          </cell>
          <cell r="F27">
            <v>984000</v>
          </cell>
          <cell r="K27" t="str">
            <v>Penyimpangan Margin s/d selesai</v>
          </cell>
          <cell r="L27">
            <v>0</v>
          </cell>
          <cell r="M27">
            <v>0</v>
          </cell>
        </row>
        <row r="28">
          <cell r="B28">
            <v>1.5</v>
          </cell>
          <cell r="D28" t="str">
            <v>BIAYA</v>
          </cell>
        </row>
        <row r="29">
          <cell r="D29" t="str">
            <v>B L K</v>
          </cell>
        </row>
        <row r="30">
          <cell r="C30" t="str">
            <v>-</v>
          </cell>
          <cell r="D30" t="str">
            <v>Rencana Sesuai Prestasi</v>
          </cell>
          <cell r="E30">
            <v>0</v>
          </cell>
          <cell r="F30">
            <v>0</v>
          </cell>
          <cell r="I30" t="str">
            <v>VI.</v>
          </cell>
          <cell r="K30" t="str">
            <v>MASALAH POTENSIAL PROYEK</v>
          </cell>
        </row>
        <row r="31">
          <cell r="C31" t="str">
            <v>-</v>
          </cell>
          <cell r="D31" t="str">
            <v>Realisasi Sesuai Prestasi</v>
          </cell>
          <cell r="E31">
            <v>0</v>
          </cell>
          <cell r="F31">
            <v>0</v>
          </cell>
        </row>
        <row r="32">
          <cell r="D32" t="str">
            <v>Penyimpangan BLK</v>
          </cell>
          <cell r="E32">
            <v>0</v>
          </cell>
          <cell r="F32">
            <v>0</v>
          </cell>
          <cell r="I32" t="str">
            <v>NO.</v>
          </cell>
          <cell r="K32" t="str">
            <v>CATATAN MANAJER PROYEK (HARUS DIISI OLEH TEAM PROYEK)</v>
          </cell>
        </row>
        <row r="33">
          <cell r="B33" t="str">
            <v>1.5.2</v>
          </cell>
          <cell r="D33" t="str">
            <v>B T L K</v>
          </cell>
        </row>
        <row r="34">
          <cell r="C34" t="str">
            <v>-</v>
          </cell>
          <cell r="D34" t="str">
            <v>Rencana Sesuai Waktu</v>
          </cell>
          <cell r="E34">
            <v>2790137.7900970001</v>
          </cell>
          <cell r="F34">
            <v>2790137.7900970001</v>
          </cell>
        </row>
        <row r="35">
          <cell r="C35" t="str">
            <v>-</v>
          </cell>
          <cell r="D35" t="str">
            <v>Realisasi Sesuai Waktu</v>
          </cell>
          <cell r="E35">
            <v>0</v>
          </cell>
          <cell r="F35">
            <v>0</v>
          </cell>
        </row>
        <row r="36">
          <cell r="D36" t="str">
            <v>Penyimpangan BTLK</v>
          </cell>
          <cell r="E36">
            <v>2790137.7900970001</v>
          </cell>
          <cell r="F36">
            <v>2790137.7900970001</v>
          </cell>
        </row>
        <row r="37">
          <cell r="D37" t="str">
            <v>Penyimpangan BLK + BTLK</v>
          </cell>
          <cell r="E37">
            <v>2790137.7900970001</v>
          </cell>
          <cell r="F37">
            <v>2790137.7900970001</v>
          </cell>
        </row>
        <row r="38">
          <cell r="B38">
            <v>1.6</v>
          </cell>
          <cell r="D38" t="str">
            <v>KONDISI CASH FLOW</v>
          </cell>
        </row>
        <row r="39">
          <cell r="C39" t="str">
            <v>-</v>
          </cell>
          <cell r="D39" t="str">
            <v>Penerimaan Bersih</v>
          </cell>
          <cell r="E39">
            <v>2289555.8820000002</v>
          </cell>
          <cell r="F39">
            <v>2289555.8820000002</v>
          </cell>
        </row>
        <row r="40">
          <cell r="C40" t="str">
            <v>-</v>
          </cell>
          <cell r="D40" t="str">
            <v>Pengeluaran Cash</v>
          </cell>
          <cell r="E40">
            <v>2494251.8149999999</v>
          </cell>
          <cell r="F40">
            <v>2494251.8149999999</v>
          </cell>
        </row>
        <row r="41">
          <cell r="C41" t="str">
            <v>-</v>
          </cell>
          <cell r="D41" t="str">
            <v>Cash Non Biaya</v>
          </cell>
          <cell r="E41">
            <v>2867.654</v>
          </cell>
          <cell r="F41">
            <v>2867.654</v>
          </cell>
          <cell r="N41" t="str">
            <v>PT. WIJAYA KARYA</v>
          </cell>
        </row>
        <row r="42">
          <cell r="D42" t="str">
            <v>Voorfinanciering</v>
          </cell>
          <cell r="E42">
            <v>-207563.58699999974</v>
          </cell>
          <cell r="F42">
            <v>-207563.58699999974</v>
          </cell>
          <cell r="G42" t="str">
            <v>Defisit ==&gt; Alasannya?</v>
          </cell>
        </row>
        <row r="43">
          <cell r="B43">
            <v>1.7</v>
          </cell>
          <cell r="D43" t="str">
            <v>MARGIN S/D SAAT INI</v>
          </cell>
        </row>
        <row r="44">
          <cell r="C44" t="str">
            <v>-</v>
          </cell>
          <cell r="D44" t="str">
            <v>Realisasi Penjualan</v>
          </cell>
          <cell r="E44">
            <v>0</v>
          </cell>
          <cell r="F44">
            <v>0</v>
          </cell>
        </row>
        <row r="45">
          <cell r="C45" t="str">
            <v>-</v>
          </cell>
          <cell r="D45" t="str">
            <v xml:space="preserve">Realisasi Biaya </v>
          </cell>
          <cell r="E45">
            <v>0</v>
          </cell>
          <cell r="F45">
            <v>0</v>
          </cell>
        </row>
        <row r="46">
          <cell r="D46" t="str">
            <v>Margin s/d saat ini</v>
          </cell>
          <cell r="E46">
            <v>0</v>
          </cell>
          <cell r="F46">
            <v>0</v>
          </cell>
        </row>
        <row r="47">
          <cell r="D47" t="str">
            <v>Ra Margin Sesuai Prestasi</v>
          </cell>
          <cell r="E47">
            <v>-2790137.7900970001</v>
          </cell>
          <cell r="F47">
            <v>-2790137.7900970001</v>
          </cell>
        </row>
        <row r="48">
          <cell r="N48" t="str">
            <v>Ir.  I Made Pande Dewana</v>
          </cell>
        </row>
        <row r="49">
          <cell r="D49" t="str">
            <v>Penyimpangan Margin s/d saat ini</v>
          </cell>
          <cell r="E49">
            <v>-2790137.7900970001</v>
          </cell>
          <cell r="F49">
            <v>-2790137.7900970001</v>
          </cell>
          <cell r="G49" t="str">
            <v>----&gt; Effisien.....!!!!</v>
          </cell>
          <cell r="N49" t="str">
            <v>Manajer Proyek</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P1013"/>
  <sheetViews>
    <sheetView showGridLines="0" tabSelected="1" topLeftCell="A43" workbookViewId="0">
      <selection activeCell="T24" sqref="T24:Z29"/>
    </sheetView>
  </sheetViews>
  <sheetFormatPr defaultColWidth="12.5703125" defaultRowHeight="15.75" customHeight="1"/>
  <cols>
    <col min="1" max="68" width="4.42578125" style="282" customWidth="1"/>
    <col min="69" max="16384" width="12.5703125" style="282"/>
  </cols>
  <sheetData>
    <row r="1" spans="1:68" ht="31.5">
      <c r="A1" s="304"/>
      <c r="B1" s="302" t="s">
        <v>239</v>
      </c>
      <c r="C1" s="304"/>
      <c r="D1" s="304"/>
      <c r="E1" s="304"/>
      <c r="F1" s="304"/>
      <c r="G1" s="304"/>
      <c r="H1" s="301" t="s">
        <v>238</v>
      </c>
      <c r="I1" s="304"/>
      <c r="J1" s="304"/>
      <c r="K1" s="304"/>
      <c r="L1" s="304"/>
      <c r="M1" s="304"/>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303"/>
      <c r="AO1" s="303"/>
      <c r="AP1" s="303"/>
      <c r="AQ1" s="303"/>
      <c r="AR1" s="303"/>
      <c r="AS1" s="303"/>
      <c r="AT1" s="303"/>
      <c r="AU1" s="303"/>
      <c r="AV1" s="303"/>
      <c r="AW1" s="303"/>
      <c r="AX1" s="303"/>
      <c r="AY1" s="303"/>
      <c r="AZ1" s="303"/>
      <c r="BA1" s="303"/>
      <c r="BB1" s="303"/>
      <c r="BC1" s="303"/>
      <c r="BD1" s="303"/>
      <c r="BE1" s="303"/>
      <c r="BF1" s="303"/>
      <c r="BG1" s="303"/>
      <c r="BH1" s="303"/>
      <c r="BI1" s="303"/>
      <c r="BJ1" s="303"/>
      <c r="BK1" s="303"/>
      <c r="BL1" s="303"/>
      <c r="BM1" s="303"/>
      <c r="BN1" s="303"/>
      <c r="BO1" s="303"/>
      <c r="BP1" s="303"/>
    </row>
    <row r="2" spans="1:68" ht="31.5">
      <c r="B2" s="302" t="s">
        <v>177</v>
      </c>
      <c r="H2" s="305"/>
    </row>
    <row r="3" spans="1:68" ht="22.5" customHeight="1">
      <c r="B3" s="300"/>
    </row>
    <row r="4" spans="1:68" ht="22.5" customHeight="1">
      <c r="B4" s="299" t="s">
        <v>237</v>
      </c>
    </row>
    <row r="5" spans="1:68" ht="23.25" customHeight="1">
      <c r="C5" s="298"/>
      <c r="D5" s="297"/>
      <c r="E5" s="297"/>
      <c r="F5" s="297"/>
      <c r="G5" s="297"/>
      <c r="H5" s="297"/>
      <c r="I5" s="297"/>
      <c r="J5" s="297"/>
      <c r="K5" s="297"/>
      <c r="L5" s="297"/>
      <c r="M5" s="297"/>
      <c r="N5" s="297"/>
      <c r="O5" s="297"/>
      <c r="P5" s="297"/>
      <c r="Q5" s="297"/>
      <c r="R5" s="297"/>
      <c r="S5" s="297"/>
      <c r="T5" s="297"/>
      <c r="U5" s="297"/>
      <c r="V5" s="297"/>
      <c r="W5" s="297"/>
      <c r="X5" s="297"/>
      <c r="Y5" s="297"/>
      <c r="Z5" s="297"/>
      <c r="AA5" s="297"/>
      <c r="AB5" s="297"/>
      <c r="AC5" s="297"/>
      <c r="AD5" s="296"/>
      <c r="AE5" s="296"/>
      <c r="AF5" s="296"/>
      <c r="AG5" s="296"/>
      <c r="AH5" s="296"/>
      <c r="AI5" s="295"/>
    </row>
    <row r="6" spans="1:68" ht="23.25" customHeight="1">
      <c r="C6" s="325" t="s">
        <v>236</v>
      </c>
      <c r="D6" s="317"/>
      <c r="E6" s="317"/>
      <c r="F6" s="317"/>
      <c r="G6" s="317"/>
      <c r="H6" s="317"/>
      <c r="I6" s="318"/>
      <c r="J6" s="288"/>
      <c r="K6" s="288"/>
      <c r="L6" s="288"/>
      <c r="M6" s="288"/>
      <c r="N6" s="288"/>
      <c r="O6" s="288"/>
      <c r="P6" s="288"/>
      <c r="Q6" s="288"/>
      <c r="R6" s="288"/>
      <c r="S6" s="288"/>
      <c r="T6" s="288"/>
      <c r="U6" s="288"/>
      <c r="V6" s="288"/>
      <c r="W6" s="288"/>
      <c r="X6" s="288"/>
      <c r="Y6" s="288"/>
      <c r="Z6" s="288"/>
      <c r="AA6" s="288"/>
      <c r="AB6" s="288"/>
      <c r="AC6" s="288"/>
      <c r="AD6" s="288"/>
      <c r="AE6" s="288"/>
      <c r="AF6" s="288"/>
      <c r="AG6" s="288"/>
      <c r="AH6" s="288"/>
      <c r="AI6" s="287"/>
    </row>
    <row r="7" spans="1:68" ht="23.25" customHeight="1">
      <c r="C7" s="322"/>
      <c r="D7" s="323"/>
      <c r="E7" s="323"/>
      <c r="F7" s="323"/>
      <c r="G7" s="323"/>
      <c r="H7" s="323"/>
      <c r="I7" s="324"/>
      <c r="J7" s="288"/>
      <c r="K7" s="288"/>
      <c r="L7" s="288"/>
      <c r="M7" s="288"/>
      <c r="N7" s="288"/>
      <c r="O7" s="288"/>
      <c r="P7" s="288"/>
      <c r="Q7" s="288"/>
      <c r="R7" s="288"/>
      <c r="S7" s="288"/>
      <c r="T7" s="288"/>
      <c r="U7" s="288"/>
      <c r="V7" s="288"/>
      <c r="W7" s="288"/>
      <c r="X7" s="288"/>
      <c r="Y7" s="288"/>
      <c r="Z7" s="288"/>
      <c r="AA7" s="288"/>
      <c r="AB7" s="288"/>
      <c r="AC7" s="288"/>
      <c r="AD7" s="288"/>
      <c r="AE7" s="288"/>
      <c r="AF7" s="288"/>
      <c r="AG7" s="288"/>
      <c r="AH7" s="288"/>
      <c r="AI7" s="287"/>
    </row>
    <row r="8" spans="1:68" ht="23.25" customHeight="1">
      <c r="C8" s="289"/>
      <c r="D8" s="288"/>
      <c r="E8" s="288"/>
      <c r="F8" s="288"/>
      <c r="G8" s="288"/>
      <c r="H8" s="288"/>
      <c r="I8" s="288"/>
      <c r="J8" s="288"/>
      <c r="K8" s="288"/>
      <c r="L8" s="288"/>
      <c r="M8" s="288"/>
      <c r="N8" s="288"/>
      <c r="O8" s="288"/>
      <c r="P8" s="288"/>
      <c r="Q8" s="288"/>
      <c r="R8" s="288"/>
      <c r="S8" s="288"/>
      <c r="T8" s="288"/>
      <c r="U8" s="288"/>
      <c r="V8" s="288"/>
      <c r="W8" s="288"/>
      <c r="X8" s="288"/>
      <c r="Y8" s="288"/>
      <c r="Z8" s="288"/>
      <c r="AA8" s="288"/>
      <c r="AB8" s="288"/>
      <c r="AC8" s="288"/>
      <c r="AD8" s="288"/>
      <c r="AE8" s="288"/>
      <c r="AF8" s="288"/>
      <c r="AG8" s="288"/>
      <c r="AH8" s="288"/>
      <c r="AI8" s="287"/>
    </row>
    <row r="9" spans="1:68" ht="23.25" customHeight="1">
      <c r="C9" s="289"/>
      <c r="D9" s="288"/>
      <c r="E9" s="288"/>
      <c r="F9" s="288"/>
      <c r="G9" s="288"/>
      <c r="H9" s="288"/>
      <c r="I9" s="333" t="s">
        <v>235</v>
      </c>
      <c r="J9" s="313"/>
      <c r="K9" s="313"/>
      <c r="L9" s="313"/>
      <c r="M9" s="313"/>
      <c r="N9" s="313"/>
      <c r="O9" s="313"/>
      <c r="P9" s="313"/>
      <c r="Q9" s="313"/>
      <c r="R9" s="312"/>
      <c r="S9" s="288"/>
      <c r="T9" s="333"/>
      <c r="U9" s="313"/>
      <c r="V9" s="313"/>
      <c r="W9" s="313"/>
      <c r="X9" s="313"/>
      <c r="Y9" s="313"/>
      <c r="Z9" s="313"/>
      <c r="AA9" s="313"/>
      <c r="AB9" s="313"/>
      <c r="AC9" s="312"/>
      <c r="AD9" s="288"/>
      <c r="AE9" s="288"/>
      <c r="AF9" s="288"/>
      <c r="AG9" s="288"/>
      <c r="AH9" s="288"/>
      <c r="AI9" s="287"/>
    </row>
    <row r="10" spans="1:68" ht="23.25" customHeight="1">
      <c r="C10" s="289"/>
      <c r="D10" s="288"/>
      <c r="E10" s="288"/>
      <c r="F10" s="288"/>
      <c r="G10" s="288"/>
      <c r="H10" s="288"/>
      <c r="I10" s="334" t="s">
        <v>234</v>
      </c>
      <c r="J10" s="320"/>
      <c r="K10" s="320"/>
      <c r="L10" s="320"/>
      <c r="M10" s="320"/>
      <c r="N10" s="320"/>
      <c r="O10" s="320"/>
      <c r="P10" s="320"/>
      <c r="Q10" s="320"/>
      <c r="R10" s="321"/>
      <c r="S10" s="288"/>
      <c r="T10" s="335"/>
      <c r="U10" s="320"/>
      <c r="V10" s="320"/>
      <c r="W10" s="320"/>
      <c r="X10" s="320"/>
      <c r="Y10" s="320"/>
      <c r="Z10" s="320"/>
      <c r="AA10" s="320"/>
      <c r="AB10" s="320"/>
      <c r="AC10" s="321"/>
      <c r="AD10" s="288"/>
      <c r="AE10" s="288"/>
      <c r="AF10" s="288"/>
      <c r="AG10" s="288"/>
      <c r="AH10" s="288"/>
      <c r="AI10" s="287"/>
    </row>
    <row r="11" spans="1:68" ht="23.25" customHeight="1">
      <c r="C11" s="289"/>
      <c r="D11" s="288"/>
      <c r="E11" s="288"/>
      <c r="F11" s="288"/>
      <c r="G11" s="288"/>
      <c r="H11" s="288"/>
      <c r="I11" s="319"/>
      <c r="J11" s="320"/>
      <c r="K11" s="320"/>
      <c r="L11" s="320"/>
      <c r="M11" s="320"/>
      <c r="N11" s="320"/>
      <c r="O11" s="320"/>
      <c r="P11" s="320"/>
      <c r="Q11" s="320"/>
      <c r="R11" s="321"/>
      <c r="S11" s="288"/>
      <c r="T11" s="319"/>
      <c r="U11" s="320"/>
      <c r="V11" s="320"/>
      <c r="W11" s="320"/>
      <c r="X11" s="320"/>
      <c r="Y11" s="320"/>
      <c r="Z11" s="320"/>
      <c r="AA11" s="320"/>
      <c r="AB11" s="320"/>
      <c r="AC11" s="321"/>
      <c r="AD11" s="288"/>
      <c r="AE11" s="288"/>
      <c r="AF11" s="288"/>
      <c r="AG11" s="288"/>
      <c r="AH11" s="288"/>
      <c r="AI11" s="287"/>
    </row>
    <row r="12" spans="1:68" ht="23.25" customHeight="1">
      <c r="C12" s="289"/>
      <c r="D12" s="288"/>
      <c r="E12" s="288"/>
      <c r="F12" s="288"/>
      <c r="G12" s="288"/>
      <c r="H12" s="288"/>
      <c r="I12" s="319"/>
      <c r="J12" s="320"/>
      <c r="K12" s="320"/>
      <c r="L12" s="320"/>
      <c r="M12" s="320"/>
      <c r="N12" s="320"/>
      <c r="O12" s="320"/>
      <c r="P12" s="320"/>
      <c r="Q12" s="320"/>
      <c r="R12" s="321"/>
      <c r="S12" s="288"/>
      <c r="T12" s="319"/>
      <c r="U12" s="320"/>
      <c r="V12" s="320"/>
      <c r="W12" s="320"/>
      <c r="X12" s="320"/>
      <c r="Y12" s="320"/>
      <c r="Z12" s="320"/>
      <c r="AA12" s="320"/>
      <c r="AB12" s="320"/>
      <c r="AC12" s="321"/>
      <c r="AD12" s="288"/>
      <c r="AE12" s="288"/>
      <c r="AF12" s="288"/>
      <c r="AG12" s="288"/>
      <c r="AH12" s="288"/>
      <c r="AI12" s="287"/>
    </row>
    <row r="13" spans="1:68" ht="23.25" customHeight="1">
      <c r="C13" s="289"/>
      <c r="D13" s="288"/>
      <c r="E13" s="288"/>
      <c r="F13" s="288"/>
      <c r="G13" s="288"/>
      <c r="H13" s="288"/>
      <c r="I13" s="319"/>
      <c r="J13" s="320"/>
      <c r="K13" s="320"/>
      <c r="L13" s="320"/>
      <c r="M13" s="320"/>
      <c r="N13" s="320"/>
      <c r="O13" s="320"/>
      <c r="P13" s="320"/>
      <c r="Q13" s="320"/>
      <c r="R13" s="321"/>
      <c r="S13" s="288"/>
      <c r="T13" s="319"/>
      <c r="U13" s="320"/>
      <c r="V13" s="320"/>
      <c r="W13" s="320"/>
      <c r="X13" s="320"/>
      <c r="Y13" s="320"/>
      <c r="Z13" s="320"/>
      <c r="AA13" s="320"/>
      <c r="AB13" s="320"/>
      <c r="AC13" s="321"/>
      <c r="AD13" s="288"/>
      <c r="AE13" s="288"/>
      <c r="AF13" s="288"/>
      <c r="AG13" s="288"/>
      <c r="AH13" s="288"/>
      <c r="AI13" s="287"/>
    </row>
    <row r="14" spans="1:68" ht="23.25" customHeight="1">
      <c r="C14" s="289"/>
      <c r="D14" s="288"/>
      <c r="E14" s="288"/>
      <c r="F14" s="288"/>
      <c r="G14" s="288"/>
      <c r="H14" s="288"/>
      <c r="I14" s="319"/>
      <c r="J14" s="320"/>
      <c r="K14" s="320"/>
      <c r="L14" s="320"/>
      <c r="M14" s="320"/>
      <c r="N14" s="320"/>
      <c r="O14" s="320"/>
      <c r="P14" s="320"/>
      <c r="Q14" s="320"/>
      <c r="R14" s="321"/>
      <c r="S14" s="288"/>
      <c r="T14" s="319"/>
      <c r="U14" s="320"/>
      <c r="V14" s="320"/>
      <c r="W14" s="320"/>
      <c r="X14" s="320"/>
      <c r="Y14" s="320"/>
      <c r="Z14" s="320"/>
      <c r="AA14" s="320"/>
      <c r="AB14" s="320"/>
      <c r="AC14" s="321"/>
      <c r="AD14" s="288"/>
      <c r="AE14" s="288"/>
      <c r="AF14" s="288"/>
      <c r="AG14" s="288"/>
      <c r="AH14" s="288"/>
      <c r="AI14" s="287"/>
    </row>
    <row r="15" spans="1:68" ht="23.25" customHeight="1">
      <c r="C15" s="289"/>
      <c r="D15" s="288"/>
      <c r="E15" s="288"/>
      <c r="F15" s="288"/>
      <c r="G15" s="288"/>
      <c r="H15" s="288"/>
      <c r="I15" s="322"/>
      <c r="J15" s="323"/>
      <c r="K15" s="323"/>
      <c r="L15" s="323"/>
      <c r="M15" s="323"/>
      <c r="N15" s="323"/>
      <c r="O15" s="323"/>
      <c r="P15" s="323"/>
      <c r="Q15" s="323"/>
      <c r="R15" s="324"/>
      <c r="S15" s="288"/>
      <c r="T15" s="322"/>
      <c r="U15" s="323"/>
      <c r="V15" s="323"/>
      <c r="W15" s="323"/>
      <c r="X15" s="323"/>
      <c r="Y15" s="323"/>
      <c r="Z15" s="323"/>
      <c r="AA15" s="323"/>
      <c r="AB15" s="323"/>
      <c r="AC15" s="324"/>
      <c r="AD15" s="288"/>
      <c r="AE15" s="288"/>
      <c r="AF15" s="288"/>
      <c r="AG15" s="288"/>
      <c r="AH15" s="288"/>
      <c r="AI15" s="287"/>
    </row>
    <row r="16" spans="1:68" ht="23.25" customHeight="1">
      <c r="C16" s="286"/>
      <c r="D16" s="285"/>
      <c r="E16" s="285"/>
      <c r="F16" s="285"/>
      <c r="G16" s="285"/>
      <c r="H16" s="285"/>
      <c r="I16" s="285"/>
      <c r="J16" s="285"/>
      <c r="K16" s="285"/>
      <c r="L16" s="285"/>
      <c r="M16" s="285"/>
      <c r="N16" s="285"/>
      <c r="O16" s="285"/>
      <c r="P16" s="285"/>
      <c r="Q16" s="285"/>
      <c r="R16" s="285"/>
      <c r="S16" s="285"/>
      <c r="T16" s="285"/>
      <c r="U16" s="285"/>
      <c r="V16" s="285"/>
      <c r="W16" s="285"/>
      <c r="X16" s="285"/>
      <c r="Y16" s="285"/>
      <c r="Z16" s="285"/>
      <c r="AA16" s="285"/>
      <c r="AB16" s="285"/>
      <c r="AC16" s="285"/>
      <c r="AD16" s="285"/>
      <c r="AE16" s="285"/>
      <c r="AF16" s="285"/>
      <c r="AG16" s="285"/>
      <c r="AH16" s="285"/>
      <c r="AI16" s="284"/>
    </row>
    <row r="17" spans="3:35" ht="23.25" customHeight="1">
      <c r="C17" s="294"/>
      <c r="D17" s="294"/>
      <c r="E17" s="294"/>
      <c r="F17" s="294"/>
      <c r="G17" s="294"/>
      <c r="H17" s="294"/>
      <c r="I17" s="294"/>
      <c r="J17" s="294"/>
      <c r="K17" s="294"/>
      <c r="L17" s="294"/>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row>
    <row r="18" spans="3:35" ht="23.25" customHeight="1">
      <c r="C18" s="293"/>
      <c r="D18" s="293"/>
      <c r="E18" s="293"/>
      <c r="F18" s="293"/>
      <c r="G18" s="293"/>
      <c r="H18" s="293"/>
      <c r="I18" s="293"/>
      <c r="J18" s="293"/>
      <c r="K18" s="293"/>
      <c r="L18" s="293"/>
      <c r="M18" s="293"/>
      <c r="N18" s="293"/>
      <c r="O18" s="293"/>
      <c r="P18" s="293"/>
      <c r="Q18" s="293"/>
      <c r="R18" s="293"/>
      <c r="S18" s="293"/>
      <c r="T18" s="293"/>
      <c r="U18" s="293"/>
      <c r="V18" s="293"/>
      <c r="W18" s="293"/>
      <c r="X18" s="293"/>
      <c r="Y18" s="293"/>
      <c r="Z18" s="293"/>
      <c r="AA18" s="293"/>
      <c r="AB18" s="293"/>
      <c r="AC18" s="293"/>
      <c r="AD18" s="293"/>
      <c r="AE18" s="293"/>
      <c r="AF18" s="293"/>
      <c r="AG18" s="293"/>
      <c r="AH18" s="293"/>
      <c r="AI18" s="293"/>
    </row>
    <row r="19" spans="3:35" ht="23.25" customHeight="1">
      <c r="C19" s="292"/>
      <c r="D19" s="291"/>
      <c r="E19" s="288"/>
      <c r="F19" s="288"/>
      <c r="G19" s="288"/>
      <c r="H19" s="288"/>
      <c r="I19" s="288"/>
      <c r="J19" s="288"/>
      <c r="K19" s="288"/>
      <c r="L19" s="288"/>
      <c r="M19" s="288"/>
      <c r="N19" s="288"/>
      <c r="O19" s="288"/>
      <c r="P19" s="288"/>
      <c r="Q19" s="288"/>
      <c r="R19" s="288"/>
      <c r="S19" s="288"/>
      <c r="T19" s="288"/>
      <c r="U19" s="288"/>
      <c r="V19" s="288"/>
      <c r="W19" s="288"/>
      <c r="X19" s="288"/>
      <c r="Y19" s="288"/>
      <c r="Z19" s="288"/>
      <c r="AA19" s="288"/>
      <c r="AB19" s="288"/>
      <c r="AC19" s="288"/>
      <c r="AD19" s="288"/>
      <c r="AE19" s="288"/>
      <c r="AF19" s="288"/>
      <c r="AG19" s="288"/>
      <c r="AH19" s="288"/>
      <c r="AI19" s="287"/>
    </row>
    <row r="20" spans="3:35" ht="23.25" customHeight="1">
      <c r="C20" s="325" t="s">
        <v>233</v>
      </c>
      <c r="D20" s="317"/>
      <c r="E20" s="317"/>
      <c r="F20" s="317"/>
      <c r="G20" s="317"/>
      <c r="H20" s="317"/>
      <c r="I20" s="318"/>
      <c r="J20" s="288"/>
      <c r="K20" s="288"/>
      <c r="L20" s="288"/>
      <c r="M20" s="288"/>
      <c r="N20" s="288"/>
      <c r="O20" s="288"/>
      <c r="P20" s="288"/>
      <c r="Q20" s="288"/>
      <c r="R20" s="288"/>
      <c r="S20" s="288"/>
      <c r="T20" s="288"/>
      <c r="U20" s="288"/>
      <c r="V20" s="288"/>
      <c r="W20" s="288"/>
      <c r="X20" s="288"/>
      <c r="Y20" s="288"/>
      <c r="Z20" s="288"/>
      <c r="AA20" s="288"/>
      <c r="AB20" s="288"/>
      <c r="AC20" s="288"/>
      <c r="AD20" s="288"/>
      <c r="AE20" s="288"/>
      <c r="AF20" s="288"/>
      <c r="AG20" s="288"/>
      <c r="AH20" s="288"/>
      <c r="AI20" s="287"/>
    </row>
    <row r="21" spans="3:35" ht="23.25" customHeight="1">
      <c r="C21" s="322"/>
      <c r="D21" s="323"/>
      <c r="E21" s="323"/>
      <c r="F21" s="323"/>
      <c r="G21" s="323"/>
      <c r="H21" s="323"/>
      <c r="I21" s="324"/>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7"/>
    </row>
    <row r="22" spans="3:35" ht="23.25" customHeight="1">
      <c r="C22" s="289"/>
      <c r="D22" s="290" t="s">
        <v>232</v>
      </c>
      <c r="E22" s="288"/>
      <c r="F22" s="288"/>
      <c r="G22" s="288"/>
      <c r="H22" s="288"/>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7"/>
    </row>
    <row r="23" spans="3:35" ht="23.25" customHeight="1">
      <c r="C23" s="289"/>
      <c r="D23" s="328"/>
      <c r="E23" s="313"/>
      <c r="F23" s="313"/>
      <c r="G23" s="313"/>
      <c r="H23" s="313"/>
      <c r="I23" s="313"/>
      <c r="J23" s="312"/>
      <c r="K23" s="288"/>
      <c r="L23" s="328"/>
      <c r="M23" s="313"/>
      <c r="N23" s="313"/>
      <c r="O23" s="313"/>
      <c r="P23" s="313"/>
      <c r="Q23" s="313"/>
      <c r="R23" s="312"/>
      <c r="S23" s="288"/>
      <c r="T23" s="329"/>
      <c r="U23" s="313"/>
      <c r="V23" s="313"/>
      <c r="W23" s="313"/>
      <c r="X23" s="313"/>
      <c r="Y23" s="313"/>
      <c r="Z23" s="312"/>
      <c r="AA23" s="288"/>
      <c r="AB23" s="327"/>
      <c r="AC23" s="313"/>
      <c r="AD23" s="313"/>
      <c r="AE23" s="313"/>
      <c r="AF23" s="313"/>
      <c r="AG23" s="313"/>
      <c r="AH23" s="312"/>
      <c r="AI23" s="287"/>
    </row>
    <row r="24" spans="3:35" ht="23.25" customHeight="1">
      <c r="C24" s="289"/>
      <c r="D24" s="330" t="s">
        <v>231</v>
      </c>
      <c r="E24" s="317"/>
      <c r="F24" s="317"/>
      <c r="G24" s="317"/>
      <c r="H24" s="317"/>
      <c r="I24" s="317"/>
      <c r="J24" s="318"/>
      <c r="K24" s="288"/>
      <c r="L24" s="331" t="s">
        <v>230</v>
      </c>
      <c r="M24" s="317"/>
      <c r="N24" s="317"/>
      <c r="O24" s="317"/>
      <c r="P24" s="317"/>
      <c r="Q24" s="317"/>
      <c r="R24" s="318"/>
      <c r="S24" s="288"/>
      <c r="T24" s="332" t="s">
        <v>229</v>
      </c>
      <c r="U24" s="320"/>
      <c r="V24" s="320"/>
      <c r="W24" s="320"/>
      <c r="X24" s="320"/>
      <c r="Y24" s="320"/>
      <c r="Z24" s="321"/>
      <c r="AA24" s="288"/>
      <c r="AB24" s="326" t="s">
        <v>225</v>
      </c>
      <c r="AC24" s="320"/>
      <c r="AD24" s="320"/>
      <c r="AE24" s="320"/>
      <c r="AF24" s="320"/>
      <c r="AG24" s="320"/>
      <c r="AH24" s="321"/>
      <c r="AI24" s="287"/>
    </row>
    <row r="25" spans="3:35" ht="23.25" customHeight="1">
      <c r="C25" s="289"/>
      <c r="D25" s="319"/>
      <c r="E25" s="320"/>
      <c r="F25" s="320"/>
      <c r="G25" s="320"/>
      <c r="H25" s="320"/>
      <c r="I25" s="320"/>
      <c r="J25" s="321"/>
      <c r="K25" s="288"/>
      <c r="L25" s="319"/>
      <c r="M25" s="320"/>
      <c r="N25" s="320"/>
      <c r="O25" s="320"/>
      <c r="P25" s="320"/>
      <c r="Q25" s="320"/>
      <c r="R25" s="321"/>
      <c r="S25" s="288"/>
      <c r="T25" s="319"/>
      <c r="U25" s="320"/>
      <c r="V25" s="320"/>
      <c r="W25" s="320"/>
      <c r="X25" s="320"/>
      <c r="Y25" s="320"/>
      <c r="Z25" s="321"/>
      <c r="AA25" s="288"/>
      <c r="AB25" s="319"/>
      <c r="AC25" s="320"/>
      <c r="AD25" s="320"/>
      <c r="AE25" s="320"/>
      <c r="AF25" s="320"/>
      <c r="AG25" s="320"/>
      <c r="AH25" s="321"/>
      <c r="AI25" s="287"/>
    </row>
    <row r="26" spans="3:35" ht="23.25" customHeight="1">
      <c r="C26" s="289"/>
      <c r="D26" s="319"/>
      <c r="E26" s="320"/>
      <c r="F26" s="320"/>
      <c r="G26" s="320"/>
      <c r="H26" s="320"/>
      <c r="I26" s="320"/>
      <c r="J26" s="321"/>
      <c r="K26" s="288"/>
      <c r="L26" s="319"/>
      <c r="M26" s="320"/>
      <c r="N26" s="320"/>
      <c r="O26" s="320"/>
      <c r="P26" s="320"/>
      <c r="Q26" s="320"/>
      <c r="R26" s="321"/>
      <c r="S26" s="288"/>
      <c r="T26" s="319"/>
      <c r="U26" s="320"/>
      <c r="V26" s="320"/>
      <c r="W26" s="320"/>
      <c r="X26" s="320"/>
      <c r="Y26" s="320"/>
      <c r="Z26" s="321"/>
      <c r="AA26" s="288"/>
      <c r="AB26" s="319"/>
      <c r="AC26" s="320"/>
      <c r="AD26" s="320"/>
      <c r="AE26" s="320"/>
      <c r="AF26" s="320"/>
      <c r="AG26" s="320"/>
      <c r="AH26" s="321"/>
      <c r="AI26" s="287"/>
    </row>
    <row r="27" spans="3:35" ht="23.25" customHeight="1">
      <c r="C27" s="289"/>
      <c r="D27" s="319"/>
      <c r="E27" s="320"/>
      <c r="F27" s="320"/>
      <c r="G27" s="320"/>
      <c r="H27" s="320"/>
      <c r="I27" s="320"/>
      <c r="J27" s="321"/>
      <c r="K27" s="288"/>
      <c r="L27" s="319"/>
      <c r="M27" s="320"/>
      <c r="N27" s="320"/>
      <c r="O27" s="320"/>
      <c r="P27" s="320"/>
      <c r="Q27" s="320"/>
      <c r="R27" s="321"/>
      <c r="S27" s="288"/>
      <c r="T27" s="319"/>
      <c r="U27" s="320"/>
      <c r="V27" s="320"/>
      <c r="W27" s="320"/>
      <c r="X27" s="320"/>
      <c r="Y27" s="320"/>
      <c r="Z27" s="321"/>
      <c r="AA27" s="288"/>
      <c r="AB27" s="319"/>
      <c r="AC27" s="320"/>
      <c r="AD27" s="320"/>
      <c r="AE27" s="320"/>
      <c r="AF27" s="320"/>
      <c r="AG27" s="320"/>
      <c r="AH27" s="321"/>
      <c r="AI27" s="287"/>
    </row>
    <row r="28" spans="3:35" ht="23.25" customHeight="1">
      <c r="C28" s="289"/>
      <c r="D28" s="319"/>
      <c r="E28" s="320"/>
      <c r="F28" s="320"/>
      <c r="G28" s="320"/>
      <c r="H28" s="320"/>
      <c r="I28" s="320"/>
      <c r="J28" s="321"/>
      <c r="K28" s="288"/>
      <c r="L28" s="319"/>
      <c r="M28" s="320"/>
      <c r="N28" s="320"/>
      <c r="O28" s="320"/>
      <c r="P28" s="320"/>
      <c r="Q28" s="320"/>
      <c r="R28" s="321"/>
      <c r="S28" s="288"/>
      <c r="T28" s="319"/>
      <c r="U28" s="320"/>
      <c r="V28" s="320"/>
      <c r="W28" s="320"/>
      <c r="X28" s="320"/>
      <c r="Y28" s="320"/>
      <c r="Z28" s="321"/>
      <c r="AA28" s="288"/>
      <c r="AB28" s="319"/>
      <c r="AC28" s="320"/>
      <c r="AD28" s="320"/>
      <c r="AE28" s="320"/>
      <c r="AF28" s="320"/>
      <c r="AG28" s="320"/>
      <c r="AH28" s="321"/>
      <c r="AI28" s="287"/>
    </row>
    <row r="29" spans="3:35" ht="23.25" customHeight="1">
      <c r="C29" s="289"/>
      <c r="D29" s="322"/>
      <c r="E29" s="323"/>
      <c r="F29" s="323"/>
      <c r="G29" s="323"/>
      <c r="H29" s="323"/>
      <c r="I29" s="323"/>
      <c r="J29" s="324"/>
      <c r="K29" s="288"/>
      <c r="L29" s="322"/>
      <c r="M29" s="323"/>
      <c r="N29" s="323"/>
      <c r="O29" s="323"/>
      <c r="P29" s="323"/>
      <c r="Q29" s="323"/>
      <c r="R29" s="324"/>
      <c r="S29" s="288"/>
      <c r="T29" s="322"/>
      <c r="U29" s="323"/>
      <c r="V29" s="323"/>
      <c r="W29" s="323"/>
      <c r="X29" s="323"/>
      <c r="Y29" s="323"/>
      <c r="Z29" s="324"/>
      <c r="AA29" s="288"/>
      <c r="AB29" s="322"/>
      <c r="AC29" s="323"/>
      <c r="AD29" s="323"/>
      <c r="AE29" s="323"/>
      <c r="AF29" s="323"/>
      <c r="AG29" s="323"/>
      <c r="AH29" s="324"/>
      <c r="AI29" s="287"/>
    </row>
    <row r="30" spans="3:35" ht="23.25" customHeight="1">
      <c r="C30" s="289"/>
      <c r="D30" s="288"/>
      <c r="E30" s="288"/>
      <c r="F30" s="288"/>
      <c r="G30" s="288"/>
      <c r="H30" s="288"/>
      <c r="I30" s="288"/>
      <c r="J30" s="288"/>
      <c r="K30" s="288"/>
      <c r="L30" s="288"/>
      <c r="M30" s="288"/>
      <c r="N30" s="288"/>
      <c r="O30" s="288"/>
      <c r="P30" s="288"/>
      <c r="Q30" s="288"/>
      <c r="R30" s="288"/>
      <c r="S30" s="288"/>
      <c r="T30" s="288"/>
      <c r="U30" s="288"/>
      <c r="V30" s="288"/>
      <c r="W30" s="288"/>
      <c r="X30" s="288"/>
      <c r="Y30" s="288"/>
      <c r="Z30" s="288"/>
      <c r="AA30" s="288"/>
      <c r="AB30" s="288"/>
      <c r="AC30" s="288"/>
      <c r="AD30" s="288"/>
      <c r="AE30" s="288"/>
      <c r="AF30" s="288"/>
      <c r="AG30" s="288"/>
      <c r="AH30" s="288"/>
      <c r="AI30" s="287"/>
    </row>
    <row r="31" spans="3:35" ht="23.25" customHeight="1">
      <c r="C31" s="289"/>
      <c r="D31" s="327"/>
      <c r="E31" s="313"/>
      <c r="F31" s="313"/>
      <c r="G31" s="313"/>
      <c r="H31" s="313"/>
      <c r="I31" s="313"/>
      <c r="J31" s="312"/>
      <c r="K31" s="288"/>
      <c r="L31" s="327"/>
      <c r="M31" s="313"/>
      <c r="N31" s="313"/>
      <c r="O31" s="313"/>
      <c r="P31" s="313"/>
      <c r="Q31" s="313"/>
      <c r="R31" s="312"/>
      <c r="S31" s="288"/>
      <c r="T31" s="327"/>
      <c r="U31" s="313"/>
      <c r="V31" s="313"/>
      <c r="W31" s="313"/>
      <c r="X31" s="313"/>
      <c r="Y31" s="313"/>
      <c r="Z31" s="312"/>
      <c r="AA31" s="288"/>
      <c r="AB31" s="327"/>
      <c r="AC31" s="313"/>
      <c r="AD31" s="313"/>
      <c r="AE31" s="313"/>
      <c r="AF31" s="313"/>
      <c r="AG31" s="313"/>
      <c r="AH31" s="312"/>
      <c r="AI31" s="287"/>
    </row>
    <row r="32" spans="3:35" ht="23.25" customHeight="1">
      <c r="C32" s="289"/>
      <c r="D32" s="326" t="s">
        <v>226</v>
      </c>
      <c r="E32" s="320"/>
      <c r="F32" s="320"/>
      <c r="G32" s="320"/>
      <c r="H32" s="320"/>
      <c r="I32" s="320"/>
      <c r="J32" s="321"/>
      <c r="K32" s="288"/>
      <c r="L32" s="326" t="s">
        <v>228</v>
      </c>
      <c r="M32" s="320"/>
      <c r="N32" s="320"/>
      <c r="O32" s="320"/>
      <c r="P32" s="320"/>
      <c r="Q32" s="320"/>
      <c r="R32" s="321"/>
      <c r="S32" s="288"/>
      <c r="T32" s="326" t="s">
        <v>227</v>
      </c>
      <c r="U32" s="320"/>
      <c r="V32" s="320"/>
      <c r="W32" s="320"/>
      <c r="X32" s="320"/>
      <c r="Y32" s="320"/>
      <c r="Z32" s="321"/>
      <c r="AA32" s="288"/>
      <c r="AB32" s="326" t="s">
        <v>226</v>
      </c>
      <c r="AC32" s="320"/>
      <c r="AD32" s="320"/>
      <c r="AE32" s="320"/>
      <c r="AF32" s="320"/>
      <c r="AG32" s="320"/>
      <c r="AH32" s="321"/>
      <c r="AI32" s="287"/>
    </row>
    <row r="33" spans="3:35" ht="23.25" customHeight="1">
      <c r="C33" s="289"/>
      <c r="D33" s="319"/>
      <c r="E33" s="320"/>
      <c r="F33" s="320"/>
      <c r="G33" s="320"/>
      <c r="H33" s="320"/>
      <c r="I33" s="320"/>
      <c r="J33" s="321"/>
      <c r="K33" s="288"/>
      <c r="L33" s="319"/>
      <c r="M33" s="320"/>
      <c r="N33" s="320"/>
      <c r="O33" s="320"/>
      <c r="P33" s="320"/>
      <c r="Q33" s="320"/>
      <c r="R33" s="321"/>
      <c r="S33" s="288"/>
      <c r="T33" s="319"/>
      <c r="U33" s="320"/>
      <c r="V33" s="320"/>
      <c r="W33" s="320"/>
      <c r="X33" s="320"/>
      <c r="Y33" s="320"/>
      <c r="Z33" s="321"/>
      <c r="AA33" s="288"/>
      <c r="AB33" s="319"/>
      <c r="AC33" s="320"/>
      <c r="AD33" s="320"/>
      <c r="AE33" s="320"/>
      <c r="AF33" s="320"/>
      <c r="AG33" s="320"/>
      <c r="AH33" s="321"/>
      <c r="AI33" s="287"/>
    </row>
    <row r="34" spans="3:35" ht="23.25" customHeight="1">
      <c r="C34" s="289"/>
      <c r="D34" s="319"/>
      <c r="E34" s="320"/>
      <c r="F34" s="320"/>
      <c r="G34" s="320"/>
      <c r="H34" s="320"/>
      <c r="I34" s="320"/>
      <c r="J34" s="321"/>
      <c r="K34" s="288"/>
      <c r="L34" s="319"/>
      <c r="M34" s="320"/>
      <c r="N34" s="320"/>
      <c r="O34" s="320"/>
      <c r="P34" s="320"/>
      <c r="Q34" s="320"/>
      <c r="R34" s="321"/>
      <c r="S34" s="288"/>
      <c r="T34" s="319"/>
      <c r="U34" s="320"/>
      <c r="V34" s="320"/>
      <c r="W34" s="320"/>
      <c r="X34" s="320"/>
      <c r="Y34" s="320"/>
      <c r="Z34" s="321"/>
      <c r="AA34" s="288"/>
      <c r="AB34" s="319"/>
      <c r="AC34" s="320"/>
      <c r="AD34" s="320"/>
      <c r="AE34" s="320"/>
      <c r="AF34" s="320"/>
      <c r="AG34" s="320"/>
      <c r="AH34" s="321"/>
      <c r="AI34" s="287"/>
    </row>
    <row r="35" spans="3:35" ht="23.25" customHeight="1">
      <c r="C35" s="289"/>
      <c r="D35" s="319"/>
      <c r="E35" s="320"/>
      <c r="F35" s="320"/>
      <c r="G35" s="320"/>
      <c r="H35" s="320"/>
      <c r="I35" s="320"/>
      <c r="J35" s="321"/>
      <c r="K35" s="288"/>
      <c r="L35" s="319"/>
      <c r="M35" s="320"/>
      <c r="N35" s="320"/>
      <c r="O35" s="320"/>
      <c r="P35" s="320"/>
      <c r="Q35" s="320"/>
      <c r="R35" s="321"/>
      <c r="S35" s="288"/>
      <c r="T35" s="319"/>
      <c r="U35" s="320"/>
      <c r="V35" s="320"/>
      <c r="W35" s="320"/>
      <c r="X35" s="320"/>
      <c r="Y35" s="320"/>
      <c r="Z35" s="321"/>
      <c r="AA35" s="288"/>
      <c r="AB35" s="319"/>
      <c r="AC35" s="320"/>
      <c r="AD35" s="320"/>
      <c r="AE35" s="320"/>
      <c r="AF35" s="320"/>
      <c r="AG35" s="320"/>
      <c r="AH35" s="321"/>
      <c r="AI35" s="287"/>
    </row>
    <row r="36" spans="3:35" ht="23.25" customHeight="1">
      <c r="C36" s="289"/>
      <c r="D36" s="319"/>
      <c r="E36" s="320"/>
      <c r="F36" s="320"/>
      <c r="G36" s="320"/>
      <c r="H36" s="320"/>
      <c r="I36" s="320"/>
      <c r="J36" s="321"/>
      <c r="K36" s="288"/>
      <c r="L36" s="319"/>
      <c r="M36" s="320"/>
      <c r="N36" s="320"/>
      <c r="O36" s="320"/>
      <c r="P36" s="320"/>
      <c r="Q36" s="320"/>
      <c r="R36" s="321"/>
      <c r="S36" s="288"/>
      <c r="T36" s="319"/>
      <c r="U36" s="320"/>
      <c r="V36" s="320"/>
      <c r="W36" s="320"/>
      <c r="X36" s="320"/>
      <c r="Y36" s="320"/>
      <c r="Z36" s="321"/>
      <c r="AA36" s="288"/>
      <c r="AB36" s="319"/>
      <c r="AC36" s="320"/>
      <c r="AD36" s="320"/>
      <c r="AE36" s="320"/>
      <c r="AF36" s="320"/>
      <c r="AG36" s="320"/>
      <c r="AH36" s="321"/>
      <c r="AI36" s="287"/>
    </row>
    <row r="37" spans="3:35" ht="23.25" customHeight="1">
      <c r="C37" s="289"/>
      <c r="D37" s="322"/>
      <c r="E37" s="323"/>
      <c r="F37" s="323"/>
      <c r="G37" s="323"/>
      <c r="H37" s="323"/>
      <c r="I37" s="323"/>
      <c r="J37" s="324"/>
      <c r="K37" s="288"/>
      <c r="L37" s="322"/>
      <c r="M37" s="323"/>
      <c r="N37" s="323"/>
      <c r="O37" s="323"/>
      <c r="P37" s="323"/>
      <c r="Q37" s="323"/>
      <c r="R37" s="324"/>
      <c r="S37" s="288"/>
      <c r="T37" s="322"/>
      <c r="U37" s="323"/>
      <c r="V37" s="323"/>
      <c r="W37" s="323"/>
      <c r="X37" s="323"/>
      <c r="Y37" s="323"/>
      <c r="Z37" s="324"/>
      <c r="AA37" s="288"/>
      <c r="AB37" s="322"/>
      <c r="AC37" s="323"/>
      <c r="AD37" s="323"/>
      <c r="AE37" s="323"/>
      <c r="AF37" s="323"/>
      <c r="AG37" s="323"/>
      <c r="AH37" s="324"/>
      <c r="AI37" s="287"/>
    </row>
    <row r="38" spans="3:35" ht="23.25" customHeight="1">
      <c r="C38" s="289"/>
      <c r="D38" s="288"/>
      <c r="E38" s="288"/>
      <c r="F38" s="288"/>
      <c r="G38" s="288"/>
      <c r="H38" s="288"/>
      <c r="I38" s="288"/>
      <c r="J38" s="288"/>
      <c r="K38" s="288"/>
      <c r="L38" s="288"/>
      <c r="M38" s="288"/>
      <c r="N38" s="288"/>
      <c r="O38" s="288"/>
      <c r="P38" s="288"/>
      <c r="Q38" s="288"/>
      <c r="R38" s="288"/>
      <c r="S38" s="288"/>
      <c r="T38" s="288"/>
      <c r="U38" s="288"/>
      <c r="V38" s="288"/>
      <c r="W38" s="288"/>
      <c r="X38" s="288"/>
      <c r="Y38" s="288"/>
      <c r="Z38" s="288"/>
      <c r="AA38" s="288"/>
      <c r="AB38" s="288"/>
      <c r="AC38" s="288"/>
      <c r="AD38" s="288"/>
      <c r="AE38" s="288"/>
      <c r="AF38" s="288"/>
      <c r="AG38" s="288"/>
      <c r="AH38" s="288"/>
      <c r="AI38" s="287"/>
    </row>
    <row r="39" spans="3:35" ht="23.25" customHeight="1">
      <c r="C39" s="289"/>
      <c r="D39" s="327"/>
      <c r="E39" s="313"/>
      <c r="F39" s="313"/>
      <c r="G39" s="313"/>
      <c r="H39" s="313"/>
      <c r="I39" s="313"/>
      <c r="J39" s="312"/>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7"/>
    </row>
    <row r="40" spans="3:35" ht="23.25" customHeight="1">
      <c r="C40" s="289"/>
      <c r="D40" s="326" t="s">
        <v>225</v>
      </c>
      <c r="E40" s="320"/>
      <c r="F40" s="320"/>
      <c r="G40" s="320"/>
      <c r="H40" s="320"/>
      <c r="I40" s="320"/>
      <c r="J40" s="321"/>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7"/>
    </row>
    <row r="41" spans="3:35" ht="23.25" customHeight="1">
      <c r="C41" s="289"/>
      <c r="D41" s="319"/>
      <c r="E41" s="320"/>
      <c r="F41" s="320"/>
      <c r="G41" s="320"/>
      <c r="H41" s="320"/>
      <c r="I41" s="320"/>
      <c r="J41" s="321"/>
      <c r="K41" s="288"/>
      <c r="L41" s="288"/>
      <c r="M41" s="288"/>
      <c r="N41" s="288"/>
      <c r="O41" s="288"/>
      <c r="P41" s="288"/>
      <c r="Q41" s="288"/>
      <c r="R41" s="288"/>
      <c r="S41" s="288"/>
      <c r="T41" s="288"/>
      <c r="U41" s="288"/>
      <c r="V41" s="288"/>
      <c r="W41" s="288"/>
      <c r="X41" s="288"/>
      <c r="Y41" s="288"/>
      <c r="Z41" s="288"/>
      <c r="AA41" s="288"/>
      <c r="AB41" s="288"/>
      <c r="AC41" s="288"/>
      <c r="AD41" s="288"/>
      <c r="AE41" s="288"/>
      <c r="AF41" s="288"/>
      <c r="AG41" s="288"/>
      <c r="AH41" s="288"/>
      <c r="AI41" s="287"/>
    </row>
    <row r="42" spans="3:35" ht="23.25" customHeight="1">
      <c r="C42" s="289"/>
      <c r="D42" s="319"/>
      <c r="E42" s="320"/>
      <c r="F42" s="320"/>
      <c r="G42" s="320"/>
      <c r="H42" s="320"/>
      <c r="I42" s="320"/>
      <c r="J42" s="321"/>
      <c r="K42" s="288"/>
      <c r="L42" s="288"/>
      <c r="M42" s="288"/>
      <c r="N42" s="288"/>
      <c r="O42" s="288"/>
      <c r="P42" s="288"/>
      <c r="Q42" s="288"/>
      <c r="R42" s="288"/>
      <c r="S42" s="288"/>
      <c r="T42" s="288"/>
      <c r="U42" s="288"/>
      <c r="V42" s="288"/>
      <c r="W42" s="288"/>
      <c r="X42" s="288"/>
      <c r="Y42" s="288"/>
      <c r="Z42" s="288"/>
      <c r="AA42" s="288"/>
      <c r="AB42" s="288"/>
      <c r="AC42" s="288"/>
      <c r="AD42" s="288"/>
      <c r="AE42" s="288"/>
      <c r="AF42" s="288"/>
      <c r="AG42" s="288"/>
      <c r="AH42" s="288"/>
      <c r="AI42" s="287"/>
    </row>
    <row r="43" spans="3:35" ht="23.25" customHeight="1">
      <c r="C43" s="289"/>
      <c r="D43" s="319"/>
      <c r="E43" s="320"/>
      <c r="F43" s="320"/>
      <c r="G43" s="320"/>
      <c r="H43" s="320"/>
      <c r="I43" s="320"/>
      <c r="J43" s="321"/>
      <c r="K43" s="288"/>
      <c r="L43" s="288"/>
      <c r="M43" s="288"/>
      <c r="N43" s="288"/>
      <c r="O43" s="288"/>
      <c r="P43" s="288"/>
      <c r="Q43" s="288"/>
      <c r="R43" s="288"/>
      <c r="S43" s="288"/>
      <c r="T43" s="288"/>
      <c r="U43" s="288"/>
      <c r="V43" s="288"/>
      <c r="W43" s="288"/>
      <c r="X43" s="288"/>
      <c r="Y43" s="288"/>
      <c r="Z43" s="288"/>
      <c r="AA43" s="288"/>
      <c r="AB43" s="288"/>
      <c r="AC43" s="288"/>
      <c r="AD43" s="288"/>
      <c r="AE43" s="288"/>
      <c r="AF43" s="288"/>
      <c r="AG43" s="288"/>
      <c r="AH43" s="288"/>
      <c r="AI43" s="287"/>
    </row>
    <row r="44" spans="3:35" ht="23.25" customHeight="1">
      <c r="C44" s="289"/>
      <c r="D44" s="319"/>
      <c r="E44" s="320"/>
      <c r="F44" s="320"/>
      <c r="G44" s="320"/>
      <c r="H44" s="320"/>
      <c r="I44" s="320"/>
      <c r="J44" s="321"/>
      <c r="K44" s="288"/>
      <c r="L44" s="288"/>
      <c r="M44" s="288"/>
      <c r="N44" s="288"/>
      <c r="O44" s="288"/>
      <c r="P44" s="288"/>
      <c r="Q44" s="288"/>
      <c r="R44" s="288"/>
      <c r="S44" s="288"/>
      <c r="T44" s="288"/>
      <c r="U44" s="288"/>
      <c r="V44" s="288"/>
      <c r="W44" s="288"/>
      <c r="X44" s="288"/>
      <c r="Y44" s="288"/>
      <c r="Z44" s="288"/>
      <c r="AA44" s="288"/>
      <c r="AB44" s="288"/>
      <c r="AC44" s="288"/>
      <c r="AD44" s="288"/>
      <c r="AE44" s="288"/>
      <c r="AF44" s="288"/>
      <c r="AG44" s="288"/>
      <c r="AH44" s="288"/>
      <c r="AI44" s="287"/>
    </row>
    <row r="45" spans="3:35" ht="23.25" customHeight="1">
      <c r="C45" s="289"/>
      <c r="D45" s="322"/>
      <c r="E45" s="323"/>
      <c r="F45" s="323"/>
      <c r="G45" s="323"/>
      <c r="H45" s="323"/>
      <c r="I45" s="323"/>
      <c r="J45" s="324"/>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8"/>
      <c r="AI45" s="287"/>
    </row>
    <row r="46" spans="3:35" ht="23.25" customHeight="1">
      <c r="C46" s="289"/>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7"/>
    </row>
    <row r="47" spans="3:35" ht="23.25" customHeight="1">
      <c r="C47" s="289"/>
      <c r="D47" s="337" t="s">
        <v>224</v>
      </c>
      <c r="E47" s="320"/>
      <c r="F47" s="320"/>
      <c r="G47" s="320"/>
      <c r="H47" s="320"/>
      <c r="I47" s="320"/>
      <c r="J47" s="288"/>
      <c r="K47" s="288"/>
      <c r="L47" s="288"/>
      <c r="M47" s="288"/>
      <c r="N47" s="288"/>
      <c r="O47" s="288"/>
      <c r="P47" s="288"/>
      <c r="Q47" s="288"/>
      <c r="R47" s="288"/>
      <c r="S47" s="288"/>
      <c r="T47" s="288"/>
      <c r="U47" s="288"/>
      <c r="V47" s="288"/>
      <c r="W47" s="288"/>
      <c r="X47" s="288"/>
      <c r="Y47" s="288"/>
      <c r="Z47" s="288"/>
      <c r="AA47" s="288"/>
      <c r="AB47" s="288"/>
      <c r="AC47" s="288"/>
      <c r="AD47" s="288"/>
      <c r="AE47" s="288"/>
      <c r="AF47" s="288"/>
      <c r="AG47" s="288"/>
      <c r="AH47" s="288"/>
      <c r="AI47" s="287"/>
    </row>
    <row r="48" spans="3:35" ht="23.25" customHeight="1">
      <c r="C48" s="289"/>
      <c r="D48" s="320"/>
      <c r="E48" s="320"/>
      <c r="F48" s="320"/>
      <c r="G48" s="320"/>
      <c r="H48" s="320"/>
      <c r="I48" s="320"/>
      <c r="J48" s="288"/>
      <c r="K48" s="288"/>
      <c r="L48" s="288"/>
      <c r="M48" s="288"/>
      <c r="N48" s="288"/>
      <c r="O48" s="288"/>
      <c r="P48" s="288"/>
      <c r="Q48" s="288"/>
      <c r="R48" s="288"/>
      <c r="S48" s="288"/>
      <c r="T48" s="288"/>
      <c r="U48" s="288"/>
      <c r="V48" s="288"/>
      <c r="W48" s="288"/>
      <c r="X48" s="288"/>
      <c r="Y48" s="288"/>
      <c r="Z48" s="288"/>
      <c r="AA48" s="288"/>
      <c r="AB48" s="288"/>
      <c r="AC48" s="288"/>
      <c r="AD48" s="288"/>
      <c r="AE48" s="288"/>
      <c r="AF48" s="288"/>
      <c r="AG48" s="288"/>
      <c r="AH48" s="288"/>
      <c r="AI48" s="287"/>
    </row>
    <row r="49" spans="2:35" ht="23.25" customHeight="1">
      <c r="C49" s="289"/>
      <c r="D49" s="336" t="s">
        <v>223</v>
      </c>
      <c r="E49" s="313"/>
      <c r="F49" s="313"/>
      <c r="G49" s="313"/>
      <c r="H49" s="313"/>
      <c r="I49" s="313"/>
      <c r="J49" s="313"/>
      <c r="K49" s="313"/>
      <c r="L49" s="312"/>
      <c r="M49" s="288"/>
      <c r="N49" s="288"/>
      <c r="O49" s="336" t="s">
        <v>222</v>
      </c>
      <c r="P49" s="313"/>
      <c r="Q49" s="313"/>
      <c r="R49" s="313"/>
      <c r="S49" s="313"/>
      <c r="T49" s="313"/>
      <c r="U49" s="313"/>
      <c r="V49" s="313"/>
      <c r="W49" s="312"/>
      <c r="X49" s="288"/>
      <c r="Y49" s="288"/>
      <c r="Z49" s="336" t="s">
        <v>221</v>
      </c>
      <c r="AA49" s="313"/>
      <c r="AB49" s="313"/>
      <c r="AC49" s="313"/>
      <c r="AD49" s="313"/>
      <c r="AE49" s="313"/>
      <c r="AF49" s="313"/>
      <c r="AG49" s="313"/>
      <c r="AH49" s="312"/>
      <c r="AI49" s="287"/>
    </row>
    <row r="50" spans="2:35" ht="23.25" customHeight="1">
      <c r="C50" s="289"/>
      <c r="D50" s="316" t="s">
        <v>220</v>
      </c>
      <c r="E50" s="317"/>
      <c r="F50" s="317"/>
      <c r="G50" s="317"/>
      <c r="H50" s="317"/>
      <c r="I50" s="317"/>
      <c r="J50" s="317"/>
      <c r="K50" s="317"/>
      <c r="L50" s="318"/>
      <c r="M50" s="288"/>
      <c r="N50" s="288"/>
      <c r="O50" s="316" t="s">
        <v>219</v>
      </c>
      <c r="P50" s="317"/>
      <c r="Q50" s="317"/>
      <c r="R50" s="317"/>
      <c r="S50" s="317"/>
      <c r="T50" s="317"/>
      <c r="U50" s="317"/>
      <c r="V50" s="317"/>
      <c r="W50" s="318"/>
      <c r="X50" s="288"/>
      <c r="Y50" s="288"/>
      <c r="Z50" s="316" t="s">
        <v>218</v>
      </c>
      <c r="AA50" s="317"/>
      <c r="AB50" s="317"/>
      <c r="AC50" s="317"/>
      <c r="AD50" s="317"/>
      <c r="AE50" s="317"/>
      <c r="AF50" s="317"/>
      <c r="AG50" s="317"/>
      <c r="AH50" s="318"/>
      <c r="AI50" s="287"/>
    </row>
    <row r="51" spans="2:35" ht="23.25" customHeight="1">
      <c r="C51" s="289"/>
      <c r="D51" s="319"/>
      <c r="E51" s="320"/>
      <c r="F51" s="320"/>
      <c r="G51" s="320"/>
      <c r="H51" s="320"/>
      <c r="I51" s="320"/>
      <c r="J51" s="320"/>
      <c r="K51" s="320"/>
      <c r="L51" s="321"/>
      <c r="M51" s="288"/>
      <c r="N51" s="288"/>
      <c r="O51" s="319"/>
      <c r="P51" s="320"/>
      <c r="Q51" s="320"/>
      <c r="R51" s="320"/>
      <c r="S51" s="320"/>
      <c r="T51" s="320"/>
      <c r="U51" s="320"/>
      <c r="V51" s="320"/>
      <c r="W51" s="321"/>
      <c r="X51" s="288"/>
      <c r="Y51" s="288"/>
      <c r="Z51" s="319"/>
      <c r="AA51" s="320"/>
      <c r="AB51" s="320"/>
      <c r="AC51" s="320"/>
      <c r="AD51" s="320"/>
      <c r="AE51" s="320"/>
      <c r="AF51" s="320"/>
      <c r="AG51" s="320"/>
      <c r="AH51" s="321"/>
      <c r="AI51" s="287"/>
    </row>
    <row r="52" spans="2:35" ht="23.25" customHeight="1">
      <c r="C52" s="289"/>
      <c r="D52" s="322"/>
      <c r="E52" s="323"/>
      <c r="F52" s="323"/>
      <c r="G52" s="323"/>
      <c r="H52" s="323"/>
      <c r="I52" s="323"/>
      <c r="J52" s="323"/>
      <c r="K52" s="323"/>
      <c r="L52" s="324"/>
      <c r="M52" s="288"/>
      <c r="N52" s="288"/>
      <c r="O52" s="322"/>
      <c r="P52" s="323"/>
      <c r="Q52" s="323"/>
      <c r="R52" s="323"/>
      <c r="S52" s="323"/>
      <c r="T52" s="323"/>
      <c r="U52" s="323"/>
      <c r="V52" s="323"/>
      <c r="W52" s="324"/>
      <c r="X52" s="288"/>
      <c r="Y52" s="288"/>
      <c r="Z52" s="322"/>
      <c r="AA52" s="323"/>
      <c r="AB52" s="323"/>
      <c r="AC52" s="323"/>
      <c r="AD52" s="323"/>
      <c r="AE52" s="323"/>
      <c r="AF52" s="323"/>
      <c r="AG52" s="323"/>
      <c r="AH52" s="324"/>
      <c r="AI52" s="287"/>
    </row>
    <row r="53" spans="2:35" ht="23.25" customHeight="1">
      <c r="C53" s="286"/>
      <c r="D53" s="285"/>
      <c r="E53" s="285"/>
      <c r="F53" s="285"/>
      <c r="G53" s="285"/>
      <c r="H53" s="285"/>
      <c r="I53" s="285"/>
      <c r="J53" s="285"/>
      <c r="K53" s="285"/>
      <c r="L53" s="285"/>
      <c r="M53" s="285"/>
      <c r="N53" s="285"/>
      <c r="O53" s="285"/>
      <c r="P53" s="285"/>
      <c r="Q53" s="285"/>
      <c r="R53" s="285"/>
      <c r="S53" s="285"/>
      <c r="T53" s="285"/>
      <c r="U53" s="285"/>
      <c r="V53" s="285"/>
      <c r="W53" s="285"/>
      <c r="X53" s="285"/>
      <c r="Y53" s="285"/>
      <c r="Z53" s="285"/>
      <c r="AA53" s="285"/>
      <c r="AB53" s="285"/>
      <c r="AC53" s="285"/>
      <c r="AD53" s="285"/>
      <c r="AE53" s="285"/>
      <c r="AF53" s="285"/>
      <c r="AG53" s="285"/>
      <c r="AH53" s="285"/>
      <c r="AI53" s="284"/>
    </row>
    <row r="54" spans="2:35" ht="23.25" customHeight="1"/>
    <row r="55" spans="2:35" ht="23.25" customHeight="1">
      <c r="B55" s="283" t="s">
        <v>217</v>
      </c>
    </row>
    <row r="56" spans="2:35" ht="23.25" customHeight="1">
      <c r="C56" s="311" t="s">
        <v>216</v>
      </c>
      <c r="D56" s="312"/>
      <c r="E56" s="311" t="s">
        <v>215</v>
      </c>
      <c r="F56" s="313"/>
      <c r="G56" s="313"/>
      <c r="H56" s="313"/>
      <c r="I56" s="313"/>
      <c r="J56" s="313"/>
      <c r="K56" s="312"/>
      <c r="L56" s="311" t="s">
        <v>214</v>
      </c>
      <c r="M56" s="313"/>
      <c r="N56" s="313"/>
      <c r="O56" s="313"/>
      <c r="P56" s="313"/>
      <c r="Q56" s="313"/>
      <c r="R56" s="313"/>
      <c r="S56" s="312"/>
      <c r="T56" s="311" t="s">
        <v>213</v>
      </c>
      <c r="U56" s="313"/>
      <c r="V56" s="313"/>
      <c r="W56" s="313"/>
      <c r="X56" s="313"/>
      <c r="Y56" s="312"/>
    </row>
    <row r="57" spans="2:35" ht="23.25" customHeight="1">
      <c r="C57" s="315">
        <v>1</v>
      </c>
      <c r="D57" s="312"/>
      <c r="E57" s="314"/>
      <c r="F57" s="313"/>
      <c r="G57" s="313"/>
      <c r="H57" s="313"/>
      <c r="I57" s="313"/>
      <c r="J57" s="313"/>
      <c r="K57" s="312"/>
      <c r="L57" s="314"/>
      <c r="M57" s="313"/>
      <c r="N57" s="313"/>
      <c r="O57" s="313"/>
      <c r="P57" s="313"/>
      <c r="Q57" s="313"/>
      <c r="R57" s="313"/>
      <c r="S57" s="312"/>
      <c r="T57" s="314" t="s">
        <v>212</v>
      </c>
      <c r="U57" s="313"/>
      <c r="V57" s="313"/>
      <c r="W57" s="313"/>
      <c r="X57" s="313"/>
      <c r="Y57" s="312"/>
    </row>
    <row r="58" spans="2:35" ht="23.25" customHeight="1">
      <c r="C58" s="315">
        <v>2</v>
      </c>
      <c r="D58" s="312"/>
      <c r="E58" s="314"/>
      <c r="F58" s="313"/>
      <c r="G58" s="313"/>
      <c r="H58" s="313"/>
      <c r="I58" s="313"/>
      <c r="J58" s="313"/>
      <c r="K58" s="312"/>
      <c r="L58" s="314"/>
      <c r="M58" s="313"/>
      <c r="N58" s="313"/>
      <c r="O58" s="313"/>
      <c r="P58" s="313"/>
      <c r="Q58" s="313"/>
      <c r="R58" s="313"/>
      <c r="S58" s="312"/>
      <c r="T58" s="314" t="s">
        <v>211</v>
      </c>
      <c r="U58" s="313"/>
      <c r="V58" s="313"/>
      <c r="W58" s="313"/>
      <c r="X58" s="313"/>
      <c r="Y58" s="312"/>
    </row>
    <row r="59" spans="2:35" ht="23.25" customHeight="1">
      <c r="C59" s="315">
        <v>3</v>
      </c>
      <c r="D59" s="312"/>
      <c r="E59" s="314"/>
      <c r="F59" s="313"/>
      <c r="G59" s="313"/>
      <c r="H59" s="313"/>
      <c r="I59" s="313"/>
      <c r="J59" s="313"/>
      <c r="K59" s="312"/>
      <c r="L59" s="314"/>
      <c r="M59" s="313"/>
      <c r="N59" s="313"/>
      <c r="O59" s="313"/>
      <c r="P59" s="313"/>
      <c r="Q59" s="313"/>
      <c r="R59" s="313"/>
      <c r="S59" s="312"/>
      <c r="T59" s="314" t="s">
        <v>210</v>
      </c>
      <c r="U59" s="313"/>
      <c r="V59" s="313"/>
      <c r="W59" s="313"/>
      <c r="X59" s="313"/>
      <c r="Y59" s="312"/>
    </row>
    <row r="60" spans="2:35" ht="23.25" customHeight="1">
      <c r="C60" s="315">
        <v>4</v>
      </c>
      <c r="D60" s="312"/>
      <c r="E60" s="314"/>
      <c r="F60" s="313"/>
      <c r="G60" s="313"/>
      <c r="H60" s="313"/>
      <c r="I60" s="313"/>
      <c r="J60" s="313"/>
      <c r="K60" s="312"/>
      <c r="L60" s="314"/>
      <c r="M60" s="313"/>
      <c r="N60" s="313"/>
      <c r="O60" s="313"/>
      <c r="P60" s="313"/>
      <c r="Q60" s="313"/>
      <c r="R60" s="313"/>
      <c r="S60" s="312"/>
      <c r="T60" s="314" t="s">
        <v>209</v>
      </c>
      <c r="U60" s="313"/>
      <c r="V60" s="313"/>
      <c r="W60" s="313"/>
      <c r="X60" s="313"/>
      <c r="Y60" s="312"/>
    </row>
    <row r="61" spans="2:35" ht="23.25" customHeight="1">
      <c r="C61" s="315">
        <v>5</v>
      </c>
      <c r="D61" s="312"/>
      <c r="E61" s="314"/>
      <c r="F61" s="313"/>
      <c r="G61" s="313"/>
      <c r="H61" s="313"/>
      <c r="I61" s="313"/>
      <c r="J61" s="313"/>
      <c r="K61" s="312"/>
      <c r="L61" s="314"/>
      <c r="M61" s="313"/>
      <c r="N61" s="313"/>
      <c r="O61" s="313"/>
      <c r="P61" s="313"/>
      <c r="Q61" s="313"/>
      <c r="R61" s="313"/>
      <c r="S61" s="312"/>
      <c r="T61" s="314" t="s">
        <v>209</v>
      </c>
      <c r="U61" s="313"/>
      <c r="V61" s="313"/>
      <c r="W61" s="313"/>
      <c r="X61" s="313"/>
      <c r="Y61" s="312"/>
    </row>
    <row r="62" spans="2:35" ht="23.25" customHeight="1">
      <c r="C62" s="315">
        <v>6</v>
      </c>
      <c r="D62" s="312"/>
      <c r="E62" s="314"/>
      <c r="F62" s="313"/>
      <c r="G62" s="313"/>
      <c r="H62" s="313"/>
      <c r="I62" s="313"/>
      <c r="J62" s="313"/>
      <c r="K62" s="312"/>
      <c r="L62" s="314"/>
      <c r="M62" s="313"/>
      <c r="N62" s="313"/>
      <c r="O62" s="313"/>
      <c r="P62" s="313"/>
      <c r="Q62" s="313"/>
      <c r="R62" s="313"/>
      <c r="S62" s="312"/>
      <c r="T62" s="314" t="s">
        <v>209</v>
      </c>
      <c r="U62" s="313"/>
      <c r="V62" s="313"/>
      <c r="W62" s="313"/>
      <c r="X62" s="313"/>
      <c r="Y62" s="312"/>
    </row>
    <row r="63" spans="2:35" ht="23.25" customHeight="1">
      <c r="C63" s="315">
        <v>7</v>
      </c>
      <c r="D63" s="312"/>
      <c r="E63" s="314"/>
      <c r="F63" s="313"/>
      <c r="G63" s="313"/>
      <c r="H63" s="313"/>
      <c r="I63" s="313"/>
      <c r="J63" s="313"/>
      <c r="K63" s="312"/>
      <c r="L63" s="314"/>
      <c r="M63" s="313"/>
      <c r="N63" s="313"/>
      <c r="O63" s="313"/>
      <c r="P63" s="313"/>
      <c r="Q63" s="313"/>
      <c r="R63" s="313"/>
      <c r="S63" s="312"/>
      <c r="T63" s="314" t="s">
        <v>209</v>
      </c>
      <c r="U63" s="313"/>
      <c r="V63" s="313"/>
      <c r="W63" s="313"/>
      <c r="X63" s="313"/>
      <c r="Y63" s="312"/>
    </row>
    <row r="64" spans="2:35" ht="23.25" customHeight="1">
      <c r="C64" s="315">
        <v>6</v>
      </c>
      <c r="D64" s="312"/>
      <c r="E64" s="314"/>
      <c r="F64" s="313"/>
      <c r="G64" s="313"/>
      <c r="H64" s="313"/>
      <c r="I64" s="313"/>
      <c r="J64" s="313"/>
      <c r="K64" s="312"/>
      <c r="L64" s="314"/>
      <c r="M64" s="313"/>
      <c r="N64" s="313"/>
      <c r="O64" s="313"/>
      <c r="P64" s="313"/>
      <c r="Q64" s="313"/>
      <c r="R64" s="313"/>
      <c r="S64" s="312"/>
      <c r="T64" s="314" t="s">
        <v>209</v>
      </c>
      <c r="U64" s="313"/>
      <c r="V64" s="313"/>
      <c r="W64" s="313"/>
      <c r="X64" s="313"/>
      <c r="Y64" s="312"/>
    </row>
    <row r="65" spans="3:25" ht="23.25" customHeight="1">
      <c r="C65" s="315">
        <v>7</v>
      </c>
      <c r="D65" s="312"/>
      <c r="E65" s="314"/>
      <c r="F65" s="313"/>
      <c r="G65" s="313"/>
      <c r="H65" s="313"/>
      <c r="I65" s="313"/>
      <c r="J65" s="313"/>
      <c r="K65" s="312"/>
      <c r="L65" s="314"/>
      <c r="M65" s="313"/>
      <c r="N65" s="313"/>
      <c r="O65" s="313"/>
      <c r="P65" s="313"/>
      <c r="Q65" s="313"/>
      <c r="R65" s="313"/>
      <c r="S65" s="312"/>
      <c r="T65" s="314" t="s">
        <v>209</v>
      </c>
      <c r="U65" s="313"/>
      <c r="V65" s="313"/>
      <c r="W65" s="313"/>
      <c r="X65" s="313"/>
      <c r="Y65" s="312"/>
    </row>
    <row r="66" spans="3:25" ht="23.25" customHeight="1">
      <c r="C66" s="320"/>
      <c r="D66" s="320"/>
    </row>
    <row r="67" spans="3:25" ht="23.25" customHeight="1"/>
    <row r="68" spans="3:25" ht="23.25" customHeight="1"/>
    <row r="69" spans="3:25" ht="23.25" customHeight="1"/>
    <row r="70" spans="3:25" ht="23.25" customHeight="1"/>
    <row r="71" spans="3:25" ht="23.25" customHeight="1"/>
    <row r="72" spans="3:25" ht="23.25" customHeight="1"/>
    <row r="73" spans="3:25" ht="23.25" customHeight="1"/>
    <row r="74" spans="3:25" ht="23.25" customHeight="1"/>
    <row r="75" spans="3:25" ht="23.25" customHeight="1"/>
    <row r="76" spans="3:25" ht="23.25" customHeight="1"/>
    <row r="77" spans="3:25" ht="23.25" customHeight="1"/>
    <row r="78" spans="3:25" ht="23.25" customHeight="1"/>
    <row r="79" spans="3:25" ht="23.25" customHeight="1"/>
    <row r="80" spans="3:25" ht="23.25" customHeight="1"/>
    <row r="81" ht="23.25" customHeight="1"/>
    <row r="82" ht="23.25" customHeight="1"/>
    <row r="83" ht="23.25" customHeight="1"/>
    <row r="84" ht="23.25" customHeight="1"/>
    <row r="85" ht="23.25" customHeight="1"/>
    <row r="86" ht="23.25" customHeight="1"/>
    <row r="87" ht="23.25" customHeight="1"/>
    <row r="88" ht="23.25" customHeight="1"/>
    <row r="89" ht="23.25" customHeight="1"/>
    <row r="90" ht="23.25" customHeight="1"/>
    <row r="91" ht="23.25" customHeight="1"/>
    <row r="92" ht="23.25" customHeight="1"/>
    <row r="93" ht="23.25" customHeight="1"/>
    <row r="94" ht="23.25" customHeight="1"/>
    <row r="95" ht="23.25" customHeight="1"/>
    <row r="96" ht="23.25" customHeight="1"/>
    <row r="97" ht="23.25" customHeight="1"/>
    <row r="98" ht="23.25" customHeight="1"/>
    <row r="99" ht="23.25" customHeight="1"/>
    <row r="100" ht="23.25" customHeight="1"/>
    <row r="101" ht="23.25" customHeight="1"/>
    <row r="102" ht="23.25" customHeight="1"/>
    <row r="103" ht="23.25" customHeight="1"/>
    <row r="104" ht="23.25" customHeight="1"/>
    <row r="105" ht="23.25" customHeight="1"/>
    <row r="106" ht="23.25" customHeight="1"/>
    <row r="107" ht="23.25" customHeight="1"/>
    <row r="108" ht="23.25" customHeight="1"/>
    <row r="109" ht="23.25" customHeight="1"/>
    <row r="110" ht="23.25" customHeight="1"/>
    <row r="111" ht="23.25" customHeight="1"/>
    <row r="112" ht="23.25" customHeight="1"/>
    <row r="113" ht="23.25" customHeight="1"/>
    <row r="114" ht="23.25" customHeight="1"/>
    <row r="115" ht="23.25" customHeight="1"/>
    <row r="116" ht="23.25" customHeight="1"/>
    <row r="117" ht="23.25" customHeight="1"/>
    <row r="118" ht="23.25" customHeight="1"/>
    <row r="119" ht="23.25" customHeight="1"/>
    <row r="120" ht="23.25" customHeight="1"/>
    <row r="121" ht="23.25" customHeight="1"/>
    <row r="122" ht="23.25" customHeight="1"/>
    <row r="123" ht="23.25" customHeight="1"/>
    <row r="124" ht="23.25" customHeight="1"/>
    <row r="125" ht="23.25" customHeight="1"/>
    <row r="126" ht="23.25" customHeight="1"/>
    <row r="127" ht="23.25" customHeight="1"/>
    <row r="128" ht="23.25" customHeight="1"/>
    <row r="129" ht="23.25" customHeight="1"/>
    <row r="130" ht="23.25" customHeight="1"/>
    <row r="131" ht="23.25" customHeight="1"/>
    <row r="132" ht="23.25" customHeight="1"/>
    <row r="133" ht="23.25" customHeight="1"/>
    <row r="134" ht="23.25" customHeight="1"/>
    <row r="135" ht="23.25" customHeight="1"/>
    <row r="136" ht="23.25" customHeight="1"/>
    <row r="137" ht="23.25" customHeight="1"/>
    <row r="138" ht="23.25" customHeight="1"/>
    <row r="139" ht="23.25" customHeight="1"/>
    <row r="140" ht="23.25" customHeight="1"/>
    <row r="141" ht="23.25" customHeight="1"/>
    <row r="142" ht="23.25" customHeight="1"/>
    <row r="143" ht="23.25" customHeight="1"/>
    <row r="144" ht="23.25" customHeight="1"/>
    <row r="145" ht="23.25" customHeight="1"/>
    <row r="146" ht="23.25" customHeight="1"/>
    <row r="147" ht="23.25" customHeight="1"/>
    <row r="148" ht="23.25" customHeight="1"/>
    <row r="149" ht="23.25" customHeight="1"/>
    <row r="150" ht="23.25" customHeight="1"/>
    <row r="151" ht="23.25" customHeight="1"/>
    <row r="152" ht="23.25" customHeight="1"/>
    <row r="153" ht="23.25" customHeight="1"/>
    <row r="154" ht="23.25" customHeight="1"/>
    <row r="155" ht="23.25" customHeight="1"/>
    <row r="156" ht="23.25" customHeight="1"/>
    <row r="157" ht="23.25" customHeight="1"/>
    <row r="158" ht="23.25" customHeight="1"/>
    <row r="159" ht="23.25" customHeight="1"/>
    <row r="16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3.25" customHeight="1"/>
    <row r="228" ht="23.25" customHeight="1"/>
    <row r="229" ht="23.25" customHeight="1"/>
    <row r="230" ht="23.25" customHeight="1"/>
    <row r="231" ht="23.25" customHeight="1"/>
    <row r="232" ht="23.25" customHeight="1"/>
    <row r="233" ht="23.25" customHeight="1"/>
    <row r="234" ht="23.25" customHeight="1"/>
    <row r="235" ht="23.25" customHeight="1"/>
    <row r="236" ht="23.25" customHeight="1"/>
    <row r="237" ht="23.25" customHeight="1"/>
    <row r="238" ht="23.25" customHeight="1"/>
    <row r="239" ht="23.25" customHeight="1"/>
    <row r="240" ht="23.25" customHeight="1"/>
    <row r="241" ht="23.25" customHeight="1"/>
    <row r="242" ht="23.25" customHeight="1"/>
    <row r="243" ht="23.25" customHeight="1"/>
    <row r="244" ht="23.25" customHeight="1"/>
    <row r="245" ht="23.25" customHeight="1"/>
    <row r="246" ht="23.25" customHeight="1"/>
    <row r="247" ht="23.25" customHeight="1"/>
    <row r="248" ht="23.25" customHeight="1"/>
    <row r="249" ht="23.25" customHeight="1"/>
    <row r="250" ht="23.25" customHeight="1"/>
    <row r="251" ht="23.25" customHeight="1"/>
    <row r="252" ht="23.25" customHeight="1"/>
    <row r="253" ht="23.25" customHeight="1"/>
    <row r="254" ht="23.25" customHeight="1"/>
    <row r="255" ht="23.25" customHeight="1"/>
    <row r="256" ht="23.25" customHeight="1"/>
    <row r="257" ht="23.25" customHeight="1"/>
    <row r="258" ht="23.25" customHeight="1"/>
    <row r="259" ht="23.25" customHeight="1"/>
    <row r="260" ht="23.25" customHeight="1"/>
    <row r="261" ht="23.25" customHeight="1"/>
    <row r="262" ht="23.25" customHeight="1"/>
    <row r="263" ht="23.25" customHeight="1"/>
    <row r="264" ht="23.25" customHeight="1"/>
    <row r="265" ht="23.25" customHeight="1"/>
    <row r="266" ht="23.25" customHeight="1"/>
    <row r="267" ht="23.25" customHeight="1"/>
    <row r="268" ht="23.25" customHeight="1"/>
    <row r="269" ht="23.25" customHeight="1"/>
    <row r="270" ht="23.25" customHeight="1"/>
    <row r="271" ht="23.25" customHeight="1"/>
    <row r="272" ht="23.25" customHeight="1"/>
    <row r="273" ht="23.25" customHeight="1"/>
    <row r="274" ht="23.25" customHeight="1"/>
    <row r="275" ht="23.25" customHeight="1"/>
    <row r="276" ht="23.25" customHeight="1"/>
    <row r="277" ht="23.25" customHeight="1"/>
    <row r="278" ht="23.25" customHeight="1"/>
    <row r="279" ht="23.25" customHeight="1"/>
    <row r="280" ht="23.25" customHeight="1"/>
    <row r="281" ht="23.25" customHeight="1"/>
    <row r="282" ht="23.25" customHeight="1"/>
    <row r="283" ht="23.25" customHeight="1"/>
    <row r="284" ht="23.25" customHeight="1"/>
    <row r="285" ht="23.25" customHeight="1"/>
    <row r="286" ht="23.25" customHeight="1"/>
    <row r="287" ht="23.25" customHeight="1"/>
    <row r="288" ht="23.25" customHeight="1"/>
    <row r="289" ht="23.25" customHeight="1"/>
    <row r="290" ht="23.25" customHeight="1"/>
    <row r="291" ht="23.25" customHeight="1"/>
    <row r="292" ht="23.25" customHeight="1"/>
    <row r="293" ht="23.25" customHeight="1"/>
    <row r="294" ht="23.25" customHeight="1"/>
    <row r="295" ht="23.25" customHeight="1"/>
    <row r="296" ht="23.25" customHeight="1"/>
    <row r="297" ht="23.25" customHeight="1"/>
    <row r="298" ht="23.25" customHeight="1"/>
    <row r="299" ht="23.25" customHeight="1"/>
    <row r="300" ht="23.25" customHeight="1"/>
    <row r="301" ht="23.25" customHeight="1"/>
    <row r="302" ht="23.25" customHeight="1"/>
    <row r="303" ht="23.25" customHeight="1"/>
    <row r="304" ht="23.25" customHeight="1"/>
    <row r="305" ht="23.25" customHeight="1"/>
    <row r="306" ht="23.25" customHeight="1"/>
    <row r="307" ht="23.25" customHeight="1"/>
    <row r="308" ht="23.25" customHeight="1"/>
    <row r="309" ht="23.25" customHeight="1"/>
    <row r="310" ht="23.25" customHeight="1"/>
    <row r="311" ht="23.25" customHeight="1"/>
    <row r="312" ht="23.25" customHeight="1"/>
    <row r="313" ht="23.25" customHeight="1"/>
    <row r="314" ht="23.25" customHeight="1"/>
    <row r="315" ht="23.25" customHeight="1"/>
    <row r="316" ht="23.25" customHeight="1"/>
    <row r="317" ht="23.25" customHeight="1"/>
    <row r="318" ht="23.25" customHeight="1"/>
    <row r="319" ht="23.25" customHeight="1"/>
    <row r="320" ht="23.25" customHeight="1"/>
    <row r="321" ht="23.25" customHeight="1"/>
    <row r="322" ht="23.25" customHeight="1"/>
    <row r="323" ht="23.25" customHeight="1"/>
    <row r="324" ht="23.25" customHeight="1"/>
    <row r="325" ht="23.25" customHeight="1"/>
    <row r="326" ht="23.25" customHeight="1"/>
    <row r="327" ht="23.25" customHeight="1"/>
    <row r="328" ht="23.25" customHeight="1"/>
    <row r="329" ht="23.25" customHeight="1"/>
    <row r="330" ht="23.25" customHeight="1"/>
    <row r="331" ht="23.25" customHeight="1"/>
    <row r="332" ht="23.25" customHeight="1"/>
    <row r="333" ht="23.25" customHeight="1"/>
    <row r="334" ht="23.25" customHeight="1"/>
    <row r="335" ht="23.25" customHeight="1"/>
    <row r="336" ht="23.25" customHeight="1"/>
    <row r="337" ht="23.25" customHeight="1"/>
    <row r="338" ht="23.25" customHeight="1"/>
    <row r="339" ht="23.25" customHeight="1"/>
    <row r="340" ht="23.25" customHeight="1"/>
    <row r="341" ht="23.25" customHeight="1"/>
    <row r="342" ht="23.25" customHeight="1"/>
    <row r="343" ht="23.25" customHeight="1"/>
    <row r="344" ht="23.25" customHeight="1"/>
    <row r="345" ht="23.25" customHeight="1"/>
    <row r="346" ht="23.25" customHeight="1"/>
    <row r="347" ht="23.25" customHeight="1"/>
    <row r="348" ht="23.25" customHeight="1"/>
    <row r="349" ht="23.25" customHeight="1"/>
    <row r="350" ht="23.25" customHeight="1"/>
    <row r="351" ht="23.25" customHeight="1"/>
    <row r="352" ht="23.25" customHeight="1"/>
    <row r="353" ht="23.25" customHeight="1"/>
    <row r="354" ht="23.25" customHeight="1"/>
    <row r="355" ht="23.25" customHeight="1"/>
    <row r="356" ht="23.25" customHeight="1"/>
    <row r="357" ht="23.25" customHeight="1"/>
    <row r="358" ht="23.25" customHeight="1"/>
    <row r="359" ht="23.25" customHeight="1"/>
    <row r="360" ht="23.25" customHeight="1"/>
    <row r="361" ht="23.25" customHeight="1"/>
    <row r="362" ht="23.25" customHeight="1"/>
    <row r="363" ht="23.25" customHeight="1"/>
    <row r="364" ht="23.25" customHeight="1"/>
    <row r="365" ht="23.25" customHeight="1"/>
    <row r="366" ht="23.25" customHeight="1"/>
    <row r="367" ht="23.25" customHeight="1"/>
    <row r="368" ht="23.25" customHeight="1"/>
    <row r="369" ht="23.25" customHeight="1"/>
    <row r="370" ht="23.25" customHeight="1"/>
    <row r="371" ht="23.25" customHeight="1"/>
    <row r="372" ht="23.25" customHeight="1"/>
    <row r="373" ht="23.25" customHeight="1"/>
    <row r="374" ht="23.25" customHeight="1"/>
    <row r="375" ht="23.25" customHeight="1"/>
    <row r="376" ht="23.25" customHeight="1"/>
    <row r="377" ht="23.25" customHeight="1"/>
    <row r="378" ht="23.25" customHeight="1"/>
    <row r="379" ht="23.25" customHeight="1"/>
    <row r="380" ht="23.25" customHeight="1"/>
    <row r="381" ht="23.25" customHeight="1"/>
    <row r="382" ht="23.25" customHeight="1"/>
    <row r="383" ht="23.25" customHeight="1"/>
    <row r="384" ht="23.25" customHeight="1"/>
    <row r="385" ht="23.25" customHeight="1"/>
    <row r="386" ht="23.25" customHeight="1"/>
    <row r="387" ht="23.25" customHeight="1"/>
    <row r="388" ht="23.25" customHeight="1"/>
    <row r="389" ht="23.25" customHeight="1"/>
    <row r="390" ht="23.25" customHeight="1"/>
    <row r="391" ht="23.25" customHeight="1"/>
    <row r="392" ht="23.25" customHeight="1"/>
    <row r="393" ht="23.25" customHeight="1"/>
    <row r="394" ht="23.25" customHeight="1"/>
    <row r="395" ht="23.25" customHeight="1"/>
    <row r="396" ht="23.25" customHeight="1"/>
    <row r="397" ht="23.25" customHeight="1"/>
    <row r="398" ht="23.25" customHeight="1"/>
    <row r="399" ht="23.25" customHeight="1"/>
    <row r="400" ht="23.25" customHeight="1"/>
    <row r="401" ht="23.25" customHeight="1"/>
    <row r="402" ht="23.25" customHeight="1"/>
    <row r="403" ht="23.25" customHeight="1"/>
    <row r="404" ht="23.25" customHeight="1"/>
    <row r="405" ht="23.25" customHeight="1"/>
    <row r="406" ht="23.25" customHeight="1"/>
    <row r="407" ht="23.25" customHeight="1"/>
    <row r="408" ht="23.25" customHeight="1"/>
    <row r="409" ht="23.25" customHeight="1"/>
    <row r="410" ht="23.25" customHeight="1"/>
    <row r="411" ht="23.25" customHeight="1"/>
    <row r="412" ht="23.25" customHeight="1"/>
    <row r="413" ht="23.25" customHeight="1"/>
    <row r="414" ht="23.25" customHeight="1"/>
    <row r="415" ht="23.25" customHeight="1"/>
    <row r="416" ht="23.25" customHeight="1"/>
    <row r="417" ht="23.25" customHeight="1"/>
    <row r="418" ht="23.25" customHeight="1"/>
    <row r="419" ht="23.25" customHeight="1"/>
    <row r="420" ht="23.25" customHeight="1"/>
    <row r="421" ht="23.25" customHeight="1"/>
    <row r="422" ht="23.25" customHeight="1"/>
    <row r="423" ht="23.25" customHeight="1"/>
    <row r="424" ht="23.25" customHeight="1"/>
    <row r="425" ht="23.25" customHeight="1"/>
    <row r="426" ht="23.25" customHeight="1"/>
    <row r="427" ht="23.25" customHeight="1"/>
    <row r="428" ht="23.25" customHeight="1"/>
    <row r="429" ht="23.25" customHeight="1"/>
    <row r="430" ht="23.25" customHeight="1"/>
    <row r="431" ht="23.25" customHeight="1"/>
    <row r="432" ht="23.25" customHeight="1"/>
    <row r="433" ht="23.25" customHeight="1"/>
    <row r="434" ht="23.25" customHeight="1"/>
    <row r="435" ht="23.25" customHeight="1"/>
    <row r="436" ht="23.25" customHeight="1"/>
    <row r="437" ht="23.25" customHeight="1"/>
    <row r="438" ht="23.25" customHeight="1"/>
    <row r="439" ht="23.25" customHeight="1"/>
    <row r="440" ht="23.25" customHeight="1"/>
    <row r="441" ht="23.25" customHeight="1"/>
    <row r="442" ht="23.25" customHeight="1"/>
    <row r="443" ht="23.25" customHeight="1"/>
    <row r="444" ht="23.25" customHeight="1"/>
    <row r="445" ht="23.25" customHeight="1"/>
    <row r="446" ht="23.25" customHeight="1"/>
    <row r="447" ht="23.25" customHeight="1"/>
    <row r="448" ht="23.25" customHeight="1"/>
    <row r="449" ht="23.25" customHeight="1"/>
    <row r="450" ht="23.25" customHeight="1"/>
    <row r="451" ht="23.25" customHeight="1"/>
    <row r="452" ht="23.25" customHeight="1"/>
    <row r="453" ht="23.25" customHeight="1"/>
    <row r="454" ht="23.25" customHeight="1"/>
    <row r="455" ht="23.25" customHeight="1"/>
    <row r="456" ht="23.25" customHeight="1"/>
    <row r="457" ht="23.25" customHeight="1"/>
    <row r="458" ht="23.25" customHeight="1"/>
    <row r="459" ht="23.25" customHeight="1"/>
    <row r="460" ht="23.25" customHeight="1"/>
    <row r="461" ht="23.25" customHeight="1"/>
    <row r="462" ht="23.25" customHeight="1"/>
    <row r="463" ht="23.25" customHeight="1"/>
    <row r="464" ht="23.25" customHeight="1"/>
    <row r="465" ht="23.25" customHeight="1"/>
    <row r="466" ht="23.25" customHeight="1"/>
    <row r="467" ht="23.25" customHeight="1"/>
    <row r="468" ht="23.25" customHeight="1"/>
    <row r="469" ht="23.25" customHeight="1"/>
    <row r="470" ht="23.25" customHeight="1"/>
    <row r="471" ht="23.25" customHeight="1"/>
    <row r="472" ht="23.25" customHeight="1"/>
    <row r="473" ht="23.25" customHeight="1"/>
    <row r="474" ht="23.25" customHeight="1"/>
    <row r="475" ht="23.25" customHeight="1"/>
    <row r="476" ht="23.25" customHeight="1"/>
    <row r="477" ht="23.25" customHeight="1"/>
    <row r="478" ht="23.25" customHeight="1"/>
    <row r="479" ht="23.25" customHeight="1"/>
    <row r="480" ht="23.25" customHeight="1"/>
    <row r="481" ht="23.25" customHeight="1"/>
    <row r="482" ht="23.25" customHeight="1"/>
    <row r="483" ht="23.25" customHeight="1"/>
    <row r="484" ht="23.25" customHeight="1"/>
    <row r="485" ht="23.25" customHeight="1"/>
    <row r="486" ht="23.25" customHeight="1"/>
    <row r="487" ht="23.25" customHeight="1"/>
    <row r="488" ht="23.25" customHeight="1"/>
    <row r="489" ht="23.25" customHeight="1"/>
    <row r="490" ht="23.25" customHeight="1"/>
    <row r="491" ht="23.25" customHeight="1"/>
    <row r="492" ht="23.25" customHeight="1"/>
    <row r="493" ht="23.25" customHeight="1"/>
    <row r="494" ht="23.25" customHeight="1"/>
    <row r="495" ht="23.25" customHeight="1"/>
    <row r="496" ht="23.25" customHeight="1"/>
    <row r="497" ht="23.25" customHeight="1"/>
    <row r="498" ht="23.25" customHeight="1"/>
    <row r="499" ht="23.25" customHeight="1"/>
    <row r="500" ht="23.25" customHeight="1"/>
    <row r="501" ht="23.25" customHeight="1"/>
    <row r="502" ht="23.25" customHeight="1"/>
    <row r="503" ht="23.25" customHeight="1"/>
    <row r="504" ht="23.25" customHeight="1"/>
    <row r="505" ht="23.25" customHeight="1"/>
    <row r="506" ht="23.25" customHeight="1"/>
    <row r="507" ht="23.25" customHeight="1"/>
    <row r="508" ht="23.25" customHeight="1"/>
    <row r="509" ht="23.25" customHeight="1"/>
    <row r="510" ht="23.25" customHeight="1"/>
    <row r="511" ht="23.25" customHeight="1"/>
    <row r="512" ht="23.25" customHeight="1"/>
    <row r="513" ht="23.25" customHeight="1"/>
    <row r="514" ht="23.25" customHeight="1"/>
    <row r="515" ht="23.25" customHeight="1"/>
    <row r="516" ht="23.25" customHeight="1"/>
    <row r="517" ht="23.25" customHeight="1"/>
    <row r="518" ht="23.25" customHeight="1"/>
    <row r="519" ht="23.25" customHeight="1"/>
    <row r="520" ht="23.25" customHeight="1"/>
    <row r="521" ht="23.25" customHeight="1"/>
    <row r="522" ht="23.25" customHeight="1"/>
    <row r="523" ht="23.25" customHeight="1"/>
    <row r="524" ht="23.25" customHeight="1"/>
    <row r="525" ht="23.25" customHeight="1"/>
    <row r="526" ht="23.25" customHeight="1"/>
    <row r="527" ht="23.25" customHeight="1"/>
    <row r="528" ht="23.25" customHeight="1"/>
    <row r="529" ht="23.25" customHeight="1"/>
    <row r="530" ht="23.25" customHeight="1"/>
    <row r="531" ht="23.25" customHeight="1"/>
    <row r="532" ht="23.25" customHeight="1"/>
    <row r="533" ht="23.25" customHeight="1"/>
    <row r="534" ht="23.25" customHeight="1"/>
    <row r="535" ht="23.25" customHeight="1"/>
    <row r="536" ht="23.25" customHeight="1"/>
    <row r="537" ht="23.25" customHeight="1"/>
    <row r="538" ht="23.25" customHeight="1"/>
    <row r="539" ht="23.25" customHeight="1"/>
    <row r="540" ht="23.25" customHeight="1"/>
    <row r="541" ht="23.25" customHeight="1"/>
    <row r="542" ht="23.25" customHeight="1"/>
    <row r="543" ht="23.25" customHeight="1"/>
    <row r="544" ht="23.25" customHeight="1"/>
    <row r="545" ht="23.25" customHeight="1"/>
    <row r="546" ht="23.25" customHeight="1"/>
    <row r="547" ht="23.25" customHeight="1"/>
    <row r="548" ht="23.25" customHeight="1"/>
    <row r="549" ht="23.25" customHeight="1"/>
    <row r="550" ht="23.25" customHeight="1"/>
    <row r="551" ht="23.25" customHeight="1"/>
    <row r="552" ht="23.25" customHeight="1"/>
    <row r="553" ht="23.25" customHeight="1"/>
    <row r="554" ht="23.25" customHeight="1"/>
    <row r="555" ht="23.25" customHeight="1"/>
    <row r="556" ht="23.25" customHeight="1"/>
    <row r="557" ht="23.25" customHeight="1"/>
    <row r="558" ht="23.25" customHeight="1"/>
    <row r="559" ht="23.25" customHeight="1"/>
    <row r="560" ht="23.25" customHeight="1"/>
    <row r="561" ht="23.25" customHeight="1"/>
    <row r="562" ht="23.25" customHeight="1"/>
    <row r="563" ht="23.25" customHeight="1"/>
    <row r="564" ht="23.25" customHeight="1"/>
    <row r="565" ht="23.25" customHeight="1"/>
    <row r="566" ht="23.25" customHeight="1"/>
    <row r="567" ht="23.25" customHeight="1"/>
    <row r="568" ht="23.25" customHeight="1"/>
    <row r="569" ht="23.25" customHeight="1"/>
    <row r="570" ht="23.25" customHeight="1"/>
    <row r="571" ht="23.25" customHeight="1"/>
    <row r="572" ht="23.25" customHeight="1"/>
    <row r="573" ht="23.25" customHeight="1"/>
    <row r="574" ht="23.25" customHeight="1"/>
    <row r="575" ht="23.25" customHeight="1"/>
    <row r="576" ht="23.25" customHeight="1"/>
    <row r="577" ht="23.25" customHeight="1"/>
    <row r="578" ht="23.25" customHeight="1"/>
    <row r="579" ht="23.25" customHeight="1"/>
    <row r="580" ht="23.25" customHeight="1"/>
    <row r="581" ht="23.25" customHeight="1"/>
    <row r="582" ht="23.25" customHeight="1"/>
    <row r="583" ht="23.25" customHeight="1"/>
    <row r="584" ht="23.25" customHeight="1"/>
    <row r="585" ht="23.25" customHeight="1"/>
    <row r="586" ht="23.25" customHeight="1"/>
    <row r="587" ht="23.25" customHeight="1"/>
    <row r="588" ht="23.25" customHeight="1"/>
    <row r="589" ht="23.25" customHeight="1"/>
    <row r="590" ht="23.25" customHeight="1"/>
    <row r="591" ht="23.25" customHeight="1"/>
    <row r="592" ht="23.25" customHeight="1"/>
    <row r="593" ht="23.25" customHeight="1"/>
    <row r="594" ht="23.25" customHeight="1"/>
    <row r="595" ht="23.25" customHeight="1"/>
    <row r="596" ht="23.25" customHeight="1"/>
    <row r="597" ht="23.25" customHeight="1"/>
    <row r="598" ht="23.25" customHeight="1"/>
    <row r="599" ht="23.25" customHeight="1"/>
    <row r="600" ht="23.25" customHeight="1"/>
    <row r="601" ht="23.25" customHeight="1"/>
    <row r="602" ht="23.25" customHeight="1"/>
    <row r="603" ht="23.25" customHeight="1"/>
    <row r="604" ht="23.25" customHeight="1"/>
    <row r="605" ht="23.25" customHeight="1"/>
    <row r="606" ht="23.25" customHeight="1"/>
    <row r="607" ht="23.25" customHeight="1"/>
    <row r="608" ht="23.25" customHeight="1"/>
    <row r="609" ht="23.25" customHeight="1"/>
    <row r="610" ht="23.25" customHeight="1"/>
    <row r="611" ht="23.25" customHeight="1"/>
    <row r="612" ht="23.25" customHeight="1"/>
    <row r="613" ht="23.25" customHeight="1"/>
    <row r="614" ht="23.25" customHeight="1"/>
    <row r="615" ht="23.25" customHeight="1"/>
    <row r="616" ht="23.25" customHeight="1"/>
    <row r="617" ht="23.25" customHeight="1"/>
    <row r="618" ht="23.25" customHeight="1"/>
    <row r="619" ht="23.25" customHeight="1"/>
    <row r="620" ht="23.25" customHeight="1"/>
    <row r="621" ht="23.25" customHeight="1"/>
    <row r="622" ht="23.25" customHeight="1"/>
    <row r="623" ht="23.25" customHeight="1"/>
    <row r="624" ht="23.25" customHeight="1"/>
    <row r="625" ht="23.25" customHeight="1"/>
    <row r="626" ht="23.25" customHeight="1"/>
    <row r="627" ht="23.25" customHeight="1"/>
    <row r="628" ht="23.25" customHeight="1"/>
    <row r="629" ht="23.25" customHeight="1"/>
    <row r="630" ht="23.25" customHeight="1"/>
    <row r="631" ht="23.25" customHeight="1"/>
    <row r="632" ht="23.25" customHeight="1"/>
    <row r="633" ht="23.25" customHeight="1"/>
    <row r="634" ht="23.25" customHeight="1"/>
    <row r="635" ht="23.25" customHeight="1"/>
    <row r="636" ht="23.25" customHeight="1"/>
    <row r="637" ht="23.25" customHeight="1"/>
    <row r="638" ht="23.25" customHeight="1"/>
    <row r="639" ht="23.25" customHeight="1"/>
    <row r="640" ht="23.25" customHeight="1"/>
    <row r="641" ht="23.25" customHeight="1"/>
    <row r="642" ht="23.25" customHeight="1"/>
    <row r="643" ht="23.25" customHeight="1"/>
    <row r="644" ht="23.25" customHeight="1"/>
    <row r="645" ht="23.25" customHeight="1"/>
    <row r="646" ht="23.25" customHeight="1"/>
    <row r="647" ht="23.25" customHeight="1"/>
    <row r="648" ht="23.25" customHeight="1"/>
    <row r="649" ht="23.25" customHeight="1"/>
    <row r="650" ht="23.25" customHeight="1"/>
    <row r="651" ht="23.25" customHeight="1"/>
    <row r="652" ht="23.25" customHeight="1"/>
    <row r="653" ht="23.25" customHeight="1"/>
    <row r="654" ht="23.25" customHeight="1"/>
    <row r="655" ht="23.25" customHeight="1"/>
    <row r="656" ht="23.25" customHeight="1"/>
    <row r="657" ht="23.25" customHeight="1"/>
    <row r="658" ht="23.25" customHeight="1"/>
    <row r="659" ht="23.25" customHeight="1"/>
    <row r="660" ht="23.25" customHeight="1"/>
    <row r="661" ht="23.25" customHeight="1"/>
    <row r="662" ht="23.25" customHeight="1"/>
    <row r="663" ht="23.25" customHeight="1"/>
    <row r="664" ht="23.25" customHeight="1"/>
    <row r="665" ht="23.25" customHeight="1"/>
    <row r="666" ht="23.25" customHeight="1"/>
    <row r="667" ht="23.25" customHeight="1"/>
    <row r="668" ht="23.25" customHeight="1"/>
    <row r="669" ht="23.25" customHeight="1"/>
    <row r="670" ht="23.25" customHeight="1"/>
    <row r="671" ht="23.25" customHeight="1"/>
    <row r="672" ht="23.25" customHeight="1"/>
    <row r="673" ht="23.25" customHeight="1"/>
    <row r="674" ht="23.25" customHeight="1"/>
    <row r="675" ht="23.25" customHeight="1"/>
    <row r="676" ht="23.25" customHeight="1"/>
    <row r="677" ht="23.25" customHeight="1"/>
    <row r="678" ht="23.25" customHeight="1"/>
    <row r="679" ht="23.25" customHeight="1"/>
    <row r="680" ht="23.25" customHeight="1"/>
    <row r="681" ht="23.25" customHeight="1"/>
    <row r="682" ht="23.25" customHeight="1"/>
    <row r="683" ht="23.25" customHeight="1"/>
    <row r="684" ht="23.25" customHeight="1"/>
    <row r="685" ht="23.25" customHeight="1"/>
    <row r="686" ht="23.25" customHeight="1"/>
    <row r="687" ht="23.25" customHeight="1"/>
    <row r="688" ht="23.25" customHeight="1"/>
    <row r="689" ht="23.25" customHeight="1"/>
    <row r="690" ht="23.25" customHeight="1"/>
    <row r="691" ht="23.25" customHeight="1"/>
    <row r="692" ht="23.25" customHeight="1"/>
    <row r="693" ht="23.25" customHeight="1"/>
    <row r="694" ht="23.25" customHeight="1"/>
    <row r="695" ht="23.25" customHeight="1"/>
    <row r="696" ht="23.25" customHeight="1"/>
    <row r="697" ht="23.25" customHeight="1"/>
    <row r="698" ht="23.25" customHeight="1"/>
    <row r="699" ht="23.25" customHeight="1"/>
    <row r="700" ht="23.25" customHeight="1"/>
    <row r="701" ht="23.25" customHeight="1"/>
    <row r="702" ht="23.25" customHeight="1"/>
    <row r="703" ht="23.25" customHeight="1"/>
    <row r="704" ht="23.25" customHeight="1"/>
    <row r="705" ht="23.25" customHeight="1"/>
    <row r="706" ht="23.25" customHeight="1"/>
    <row r="707" ht="23.25" customHeight="1"/>
    <row r="708" ht="23.25" customHeight="1"/>
    <row r="709" ht="23.25" customHeight="1"/>
    <row r="710" ht="23.25" customHeight="1"/>
    <row r="711" ht="23.25" customHeight="1"/>
    <row r="712" ht="23.25" customHeight="1"/>
    <row r="713" ht="23.25" customHeight="1"/>
    <row r="714" ht="23.25" customHeight="1"/>
    <row r="715" ht="23.25" customHeight="1"/>
    <row r="716" ht="23.25" customHeight="1"/>
    <row r="717" ht="23.25" customHeight="1"/>
    <row r="718" ht="23.25" customHeight="1"/>
    <row r="719" ht="23.25" customHeight="1"/>
    <row r="720" ht="23.25" customHeight="1"/>
    <row r="721" ht="23.25" customHeight="1"/>
    <row r="722" ht="23.25" customHeight="1"/>
    <row r="723" ht="23.25" customHeight="1"/>
    <row r="724" ht="23.25" customHeight="1"/>
    <row r="725" ht="23.25" customHeight="1"/>
    <row r="726" ht="23.25" customHeight="1"/>
    <row r="727" ht="23.25" customHeight="1"/>
    <row r="728" ht="23.25" customHeight="1"/>
    <row r="729" ht="23.25" customHeight="1"/>
    <row r="730" ht="23.25" customHeight="1"/>
    <row r="731" ht="23.25" customHeight="1"/>
    <row r="732" ht="23.25" customHeight="1"/>
    <row r="733" ht="23.25" customHeight="1"/>
    <row r="734" ht="23.25" customHeight="1"/>
    <row r="735" ht="23.25" customHeight="1"/>
    <row r="736" ht="23.25" customHeight="1"/>
    <row r="737" ht="23.25" customHeight="1"/>
    <row r="738" ht="23.25" customHeight="1"/>
    <row r="739" ht="23.25" customHeight="1"/>
    <row r="740" ht="23.25" customHeight="1"/>
    <row r="741" ht="23.25" customHeight="1"/>
    <row r="742" ht="23.25" customHeight="1"/>
    <row r="743" ht="23.25" customHeight="1"/>
    <row r="744" ht="23.25" customHeight="1"/>
    <row r="745" ht="23.25" customHeight="1"/>
    <row r="746" ht="23.25" customHeight="1"/>
    <row r="747" ht="23.25" customHeight="1"/>
    <row r="748" ht="23.25" customHeight="1"/>
    <row r="749" ht="23.25" customHeight="1"/>
    <row r="750" ht="23.25" customHeight="1"/>
    <row r="751" ht="23.25" customHeight="1"/>
    <row r="752" ht="23.25" customHeight="1"/>
    <row r="753" ht="23.25" customHeight="1"/>
    <row r="754" ht="23.25" customHeight="1"/>
    <row r="755" ht="23.25" customHeight="1"/>
    <row r="756" ht="23.25" customHeight="1"/>
    <row r="757" ht="23.25" customHeight="1"/>
    <row r="758" ht="23.25" customHeight="1"/>
    <row r="759" ht="23.25" customHeight="1"/>
    <row r="760" ht="23.25" customHeight="1"/>
    <row r="761" ht="23.25" customHeight="1"/>
    <row r="762" ht="23.25" customHeight="1"/>
    <row r="763" ht="23.25" customHeight="1"/>
    <row r="764" ht="23.25" customHeight="1"/>
    <row r="765" ht="23.25" customHeight="1"/>
    <row r="766" ht="23.25" customHeight="1"/>
    <row r="767" ht="23.25" customHeight="1"/>
    <row r="768" ht="23.25" customHeight="1"/>
    <row r="769" ht="23.25" customHeight="1"/>
    <row r="770" ht="23.25" customHeight="1"/>
    <row r="771" ht="23.25" customHeight="1"/>
    <row r="772" ht="23.25" customHeight="1"/>
    <row r="773" ht="23.25" customHeight="1"/>
    <row r="774" ht="23.25" customHeight="1"/>
    <row r="775" ht="23.25" customHeight="1"/>
    <row r="776" ht="23.25" customHeight="1"/>
    <row r="777" ht="23.25" customHeight="1"/>
    <row r="778" ht="23.25" customHeight="1"/>
    <row r="779" ht="23.25" customHeight="1"/>
    <row r="780" ht="23.25" customHeight="1"/>
    <row r="781" ht="23.25" customHeight="1"/>
    <row r="782" ht="23.25" customHeight="1"/>
    <row r="783" ht="23.25" customHeight="1"/>
    <row r="784" ht="23.25" customHeight="1"/>
    <row r="785" ht="23.25" customHeight="1"/>
    <row r="786" ht="23.25" customHeight="1"/>
    <row r="787" ht="23.25" customHeight="1"/>
    <row r="788" ht="23.25" customHeight="1"/>
    <row r="789" ht="23.25" customHeight="1"/>
    <row r="790" ht="23.25" customHeight="1"/>
    <row r="791" ht="23.25" customHeight="1"/>
    <row r="792" ht="23.25" customHeight="1"/>
    <row r="793" ht="23.25" customHeight="1"/>
    <row r="794" ht="23.25" customHeight="1"/>
    <row r="795" ht="23.25" customHeight="1"/>
    <row r="796" ht="23.25" customHeight="1"/>
    <row r="797" ht="23.25" customHeight="1"/>
    <row r="798" ht="23.25" customHeight="1"/>
    <row r="799" ht="23.25" customHeight="1"/>
    <row r="800" ht="23.25" customHeight="1"/>
    <row r="801" ht="23.25" customHeight="1"/>
    <row r="802" ht="23.25" customHeight="1"/>
    <row r="803" ht="23.25" customHeight="1"/>
    <row r="804" ht="23.25" customHeight="1"/>
    <row r="805" ht="23.25" customHeight="1"/>
    <row r="806" ht="23.25" customHeight="1"/>
    <row r="807" ht="23.25" customHeight="1"/>
    <row r="808" ht="23.25" customHeight="1"/>
    <row r="809" ht="23.25" customHeight="1"/>
    <row r="810" ht="23.25" customHeight="1"/>
    <row r="811" ht="23.25" customHeight="1"/>
    <row r="812" ht="23.25" customHeight="1"/>
    <row r="813" ht="23.25" customHeight="1"/>
    <row r="814" ht="23.25" customHeight="1"/>
    <row r="815" ht="23.25" customHeight="1"/>
    <row r="816" ht="23.25" customHeight="1"/>
    <row r="817" ht="23.25" customHeight="1"/>
    <row r="818" ht="23.25" customHeight="1"/>
    <row r="819" ht="23.25" customHeight="1"/>
    <row r="820" ht="23.25" customHeight="1"/>
    <row r="821" ht="23.25" customHeight="1"/>
    <row r="822" ht="23.25" customHeight="1"/>
    <row r="823" ht="23.25" customHeight="1"/>
    <row r="824" ht="23.25" customHeight="1"/>
    <row r="825" ht="23.25" customHeight="1"/>
    <row r="826" ht="23.25" customHeight="1"/>
    <row r="827" ht="23.25" customHeight="1"/>
    <row r="828" ht="23.25" customHeight="1"/>
    <row r="829" ht="23.25" customHeight="1"/>
    <row r="830" ht="23.25" customHeight="1"/>
    <row r="831" ht="23.25" customHeight="1"/>
    <row r="832" ht="23.25" customHeight="1"/>
    <row r="833" ht="23.25" customHeight="1"/>
    <row r="834" ht="23.25" customHeight="1"/>
    <row r="835" ht="23.25" customHeight="1"/>
    <row r="836" ht="23.25" customHeight="1"/>
    <row r="837" ht="23.25" customHeight="1"/>
    <row r="838" ht="23.25" customHeight="1"/>
    <row r="839" ht="23.25" customHeight="1"/>
    <row r="840" ht="23.25" customHeight="1"/>
    <row r="841" ht="23.25" customHeight="1"/>
    <row r="842" ht="23.25" customHeight="1"/>
    <row r="843" ht="23.25" customHeight="1"/>
    <row r="844" ht="23.25" customHeight="1"/>
    <row r="845" ht="23.25" customHeight="1"/>
    <row r="846" ht="23.25" customHeight="1"/>
    <row r="847" ht="23.25" customHeight="1"/>
    <row r="848" ht="23.25" customHeight="1"/>
    <row r="849" ht="23.25" customHeight="1"/>
    <row r="850" ht="23.25" customHeight="1"/>
    <row r="851" ht="23.25" customHeight="1"/>
    <row r="852" ht="23.25" customHeight="1"/>
    <row r="853" ht="23.25" customHeight="1"/>
    <row r="854" ht="23.25" customHeight="1"/>
    <row r="855" ht="23.25" customHeight="1"/>
    <row r="856" ht="23.25" customHeight="1"/>
    <row r="857" ht="23.25" customHeight="1"/>
    <row r="858" ht="23.25" customHeight="1"/>
    <row r="859" ht="23.25" customHeight="1"/>
    <row r="860" ht="23.25" customHeight="1"/>
    <row r="861" ht="23.25" customHeight="1"/>
    <row r="862" ht="23.25" customHeight="1"/>
    <row r="863" ht="23.25" customHeight="1"/>
    <row r="864" ht="23.25" customHeight="1"/>
    <row r="865" ht="23.25" customHeight="1"/>
    <row r="866" ht="23.25" customHeight="1"/>
    <row r="867" ht="23.25" customHeight="1"/>
    <row r="868" ht="23.25" customHeight="1"/>
    <row r="869" ht="23.25" customHeight="1"/>
    <row r="870" ht="23.25" customHeight="1"/>
    <row r="871" ht="23.25" customHeight="1"/>
    <row r="872" ht="23.25" customHeight="1"/>
    <row r="873" ht="23.25" customHeight="1"/>
    <row r="874" ht="23.25" customHeight="1"/>
    <row r="875" ht="23.25" customHeight="1"/>
    <row r="876" ht="23.25" customHeight="1"/>
    <row r="877" ht="23.25" customHeight="1"/>
    <row r="878" ht="23.25" customHeight="1"/>
    <row r="879" ht="23.25" customHeight="1"/>
    <row r="880" ht="23.25" customHeight="1"/>
    <row r="881" ht="23.25" customHeight="1"/>
    <row r="882" ht="23.25" customHeight="1"/>
    <row r="883" ht="23.25" customHeight="1"/>
    <row r="884" ht="23.25" customHeight="1"/>
    <row r="885" ht="23.25" customHeight="1"/>
    <row r="886" ht="23.25" customHeight="1"/>
    <row r="887" ht="23.25" customHeight="1"/>
    <row r="888" ht="23.25" customHeight="1"/>
    <row r="889" ht="23.25" customHeight="1"/>
    <row r="890" ht="23.25" customHeight="1"/>
    <row r="891" ht="23.25" customHeight="1"/>
    <row r="892" ht="23.25" customHeight="1"/>
    <row r="893" ht="23.25" customHeight="1"/>
    <row r="894" ht="23.25" customHeight="1"/>
    <row r="895" ht="23.25" customHeight="1"/>
    <row r="896" ht="23.25" customHeight="1"/>
    <row r="897" ht="23.25" customHeight="1"/>
    <row r="898" ht="23.25" customHeight="1"/>
    <row r="899" ht="23.25" customHeight="1"/>
    <row r="900" ht="23.25" customHeight="1"/>
    <row r="901" ht="23.25" customHeight="1"/>
    <row r="902" ht="23.25" customHeight="1"/>
    <row r="903" ht="23.25" customHeight="1"/>
    <row r="904" ht="23.25" customHeight="1"/>
    <row r="905" ht="23.25" customHeight="1"/>
    <row r="906" ht="23.25" customHeight="1"/>
    <row r="907" ht="23.25" customHeight="1"/>
    <row r="908" ht="23.25" customHeight="1"/>
    <row r="909" ht="23.25" customHeight="1"/>
    <row r="910" ht="23.25" customHeight="1"/>
    <row r="911" ht="23.25" customHeight="1"/>
    <row r="912" ht="23.25" customHeight="1"/>
    <row r="913" ht="23.25" customHeight="1"/>
    <row r="914" ht="23.25" customHeight="1"/>
    <row r="915" ht="23.25" customHeight="1"/>
    <row r="916" ht="23.25" customHeight="1"/>
    <row r="917" ht="23.25" customHeight="1"/>
    <row r="918" ht="23.25" customHeight="1"/>
    <row r="919" ht="23.25" customHeight="1"/>
    <row r="920" ht="23.25" customHeight="1"/>
    <row r="921" ht="23.25" customHeight="1"/>
    <row r="922" ht="23.25" customHeight="1"/>
    <row r="923" ht="23.25" customHeight="1"/>
    <row r="924" ht="23.25" customHeight="1"/>
    <row r="925" ht="23.25" customHeight="1"/>
    <row r="926" ht="23.25" customHeight="1"/>
    <row r="927" ht="23.25" customHeight="1"/>
    <row r="928" ht="23.25" customHeight="1"/>
    <row r="929" ht="23.25" customHeight="1"/>
    <row r="930" ht="23.25" customHeight="1"/>
    <row r="931" ht="23.25" customHeight="1"/>
    <row r="932" ht="23.25" customHeight="1"/>
    <row r="933" ht="23.25" customHeight="1"/>
    <row r="934" ht="23.25" customHeight="1"/>
    <row r="935" ht="23.25" customHeight="1"/>
    <row r="936" ht="23.25" customHeight="1"/>
    <row r="937" ht="23.25" customHeight="1"/>
    <row r="938" ht="23.25" customHeight="1"/>
    <row r="939" ht="23.25" customHeight="1"/>
    <row r="940" ht="23.25" customHeight="1"/>
    <row r="941" ht="23.25" customHeight="1"/>
    <row r="942" ht="23.25" customHeight="1"/>
    <row r="943" ht="23.25" customHeight="1"/>
    <row r="944" ht="23.25" customHeight="1"/>
    <row r="945" ht="23.25" customHeight="1"/>
    <row r="946" ht="23.25" customHeight="1"/>
    <row r="947" ht="23.25" customHeight="1"/>
    <row r="948" ht="23.25" customHeight="1"/>
    <row r="949" ht="23.25" customHeight="1"/>
    <row r="950" ht="23.25" customHeight="1"/>
    <row r="951" ht="23.25" customHeight="1"/>
    <row r="952" ht="23.25" customHeight="1"/>
    <row r="953" ht="23.25" customHeight="1"/>
    <row r="954" ht="23.25" customHeight="1"/>
    <row r="955" ht="23.25" customHeight="1"/>
    <row r="956" ht="23.25" customHeight="1"/>
    <row r="957" ht="23.25" customHeight="1"/>
    <row r="958" ht="23.25" customHeight="1"/>
    <row r="959" ht="23.25" customHeight="1"/>
    <row r="960" ht="23.25" customHeight="1"/>
    <row r="961" ht="23.25" customHeight="1"/>
    <row r="962" ht="23.25" customHeight="1"/>
    <row r="963" ht="23.25" customHeight="1"/>
    <row r="964" ht="23.25" customHeight="1"/>
    <row r="965" ht="23.25" customHeight="1"/>
    <row r="966" ht="23.25" customHeight="1"/>
    <row r="967" ht="23.25" customHeight="1"/>
    <row r="968" ht="23.25" customHeight="1"/>
    <row r="969" ht="23.25" customHeight="1"/>
    <row r="970" ht="23.25" customHeight="1"/>
    <row r="971" ht="23.25" customHeight="1"/>
    <row r="972" ht="23.25" customHeight="1"/>
    <row r="973" ht="23.25" customHeight="1"/>
    <row r="974" ht="23.25" customHeight="1"/>
    <row r="975" ht="23.25" customHeight="1"/>
    <row r="976" ht="23.25" customHeight="1"/>
    <row r="977" ht="23.25" customHeight="1"/>
    <row r="978" ht="23.25" customHeight="1"/>
    <row r="979" ht="23.25" customHeight="1"/>
    <row r="980" ht="23.25" customHeight="1"/>
    <row r="981" ht="23.25" customHeight="1"/>
    <row r="982" ht="23.25" customHeight="1"/>
    <row r="983" ht="23.25" customHeight="1"/>
    <row r="984" ht="23.25" customHeight="1"/>
    <row r="985" ht="23.25" customHeight="1"/>
    <row r="986" ht="23.25" customHeight="1"/>
    <row r="987" ht="23.25" customHeight="1"/>
    <row r="988" ht="23.25" customHeight="1"/>
    <row r="989" ht="23.25" customHeight="1"/>
    <row r="990" ht="23.25" customHeight="1"/>
    <row r="991" ht="23.25" customHeight="1"/>
    <row r="992" ht="23.25" customHeight="1"/>
    <row r="993" ht="23.25" customHeight="1"/>
    <row r="994" ht="23.25" customHeight="1"/>
    <row r="995" ht="23.25" customHeight="1"/>
    <row r="996" ht="23.25" customHeight="1"/>
    <row r="997" ht="23.25" customHeight="1"/>
    <row r="998" ht="23.25" customHeight="1"/>
    <row r="999" ht="23.25" customHeight="1"/>
    <row r="1000" ht="23.25" customHeight="1"/>
    <row r="1001" ht="23.25" customHeight="1"/>
    <row r="1002" ht="23.25" customHeight="1"/>
    <row r="1003" ht="23.25" customHeight="1"/>
    <row r="1004" ht="23.25" customHeight="1"/>
    <row r="1005" ht="23.25" customHeight="1"/>
    <row r="1006" ht="23.25" customHeight="1"/>
    <row r="1007" ht="23.25" customHeight="1"/>
    <row r="1008" ht="23.25" customHeight="1"/>
    <row r="1009" ht="23.25" customHeight="1"/>
    <row r="1010" ht="23.25" customHeight="1"/>
    <row r="1011" ht="23.25" customHeight="1"/>
    <row r="1012" ht="23.25" customHeight="1"/>
    <row r="1013" ht="23.25" customHeight="1"/>
  </sheetData>
  <mergeCells count="72">
    <mergeCell ref="Z49:AH49"/>
    <mergeCell ref="L32:R37"/>
    <mergeCell ref="T32:Z37"/>
    <mergeCell ref="D39:J39"/>
    <mergeCell ref="D40:J45"/>
    <mergeCell ref="D47:I48"/>
    <mergeCell ref="D49:L49"/>
    <mergeCell ref="O49:W49"/>
    <mergeCell ref="D32:J37"/>
    <mergeCell ref="AB32:AH37"/>
    <mergeCell ref="C6:I7"/>
    <mergeCell ref="I9:R9"/>
    <mergeCell ref="T9:AC9"/>
    <mergeCell ref="I10:R15"/>
    <mergeCell ref="T10:AC15"/>
    <mergeCell ref="C20:I21"/>
    <mergeCell ref="AB24:AH29"/>
    <mergeCell ref="L31:R31"/>
    <mergeCell ref="T31:Z31"/>
    <mergeCell ref="AB31:AH31"/>
    <mergeCell ref="D31:J31"/>
    <mergeCell ref="AB23:AH23"/>
    <mergeCell ref="D23:J23"/>
    <mergeCell ref="L23:R23"/>
    <mergeCell ref="T23:Z23"/>
    <mergeCell ref="D24:J29"/>
    <mergeCell ref="L24:R29"/>
    <mergeCell ref="T24:Z29"/>
    <mergeCell ref="C66:D66"/>
    <mergeCell ref="C64:D64"/>
    <mergeCell ref="E64:K64"/>
    <mergeCell ref="L64:S64"/>
    <mergeCell ref="C62:D62"/>
    <mergeCell ref="E65:K65"/>
    <mergeCell ref="L65:S65"/>
    <mergeCell ref="D50:L52"/>
    <mergeCell ref="O50:W52"/>
    <mergeCell ref="Z50:AH52"/>
    <mergeCell ref="L59:S59"/>
    <mergeCell ref="C65:D65"/>
    <mergeCell ref="T64:Y64"/>
    <mergeCell ref="T65:Y65"/>
    <mergeCell ref="E62:K62"/>
    <mergeCell ref="L62:S62"/>
    <mergeCell ref="T62:Y62"/>
    <mergeCell ref="C63:D63"/>
    <mergeCell ref="E63:K63"/>
    <mergeCell ref="L63:S63"/>
    <mergeCell ref="T63:Y63"/>
    <mergeCell ref="C60:D60"/>
    <mergeCell ref="E60:K60"/>
    <mergeCell ref="C61:D61"/>
    <mergeCell ref="C58:D58"/>
    <mergeCell ref="E58:K58"/>
    <mergeCell ref="L58:S58"/>
    <mergeCell ref="T58:Y58"/>
    <mergeCell ref="C59:D59"/>
    <mergeCell ref="E59:K59"/>
    <mergeCell ref="T59:Y59"/>
    <mergeCell ref="L60:S60"/>
    <mergeCell ref="T60:Y60"/>
    <mergeCell ref="E61:K61"/>
    <mergeCell ref="L61:S61"/>
    <mergeCell ref="T61:Y61"/>
    <mergeCell ref="C56:D56"/>
    <mergeCell ref="E56:K56"/>
    <mergeCell ref="L56:S56"/>
    <mergeCell ref="T56:Y56"/>
    <mergeCell ref="E57:K57"/>
    <mergeCell ref="L57:S57"/>
    <mergeCell ref="T57:Y57"/>
    <mergeCell ref="C57:D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157"/>
  <sheetViews>
    <sheetView view="pageBreakPreview" zoomScale="70" zoomScaleNormal="70" zoomScaleSheetLayoutView="70" workbookViewId="0">
      <pane ySplit="7" topLeftCell="A47" activePane="bottomLeft" state="frozen"/>
      <selection pane="bottomLeft" activeCell="N45" sqref="N45:N46"/>
    </sheetView>
  </sheetViews>
  <sheetFormatPr defaultColWidth="8.85546875" defaultRowHeight="15"/>
  <cols>
    <col min="1" max="1" width="5.28515625" style="8" customWidth="1"/>
    <col min="2" max="2" width="5.7109375" style="8" customWidth="1"/>
    <col min="3" max="3" width="52.85546875" style="8" customWidth="1"/>
    <col min="4" max="4" width="18.140625" style="8" customWidth="1"/>
    <col min="5" max="6" width="12.7109375" style="8" customWidth="1"/>
    <col min="7" max="7" width="10.140625" style="8" customWidth="1"/>
    <col min="8" max="8" width="12.7109375" style="8" customWidth="1"/>
    <col min="9" max="9" width="11.28515625" style="8" customWidth="1"/>
    <col min="10" max="11" width="12.7109375" style="8" customWidth="1"/>
    <col min="12" max="12" width="12.7109375" style="8" hidden="1" customWidth="1"/>
    <col min="13" max="14" width="9.5703125" style="8" customWidth="1"/>
    <col min="15" max="15" width="12.85546875" style="8" customWidth="1"/>
    <col min="16" max="16" width="9.42578125" style="8" customWidth="1"/>
    <col min="17" max="17" width="7.28515625" style="8" customWidth="1"/>
    <col min="18" max="18" width="13.140625" style="8" customWidth="1"/>
    <col min="19" max="19" width="8.28515625" style="8" customWidth="1"/>
    <col min="20" max="145" width="2.7109375" style="8" customWidth="1"/>
    <col min="146" max="146" width="22.28515625" style="8" customWidth="1"/>
    <col min="147" max="147" width="11.7109375" style="8" customWidth="1"/>
    <col min="148" max="16384" width="8.85546875" style="8"/>
  </cols>
  <sheetData>
    <row r="1" spans="1:147" ht="28.15" customHeight="1" thickTop="1" thickBot="1">
      <c r="DN1" s="352"/>
      <c r="DO1" s="352"/>
      <c r="DP1" s="352"/>
      <c r="DQ1" s="353" t="s">
        <v>54</v>
      </c>
      <c r="DR1" s="353"/>
      <c r="DS1" s="353"/>
      <c r="DT1" s="353"/>
      <c r="DU1" s="353"/>
      <c r="DV1" s="353"/>
      <c r="DW1" s="353"/>
      <c r="DX1" s="353"/>
      <c r="DY1" s="353"/>
      <c r="DZ1" s="353"/>
      <c r="EA1" s="353"/>
      <c r="EB1" s="399"/>
      <c r="EC1" s="399"/>
      <c r="ED1" s="399"/>
      <c r="EE1" s="353" t="s">
        <v>93</v>
      </c>
      <c r="EF1" s="353"/>
      <c r="EG1" s="353"/>
      <c r="EH1" s="353"/>
      <c r="EI1" s="353"/>
      <c r="EJ1" s="353"/>
      <c r="EK1" s="353"/>
      <c r="EL1" s="353"/>
      <c r="EM1" s="353"/>
      <c r="EN1" s="353"/>
      <c r="EO1" s="353"/>
    </row>
    <row r="2" spans="1:147" ht="28.15" customHeight="1" thickTop="1" thickBot="1">
      <c r="DN2" s="354"/>
      <c r="DO2" s="354"/>
      <c r="DP2" s="354"/>
      <c r="DQ2" s="353" t="s">
        <v>55</v>
      </c>
      <c r="DR2" s="353"/>
      <c r="DS2" s="353"/>
      <c r="DT2" s="353"/>
      <c r="DU2" s="353"/>
      <c r="DV2" s="353"/>
      <c r="DW2" s="353"/>
      <c r="DX2" s="353"/>
      <c r="DY2" s="353"/>
      <c r="DZ2" s="353"/>
      <c r="EA2" s="353"/>
    </row>
    <row r="3" spans="1:147" ht="28.15" customHeight="1" thickTop="1" thickBot="1">
      <c r="DN3" s="355"/>
      <c r="DO3" s="355"/>
      <c r="DP3" s="355"/>
      <c r="DQ3" s="353" t="s">
        <v>56</v>
      </c>
      <c r="DR3" s="353"/>
      <c r="DS3" s="353"/>
      <c r="DT3" s="353"/>
      <c r="DU3" s="353"/>
      <c r="DV3" s="353"/>
      <c r="DW3" s="353"/>
      <c r="DX3" s="353"/>
      <c r="DY3" s="353"/>
      <c r="DZ3" s="353"/>
      <c r="EA3" s="353"/>
      <c r="EB3" s="359" t="s">
        <v>44</v>
      </c>
      <c r="EC3" s="360"/>
      <c r="ED3" s="360"/>
      <c r="EE3" s="360"/>
      <c r="EF3" s="360"/>
      <c r="EG3" s="360"/>
      <c r="EH3" s="360"/>
      <c r="EI3" s="361"/>
      <c r="EJ3" s="374">
        <v>45169</v>
      </c>
      <c r="EK3" s="374"/>
      <c r="EL3" s="374"/>
      <c r="EM3" s="374"/>
      <c r="EN3" s="374"/>
      <c r="EO3" s="374"/>
    </row>
    <row r="4" spans="1:147" ht="28.15" hidden="1" customHeight="1" thickTop="1">
      <c r="E4" s="8">
        <f>YEAR(E8)</f>
        <v>2023</v>
      </c>
      <c r="F4" s="8">
        <f>YEAR(F8)</f>
        <v>2023</v>
      </c>
      <c r="J4" s="8">
        <f>YEAR(J8)</f>
        <v>2023</v>
      </c>
      <c r="K4" s="8">
        <f>YEAR(K8)</f>
        <v>2023</v>
      </c>
      <c r="DS4" s="67"/>
      <c r="DT4" s="67"/>
      <c r="DU4" s="67"/>
      <c r="DV4" s="67"/>
      <c r="DW4" s="67"/>
      <c r="DX4" s="67"/>
      <c r="DY4" s="67"/>
      <c r="DZ4" s="67"/>
      <c r="EA4" s="67"/>
      <c r="EB4" s="68"/>
      <c r="EC4" s="68"/>
      <c r="ED4" s="68"/>
      <c r="EE4" s="68"/>
      <c r="EF4" s="68"/>
      <c r="EG4" s="68"/>
      <c r="EH4" s="68"/>
      <c r="EI4" s="68"/>
      <c r="EJ4" s="69"/>
      <c r="EK4" s="69"/>
      <c r="EL4" s="69"/>
      <c r="EM4" s="69"/>
      <c r="EN4" s="69"/>
      <c r="EO4" s="69"/>
    </row>
    <row r="5" spans="1:147" ht="15.75" hidden="1" thickBot="1">
      <c r="E5" s="8">
        <f>MONTH(E8)</f>
        <v>5</v>
      </c>
      <c r="F5" s="8">
        <f>MONTH(F8)</f>
        <v>9</v>
      </c>
      <c r="J5" s="8">
        <f>MONTH(J8)</f>
        <v>5</v>
      </c>
      <c r="K5" s="8">
        <f>MONTH(K8)</f>
        <v>8</v>
      </c>
      <c r="T5" s="8">
        <f>WEEKDAY(T7,16)</f>
        <v>3</v>
      </c>
      <c r="U5" s="8">
        <f t="shared" ref="U5:EJ5" si="0">WEEKDAY(U7,16)</f>
        <v>4</v>
      </c>
      <c r="V5" s="8">
        <f t="shared" si="0"/>
        <v>5</v>
      </c>
      <c r="W5" s="8">
        <f t="shared" si="0"/>
        <v>6</v>
      </c>
      <c r="X5" s="8">
        <f t="shared" si="0"/>
        <v>7</v>
      </c>
      <c r="Y5" s="8">
        <f t="shared" si="0"/>
        <v>1</v>
      </c>
      <c r="Z5" s="8">
        <f t="shared" si="0"/>
        <v>2</v>
      </c>
      <c r="AA5" s="8">
        <f t="shared" si="0"/>
        <v>3</v>
      </c>
      <c r="AB5" s="8">
        <f t="shared" si="0"/>
        <v>4</v>
      </c>
      <c r="AC5" s="8">
        <f t="shared" si="0"/>
        <v>5</v>
      </c>
      <c r="AD5" s="8">
        <f t="shared" si="0"/>
        <v>6</v>
      </c>
      <c r="AE5" s="8">
        <f t="shared" si="0"/>
        <v>7</v>
      </c>
      <c r="AF5" s="8">
        <f t="shared" si="0"/>
        <v>1</v>
      </c>
      <c r="AG5" s="8">
        <f t="shared" si="0"/>
        <v>2</v>
      </c>
      <c r="AH5" s="8">
        <f t="shared" ref="AH5:BW5" si="1">WEEKDAY(AH7,16)</f>
        <v>3</v>
      </c>
      <c r="AI5" s="8">
        <f t="shared" si="1"/>
        <v>4</v>
      </c>
      <c r="AJ5" s="8">
        <f t="shared" si="1"/>
        <v>5</v>
      </c>
      <c r="AK5" s="8">
        <f t="shared" si="1"/>
        <v>6</v>
      </c>
      <c r="AL5" s="8">
        <f t="shared" si="1"/>
        <v>7</v>
      </c>
      <c r="AM5" s="8">
        <f t="shared" si="1"/>
        <v>1</v>
      </c>
      <c r="AN5" s="8">
        <f t="shared" si="1"/>
        <v>2</v>
      </c>
      <c r="AO5" s="8">
        <f t="shared" si="1"/>
        <v>3</v>
      </c>
      <c r="AP5" s="8">
        <f t="shared" si="1"/>
        <v>4</v>
      </c>
      <c r="AQ5" s="8">
        <f t="shared" si="1"/>
        <v>5</v>
      </c>
      <c r="AR5" s="8">
        <f t="shared" si="1"/>
        <v>6</v>
      </c>
      <c r="AS5" s="8">
        <f t="shared" si="1"/>
        <v>7</v>
      </c>
      <c r="AT5" s="8">
        <f t="shared" si="1"/>
        <v>1</v>
      </c>
      <c r="AU5" s="8">
        <f t="shared" si="1"/>
        <v>2</v>
      </c>
      <c r="AV5" s="8">
        <f t="shared" si="1"/>
        <v>3</v>
      </c>
      <c r="AW5" s="8">
        <f t="shared" si="1"/>
        <v>4</v>
      </c>
      <c r="AX5" s="8">
        <f t="shared" si="1"/>
        <v>5</v>
      </c>
      <c r="AY5" s="8">
        <f t="shared" si="1"/>
        <v>6</v>
      </c>
      <c r="AZ5" s="8">
        <f t="shared" si="1"/>
        <v>7</v>
      </c>
      <c r="BA5" s="8">
        <f t="shared" si="1"/>
        <v>1</v>
      </c>
      <c r="BB5" s="8">
        <f t="shared" si="1"/>
        <v>2</v>
      </c>
      <c r="BC5" s="8">
        <f t="shared" si="1"/>
        <v>3</v>
      </c>
      <c r="BD5" s="8">
        <f t="shared" si="1"/>
        <v>4</v>
      </c>
      <c r="BE5" s="8">
        <f t="shared" si="1"/>
        <v>5</v>
      </c>
      <c r="BF5" s="8">
        <f t="shared" si="1"/>
        <v>6</v>
      </c>
      <c r="BG5" s="8">
        <f t="shared" si="1"/>
        <v>7</v>
      </c>
      <c r="BH5" s="8">
        <f t="shared" si="1"/>
        <v>1</v>
      </c>
      <c r="BI5" s="8">
        <f t="shared" si="1"/>
        <v>2</v>
      </c>
      <c r="BJ5" s="8">
        <f t="shared" ref="BJ5:BP5" si="2">WEEKDAY(BJ7,16)</f>
        <v>3</v>
      </c>
      <c r="BK5" s="8">
        <f t="shared" si="2"/>
        <v>4</v>
      </c>
      <c r="BL5" s="8">
        <f t="shared" si="2"/>
        <v>5</v>
      </c>
      <c r="BM5" s="8">
        <f t="shared" si="2"/>
        <v>6</v>
      </c>
      <c r="BN5" s="8">
        <f t="shared" si="2"/>
        <v>7</v>
      </c>
      <c r="BO5" s="8">
        <f t="shared" si="2"/>
        <v>1</v>
      </c>
      <c r="BP5" s="8">
        <f t="shared" si="2"/>
        <v>2</v>
      </c>
      <c r="BQ5" s="8">
        <f t="shared" si="1"/>
        <v>3</v>
      </c>
      <c r="BR5" s="8">
        <f t="shared" si="1"/>
        <v>4</v>
      </c>
      <c r="BS5" s="8">
        <f t="shared" si="1"/>
        <v>5</v>
      </c>
      <c r="BT5" s="8">
        <f t="shared" si="1"/>
        <v>6</v>
      </c>
      <c r="BU5" s="8">
        <f t="shared" si="1"/>
        <v>7</v>
      </c>
      <c r="BV5" s="8">
        <f t="shared" si="1"/>
        <v>1</v>
      </c>
      <c r="BW5" s="8">
        <f t="shared" si="1"/>
        <v>2</v>
      </c>
      <c r="BX5" s="8">
        <f t="shared" si="0"/>
        <v>3</v>
      </c>
      <c r="BY5" s="8">
        <f t="shared" si="0"/>
        <v>4</v>
      </c>
      <c r="BZ5" s="8">
        <f t="shared" si="0"/>
        <v>5</v>
      </c>
      <c r="CA5" s="8">
        <f t="shared" si="0"/>
        <v>6</v>
      </c>
      <c r="CB5" s="8">
        <f t="shared" si="0"/>
        <v>7</v>
      </c>
      <c r="CC5" s="8">
        <f t="shared" si="0"/>
        <v>1</v>
      </c>
      <c r="CD5" s="8">
        <f t="shared" si="0"/>
        <v>2</v>
      </c>
      <c r="CE5" s="8">
        <f t="shared" ref="CE5:CR5" si="3">WEEKDAY(CE7,16)</f>
        <v>3</v>
      </c>
      <c r="CF5" s="8">
        <f t="shared" si="3"/>
        <v>4</v>
      </c>
      <c r="CG5" s="8">
        <f t="shared" si="3"/>
        <v>5</v>
      </c>
      <c r="CH5" s="8">
        <f t="shared" si="3"/>
        <v>6</v>
      </c>
      <c r="CI5" s="8">
        <f t="shared" si="3"/>
        <v>7</v>
      </c>
      <c r="CJ5" s="8">
        <f t="shared" si="3"/>
        <v>1</v>
      </c>
      <c r="CK5" s="8">
        <f t="shared" si="3"/>
        <v>2</v>
      </c>
      <c r="CL5" s="8">
        <f t="shared" si="3"/>
        <v>3</v>
      </c>
      <c r="CM5" s="8">
        <f t="shared" si="3"/>
        <v>4</v>
      </c>
      <c r="CN5" s="8">
        <f t="shared" si="3"/>
        <v>5</v>
      </c>
      <c r="CO5" s="8">
        <f t="shared" si="3"/>
        <v>6</v>
      </c>
      <c r="CP5" s="8">
        <f t="shared" si="3"/>
        <v>7</v>
      </c>
      <c r="CQ5" s="8">
        <f t="shared" si="3"/>
        <v>1</v>
      </c>
      <c r="CR5" s="8">
        <f t="shared" si="3"/>
        <v>2</v>
      </c>
      <c r="CS5" s="8">
        <f t="shared" si="0"/>
        <v>3</v>
      </c>
      <c r="CT5" s="8">
        <f t="shared" si="0"/>
        <v>4</v>
      </c>
      <c r="CU5" s="8">
        <f t="shared" si="0"/>
        <v>5</v>
      </c>
      <c r="CV5" s="8">
        <f t="shared" si="0"/>
        <v>6</v>
      </c>
      <c r="CW5" s="8">
        <f t="shared" si="0"/>
        <v>7</v>
      </c>
      <c r="CX5" s="8">
        <f t="shared" si="0"/>
        <v>1</v>
      </c>
      <c r="CY5" s="8">
        <f t="shared" si="0"/>
        <v>2</v>
      </c>
      <c r="CZ5" s="8">
        <f t="shared" si="0"/>
        <v>3</v>
      </c>
      <c r="DA5" s="8">
        <f t="shared" si="0"/>
        <v>4</v>
      </c>
      <c r="DB5" s="8">
        <f t="shared" si="0"/>
        <v>5</v>
      </c>
      <c r="DC5" s="8">
        <f t="shared" si="0"/>
        <v>6</v>
      </c>
      <c r="DD5" s="8">
        <f t="shared" si="0"/>
        <v>7</v>
      </c>
      <c r="DE5" s="8">
        <f t="shared" si="0"/>
        <v>1</v>
      </c>
      <c r="DF5" s="8">
        <f t="shared" si="0"/>
        <v>2</v>
      </c>
      <c r="DG5" s="8">
        <f t="shared" si="0"/>
        <v>3</v>
      </c>
      <c r="DH5" s="8">
        <f t="shared" si="0"/>
        <v>4</v>
      </c>
      <c r="DI5" s="8">
        <f t="shared" si="0"/>
        <v>5</v>
      </c>
      <c r="DJ5" s="8">
        <f t="shared" si="0"/>
        <v>6</v>
      </c>
      <c r="DK5" s="8">
        <f t="shared" si="0"/>
        <v>7</v>
      </c>
      <c r="DL5" s="8">
        <f t="shared" si="0"/>
        <v>1</v>
      </c>
      <c r="DM5" s="8">
        <f t="shared" si="0"/>
        <v>2</v>
      </c>
      <c r="DN5" s="8">
        <f t="shared" si="0"/>
        <v>3</v>
      </c>
      <c r="DO5" s="8">
        <f t="shared" si="0"/>
        <v>4</v>
      </c>
      <c r="DP5" s="8">
        <f t="shared" si="0"/>
        <v>5</v>
      </c>
      <c r="DQ5" s="8">
        <f t="shared" si="0"/>
        <v>6</v>
      </c>
      <c r="DR5" s="8">
        <f t="shared" si="0"/>
        <v>7</v>
      </c>
      <c r="DS5" s="8">
        <f t="shared" si="0"/>
        <v>1</v>
      </c>
      <c r="DT5" s="8">
        <f t="shared" si="0"/>
        <v>2</v>
      </c>
      <c r="DU5" s="8">
        <f t="shared" si="0"/>
        <v>3</v>
      </c>
      <c r="DV5" s="8">
        <f t="shared" si="0"/>
        <v>4</v>
      </c>
      <c r="DW5" s="8">
        <f t="shared" si="0"/>
        <v>5</v>
      </c>
      <c r="DX5" s="8">
        <f t="shared" si="0"/>
        <v>6</v>
      </c>
      <c r="DY5" s="8">
        <f t="shared" si="0"/>
        <v>7</v>
      </c>
      <c r="DZ5" s="8">
        <f t="shared" si="0"/>
        <v>1</v>
      </c>
      <c r="EA5" s="8">
        <f t="shared" si="0"/>
        <v>2</v>
      </c>
      <c r="EB5" s="8">
        <f t="shared" si="0"/>
        <v>3</v>
      </c>
      <c r="EC5" s="8">
        <f t="shared" si="0"/>
        <v>4</v>
      </c>
      <c r="ED5" s="8">
        <f t="shared" si="0"/>
        <v>5</v>
      </c>
      <c r="EE5" s="8">
        <f t="shared" si="0"/>
        <v>6</v>
      </c>
      <c r="EF5" s="8">
        <f t="shared" si="0"/>
        <v>7</v>
      </c>
      <c r="EG5" s="8">
        <f t="shared" si="0"/>
        <v>1</v>
      </c>
      <c r="EH5" s="8">
        <f t="shared" si="0"/>
        <v>2</v>
      </c>
      <c r="EI5" s="8">
        <f t="shared" si="0"/>
        <v>3</v>
      </c>
      <c r="EJ5" s="8">
        <f t="shared" si="0"/>
        <v>4</v>
      </c>
      <c r="EK5" s="8">
        <f>WEEKDAY(EK7,16)</f>
        <v>5</v>
      </c>
      <c r="EL5" s="8">
        <f>WEEKDAY(EL7,16)</f>
        <v>6</v>
      </c>
      <c r="EM5" s="8">
        <f>WEEKDAY(EM7,16)</f>
        <v>7</v>
      </c>
      <c r="EN5" s="8">
        <f>WEEKDAY(EN7,16)</f>
        <v>1</v>
      </c>
      <c r="EO5" s="8">
        <f>WEEKDAY(EO7,16)</f>
        <v>2</v>
      </c>
    </row>
    <row r="6" spans="1:147" ht="36.6" customHeight="1" thickTop="1" thickBot="1">
      <c r="A6" s="386" t="s">
        <v>2</v>
      </c>
      <c r="B6" s="386" t="s">
        <v>3</v>
      </c>
      <c r="C6" s="388" t="s">
        <v>4</v>
      </c>
      <c r="D6" s="388" t="s">
        <v>94</v>
      </c>
      <c r="E6" s="375" t="s">
        <v>5</v>
      </c>
      <c r="F6" s="376"/>
      <c r="G6" s="376"/>
      <c r="H6" s="376"/>
      <c r="I6" s="377"/>
      <c r="J6" s="378" t="s">
        <v>6</v>
      </c>
      <c r="K6" s="378"/>
      <c r="L6" s="378"/>
      <c r="M6" s="378"/>
      <c r="N6" s="378"/>
      <c r="O6" s="378"/>
      <c r="P6" s="378"/>
      <c r="Q6" s="392" t="s">
        <v>7</v>
      </c>
      <c r="R6" s="393"/>
      <c r="S6" s="394"/>
      <c r="T6" s="379" t="s">
        <v>8</v>
      </c>
      <c r="U6" s="380"/>
      <c r="V6" s="380"/>
      <c r="W6" s="380"/>
      <c r="X6" s="380"/>
      <c r="Y6" s="380"/>
      <c r="Z6" s="381"/>
      <c r="AA6" s="358" t="s">
        <v>9</v>
      </c>
      <c r="AB6" s="358"/>
      <c r="AC6" s="358"/>
      <c r="AD6" s="358"/>
      <c r="AE6" s="358"/>
      <c r="AF6" s="358"/>
      <c r="AG6" s="358"/>
      <c r="AH6" s="358" t="s">
        <v>10</v>
      </c>
      <c r="AI6" s="358"/>
      <c r="AJ6" s="358"/>
      <c r="AK6" s="358"/>
      <c r="AL6" s="358"/>
      <c r="AM6" s="358"/>
      <c r="AN6" s="358"/>
      <c r="AO6" s="358" t="s">
        <v>11</v>
      </c>
      <c r="AP6" s="358"/>
      <c r="AQ6" s="358"/>
      <c r="AR6" s="358"/>
      <c r="AS6" s="358"/>
      <c r="AT6" s="358"/>
      <c r="AU6" s="358"/>
      <c r="AV6" s="358" t="s">
        <v>12</v>
      </c>
      <c r="AW6" s="358"/>
      <c r="AX6" s="358"/>
      <c r="AY6" s="358"/>
      <c r="AZ6" s="358"/>
      <c r="BA6" s="358"/>
      <c r="BB6" s="358"/>
      <c r="BC6" s="358" t="s">
        <v>13</v>
      </c>
      <c r="BD6" s="358"/>
      <c r="BE6" s="358"/>
      <c r="BF6" s="358"/>
      <c r="BG6" s="358"/>
      <c r="BH6" s="358"/>
      <c r="BI6" s="358"/>
      <c r="BJ6" s="358" t="s">
        <v>14</v>
      </c>
      <c r="BK6" s="358"/>
      <c r="BL6" s="358"/>
      <c r="BM6" s="358"/>
      <c r="BN6" s="358"/>
      <c r="BO6" s="358"/>
      <c r="BP6" s="358"/>
      <c r="BQ6" s="358" t="s">
        <v>15</v>
      </c>
      <c r="BR6" s="358"/>
      <c r="BS6" s="358"/>
      <c r="BT6" s="358"/>
      <c r="BU6" s="358"/>
      <c r="BV6" s="358"/>
      <c r="BW6" s="358"/>
      <c r="BX6" s="358" t="s">
        <v>16</v>
      </c>
      <c r="BY6" s="358"/>
      <c r="BZ6" s="358"/>
      <c r="CA6" s="358"/>
      <c r="CB6" s="358"/>
      <c r="CC6" s="358"/>
      <c r="CD6" s="358"/>
      <c r="CE6" s="358" t="s">
        <v>17</v>
      </c>
      <c r="CF6" s="358"/>
      <c r="CG6" s="358"/>
      <c r="CH6" s="358"/>
      <c r="CI6" s="358"/>
      <c r="CJ6" s="358"/>
      <c r="CK6" s="358"/>
      <c r="CL6" s="358" t="s">
        <v>45</v>
      </c>
      <c r="CM6" s="358"/>
      <c r="CN6" s="358"/>
      <c r="CO6" s="358"/>
      <c r="CP6" s="358"/>
      <c r="CQ6" s="358"/>
      <c r="CR6" s="358"/>
      <c r="CS6" s="358" t="s">
        <v>46</v>
      </c>
      <c r="CT6" s="358"/>
      <c r="CU6" s="358"/>
      <c r="CV6" s="358"/>
      <c r="CW6" s="358"/>
      <c r="CX6" s="358"/>
      <c r="CY6" s="358"/>
      <c r="CZ6" s="358" t="s">
        <v>61</v>
      </c>
      <c r="DA6" s="358"/>
      <c r="DB6" s="358"/>
      <c r="DC6" s="358"/>
      <c r="DD6" s="358"/>
      <c r="DE6" s="358"/>
      <c r="DF6" s="358"/>
      <c r="DG6" s="358" t="s">
        <v>62</v>
      </c>
      <c r="DH6" s="358"/>
      <c r="DI6" s="358"/>
      <c r="DJ6" s="358"/>
      <c r="DK6" s="358"/>
      <c r="DL6" s="358"/>
      <c r="DM6" s="358"/>
      <c r="DN6" s="358" t="s">
        <v>63</v>
      </c>
      <c r="DO6" s="358"/>
      <c r="DP6" s="358"/>
      <c r="DQ6" s="358"/>
      <c r="DR6" s="358"/>
      <c r="DS6" s="358"/>
      <c r="DT6" s="358"/>
      <c r="DU6" s="358" t="s">
        <v>64</v>
      </c>
      <c r="DV6" s="358"/>
      <c r="DW6" s="358"/>
      <c r="DX6" s="358"/>
      <c r="DY6" s="358"/>
      <c r="DZ6" s="358"/>
      <c r="EA6" s="358"/>
      <c r="EB6" s="358" t="s">
        <v>65</v>
      </c>
      <c r="EC6" s="358"/>
      <c r="ED6" s="358"/>
      <c r="EE6" s="358"/>
      <c r="EF6" s="358"/>
      <c r="EG6" s="358"/>
      <c r="EH6" s="358"/>
      <c r="EI6" s="358" t="s">
        <v>66</v>
      </c>
      <c r="EJ6" s="358"/>
      <c r="EK6" s="358"/>
      <c r="EL6" s="358"/>
      <c r="EM6" s="358"/>
      <c r="EN6" s="358"/>
      <c r="EO6" s="358"/>
    </row>
    <row r="7" spans="1:147" ht="86.45" customHeight="1" thickTop="1" thickBot="1">
      <c r="A7" s="387"/>
      <c r="B7" s="387"/>
      <c r="C7" s="389"/>
      <c r="D7" s="390"/>
      <c r="E7" s="1" t="s">
        <v>18</v>
      </c>
      <c r="F7" s="1" t="s">
        <v>19</v>
      </c>
      <c r="G7" s="2" t="s">
        <v>20</v>
      </c>
      <c r="H7" s="1" t="s">
        <v>26</v>
      </c>
      <c r="I7" s="3" t="s">
        <v>21</v>
      </c>
      <c r="J7" s="4" t="s">
        <v>22</v>
      </c>
      <c r="K7" s="10" t="s">
        <v>23</v>
      </c>
      <c r="L7" s="5" t="s">
        <v>51</v>
      </c>
      <c r="M7" s="6" t="s">
        <v>53</v>
      </c>
      <c r="N7" s="6" t="s">
        <v>52</v>
      </c>
      <c r="O7" s="4" t="s">
        <v>29</v>
      </c>
      <c r="P7" s="5" t="s">
        <v>24</v>
      </c>
      <c r="Q7" s="30" t="s">
        <v>49</v>
      </c>
      <c r="R7" s="7" t="s">
        <v>27</v>
      </c>
      <c r="S7" s="7" t="s">
        <v>25</v>
      </c>
      <c r="T7" s="15">
        <f>IF(J8&gt;=E8,E8,J8)</f>
        <v>45047</v>
      </c>
      <c r="U7" s="16">
        <f t="shared" ref="U7:AA7" si="4">T7+1</f>
        <v>45048</v>
      </c>
      <c r="V7" s="16">
        <f t="shared" si="4"/>
        <v>45049</v>
      </c>
      <c r="W7" s="16">
        <f t="shared" si="4"/>
        <v>45050</v>
      </c>
      <c r="X7" s="16">
        <f t="shared" si="4"/>
        <v>45051</v>
      </c>
      <c r="Y7" s="16">
        <f t="shared" si="4"/>
        <v>45052</v>
      </c>
      <c r="Z7" s="17">
        <f t="shared" si="4"/>
        <v>45053</v>
      </c>
      <c r="AA7" s="15">
        <f t="shared" si="4"/>
        <v>45054</v>
      </c>
      <c r="AB7" s="15">
        <f t="shared" ref="AB7:CM7" si="5">AA7+1</f>
        <v>45055</v>
      </c>
      <c r="AC7" s="15">
        <f t="shared" si="5"/>
        <v>45056</v>
      </c>
      <c r="AD7" s="15">
        <f t="shared" si="5"/>
        <v>45057</v>
      </c>
      <c r="AE7" s="15">
        <f t="shared" si="5"/>
        <v>45058</v>
      </c>
      <c r="AF7" s="15">
        <f t="shared" si="5"/>
        <v>45059</v>
      </c>
      <c r="AG7" s="15">
        <f t="shared" si="5"/>
        <v>45060</v>
      </c>
      <c r="AH7" s="15">
        <f t="shared" si="5"/>
        <v>45061</v>
      </c>
      <c r="AI7" s="15">
        <f t="shared" si="5"/>
        <v>45062</v>
      </c>
      <c r="AJ7" s="15">
        <f t="shared" si="5"/>
        <v>45063</v>
      </c>
      <c r="AK7" s="15">
        <f t="shared" si="5"/>
        <v>45064</v>
      </c>
      <c r="AL7" s="15">
        <f t="shared" si="5"/>
        <v>45065</v>
      </c>
      <c r="AM7" s="15">
        <f t="shared" si="5"/>
        <v>45066</v>
      </c>
      <c r="AN7" s="15">
        <f t="shared" si="5"/>
        <v>45067</v>
      </c>
      <c r="AO7" s="15">
        <f t="shared" si="5"/>
        <v>45068</v>
      </c>
      <c r="AP7" s="15">
        <f t="shared" si="5"/>
        <v>45069</v>
      </c>
      <c r="AQ7" s="15">
        <f t="shared" si="5"/>
        <v>45070</v>
      </c>
      <c r="AR7" s="15">
        <f t="shared" si="5"/>
        <v>45071</v>
      </c>
      <c r="AS7" s="15">
        <f t="shared" si="5"/>
        <v>45072</v>
      </c>
      <c r="AT7" s="15">
        <f t="shared" si="5"/>
        <v>45073</v>
      </c>
      <c r="AU7" s="15">
        <f t="shared" si="5"/>
        <v>45074</v>
      </c>
      <c r="AV7" s="15">
        <f t="shared" si="5"/>
        <v>45075</v>
      </c>
      <c r="AW7" s="15">
        <f t="shared" si="5"/>
        <v>45076</v>
      </c>
      <c r="AX7" s="15">
        <f t="shared" si="5"/>
        <v>45077</v>
      </c>
      <c r="AY7" s="15">
        <f t="shared" si="5"/>
        <v>45078</v>
      </c>
      <c r="AZ7" s="15">
        <f t="shared" si="5"/>
        <v>45079</v>
      </c>
      <c r="BA7" s="15">
        <f t="shared" si="5"/>
        <v>45080</v>
      </c>
      <c r="BB7" s="15">
        <f t="shared" si="5"/>
        <v>45081</v>
      </c>
      <c r="BC7" s="15">
        <f t="shared" si="5"/>
        <v>45082</v>
      </c>
      <c r="BD7" s="15">
        <f t="shared" si="5"/>
        <v>45083</v>
      </c>
      <c r="BE7" s="15">
        <f t="shared" si="5"/>
        <v>45084</v>
      </c>
      <c r="BF7" s="15">
        <f t="shared" si="5"/>
        <v>45085</v>
      </c>
      <c r="BG7" s="15">
        <f t="shared" si="5"/>
        <v>45086</v>
      </c>
      <c r="BH7" s="15">
        <f t="shared" si="5"/>
        <v>45087</v>
      </c>
      <c r="BI7" s="15">
        <f t="shared" si="5"/>
        <v>45088</v>
      </c>
      <c r="BJ7" s="15">
        <f t="shared" si="5"/>
        <v>45089</v>
      </c>
      <c r="BK7" s="15">
        <f t="shared" si="5"/>
        <v>45090</v>
      </c>
      <c r="BL7" s="15">
        <f t="shared" si="5"/>
        <v>45091</v>
      </c>
      <c r="BM7" s="15">
        <f t="shared" si="5"/>
        <v>45092</v>
      </c>
      <c r="BN7" s="15">
        <f t="shared" si="5"/>
        <v>45093</v>
      </c>
      <c r="BO7" s="15">
        <f t="shared" si="5"/>
        <v>45094</v>
      </c>
      <c r="BP7" s="15">
        <f t="shared" si="5"/>
        <v>45095</v>
      </c>
      <c r="BQ7" s="15">
        <f t="shared" si="5"/>
        <v>45096</v>
      </c>
      <c r="BR7" s="15">
        <f t="shared" si="5"/>
        <v>45097</v>
      </c>
      <c r="BS7" s="15">
        <f t="shared" si="5"/>
        <v>45098</v>
      </c>
      <c r="BT7" s="15">
        <f t="shared" si="5"/>
        <v>45099</v>
      </c>
      <c r="BU7" s="15">
        <f t="shared" si="5"/>
        <v>45100</v>
      </c>
      <c r="BV7" s="15">
        <f t="shared" si="5"/>
        <v>45101</v>
      </c>
      <c r="BW7" s="15">
        <f t="shared" si="5"/>
        <v>45102</v>
      </c>
      <c r="BX7" s="15">
        <f t="shared" si="5"/>
        <v>45103</v>
      </c>
      <c r="BY7" s="15">
        <f t="shared" si="5"/>
        <v>45104</v>
      </c>
      <c r="BZ7" s="15">
        <f t="shared" si="5"/>
        <v>45105</v>
      </c>
      <c r="CA7" s="15">
        <f t="shared" si="5"/>
        <v>45106</v>
      </c>
      <c r="CB7" s="15">
        <f t="shared" si="5"/>
        <v>45107</v>
      </c>
      <c r="CC7" s="15">
        <f t="shared" si="5"/>
        <v>45108</v>
      </c>
      <c r="CD7" s="15">
        <f t="shared" si="5"/>
        <v>45109</v>
      </c>
      <c r="CE7" s="15">
        <f t="shared" si="5"/>
        <v>45110</v>
      </c>
      <c r="CF7" s="15">
        <f t="shared" si="5"/>
        <v>45111</v>
      </c>
      <c r="CG7" s="15">
        <f t="shared" si="5"/>
        <v>45112</v>
      </c>
      <c r="CH7" s="15">
        <f t="shared" si="5"/>
        <v>45113</v>
      </c>
      <c r="CI7" s="15">
        <f t="shared" si="5"/>
        <v>45114</v>
      </c>
      <c r="CJ7" s="15">
        <f t="shared" si="5"/>
        <v>45115</v>
      </c>
      <c r="CK7" s="15">
        <f t="shared" si="5"/>
        <v>45116</v>
      </c>
      <c r="CL7" s="15">
        <f t="shared" si="5"/>
        <v>45117</v>
      </c>
      <c r="CM7" s="15">
        <f t="shared" si="5"/>
        <v>45118</v>
      </c>
      <c r="CN7" s="15">
        <f t="shared" ref="CN7:EO7" si="6">CM7+1</f>
        <v>45119</v>
      </c>
      <c r="CO7" s="15">
        <f t="shared" si="6"/>
        <v>45120</v>
      </c>
      <c r="CP7" s="15">
        <f t="shared" si="6"/>
        <v>45121</v>
      </c>
      <c r="CQ7" s="15">
        <f t="shared" si="6"/>
        <v>45122</v>
      </c>
      <c r="CR7" s="15">
        <f t="shared" si="6"/>
        <v>45123</v>
      </c>
      <c r="CS7" s="15">
        <f t="shared" si="6"/>
        <v>45124</v>
      </c>
      <c r="CT7" s="15">
        <f t="shared" si="6"/>
        <v>45125</v>
      </c>
      <c r="CU7" s="15">
        <f t="shared" si="6"/>
        <v>45126</v>
      </c>
      <c r="CV7" s="15">
        <f t="shared" si="6"/>
        <v>45127</v>
      </c>
      <c r="CW7" s="15">
        <f t="shared" si="6"/>
        <v>45128</v>
      </c>
      <c r="CX7" s="15">
        <f t="shared" si="6"/>
        <v>45129</v>
      </c>
      <c r="CY7" s="15">
        <f t="shared" si="6"/>
        <v>45130</v>
      </c>
      <c r="CZ7" s="15">
        <f t="shared" si="6"/>
        <v>45131</v>
      </c>
      <c r="DA7" s="15">
        <f t="shared" si="6"/>
        <v>45132</v>
      </c>
      <c r="DB7" s="15">
        <f t="shared" si="6"/>
        <v>45133</v>
      </c>
      <c r="DC7" s="15">
        <f t="shared" si="6"/>
        <v>45134</v>
      </c>
      <c r="DD7" s="15">
        <f t="shared" si="6"/>
        <v>45135</v>
      </c>
      <c r="DE7" s="15">
        <f t="shared" si="6"/>
        <v>45136</v>
      </c>
      <c r="DF7" s="15">
        <f t="shared" si="6"/>
        <v>45137</v>
      </c>
      <c r="DG7" s="15">
        <f t="shared" si="6"/>
        <v>45138</v>
      </c>
      <c r="DH7" s="15">
        <f t="shared" si="6"/>
        <v>45139</v>
      </c>
      <c r="DI7" s="15">
        <f t="shared" si="6"/>
        <v>45140</v>
      </c>
      <c r="DJ7" s="15">
        <f t="shared" si="6"/>
        <v>45141</v>
      </c>
      <c r="DK7" s="15">
        <f t="shared" si="6"/>
        <v>45142</v>
      </c>
      <c r="DL7" s="15">
        <f t="shared" si="6"/>
        <v>45143</v>
      </c>
      <c r="DM7" s="15">
        <f t="shared" si="6"/>
        <v>45144</v>
      </c>
      <c r="DN7" s="15">
        <f t="shared" si="6"/>
        <v>45145</v>
      </c>
      <c r="DO7" s="15">
        <f t="shared" si="6"/>
        <v>45146</v>
      </c>
      <c r="DP7" s="15">
        <f t="shared" si="6"/>
        <v>45147</v>
      </c>
      <c r="DQ7" s="15">
        <f t="shared" si="6"/>
        <v>45148</v>
      </c>
      <c r="DR7" s="15">
        <f t="shared" si="6"/>
        <v>45149</v>
      </c>
      <c r="DS7" s="15">
        <f t="shared" si="6"/>
        <v>45150</v>
      </c>
      <c r="DT7" s="15">
        <f t="shared" si="6"/>
        <v>45151</v>
      </c>
      <c r="DU7" s="15">
        <f t="shared" si="6"/>
        <v>45152</v>
      </c>
      <c r="DV7" s="15">
        <f t="shared" si="6"/>
        <v>45153</v>
      </c>
      <c r="DW7" s="15">
        <f t="shared" si="6"/>
        <v>45154</v>
      </c>
      <c r="DX7" s="15">
        <f t="shared" si="6"/>
        <v>45155</v>
      </c>
      <c r="DY7" s="15">
        <f t="shared" si="6"/>
        <v>45156</v>
      </c>
      <c r="DZ7" s="15">
        <f t="shared" si="6"/>
        <v>45157</v>
      </c>
      <c r="EA7" s="15">
        <f t="shared" si="6"/>
        <v>45158</v>
      </c>
      <c r="EB7" s="15">
        <f t="shared" si="6"/>
        <v>45159</v>
      </c>
      <c r="EC7" s="15">
        <f t="shared" si="6"/>
        <v>45160</v>
      </c>
      <c r="ED7" s="15">
        <f t="shared" si="6"/>
        <v>45161</v>
      </c>
      <c r="EE7" s="15">
        <f t="shared" si="6"/>
        <v>45162</v>
      </c>
      <c r="EF7" s="15">
        <f t="shared" si="6"/>
        <v>45163</v>
      </c>
      <c r="EG7" s="15">
        <f t="shared" si="6"/>
        <v>45164</v>
      </c>
      <c r="EH7" s="15">
        <f t="shared" si="6"/>
        <v>45165</v>
      </c>
      <c r="EI7" s="15">
        <f t="shared" si="6"/>
        <v>45166</v>
      </c>
      <c r="EJ7" s="15">
        <f t="shared" si="6"/>
        <v>45167</v>
      </c>
      <c r="EK7" s="15">
        <f t="shared" si="6"/>
        <v>45168</v>
      </c>
      <c r="EL7" s="15">
        <f t="shared" si="6"/>
        <v>45169</v>
      </c>
      <c r="EM7" s="15">
        <f t="shared" si="6"/>
        <v>45170</v>
      </c>
      <c r="EN7" s="15">
        <f t="shared" si="6"/>
        <v>45171</v>
      </c>
      <c r="EO7" s="15">
        <f t="shared" si="6"/>
        <v>45172</v>
      </c>
    </row>
    <row r="8" spans="1:147" ht="46.15" customHeight="1" thickTop="1" thickBot="1">
      <c r="A8" s="367" t="s">
        <v>28</v>
      </c>
      <c r="B8" s="367"/>
      <c r="C8" s="367"/>
      <c r="D8" s="11">
        <f>SUM(D9:D136)</f>
        <v>752</v>
      </c>
      <c r="E8" s="12">
        <f>MIN(E9:E136)</f>
        <v>45047</v>
      </c>
      <c r="F8" s="12">
        <f>MAX(F9:F136)</f>
        <v>45174</v>
      </c>
      <c r="G8" s="13">
        <f>IF(F8&gt;0,(IF(E8&gt;0,IF(Data!$C$2&gt;0,((NETWORKDAYS.INTL(E8,F8,Data!$C$2,Data!$A$2:$A$1242))),((F8-E8)+1)),0)),0)</f>
        <v>92</v>
      </c>
      <c r="H8" s="11">
        <f>SUM(H9:H136)</f>
        <v>752</v>
      </c>
      <c r="I8" s="14">
        <f>H8/D8</f>
        <v>1</v>
      </c>
      <c r="J8" s="12">
        <f>MIN(J9:J136)</f>
        <v>45050</v>
      </c>
      <c r="K8" s="12">
        <f>MAX(K9:K136)</f>
        <v>45161</v>
      </c>
      <c r="L8" s="12">
        <f>MAX(L9:L136)</f>
        <v>45161</v>
      </c>
      <c r="M8" s="13">
        <f>IF(L8&gt;0,(IF(J8&gt;0,IF(Data!$C$2&gt;0,((NETWORKDAYS.INTL(J8,L8,Data!$C$2,Data!$A$2:$A$1242))),((L8-J8)+1)),0)),0)</f>
        <v>80</v>
      </c>
      <c r="N8" s="13">
        <f>IF(L8&gt;0,(IF(J8&gt;0,IF(Data!$C$2&gt;0,(((NETWORKDAYS.INTL($EJ$3,K8,Data!$C$2,Data!$A$2:$A$1242)))-1),(($EJ$3-K8)+1)),0)),0)</f>
        <v>-8</v>
      </c>
      <c r="O8" s="11">
        <f>SUM(O9:O136)</f>
        <v>752</v>
      </c>
      <c r="P8" s="14">
        <f>O8/D8</f>
        <v>1</v>
      </c>
      <c r="Q8" s="31">
        <f>IF(K8&gt;0,F8-K8,0)</f>
        <v>13</v>
      </c>
      <c r="R8" s="11">
        <f>IF(K8&gt;0,O8-H8,0)</f>
        <v>0</v>
      </c>
      <c r="S8" s="14">
        <f>IF(P8&gt;0,P8-I8,0)</f>
        <v>0</v>
      </c>
      <c r="T8" s="27"/>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9"/>
    </row>
    <row r="9" spans="1:147" ht="30" customHeight="1" thickTop="1">
      <c r="A9" s="370"/>
      <c r="B9" s="368"/>
      <c r="C9" s="368" t="s">
        <v>150</v>
      </c>
      <c r="D9" s="346">
        <v>16</v>
      </c>
      <c r="E9" s="350">
        <v>45047</v>
      </c>
      <c r="F9" s="350">
        <v>45048</v>
      </c>
      <c r="G9" s="348">
        <f>IF(F9&gt;0,(IF(E9&gt;0,IF(Data!$C$2&gt;0,((NETWORKDAYS.INTL(E9,F9,Data!$C$2,Data!$A$2:$A$1242))),((F9-E9)+1)),0)),0)</f>
        <v>2</v>
      </c>
      <c r="H9" s="346">
        <f>I9*D9</f>
        <v>16</v>
      </c>
      <c r="I9" s="362">
        <f>IF(G9&gt;0,((IF(AND(E9&lt;=$EJ$3,F9&gt;=$EJ$3),(IF(Data!$C$2&gt;0,NETWORKDAYS.INTL(E9,$EJ$3,Data!$C$2,Data!$A$2:$A$1231),$EJ$3-E9)),IF(F9&lt;=$EJ$3,G9,0)))/G9),0)</f>
        <v>1</v>
      </c>
      <c r="J9" s="350">
        <v>45050</v>
      </c>
      <c r="K9" s="350">
        <v>45051</v>
      </c>
      <c r="L9" s="350">
        <f>IF(K9&gt;=$EJ$3,$EJ$3,K9)</f>
        <v>45051</v>
      </c>
      <c r="M9" s="348">
        <f>IF(L9&gt;0,(IF(J9&gt;0,IF(Data!$C$2&gt;0,((NETWORKDAYS.INTL(J9,L9,Data!$C$2,Data!$A$2:$A$1242))),((L9-J9)+1)),0)),0)</f>
        <v>2</v>
      </c>
      <c r="N9" s="348">
        <f>IF(P9=1,0,IF(L9&gt;0,(IF(J9&gt;0,IF(Data!$C$2&gt;0,(((NETWORKDAYS.INTL($EJ$3,K9,Data!$C$2,Data!$A$2:$A$1242)))-1),((-$EJ$3+K9))),0)),0))</f>
        <v>0</v>
      </c>
      <c r="O9" s="346">
        <f>P9*D9</f>
        <v>16</v>
      </c>
      <c r="P9" s="362">
        <v>1</v>
      </c>
      <c r="Q9" s="344">
        <f>IF(K9&gt;0,F9-K9,0)</f>
        <v>-3</v>
      </c>
      <c r="R9" s="346">
        <f>IF(K9&gt;0,O9-H9,0)</f>
        <v>0</v>
      </c>
      <c r="S9" s="341">
        <f>IF(P9&gt;0,P9-I9,0)</f>
        <v>0</v>
      </c>
      <c r="T9" s="33">
        <f>IF(Data!$C$2&gt;0,(IF(OR(T$5=Data!$F$2,T$5=Data!$G$2,(IF(COUNTIF(Data!$A$2:$A$939,T$7),T$7=(VLOOKUP(T$7,Data!$A$2:$A$852,1,FALSE)),0))),"H",IF(AND(T$7&gt;=$E9,T$7&lt;=$F9),($D9/$G9),0))),IF(AND(T$7&gt;=$E9,T$7&lt;=$F9),($D9/$G9),0))</f>
        <v>8</v>
      </c>
      <c r="U9" s="34">
        <f>IF(Data!$C$2&gt;0,(IF(OR(U$5=Data!$F$2,U$5=Data!$G$2,(IF(COUNTIF(Data!$A$2:$A$939,U$7),U$7=(VLOOKUP(U$7,Data!$A$2:$A$852,1,FALSE)),0))),"H",IF(AND(U$7&gt;=$E9,U$7&lt;=$F9),($D9/$G9),0))),IF(AND(U$7&gt;=$E9,U$7&lt;=$F9),($D9/$G9),0))</f>
        <v>8</v>
      </c>
      <c r="V9" s="34">
        <f>IF(Data!$C$2&gt;0,(IF(OR(V$5=Data!$F$2,V$5=Data!$G$2,(IF(COUNTIF(Data!$A$2:$A$939,V$7),V$7=(VLOOKUP(V$7,Data!$A$2:$A$852,1,FALSE)),0))),"H",IF(AND(V$7&gt;=$E9,V$7&lt;=$F9),($D9/$G9),0))),IF(AND(V$7&gt;=$E9,V$7&lt;=$F9),($D9/$G9),0))</f>
        <v>0</v>
      </c>
      <c r="W9" s="34">
        <f>IF(Data!$C$2&gt;0,(IF(OR(W$5=Data!$F$2,W$5=Data!$G$2,(IF(COUNTIF(Data!$A$2:$A$939,W$7),W$7=(VLOOKUP(W$7,Data!$A$2:$A$852,1,FALSE)),0))),"H",IF(AND(W$7&gt;=$E9,W$7&lt;=$F9),($D9/$G9),0))),IF(AND(W$7&gt;=$E9,W$7&lt;=$F9),($D9/$G9),0))</f>
        <v>0</v>
      </c>
      <c r="X9" s="34">
        <f>IF(Data!$C$2&gt;0,(IF(OR(X$5=Data!$F$2,X$5=Data!$G$2,(IF(COUNTIF(Data!$A$2:$A$939,X$7),X$7=(VLOOKUP(X$7,Data!$A$2:$A$852,1,FALSE)),0))),"H",IF(AND(X$7&gt;=$E9,X$7&lt;=$F9),($D9/$G9),0))),IF(AND(X$7&gt;=$E9,X$7&lt;=$F9),($D9/$G9),0))</f>
        <v>0</v>
      </c>
      <c r="Y9" s="34" t="str">
        <f>IF(Data!$C$2&gt;0,(IF(OR(Y$5=Data!$F$2,Y$5=Data!$G$2,(IF(COUNTIF(Data!$A$2:$A$939,Y$7),Y$7=(VLOOKUP(Y$7,Data!$A$2:$A$852,1,FALSE)),0))),"H",IF(AND(Y$7&gt;=$E9,Y$7&lt;=$F9),($D9/$G9),0))),IF(AND(Y$7&gt;=$E9,Y$7&lt;=$F9),($D9/$G9),0))</f>
        <v>H</v>
      </c>
      <c r="Z9" s="34" t="str">
        <f>IF(Data!$C$2&gt;0,(IF(OR(Z$5=Data!$F$2,Z$5=Data!$G$2,(IF(COUNTIF(Data!$A$2:$A$939,Z$7),Z$7=(VLOOKUP(Z$7,Data!$A$2:$A$852,1,FALSE)),0))),"H",IF(AND(Z$7&gt;=$E9,Z$7&lt;=$F9),($D9/$G9),0))),IF(AND(Z$7&gt;=$E9,Z$7&lt;=$F9),($D9/$G9),0))</f>
        <v>H</v>
      </c>
      <c r="AA9" s="34">
        <f>IF(Data!$C$2&gt;0,(IF(OR(AA$5=Data!$F$2,AA$5=Data!$G$2,(IF(COUNTIF(Data!$A$2:$A$939,AA$7),AA$7=(VLOOKUP(AA$7,Data!$A$2:$A$852,1,FALSE)),0))),"H",IF(AND(AA$7&gt;=$E9,AA$7&lt;=$F9),($D9/$G9),0))),IF(AND(AA$7&gt;=$E9,AA$7&lt;=$F9),($D9/$G9),0))</f>
        <v>0</v>
      </c>
      <c r="AB9" s="34">
        <f>IF(Data!$C$2&gt;0,(IF(OR(AB$5=Data!$F$2,AB$5=Data!$G$2,(IF(COUNTIF(Data!$A$2:$A$939,AB$7),AB$7=(VLOOKUP(AB$7,Data!$A$2:$A$852,1,FALSE)),0))),"H",IF(AND(AB$7&gt;=$E9,AB$7&lt;=$F9),($D9/$G9),0))),IF(AND(AB$7&gt;=$E9,AB$7&lt;=$F9),($D9/$G9),0))</f>
        <v>0</v>
      </c>
      <c r="AC9" s="34">
        <f>IF(Data!$C$2&gt;0,(IF(OR(AC$5=Data!$F$2,AC$5=Data!$G$2,(IF(COUNTIF(Data!$A$2:$A$939,AC$7),AC$7=(VLOOKUP(AC$7,Data!$A$2:$A$852,1,FALSE)),0))),"H",IF(AND(AC$7&gt;=$E9,AC$7&lt;=$F9),($D9/$G9),0))),IF(AND(AC$7&gt;=$E9,AC$7&lt;=$F9),($D9/$G9),0))</f>
        <v>0</v>
      </c>
      <c r="AD9" s="34">
        <f>IF(Data!$C$2&gt;0,(IF(OR(AD$5=Data!$F$2,AD$5=Data!$G$2,(IF(COUNTIF(Data!$A$2:$A$939,AD$7),AD$7=(VLOOKUP(AD$7,Data!$A$2:$A$852,1,FALSE)),0))),"H",IF(AND(AD$7&gt;=$E9,AD$7&lt;=$F9),($D9/$G9),0))),IF(AND(AD$7&gt;=$E9,AD$7&lt;=$F9),($D9/$G9),0))</f>
        <v>0</v>
      </c>
      <c r="AE9" s="34">
        <f>IF(Data!$C$2&gt;0,(IF(OR(AE$5=Data!$F$2,AE$5=Data!$G$2,(IF(COUNTIF(Data!$A$2:$A$939,AE$7),AE$7=(VLOOKUP(AE$7,Data!$A$2:$A$852,1,FALSE)),0))),"H",IF(AND(AE$7&gt;=$E9,AE$7&lt;=$F9),($D9/$G9),0))),IF(AND(AE$7&gt;=$E9,AE$7&lt;=$F9),($D9/$G9),0))</f>
        <v>0</v>
      </c>
      <c r="AF9" s="34" t="str">
        <f>IF(Data!$C$2&gt;0,(IF(OR(AF$5=Data!$F$2,AF$5=Data!$G$2,(IF(COUNTIF(Data!$A$2:$A$939,AF$7),AF$7=(VLOOKUP(AF$7,Data!$A$2:$A$852,1,FALSE)),0))),"H",IF(AND(AF$7&gt;=$E9,AF$7&lt;=$F9),($D9/$G9),0))),IF(AND(AF$7&gt;=$E9,AF$7&lt;=$F9),($D9/$G9),0))</f>
        <v>H</v>
      </c>
      <c r="AG9" s="34" t="str">
        <f>IF(Data!$C$2&gt;0,(IF(OR(AG$5=Data!$F$2,AG$5=Data!$G$2,(IF(COUNTIF(Data!$A$2:$A$939,AG$7),AG$7=(VLOOKUP(AG$7,Data!$A$2:$A$852,1,FALSE)),0))),"H",IF(AND(AG$7&gt;=$E9,AG$7&lt;=$F9),($D9/$G9),0))),IF(AND(AG$7&gt;=$E9,AG$7&lt;=$F9),($D9/$G9),0))</f>
        <v>H</v>
      </c>
      <c r="AH9" s="34">
        <f>IF(Data!$C$2&gt;0,(IF(OR(AH$5=Data!$F$2,AH$5=Data!$G$2,(IF(COUNTIF(Data!$A$2:$A$939,AH$7),AH$7=(VLOOKUP(AH$7,Data!$A$2:$A$852,1,FALSE)),0))),"H",IF(AND(AH$7&gt;=$E9,AH$7&lt;=$F9),($D9/$G9),0))),IF(AND(AH$7&gt;=$E9,AH$7&lt;=$F9),($D9/$G9),0))</f>
        <v>0</v>
      </c>
      <c r="AI9" s="34">
        <f>IF(Data!$C$2&gt;0,(IF(OR(AI$5=Data!$F$2,AI$5=Data!$G$2,(IF(COUNTIF(Data!$A$2:$A$939,AI$7),AI$7=(VLOOKUP(AI$7,Data!$A$2:$A$852,1,FALSE)),0))),"H",IF(AND(AI$7&gt;=$E9,AI$7&lt;=$F9),($D9/$G9),0))),IF(AND(AI$7&gt;=$E9,AI$7&lt;=$F9),($D9/$G9),0))</f>
        <v>0</v>
      </c>
      <c r="AJ9" s="34">
        <f>IF(Data!$C$2&gt;0,(IF(OR(AJ$5=Data!$F$2,AJ$5=Data!$G$2,(IF(COUNTIF(Data!$A$2:$A$939,AJ$7),AJ$7=(VLOOKUP(AJ$7,Data!$A$2:$A$852,1,FALSE)),0))),"H",IF(AND(AJ$7&gt;=$E9,AJ$7&lt;=$F9),($D9/$G9),0))),IF(AND(AJ$7&gt;=$E9,AJ$7&lt;=$F9),($D9/$G9),0))</f>
        <v>0</v>
      </c>
      <c r="AK9" s="34">
        <f>IF(Data!$C$2&gt;0,(IF(OR(AK$5=Data!$F$2,AK$5=Data!$G$2,(IF(COUNTIF(Data!$A$2:$A$939,AK$7),AK$7=(VLOOKUP(AK$7,Data!$A$2:$A$852,1,FALSE)),0))),"H",IF(AND(AK$7&gt;=$E9,AK$7&lt;=$F9),($D9/$G9),0))),IF(AND(AK$7&gt;=$E9,AK$7&lt;=$F9),($D9/$G9),0))</f>
        <v>0</v>
      </c>
      <c r="AL9" s="34">
        <f>IF(Data!$C$2&gt;0,(IF(OR(AL$5=Data!$F$2,AL$5=Data!$G$2,(IF(COUNTIF(Data!$A$2:$A$939,AL$7),AL$7=(VLOOKUP(AL$7,Data!$A$2:$A$852,1,FALSE)),0))),"H",IF(AND(AL$7&gt;=$E9,AL$7&lt;=$F9),($D9/$G9),0))),IF(AND(AL$7&gt;=$E9,AL$7&lt;=$F9),($D9/$G9),0))</f>
        <v>0</v>
      </c>
      <c r="AM9" s="34" t="str">
        <f>IF(Data!$C$2&gt;0,(IF(OR(AM$5=Data!$F$2,AM$5=Data!$G$2,(IF(COUNTIF(Data!$A$2:$A$939,AM$7),AM$7=(VLOOKUP(AM$7,Data!$A$2:$A$852,1,FALSE)),0))),"H",IF(AND(AM$7&gt;=$E9,AM$7&lt;=$F9),($D9/$G9),0))),IF(AND(AM$7&gt;=$E9,AM$7&lt;=$F9),($D9/$G9),0))</f>
        <v>H</v>
      </c>
      <c r="AN9" s="34" t="str">
        <f>IF(Data!$C$2&gt;0,(IF(OR(AN$5=Data!$F$2,AN$5=Data!$G$2,(IF(COUNTIF(Data!$A$2:$A$939,AN$7),AN$7=(VLOOKUP(AN$7,Data!$A$2:$A$852,1,FALSE)),0))),"H",IF(AND(AN$7&gt;=$E9,AN$7&lt;=$F9),($D9/$G9),0))),IF(AND(AN$7&gt;=$E9,AN$7&lt;=$F9),($D9/$G9),0))</f>
        <v>H</v>
      </c>
      <c r="AO9" s="34">
        <f>IF(Data!$C$2&gt;0,(IF(OR(AO$5=Data!$F$2,AO$5=Data!$G$2,(IF(COUNTIF(Data!$A$2:$A$939,AO$7),AO$7=(VLOOKUP(AO$7,Data!$A$2:$A$852,1,FALSE)),0))),"H",IF(AND(AO$7&gt;=$E9,AO$7&lt;=$F9),($D9/$G9),0))),IF(AND(AO$7&gt;=$E9,AO$7&lt;=$F9),($D9/$G9),0))</f>
        <v>0</v>
      </c>
      <c r="AP9" s="34">
        <f>IF(Data!$C$2&gt;0,(IF(OR(AP$5=Data!$F$2,AP$5=Data!$G$2,(IF(COUNTIF(Data!$A$2:$A$939,AP$7),AP$7=(VLOOKUP(AP$7,Data!$A$2:$A$852,1,FALSE)),0))),"H",IF(AND(AP$7&gt;=$E9,AP$7&lt;=$F9),($D9/$G9),0))),IF(AND(AP$7&gt;=$E9,AP$7&lt;=$F9),($D9/$G9),0))</f>
        <v>0</v>
      </c>
      <c r="AQ9" s="34">
        <f>IF(Data!$C$2&gt;0,(IF(OR(AQ$5=Data!$F$2,AQ$5=Data!$G$2,(IF(COUNTIF(Data!$A$2:$A$939,AQ$7),AQ$7=(VLOOKUP(AQ$7,Data!$A$2:$A$852,1,FALSE)),0))),"H",IF(AND(AQ$7&gt;=$E9,AQ$7&lt;=$F9),($D9/$G9),0))),IF(AND(AQ$7&gt;=$E9,AQ$7&lt;=$F9),($D9/$G9),0))</f>
        <v>0</v>
      </c>
      <c r="AR9" s="34">
        <f>IF(Data!$C$2&gt;0,(IF(OR(AR$5=Data!$F$2,AR$5=Data!$G$2,(IF(COUNTIF(Data!$A$2:$A$939,AR$7),AR$7=(VLOOKUP(AR$7,Data!$A$2:$A$852,1,FALSE)),0))),"H",IF(AND(AR$7&gt;=$E9,AR$7&lt;=$F9),($D9/$G9),0))),IF(AND(AR$7&gt;=$E9,AR$7&lt;=$F9),($D9/$G9),0))</f>
        <v>0</v>
      </c>
      <c r="AS9" s="34">
        <f>IF(Data!$C$2&gt;0,(IF(OR(AS$5=Data!$F$2,AS$5=Data!$G$2,(IF(COUNTIF(Data!$A$2:$A$939,AS$7),AS$7=(VLOOKUP(AS$7,Data!$A$2:$A$852,1,FALSE)),0))),"H",IF(AND(AS$7&gt;=$E9,AS$7&lt;=$F9),($D9/$G9),0))),IF(AND(AS$7&gt;=$E9,AS$7&lt;=$F9),($D9/$G9),0))</f>
        <v>0</v>
      </c>
      <c r="AT9" s="34" t="str">
        <f>IF(Data!$C$2&gt;0,(IF(OR(AT$5=Data!$F$2,AT$5=Data!$G$2,(IF(COUNTIF(Data!$A$2:$A$939,AT$7),AT$7=(VLOOKUP(AT$7,Data!$A$2:$A$852,1,FALSE)),0))),"H",IF(AND(AT$7&gt;=$E9,AT$7&lt;=$F9),($D9/$G9),0))),IF(AND(AT$7&gt;=$E9,AT$7&lt;=$F9),($D9/$G9),0))</f>
        <v>H</v>
      </c>
      <c r="AU9" s="34" t="str">
        <f>IF(Data!$C$2&gt;0,(IF(OR(AU$5=Data!$F$2,AU$5=Data!$G$2,(IF(COUNTIF(Data!$A$2:$A$939,AU$7),AU$7=(VLOOKUP(AU$7,Data!$A$2:$A$852,1,FALSE)),0))),"H",IF(AND(AU$7&gt;=$E9,AU$7&lt;=$F9),($D9/$G9),0))),IF(AND(AU$7&gt;=$E9,AU$7&lt;=$F9),($D9/$G9),0))</f>
        <v>H</v>
      </c>
      <c r="AV9" s="34">
        <f>IF(Data!$C$2&gt;0,(IF(OR(AV$5=Data!$F$2,AV$5=Data!$G$2,(IF(COUNTIF(Data!$A$2:$A$939,AV$7),AV$7=(VLOOKUP(AV$7,Data!$A$2:$A$852,1,FALSE)),0))),"H",IF(AND(AV$7&gt;=$E9,AV$7&lt;=$F9),($D9/$G9),0))),IF(AND(AV$7&gt;=$E9,AV$7&lt;=$F9),($D9/$G9),0))</f>
        <v>0</v>
      </c>
      <c r="AW9" s="34">
        <f>IF(Data!$C$2&gt;0,(IF(OR(AW$5=Data!$F$2,AW$5=Data!$G$2,(IF(COUNTIF(Data!$A$2:$A$939,AW$7),AW$7=(VLOOKUP(AW$7,Data!$A$2:$A$852,1,FALSE)),0))),"H",IF(AND(AW$7&gt;=$E9,AW$7&lt;=$F9),($D9/$G9),0))),IF(AND(AW$7&gt;=$E9,AW$7&lt;=$F9),($D9/$G9),0))</f>
        <v>0</v>
      </c>
      <c r="AX9" s="34">
        <f>IF(Data!$C$2&gt;0,(IF(OR(AX$5=Data!$F$2,AX$5=Data!$G$2,(IF(COUNTIF(Data!$A$2:$A$939,AX$7),AX$7=(VLOOKUP(AX$7,Data!$A$2:$A$852,1,FALSE)),0))),"H",IF(AND(AX$7&gt;=$E9,AX$7&lt;=$F9),($D9/$G9),0))),IF(AND(AX$7&gt;=$E9,AX$7&lt;=$F9),($D9/$G9),0))</f>
        <v>0</v>
      </c>
      <c r="AY9" s="34">
        <f>IF(Data!$C$2&gt;0,(IF(OR(AY$5=Data!$F$2,AY$5=Data!$G$2,(IF(COUNTIF(Data!$A$2:$A$939,AY$7),AY$7=(VLOOKUP(AY$7,Data!$A$2:$A$852,1,FALSE)),0))),"H",IF(AND(AY$7&gt;=$E9,AY$7&lt;=$F9),($D9/$G9),0))),IF(AND(AY$7&gt;=$E9,AY$7&lt;=$F9),($D9/$G9),0))</f>
        <v>0</v>
      </c>
      <c r="AZ9" s="34">
        <f>IF(Data!$C$2&gt;0,(IF(OR(AZ$5=Data!$F$2,AZ$5=Data!$G$2,(IF(COUNTIF(Data!$A$2:$A$939,AZ$7),AZ$7=(VLOOKUP(AZ$7,Data!$A$2:$A$852,1,FALSE)),0))),"H",IF(AND(AZ$7&gt;=$E9,AZ$7&lt;=$F9),($D9/$G9),0))),IF(AND(AZ$7&gt;=$E9,AZ$7&lt;=$F9),($D9/$G9),0))</f>
        <v>0</v>
      </c>
      <c r="BA9" s="34" t="str">
        <f>IF(Data!$C$2&gt;0,(IF(OR(BA$5=Data!$F$2,BA$5=Data!$G$2,(IF(COUNTIF(Data!$A$2:$A$939,BA$7),BA$7=(VLOOKUP(BA$7,Data!$A$2:$A$852,1,FALSE)),0))),"H",IF(AND(BA$7&gt;=$E9,BA$7&lt;=$F9),($D9/$G9),0))),IF(AND(BA$7&gt;=$E9,BA$7&lt;=$F9),($D9/$G9),0))</f>
        <v>H</v>
      </c>
      <c r="BB9" s="34" t="str">
        <f>IF(Data!$C$2&gt;0,(IF(OR(BB$5=Data!$F$2,BB$5=Data!$G$2,(IF(COUNTIF(Data!$A$2:$A$939,BB$7),BB$7=(VLOOKUP(BB$7,Data!$A$2:$A$852,1,FALSE)),0))),"H",IF(AND(BB$7&gt;=$E9,BB$7&lt;=$F9),($D9/$G9),0))),IF(AND(BB$7&gt;=$E9,BB$7&lt;=$F9),($D9/$G9),0))</f>
        <v>H</v>
      </c>
      <c r="BC9" s="34">
        <f>IF(Data!$C$2&gt;0,(IF(OR(BC$5=Data!$F$2,BC$5=Data!$G$2,(IF(COUNTIF(Data!$A$2:$A$939,BC$7),BC$7=(VLOOKUP(BC$7,Data!$A$2:$A$852,1,FALSE)),0))),"H",IF(AND(BC$7&gt;=$E9,BC$7&lt;=$F9),($D9/$G9),0))),IF(AND(BC$7&gt;=$E9,BC$7&lt;=$F9),($D9/$G9),0))</f>
        <v>0</v>
      </c>
      <c r="BD9" s="34">
        <f>IF(Data!$C$2&gt;0,(IF(OR(BD$5=Data!$F$2,BD$5=Data!$G$2,(IF(COUNTIF(Data!$A$2:$A$939,BD$7),BD$7=(VLOOKUP(BD$7,Data!$A$2:$A$852,1,FALSE)),0))),"H",IF(AND(BD$7&gt;=$E9,BD$7&lt;=$F9),($D9/$G9),0))),IF(AND(BD$7&gt;=$E9,BD$7&lt;=$F9),($D9/$G9),0))</f>
        <v>0</v>
      </c>
      <c r="BE9" s="34">
        <f>IF(Data!$C$2&gt;0,(IF(OR(BE$5=Data!$F$2,BE$5=Data!$G$2,(IF(COUNTIF(Data!$A$2:$A$939,BE$7),BE$7=(VLOOKUP(BE$7,Data!$A$2:$A$852,1,FALSE)),0))),"H",IF(AND(BE$7&gt;=$E9,BE$7&lt;=$F9),($D9/$G9),0))),IF(AND(BE$7&gt;=$E9,BE$7&lt;=$F9),($D9/$G9),0))</f>
        <v>0</v>
      </c>
      <c r="BF9" s="34">
        <f>IF(Data!$C$2&gt;0,(IF(OR(BF$5=Data!$F$2,BF$5=Data!$G$2,(IF(COUNTIF(Data!$A$2:$A$939,BF$7),BF$7=(VLOOKUP(BF$7,Data!$A$2:$A$852,1,FALSE)),0))),"H",IF(AND(BF$7&gt;=$E9,BF$7&lt;=$F9),($D9/$G9),0))),IF(AND(BF$7&gt;=$E9,BF$7&lt;=$F9),($D9/$G9),0))</f>
        <v>0</v>
      </c>
      <c r="BG9" s="34">
        <f>IF(Data!$C$2&gt;0,(IF(OR(BG$5=Data!$F$2,BG$5=Data!$G$2,(IF(COUNTIF(Data!$A$2:$A$939,BG$7),BG$7=(VLOOKUP(BG$7,Data!$A$2:$A$852,1,FALSE)),0))),"H",IF(AND(BG$7&gt;=$E9,BG$7&lt;=$F9),($D9/$G9),0))),IF(AND(BG$7&gt;=$E9,BG$7&lt;=$F9),($D9/$G9),0))</f>
        <v>0</v>
      </c>
      <c r="BH9" s="34" t="str">
        <f>IF(Data!$C$2&gt;0,(IF(OR(BH$5=Data!$F$2,BH$5=Data!$G$2,(IF(COUNTIF(Data!$A$2:$A$939,BH$7),BH$7=(VLOOKUP(BH$7,Data!$A$2:$A$852,1,FALSE)),0))),"H",IF(AND(BH$7&gt;=$E9,BH$7&lt;=$F9),($D9/$G9),0))),IF(AND(BH$7&gt;=$E9,BH$7&lt;=$F9),($D9/$G9),0))</f>
        <v>H</v>
      </c>
      <c r="BI9" s="34" t="str">
        <f>IF(Data!$C$2&gt;0,(IF(OR(BI$5=Data!$F$2,BI$5=Data!$G$2,(IF(COUNTIF(Data!$A$2:$A$939,BI$7),BI$7=(VLOOKUP(BI$7,Data!$A$2:$A$852,1,FALSE)),0))),"H",IF(AND(BI$7&gt;=$E9,BI$7&lt;=$F9),($D9/$G9),0))),IF(AND(BI$7&gt;=$E9,BI$7&lt;=$F9),($D9/$G9),0))</f>
        <v>H</v>
      </c>
      <c r="BJ9" s="34">
        <f>IF(Data!$C$2&gt;0,(IF(OR(BJ$5=Data!$F$2,BJ$5=Data!$G$2,(IF(COUNTIF(Data!$A$2:$A$939,BJ$7),BJ$7=(VLOOKUP(BJ$7,Data!$A$2:$A$852,1,FALSE)),0))),"H",IF(AND(BJ$7&gt;=$E9,BJ$7&lt;=$F9),($D9/$G9),0))),IF(AND(BJ$7&gt;=$E9,BJ$7&lt;=$F9),($D9/$G9),0))</f>
        <v>0</v>
      </c>
      <c r="BK9" s="34">
        <f>IF(Data!$C$2&gt;0,(IF(OR(BK$5=Data!$F$2,BK$5=Data!$G$2,(IF(COUNTIF(Data!$A$2:$A$939,BK$7),BK$7=(VLOOKUP(BK$7,Data!$A$2:$A$852,1,FALSE)),0))),"H",IF(AND(BK$7&gt;=$E9,BK$7&lt;=$F9),($D9/$G9),0))),IF(AND(BK$7&gt;=$E9,BK$7&lt;=$F9),($D9/$G9),0))</f>
        <v>0</v>
      </c>
      <c r="BL9" s="34">
        <f>IF(Data!$C$2&gt;0,(IF(OR(BL$5=Data!$F$2,BL$5=Data!$G$2,(IF(COUNTIF(Data!$A$2:$A$939,BL$7),BL$7=(VLOOKUP(BL$7,Data!$A$2:$A$852,1,FALSE)),0))),"H",IF(AND(BL$7&gt;=$E9,BL$7&lt;=$F9),($D9/$G9),0))),IF(AND(BL$7&gt;=$E9,BL$7&lt;=$F9),($D9/$G9),0))</f>
        <v>0</v>
      </c>
      <c r="BM9" s="34">
        <f>IF(Data!$C$2&gt;0,(IF(OR(BM$5=Data!$F$2,BM$5=Data!$G$2,(IF(COUNTIF(Data!$A$2:$A$939,BM$7),BM$7=(VLOOKUP(BM$7,Data!$A$2:$A$852,1,FALSE)),0))),"H",IF(AND(BM$7&gt;=$E9,BM$7&lt;=$F9),($D9/$G9),0))),IF(AND(BM$7&gt;=$E9,BM$7&lt;=$F9),($D9/$G9),0))</f>
        <v>0</v>
      </c>
      <c r="BN9" s="34">
        <f>IF(Data!$C$2&gt;0,(IF(OR(BN$5=Data!$F$2,BN$5=Data!$G$2,(IF(COUNTIF(Data!$A$2:$A$939,BN$7),BN$7=(VLOOKUP(BN$7,Data!$A$2:$A$852,1,FALSE)),0))),"H",IF(AND(BN$7&gt;=$E9,BN$7&lt;=$F9),($D9/$G9),0))),IF(AND(BN$7&gt;=$E9,BN$7&lt;=$F9),($D9/$G9),0))</f>
        <v>0</v>
      </c>
      <c r="BO9" s="34" t="str">
        <f>IF(Data!$C$2&gt;0,(IF(OR(BO$5=Data!$F$2,BO$5=Data!$G$2,(IF(COUNTIF(Data!$A$2:$A$939,BO$7),BO$7=(VLOOKUP(BO$7,Data!$A$2:$A$852,1,FALSE)),0))),"H",IF(AND(BO$7&gt;=$E9,BO$7&lt;=$F9),($D9/$G9),0))),IF(AND(BO$7&gt;=$E9,BO$7&lt;=$F9),($D9/$G9),0))</f>
        <v>H</v>
      </c>
      <c r="BP9" s="34" t="str">
        <f>IF(Data!$C$2&gt;0,(IF(OR(BP$5=Data!$F$2,BP$5=Data!$G$2,(IF(COUNTIF(Data!$A$2:$A$939,BP$7),BP$7=(VLOOKUP(BP$7,Data!$A$2:$A$852,1,FALSE)),0))),"H",IF(AND(BP$7&gt;=$E9,BP$7&lt;=$F9),($D9/$G9),0))),IF(AND(BP$7&gt;=$E9,BP$7&lt;=$F9),($D9/$G9),0))</f>
        <v>H</v>
      </c>
      <c r="BQ9" s="34">
        <f>IF(Data!$C$2&gt;0,(IF(OR(BQ$5=Data!$F$2,BQ$5=Data!$G$2,(IF(COUNTIF(Data!$A$2:$A$939,BQ$7),BQ$7=(VLOOKUP(BQ$7,Data!$A$2:$A$852,1,FALSE)),0))),"H",IF(AND(BQ$7&gt;=$E9,BQ$7&lt;=$F9),($D9/$G9),0))),IF(AND(BQ$7&gt;=$E9,BQ$7&lt;=$F9),($D9/$G9),0))</f>
        <v>0</v>
      </c>
      <c r="BR9" s="34">
        <f>IF(Data!$C$2&gt;0,(IF(OR(BR$5=Data!$F$2,BR$5=Data!$G$2,(IF(COUNTIF(Data!$A$2:$A$939,BR$7),BR$7=(VLOOKUP(BR$7,Data!$A$2:$A$852,1,FALSE)),0))),"H",IF(AND(BR$7&gt;=$E9,BR$7&lt;=$F9),($D9/$G9),0))),IF(AND(BR$7&gt;=$E9,BR$7&lt;=$F9),($D9/$G9),0))</f>
        <v>0</v>
      </c>
      <c r="BS9" s="34">
        <f>IF(Data!$C$2&gt;0,(IF(OR(BS$5=Data!$F$2,BS$5=Data!$G$2,(IF(COUNTIF(Data!$A$2:$A$939,BS$7),BS$7=(VLOOKUP(BS$7,Data!$A$2:$A$852,1,FALSE)),0))),"H",IF(AND(BS$7&gt;=$E9,BS$7&lt;=$F9),($D9/$G9),0))),IF(AND(BS$7&gt;=$E9,BS$7&lt;=$F9),($D9/$G9),0))</f>
        <v>0</v>
      </c>
      <c r="BT9" s="34">
        <f>IF(Data!$C$2&gt;0,(IF(OR(BT$5=Data!$F$2,BT$5=Data!$G$2,(IF(COUNTIF(Data!$A$2:$A$939,BT$7),BT$7=(VLOOKUP(BT$7,Data!$A$2:$A$852,1,FALSE)),0))),"H",IF(AND(BT$7&gt;=$E9,BT$7&lt;=$F9),($D9/$G9),0))),IF(AND(BT$7&gt;=$E9,BT$7&lt;=$F9),($D9/$G9),0))</f>
        <v>0</v>
      </c>
      <c r="BU9" s="34">
        <f>IF(Data!$C$2&gt;0,(IF(OR(BU$5=Data!$F$2,BU$5=Data!$G$2,(IF(COUNTIF(Data!$A$2:$A$939,BU$7),BU$7=(VLOOKUP(BU$7,Data!$A$2:$A$852,1,FALSE)),0))),"H",IF(AND(BU$7&gt;=$E9,BU$7&lt;=$F9),($D9/$G9),0))),IF(AND(BU$7&gt;=$E9,BU$7&lt;=$F9),($D9/$G9),0))</f>
        <v>0</v>
      </c>
      <c r="BV9" s="34" t="str">
        <f>IF(Data!$C$2&gt;0,(IF(OR(BV$5=Data!$F$2,BV$5=Data!$G$2,(IF(COUNTIF(Data!$A$2:$A$939,BV$7),BV$7=(VLOOKUP(BV$7,Data!$A$2:$A$852,1,FALSE)),0))),"H",IF(AND(BV$7&gt;=$E9,BV$7&lt;=$F9),($D9/$G9),0))),IF(AND(BV$7&gt;=$E9,BV$7&lt;=$F9),($D9/$G9),0))</f>
        <v>H</v>
      </c>
      <c r="BW9" s="34" t="str">
        <f>IF(Data!$C$2&gt;0,(IF(OR(BW$5=Data!$F$2,BW$5=Data!$G$2,(IF(COUNTIF(Data!$A$2:$A$939,BW$7),BW$7=(VLOOKUP(BW$7,Data!$A$2:$A$852,1,FALSE)),0))),"H",IF(AND(BW$7&gt;=$E9,BW$7&lt;=$F9),($D9/$G9),0))),IF(AND(BW$7&gt;=$E9,BW$7&lt;=$F9),($D9/$G9),0))</f>
        <v>H</v>
      </c>
      <c r="BX9" s="34">
        <f>IF(Data!$C$2&gt;0,(IF(OR(BX$5=Data!$F$2,BX$5=Data!$G$2,(IF(COUNTIF(Data!$A$2:$A$939,BX$7),BX$7=(VLOOKUP(BX$7,Data!$A$2:$A$852,1,FALSE)),0))),"H",IF(AND(BX$7&gt;=$E9,BX$7&lt;=$F9),($D9/$G9),0))),IF(AND(BX$7&gt;=$E9,BX$7&lt;=$F9),($D9/$G9),0))</f>
        <v>0</v>
      </c>
      <c r="BY9" s="34">
        <f>IF(Data!$C$2&gt;0,(IF(OR(BY$5=Data!$F$2,BY$5=Data!$G$2,(IF(COUNTIF(Data!$A$2:$A$939,BY$7),BY$7=(VLOOKUP(BY$7,Data!$A$2:$A$852,1,FALSE)),0))),"H",IF(AND(BY$7&gt;=$E9,BY$7&lt;=$F9),($D9/$G9),0))),IF(AND(BY$7&gt;=$E9,BY$7&lt;=$F9),($D9/$G9),0))</f>
        <v>0</v>
      </c>
      <c r="BZ9" s="34">
        <f>IF(Data!$C$2&gt;0,(IF(OR(BZ$5=Data!$F$2,BZ$5=Data!$G$2,(IF(COUNTIF(Data!$A$2:$A$939,BZ$7),BZ$7=(VLOOKUP(BZ$7,Data!$A$2:$A$852,1,FALSE)),0))),"H",IF(AND(BZ$7&gt;=$E9,BZ$7&lt;=$F9),($D9/$G9),0))),IF(AND(BZ$7&gt;=$E9,BZ$7&lt;=$F9),($D9/$G9),0))</f>
        <v>0</v>
      </c>
      <c r="CA9" s="34">
        <f>IF(Data!$C$2&gt;0,(IF(OR(CA$5=Data!$F$2,CA$5=Data!$G$2,(IF(COUNTIF(Data!$A$2:$A$939,CA$7),CA$7=(VLOOKUP(CA$7,Data!$A$2:$A$852,1,FALSE)),0))),"H",IF(AND(CA$7&gt;=$E9,CA$7&lt;=$F9),($D9/$G9),0))),IF(AND(CA$7&gt;=$E9,CA$7&lt;=$F9),($D9/$G9),0))</f>
        <v>0</v>
      </c>
      <c r="CB9" s="34">
        <f>IF(Data!$C$2&gt;0,(IF(OR(CB$5=Data!$F$2,CB$5=Data!$G$2,(IF(COUNTIF(Data!$A$2:$A$939,CB$7),CB$7=(VLOOKUP(CB$7,Data!$A$2:$A$852,1,FALSE)),0))),"H",IF(AND(CB$7&gt;=$E9,CB$7&lt;=$F9),($D9/$G9),0))),IF(AND(CB$7&gt;=$E9,CB$7&lt;=$F9),($D9/$G9),0))</f>
        <v>0</v>
      </c>
      <c r="CC9" s="34" t="str">
        <f>IF(Data!$C$2&gt;0,(IF(OR(CC$5=Data!$F$2,CC$5=Data!$G$2,(IF(COUNTIF(Data!$A$2:$A$939,CC$7),CC$7=(VLOOKUP(CC$7,Data!$A$2:$A$852,1,FALSE)),0))),"H",IF(AND(CC$7&gt;=$E9,CC$7&lt;=$F9),($D9/$G9),0))),IF(AND(CC$7&gt;=$E9,CC$7&lt;=$F9),($D9/$G9),0))</f>
        <v>H</v>
      </c>
      <c r="CD9" s="34" t="str">
        <f>IF(Data!$C$2&gt;0,(IF(OR(CD$5=Data!$F$2,CD$5=Data!$G$2,(IF(COUNTIF(Data!$A$2:$A$939,CD$7),CD$7=(VLOOKUP(CD$7,Data!$A$2:$A$852,1,FALSE)),0))),"H",IF(AND(CD$7&gt;=$E9,CD$7&lt;=$F9),($D9/$G9),0))),IF(AND(CD$7&gt;=$E9,CD$7&lt;=$F9),($D9/$G9),0))</f>
        <v>H</v>
      </c>
      <c r="CE9" s="34">
        <f>IF(Data!$C$2&gt;0,(IF(OR(CE$5=Data!$F$2,CE$5=Data!$G$2,(IF(COUNTIF(Data!$A$2:$A$939,CE$7),CE$7=(VLOOKUP(CE$7,Data!$A$2:$A$852,1,FALSE)),0))),"H",IF(AND(CE$7&gt;=$E9,CE$7&lt;=$F9),($D9/$G9),0))),IF(AND(CE$7&gt;=$E9,CE$7&lt;=$F9),($D9/$G9),0))</f>
        <v>0</v>
      </c>
      <c r="CF9" s="34">
        <f>IF(Data!$C$2&gt;0,(IF(OR(CF$5=Data!$F$2,CF$5=Data!$G$2,(IF(COUNTIF(Data!$A$2:$A$939,CF$7),CF$7=(VLOOKUP(CF$7,Data!$A$2:$A$852,1,FALSE)),0))),"H",IF(AND(CF$7&gt;=$E9,CF$7&lt;=$F9),($D9/$G9),0))),IF(AND(CF$7&gt;=$E9,CF$7&lt;=$F9),($D9/$G9),0))</f>
        <v>0</v>
      </c>
      <c r="CG9" s="34">
        <f>IF(Data!$C$2&gt;0,(IF(OR(CG$5=Data!$F$2,CG$5=Data!$G$2,(IF(COUNTIF(Data!$A$2:$A$939,CG$7),CG$7=(VLOOKUP(CG$7,Data!$A$2:$A$852,1,FALSE)),0))),"H",IF(AND(CG$7&gt;=$E9,CG$7&lt;=$F9),($D9/$G9),0))),IF(AND(CG$7&gt;=$E9,CG$7&lt;=$F9),($D9/$G9),0))</f>
        <v>0</v>
      </c>
      <c r="CH9" s="34">
        <f>IF(Data!$C$2&gt;0,(IF(OR(CH$5=Data!$F$2,CH$5=Data!$G$2,(IF(COUNTIF(Data!$A$2:$A$939,CH$7),CH$7=(VLOOKUP(CH$7,Data!$A$2:$A$852,1,FALSE)),0))),"H",IF(AND(CH$7&gt;=$E9,CH$7&lt;=$F9),($D9/$G9),0))),IF(AND(CH$7&gt;=$E9,CH$7&lt;=$F9),($D9/$G9),0))</f>
        <v>0</v>
      </c>
      <c r="CI9" s="34">
        <f>IF(Data!$C$2&gt;0,(IF(OR(CI$5=Data!$F$2,CI$5=Data!$G$2,(IF(COUNTIF(Data!$A$2:$A$939,CI$7),CI$7=(VLOOKUP(CI$7,Data!$A$2:$A$852,1,FALSE)),0))),"H",IF(AND(CI$7&gt;=$E9,CI$7&lt;=$F9),($D9/$G9),0))),IF(AND(CI$7&gt;=$E9,CI$7&lt;=$F9),($D9/$G9),0))</f>
        <v>0</v>
      </c>
      <c r="CJ9" s="34" t="str">
        <f>IF(Data!$C$2&gt;0,(IF(OR(CJ$5=Data!$F$2,CJ$5=Data!$G$2,(IF(COUNTIF(Data!$A$2:$A$939,CJ$7),CJ$7=(VLOOKUP(CJ$7,Data!$A$2:$A$852,1,FALSE)),0))),"H",IF(AND(CJ$7&gt;=$E9,CJ$7&lt;=$F9),($D9/$G9),0))),IF(AND(CJ$7&gt;=$E9,CJ$7&lt;=$F9),($D9/$G9),0))</f>
        <v>H</v>
      </c>
      <c r="CK9" s="34" t="str">
        <f>IF(Data!$C$2&gt;0,(IF(OR(CK$5=Data!$F$2,CK$5=Data!$G$2,(IF(COUNTIF(Data!$A$2:$A$939,CK$7),CK$7=(VLOOKUP(CK$7,Data!$A$2:$A$852,1,FALSE)),0))),"H",IF(AND(CK$7&gt;=$E9,CK$7&lt;=$F9),($D9/$G9),0))),IF(AND(CK$7&gt;=$E9,CK$7&lt;=$F9),($D9/$G9),0))</f>
        <v>H</v>
      </c>
      <c r="CL9" s="34">
        <f>IF(Data!$C$2&gt;0,(IF(OR(CL$5=Data!$F$2,CL$5=Data!$G$2,(IF(COUNTIF(Data!$A$2:$A$939,CL$7),CL$7=(VLOOKUP(CL$7,Data!$A$2:$A$852,1,FALSE)),0))),"H",IF(AND(CL$7&gt;=$E9,CL$7&lt;=$F9),($D9/$G9),0))),IF(AND(CL$7&gt;=$E9,CL$7&lt;=$F9),($D9/$G9),0))</f>
        <v>0</v>
      </c>
      <c r="CM9" s="34">
        <f>IF(Data!$C$2&gt;0,(IF(OR(CM$5=Data!$F$2,CM$5=Data!$G$2,(IF(COUNTIF(Data!$A$2:$A$939,CM$7),CM$7=(VLOOKUP(CM$7,Data!$A$2:$A$852,1,FALSE)),0))),"H",IF(AND(CM$7&gt;=$E9,CM$7&lt;=$F9),($D9/$G9),0))),IF(AND(CM$7&gt;=$E9,CM$7&lt;=$F9),($D9/$G9),0))</f>
        <v>0</v>
      </c>
      <c r="CN9" s="34">
        <f>IF(Data!$C$2&gt;0,(IF(OR(CN$5=Data!$F$2,CN$5=Data!$G$2,(IF(COUNTIF(Data!$A$2:$A$939,CN$7),CN$7=(VLOOKUP(CN$7,Data!$A$2:$A$852,1,FALSE)),0))),"H",IF(AND(CN$7&gt;=$E9,CN$7&lt;=$F9),($D9/$G9),0))),IF(AND(CN$7&gt;=$E9,CN$7&lt;=$F9),($D9/$G9),0))</f>
        <v>0</v>
      </c>
      <c r="CO9" s="34">
        <f>IF(Data!$C$2&gt;0,(IF(OR(CO$5=Data!$F$2,CO$5=Data!$G$2,(IF(COUNTIF(Data!$A$2:$A$939,CO$7),CO$7=(VLOOKUP(CO$7,Data!$A$2:$A$852,1,FALSE)),0))),"H",IF(AND(CO$7&gt;=$E9,CO$7&lt;=$F9),($D9/$G9),0))),IF(AND(CO$7&gt;=$E9,CO$7&lt;=$F9),($D9/$G9),0))</f>
        <v>0</v>
      </c>
      <c r="CP9" s="34">
        <f>IF(Data!$C$2&gt;0,(IF(OR(CP$5=Data!$F$2,CP$5=Data!$G$2,(IF(COUNTIF(Data!$A$2:$A$939,CP$7),CP$7=(VLOOKUP(CP$7,Data!$A$2:$A$852,1,FALSE)),0))),"H",IF(AND(CP$7&gt;=$E9,CP$7&lt;=$F9),($D9/$G9),0))),IF(AND(CP$7&gt;=$E9,CP$7&lt;=$F9),($D9/$G9),0))</f>
        <v>0</v>
      </c>
      <c r="CQ9" s="34" t="str">
        <f>IF(Data!$C$2&gt;0,(IF(OR(CQ$5=Data!$F$2,CQ$5=Data!$G$2,(IF(COUNTIF(Data!$A$2:$A$939,CQ$7),CQ$7=(VLOOKUP(CQ$7,Data!$A$2:$A$852,1,FALSE)),0))),"H",IF(AND(CQ$7&gt;=$E9,CQ$7&lt;=$F9),($D9/$G9),0))),IF(AND(CQ$7&gt;=$E9,CQ$7&lt;=$F9),($D9/$G9),0))</f>
        <v>H</v>
      </c>
      <c r="CR9" s="34" t="str">
        <f>IF(Data!$C$2&gt;0,(IF(OR(CR$5=Data!$F$2,CR$5=Data!$G$2,(IF(COUNTIF(Data!$A$2:$A$939,CR$7),CR$7=(VLOOKUP(CR$7,Data!$A$2:$A$852,1,FALSE)),0))),"H",IF(AND(CR$7&gt;=$E9,CR$7&lt;=$F9),($D9/$G9),0))),IF(AND(CR$7&gt;=$E9,CR$7&lt;=$F9),($D9/$G9),0))</f>
        <v>H</v>
      </c>
      <c r="CS9" s="34">
        <f>IF(Data!$C$2&gt;0,(IF(OR(CS$5=Data!$F$2,CS$5=Data!$G$2,(IF(COUNTIF(Data!$A$2:$A$939,CS$7),CS$7=(VLOOKUP(CS$7,Data!$A$2:$A$852,1,FALSE)),0))),"H",IF(AND(CS$7&gt;=$E9,CS$7&lt;=$F9),($D9/$G9),0))),IF(AND(CS$7&gt;=$E9,CS$7&lt;=$F9),($D9/$G9),0))</f>
        <v>0</v>
      </c>
      <c r="CT9" s="34">
        <f>IF(Data!$C$2&gt;0,(IF(OR(CT$5=Data!$F$2,CT$5=Data!$G$2,(IF(COUNTIF(Data!$A$2:$A$939,CT$7),CT$7=(VLOOKUP(CT$7,Data!$A$2:$A$852,1,FALSE)),0))),"H",IF(AND(CT$7&gt;=$E9,CT$7&lt;=$F9),($D9/$G9),0))),IF(AND(CT$7&gt;=$E9,CT$7&lt;=$F9),($D9/$G9),0))</f>
        <v>0</v>
      </c>
      <c r="CU9" s="34">
        <f>IF(Data!$C$2&gt;0,(IF(OR(CU$5=Data!$F$2,CU$5=Data!$G$2,(IF(COUNTIF(Data!$A$2:$A$939,CU$7),CU$7=(VLOOKUP(CU$7,Data!$A$2:$A$852,1,FALSE)),0))),"H",IF(AND(CU$7&gt;=$E9,CU$7&lt;=$F9),($D9/$G9),0))),IF(AND(CU$7&gt;=$E9,CU$7&lt;=$F9),($D9/$G9),0))</f>
        <v>0</v>
      </c>
      <c r="CV9" s="34">
        <f>IF(Data!$C$2&gt;0,(IF(OR(CV$5=Data!$F$2,CV$5=Data!$G$2,(IF(COUNTIF(Data!$A$2:$A$939,CV$7),CV$7=(VLOOKUP(CV$7,Data!$A$2:$A$852,1,FALSE)),0))),"H",IF(AND(CV$7&gt;=$E9,CV$7&lt;=$F9),($D9/$G9),0))),IF(AND(CV$7&gt;=$E9,CV$7&lt;=$F9),($D9/$G9),0))</f>
        <v>0</v>
      </c>
      <c r="CW9" s="34">
        <f>IF(Data!$C$2&gt;0,(IF(OR(CW$5=Data!$F$2,CW$5=Data!$G$2,(IF(COUNTIF(Data!$A$2:$A$939,CW$7),CW$7=(VLOOKUP(CW$7,Data!$A$2:$A$852,1,FALSE)),0))),"H",IF(AND(CW$7&gt;=$E9,CW$7&lt;=$F9),($D9/$G9),0))),IF(AND(CW$7&gt;=$E9,CW$7&lt;=$F9),($D9/$G9),0))</f>
        <v>0</v>
      </c>
      <c r="CX9" s="34" t="str">
        <f>IF(Data!$C$2&gt;0,(IF(OR(CX$5=Data!$F$2,CX$5=Data!$G$2,(IF(COUNTIF(Data!$A$2:$A$939,CX$7),CX$7=(VLOOKUP(CX$7,Data!$A$2:$A$852,1,FALSE)),0))),"H",IF(AND(CX$7&gt;=$E9,CX$7&lt;=$F9),($D9/$G9),0))),IF(AND(CX$7&gt;=$E9,CX$7&lt;=$F9),($D9/$G9),0))</f>
        <v>H</v>
      </c>
      <c r="CY9" s="34" t="str">
        <f>IF(Data!$C$2&gt;0,(IF(OR(CY$5=Data!$F$2,CY$5=Data!$G$2,(IF(COUNTIF(Data!$A$2:$A$939,CY$7),CY$7=(VLOOKUP(CY$7,Data!$A$2:$A$852,1,FALSE)),0))),"H",IF(AND(CY$7&gt;=$E9,CY$7&lt;=$F9),($D9/$G9),0))),IF(AND(CY$7&gt;=$E9,CY$7&lt;=$F9),($D9/$G9),0))</f>
        <v>H</v>
      </c>
      <c r="CZ9" s="34">
        <f>IF(Data!$C$2&gt;0,(IF(OR(CZ$5=Data!$F$2,CZ$5=Data!$G$2,(IF(COUNTIF(Data!$A$2:$A$939,CZ$7),CZ$7=(VLOOKUP(CZ$7,Data!$A$2:$A$852,1,FALSE)),0))),"H",IF(AND(CZ$7&gt;=$E9,CZ$7&lt;=$F9),($D9/$G9),0))),IF(AND(CZ$7&gt;=$E9,CZ$7&lt;=$F9),($D9/$G9),0))</f>
        <v>0</v>
      </c>
      <c r="DA9" s="34">
        <f>IF(Data!$C$2&gt;0,(IF(OR(DA$5=Data!$F$2,DA$5=Data!$G$2,(IF(COUNTIF(Data!$A$2:$A$939,DA$7),DA$7=(VLOOKUP(DA$7,Data!$A$2:$A$852,1,FALSE)),0))),"H",IF(AND(DA$7&gt;=$E9,DA$7&lt;=$F9),($D9/$G9),0))),IF(AND(DA$7&gt;=$E9,DA$7&lt;=$F9),($D9/$G9),0))</f>
        <v>0</v>
      </c>
      <c r="DB9" s="34">
        <f>IF(Data!$C$2&gt;0,(IF(OR(DB$5=Data!$F$2,DB$5=Data!$G$2,(IF(COUNTIF(Data!$A$2:$A$939,DB$7),DB$7=(VLOOKUP(DB$7,Data!$A$2:$A$852,1,FALSE)),0))),"H",IF(AND(DB$7&gt;=$E9,DB$7&lt;=$F9),($D9/$G9),0))),IF(AND(DB$7&gt;=$E9,DB$7&lt;=$F9),($D9/$G9),0))</f>
        <v>0</v>
      </c>
      <c r="DC9" s="34">
        <f>IF(Data!$C$2&gt;0,(IF(OR(DC$5=Data!$F$2,DC$5=Data!$G$2,(IF(COUNTIF(Data!$A$2:$A$939,DC$7),DC$7=(VLOOKUP(DC$7,Data!$A$2:$A$852,1,FALSE)),0))),"H",IF(AND(DC$7&gt;=$E9,DC$7&lt;=$F9),($D9/$G9),0))),IF(AND(DC$7&gt;=$E9,DC$7&lt;=$F9),($D9/$G9),0))</f>
        <v>0</v>
      </c>
      <c r="DD9" s="34">
        <f>IF(Data!$C$2&gt;0,(IF(OR(DD$5=Data!$F$2,DD$5=Data!$G$2,(IF(COUNTIF(Data!$A$2:$A$939,DD$7),DD$7=(VLOOKUP(DD$7,Data!$A$2:$A$852,1,FALSE)),0))),"H",IF(AND(DD$7&gt;=$E9,DD$7&lt;=$F9),($D9/$G9),0))),IF(AND(DD$7&gt;=$E9,DD$7&lt;=$F9),($D9/$G9),0))</f>
        <v>0</v>
      </c>
      <c r="DE9" s="34" t="str">
        <f>IF(Data!$C$2&gt;0,(IF(OR(DE$5=Data!$F$2,DE$5=Data!$G$2,(IF(COUNTIF(Data!$A$2:$A$939,DE$7),DE$7=(VLOOKUP(DE$7,Data!$A$2:$A$852,1,FALSE)),0))),"H",IF(AND(DE$7&gt;=$E9,DE$7&lt;=$F9),($D9/$G9),0))),IF(AND(DE$7&gt;=$E9,DE$7&lt;=$F9),($D9/$G9),0))</f>
        <v>H</v>
      </c>
      <c r="DF9" s="34" t="str">
        <f>IF(Data!$C$2&gt;0,(IF(OR(DF$5=Data!$F$2,DF$5=Data!$G$2,(IF(COUNTIF(Data!$A$2:$A$939,DF$7),DF$7=(VLOOKUP(DF$7,Data!$A$2:$A$852,1,FALSE)),0))),"H",IF(AND(DF$7&gt;=$E9,DF$7&lt;=$F9),($D9/$G9),0))),IF(AND(DF$7&gt;=$E9,DF$7&lt;=$F9),($D9/$G9),0))</f>
        <v>H</v>
      </c>
      <c r="DG9" s="34">
        <f>IF(Data!$C$2&gt;0,(IF(OR(DG$5=Data!$F$2,DG$5=Data!$G$2,(IF(COUNTIF(Data!$A$2:$A$939,DG$7),DG$7=(VLOOKUP(DG$7,Data!$A$2:$A$852,1,FALSE)),0))),"H",IF(AND(DG$7&gt;=$E9,DG$7&lt;=$F9),($D9/$G9),0))),IF(AND(DG$7&gt;=$E9,DG$7&lt;=$F9),($D9/$G9),0))</f>
        <v>0</v>
      </c>
      <c r="DH9" s="34">
        <f>IF(Data!$C$2&gt;0,(IF(OR(DH$5=Data!$F$2,DH$5=Data!$G$2,(IF(COUNTIF(Data!$A$2:$A$939,DH$7),DH$7=(VLOOKUP(DH$7,Data!$A$2:$A$852,1,FALSE)),0))),"H",IF(AND(DH$7&gt;=$E9,DH$7&lt;=$F9),($D9/$G9),0))),IF(AND(DH$7&gt;=$E9,DH$7&lt;=$F9),($D9/$G9),0))</f>
        <v>0</v>
      </c>
      <c r="DI9" s="34">
        <f>IF(Data!$C$2&gt;0,(IF(OR(DI$5=Data!$F$2,DI$5=Data!$G$2,(IF(COUNTIF(Data!$A$2:$A$939,DI$7),DI$7=(VLOOKUP(DI$7,Data!$A$2:$A$852,1,FALSE)),0))),"H",IF(AND(DI$7&gt;=$E9,DI$7&lt;=$F9),($D9/$G9),0))),IF(AND(DI$7&gt;=$E9,DI$7&lt;=$F9),($D9/$G9),0))</f>
        <v>0</v>
      </c>
      <c r="DJ9" s="34">
        <f>IF(Data!$C$2&gt;0,(IF(OR(DJ$5=Data!$F$2,DJ$5=Data!$G$2,(IF(COUNTIF(Data!$A$2:$A$939,DJ$7),DJ$7=(VLOOKUP(DJ$7,Data!$A$2:$A$852,1,FALSE)),0))),"H",IF(AND(DJ$7&gt;=$E9,DJ$7&lt;=$F9),($D9/$G9),0))),IF(AND(DJ$7&gt;=$E9,DJ$7&lt;=$F9),($D9/$G9),0))</f>
        <v>0</v>
      </c>
      <c r="DK9" s="34">
        <f>IF(Data!$C$2&gt;0,(IF(OR(DK$5=Data!$F$2,DK$5=Data!$G$2,(IF(COUNTIF(Data!$A$2:$A$939,DK$7),DK$7=(VLOOKUP(DK$7,Data!$A$2:$A$852,1,FALSE)),0))),"H",IF(AND(DK$7&gt;=$E9,DK$7&lt;=$F9),($D9/$G9),0))),IF(AND(DK$7&gt;=$E9,DK$7&lt;=$F9),($D9/$G9),0))</f>
        <v>0</v>
      </c>
      <c r="DL9" s="34" t="str">
        <f>IF(Data!$C$2&gt;0,(IF(OR(DL$5=Data!$F$2,DL$5=Data!$G$2,(IF(COUNTIF(Data!$A$2:$A$939,DL$7),DL$7=(VLOOKUP(DL$7,Data!$A$2:$A$852,1,FALSE)),0))),"H",IF(AND(DL$7&gt;=$E9,DL$7&lt;=$F9),($D9/$G9),0))),IF(AND(DL$7&gt;=$E9,DL$7&lt;=$F9),($D9/$G9),0))</f>
        <v>H</v>
      </c>
      <c r="DM9" s="34" t="str">
        <f>IF(Data!$C$2&gt;0,(IF(OR(DM$5=Data!$F$2,DM$5=Data!$G$2,(IF(COUNTIF(Data!$A$2:$A$939,DM$7),DM$7=(VLOOKUP(DM$7,Data!$A$2:$A$852,1,FALSE)),0))),"H",IF(AND(DM$7&gt;=$E9,DM$7&lt;=$F9),($D9/$G9),0))),IF(AND(DM$7&gt;=$E9,DM$7&lt;=$F9),($D9/$G9),0))</f>
        <v>H</v>
      </c>
      <c r="DN9" s="34">
        <f>IF(Data!$C$2&gt;0,(IF(OR(DN$5=Data!$F$2,DN$5=Data!$G$2,(IF(COUNTIF(Data!$A$2:$A$939,DN$7),DN$7=(VLOOKUP(DN$7,Data!$A$2:$A$852,1,FALSE)),0))),"H",IF(AND(DN$7&gt;=$E9,DN$7&lt;=$F9),($D9/$G9),0))),IF(AND(DN$7&gt;=$E9,DN$7&lt;=$F9),($D9/$G9),0))</f>
        <v>0</v>
      </c>
      <c r="DO9" s="34">
        <f>IF(Data!$C$2&gt;0,(IF(OR(DO$5=Data!$F$2,DO$5=Data!$G$2,(IF(COUNTIF(Data!$A$2:$A$939,DO$7),DO$7=(VLOOKUP(DO$7,Data!$A$2:$A$852,1,FALSE)),0))),"H",IF(AND(DO$7&gt;=$E9,DO$7&lt;=$F9),($D9/$G9),0))),IF(AND(DO$7&gt;=$E9,DO$7&lt;=$F9),($D9/$G9),0))</f>
        <v>0</v>
      </c>
      <c r="DP9" s="34">
        <f>IF(Data!$C$2&gt;0,(IF(OR(DP$5=Data!$F$2,DP$5=Data!$G$2,(IF(COUNTIF(Data!$A$2:$A$939,DP$7),DP$7=(VLOOKUP(DP$7,Data!$A$2:$A$852,1,FALSE)),0))),"H",IF(AND(DP$7&gt;=$E9,DP$7&lt;=$F9),($D9/$G9),0))),IF(AND(DP$7&gt;=$E9,DP$7&lt;=$F9),($D9/$G9),0))</f>
        <v>0</v>
      </c>
      <c r="DQ9" s="34">
        <f>IF(Data!$C$2&gt;0,(IF(OR(DQ$5=Data!$F$2,DQ$5=Data!$G$2,(IF(COUNTIF(Data!$A$2:$A$939,DQ$7),DQ$7=(VLOOKUP(DQ$7,Data!$A$2:$A$852,1,FALSE)),0))),"H",IF(AND(DQ$7&gt;=$E9,DQ$7&lt;=$F9),($D9/$G9),0))),IF(AND(DQ$7&gt;=$E9,DQ$7&lt;=$F9),($D9/$G9),0))</f>
        <v>0</v>
      </c>
      <c r="DR9" s="34">
        <f>IF(Data!$C$2&gt;0,(IF(OR(DR$5=Data!$F$2,DR$5=Data!$G$2,(IF(COUNTIF(Data!$A$2:$A$939,DR$7),DR$7=(VLOOKUP(DR$7,Data!$A$2:$A$852,1,FALSE)),0))),"H",IF(AND(DR$7&gt;=$E9,DR$7&lt;=$F9),($D9/$G9),0))),IF(AND(DR$7&gt;=$E9,DR$7&lt;=$F9),($D9/$G9),0))</f>
        <v>0</v>
      </c>
      <c r="DS9" s="34" t="str">
        <f>IF(Data!$C$2&gt;0,(IF(OR(DS$5=Data!$F$2,DS$5=Data!$G$2,(IF(COUNTIF(Data!$A$2:$A$939,DS$7),DS$7=(VLOOKUP(DS$7,Data!$A$2:$A$852,1,FALSE)),0))),"H",IF(AND(DS$7&gt;=$E9,DS$7&lt;=$F9),($D9/$G9),0))),IF(AND(DS$7&gt;=$E9,DS$7&lt;=$F9),($D9/$G9),0))</f>
        <v>H</v>
      </c>
      <c r="DT9" s="34" t="str">
        <f>IF(Data!$C$2&gt;0,(IF(OR(DT$5=Data!$F$2,DT$5=Data!$G$2,(IF(COUNTIF(Data!$A$2:$A$939,DT$7),DT$7=(VLOOKUP(DT$7,Data!$A$2:$A$852,1,FALSE)),0))),"H",IF(AND(DT$7&gt;=$E9,DT$7&lt;=$F9),($D9/$G9),0))),IF(AND(DT$7&gt;=$E9,DT$7&lt;=$F9),($D9/$G9),0))</f>
        <v>H</v>
      </c>
      <c r="DU9" s="34">
        <f>IF(Data!$C$2&gt;0,(IF(OR(DU$5=Data!$F$2,DU$5=Data!$G$2,(IF(COUNTIF(Data!$A$2:$A$939,DU$7),DU$7=(VLOOKUP(DU$7,Data!$A$2:$A$852,1,FALSE)),0))),"H",IF(AND(DU$7&gt;=$E9,DU$7&lt;=$F9),($D9/$G9),0))),IF(AND(DU$7&gt;=$E9,DU$7&lt;=$F9),($D9/$G9),0))</f>
        <v>0</v>
      </c>
      <c r="DV9" s="34">
        <f>IF(Data!$C$2&gt;0,(IF(OR(DV$5=Data!$F$2,DV$5=Data!$G$2,(IF(COUNTIF(Data!$A$2:$A$939,DV$7),DV$7=(VLOOKUP(DV$7,Data!$A$2:$A$852,1,FALSE)),0))),"H",IF(AND(DV$7&gt;=$E9,DV$7&lt;=$F9),($D9/$G9),0))),IF(AND(DV$7&gt;=$E9,DV$7&lt;=$F9),($D9/$G9),0))</f>
        <v>0</v>
      </c>
      <c r="DW9" s="34">
        <f>IF(Data!$C$2&gt;0,(IF(OR(DW$5=Data!$F$2,DW$5=Data!$G$2,(IF(COUNTIF(Data!$A$2:$A$939,DW$7),DW$7=(VLOOKUP(DW$7,Data!$A$2:$A$852,1,FALSE)),0))),"H",IF(AND(DW$7&gt;=$E9,DW$7&lt;=$F9),($D9/$G9),0))),IF(AND(DW$7&gt;=$E9,DW$7&lt;=$F9),($D9/$G9),0))</f>
        <v>0</v>
      </c>
      <c r="DX9" s="34">
        <f>IF(Data!$C$2&gt;0,(IF(OR(DX$5=Data!$F$2,DX$5=Data!$G$2,(IF(COUNTIF(Data!$A$2:$A$939,DX$7),DX$7=(VLOOKUP(DX$7,Data!$A$2:$A$852,1,FALSE)),0))),"H",IF(AND(DX$7&gt;=$E9,DX$7&lt;=$F9),($D9/$G9),0))),IF(AND(DX$7&gt;=$E9,DX$7&lt;=$F9),($D9/$G9),0))</f>
        <v>0</v>
      </c>
      <c r="DY9" s="34">
        <f>IF(Data!$C$2&gt;0,(IF(OR(DY$5=Data!$F$2,DY$5=Data!$G$2,(IF(COUNTIF(Data!$A$2:$A$939,DY$7),DY$7=(VLOOKUP(DY$7,Data!$A$2:$A$852,1,FALSE)),0))),"H",IF(AND(DY$7&gt;=$E9,DY$7&lt;=$F9),($D9/$G9),0))),IF(AND(DY$7&gt;=$E9,DY$7&lt;=$F9),($D9/$G9),0))</f>
        <v>0</v>
      </c>
      <c r="DZ9" s="34" t="str">
        <f>IF(Data!$C$2&gt;0,(IF(OR(DZ$5=Data!$F$2,DZ$5=Data!$G$2,(IF(COUNTIF(Data!$A$2:$A$939,DZ$7),DZ$7=(VLOOKUP(DZ$7,Data!$A$2:$A$852,1,FALSE)),0))),"H",IF(AND(DZ$7&gt;=$E9,DZ$7&lt;=$F9),($D9/$G9),0))),IF(AND(DZ$7&gt;=$E9,DZ$7&lt;=$F9),($D9/$G9),0))</f>
        <v>H</v>
      </c>
      <c r="EA9" s="34" t="str">
        <f>IF(Data!$C$2&gt;0,(IF(OR(EA$5=Data!$F$2,EA$5=Data!$G$2,(IF(COUNTIF(Data!$A$2:$A$939,EA$7),EA$7=(VLOOKUP(EA$7,Data!$A$2:$A$852,1,FALSE)),0))),"H",IF(AND(EA$7&gt;=$E9,EA$7&lt;=$F9),($D9/$G9),0))),IF(AND(EA$7&gt;=$E9,EA$7&lt;=$F9),($D9/$G9),0))</f>
        <v>H</v>
      </c>
      <c r="EB9" s="34">
        <f>IF(Data!$C$2&gt;0,(IF(OR(EB$5=Data!$F$2,EB$5=Data!$G$2,(IF(COUNTIF(Data!$A$2:$A$939,EB$7),EB$7=(VLOOKUP(EB$7,Data!$A$2:$A$852,1,FALSE)),0))),"H",IF(AND(EB$7&gt;=$E9,EB$7&lt;=$F9),($D9/$G9),0))),IF(AND(EB$7&gt;=$E9,EB$7&lt;=$F9),($D9/$G9),0))</f>
        <v>0</v>
      </c>
      <c r="EC9" s="34">
        <f>IF(Data!$C$2&gt;0,(IF(OR(EC$5=Data!$F$2,EC$5=Data!$G$2,(IF(COUNTIF(Data!$A$2:$A$939,EC$7),EC$7=(VLOOKUP(EC$7,Data!$A$2:$A$852,1,FALSE)),0))),"H",IF(AND(EC$7&gt;=$E9,EC$7&lt;=$F9),($D9/$G9),0))),IF(AND(EC$7&gt;=$E9,EC$7&lt;=$F9),($D9/$G9),0))</f>
        <v>0</v>
      </c>
      <c r="ED9" s="34">
        <f>IF(Data!$C$2&gt;0,(IF(OR(ED$5=Data!$F$2,ED$5=Data!$G$2,(IF(COUNTIF(Data!$A$2:$A$939,ED$7),ED$7=(VLOOKUP(ED$7,Data!$A$2:$A$852,1,FALSE)),0))),"H",IF(AND(ED$7&gt;=$E9,ED$7&lt;=$F9),($D9/$G9),0))),IF(AND(ED$7&gt;=$E9,ED$7&lt;=$F9),($D9/$G9),0))</f>
        <v>0</v>
      </c>
      <c r="EE9" s="34">
        <f>IF(Data!$C$2&gt;0,(IF(OR(EE$5=Data!$F$2,EE$5=Data!$G$2,(IF(COUNTIF(Data!$A$2:$A$939,EE$7),EE$7=(VLOOKUP(EE$7,Data!$A$2:$A$852,1,FALSE)),0))),"H",IF(AND(EE$7&gt;=$E9,EE$7&lt;=$F9),($D9/$G9),0))),IF(AND(EE$7&gt;=$E9,EE$7&lt;=$F9),($D9/$G9),0))</f>
        <v>0</v>
      </c>
      <c r="EF9" s="34">
        <f>IF(Data!$C$2&gt;0,(IF(OR(EF$5=Data!$F$2,EF$5=Data!$G$2,(IF(COUNTIF(Data!$A$2:$A$939,EF$7),EF$7=(VLOOKUP(EF$7,Data!$A$2:$A$852,1,FALSE)),0))),"H",IF(AND(EF$7&gt;=$E9,EF$7&lt;=$F9),($D9/$G9),0))),IF(AND(EF$7&gt;=$E9,EF$7&lt;=$F9),($D9/$G9),0))</f>
        <v>0</v>
      </c>
      <c r="EG9" s="34" t="str">
        <f>IF(Data!$C$2&gt;0,(IF(OR(EG$5=Data!$F$2,EG$5=Data!$G$2,(IF(COUNTIF(Data!$A$2:$A$939,EG$7),EG$7=(VLOOKUP(EG$7,Data!$A$2:$A$852,1,FALSE)),0))),"H",IF(AND(EG$7&gt;=$E9,EG$7&lt;=$F9),($D9/$G9),0))),IF(AND(EG$7&gt;=$E9,EG$7&lt;=$F9),($D9/$G9),0))</f>
        <v>H</v>
      </c>
      <c r="EH9" s="34" t="str">
        <f>IF(Data!$C$2&gt;0,(IF(OR(EH$5=Data!$F$2,EH$5=Data!$G$2,(IF(COUNTIF(Data!$A$2:$A$939,EH$7),EH$7=(VLOOKUP(EH$7,Data!$A$2:$A$852,1,FALSE)),0))),"H",IF(AND(EH$7&gt;=$E9,EH$7&lt;=$F9),($D9/$G9),0))),IF(AND(EH$7&gt;=$E9,EH$7&lt;=$F9),($D9/$G9),0))</f>
        <v>H</v>
      </c>
      <c r="EI9" s="34">
        <f>IF(Data!$C$2&gt;0,(IF(OR(EI$5=Data!$F$2,EI$5=Data!$G$2,(IF(COUNTIF(Data!$A$2:$A$939,EI$7),EI$7=(VLOOKUP(EI$7,Data!$A$2:$A$852,1,FALSE)),0))),"H",IF(AND(EI$7&gt;=$E9,EI$7&lt;=$F9),($D9/$G9),0))),IF(AND(EI$7&gt;=$E9,EI$7&lt;=$F9),($D9/$G9),0))</f>
        <v>0</v>
      </c>
      <c r="EJ9" s="34">
        <f>IF(Data!$C$2&gt;0,(IF(OR(EJ$5=Data!$F$2,EJ$5=Data!$G$2,(IF(COUNTIF(Data!$A$2:$A$939,EJ$7),EJ$7=(VLOOKUP(EJ$7,Data!$A$2:$A$852,1,FALSE)),0))),"H",IF(AND(EJ$7&gt;=$E9,EJ$7&lt;=$F9),($D9/$G9),0))),IF(AND(EJ$7&gt;=$E9,EJ$7&lt;=$F9),($D9/$G9),0))</f>
        <v>0</v>
      </c>
      <c r="EK9" s="34">
        <f>IF(Data!$C$2&gt;0,(IF(OR(EK$5=Data!$F$2,EK$5=Data!$G$2,(IF(COUNTIF(Data!$A$2:$A$939,EK$7),EK$7=(VLOOKUP(EK$7,Data!$A$2:$A$852,1,FALSE)),0))),"H",IF(AND(EK$7&gt;=$E9,EK$7&lt;=$F9),($D9/$G9),0))),IF(AND(EK$7&gt;=$E9,EK$7&lt;=$F9),($D9/$G9),0))</f>
        <v>0</v>
      </c>
      <c r="EL9" s="34">
        <f>IF(Data!$C$2&gt;0,(IF(OR(EL$5=Data!$F$2,EL$5=Data!$G$2,(IF(COUNTIF(Data!$A$2:$A$939,EL$7),EL$7=(VLOOKUP(EL$7,Data!$A$2:$A$852,1,FALSE)),0))),"H",IF(AND(EL$7&gt;=$E9,EL$7&lt;=$F9),($D9/$G9),0))),IF(AND(EL$7&gt;=$E9,EL$7&lt;=$F9),($D9/$G9),0))</f>
        <v>0</v>
      </c>
      <c r="EM9" s="34">
        <f>IF(Data!$C$2&gt;0,(IF(OR(EM$5=Data!$F$2,EM$5=Data!$G$2,(IF(COUNTIF(Data!$A$2:$A$939,EM$7),EM$7=(VLOOKUP(EM$7,Data!$A$2:$A$852,1,FALSE)),0))),"H",IF(AND(EM$7&gt;=$E9,EM$7&lt;=$F9),($D9/$G9),0))),IF(AND(EM$7&gt;=$E9,EM$7&lt;=$F9),($D9/$G9),0))</f>
        <v>0</v>
      </c>
      <c r="EN9" s="34" t="str">
        <f>IF(Data!$C$2&gt;0,(IF(OR(EN$5=Data!$F$2,EN$5=Data!$G$2,(IF(COUNTIF(Data!$A$2:$A$939,EN$7),EN$7=(VLOOKUP(EN$7,Data!$A$2:$A$852,1,FALSE)),0))),"H",IF(AND(EN$7&gt;=$E9,EN$7&lt;=$F9),($D9/$G9),0))),IF(AND(EN$7&gt;=$E9,EN$7&lt;=$F9),($D9/$G9),0))</f>
        <v>H</v>
      </c>
      <c r="EO9" s="35" t="str">
        <f>IF(Data!$C$2&gt;0,(IF(OR(EO$5=Data!$F$2,EO$5=Data!$G$2,(IF(COUNTIF(Data!$A$2:$A$939,EO$7),EO$7=(VLOOKUP(EO$7,Data!$A$2:$A$852,1,FALSE)),0))),"H",IF(AND(EO$7&gt;=$E9,EO$7&lt;=$F9),($D9/$G9),0))),IF(AND(EO$7&gt;=$E9,EO$7&lt;=$F9),($D9/$G9),0))</f>
        <v>H</v>
      </c>
      <c r="EP9" s="8" t="s">
        <v>47</v>
      </c>
      <c r="EQ9" s="18">
        <f>SUM(T9:EO9)-D9</f>
        <v>0</v>
      </c>
    </row>
    <row r="10" spans="1:147" ht="30" customHeight="1" thickBot="1">
      <c r="A10" s="385"/>
      <c r="B10" s="369"/>
      <c r="C10" s="369"/>
      <c r="D10" s="347"/>
      <c r="E10" s="366"/>
      <c r="F10" s="366"/>
      <c r="G10" s="373"/>
      <c r="H10" s="347"/>
      <c r="I10" s="363"/>
      <c r="J10" s="366"/>
      <c r="K10" s="366"/>
      <c r="L10" s="366"/>
      <c r="M10" s="349"/>
      <c r="N10" s="349"/>
      <c r="O10" s="347"/>
      <c r="P10" s="363"/>
      <c r="Q10" s="391"/>
      <c r="R10" s="364"/>
      <c r="S10" s="343"/>
      <c r="T10" s="36">
        <f>IF(T$7&gt;$L9,(((IF(Data!$C$2&gt;0,(IF(OR(T$5=Data!$F$2,T$5=Data!$G$2,(IF(COUNTIF(Data!$A$2:$A$939,T$7),T$7=(VLOOKUP(T$7,Data!$A$2:$A$852,1,FALSE)),0))),"H",IF(AND(T$7&gt;=$J9,T$7&lt;=$K9),($D9*(1-$P9)/$N9),0))),IF(AND(T$7&gt;=$J9,T$7&lt;=$K9),(($D9-$O9)/$N9),0))))),(((IF(Data!$C$2&gt;0,(IF(OR(T$5=Data!$F$2,T$5=Data!$G$2,(IF(COUNTIF(Data!$A$2:$A$939,T$7),T$7=(VLOOKUP(T$7,Data!$A$2:$A$852,1,FALSE)),0))),"H",IF(AND(T$7&gt;=$J9,T$7&lt;=$L9),($D9*$P9/$M9),0))),IF(AND(T$7&gt;=$J9,T$7&lt;=$L9),(($D9*$P9)/$M9),0))))))</f>
        <v>0</v>
      </c>
      <c r="U10" s="37">
        <f>IF(U$7&gt;$L9,(((IF(Data!$C$2&gt;0,(IF(OR(U$5=Data!$F$2,U$5=Data!$G$2,(IF(COUNTIF(Data!$A$2:$A$939,U$7),U$7=(VLOOKUP(U$7,Data!$A$2:$A$852,1,FALSE)),0))),"H",IF(AND(U$7&gt;=$J9,U$7&lt;=$K9),($D9*(1-$P9)/$N9),0))),IF(AND(U$7&gt;=$J9,U$7&lt;=$K9),(($D9-$O9)/$N9),0))))),(((IF(Data!$C$2&gt;0,(IF(OR(U$5=Data!$F$2,U$5=Data!$G$2,(IF(COUNTIF(Data!$A$2:$A$939,U$7),U$7=(VLOOKUP(U$7,Data!$A$2:$A$852,1,FALSE)),0))),"H",IF(AND(U$7&gt;=$J9,U$7&lt;=$L9),($D9*$P9/$M9),0))),IF(AND(U$7&gt;=$J9,U$7&lt;=$L9),(($D9*$P9)/$M9),0))))))</f>
        <v>0</v>
      </c>
      <c r="V10" s="37">
        <f>IF(V$7&gt;$L9,(((IF(Data!$C$2&gt;0,(IF(OR(V$5=Data!$F$2,V$5=Data!$G$2,(IF(COUNTIF(Data!$A$2:$A$939,V$7),V$7=(VLOOKUP(V$7,Data!$A$2:$A$852,1,FALSE)),0))),"H",IF(AND(V$7&gt;=$J9,V$7&lt;=$K9),($D9*(1-$P9)/$N9),0))),IF(AND(V$7&gt;=$J9,V$7&lt;=$K9),(($D9-$O9)/$N9),0))))),(((IF(Data!$C$2&gt;0,(IF(OR(V$5=Data!$F$2,V$5=Data!$G$2,(IF(COUNTIF(Data!$A$2:$A$939,V$7),V$7=(VLOOKUP(V$7,Data!$A$2:$A$852,1,FALSE)),0))),"H",IF(AND(V$7&gt;=$J9,V$7&lt;=$L9),($D9*$P9/$M9),0))),IF(AND(V$7&gt;=$J9,V$7&lt;=$L9),(($D9*$P9)/$M9),0))))))</f>
        <v>0</v>
      </c>
      <c r="W10" s="37">
        <f>IF(W$7&gt;$L9,(((IF(Data!$C$2&gt;0,(IF(OR(W$5=Data!$F$2,W$5=Data!$G$2,(IF(COUNTIF(Data!$A$2:$A$939,W$7),W$7=(VLOOKUP(W$7,Data!$A$2:$A$852,1,FALSE)),0))),"H",IF(AND(W$7&gt;=$J9,W$7&lt;=$K9),($D9*(1-$P9)/$N9),0))),IF(AND(W$7&gt;=$J9,W$7&lt;=$K9),(($D9-$O9)/$N9),0))))),(((IF(Data!$C$2&gt;0,(IF(OR(W$5=Data!$F$2,W$5=Data!$G$2,(IF(COUNTIF(Data!$A$2:$A$939,W$7),W$7=(VLOOKUP(W$7,Data!$A$2:$A$852,1,FALSE)),0))),"H",IF(AND(W$7&gt;=$J9,W$7&lt;=$L9),($D9*$P9/$M9),0))),IF(AND(W$7&gt;=$J9,W$7&lt;=$L9),(($D9*$P9)/$M9),0))))))</f>
        <v>8</v>
      </c>
      <c r="X10" s="37">
        <f>IF(X$7&gt;$L9,(((IF(Data!$C$2&gt;0,(IF(OR(X$5=Data!$F$2,X$5=Data!$G$2,(IF(COUNTIF(Data!$A$2:$A$939,X$7),X$7=(VLOOKUP(X$7,Data!$A$2:$A$852,1,FALSE)),0))),"H",IF(AND(X$7&gt;=$J9,X$7&lt;=$K9),($D9*(1-$P9)/$N9),0))),IF(AND(X$7&gt;=$J9,X$7&lt;=$K9),(($D9-$O9)/$N9),0))))),(((IF(Data!$C$2&gt;0,(IF(OR(X$5=Data!$F$2,X$5=Data!$G$2,(IF(COUNTIF(Data!$A$2:$A$939,X$7),X$7=(VLOOKUP(X$7,Data!$A$2:$A$852,1,FALSE)),0))),"H",IF(AND(X$7&gt;=$J9,X$7&lt;=$L9),($D9*$P9/$M9),0))),IF(AND(X$7&gt;=$J9,X$7&lt;=$L9),(($D9*$P9)/$M9),0))))))</f>
        <v>8</v>
      </c>
      <c r="Y10" s="37" t="str">
        <f>IF(Y$7&gt;$L9,(((IF(Data!$C$2&gt;0,(IF(OR(Y$5=Data!$F$2,Y$5=Data!$G$2,(IF(COUNTIF(Data!$A$2:$A$939,Y$7),Y$7=(VLOOKUP(Y$7,Data!$A$2:$A$852,1,FALSE)),0))),"H",IF(AND(Y$7&gt;=$J9,Y$7&lt;=$K9),($D9*(1-$P9)/$N9),0))),IF(AND(Y$7&gt;=$J9,Y$7&lt;=$K9),(($D9-$O9)/$N9),0))))),(((IF(Data!$C$2&gt;0,(IF(OR(Y$5=Data!$F$2,Y$5=Data!$G$2,(IF(COUNTIF(Data!$A$2:$A$939,Y$7),Y$7=(VLOOKUP(Y$7,Data!$A$2:$A$852,1,FALSE)),0))),"H",IF(AND(Y$7&gt;=$J9,Y$7&lt;=$L9),($D9*$P9/$M9),0))),IF(AND(Y$7&gt;=$J9,Y$7&lt;=$L9),(($D9*$P9)/$M9),0))))))</f>
        <v>H</v>
      </c>
      <c r="Z10" s="37" t="str">
        <f>IF(Z$7&gt;$L9,(((IF(Data!$C$2&gt;0,(IF(OR(Z$5=Data!$F$2,Z$5=Data!$G$2,(IF(COUNTIF(Data!$A$2:$A$939,Z$7),Z$7=(VLOOKUP(Z$7,Data!$A$2:$A$852,1,FALSE)),0))),"H",IF(AND(Z$7&gt;=$J9,Z$7&lt;=$K9),($D9*(1-$P9)/$N9),0))),IF(AND(Z$7&gt;=$J9,Z$7&lt;=$K9),(($D9-$O9)/$N9),0))))),(((IF(Data!$C$2&gt;0,(IF(OR(Z$5=Data!$F$2,Z$5=Data!$G$2,(IF(COUNTIF(Data!$A$2:$A$939,Z$7),Z$7=(VLOOKUP(Z$7,Data!$A$2:$A$852,1,FALSE)),0))),"H",IF(AND(Z$7&gt;=$J9,Z$7&lt;=$L9),($D9*$P9/$M9),0))),IF(AND(Z$7&gt;=$J9,Z$7&lt;=$L9),(($D9*$P9)/$M9),0))))))</f>
        <v>H</v>
      </c>
      <c r="AA10" s="37">
        <f>IF(AA$7&gt;$L9,(((IF(Data!$C$2&gt;0,(IF(OR(AA$5=Data!$F$2,AA$5=Data!$G$2,(IF(COUNTIF(Data!$A$2:$A$939,AA$7),AA$7=(VLOOKUP(AA$7,Data!$A$2:$A$852,1,FALSE)),0))),"H",IF(AND(AA$7&gt;=$J9,AA$7&lt;=$K9),($D9*(1-$P9)/$N9),0))),IF(AND(AA$7&gt;=$J9,AA$7&lt;=$K9),(($D9-$O9)/$N9),0))))),(((IF(Data!$C$2&gt;0,(IF(OR(AA$5=Data!$F$2,AA$5=Data!$G$2,(IF(COUNTIF(Data!$A$2:$A$939,AA$7),AA$7=(VLOOKUP(AA$7,Data!$A$2:$A$852,1,FALSE)),0))),"H",IF(AND(AA$7&gt;=$J9,AA$7&lt;=$L9),($D9*$P9/$M9),0))),IF(AND(AA$7&gt;=$J9,AA$7&lt;=$L9),(($D9*$P9)/$M9),0))))))</f>
        <v>0</v>
      </c>
      <c r="AB10" s="37">
        <f>IF(AB$7&gt;$L9,(((IF(Data!$C$2&gt;0,(IF(OR(AB$5=Data!$F$2,AB$5=Data!$G$2,(IF(COUNTIF(Data!$A$2:$A$939,AB$7),AB$7=(VLOOKUP(AB$7,Data!$A$2:$A$852,1,FALSE)),0))),"H",IF(AND(AB$7&gt;=$J9,AB$7&lt;=$K9),($D9*(1-$P9)/$N9),0))),IF(AND(AB$7&gt;=$J9,AB$7&lt;=$K9),(($D9-$O9)/$N9),0))))),(((IF(Data!$C$2&gt;0,(IF(OR(AB$5=Data!$F$2,AB$5=Data!$G$2,(IF(COUNTIF(Data!$A$2:$A$939,AB$7),AB$7=(VLOOKUP(AB$7,Data!$A$2:$A$852,1,FALSE)),0))),"H",IF(AND(AB$7&gt;=$J9,AB$7&lt;=$L9),($D9*$P9/$M9),0))),IF(AND(AB$7&gt;=$J9,AB$7&lt;=$L9),(($D9*$P9)/$M9),0))))))</f>
        <v>0</v>
      </c>
      <c r="AC10" s="37">
        <f>IF(AC$7&gt;$L9,(((IF(Data!$C$2&gt;0,(IF(OR(AC$5=Data!$F$2,AC$5=Data!$G$2,(IF(COUNTIF(Data!$A$2:$A$939,AC$7),AC$7=(VLOOKUP(AC$7,Data!$A$2:$A$852,1,FALSE)),0))),"H",IF(AND(AC$7&gt;=$J9,AC$7&lt;=$K9),($D9*(1-$P9)/$N9),0))),IF(AND(AC$7&gt;=$J9,AC$7&lt;=$K9),(($D9-$O9)/$N9),0))))),(((IF(Data!$C$2&gt;0,(IF(OR(AC$5=Data!$F$2,AC$5=Data!$G$2,(IF(COUNTIF(Data!$A$2:$A$939,AC$7),AC$7=(VLOOKUP(AC$7,Data!$A$2:$A$852,1,FALSE)),0))),"H",IF(AND(AC$7&gt;=$J9,AC$7&lt;=$L9),($D9*$P9/$M9),0))),IF(AND(AC$7&gt;=$J9,AC$7&lt;=$L9),(($D9*$P9)/$M9),0))))))</f>
        <v>0</v>
      </c>
      <c r="AD10" s="37">
        <f>IF(AD$7&gt;$L9,(((IF(Data!$C$2&gt;0,(IF(OR(AD$5=Data!$F$2,AD$5=Data!$G$2,(IF(COUNTIF(Data!$A$2:$A$939,AD$7),AD$7=(VLOOKUP(AD$7,Data!$A$2:$A$852,1,FALSE)),0))),"H",IF(AND(AD$7&gt;=$J9,AD$7&lt;=$K9),($D9*(1-$P9)/$N9),0))),IF(AND(AD$7&gt;=$J9,AD$7&lt;=$K9),(($D9-$O9)/$N9),0))))),(((IF(Data!$C$2&gt;0,(IF(OR(AD$5=Data!$F$2,AD$5=Data!$G$2,(IF(COUNTIF(Data!$A$2:$A$939,AD$7),AD$7=(VLOOKUP(AD$7,Data!$A$2:$A$852,1,FALSE)),0))),"H",IF(AND(AD$7&gt;=$J9,AD$7&lt;=$L9),($D9*$P9/$M9),0))),IF(AND(AD$7&gt;=$J9,AD$7&lt;=$L9),(($D9*$P9)/$M9),0))))))</f>
        <v>0</v>
      </c>
      <c r="AE10" s="37">
        <f>IF(AE$7&gt;$L9,(((IF(Data!$C$2&gt;0,(IF(OR(AE$5=Data!$F$2,AE$5=Data!$G$2,(IF(COUNTIF(Data!$A$2:$A$939,AE$7),AE$7=(VLOOKUP(AE$7,Data!$A$2:$A$852,1,FALSE)),0))),"H",IF(AND(AE$7&gt;=$J9,AE$7&lt;=$K9),($D9*(1-$P9)/$N9),0))),IF(AND(AE$7&gt;=$J9,AE$7&lt;=$K9),(($D9-$O9)/$N9),0))))),(((IF(Data!$C$2&gt;0,(IF(OR(AE$5=Data!$F$2,AE$5=Data!$G$2,(IF(COUNTIF(Data!$A$2:$A$939,AE$7),AE$7=(VLOOKUP(AE$7,Data!$A$2:$A$852,1,FALSE)),0))),"H",IF(AND(AE$7&gt;=$J9,AE$7&lt;=$L9),($D9*$P9/$M9),0))),IF(AND(AE$7&gt;=$J9,AE$7&lt;=$L9),(($D9*$P9)/$M9),0))))))</f>
        <v>0</v>
      </c>
      <c r="AF10" s="37" t="str">
        <f>IF(AF$7&gt;$L9,(((IF(Data!$C$2&gt;0,(IF(OR(AF$5=Data!$F$2,AF$5=Data!$G$2,(IF(COUNTIF(Data!$A$2:$A$939,AF$7),AF$7=(VLOOKUP(AF$7,Data!$A$2:$A$852,1,FALSE)),0))),"H",IF(AND(AF$7&gt;=$J9,AF$7&lt;=$K9),($D9*(1-$P9)/$N9),0))),IF(AND(AF$7&gt;=$J9,AF$7&lt;=$K9),(($D9-$O9)/$N9),0))))),(((IF(Data!$C$2&gt;0,(IF(OR(AF$5=Data!$F$2,AF$5=Data!$G$2,(IF(COUNTIF(Data!$A$2:$A$939,AF$7),AF$7=(VLOOKUP(AF$7,Data!$A$2:$A$852,1,FALSE)),0))),"H",IF(AND(AF$7&gt;=$J9,AF$7&lt;=$L9),($D9*$P9/$M9),0))),IF(AND(AF$7&gt;=$J9,AF$7&lt;=$L9),(($D9*$P9)/$M9),0))))))</f>
        <v>H</v>
      </c>
      <c r="AG10" s="37" t="str">
        <f>IF(AG$7&gt;$L9,(((IF(Data!$C$2&gt;0,(IF(OR(AG$5=Data!$F$2,AG$5=Data!$G$2,(IF(COUNTIF(Data!$A$2:$A$939,AG$7),AG$7=(VLOOKUP(AG$7,Data!$A$2:$A$852,1,FALSE)),0))),"H",IF(AND(AG$7&gt;=$J9,AG$7&lt;=$K9),($D9*(1-$P9)/$N9),0))),IF(AND(AG$7&gt;=$J9,AG$7&lt;=$K9),(($D9-$O9)/$N9),0))))),(((IF(Data!$C$2&gt;0,(IF(OR(AG$5=Data!$F$2,AG$5=Data!$G$2,(IF(COUNTIF(Data!$A$2:$A$939,AG$7),AG$7=(VLOOKUP(AG$7,Data!$A$2:$A$852,1,FALSE)),0))),"H",IF(AND(AG$7&gt;=$J9,AG$7&lt;=$L9),($D9*$P9/$M9),0))),IF(AND(AG$7&gt;=$J9,AG$7&lt;=$L9),(($D9*$P9)/$M9),0))))))</f>
        <v>H</v>
      </c>
      <c r="AH10" s="37">
        <f>IF(AH$7&gt;$L9,(((IF(Data!$C$2&gt;0,(IF(OR(AH$5=Data!$F$2,AH$5=Data!$G$2,(IF(COUNTIF(Data!$A$2:$A$939,AH$7),AH$7=(VLOOKUP(AH$7,Data!$A$2:$A$852,1,FALSE)),0))),"H",IF(AND(AH$7&gt;=$J9,AH$7&lt;=$K9),($D9*(1-$P9)/$N9),0))),IF(AND(AH$7&gt;=$J9,AH$7&lt;=$K9),(($D9-$O9)/$N9),0))))),(((IF(Data!$C$2&gt;0,(IF(OR(AH$5=Data!$F$2,AH$5=Data!$G$2,(IF(COUNTIF(Data!$A$2:$A$939,AH$7),AH$7=(VLOOKUP(AH$7,Data!$A$2:$A$852,1,FALSE)),0))),"H",IF(AND(AH$7&gt;=$J9,AH$7&lt;=$L9),($D9*$P9/$M9),0))),IF(AND(AH$7&gt;=$J9,AH$7&lt;=$L9),(($D9*$P9)/$M9),0))))))</f>
        <v>0</v>
      </c>
      <c r="AI10" s="37">
        <f>IF(AI$7&gt;$L9,(((IF(Data!$C$2&gt;0,(IF(OR(AI$5=Data!$F$2,AI$5=Data!$G$2,(IF(COUNTIF(Data!$A$2:$A$939,AI$7),AI$7=(VLOOKUP(AI$7,Data!$A$2:$A$852,1,FALSE)),0))),"H",IF(AND(AI$7&gt;=$J9,AI$7&lt;=$K9),($D9*(1-$P9)/$N9),0))),IF(AND(AI$7&gt;=$J9,AI$7&lt;=$K9),(($D9-$O9)/$N9),0))))),(((IF(Data!$C$2&gt;0,(IF(OR(AI$5=Data!$F$2,AI$5=Data!$G$2,(IF(COUNTIF(Data!$A$2:$A$939,AI$7),AI$7=(VLOOKUP(AI$7,Data!$A$2:$A$852,1,FALSE)),0))),"H",IF(AND(AI$7&gt;=$J9,AI$7&lt;=$L9),($D9*$P9/$M9),0))),IF(AND(AI$7&gt;=$J9,AI$7&lt;=$L9),(($D9*$P9)/$M9),0))))))</f>
        <v>0</v>
      </c>
      <c r="AJ10" s="37">
        <f>IF(AJ$7&gt;$L9,(((IF(Data!$C$2&gt;0,(IF(OR(AJ$5=Data!$F$2,AJ$5=Data!$G$2,(IF(COUNTIF(Data!$A$2:$A$939,AJ$7),AJ$7=(VLOOKUP(AJ$7,Data!$A$2:$A$852,1,FALSE)),0))),"H",IF(AND(AJ$7&gt;=$J9,AJ$7&lt;=$K9),($D9*(1-$P9)/$N9),0))),IF(AND(AJ$7&gt;=$J9,AJ$7&lt;=$K9),(($D9-$O9)/$N9),0))))),(((IF(Data!$C$2&gt;0,(IF(OR(AJ$5=Data!$F$2,AJ$5=Data!$G$2,(IF(COUNTIF(Data!$A$2:$A$939,AJ$7),AJ$7=(VLOOKUP(AJ$7,Data!$A$2:$A$852,1,FALSE)),0))),"H",IF(AND(AJ$7&gt;=$J9,AJ$7&lt;=$L9),($D9*$P9/$M9),0))),IF(AND(AJ$7&gt;=$J9,AJ$7&lt;=$L9),(($D9*$P9)/$M9),0))))))</f>
        <v>0</v>
      </c>
      <c r="AK10" s="37">
        <f>IF(AK$7&gt;$L9,(((IF(Data!$C$2&gt;0,(IF(OR(AK$5=Data!$F$2,AK$5=Data!$G$2,(IF(COUNTIF(Data!$A$2:$A$939,AK$7),AK$7=(VLOOKUP(AK$7,Data!$A$2:$A$852,1,FALSE)),0))),"H",IF(AND(AK$7&gt;=$J9,AK$7&lt;=$K9),($D9*(1-$P9)/$N9),0))),IF(AND(AK$7&gt;=$J9,AK$7&lt;=$K9),(($D9-$O9)/$N9),0))))),(((IF(Data!$C$2&gt;0,(IF(OR(AK$5=Data!$F$2,AK$5=Data!$G$2,(IF(COUNTIF(Data!$A$2:$A$939,AK$7),AK$7=(VLOOKUP(AK$7,Data!$A$2:$A$852,1,FALSE)),0))),"H",IF(AND(AK$7&gt;=$J9,AK$7&lt;=$L9),($D9*$P9/$M9),0))),IF(AND(AK$7&gt;=$J9,AK$7&lt;=$L9),(($D9*$P9)/$M9),0))))))</f>
        <v>0</v>
      </c>
      <c r="AL10" s="37">
        <f>IF(AL$7&gt;$L9,(((IF(Data!$C$2&gt;0,(IF(OR(AL$5=Data!$F$2,AL$5=Data!$G$2,(IF(COUNTIF(Data!$A$2:$A$939,AL$7),AL$7=(VLOOKUP(AL$7,Data!$A$2:$A$852,1,FALSE)),0))),"H",IF(AND(AL$7&gt;=$J9,AL$7&lt;=$K9),($D9*(1-$P9)/$N9),0))),IF(AND(AL$7&gt;=$J9,AL$7&lt;=$K9),(($D9-$O9)/$N9),0))))),(((IF(Data!$C$2&gt;0,(IF(OR(AL$5=Data!$F$2,AL$5=Data!$G$2,(IF(COUNTIF(Data!$A$2:$A$939,AL$7),AL$7=(VLOOKUP(AL$7,Data!$A$2:$A$852,1,FALSE)),0))),"H",IF(AND(AL$7&gt;=$J9,AL$7&lt;=$L9),($D9*$P9/$M9),0))),IF(AND(AL$7&gt;=$J9,AL$7&lt;=$L9),(($D9*$P9)/$M9),0))))))</f>
        <v>0</v>
      </c>
      <c r="AM10" s="37" t="str">
        <f>IF(AM$7&gt;$L9,(((IF(Data!$C$2&gt;0,(IF(OR(AM$5=Data!$F$2,AM$5=Data!$G$2,(IF(COUNTIF(Data!$A$2:$A$939,AM$7),AM$7=(VLOOKUP(AM$7,Data!$A$2:$A$852,1,FALSE)),0))),"H",IF(AND(AM$7&gt;=$J9,AM$7&lt;=$K9),($D9*(1-$P9)/$N9),0))),IF(AND(AM$7&gt;=$J9,AM$7&lt;=$K9),(($D9-$O9)/$N9),0))))),(((IF(Data!$C$2&gt;0,(IF(OR(AM$5=Data!$F$2,AM$5=Data!$G$2,(IF(COUNTIF(Data!$A$2:$A$939,AM$7),AM$7=(VLOOKUP(AM$7,Data!$A$2:$A$852,1,FALSE)),0))),"H",IF(AND(AM$7&gt;=$J9,AM$7&lt;=$L9),($D9*$P9/$M9),0))),IF(AND(AM$7&gt;=$J9,AM$7&lt;=$L9),(($D9*$P9)/$M9),0))))))</f>
        <v>H</v>
      </c>
      <c r="AN10" s="37" t="str">
        <f>IF(AN$7&gt;$L9,(((IF(Data!$C$2&gt;0,(IF(OR(AN$5=Data!$F$2,AN$5=Data!$G$2,(IF(COUNTIF(Data!$A$2:$A$939,AN$7),AN$7=(VLOOKUP(AN$7,Data!$A$2:$A$852,1,FALSE)),0))),"H",IF(AND(AN$7&gt;=$J9,AN$7&lt;=$K9),($D9*(1-$P9)/$N9),0))),IF(AND(AN$7&gt;=$J9,AN$7&lt;=$K9),(($D9-$O9)/$N9),0))))),(((IF(Data!$C$2&gt;0,(IF(OR(AN$5=Data!$F$2,AN$5=Data!$G$2,(IF(COUNTIF(Data!$A$2:$A$939,AN$7),AN$7=(VLOOKUP(AN$7,Data!$A$2:$A$852,1,FALSE)),0))),"H",IF(AND(AN$7&gt;=$J9,AN$7&lt;=$L9),($D9*$P9/$M9),0))),IF(AND(AN$7&gt;=$J9,AN$7&lt;=$L9),(($D9*$P9)/$M9),0))))))</f>
        <v>H</v>
      </c>
      <c r="AO10" s="37">
        <f>IF(AO$7&gt;$L9,(((IF(Data!$C$2&gt;0,(IF(OR(AO$5=Data!$F$2,AO$5=Data!$G$2,(IF(COUNTIF(Data!$A$2:$A$939,AO$7),AO$7=(VLOOKUP(AO$7,Data!$A$2:$A$852,1,FALSE)),0))),"H",IF(AND(AO$7&gt;=$J9,AO$7&lt;=$K9),($D9*(1-$P9)/$N9),0))),IF(AND(AO$7&gt;=$J9,AO$7&lt;=$K9),(($D9-$O9)/$N9),0))))),(((IF(Data!$C$2&gt;0,(IF(OR(AO$5=Data!$F$2,AO$5=Data!$G$2,(IF(COUNTIF(Data!$A$2:$A$939,AO$7),AO$7=(VLOOKUP(AO$7,Data!$A$2:$A$852,1,FALSE)),0))),"H",IF(AND(AO$7&gt;=$J9,AO$7&lt;=$L9),($D9*$P9/$M9),0))),IF(AND(AO$7&gt;=$J9,AO$7&lt;=$L9),(($D9*$P9)/$M9),0))))))</f>
        <v>0</v>
      </c>
      <c r="AP10" s="37">
        <f>IF(AP$7&gt;$L9,(((IF(Data!$C$2&gt;0,(IF(OR(AP$5=Data!$F$2,AP$5=Data!$G$2,(IF(COUNTIF(Data!$A$2:$A$939,AP$7),AP$7=(VLOOKUP(AP$7,Data!$A$2:$A$852,1,FALSE)),0))),"H",IF(AND(AP$7&gt;=$J9,AP$7&lt;=$K9),($D9*(1-$P9)/$N9),0))),IF(AND(AP$7&gt;=$J9,AP$7&lt;=$K9),(($D9-$O9)/$N9),0))))),(((IF(Data!$C$2&gt;0,(IF(OR(AP$5=Data!$F$2,AP$5=Data!$G$2,(IF(COUNTIF(Data!$A$2:$A$939,AP$7),AP$7=(VLOOKUP(AP$7,Data!$A$2:$A$852,1,FALSE)),0))),"H",IF(AND(AP$7&gt;=$J9,AP$7&lt;=$L9),($D9*$P9/$M9),0))),IF(AND(AP$7&gt;=$J9,AP$7&lt;=$L9),(($D9*$P9)/$M9),0))))))</f>
        <v>0</v>
      </c>
      <c r="AQ10" s="37">
        <f>IF(AQ$7&gt;$L9,(((IF(Data!$C$2&gt;0,(IF(OR(AQ$5=Data!$F$2,AQ$5=Data!$G$2,(IF(COUNTIF(Data!$A$2:$A$939,AQ$7),AQ$7=(VLOOKUP(AQ$7,Data!$A$2:$A$852,1,FALSE)),0))),"H",IF(AND(AQ$7&gt;=$J9,AQ$7&lt;=$K9),($D9*(1-$P9)/$N9),0))),IF(AND(AQ$7&gt;=$J9,AQ$7&lt;=$K9),(($D9-$O9)/$N9),0))))),(((IF(Data!$C$2&gt;0,(IF(OR(AQ$5=Data!$F$2,AQ$5=Data!$G$2,(IF(COUNTIF(Data!$A$2:$A$939,AQ$7),AQ$7=(VLOOKUP(AQ$7,Data!$A$2:$A$852,1,FALSE)),0))),"H",IF(AND(AQ$7&gt;=$J9,AQ$7&lt;=$L9),($D9*$P9/$M9),0))),IF(AND(AQ$7&gt;=$J9,AQ$7&lt;=$L9),(($D9*$P9)/$M9),0))))))</f>
        <v>0</v>
      </c>
      <c r="AR10" s="37">
        <f>IF(AR$7&gt;$L9,(((IF(Data!$C$2&gt;0,(IF(OR(AR$5=Data!$F$2,AR$5=Data!$G$2,(IF(COUNTIF(Data!$A$2:$A$939,AR$7),AR$7=(VLOOKUP(AR$7,Data!$A$2:$A$852,1,FALSE)),0))),"H",IF(AND(AR$7&gt;=$J9,AR$7&lt;=$K9),($D9*(1-$P9)/$N9),0))),IF(AND(AR$7&gt;=$J9,AR$7&lt;=$K9),(($D9-$O9)/$N9),0))))),(((IF(Data!$C$2&gt;0,(IF(OR(AR$5=Data!$F$2,AR$5=Data!$G$2,(IF(COUNTIF(Data!$A$2:$A$939,AR$7),AR$7=(VLOOKUP(AR$7,Data!$A$2:$A$852,1,FALSE)),0))),"H",IF(AND(AR$7&gt;=$J9,AR$7&lt;=$L9),($D9*$P9/$M9),0))),IF(AND(AR$7&gt;=$J9,AR$7&lt;=$L9),(($D9*$P9)/$M9),0))))))</f>
        <v>0</v>
      </c>
      <c r="AS10" s="37">
        <f>IF(AS$7&gt;$L9,(((IF(Data!$C$2&gt;0,(IF(OR(AS$5=Data!$F$2,AS$5=Data!$G$2,(IF(COUNTIF(Data!$A$2:$A$939,AS$7),AS$7=(VLOOKUP(AS$7,Data!$A$2:$A$852,1,FALSE)),0))),"H",IF(AND(AS$7&gt;=$J9,AS$7&lt;=$K9),($D9*(1-$P9)/$N9),0))),IF(AND(AS$7&gt;=$J9,AS$7&lt;=$K9),(($D9-$O9)/$N9),0))))),(((IF(Data!$C$2&gt;0,(IF(OR(AS$5=Data!$F$2,AS$5=Data!$G$2,(IF(COUNTIF(Data!$A$2:$A$939,AS$7),AS$7=(VLOOKUP(AS$7,Data!$A$2:$A$852,1,FALSE)),0))),"H",IF(AND(AS$7&gt;=$J9,AS$7&lt;=$L9),($D9*$P9/$M9),0))),IF(AND(AS$7&gt;=$J9,AS$7&lt;=$L9),(($D9*$P9)/$M9),0))))))</f>
        <v>0</v>
      </c>
      <c r="AT10" s="37" t="str">
        <f>IF(AT$7&gt;$L9,(((IF(Data!$C$2&gt;0,(IF(OR(AT$5=Data!$F$2,AT$5=Data!$G$2,(IF(COUNTIF(Data!$A$2:$A$939,AT$7),AT$7=(VLOOKUP(AT$7,Data!$A$2:$A$852,1,FALSE)),0))),"H",IF(AND(AT$7&gt;=$J9,AT$7&lt;=$K9),($D9*(1-$P9)/$N9),0))),IF(AND(AT$7&gt;=$J9,AT$7&lt;=$K9),(($D9-$O9)/$N9),0))))),(((IF(Data!$C$2&gt;0,(IF(OR(AT$5=Data!$F$2,AT$5=Data!$G$2,(IF(COUNTIF(Data!$A$2:$A$939,AT$7),AT$7=(VLOOKUP(AT$7,Data!$A$2:$A$852,1,FALSE)),0))),"H",IF(AND(AT$7&gt;=$J9,AT$7&lt;=$L9),($D9*$P9/$M9),0))),IF(AND(AT$7&gt;=$J9,AT$7&lt;=$L9),(($D9*$P9)/$M9),0))))))</f>
        <v>H</v>
      </c>
      <c r="AU10" s="37" t="str">
        <f>IF(AU$7&gt;$L9,(((IF(Data!$C$2&gt;0,(IF(OR(AU$5=Data!$F$2,AU$5=Data!$G$2,(IF(COUNTIF(Data!$A$2:$A$939,AU$7),AU$7=(VLOOKUP(AU$7,Data!$A$2:$A$852,1,FALSE)),0))),"H",IF(AND(AU$7&gt;=$J9,AU$7&lt;=$K9),($D9*(1-$P9)/$N9),0))),IF(AND(AU$7&gt;=$J9,AU$7&lt;=$K9),(($D9-$O9)/$N9),0))))),(((IF(Data!$C$2&gt;0,(IF(OR(AU$5=Data!$F$2,AU$5=Data!$G$2,(IF(COUNTIF(Data!$A$2:$A$939,AU$7),AU$7=(VLOOKUP(AU$7,Data!$A$2:$A$852,1,FALSE)),0))),"H",IF(AND(AU$7&gt;=$J9,AU$7&lt;=$L9),($D9*$P9/$M9),0))),IF(AND(AU$7&gt;=$J9,AU$7&lt;=$L9),(($D9*$P9)/$M9),0))))))</f>
        <v>H</v>
      </c>
      <c r="AV10" s="37">
        <f>IF(AV$7&gt;$L9,(((IF(Data!$C$2&gt;0,(IF(OR(AV$5=Data!$F$2,AV$5=Data!$G$2,(IF(COUNTIF(Data!$A$2:$A$939,AV$7),AV$7=(VLOOKUP(AV$7,Data!$A$2:$A$852,1,FALSE)),0))),"H",IF(AND(AV$7&gt;=$J9,AV$7&lt;=$K9),($D9*(1-$P9)/$N9),0))),IF(AND(AV$7&gt;=$J9,AV$7&lt;=$K9),(($D9-$O9)/$N9),0))))),(((IF(Data!$C$2&gt;0,(IF(OR(AV$5=Data!$F$2,AV$5=Data!$G$2,(IF(COUNTIF(Data!$A$2:$A$939,AV$7),AV$7=(VLOOKUP(AV$7,Data!$A$2:$A$852,1,FALSE)),0))),"H",IF(AND(AV$7&gt;=$J9,AV$7&lt;=$L9),($D9*$P9/$M9),0))),IF(AND(AV$7&gt;=$J9,AV$7&lt;=$L9),(($D9*$P9)/$M9),0))))))</f>
        <v>0</v>
      </c>
      <c r="AW10" s="37">
        <f>IF(AW$7&gt;$L9,(((IF(Data!$C$2&gt;0,(IF(OR(AW$5=Data!$F$2,AW$5=Data!$G$2,(IF(COUNTIF(Data!$A$2:$A$939,AW$7),AW$7=(VLOOKUP(AW$7,Data!$A$2:$A$852,1,FALSE)),0))),"H",IF(AND(AW$7&gt;=$J9,AW$7&lt;=$K9),($D9*(1-$P9)/$N9),0))),IF(AND(AW$7&gt;=$J9,AW$7&lt;=$K9),(($D9-$O9)/$N9),0))))),(((IF(Data!$C$2&gt;0,(IF(OR(AW$5=Data!$F$2,AW$5=Data!$G$2,(IF(COUNTIF(Data!$A$2:$A$939,AW$7),AW$7=(VLOOKUP(AW$7,Data!$A$2:$A$852,1,FALSE)),0))),"H",IF(AND(AW$7&gt;=$J9,AW$7&lt;=$L9),($D9*$P9/$M9),0))),IF(AND(AW$7&gt;=$J9,AW$7&lt;=$L9),(($D9*$P9)/$M9),0))))))</f>
        <v>0</v>
      </c>
      <c r="AX10" s="37">
        <f>IF(AX$7&gt;$L9,(((IF(Data!$C$2&gt;0,(IF(OR(AX$5=Data!$F$2,AX$5=Data!$G$2,(IF(COUNTIF(Data!$A$2:$A$939,AX$7),AX$7=(VLOOKUP(AX$7,Data!$A$2:$A$852,1,FALSE)),0))),"H",IF(AND(AX$7&gt;=$J9,AX$7&lt;=$K9),($D9*(1-$P9)/$N9),0))),IF(AND(AX$7&gt;=$J9,AX$7&lt;=$K9),(($D9-$O9)/$N9),0))))),(((IF(Data!$C$2&gt;0,(IF(OR(AX$5=Data!$F$2,AX$5=Data!$G$2,(IF(COUNTIF(Data!$A$2:$A$939,AX$7),AX$7=(VLOOKUP(AX$7,Data!$A$2:$A$852,1,FALSE)),0))),"H",IF(AND(AX$7&gt;=$J9,AX$7&lt;=$L9),($D9*$P9/$M9),0))),IF(AND(AX$7&gt;=$J9,AX$7&lt;=$L9),(($D9*$P9)/$M9),0))))))</f>
        <v>0</v>
      </c>
      <c r="AY10" s="37">
        <f>IF(AY$7&gt;$L9,(((IF(Data!$C$2&gt;0,(IF(OR(AY$5=Data!$F$2,AY$5=Data!$G$2,(IF(COUNTIF(Data!$A$2:$A$939,AY$7),AY$7=(VLOOKUP(AY$7,Data!$A$2:$A$852,1,FALSE)),0))),"H",IF(AND(AY$7&gt;=$J9,AY$7&lt;=$K9),($D9*(1-$P9)/$N9),0))),IF(AND(AY$7&gt;=$J9,AY$7&lt;=$K9),(($D9-$O9)/$N9),0))))),(((IF(Data!$C$2&gt;0,(IF(OR(AY$5=Data!$F$2,AY$5=Data!$G$2,(IF(COUNTIF(Data!$A$2:$A$939,AY$7),AY$7=(VLOOKUP(AY$7,Data!$A$2:$A$852,1,FALSE)),0))),"H",IF(AND(AY$7&gt;=$J9,AY$7&lt;=$L9),($D9*$P9/$M9),0))),IF(AND(AY$7&gt;=$J9,AY$7&lt;=$L9),(($D9*$P9)/$M9),0))))))</f>
        <v>0</v>
      </c>
      <c r="AZ10" s="37">
        <f>IF(AZ$7&gt;$L9,(((IF(Data!$C$2&gt;0,(IF(OR(AZ$5=Data!$F$2,AZ$5=Data!$G$2,(IF(COUNTIF(Data!$A$2:$A$939,AZ$7),AZ$7=(VLOOKUP(AZ$7,Data!$A$2:$A$852,1,FALSE)),0))),"H",IF(AND(AZ$7&gt;=$J9,AZ$7&lt;=$K9),($D9*(1-$P9)/$N9),0))),IF(AND(AZ$7&gt;=$J9,AZ$7&lt;=$K9),(($D9-$O9)/$N9),0))))),(((IF(Data!$C$2&gt;0,(IF(OR(AZ$5=Data!$F$2,AZ$5=Data!$G$2,(IF(COUNTIF(Data!$A$2:$A$939,AZ$7),AZ$7=(VLOOKUP(AZ$7,Data!$A$2:$A$852,1,FALSE)),0))),"H",IF(AND(AZ$7&gt;=$J9,AZ$7&lt;=$L9),($D9*$P9/$M9),0))),IF(AND(AZ$7&gt;=$J9,AZ$7&lt;=$L9),(($D9*$P9)/$M9),0))))))</f>
        <v>0</v>
      </c>
      <c r="BA10" s="37" t="str">
        <f>IF(BA$7&gt;$L9,(((IF(Data!$C$2&gt;0,(IF(OR(BA$5=Data!$F$2,BA$5=Data!$G$2,(IF(COUNTIF(Data!$A$2:$A$939,BA$7),BA$7=(VLOOKUP(BA$7,Data!$A$2:$A$852,1,FALSE)),0))),"H",IF(AND(BA$7&gt;=$J9,BA$7&lt;=$K9),($D9*(1-$P9)/$N9),0))),IF(AND(BA$7&gt;=$J9,BA$7&lt;=$K9),(($D9-$O9)/$N9),0))))),(((IF(Data!$C$2&gt;0,(IF(OR(BA$5=Data!$F$2,BA$5=Data!$G$2,(IF(COUNTIF(Data!$A$2:$A$939,BA$7),BA$7=(VLOOKUP(BA$7,Data!$A$2:$A$852,1,FALSE)),0))),"H",IF(AND(BA$7&gt;=$J9,BA$7&lt;=$L9),($D9*$P9/$M9),0))),IF(AND(BA$7&gt;=$J9,BA$7&lt;=$L9),(($D9*$P9)/$M9),0))))))</f>
        <v>H</v>
      </c>
      <c r="BB10" s="37" t="str">
        <f>IF(BB$7&gt;$L9,(((IF(Data!$C$2&gt;0,(IF(OR(BB$5=Data!$F$2,BB$5=Data!$G$2,(IF(COUNTIF(Data!$A$2:$A$939,BB$7),BB$7=(VLOOKUP(BB$7,Data!$A$2:$A$852,1,FALSE)),0))),"H",IF(AND(BB$7&gt;=$J9,BB$7&lt;=$K9),($D9*(1-$P9)/$N9),0))),IF(AND(BB$7&gt;=$J9,BB$7&lt;=$K9),(($D9-$O9)/$N9),0))))),(((IF(Data!$C$2&gt;0,(IF(OR(BB$5=Data!$F$2,BB$5=Data!$G$2,(IF(COUNTIF(Data!$A$2:$A$939,BB$7),BB$7=(VLOOKUP(BB$7,Data!$A$2:$A$852,1,FALSE)),0))),"H",IF(AND(BB$7&gt;=$J9,BB$7&lt;=$L9),($D9*$P9/$M9),0))),IF(AND(BB$7&gt;=$J9,BB$7&lt;=$L9),(($D9*$P9)/$M9),0))))))</f>
        <v>H</v>
      </c>
      <c r="BC10" s="37">
        <f>IF(BC$7&gt;$L9,(((IF(Data!$C$2&gt;0,(IF(OR(BC$5=Data!$F$2,BC$5=Data!$G$2,(IF(COUNTIF(Data!$A$2:$A$939,BC$7),BC$7=(VLOOKUP(BC$7,Data!$A$2:$A$852,1,FALSE)),0))),"H",IF(AND(BC$7&gt;=$J9,BC$7&lt;=$K9),($D9*(1-$P9)/$N9),0))),IF(AND(BC$7&gt;=$J9,BC$7&lt;=$K9),(($D9-$O9)/$N9),0))))),(((IF(Data!$C$2&gt;0,(IF(OR(BC$5=Data!$F$2,BC$5=Data!$G$2,(IF(COUNTIF(Data!$A$2:$A$939,BC$7),BC$7=(VLOOKUP(BC$7,Data!$A$2:$A$852,1,FALSE)),0))),"H",IF(AND(BC$7&gt;=$J9,BC$7&lt;=$L9),($D9*$P9/$M9),0))),IF(AND(BC$7&gt;=$J9,BC$7&lt;=$L9),(($D9*$P9)/$M9),0))))))</f>
        <v>0</v>
      </c>
      <c r="BD10" s="37">
        <f>IF(BD$7&gt;$L9,(((IF(Data!$C$2&gt;0,(IF(OR(BD$5=Data!$F$2,BD$5=Data!$G$2,(IF(COUNTIF(Data!$A$2:$A$939,BD$7),BD$7=(VLOOKUP(BD$7,Data!$A$2:$A$852,1,FALSE)),0))),"H",IF(AND(BD$7&gt;=$J9,BD$7&lt;=$K9),($D9*(1-$P9)/$N9),0))),IF(AND(BD$7&gt;=$J9,BD$7&lt;=$K9),(($D9-$O9)/$N9),0))))),(((IF(Data!$C$2&gt;0,(IF(OR(BD$5=Data!$F$2,BD$5=Data!$G$2,(IF(COUNTIF(Data!$A$2:$A$939,BD$7),BD$7=(VLOOKUP(BD$7,Data!$A$2:$A$852,1,FALSE)),0))),"H",IF(AND(BD$7&gt;=$J9,BD$7&lt;=$L9),($D9*$P9/$M9),0))),IF(AND(BD$7&gt;=$J9,BD$7&lt;=$L9),(($D9*$P9)/$M9),0))))))</f>
        <v>0</v>
      </c>
      <c r="BE10" s="37">
        <f>IF(BE$7&gt;$L9,(((IF(Data!$C$2&gt;0,(IF(OR(BE$5=Data!$F$2,BE$5=Data!$G$2,(IF(COUNTIF(Data!$A$2:$A$939,BE$7),BE$7=(VLOOKUP(BE$7,Data!$A$2:$A$852,1,FALSE)),0))),"H",IF(AND(BE$7&gt;=$J9,BE$7&lt;=$K9),($D9*(1-$P9)/$N9),0))),IF(AND(BE$7&gt;=$J9,BE$7&lt;=$K9),(($D9-$O9)/$N9),0))))),(((IF(Data!$C$2&gt;0,(IF(OR(BE$5=Data!$F$2,BE$5=Data!$G$2,(IF(COUNTIF(Data!$A$2:$A$939,BE$7),BE$7=(VLOOKUP(BE$7,Data!$A$2:$A$852,1,FALSE)),0))),"H",IF(AND(BE$7&gt;=$J9,BE$7&lt;=$L9),($D9*$P9/$M9),0))),IF(AND(BE$7&gt;=$J9,BE$7&lt;=$L9),(($D9*$P9)/$M9),0))))))</f>
        <v>0</v>
      </c>
      <c r="BF10" s="37">
        <f>IF(BF$7&gt;$L9,(((IF(Data!$C$2&gt;0,(IF(OR(BF$5=Data!$F$2,BF$5=Data!$G$2,(IF(COUNTIF(Data!$A$2:$A$939,BF$7),BF$7=(VLOOKUP(BF$7,Data!$A$2:$A$852,1,FALSE)),0))),"H",IF(AND(BF$7&gt;=$J9,BF$7&lt;=$K9),($D9*(1-$P9)/$N9),0))),IF(AND(BF$7&gt;=$J9,BF$7&lt;=$K9),(($D9-$O9)/$N9),0))))),(((IF(Data!$C$2&gt;0,(IF(OR(BF$5=Data!$F$2,BF$5=Data!$G$2,(IF(COUNTIF(Data!$A$2:$A$939,BF$7),BF$7=(VLOOKUP(BF$7,Data!$A$2:$A$852,1,FALSE)),0))),"H",IF(AND(BF$7&gt;=$J9,BF$7&lt;=$L9),($D9*$P9/$M9),0))),IF(AND(BF$7&gt;=$J9,BF$7&lt;=$L9),(($D9*$P9)/$M9),0))))))</f>
        <v>0</v>
      </c>
      <c r="BG10" s="37">
        <f>IF(BG$7&gt;$L9,(((IF(Data!$C$2&gt;0,(IF(OR(BG$5=Data!$F$2,BG$5=Data!$G$2,(IF(COUNTIF(Data!$A$2:$A$939,BG$7),BG$7=(VLOOKUP(BG$7,Data!$A$2:$A$852,1,FALSE)),0))),"H",IF(AND(BG$7&gt;=$J9,BG$7&lt;=$K9),($D9*(1-$P9)/$N9),0))),IF(AND(BG$7&gt;=$J9,BG$7&lt;=$K9),(($D9-$O9)/$N9),0))))),(((IF(Data!$C$2&gt;0,(IF(OR(BG$5=Data!$F$2,BG$5=Data!$G$2,(IF(COUNTIF(Data!$A$2:$A$939,BG$7),BG$7=(VLOOKUP(BG$7,Data!$A$2:$A$852,1,FALSE)),0))),"H",IF(AND(BG$7&gt;=$J9,BG$7&lt;=$L9),($D9*$P9/$M9),0))),IF(AND(BG$7&gt;=$J9,BG$7&lt;=$L9),(($D9*$P9)/$M9),0))))))</f>
        <v>0</v>
      </c>
      <c r="BH10" s="37" t="str">
        <f>IF(BH$7&gt;$L9,(((IF(Data!$C$2&gt;0,(IF(OR(BH$5=Data!$F$2,BH$5=Data!$G$2,(IF(COUNTIF(Data!$A$2:$A$939,BH$7),BH$7=(VLOOKUP(BH$7,Data!$A$2:$A$852,1,FALSE)),0))),"H",IF(AND(BH$7&gt;=$J9,BH$7&lt;=$K9),($D9*(1-$P9)/$N9),0))),IF(AND(BH$7&gt;=$J9,BH$7&lt;=$K9),(($D9-$O9)/$N9),0))))),(((IF(Data!$C$2&gt;0,(IF(OR(BH$5=Data!$F$2,BH$5=Data!$G$2,(IF(COUNTIF(Data!$A$2:$A$939,BH$7),BH$7=(VLOOKUP(BH$7,Data!$A$2:$A$852,1,FALSE)),0))),"H",IF(AND(BH$7&gt;=$J9,BH$7&lt;=$L9),($D9*$P9/$M9),0))),IF(AND(BH$7&gt;=$J9,BH$7&lt;=$L9),(($D9*$P9)/$M9),0))))))</f>
        <v>H</v>
      </c>
      <c r="BI10" s="37" t="str">
        <f>IF(BI$7&gt;$L9,(((IF(Data!$C$2&gt;0,(IF(OR(BI$5=Data!$F$2,BI$5=Data!$G$2,(IF(COUNTIF(Data!$A$2:$A$939,BI$7),BI$7=(VLOOKUP(BI$7,Data!$A$2:$A$852,1,FALSE)),0))),"H",IF(AND(BI$7&gt;=$J9,BI$7&lt;=$K9),($D9*(1-$P9)/$N9),0))),IF(AND(BI$7&gt;=$J9,BI$7&lt;=$K9),(($D9-$O9)/$N9),0))))),(((IF(Data!$C$2&gt;0,(IF(OR(BI$5=Data!$F$2,BI$5=Data!$G$2,(IF(COUNTIF(Data!$A$2:$A$939,BI$7),BI$7=(VLOOKUP(BI$7,Data!$A$2:$A$852,1,FALSE)),0))),"H",IF(AND(BI$7&gt;=$J9,BI$7&lt;=$L9),($D9*$P9/$M9),0))),IF(AND(BI$7&gt;=$J9,BI$7&lt;=$L9),(($D9*$P9)/$M9),0))))))</f>
        <v>H</v>
      </c>
      <c r="BJ10" s="37">
        <f>IF(BJ$7&gt;$L9,(((IF(Data!$C$2&gt;0,(IF(OR(BJ$5=Data!$F$2,BJ$5=Data!$G$2,(IF(COUNTIF(Data!$A$2:$A$939,BJ$7),BJ$7=(VLOOKUP(BJ$7,Data!$A$2:$A$852,1,FALSE)),0))),"H",IF(AND(BJ$7&gt;=$J9,BJ$7&lt;=$K9),($D9*(1-$P9)/$N9),0))),IF(AND(BJ$7&gt;=$J9,BJ$7&lt;=$K9),(($D9-$O9)/$N9),0))))),(((IF(Data!$C$2&gt;0,(IF(OR(BJ$5=Data!$F$2,BJ$5=Data!$G$2,(IF(COUNTIF(Data!$A$2:$A$939,BJ$7),BJ$7=(VLOOKUP(BJ$7,Data!$A$2:$A$852,1,FALSE)),0))),"H",IF(AND(BJ$7&gt;=$J9,BJ$7&lt;=$L9),($D9*$P9/$M9),0))),IF(AND(BJ$7&gt;=$J9,BJ$7&lt;=$L9),(($D9*$P9)/$M9),0))))))</f>
        <v>0</v>
      </c>
      <c r="BK10" s="37">
        <f>IF(BK$7&gt;$L9,(((IF(Data!$C$2&gt;0,(IF(OR(BK$5=Data!$F$2,BK$5=Data!$G$2,(IF(COUNTIF(Data!$A$2:$A$939,BK$7),BK$7=(VLOOKUP(BK$7,Data!$A$2:$A$852,1,FALSE)),0))),"H",IF(AND(BK$7&gt;=$J9,BK$7&lt;=$K9),($D9*(1-$P9)/$N9),0))),IF(AND(BK$7&gt;=$J9,BK$7&lt;=$K9),(($D9-$O9)/$N9),0))))),(((IF(Data!$C$2&gt;0,(IF(OR(BK$5=Data!$F$2,BK$5=Data!$G$2,(IF(COUNTIF(Data!$A$2:$A$939,BK$7),BK$7=(VLOOKUP(BK$7,Data!$A$2:$A$852,1,FALSE)),0))),"H",IF(AND(BK$7&gt;=$J9,BK$7&lt;=$L9),($D9*$P9/$M9),0))),IF(AND(BK$7&gt;=$J9,BK$7&lt;=$L9),(($D9*$P9)/$M9),0))))))</f>
        <v>0</v>
      </c>
      <c r="BL10" s="37">
        <f>IF(BL$7&gt;$L9,(((IF(Data!$C$2&gt;0,(IF(OR(BL$5=Data!$F$2,BL$5=Data!$G$2,(IF(COUNTIF(Data!$A$2:$A$939,BL$7),BL$7=(VLOOKUP(BL$7,Data!$A$2:$A$852,1,FALSE)),0))),"H",IF(AND(BL$7&gt;=$J9,BL$7&lt;=$K9),($D9*(1-$P9)/$N9),0))),IF(AND(BL$7&gt;=$J9,BL$7&lt;=$K9),(($D9-$O9)/$N9),0))))),(((IF(Data!$C$2&gt;0,(IF(OR(BL$5=Data!$F$2,BL$5=Data!$G$2,(IF(COUNTIF(Data!$A$2:$A$939,BL$7),BL$7=(VLOOKUP(BL$7,Data!$A$2:$A$852,1,FALSE)),0))),"H",IF(AND(BL$7&gt;=$J9,BL$7&lt;=$L9),($D9*$P9/$M9),0))),IF(AND(BL$7&gt;=$J9,BL$7&lt;=$L9),(($D9*$P9)/$M9),0))))))</f>
        <v>0</v>
      </c>
      <c r="BM10" s="37">
        <f>IF(BM$7&gt;$L9,(((IF(Data!$C$2&gt;0,(IF(OR(BM$5=Data!$F$2,BM$5=Data!$G$2,(IF(COUNTIF(Data!$A$2:$A$939,BM$7),BM$7=(VLOOKUP(BM$7,Data!$A$2:$A$852,1,FALSE)),0))),"H",IF(AND(BM$7&gt;=$J9,BM$7&lt;=$K9),($D9*(1-$P9)/$N9),0))),IF(AND(BM$7&gt;=$J9,BM$7&lt;=$K9),(($D9-$O9)/$N9),0))))),(((IF(Data!$C$2&gt;0,(IF(OR(BM$5=Data!$F$2,BM$5=Data!$G$2,(IF(COUNTIF(Data!$A$2:$A$939,BM$7),BM$7=(VLOOKUP(BM$7,Data!$A$2:$A$852,1,FALSE)),0))),"H",IF(AND(BM$7&gt;=$J9,BM$7&lt;=$L9),($D9*$P9/$M9),0))),IF(AND(BM$7&gt;=$J9,BM$7&lt;=$L9),(($D9*$P9)/$M9),0))))))</f>
        <v>0</v>
      </c>
      <c r="BN10" s="37">
        <f>IF(BN$7&gt;$L9,(((IF(Data!$C$2&gt;0,(IF(OR(BN$5=Data!$F$2,BN$5=Data!$G$2,(IF(COUNTIF(Data!$A$2:$A$939,BN$7),BN$7=(VLOOKUP(BN$7,Data!$A$2:$A$852,1,FALSE)),0))),"H",IF(AND(BN$7&gt;=$J9,BN$7&lt;=$K9),($D9*(1-$P9)/$N9),0))),IF(AND(BN$7&gt;=$J9,BN$7&lt;=$K9),(($D9-$O9)/$N9),0))))),(((IF(Data!$C$2&gt;0,(IF(OR(BN$5=Data!$F$2,BN$5=Data!$G$2,(IF(COUNTIF(Data!$A$2:$A$939,BN$7),BN$7=(VLOOKUP(BN$7,Data!$A$2:$A$852,1,FALSE)),0))),"H",IF(AND(BN$7&gt;=$J9,BN$7&lt;=$L9),($D9*$P9/$M9),0))),IF(AND(BN$7&gt;=$J9,BN$7&lt;=$L9),(($D9*$P9)/$M9),0))))))</f>
        <v>0</v>
      </c>
      <c r="BO10" s="37" t="str">
        <f>IF(BO$7&gt;$L9,(((IF(Data!$C$2&gt;0,(IF(OR(BO$5=Data!$F$2,BO$5=Data!$G$2,(IF(COUNTIF(Data!$A$2:$A$939,BO$7),BO$7=(VLOOKUP(BO$7,Data!$A$2:$A$852,1,FALSE)),0))),"H",IF(AND(BO$7&gt;=$J9,BO$7&lt;=$K9),($D9*(1-$P9)/$N9),0))),IF(AND(BO$7&gt;=$J9,BO$7&lt;=$K9),(($D9-$O9)/$N9),0))))),(((IF(Data!$C$2&gt;0,(IF(OR(BO$5=Data!$F$2,BO$5=Data!$G$2,(IF(COUNTIF(Data!$A$2:$A$939,BO$7),BO$7=(VLOOKUP(BO$7,Data!$A$2:$A$852,1,FALSE)),0))),"H",IF(AND(BO$7&gt;=$J9,BO$7&lt;=$L9),($D9*$P9/$M9),0))),IF(AND(BO$7&gt;=$J9,BO$7&lt;=$L9),(($D9*$P9)/$M9),0))))))</f>
        <v>H</v>
      </c>
      <c r="BP10" s="37" t="str">
        <f>IF(BP$7&gt;$L9,(((IF(Data!$C$2&gt;0,(IF(OR(BP$5=Data!$F$2,BP$5=Data!$G$2,(IF(COUNTIF(Data!$A$2:$A$939,BP$7),BP$7=(VLOOKUP(BP$7,Data!$A$2:$A$852,1,FALSE)),0))),"H",IF(AND(BP$7&gt;=$J9,BP$7&lt;=$K9),($D9*(1-$P9)/$N9),0))),IF(AND(BP$7&gt;=$J9,BP$7&lt;=$K9),(($D9-$O9)/$N9),0))))),(((IF(Data!$C$2&gt;0,(IF(OR(BP$5=Data!$F$2,BP$5=Data!$G$2,(IF(COUNTIF(Data!$A$2:$A$939,BP$7),BP$7=(VLOOKUP(BP$7,Data!$A$2:$A$852,1,FALSE)),0))),"H",IF(AND(BP$7&gt;=$J9,BP$7&lt;=$L9),($D9*$P9/$M9),0))),IF(AND(BP$7&gt;=$J9,BP$7&lt;=$L9),(($D9*$P9)/$M9),0))))))</f>
        <v>H</v>
      </c>
      <c r="BQ10" s="37">
        <f>IF(BQ$7&gt;$L9,(((IF(Data!$C$2&gt;0,(IF(OR(BQ$5=Data!$F$2,BQ$5=Data!$G$2,(IF(COUNTIF(Data!$A$2:$A$939,BQ$7),BQ$7=(VLOOKUP(BQ$7,Data!$A$2:$A$852,1,FALSE)),0))),"H",IF(AND(BQ$7&gt;=$J9,BQ$7&lt;=$K9),($D9*(1-$P9)/$N9),0))),IF(AND(BQ$7&gt;=$J9,BQ$7&lt;=$K9),(($D9-$O9)/$N9),0))))),(((IF(Data!$C$2&gt;0,(IF(OR(BQ$5=Data!$F$2,BQ$5=Data!$G$2,(IF(COUNTIF(Data!$A$2:$A$939,BQ$7),BQ$7=(VLOOKUP(BQ$7,Data!$A$2:$A$852,1,FALSE)),0))),"H",IF(AND(BQ$7&gt;=$J9,BQ$7&lt;=$L9),($D9*$P9/$M9),0))),IF(AND(BQ$7&gt;=$J9,BQ$7&lt;=$L9),(($D9*$P9)/$M9),0))))))</f>
        <v>0</v>
      </c>
      <c r="BR10" s="37">
        <f>IF(BR$7&gt;$L9,(((IF(Data!$C$2&gt;0,(IF(OR(BR$5=Data!$F$2,BR$5=Data!$G$2,(IF(COUNTIF(Data!$A$2:$A$939,BR$7),BR$7=(VLOOKUP(BR$7,Data!$A$2:$A$852,1,FALSE)),0))),"H",IF(AND(BR$7&gt;=$J9,BR$7&lt;=$K9),($D9*(1-$P9)/$N9),0))),IF(AND(BR$7&gt;=$J9,BR$7&lt;=$K9),(($D9-$O9)/$N9),0))))),(((IF(Data!$C$2&gt;0,(IF(OR(BR$5=Data!$F$2,BR$5=Data!$G$2,(IF(COUNTIF(Data!$A$2:$A$939,BR$7),BR$7=(VLOOKUP(BR$7,Data!$A$2:$A$852,1,FALSE)),0))),"H",IF(AND(BR$7&gt;=$J9,BR$7&lt;=$L9),($D9*$P9/$M9),0))),IF(AND(BR$7&gt;=$J9,BR$7&lt;=$L9),(($D9*$P9)/$M9),0))))))</f>
        <v>0</v>
      </c>
      <c r="BS10" s="37">
        <f>IF(BS$7&gt;$L9,(((IF(Data!$C$2&gt;0,(IF(OR(BS$5=Data!$F$2,BS$5=Data!$G$2,(IF(COUNTIF(Data!$A$2:$A$939,BS$7),BS$7=(VLOOKUP(BS$7,Data!$A$2:$A$852,1,FALSE)),0))),"H",IF(AND(BS$7&gt;=$J9,BS$7&lt;=$K9),($D9*(1-$P9)/$N9),0))),IF(AND(BS$7&gt;=$J9,BS$7&lt;=$K9),(($D9-$O9)/$N9),0))))),(((IF(Data!$C$2&gt;0,(IF(OR(BS$5=Data!$F$2,BS$5=Data!$G$2,(IF(COUNTIF(Data!$A$2:$A$939,BS$7),BS$7=(VLOOKUP(BS$7,Data!$A$2:$A$852,1,FALSE)),0))),"H",IF(AND(BS$7&gt;=$J9,BS$7&lt;=$L9),($D9*$P9/$M9),0))),IF(AND(BS$7&gt;=$J9,BS$7&lt;=$L9),(($D9*$P9)/$M9),0))))))</f>
        <v>0</v>
      </c>
      <c r="BT10" s="37">
        <f>IF(BT$7&gt;$L9,(((IF(Data!$C$2&gt;0,(IF(OR(BT$5=Data!$F$2,BT$5=Data!$G$2,(IF(COUNTIF(Data!$A$2:$A$939,BT$7),BT$7=(VLOOKUP(BT$7,Data!$A$2:$A$852,1,FALSE)),0))),"H",IF(AND(BT$7&gt;=$J9,BT$7&lt;=$K9),($D9*(1-$P9)/$N9),0))),IF(AND(BT$7&gt;=$J9,BT$7&lt;=$K9),(($D9-$O9)/$N9),0))))),(((IF(Data!$C$2&gt;0,(IF(OR(BT$5=Data!$F$2,BT$5=Data!$G$2,(IF(COUNTIF(Data!$A$2:$A$939,BT$7),BT$7=(VLOOKUP(BT$7,Data!$A$2:$A$852,1,FALSE)),0))),"H",IF(AND(BT$7&gt;=$J9,BT$7&lt;=$L9),($D9*$P9/$M9),0))),IF(AND(BT$7&gt;=$J9,BT$7&lt;=$L9),(($D9*$P9)/$M9),0))))))</f>
        <v>0</v>
      </c>
      <c r="BU10" s="37">
        <f>IF(BU$7&gt;$L9,(((IF(Data!$C$2&gt;0,(IF(OR(BU$5=Data!$F$2,BU$5=Data!$G$2,(IF(COUNTIF(Data!$A$2:$A$939,BU$7),BU$7=(VLOOKUP(BU$7,Data!$A$2:$A$852,1,FALSE)),0))),"H",IF(AND(BU$7&gt;=$J9,BU$7&lt;=$K9),($D9*(1-$P9)/$N9),0))),IF(AND(BU$7&gt;=$J9,BU$7&lt;=$K9),(($D9-$O9)/$N9),0))))),(((IF(Data!$C$2&gt;0,(IF(OR(BU$5=Data!$F$2,BU$5=Data!$G$2,(IF(COUNTIF(Data!$A$2:$A$939,BU$7),BU$7=(VLOOKUP(BU$7,Data!$A$2:$A$852,1,FALSE)),0))),"H",IF(AND(BU$7&gt;=$J9,BU$7&lt;=$L9),($D9*$P9/$M9),0))),IF(AND(BU$7&gt;=$J9,BU$7&lt;=$L9),(($D9*$P9)/$M9),0))))))</f>
        <v>0</v>
      </c>
      <c r="BV10" s="37" t="str">
        <f>IF(BV$7&gt;$L9,(((IF(Data!$C$2&gt;0,(IF(OR(BV$5=Data!$F$2,BV$5=Data!$G$2,(IF(COUNTIF(Data!$A$2:$A$939,BV$7),BV$7=(VLOOKUP(BV$7,Data!$A$2:$A$852,1,FALSE)),0))),"H",IF(AND(BV$7&gt;=$J9,BV$7&lt;=$K9),($D9*(1-$P9)/$N9),0))),IF(AND(BV$7&gt;=$J9,BV$7&lt;=$K9),(($D9-$O9)/$N9),0))))),(((IF(Data!$C$2&gt;0,(IF(OR(BV$5=Data!$F$2,BV$5=Data!$G$2,(IF(COUNTIF(Data!$A$2:$A$939,BV$7),BV$7=(VLOOKUP(BV$7,Data!$A$2:$A$852,1,FALSE)),0))),"H",IF(AND(BV$7&gt;=$J9,BV$7&lt;=$L9),($D9*$P9/$M9),0))),IF(AND(BV$7&gt;=$J9,BV$7&lt;=$L9),(($D9*$P9)/$M9),0))))))</f>
        <v>H</v>
      </c>
      <c r="BW10" s="37" t="str">
        <f>IF(BW$7&gt;$L9,(((IF(Data!$C$2&gt;0,(IF(OR(BW$5=Data!$F$2,BW$5=Data!$G$2,(IF(COUNTIF(Data!$A$2:$A$939,BW$7),BW$7=(VLOOKUP(BW$7,Data!$A$2:$A$852,1,FALSE)),0))),"H",IF(AND(BW$7&gt;=$J9,BW$7&lt;=$K9),($D9*(1-$P9)/$N9),0))),IF(AND(BW$7&gt;=$J9,BW$7&lt;=$K9),(($D9-$O9)/$N9),0))))),(((IF(Data!$C$2&gt;0,(IF(OR(BW$5=Data!$F$2,BW$5=Data!$G$2,(IF(COUNTIF(Data!$A$2:$A$939,BW$7),BW$7=(VLOOKUP(BW$7,Data!$A$2:$A$852,1,FALSE)),0))),"H",IF(AND(BW$7&gt;=$J9,BW$7&lt;=$L9),($D9*$P9/$M9),0))),IF(AND(BW$7&gt;=$J9,BW$7&lt;=$L9),(($D9*$P9)/$M9),0))))))</f>
        <v>H</v>
      </c>
      <c r="BX10" s="37">
        <f>IF(BX$7&gt;$L9,(((IF(Data!$C$2&gt;0,(IF(OR(BX$5=Data!$F$2,BX$5=Data!$G$2,(IF(COUNTIF(Data!$A$2:$A$939,BX$7),BX$7=(VLOOKUP(BX$7,Data!$A$2:$A$852,1,FALSE)),0))),"H",IF(AND(BX$7&gt;=$J9,BX$7&lt;=$K9),($D9*(1-$P9)/$N9),0))),IF(AND(BX$7&gt;=$J9,BX$7&lt;=$K9),(($D9-$O9)/$N9),0))))),(((IF(Data!$C$2&gt;0,(IF(OR(BX$5=Data!$F$2,BX$5=Data!$G$2,(IF(COUNTIF(Data!$A$2:$A$939,BX$7),BX$7=(VLOOKUP(BX$7,Data!$A$2:$A$852,1,FALSE)),0))),"H",IF(AND(BX$7&gt;=$J9,BX$7&lt;=$L9),($D9*$P9/$M9),0))),IF(AND(BX$7&gt;=$J9,BX$7&lt;=$L9),(($D9*$P9)/$M9),0))))))</f>
        <v>0</v>
      </c>
      <c r="BY10" s="37">
        <f>IF(BY$7&gt;$L9,(((IF(Data!$C$2&gt;0,(IF(OR(BY$5=Data!$F$2,BY$5=Data!$G$2,(IF(COUNTIF(Data!$A$2:$A$939,BY$7),BY$7=(VLOOKUP(BY$7,Data!$A$2:$A$852,1,FALSE)),0))),"H",IF(AND(BY$7&gt;=$J9,BY$7&lt;=$K9),($D9*(1-$P9)/$N9),0))),IF(AND(BY$7&gt;=$J9,BY$7&lt;=$K9),(($D9-$O9)/$N9),0))))),(((IF(Data!$C$2&gt;0,(IF(OR(BY$5=Data!$F$2,BY$5=Data!$G$2,(IF(COUNTIF(Data!$A$2:$A$939,BY$7),BY$7=(VLOOKUP(BY$7,Data!$A$2:$A$852,1,FALSE)),0))),"H",IF(AND(BY$7&gt;=$J9,BY$7&lt;=$L9),($D9*$P9/$M9),0))),IF(AND(BY$7&gt;=$J9,BY$7&lt;=$L9),(($D9*$P9)/$M9),0))))))</f>
        <v>0</v>
      </c>
      <c r="BZ10" s="37">
        <f>IF(BZ$7&gt;$L9,(((IF(Data!$C$2&gt;0,(IF(OR(BZ$5=Data!$F$2,BZ$5=Data!$G$2,(IF(COUNTIF(Data!$A$2:$A$939,BZ$7),BZ$7=(VLOOKUP(BZ$7,Data!$A$2:$A$852,1,FALSE)),0))),"H",IF(AND(BZ$7&gt;=$J9,BZ$7&lt;=$K9),($D9*(1-$P9)/$N9),0))),IF(AND(BZ$7&gt;=$J9,BZ$7&lt;=$K9),(($D9-$O9)/$N9),0))))),(((IF(Data!$C$2&gt;0,(IF(OR(BZ$5=Data!$F$2,BZ$5=Data!$G$2,(IF(COUNTIF(Data!$A$2:$A$939,BZ$7),BZ$7=(VLOOKUP(BZ$7,Data!$A$2:$A$852,1,FALSE)),0))),"H",IF(AND(BZ$7&gt;=$J9,BZ$7&lt;=$L9),($D9*$P9/$M9),0))),IF(AND(BZ$7&gt;=$J9,BZ$7&lt;=$L9),(($D9*$P9)/$M9),0))))))</f>
        <v>0</v>
      </c>
      <c r="CA10" s="37">
        <f>IF(CA$7&gt;$L9,(((IF(Data!$C$2&gt;0,(IF(OR(CA$5=Data!$F$2,CA$5=Data!$G$2,(IF(COUNTIF(Data!$A$2:$A$939,CA$7),CA$7=(VLOOKUP(CA$7,Data!$A$2:$A$852,1,FALSE)),0))),"H",IF(AND(CA$7&gt;=$J9,CA$7&lt;=$K9),($D9*(1-$P9)/$N9),0))),IF(AND(CA$7&gt;=$J9,CA$7&lt;=$K9),(($D9-$O9)/$N9),0))))),(((IF(Data!$C$2&gt;0,(IF(OR(CA$5=Data!$F$2,CA$5=Data!$G$2,(IF(COUNTIF(Data!$A$2:$A$939,CA$7),CA$7=(VLOOKUP(CA$7,Data!$A$2:$A$852,1,FALSE)),0))),"H",IF(AND(CA$7&gt;=$J9,CA$7&lt;=$L9),($D9*$P9/$M9),0))),IF(AND(CA$7&gt;=$J9,CA$7&lt;=$L9),(($D9*$P9)/$M9),0))))))</f>
        <v>0</v>
      </c>
      <c r="CB10" s="37">
        <f>IF(CB$7&gt;$L9,(((IF(Data!$C$2&gt;0,(IF(OR(CB$5=Data!$F$2,CB$5=Data!$G$2,(IF(COUNTIF(Data!$A$2:$A$939,CB$7),CB$7=(VLOOKUP(CB$7,Data!$A$2:$A$852,1,FALSE)),0))),"H",IF(AND(CB$7&gt;=$J9,CB$7&lt;=$K9),($D9*(1-$P9)/$N9),0))),IF(AND(CB$7&gt;=$J9,CB$7&lt;=$K9),(($D9-$O9)/$N9),0))))),(((IF(Data!$C$2&gt;0,(IF(OR(CB$5=Data!$F$2,CB$5=Data!$G$2,(IF(COUNTIF(Data!$A$2:$A$939,CB$7),CB$7=(VLOOKUP(CB$7,Data!$A$2:$A$852,1,FALSE)),0))),"H",IF(AND(CB$7&gt;=$J9,CB$7&lt;=$L9),($D9*$P9/$M9),0))),IF(AND(CB$7&gt;=$J9,CB$7&lt;=$L9),(($D9*$P9)/$M9),0))))))</f>
        <v>0</v>
      </c>
      <c r="CC10" s="37" t="str">
        <f>IF(CC$7&gt;$L9,(((IF(Data!$C$2&gt;0,(IF(OR(CC$5=Data!$F$2,CC$5=Data!$G$2,(IF(COUNTIF(Data!$A$2:$A$939,CC$7),CC$7=(VLOOKUP(CC$7,Data!$A$2:$A$852,1,FALSE)),0))),"H",IF(AND(CC$7&gt;=$J9,CC$7&lt;=$K9),($D9*(1-$P9)/$N9),0))),IF(AND(CC$7&gt;=$J9,CC$7&lt;=$K9),(($D9-$O9)/$N9),0))))),(((IF(Data!$C$2&gt;0,(IF(OR(CC$5=Data!$F$2,CC$5=Data!$G$2,(IF(COUNTIF(Data!$A$2:$A$939,CC$7),CC$7=(VLOOKUP(CC$7,Data!$A$2:$A$852,1,FALSE)),0))),"H",IF(AND(CC$7&gt;=$J9,CC$7&lt;=$L9),($D9*$P9/$M9),0))),IF(AND(CC$7&gt;=$J9,CC$7&lt;=$L9),(($D9*$P9)/$M9),0))))))</f>
        <v>H</v>
      </c>
      <c r="CD10" s="37" t="str">
        <f>IF(CD$7&gt;$L9,(((IF(Data!$C$2&gt;0,(IF(OR(CD$5=Data!$F$2,CD$5=Data!$G$2,(IF(COUNTIF(Data!$A$2:$A$939,CD$7),CD$7=(VLOOKUP(CD$7,Data!$A$2:$A$852,1,FALSE)),0))),"H",IF(AND(CD$7&gt;=$J9,CD$7&lt;=$K9),($D9*(1-$P9)/$N9),0))),IF(AND(CD$7&gt;=$J9,CD$7&lt;=$K9),(($D9-$O9)/$N9),0))))),(((IF(Data!$C$2&gt;0,(IF(OR(CD$5=Data!$F$2,CD$5=Data!$G$2,(IF(COUNTIF(Data!$A$2:$A$939,CD$7),CD$7=(VLOOKUP(CD$7,Data!$A$2:$A$852,1,FALSE)),0))),"H",IF(AND(CD$7&gt;=$J9,CD$7&lt;=$L9),($D9*$P9/$M9),0))),IF(AND(CD$7&gt;=$J9,CD$7&lt;=$L9),(($D9*$P9)/$M9),0))))))</f>
        <v>H</v>
      </c>
      <c r="CE10" s="37">
        <f>IF(CE$7&gt;$L9,(((IF(Data!$C$2&gt;0,(IF(OR(CE$5=Data!$F$2,CE$5=Data!$G$2,(IF(COUNTIF(Data!$A$2:$A$939,CE$7),CE$7=(VLOOKUP(CE$7,Data!$A$2:$A$852,1,FALSE)),0))),"H",IF(AND(CE$7&gt;=$J9,CE$7&lt;=$K9),($D9*(1-$P9)/$N9),0))),IF(AND(CE$7&gt;=$J9,CE$7&lt;=$K9),(($D9-$O9)/$N9),0))))),(((IF(Data!$C$2&gt;0,(IF(OR(CE$5=Data!$F$2,CE$5=Data!$G$2,(IF(COUNTIF(Data!$A$2:$A$939,CE$7),CE$7=(VLOOKUP(CE$7,Data!$A$2:$A$852,1,FALSE)),0))),"H",IF(AND(CE$7&gt;=$J9,CE$7&lt;=$L9),($D9*$P9/$M9),0))),IF(AND(CE$7&gt;=$J9,CE$7&lt;=$L9),(($D9*$P9)/$M9),0))))))</f>
        <v>0</v>
      </c>
      <c r="CF10" s="37">
        <f>IF(CF$7&gt;$L9,(((IF(Data!$C$2&gt;0,(IF(OR(CF$5=Data!$F$2,CF$5=Data!$G$2,(IF(COUNTIF(Data!$A$2:$A$939,CF$7),CF$7=(VLOOKUP(CF$7,Data!$A$2:$A$852,1,FALSE)),0))),"H",IF(AND(CF$7&gt;=$J9,CF$7&lt;=$K9),($D9*(1-$P9)/$N9),0))),IF(AND(CF$7&gt;=$J9,CF$7&lt;=$K9),(($D9-$O9)/$N9),0))))),(((IF(Data!$C$2&gt;0,(IF(OR(CF$5=Data!$F$2,CF$5=Data!$G$2,(IF(COUNTIF(Data!$A$2:$A$939,CF$7),CF$7=(VLOOKUP(CF$7,Data!$A$2:$A$852,1,FALSE)),0))),"H",IF(AND(CF$7&gt;=$J9,CF$7&lt;=$L9),($D9*$P9/$M9),0))),IF(AND(CF$7&gt;=$J9,CF$7&lt;=$L9),(($D9*$P9)/$M9),0))))))</f>
        <v>0</v>
      </c>
      <c r="CG10" s="37">
        <f>IF(CG$7&gt;$L9,(((IF(Data!$C$2&gt;0,(IF(OR(CG$5=Data!$F$2,CG$5=Data!$G$2,(IF(COUNTIF(Data!$A$2:$A$939,CG$7),CG$7=(VLOOKUP(CG$7,Data!$A$2:$A$852,1,FALSE)),0))),"H",IF(AND(CG$7&gt;=$J9,CG$7&lt;=$K9),($D9*(1-$P9)/$N9),0))),IF(AND(CG$7&gt;=$J9,CG$7&lt;=$K9),(($D9-$O9)/$N9),0))))),(((IF(Data!$C$2&gt;0,(IF(OR(CG$5=Data!$F$2,CG$5=Data!$G$2,(IF(COUNTIF(Data!$A$2:$A$939,CG$7),CG$7=(VLOOKUP(CG$7,Data!$A$2:$A$852,1,FALSE)),0))),"H",IF(AND(CG$7&gt;=$J9,CG$7&lt;=$L9),($D9*$P9/$M9),0))),IF(AND(CG$7&gt;=$J9,CG$7&lt;=$L9),(($D9*$P9)/$M9),0))))))</f>
        <v>0</v>
      </c>
      <c r="CH10" s="37">
        <f>IF(CH$7&gt;$L9,(((IF(Data!$C$2&gt;0,(IF(OR(CH$5=Data!$F$2,CH$5=Data!$G$2,(IF(COUNTIF(Data!$A$2:$A$939,CH$7),CH$7=(VLOOKUP(CH$7,Data!$A$2:$A$852,1,FALSE)),0))),"H",IF(AND(CH$7&gt;=$J9,CH$7&lt;=$K9),($D9*(1-$P9)/$N9),0))),IF(AND(CH$7&gt;=$J9,CH$7&lt;=$K9),(($D9-$O9)/$N9),0))))),(((IF(Data!$C$2&gt;0,(IF(OR(CH$5=Data!$F$2,CH$5=Data!$G$2,(IF(COUNTIF(Data!$A$2:$A$939,CH$7),CH$7=(VLOOKUP(CH$7,Data!$A$2:$A$852,1,FALSE)),0))),"H",IF(AND(CH$7&gt;=$J9,CH$7&lt;=$L9),($D9*$P9/$M9),0))),IF(AND(CH$7&gt;=$J9,CH$7&lt;=$L9),(($D9*$P9)/$M9),0))))))</f>
        <v>0</v>
      </c>
      <c r="CI10" s="37">
        <f>IF(CI$7&gt;$L9,(((IF(Data!$C$2&gt;0,(IF(OR(CI$5=Data!$F$2,CI$5=Data!$G$2,(IF(COUNTIF(Data!$A$2:$A$939,CI$7),CI$7=(VLOOKUP(CI$7,Data!$A$2:$A$852,1,FALSE)),0))),"H",IF(AND(CI$7&gt;=$J9,CI$7&lt;=$K9),($D9*(1-$P9)/$N9),0))),IF(AND(CI$7&gt;=$J9,CI$7&lt;=$K9),(($D9-$O9)/$N9),0))))),(((IF(Data!$C$2&gt;0,(IF(OR(CI$5=Data!$F$2,CI$5=Data!$G$2,(IF(COUNTIF(Data!$A$2:$A$939,CI$7),CI$7=(VLOOKUP(CI$7,Data!$A$2:$A$852,1,FALSE)),0))),"H",IF(AND(CI$7&gt;=$J9,CI$7&lt;=$L9),($D9*$P9/$M9),0))),IF(AND(CI$7&gt;=$J9,CI$7&lt;=$L9),(($D9*$P9)/$M9),0))))))</f>
        <v>0</v>
      </c>
      <c r="CJ10" s="37" t="str">
        <f>IF(CJ$7&gt;$L9,(((IF(Data!$C$2&gt;0,(IF(OR(CJ$5=Data!$F$2,CJ$5=Data!$G$2,(IF(COUNTIF(Data!$A$2:$A$939,CJ$7),CJ$7=(VLOOKUP(CJ$7,Data!$A$2:$A$852,1,FALSE)),0))),"H",IF(AND(CJ$7&gt;=$J9,CJ$7&lt;=$K9),($D9*(1-$P9)/$N9),0))),IF(AND(CJ$7&gt;=$J9,CJ$7&lt;=$K9),(($D9-$O9)/$N9),0))))),(((IF(Data!$C$2&gt;0,(IF(OR(CJ$5=Data!$F$2,CJ$5=Data!$G$2,(IF(COUNTIF(Data!$A$2:$A$939,CJ$7),CJ$7=(VLOOKUP(CJ$7,Data!$A$2:$A$852,1,FALSE)),0))),"H",IF(AND(CJ$7&gt;=$J9,CJ$7&lt;=$L9),($D9*$P9/$M9),0))),IF(AND(CJ$7&gt;=$J9,CJ$7&lt;=$L9),(($D9*$P9)/$M9),0))))))</f>
        <v>H</v>
      </c>
      <c r="CK10" s="37" t="str">
        <f>IF(CK$7&gt;$L9,(((IF(Data!$C$2&gt;0,(IF(OR(CK$5=Data!$F$2,CK$5=Data!$G$2,(IF(COUNTIF(Data!$A$2:$A$939,CK$7),CK$7=(VLOOKUP(CK$7,Data!$A$2:$A$852,1,FALSE)),0))),"H",IF(AND(CK$7&gt;=$J9,CK$7&lt;=$K9),($D9*(1-$P9)/$N9),0))),IF(AND(CK$7&gt;=$J9,CK$7&lt;=$K9),(($D9-$O9)/$N9),0))))),(((IF(Data!$C$2&gt;0,(IF(OR(CK$5=Data!$F$2,CK$5=Data!$G$2,(IF(COUNTIF(Data!$A$2:$A$939,CK$7),CK$7=(VLOOKUP(CK$7,Data!$A$2:$A$852,1,FALSE)),0))),"H",IF(AND(CK$7&gt;=$J9,CK$7&lt;=$L9),($D9*$P9/$M9),0))),IF(AND(CK$7&gt;=$J9,CK$7&lt;=$L9),(($D9*$P9)/$M9),0))))))</f>
        <v>H</v>
      </c>
      <c r="CL10" s="37">
        <f>IF(CL$7&gt;$L9,(((IF(Data!$C$2&gt;0,(IF(OR(CL$5=Data!$F$2,CL$5=Data!$G$2,(IF(COUNTIF(Data!$A$2:$A$939,CL$7),CL$7=(VLOOKUP(CL$7,Data!$A$2:$A$852,1,FALSE)),0))),"H",IF(AND(CL$7&gt;=$J9,CL$7&lt;=$K9),($D9*(1-$P9)/$N9),0))),IF(AND(CL$7&gt;=$J9,CL$7&lt;=$K9),(($D9-$O9)/$N9),0))))),(((IF(Data!$C$2&gt;0,(IF(OR(CL$5=Data!$F$2,CL$5=Data!$G$2,(IF(COUNTIF(Data!$A$2:$A$939,CL$7),CL$7=(VLOOKUP(CL$7,Data!$A$2:$A$852,1,FALSE)),0))),"H",IF(AND(CL$7&gt;=$J9,CL$7&lt;=$L9),($D9*$P9/$M9),0))),IF(AND(CL$7&gt;=$J9,CL$7&lt;=$L9),(($D9*$P9)/$M9),0))))))</f>
        <v>0</v>
      </c>
      <c r="CM10" s="37">
        <f>IF(CM$7&gt;$L9,(((IF(Data!$C$2&gt;0,(IF(OR(CM$5=Data!$F$2,CM$5=Data!$G$2,(IF(COUNTIF(Data!$A$2:$A$939,CM$7),CM$7=(VLOOKUP(CM$7,Data!$A$2:$A$852,1,FALSE)),0))),"H",IF(AND(CM$7&gt;=$J9,CM$7&lt;=$K9),($D9*(1-$P9)/$N9),0))),IF(AND(CM$7&gt;=$J9,CM$7&lt;=$K9),(($D9-$O9)/$N9),0))))),(((IF(Data!$C$2&gt;0,(IF(OR(CM$5=Data!$F$2,CM$5=Data!$G$2,(IF(COUNTIF(Data!$A$2:$A$939,CM$7),CM$7=(VLOOKUP(CM$7,Data!$A$2:$A$852,1,FALSE)),0))),"H",IF(AND(CM$7&gt;=$J9,CM$7&lt;=$L9),($D9*$P9/$M9),0))),IF(AND(CM$7&gt;=$J9,CM$7&lt;=$L9),(($D9*$P9)/$M9),0))))))</f>
        <v>0</v>
      </c>
      <c r="CN10" s="37">
        <f>IF(CN$7&gt;$L9,(((IF(Data!$C$2&gt;0,(IF(OR(CN$5=Data!$F$2,CN$5=Data!$G$2,(IF(COUNTIF(Data!$A$2:$A$939,CN$7),CN$7=(VLOOKUP(CN$7,Data!$A$2:$A$852,1,FALSE)),0))),"H",IF(AND(CN$7&gt;=$J9,CN$7&lt;=$K9),($D9*(1-$P9)/$N9),0))),IF(AND(CN$7&gt;=$J9,CN$7&lt;=$K9),(($D9-$O9)/$N9),0))))),(((IF(Data!$C$2&gt;0,(IF(OR(CN$5=Data!$F$2,CN$5=Data!$G$2,(IF(COUNTIF(Data!$A$2:$A$939,CN$7),CN$7=(VLOOKUP(CN$7,Data!$A$2:$A$852,1,FALSE)),0))),"H",IF(AND(CN$7&gt;=$J9,CN$7&lt;=$L9),($D9*$P9/$M9),0))),IF(AND(CN$7&gt;=$J9,CN$7&lt;=$L9),(($D9*$P9)/$M9),0))))))</f>
        <v>0</v>
      </c>
      <c r="CO10" s="37">
        <f>IF(CO$7&gt;$L9,(((IF(Data!$C$2&gt;0,(IF(OR(CO$5=Data!$F$2,CO$5=Data!$G$2,(IF(COUNTIF(Data!$A$2:$A$939,CO$7),CO$7=(VLOOKUP(CO$7,Data!$A$2:$A$852,1,FALSE)),0))),"H",IF(AND(CO$7&gt;=$J9,CO$7&lt;=$K9),($D9*(1-$P9)/$N9),0))),IF(AND(CO$7&gt;=$J9,CO$7&lt;=$K9),(($D9-$O9)/$N9),0))))),(((IF(Data!$C$2&gt;0,(IF(OR(CO$5=Data!$F$2,CO$5=Data!$G$2,(IF(COUNTIF(Data!$A$2:$A$939,CO$7),CO$7=(VLOOKUP(CO$7,Data!$A$2:$A$852,1,FALSE)),0))),"H",IF(AND(CO$7&gt;=$J9,CO$7&lt;=$L9),($D9*$P9/$M9),0))),IF(AND(CO$7&gt;=$J9,CO$7&lt;=$L9),(($D9*$P9)/$M9),0))))))</f>
        <v>0</v>
      </c>
      <c r="CP10" s="37">
        <f>IF(CP$7&gt;$L9,(((IF(Data!$C$2&gt;0,(IF(OR(CP$5=Data!$F$2,CP$5=Data!$G$2,(IF(COUNTIF(Data!$A$2:$A$939,CP$7),CP$7=(VLOOKUP(CP$7,Data!$A$2:$A$852,1,FALSE)),0))),"H",IF(AND(CP$7&gt;=$J9,CP$7&lt;=$K9),($D9*(1-$P9)/$N9),0))),IF(AND(CP$7&gt;=$J9,CP$7&lt;=$K9),(($D9-$O9)/$N9),0))))),(((IF(Data!$C$2&gt;0,(IF(OR(CP$5=Data!$F$2,CP$5=Data!$G$2,(IF(COUNTIF(Data!$A$2:$A$939,CP$7),CP$7=(VLOOKUP(CP$7,Data!$A$2:$A$852,1,FALSE)),0))),"H",IF(AND(CP$7&gt;=$J9,CP$7&lt;=$L9),($D9*$P9/$M9),0))),IF(AND(CP$7&gt;=$J9,CP$7&lt;=$L9),(($D9*$P9)/$M9),0))))))</f>
        <v>0</v>
      </c>
      <c r="CQ10" s="37" t="str">
        <f>IF(CQ$7&gt;$L9,(((IF(Data!$C$2&gt;0,(IF(OR(CQ$5=Data!$F$2,CQ$5=Data!$G$2,(IF(COUNTIF(Data!$A$2:$A$939,CQ$7),CQ$7=(VLOOKUP(CQ$7,Data!$A$2:$A$852,1,FALSE)),0))),"H",IF(AND(CQ$7&gt;=$J9,CQ$7&lt;=$K9),($D9*(1-$P9)/$N9),0))),IF(AND(CQ$7&gt;=$J9,CQ$7&lt;=$K9),(($D9-$O9)/$N9),0))))),(((IF(Data!$C$2&gt;0,(IF(OR(CQ$5=Data!$F$2,CQ$5=Data!$G$2,(IF(COUNTIF(Data!$A$2:$A$939,CQ$7),CQ$7=(VLOOKUP(CQ$7,Data!$A$2:$A$852,1,FALSE)),0))),"H",IF(AND(CQ$7&gt;=$J9,CQ$7&lt;=$L9),($D9*$P9/$M9),0))),IF(AND(CQ$7&gt;=$J9,CQ$7&lt;=$L9),(($D9*$P9)/$M9),0))))))</f>
        <v>H</v>
      </c>
      <c r="CR10" s="37" t="str">
        <f>IF(CR$7&gt;$L9,(((IF(Data!$C$2&gt;0,(IF(OR(CR$5=Data!$F$2,CR$5=Data!$G$2,(IF(COUNTIF(Data!$A$2:$A$939,CR$7),CR$7=(VLOOKUP(CR$7,Data!$A$2:$A$852,1,FALSE)),0))),"H",IF(AND(CR$7&gt;=$J9,CR$7&lt;=$K9),($D9*(1-$P9)/$N9),0))),IF(AND(CR$7&gt;=$J9,CR$7&lt;=$K9),(($D9-$O9)/$N9),0))))),(((IF(Data!$C$2&gt;0,(IF(OR(CR$5=Data!$F$2,CR$5=Data!$G$2,(IF(COUNTIF(Data!$A$2:$A$939,CR$7),CR$7=(VLOOKUP(CR$7,Data!$A$2:$A$852,1,FALSE)),0))),"H",IF(AND(CR$7&gt;=$J9,CR$7&lt;=$L9),($D9*$P9/$M9),0))),IF(AND(CR$7&gt;=$J9,CR$7&lt;=$L9),(($D9*$P9)/$M9),0))))))</f>
        <v>H</v>
      </c>
      <c r="CS10" s="37">
        <f>IF(CS$7&gt;$L9,(((IF(Data!$C$2&gt;0,(IF(OR(CS$5=Data!$F$2,CS$5=Data!$G$2,(IF(COUNTIF(Data!$A$2:$A$939,CS$7),CS$7=(VLOOKUP(CS$7,Data!$A$2:$A$852,1,FALSE)),0))),"H",IF(AND(CS$7&gt;=$J9,CS$7&lt;=$K9),($D9*(1-$P9)/$N9),0))),IF(AND(CS$7&gt;=$J9,CS$7&lt;=$K9),(($D9-$O9)/$N9),0))))),(((IF(Data!$C$2&gt;0,(IF(OR(CS$5=Data!$F$2,CS$5=Data!$G$2,(IF(COUNTIF(Data!$A$2:$A$939,CS$7),CS$7=(VLOOKUP(CS$7,Data!$A$2:$A$852,1,FALSE)),0))),"H",IF(AND(CS$7&gt;=$J9,CS$7&lt;=$L9),($D9*$P9/$M9),0))),IF(AND(CS$7&gt;=$J9,CS$7&lt;=$L9),(($D9*$P9)/$M9),0))))))</f>
        <v>0</v>
      </c>
      <c r="CT10" s="37">
        <f>IF(CT$7&gt;$L9,(((IF(Data!$C$2&gt;0,(IF(OR(CT$5=Data!$F$2,CT$5=Data!$G$2,(IF(COUNTIF(Data!$A$2:$A$939,CT$7),CT$7=(VLOOKUP(CT$7,Data!$A$2:$A$852,1,FALSE)),0))),"H",IF(AND(CT$7&gt;=$J9,CT$7&lt;=$K9),($D9*(1-$P9)/$N9),0))),IF(AND(CT$7&gt;=$J9,CT$7&lt;=$K9),(($D9-$O9)/$N9),0))))),(((IF(Data!$C$2&gt;0,(IF(OR(CT$5=Data!$F$2,CT$5=Data!$G$2,(IF(COUNTIF(Data!$A$2:$A$939,CT$7),CT$7=(VLOOKUP(CT$7,Data!$A$2:$A$852,1,FALSE)),0))),"H",IF(AND(CT$7&gt;=$J9,CT$7&lt;=$L9),($D9*$P9/$M9),0))),IF(AND(CT$7&gt;=$J9,CT$7&lt;=$L9),(($D9*$P9)/$M9),0))))))</f>
        <v>0</v>
      </c>
      <c r="CU10" s="37">
        <f>IF(CU$7&gt;$L9,(((IF(Data!$C$2&gt;0,(IF(OR(CU$5=Data!$F$2,CU$5=Data!$G$2,(IF(COUNTIF(Data!$A$2:$A$939,CU$7),CU$7=(VLOOKUP(CU$7,Data!$A$2:$A$852,1,FALSE)),0))),"H",IF(AND(CU$7&gt;=$J9,CU$7&lt;=$K9),($D9*(1-$P9)/$N9),0))),IF(AND(CU$7&gt;=$J9,CU$7&lt;=$K9),(($D9-$O9)/$N9),0))))),(((IF(Data!$C$2&gt;0,(IF(OR(CU$5=Data!$F$2,CU$5=Data!$G$2,(IF(COUNTIF(Data!$A$2:$A$939,CU$7),CU$7=(VLOOKUP(CU$7,Data!$A$2:$A$852,1,FALSE)),0))),"H",IF(AND(CU$7&gt;=$J9,CU$7&lt;=$L9),($D9*$P9/$M9),0))),IF(AND(CU$7&gt;=$J9,CU$7&lt;=$L9),(($D9*$P9)/$M9),0))))))</f>
        <v>0</v>
      </c>
      <c r="CV10" s="37">
        <f>IF(CV$7&gt;$L9,(((IF(Data!$C$2&gt;0,(IF(OR(CV$5=Data!$F$2,CV$5=Data!$G$2,(IF(COUNTIF(Data!$A$2:$A$939,CV$7),CV$7=(VLOOKUP(CV$7,Data!$A$2:$A$852,1,FALSE)),0))),"H",IF(AND(CV$7&gt;=$J9,CV$7&lt;=$K9),($D9*(1-$P9)/$N9),0))),IF(AND(CV$7&gt;=$J9,CV$7&lt;=$K9),(($D9-$O9)/$N9),0))))),(((IF(Data!$C$2&gt;0,(IF(OR(CV$5=Data!$F$2,CV$5=Data!$G$2,(IF(COUNTIF(Data!$A$2:$A$939,CV$7),CV$7=(VLOOKUP(CV$7,Data!$A$2:$A$852,1,FALSE)),0))),"H",IF(AND(CV$7&gt;=$J9,CV$7&lt;=$L9),($D9*$P9/$M9),0))),IF(AND(CV$7&gt;=$J9,CV$7&lt;=$L9),(($D9*$P9)/$M9),0))))))</f>
        <v>0</v>
      </c>
      <c r="CW10" s="37">
        <f>IF(CW$7&gt;$L9,(((IF(Data!$C$2&gt;0,(IF(OR(CW$5=Data!$F$2,CW$5=Data!$G$2,(IF(COUNTIF(Data!$A$2:$A$939,CW$7),CW$7=(VLOOKUP(CW$7,Data!$A$2:$A$852,1,FALSE)),0))),"H",IF(AND(CW$7&gt;=$J9,CW$7&lt;=$K9),($D9*(1-$P9)/$N9),0))),IF(AND(CW$7&gt;=$J9,CW$7&lt;=$K9),(($D9-$O9)/$N9),0))))),(((IF(Data!$C$2&gt;0,(IF(OR(CW$5=Data!$F$2,CW$5=Data!$G$2,(IF(COUNTIF(Data!$A$2:$A$939,CW$7),CW$7=(VLOOKUP(CW$7,Data!$A$2:$A$852,1,FALSE)),0))),"H",IF(AND(CW$7&gt;=$J9,CW$7&lt;=$L9),($D9*$P9/$M9),0))),IF(AND(CW$7&gt;=$J9,CW$7&lt;=$L9),(($D9*$P9)/$M9),0))))))</f>
        <v>0</v>
      </c>
      <c r="CX10" s="37" t="str">
        <f>IF(CX$7&gt;$L9,(((IF(Data!$C$2&gt;0,(IF(OR(CX$5=Data!$F$2,CX$5=Data!$G$2,(IF(COUNTIF(Data!$A$2:$A$939,CX$7),CX$7=(VLOOKUP(CX$7,Data!$A$2:$A$852,1,FALSE)),0))),"H",IF(AND(CX$7&gt;=$J9,CX$7&lt;=$K9),($D9*(1-$P9)/$N9),0))),IF(AND(CX$7&gt;=$J9,CX$7&lt;=$K9),(($D9-$O9)/$N9),0))))),(((IF(Data!$C$2&gt;0,(IF(OR(CX$5=Data!$F$2,CX$5=Data!$G$2,(IF(COUNTIF(Data!$A$2:$A$939,CX$7),CX$7=(VLOOKUP(CX$7,Data!$A$2:$A$852,1,FALSE)),0))),"H",IF(AND(CX$7&gt;=$J9,CX$7&lt;=$L9),($D9*$P9/$M9),0))),IF(AND(CX$7&gt;=$J9,CX$7&lt;=$L9),(($D9*$P9)/$M9),0))))))</f>
        <v>H</v>
      </c>
      <c r="CY10" s="37" t="str">
        <f>IF(CY$7&gt;$L9,(((IF(Data!$C$2&gt;0,(IF(OR(CY$5=Data!$F$2,CY$5=Data!$G$2,(IF(COUNTIF(Data!$A$2:$A$939,CY$7),CY$7=(VLOOKUP(CY$7,Data!$A$2:$A$852,1,FALSE)),0))),"H",IF(AND(CY$7&gt;=$J9,CY$7&lt;=$K9),($D9*(1-$P9)/$N9),0))),IF(AND(CY$7&gt;=$J9,CY$7&lt;=$K9),(($D9-$O9)/$N9),0))))),(((IF(Data!$C$2&gt;0,(IF(OR(CY$5=Data!$F$2,CY$5=Data!$G$2,(IF(COUNTIF(Data!$A$2:$A$939,CY$7),CY$7=(VLOOKUP(CY$7,Data!$A$2:$A$852,1,FALSE)),0))),"H",IF(AND(CY$7&gt;=$J9,CY$7&lt;=$L9),($D9*$P9/$M9),0))),IF(AND(CY$7&gt;=$J9,CY$7&lt;=$L9),(($D9*$P9)/$M9),0))))))</f>
        <v>H</v>
      </c>
      <c r="CZ10" s="37">
        <f>IF(CZ$7&gt;$L9,(((IF(Data!$C$2&gt;0,(IF(OR(CZ$5=Data!$F$2,CZ$5=Data!$G$2,(IF(COUNTIF(Data!$A$2:$A$939,CZ$7),CZ$7=(VLOOKUP(CZ$7,Data!$A$2:$A$852,1,FALSE)),0))),"H",IF(AND(CZ$7&gt;=$J9,CZ$7&lt;=$K9),($D9*(1-$P9)/$N9),0))),IF(AND(CZ$7&gt;=$J9,CZ$7&lt;=$K9),(($D9-$O9)/$N9),0))))),(((IF(Data!$C$2&gt;0,(IF(OR(CZ$5=Data!$F$2,CZ$5=Data!$G$2,(IF(COUNTIF(Data!$A$2:$A$939,CZ$7),CZ$7=(VLOOKUP(CZ$7,Data!$A$2:$A$852,1,FALSE)),0))),"H",IF(AND(CZ$7&gt;=$J9,CZ$7&lt;=$L9),($D9*$P9/$M9),0))),IF(AND(CZ$7&gt;=$J9,CZ$7&lt;=$L9),(($D9*$P9)/$M9),0))))))</f>
        <v>0</v>
      </c>
      <c r="DA10" s="37">
        <f>IF(DA$7&gt;$L9,(((IF(Data!$C$2&gt;0,(IF(OR(DA$5=Data!$F$2,DA$5=Data!$G$2,(IF(COUNTIF(Data!$A$2:$A$939,DA$7),DA$7=(VLOOKUP(DA$7,Data!$A$2:$A$852,1,FALSE)),0))),"H",IF(AND(DA$7&gt;=$J9,DA$7&lt;=$K9),($D9*(1-$P9)/$N9),0))),IF(AND(DA$7&gt;=$J9,DA$7&lt;=$K9),(($D9-$O9)/$N9),0))))),(((IF(Data!$C$2&gt;0,(IF(OR(DA$5=Data!$F$2,DA$5=Data!$G$2,(IF(COUNTIF(Data!$A$2:$A$939,DA$7),DA$7=(VLOOKUP(DA$7,Data!$A$2:$A$852,1,FALSE)),0))),"H",IF(AND(DA$7&gt;=$J9,DA$7&lt;=$L9),($D9*$P9/$M9),0))),IF(AND(DA$7&gt;=$J9,DA$7&lt;=$L9),(($D9*$P9)/$M9),0))))))</f>
        <v>0</v>
      </c>
      <c r="DB10" s="37">
        <f>IF(DB$7&gt;$L9,(((IF(Data!$C$2&gt;0,(IF(OR(DB$5=Data!$F$2,DB$5=Data!$G$2,(IF(COUNTIF(Data!$A$2:$A$939,DB$7),DB$7=(VLOOKUP(DB$7,Data!$A$2:$A$852,1,FALSE)),0))),"H",IF(AND(DB$7&gt;=$J9,DB$7&lt;=$K9),($D9*(1-$P9)/$N9),0))),IF(AND(DB$7&gt;=$J9,DB$7&lt;=$K9),(($D9-$O9)/$N9),0))))),(((IF(Data!$C$2&gt;0,(IF(OR(DB$5=Data!$F$2,DB$5=Data!$G$2,(IF(COUNTIF(Data!$A$2:$A$939,DB$7),DB$7=(VLOOKUP(DB$7,Data!$A$2:$A$852,1,FALSE)),0))),"H",IF(AND(DB$7&gt;=$J9,DB$7&lt;=$L9),($D9*$P9/$M9),0))),IF(AND(DB$7&gt;=$J9,DB$7&lt;=$L9),(($D9*$P9)/$M9),0))))))</f>
        <v>0</v>
      </c>
      <c r="DC10" s="37">
        <f>IF(DC$7&gt;$L9,(((IF(Data!$C$2&gt;0,(IF(OR(DC$5=Data!$F$2,DC$5=Data!$G$2,(IF(COUNTIF(Data!$A$2:$A$939,DC$7),DC$7=(VLOOKUP(DC$7,Data!$A$2:$A$852,1,FALSE)),0))),"H",IF(AND(DC$7&gt;=$J9,DC$7&lt;=$K9),($D9*(1-$P9)/$N9),0))),IF(AND(DC$7&gt;=$J9,DC$7&lt;=$K9),(($D9-$O9)/$N9),0))))),(((IF(Data!$C$2&gt;0,(IF(OR(DC$5=Data!$F$2,DC$5=Data!$G$2,(IF(COUNTIF(Data!$A$2:$A$939,DC$7),DC$7=(VLOOKUP(DC$7,Data!$A$2:$A$852,1,FALSE)),0))),"H",IF(AND(DC$7&gt;=$J9,DC$7&lt;=$L9),($D9*$P9/$M9),0))),IF(AND(DC$7&gt;=$J9,DC$7&lt;=$L9),(($D9*$P9)/$M9),0))))))</f>
        <v>0</v>
      </c>
      <c r="DD10" s="37">
        <f>IF(DD$7&gt;$L9,(((IF(Data!$C$2&gt;0,(IF(OR(DD$5=Data!$F$2,DD$5=Data!$G$2,(IF(COUNTIF(Data!$A$2:$A$939,DD$7),DD$7=(VLOOKUP(DD$7,Data!$A$2:$A$852,1,FALSE)),0))),"H",IF(AND(DD$7&gt;=$J9,DD$7&lt;=$K9),($D9*(1-$P9)/$N9),0))),IF(AND(DD$7&gt;=$J9,DD$7&lt;=$K9),(($D9-$O9)/$N9),0))))),(((IF(Data!$C$2&gt;0,(IF(OR(DD$5=Data!$F$2,DD$5=Data!$G$2,(IF(COUNTIF(Data!$A$2:$A$939,DD$7),DD$7=(VLOOKUP(DD$7,Data!$A$2:$A$852,1,FALSE)),0))),"H",IF(AND(DD$7&gt;=$J9,DD$7&lt;=$L9),($D9*$P9/$M9),0))),IF(AND(DD$7&gt;=$J9,DD$7&lt;=$L9),(($D9*$P9)/$M9),0))))))</f>
        <v>0</v>
      </c>
      <c r="DE10" s="37" t="str">
        <f>IF(DE$7&gt;$L9,(((IF(Data!$C$2&gt;0,(IF(OR(DE$5=Data!$F$2,DE$5=Data!$G$2,(IF(COUNTIF(Data!$A$2:$A$939,DE$7),DE$7=(VLOOKUP(DE$7,Data!$A$2:$A$852,1,FALSE)),0))),"H",IF(AND(DE$7&gt;=$J9,DE$7&lt;=$K9),($D9*(1-$P9)/$N9),0))),IF(AND(DE$7&gt;=$J9,DE$7&lt;=$K9),(($D9-$O9)/$N9),0))))),(((IF(Data!$C$2&gt;0,(IF(OR(DE$5=Data!$F$2,DE$5=Data!$G$2,(IF(COUNTIF(Data!$A$2:$A$939,DE$7),DE$7=(VLOOKUP(DE$7,Data!$A$2:$A$852,1,FALSE)),0))),"H",IF(AND(DE$7&gt;=$J9,DE$7&lt;=$L9),($D9*$P9/$M9),0))),IF(AND(DE$7&gt;=$J9,DE$7&lt;=$L9),(($D9*$P9)/$M9),0))))))</f>
        <v>H</v>
      </c>
      <c r="DF10" s="37" t="str">
        <f>IF(DF$7&gt;$L9,(((IF(Data!$C$2&gt;0,(IF(OR(DF$5=Data!$F$2,DF$5=Data!$G$2,(IF(COUNTIF(Data!$A$2:$A$939,DF$7),DF$7=(VLOOKUP(DF$7,Data!$A$2:$A$852,1,FALSE)),0))),"H",IF(AND(DF$7&gt;=$J9,DF$7&lt;=$K9),($D9*(1-$P9)/$N9),0))),IF(AND(DF$7&gt;=$J9,DF$7&lt;=$K9),(($D9-$O9)/$N9),0))))),(((IF(Data!$C$2&gt;0,(IF(OR(DF$5=Data!$F$2,DF$5=Data!$G$2,(IF(COUNTIF(Data!$A$2:$A$939,DF$7),DF$7=(VLOOKUP(DF$7,Data!$A$2:$A$852,1,FALSE)),0))),"H",IF(AND(DF$7&gt;=$J9,DF$7&lt;=$L9),($D9*$P9/$M9),0))),IF(AND(DF$7&gt;=$J9,DF$7&lt;=$L9),(($D9*$P9)/$M9),0))))))</f>
        <v>H</v>
      </c>
      <c r="DG10" s="37">
        <f>IF(DG$7&gt;$L9,(((IF(Data!$C$2&gt;0,(IF(OR(DG$5=Data!$F$2,DG$5=Data!$G$2,(IF(COUNTIF(Data!$A$2:$A$939,DG$7),DG$7=(VLOOKUP(DG$7,Data!$A$2:$A$852,1,FALSE)),0))),"H",IF(AND(DG$7&gt;=$J9,DG$7&lt;=$K9),($D9*(1-$P9)/$N9),0))),IF(AND(DG$7&gt;=$J9,DG$7&lt;=$K9),(($D9-$O9)/$N9),0))))),(((IF(Data!$C$2&gt;0,(IF(OR(DG$5=Data!$F$2,DG$5=Data!$G$2,(IF(COUNTIF(Data!$A$2:$A$939,DG$7),DG$7=(VLOOKUP(DG$7,Data!$A$2:$A$852,1,FALSE)),0))),"H",IF(AND(DG$7&gt;=$J9,DG$7&lt;=$L9),($D9*$P9/$M9),0))),IF(AND(DG$7&gt;=$J9,DG$7&lt;=$L9),(($D9*$P9)/$M9),0))))))</f>
        <v>0</v>
      </c>
      <c r="DH10" s="37">
        <f>IF(DH$7&gt;$L9,(((IF(Data!$C$2&gt;0,(IF(OR(DH$5=Data!$F$2,DH$5=Data!$G$2,(IF(COUNTIF(Data!$A$2:$A$939,DH$7),DH$7=(VLOOKUP(DH$7,Data!$A$2:$A$852,1,FALSE)),0))),"H",IF(AND(DH$7&gt;=$J9,DH$7&lt;=$K9),($D9*(1-$P9)/$N9),0))),IF(AND(DH$7&gt;=$J9,DH$7&lt;=$K9),(($D9-$O9)/$N9),0))))),(((IF(Data!$C$2&gt;0,(IF(OR(DH$5=Data!$F$2,DH$5=Data!$G$2,(IF(COUNTIF(Data!$A$2:$A$939,DH$7),DH$7=(VLOOKUP(DH$7,Data!$A$2:$A$852,1,FALSE)),0))),"H",IF(AND(DH$7&gt;=$J9,DH$7&lt;=$L9),($D9*$P9/$M9),0))),IF(AND(DH$7&gt;=$J9,DH$7&lt;=$L9),(($D9*$P9)/$M9),0))))))</f>
        <v>0</v>
      </c>
      <c r="DI10" s="37">
        <f>IF(DI$7&gt;$L9,(((IF(Data!$C$2&gt;0,(IF(OR(DI$5=Data!$F$2,DI$5=Data!$G$2,(IF(COUNTIF(Data!$A$2:$A$939,DI$7),DI$7=(VLOOKUP(DI$7,Data!$A$2:$A$852,1,FALSE)),0))),"H",IF(AND(DI$7&gt;=$J9,DI$7&lt;=$K9),($D9*(1-$P9)/$N9),0))),IF(AND(DI$7&gt;=$J9,DI$7&lt;=$K9),(($D9-$O9)/$N9),0))))),(((IF(Data!$C$2&gt;0,(IF(OR(DI$5=Data!$F$2,DI$5=Data!$G$2,(IF(COUNTIF(Data!$A$2:$A$939,DI$7),DI$7=(VLOOKUP(DI$7,Data!$A$2:$A$852,1,FALSE)),0))),"H",IF(AND(DI$7&gt;=$J9,DI$7&lt;=$L9),($D9*$P9/$M9),0))),IF(AND(DI$7&gt;=$J9,DI$7&lt;=$L9),(($D9*$P9)/$M9),0))))))</f>
        <v>0</v>
      </c>
      <c r="DJ10" s="37">
        <f>IF(DJ$7&gt;$L9,(((IF(Data!$C$2&gt;0,(IF(OR(DJ$5=Data!$F$2,DJ$5=Data!$G$2,(IF(COUNTIF(Data!$A$2:$A$939,DJ$7),DJ$7=(VLOOKUP(DJ$7,Data!$A$2:$A$852,1,FALSE)),0))),"H",IF(AND(DJ$7&gt;=$J9,DJ$7&lt;=$K9),($D9*(1-$P9)/$N9),0))),IF(AND(DJ$7&gt;=$J9,DJ$7&lt;=$K9),(($D9-$O9)/$N9),0))))),(((IF(Data!$C$2&gt;0,(IF(OR(DJ$5=Data!$F$2,DJ$5=Data!$G$2,(IF(COUNTIF(Data!$A$2:$A$939,DJ$7),DJ$7=(VLOOKUP(DJ$7,Data!$A$2:$A$852,1,FALSE)),0))),"H",IF(AND(DJ$7&gt;=$J9,DJ$7&lt;=$L9),($D9*$P9/$M9),0))),IF(AND(DJ$7&gt;=$J9,DJ$7&lt;=$L9),(($D9*$P9)/$M9),0))))))</f>
        <v>0</v>
      </c>
      <c r="DK10" s="37">
        <f>IF(DK$7&gt;$L9,(((IF(Data!$C$2&gt;0,(IF(OR(DK$5=Data!$F$2,DK$5=Data!$G$2,(IF(COUNTIF(Data!$A$2:$A$939,DK$7),DK$7=(VLOOKUP(DK$7,Data!$A$2:$A$852,1,FALSE)),0))),"H",IF(AND(DK$7&gt;=$J9,DK$7&lt;=$K9),($D9*(1-$P9)/$N9),0))),IF(AND(DK$7&gt;=$J9,DK$7&lt;=$K9),(($D9-$O9)/$N9),0))))),(((IF(Data!$C$2&gt;0,(IF(OR(DK$5=Data!$F$2,DK$5=Data!$G$2,(IF(COUNTIF(Data!$A$2:$A$939,DK$7),DK$7=(VLOOKUP(DK$7,Data!$A$2:$A$852,1,FALSE)),0))),"H",IF(AND(DK$7&gt;=$J9,DK$7&lt;=$L9),($D9*$P9/$M9),0))),IF(AND(DK$7&gt;=$J9,DK$7&lt;=$L9),(($D9*$P9)/$M9),0))))))</f>
        <v>0</v>
      </c>
      <c r="DL10" s="37" t="str">
        <f>IF(DL$7&gt;$L9,(((IF(Data!$C$2&gt;0,(IF(OR(DL$5=Data!$F$2,DL$5=Data!$G$2,(IF(COUNTIF(Data!$A$2:$A$939,DL$7),DL$7=(VLOOKUP(DL$7,Data!$A$2:$A$852,1,FALSE)),0))),"H",IF(AND(DL$7&gt;=$J9,DL$7&lt;=$K9),($D9*(1-$P9)/$N9),0))),IF(AND(DL$7&gt;=$J9,DL$7&lt;=$K9),(($D9-$O9)/$N9),0))))),(((IF(Data!$C$2&gt;0,(IF(OR(DL$5=Data!$F$2,DL$5=Data!$G$2,(IF(COUNTIF(Data!$A$2:$A$939,DL$7),DL$7=(VLOOKUP(DL$7,Data!$A$2:$A$852,1,FALSE)),0))),"H",IF(AND(DL$7&gt;=$J9,DL$7&lt;=$L9),($D9*$P9/$M9),0))),IF(AND(DL$7&gt;=$J9,DL$7&lt;=$L9),(($D9*$P9)/$M9),0))))))</f>
        <v>H</v>
      </c>
      <c r="DM10" s="37" t="str">
        <f>IF(DM$7&gt;$L9,(((IF(Data!$C$2&gt;0,(IF(OR(DM$5=Data!$F$2,DM$5=Data!$G$2,(IF(COUNTIF(Data!$A$2:$A$939,DM$7),DM$7=(VLOOKUP(DM$7,Data!$A$2:$A$852,1,FALSE)),0))),"H",IF(AND(DM$7&gt;=$J9,DM$7&lt;=$K9),($D9*(1-$P9)/$N9),0))),IF(AND(DM$7&gt;=$J9,DM$7&lt;=$K9),(($D9-$O9)/$N9),0))))),(((IF(Data!$C$2&gt;0,(IF(OR(DM$5=Data!$F$2,DM$5=Data!$G$2,(IF(COUNTIF(Data!$A$2:$A$939,DM$7),DM$7=(VLOOKUP(DM$7,Data!$A$2:$A$852,1,FALSE)),0))),"H",IF(AND(DM$7&gt;=$J9,DM$7&lt;=$L9),($D9*$P9/$M9),0))),IF(AND(DM$7&gt;=$J9,DM$7&lt;=$L9),(($D9*$P9)/$M9),0))))))</f>
        <v>H</v>
      </c>
      <c r="DN10" s="37">
        <f>IF(DN$7&gt;$L9,(((IF(Data!$C$2&gt;0,(IF(OR(DN$5=Data!$F$2,DN$5=Data!$G$2,(IF(COUNTIF(Data!$A$2:$A$939,DN$7),DN$7=(VLOOKUP(DN$7,Data!$A$2:$A$852,1,FALSE)),0))),"H",IF(AND(DN$7&gt;=$J9,DN$7&lt;=$K9),($D9*(1-$P9)/$N9),0))),IF(AND(DN$7&gt;=$J9,DN$7&lt;=$K9),(($D9-$O9)/$N9),0))))),(((IF(Data!$C$2&gt;0,(IF(OR(DN$5=Data!$F$2,DN$5=Data!$G$2,(IF(COUNTIF(Data!$A$2:$A$939,DN$7),DN$7=(VLOOKUP(DN$7,Data!$A$2:$A$852,1,FALSE)),0))),"H",IF(AND(DN$7&gt;=$J9,DN$7&lt;=$L9),($D9*$P9/$M9),0))),IF(AND(DN$7&gt;=$J9,DN$7&lt;=$L9),(($D9*$P9)/$M9),0))))))</f>
        <v>0</v>
      </c>
      <c r="DO10" s="37">
        <f>IF(DO$7&gt;$L9,(((IF(Data!$C$2&gt;0,(IF(OR(DO$5=Data!$F$2,DO$5=Data!$G$2,(IF(COUNTIF(Data!$A$2:$A$939,DO$7),DO$7=(VLOOKUP(DO$7,Data!$A$2:$A$852,1,FALSE)),0))),"H",IF(AND(DO$7&gt;=$J9,DO$7&lt;=$K9),($D9*(1-$P9)/$N9),0))),IF(AND(DO$7&gt;=$J9,DO$7&lt;=$K9),(($D9-$O9)/$N9),0))))),(((IF(Data!$C$2&gt;0,(IF(OR(DO$5=Data!$F$2,DO$5=Data!$G$2,(IF(COUNTIF(Data!$A$2:$A$939,DO$7),DO$7=(VLOOKUP(DO$7,Data!$A$2:$A$852,1,FALSE)),0))),"H",IF(AND(DO$7&gt;=$J9,DO$7&lt;=$L9),($D9*$P9/$M9),0))),IF(AND(DO$7&gt;=$J9,DO$7&lt;=$L9),(($D9*$P9)/$M9),0))))))</f>
        <v>0</v>
      </c>
      <c r="DP10" s="37">
        <f>IF(DP$7&gt;$L9,(((IF(Data!$C$2&gt;0,(IF(OR(DP$5=Data!$F$2,DP$5=Data!$G$2,(IF(COUNTIF(Data!$A$2:$A$939,DP$7),DP$7=(VLOOKUP(DP$7,Data!$A$2:$A$852,1,FALSE)),0))),"H",IF(AND(DP$7&gt;=$J9,DP$7&lt;=$K9),($D9*(1-$P9)/$N9),0))),IF(AND(DP$7&gt;=$J9,DP$7&lt;=$K9),(($D9-$O9)/$N9),0))))),(((IF(Data!$C$2&gt;0,(IF(OR(DP$5=Data!$F$2,DP$5=Data!$G$2,(IF(COUNTIF(Data!$A$2:$A$939,DP$7),DP$7=(VLOOKUP(DP$7,Data!$A$2:$A$852,1,FALSE)),0))),"H",IF(AND(DP$7&gt;=$J9,DP$7&lt;=$L9),($D9*$P9/$M9),0))),IF(AND(DP$7&gt;=$J9,DP$7&lt;=$L9),(($D9*$P9)/$M9),0))))))</f>
        <v>0</v>
      </c>
      <c r="DQ10" s="37">
        <f>IF(DQ$7&gt;$L9,(((IF(Data!$C$2&gt;0,(IF(OR(DQ$5=Data!$F$2,DQ$5=Data!$G$2,(IF(COUNTIF(Data!$A$2:$A$939,DQ$7),DQ$7=(VLOOKUP(DQ$7,Data!$A$2:$A$852,1,FALSE)),0))),"H",IF(AND(DQ$7&gt;=$J9,DQ$7&lt;=$K9),($D9*(1-$P9)/$N9),0))),IF(AND(DQ$7&gt;=$J9,DQ$7&lt;=$K9),(($D9-$O9)/$N9),0))))),(((IF(Data!$C$2&gt;0,(IF(OR(DQ$5=Data!$F$2,DQ$5=Data!$G$2,(IF(COUNTIF(Data!$A$2:$A$939,DQ$7),DQ$7=(VLOOKUP(DQ$7,Data!$A$2:$A$852,1,FALSE)),0))),"H",IF(AND(DQ$7&gt;=$J9,DQ$7&lt;=$L9),($D9*$P9/$M9),0))),IF(AND(DQ$7&gt;=$J9,DQ$7&lt;=$L9),(($D9*$P9)/$M9),0))))))</f>
        <v>0</v>
      </c>
      <c r="DR10" s="37">
        <f>IF(DR$7&gt;$L9,(((IF(Data!$C$2&gt;0,(IF(OR(DR$5=Data!$F$2,DR$5=Data!$G$2,(IF(COUNTIF(Data!$A$2:$A$939,DR$7),DR$7=(VLOOKUP(DR$7,Data!$A$2:$A$852,1,FALSE)),0))),"H",IF(AND(DR$7&gt;=$J9,DR$7&lt;=$K9),($D9*(1-$P9)/$N9),0))),IF(AND(DR$7&gt;=$J9,DR$7&lt;=$K9),(($D9-$O9)/$N9),0))))),(((IF(Data!$C$2&gt;0,(IF(OR(DR$5=Data!$F$2,DR$5=Data!$G$2,(IF(COUNTIF(Data!$A$2:$A$939,DR$7),DR$7=(VLOOKUP(DR$7,Data!$A$2:$A$852,1,FALSE)),0))),"H",IF(AND(DR$7&gt;=$J9,DR$7&lt;=$L9),($D9*$P9/$M9),0))),IF(AND(DR$7&gt;=$J9,DR$7&lt;=$L9),(($D9*$P9)/$M9),0))))))</f>
        <v>0</v>
      </c>
      <c r="DS10" s="37" t="str">
        <f>IF(DS$7&gt;$L9,(((IF(Data!$C$2&gt;0,(IF(OR(DS$5=Data!$F$2,DS$5=Data!$G$2,(IF(COUNTIF(Data!$A$2:$A$939,DS$7),DS$7=(VLOOKUP(DS$7,Data!$A$2:$A$852,1,FALSE)),0))),"H",IF(AND(DS$7&gt;=$J9,DS$7&lt;=$K9),($D9*(1-$P9)/$N9),0))),IF(AND(DS$7&gt;=$J9,DS$7&lt;=$K9),(($D9-$O9)/$N9),0))))),(((IF(Data!$C$2&gt;0,(IF(OR(DS$5=Data!$F$2,DS$5=Data!$G$2,(IF(COUNTIF(Data!$A$2:$A$939,DS$7),DS$7=(VLOOKUP(DS$7,Data!$A$2:$A$852,1,FALSE)),0))),"H",IF(AND(DS$7&gt;=$J9,DS$7&lt;=$L9),($D9*$P9/$M9),0))),IF(AND(DS$7&gt;=$J9,DS$7&lt;=$L9),(($D9*$P9)/$M9),0))))))</f>
        <v>H</v>
      </c>
      <c r="DT10" s="37" t="str">
        <f>IF(DT$7&gt;$L9,(((IF(Data!$C$2&gt;0,(IF(OR(DT$5=Data!$F$2,DT$5=Data!$G$2,(IF(COUNTIF(Data!$A$2:$A$939,DT$7),DT$7=(VLOOKUP(DT$7,Data!$A$2:$A$852,1,FALSE)),0))),"H",IF(AND(DT$7&gt;=$J9,DT$7&lt;=$K9),($D9*(1-$P9)/$N9),0))),IF(AND(DT$7&gt;=$J9,DT$7&lt;=$K9),(($D9-$O9)/$N9),0))))),(((IF(Data!$C$2&gt;0,(IF(OR(DT$5=Data!$F$2,DT$5=Data!$G$2,(IF(COUNTIF(Data!$A$2:$A$939,DT$7),DT$7=(VLOOKUP(DT$7,Data!$A$2:$A$852,1,FALSE)),0))),"H",IF(AND(DT$7&gt;=$J9,DT$7&lt;=$L9),($D9*$P9/$M9),0))),IF(AND(DT$7&gt;=$J9,DT$7&lt;=$L9),(($D9*$P9)/$M9),0))))))</f>
        <v>H</v>
      </c>
      <c r="DU10" s="37">
        <f>IF(DU$7&gt;$L9,(((IF(Data!$C$2&gt;0,(IF(OR(DU$5=Data!$F$2,DU$5=Data!$G$2,(IF(COUNTIF(Data!$A$2:$A$939,DU$7),DU$7=(VLOOKUP(DU$7,Data!$A$2:$A$852,1,FALSE)),0))),"H",IF(AND(DU$7&gt;=$J9,DU$7&lt;=$K9),($D9*(1-$P9)/$N9),0))),IF(AND(DU$7&gt;=$J9,DU$7&lt;=$K9),(($D9-$O9)/$N9),0))))),(((IF(Data!$C$2&gt;0,(IF(OR(DU$5=Data!$F$2,DU$5=Data!$G$2,(IF(COUNTIF(Data!$A$2:$A$939,DU$7),DU$7=(VLOOKUP(DU$7,Data!$A$2:$A$852,1,FALSE)),0))),"H",IF(AND(DU$7&gt;=$J9,DU$7&lt;=$L9),($D9*$P9/$M9),0))),IF(AND(DU$7&gt;=$J9,DU$7&lt;=$L9),(($D9*$P9)/$M9),0))))))</f>
        <v>0</v>
      </c>
      <c r="DV10" s="37">
        <f>IF(DV$7&gt;$L9,(((IF(Data!$C$2&gt;0,(IF(OR(DV$5=Data!$F$2,DV$5=Data!$G$2,(IF(COUNTIF(Data!$A$2:$A$939,DV$7),DV$7=(VLOOKUP(DV$7,Data!$A$2:$A$852,1,FALSE)),0))),"H",IF(AND(DV$7&gt;=$J9,DV$7&lt;=$K9),($D9*(1-$P9)/$N9),0))),IF(AND(DV$7&gt;=$J9,DV$7&lt;=$K9),(($D9-$O9)/$N9),0))))),(((IF(Data!$C$2&gt;0,(IF(OR(DV$5=Data!$F$2,DV$5=Data!$G$2,(IF(COUNTIF(Data!$A$2:$A$939,DV$7),DV$7=(VLOOKUP(DV$7,Data!$A$2:$A$852,1,FALSE)),0))),"H",IF(AND(DV$7&gt;=$J9,DV$7&lt;=$L9),($D9*$P9/$M9),0))),IF(AND(DV$7&gt;=$J9,DV$7&lt;=$L9),(($D9*$P9)/$M9),0))))))</f>
        <v>0</v>
      </c>
      <c r="DW10" s="37">
        <f>IF(DW$7&gt;$L9,(((IF(Data!$C$2&gt;0,(IF(OR(DW$5=Data!$F$2,DW$5=Data!$G$2,(IF(COUNTIF(Data!$A$2:$A$939,DW$7),DW$7=(VLOOKUP(DW$7,Data!$A$2:$A$852,1,FALSE)),0))),"H",IF(AND(DW$7&gt;=$J9,DW$7&lt;=$K9),($D9*(1-$P9)/$N9),0))),IF(AND(DW$7&gt;=$J9,DW$7&lt;=$K9),(($D9-$O9)/$N9),0))))),(((IF(Data!$C$2&gt;0,(IF(OR(DW$5=Data!$F$2,DW$5=Data!$G$2,(IF(COUNTIF(Data!$A$2:$A$939,DW$7),DW$7=(VLOOKUP(DW$7,Data!$A$2:$A$852,1,FALSE)),0))),"H",IF(AND(DW$7&gt;=$J9,DW$7&lt;=$L9),($D9*$P9/$M9),0))),IF(AND(DW$7&gt;=$J9,DW$7&lt;=$L9),(($D9*$P9)/$M9),0))))))</f>
        <v>0</v>
      </c>
      <c r="DX10" s="37">
        <f>IF(DX$7&gt;$L9,(((IF(Data!$C$2&gt;0,(IF(OR(DX$5=Data!$F$2,DX$5=Data!$G$2,(IF(COUNTIF(Data!$A$2:$A$939,DX$7),DX$7=(VLOOKUP(DX$7,Data!$A$2:$A$852,1,FALSE)),0))),"H",IF(AND(DX$7&gt;=$J9,DX$7&lt;=$K9),($D9*(1-$P9)/$N9),0))),IF(AND(DX$7&gt;=$J9,DX$7&lt;=$K9),(($D9-$O9)/$N9),0))))),(((IF(Data!$C$2&gt;0,(IF(OR(DX$5=Data!$F$2,DX$5=Data!$G$2,(IF(COUNTIF(Data!$A$2:$A$939,DX$7),DX$7=(VLOOKUP(DX$7,Data!$A$2:$A$852,1,FALSE)),0))),"H",IF(AND(DX$7&gt;=$J9,DX$7&lt;=$L9),($D9*$P9/$M9),0))),IF(AND(DX$7&gt;=$J9,DX$7&lt;=$L9),(($D9*$P9)/$M9),0))))))</f>
        <v>0</v>
      </c>
      <c r="DY10" s="37">
        <f>IF(DY$7&gt;$L9,(((IF(Data!$C$2&gt;0,(IF(OR(DY$5=Data!$F$2,DY$5=Data!$G$2,(IF(COUNTIF(Data!$A$2:$A$939,DY$7),DY$7=(VLOOKUP(DY$7,Data!$A$2:$A$852,1,FALSE)),0))),"H",IF(AND(DY$7&gt;=$J9,DY$7&lt;=$K9),($D9*(1-$P9)/$N9),0))),IF(AND(DY$7&gt;=$J9,DY$7&lt;=$K9),(($D9-$O9)/$N9),0))))),(((IF(Data!$C$2&gt;0,(IF(OR(DY$5=Data!$F$2,DY$5=Data!$G$2,(IF(COUNTIF(Data!$A$2:$A$939,DY$7),DY$7=(VLOOKUP(DY$7,Data!$A$2:$A$852,1,FALSE)),0))),"H",IF(AND(DY$7&gt;=$J9,DY$7&lt;=$L9),($D9*$P9/$M9),0))),IF(AND(DY$7&gt;=$J9,DY$7&lt;=$L9),(($D9*$P9)/$M9),0))))))</f>
        <v>0</v>
      </c>
      <c r="DZ10" s="37" t="str">
        <f>IF(DZ$7&gt;$L9,(((IF(Data!$C$2&gt;0,(IF(OR(DZ$5=Data!$F$2,DZ$5=Data!$G$2,(IF(COUNTIF(Data!$A$2:$A$939,DZ$7),DZ$7=(VLOOKUP(DZ$7,Data!$A$2:$A$852,1,FALSE)),0))),"H",IF(AND(DZ$7&gt;=$J9,DZ$7&lt;=$K9),($D9*(1-$P9)/$N9),0))),IF(AND(DZ$7&gt;=$J9,DZ$7&lt;=$K9),(($D9-$O9)/$N9),0))))),(((IF(Data!$C$2&gt;0,(IF(OR(DZ$5=Data!$F$2,DZ$5=Data!$G$2,(IF(COUNTIF(Data!$A$2:$A$939,DZ$7),DZ$7=(VLOOKUP(DZ$7,Data!$A$2:$A$852,1,FALSE)),0))),"H",IF(AND(DZ$7&gt;=$J9,DZ$7&lt;=$L9),($D9*$P9/$M9),0))),IF(AND(DZ$7&gt;=$J9,DZ$7&lt;=$L9),(($D9*$P9)/$M9),0))))))</f>
        <v>H</v>
      </c>
      <c r="EA10" s="37" t="str">
        <f>IF(EA$7&gt;$L9,(((IF(Data!$C$2&gt;0,(IF(OR(EA$5=Data!$F$2,EA$5=Data!$G$2,(IF(COUNTIF(Data!$A$2:$A$939,EA$7),EA$7=(VLOOKUP(EA$7,Data!$A$2:$A$852,1,FALSE)),0))),"H",IF(AND(EA$7&gt;=$J9,EA$7&lt;=$K9),($D9*(1-$P9)/$N9),0))),IF(AND(EA$7&gt;=$J9,EA$7&lt;=$K9),(($D9-$O9)/$N9),0))))),(((IF(Data!$C$2&gt;0,(IF(OR(EA$5=Data!$F$2,EA$5=Data!$G$2,(IF(COUNTIF(Data!$A$2:$A$939,EA$7),EA$7=(VLOOKUP(EA$7,Data!$A$2:$A$852,1,FALSE)),0))),"H",IF(AND(EA$7&gt;=$J9,EA$7&lt;=$L9),($D9*$P9/$M9),0))),IF(AND(EA$7&gt;=$J9,EA$7&lt;=$L9),(($D9*$P9)/$M9),0))))))</f>
        <v>H</v>
      </c>
      <c r="EB10" s="37">
        <f>IF(EB$7&gt;$L9,(((IF(Data!$C$2&gt;0,(IF(OR(EB$5=Data!$F$2,EB$5=Data!$G$2,(IF(COUNTIF(Data!$A$2:$A$939,EB$7),EB$7=(VLOOKUP(EB$7,Data!$A$2:$A$852,1,FALSE)),0))),"H",IF(AND(EB$7&gt;=$J9,EB$7&lt;=$K9),($D9*(1-$P9)/$N9),0))),IF(AND(EB$7&gt;=$J9,EB$7&lt;=$K9),(($D9-$O9)/$N9),0))))),(((IF(Data!$C$2&gt;0,(IF(OR(EB$5=Data!$F$2,EB$5=Data!$G$2,(IF(COUNTIF(Data!$A$2:$A$939,EB$7),EB$7=(VLOOKUP(EB$7,Data!$A$2:$A$852,1,FALSE)),0))),"H",IF(AND(EB$7&gt;=$J9,EB$7&lt;=$L9),($D9*$P9/$M9),0))),IF(AND(EB$7&gt;=$J9,EB$7&lt;=$L9),(($D9*$P9)/$M9),0))))))</f>
        <v>0</v>
      </c>
      <c r="EC10" s="37">
        <f>IF(EC$7&gt;$L9,(((IF(Data!$C$2&gt;0,(IF(OR(EC$5=Data!$F$2,EC$5=Data!$G$2,(IF(COUNTIF(Data!$A$2:$A$939,EC$7),EC$7=(VLOOKUP(EC$7,Data!$A$2:$A$852,1,FALSE)),0))),"H",IF(AND(EC$7&gt;=$J9,EC$7&lt;=$K9),($D9*(1-$P9)/$N9),0))),IF(AND(EC$7&gt;=$J9,EC$7&lt;=$K9),(($D9-$O9)/$N9),0))))),(((IF(Data!$C$2&gt;0,(IF(OR(EC$5=Data!$F$2,EC$5=Data!$G$2,(IF(COUNTIF(Data!$A$2:$A$939,EC$7),EC$7=(VLOOKUP(EC$7,Data!$A$2:$A$852,1,FALSE)),0))),"H",IF(AND(EC$7&gt;=$J9,EC$7&lt;=$L9),($D9*$P9/$M9),0))),IF(AND(EC$7&gt;=$J9,EC$7&lt;=$L9),(($D9*$P9)/$M9),0))))))</f>
        <v>0</v>
      </c>
      <c r="ED10" s="37">
        <f>IF(ED$7&gt;$L9,(((IF(Data!$C$2&gt;0,(IF(OR(ED$5=Data!$F$2,ED$5=Data!$G$2,(IF(COUNTIF(Data!$A$2:$A$939,ED$7),ED$7=(VLOOKUP(ED$7,Data!$A$2:$A$852,1,FALSE)),0))),"H",IF(AND(ED$7&gt;=$J9,ED$7&lt;=$K9),($D9*(1-$P9)/$N9),0))),IF(AND(ED$7&gt;=$J9,ED$7&lt;=$K9),(($D9-$O9)/$N9),0))))),(((IF(Data!$C$2&gt;0,(IF(OR(ED$5=Data!$F$2,ED$5=Data!$G$2,(IF(COUNTIF(Data!$A$2:$A$939,ED$7),ED$7=(VLOOKUP(ED$7,Data!$A$2:$A$852,1,FALSE)),0))),"H",IF(AND(ED$7&gt;=$J9,ED$7&lt;=$L9),($D9*$P9/$M9),0))),IF(AND(ED$7&gt;=$J9,ED$7&lt;=$L9),(($D9*$P9)/$M9),0))))))</f>
        <v>0</v>
      </c>
      <c r="EE10" s="37">
        <f>IF(EE$7&gt;$L9,(((IF(Data!$C$2&gt;0,(IF(OR(EE$5=Data!$F$2,EE$5=Data!$G$2,(IF(COUNTIF(Data!$A$2:$A$939,EE$7),EE$7=(VLOOKUP(EE$7,Data!$A$2:$A$852,1,FALSE)),0))),"H",IF(AND(EE$7&gt;=$J9,EE$7&lt;=$K9),($D9*(1-$P9)/$N9),0))),IF(AND(EE$7&gt;=$J9,EE$7&lt;=$K9),(($D9-$O9)/$N9),0))))),(((IF(Data!$C$2&gt;0,(IF(OR(EE$5=Data!$F$2,EE$5=Data!$G$2,(IF(COUNTIF(Data!$A$2:$A$939,EE$7),EE$7=(VLOOKUP(EE$7,Data!$A$2:$A$852,1,FALSE)),0))),"H",IF(AND(EE$7&gt;=$J9,EE$7&lt;=$L9),($D9*$P9/$M9),0))),IF(AND(EE$7&gt;=$J9,EE$7&lt;=$L9),(($D9*$P9)/$M9),0))))))</f>
        <v>0</v>
      </c>
      <c r="EF10" s="37">
        <f>IF(EF$7&gt;$L9,(((IF(Data!$C$2&gt;0,(IF(OR(EF$5=Data!$F$2,EF$5=Data!$G$2,(IF(COUNTIF(Data!$A$2:$A$939,EF$7),EF$7=(VLOOKUP(EF$7,Data!$A$2:$A$852,1,FALSE)),0))),"H",IF(AND(EF$7&gt;=$J9,EF$7&lt;=$K9),($D9*(1-$P9)/$N9),0))),IF(AND(EF$7&gt;=$J9,EF$7&lt;=$K9),(($D9-$O9)/$N9),0))))),(((IF(Data!$C$2&gt;0,(IF(OR(EF$5=Data!$F$2,EF$5=Data!$G$2,(IF(COUNTIF(Data!$A$2:$A$939,EF$7),EF$7=(VLOOKUP(EF$7,Data!$A$2:$A$852,1,FALSE)),0))),"H",IF(AND(EF$7&gt;=$J9,EF$7&lt;=$L9),($D9*$P9/$M9),0))),IF(AND(EF$7&gt;=$J9,EF$7&lt;=$L9),(($D9*$P9)/$M9),0))))))</f>
        <v>0</v>
      </c>
      <c r="EG10" s="37" t="str">
        <f>IF(EG$7&gt;$L9,(((IF(Data!$C$2&gt;0,(IF(OR(EG$5=Data!$F$2,EG$5=Data!$G$2,(IF(COUNTIF(Data!$A$2:$A$939,EG$7),EG$7=(VLOOKUP(EG$7,Data!$A$2:$A$852,1,FALSE)),0))),"H",IF(AND(EG$7&gt;=$J9,EG$7&lt;=$K9),($D9*(1-$P9)/$N9),0))),IF(AND(EG$7&gt;=$J9,EG$7&lt;=$K9),(($D9-$O9)/$N9),0))))),(((IF(Data!$C$2&gt;0,(IF(OR(EG$5=Data!$F$2,EG$5=Data!$G$2,(IF(COUNTIF(Data!$A$2:$A$939,EG$7),EG$7=(VLOOKUP(EG$7,Data!$A$2:$A$852,1,FALSE)),0))),"H",IF(AND(EG$7&gt;=$J9,EG$7&lt;=$L9),($D9*$P9/$M9),0))),IF(AND(EG$7&gt;=$J9,EG$7&lt;=$L9),(($D9*$P9)/$M9),0))))))</f>
        <v>H</v>
      </c>
      <c r="EH10" s="37" t="str">
        <f>IF(EH$7&gt;$L9,(((IF(Data!$C$2&gt;0,(IF(OR(EH$5=Data!$F$2,EH$5=Data!$G$2,(IF(COUNTIF(Data!$A$2:$A$939,EH$7),EH$7=(VLOOKUP(EH$7,Data!$A$2:$A$852,1,FALSE)),0))),"H",IF(AND(EH$7&gt;=$J9,EH$7&lt;=$K9),($D9*(1-$P9)/$N9),0))),IF(AND(EH$7&gt;=$J9,EH$7&lt;=$K9),(($D9-$O9)/$N9),0))))),(((IF(Data!$C$2&gt;0,(IF(OR(EH$5=Data!$F$2,EH$5=Data!$G$2,(IF(COUNTIF(Data!$A$2:$A$939,EH$7),EH$7=(VLOOKUP(EH$7,Data!$A$2:$A$852,1,FALSE)),0))),"H",IF(AND(EH$7&gt;=$J9,EH$7&lt;=$L9),($D9*$P9/$M9),0))),IF(AND(EH$7&gt;=$J9,EH$7&lt;=$L9),(($D9*$P9)/$M9),0))))))</f>
        <v>H</v>
      </c>
      <c r="EI10" s="37">
        <f>IF(EI$7&gt;$L9,(((IF(Data!$C$2&gt;0,(IF(OR(EI$5=Data!$F$2,EI$5=Data!$G$2,(IF(COUNTIF(Data!$A$2:$A$939,EI$7),EI$7=(VLOOKUP(EI$7,Data!$A$2:$A$852,1,FALSE)),0))),"H",IF(AND(EI$7&gt;=$J9,EI$7&lt;=$K9),($D9*(1-$P9)/$N9),0))),IF(AND(EI$7&gt;=$J9,EI$7&lt;=$K9),(($D9-$O9)/$N9),0))))),(((IF(Data!$C$2&gt;0,(IF(OR(EI$5=Data!$F$2,EI$5=Data!$G$2,(IF(COUNTIF(Data!$A$2:$A$939,EI$7),EI$7=(VLOOKUP(EI$7,Data!$A$2:$A$852,1,FALSE)),0))),"H",IF(AND(EI$7&gt;=$J9,EI$7&lt;=$L9),($D9*$P9/$M9),0))),IF(AND(EI$7&gt;=$J9,EI$7&lt;=$L9),(($D9*$P9)/$M9),0))))))</f>
        <v>0</v>
      </c>
      <c r="EJ10" s="37">
        <f>IF(EJ$7&gt;$L9,(((IF(Data!$C$2&gt;0,(IF(OR(EJ$5=Data!$F$2,EJ$5=Data!$G$2,(IF(COUNTIF(Data!$A$2:$A$939,EJ$7),EJ$7=(VLOOKUP(EJ$7,Data!$A$2:$A$852,1,FALSE)),0))),"H",IF(AND(EJ$7&gt;=$J9,EJ$7&lt;=$K9),($D9*(1-$P9)/$N9),0))),IF(AND(EJ$7&gt;=$J9,EJ$7&lt;=$K9),(($D9-$O9)/$N9),0))))),(((IF(Data!$C$2&gt;0,(IF(OR(EJ$5=Data!$F$2,EJ$5=Data!$G$2,(IF(COUNTIF(Data!$A$2:$A$939,EJ$7),EJ$7=(VLOOKUP(EJ$7,Data!$A$2:$A$852,1,FALSE)),0))),"H",IF(AND(EJ$7&gt;=$J9,EJ$7&lt;=$L9),($D9*$P9/$M9),0))),IF(AND(EJ$7&gt;=$J9,EJ$7&lt;=$L9),(($D9*$P9)/$M9),0))))))</f>
        <v>0</v>
      </c>
      <c r="EK10" s="37">
        <f>IF(EK$7&gt;$L9,(((IF(Data!$C$2&gt;0,(IF(OR(EK$5=Data!$F$2,EK$5=Data!$G$2,(IF(COUNTIF(Data!$A$2:$A$939,EK$7),EK$7=(VLOOKUP(EK$7,Data!$A$2:$A$852,1,FALSE)),0))),"H",IF(AND(EK$7&gt;=$J9,EK$7&lt;=$K9),($D9*(1-$P9)/$N9),0))),IF(AND(EK$7&gt;=$J9,EK$7&lt;=$K9),(($D9-$O9)/$N9),0))))),(((IF(Data!$C$2&gt;0,(IF(OR(EK$5=Data!$F$2,EK$5=Data!$G$2,(IF(COUNTIF(Data!$A$2:$A$939,EK$7),EK$7=(VLOOKUP(EK$7,Data!$A$2:$A$852,1,FALSE)),0))),"H",IF(AND(EK$7&gt;=$J9,EK$7&lt;=$L9),($D9*$P9/$M9),0))),IF(AND(EK$7&gt;=$J9,EK$7&lt;=$L9),(($D9*$P9)/$M9),0))))))</f>
        <v>0</v>
      </c>
      <c r="EL10" s="37">
        <f>IF(EL$7&gt;$L9,(((IF(Data!$C$2&gt;0,(IF(OR(EL$5=Data!$F$2,EL$5=Data!$G$2,(IF(COUNTIF(Data!$A$2:$A$939,EL$7),EL$7=(VLOOKUP(EL$7,Data!$A$2:$A$852,1,FALSE)),0))),"H",IF(AND(EL$7&gt;=$J9,EL$7&lt;=$K9),($D9*(1-$P9)/$N9),0))),IF(AND(EL$7&gt;=$J9,EL$7&lt;=$K9),(($D9-$O9)/$N9),0))))),(((IF(Data!$C$2&gt;0,(IF(OR(EL$5=Data!$F$2,EL$5=Data!$G$2,(IF(COUNTIF(Data!$A$2:$A$939,EL$7),EL$7=(VLOOKUP(EL$7,Data!$A$2:$A$852,1,FALSE)),0))),"H",IF(AND(EL$7&gt;=$J9,EL$7&lt;=$L9),($D9*$P9/$M9),0))),IF(AND(EL$7&gt;=$J9,EL$7&lt;=$L9),(($D9*$P9)/$M9),0))))))</f>
        <v>0</v>
      </c>
      <c r="EM10" s="37">
        <f>IF(EM$7&gt;$L9,(((IF(Data!$C$2&gt;0,(IF(OR(EM$5=Data!$F$2,EM$5=Data!$G$2,(IF(COUNTIF(Data!$A$2:$A$939,EM$7),EM$7=(VLOOKUP(EM$7,Data!$A$2:$A$852,1,FALSE)),0))),"H",IF(AND(EM$7&gt;=$J9,EM$7&lt;=$K9),($D9*(1-$P9)/$N9),0))),IF(AND(EM$7&gt;=$J9,EM$7&lt;=$K9),(($D9-$O9)/$N9),0))))),(((IF(Data!$C$2&gt;0,(IF(OR(EM$5=Data!$F$2,EM$5=Data!$G$2,(IF(COUNTIF(Data!$A$2:$A$939,EM$7),EM$7=(VLOOKUP(EM$7,Data!$A$2:$A$852,1,FALSE)),0))),"H",IF(AND(EM$7&gt;=$J9,EM$7&lt;=$L9),($D9*$P9/$M9),0))),IF(AND(EM$7&gt;=$J9,EM$7&lt;=$L9),(($D9*$P9)/$M9),0))))))</f>
        <v>0</v>
      </c>
      <c r="EN10" s="37" t="str">
        <f>IF(EN$7&gt;$L9,(((IF(Data!$C$2&gt;0,(IF(OR(EN$5=Data!$F$2,EN$5=Data!$G$2,(IF(COUNTIF(Data!$A$2:$A$939,EN$7),EN$7=(VLOOKUP(EN$7,Data!$A$2:$A$852,1,FALSE)),0))),"H",IF(AND(EN$7&gt;=$J9,EN$7&lt;=$K9),($D9*(1-$P9)/$N9),0))),IF(AND(EN$7&gt;=$J9,EN$7&lt;=$K9),(($D9-$O9)/$N9),0))))),(((IF(Data!$C$2&gt;0,(IF(OR(EN$5=Data!$F$2,EN$5=Data!$G$2,(IF(COUNTIF(Data!$A$2:$A$939,EN$7),EN$7=(VLOOKUP(EN$7,Data!$A$2:$A$852,1,FALSE)),0))),"H",IF(AND(EN$7&gt;=$J9,EN$7&lt;=$L9),($D9*$P9/$M9),0))),IF(AND(EN$7&gt;=$J9,EN$7&lt;=$L9),(($D9*$P9)/$M9),0))))))</f>
        <v>H</v>
      </c>
      <c r="EO10" s="38" t="str">
        <f>IF(EO$7&gt;$L9,(((IF(Data!$C$2&gt;0,(IF(OR(EO$5=Data!$F$2,EO$5=Data!$G$2,(IF(COUNTIF(Data!$A$2:$A$939,EO$7),EO$7=(VLOOKUP(EO$7,Data!$A$2:$A$852,1,FALSE)),0))),"H",IF(AND(EO$7&gt;=$J9,EO$7&lt;=$K9),($D9*(1-$P9)/$N9),0))),IF(AND(EO$7&gt;=$J9,EO$7&lt;=$K9),(($D9-$O9)/$N9),0))))),(((IF(Data!$C$2&gt;0,(IF(OR(EO$5=Data!$F$2,EO$5=Data!$G$2,(IF(COUNTIF(Data!$A$2:$A$939,EO$7),EO$7=(VLOOKUP(EO$7,Data!$A$2:$A$852,1,FALSE)),0))),"H",IF(AND(EO$7&gt;=$J9,EO$7&lt;=$L9),($D9*$P9/$M9),0))),IF(AND(EO$7&gt;=$J9,EO$7&lt;=$L9),(($D9*$P9)/$M9),0))))))</f>
        <v>H</v>
      </c>
      <c r="EP10" s="8" t="s">
        <v>48</v>
      </c>
      <c r="EQ10" s="18">
        <f>SUM(T10:EO10)-D9</f>
        <v>0</v>
      </c>
    </row>
    <row r="11" spans="1:147" ht="30" customHeight="1" thickTop="1">
      <c r="A11" s="370"/>
      <c r="B11" s="368"/>
      <c r="C11" s="346" t="s">
        <v>145</v>
      </c>
      <c r="D11" s="346">
        <v>96</v>
      </c>
      <c r="E11" s="350">
        <v>45049</v>
      </c>
      <c r="F11" s="350">
        <v>45064</v>
      </c>
      <c r="G11" s="348">
        <f>IF(F11&gt;0,(IF(E11&gt;0,IF(Data!$C$2&gt;0,((NETWORKDAYS.INTL(E11,F11,Data!$C$2,Data!$A$2:$A$1242))),((F11-E11)+1)),0)),0)</f>
        <v>12</v>
      </c>
      <c r="H11" s="346">
        <f>I11*D11</f>
        <v>96</v>
      </c>
      <c r="I11" s="362">
        <f>IF(G11&gt;0,((IF(AND(E11&lt;=$EJ$3,F11&gt;=$EJ$3),(IF(Data!$C$2&gt;0,NETWORKDAYS.INTL(E11,$EJ$3,Data!$C$2,Data!$A$2:$A$1231),$EJ$3-E11)),IF(F11&lt;=$EJ$3,G11,0)))/G11),0)</f>
        <v>1</v>
      </c>
      <c r="J11" s="350">
        <v>45054</v>
      </c>
      <c r="K11" s="350">
        <v>45071</v>
      </c>
      <c r="L11" s="350">
        <f>IF(K11&gt;=$EJ$3,$EJ$3,K11)</f>
        <v>45071</v>
      </c>
      <c r="M11" s="348">
        <f>IF(L11&gt;0,(IF(J11&gt;0,IF(Data!$C$2&gt;0,((NETWORKDAYS.INTL(J11,L11,Data!$C$2,Data!$A$2:$A$1242))),((L11-J11)+1)),0)),0)</f>
        <v>14</v>
      </c>
      <c r="N11" s="348">
        <f>IF(P11=1,0,IF(L11&gt;0,(IF(J11&gt;0,IF(Data!$C$2&gt;0,(((NETWORKDAYS.INTL($EJ$3,K11,Data!$C$2,Data!$A$2:$A$1242)))-1),((-$EJ$3+K11))),0)),0))</f>
        <v>0</v>
      </c>
      <c r="O11" s="346">
        <f>P11*D11</f>
        <v>96</v>
      </c>
      <c r="P11" s="362">
        <v>1</v>
      </c>
      <c r="Q11" s="344">
        <f>IF(K11&gt;0,F11-K11,0)</f>
        <v>-7</v>
      </c>
      <c r="R11" s="346">
        <f>IF(K11&gt;0,O11-H11,0)</f>
        <v>0</v>
      </c>
      <c r="S11" s="341">
        <f>IF(P11&gt;0,P11-I11,0)</f>
        <v>0</v>
      </c>
      <c r="T11" s="33">
        <f>IF(Data!$C$2&gt;0,(IF(OR(T$5=Data!$F$2,T$5=Data!$G$2,(IF(COUNTIF(Data!$A$2:$A$939,T$7),T$7=(VLOOKUP(T$7,Data!$A$2:$A$852,1,FALSE)),0))),"H",IF(AND(T$7&gt;=$E11,T$7&lt;=$F11),($D11/$G11),0))),IF(AND(T$7&gt;=$E11,T$7&lt;=$F11),($D11/$G11),0))</f>
        <v>0</v>
      </c>
      <c r="U11" s="34">
        <f>IF(Data!$C$2&gt;0,(IF(OR(U$5=Data!$F$2,U$5=Data!$G$2,(IF(COUNTIF(Data!$A$2:$A$939,U$7),U$7=(VLOOKUP(U$7,Data!$A$2:$A$852,1,FALSE)),0))),"H",IF(AND(U$7&gt;=$E11,U$7&lt;=$F11),($D11/$G11),0))),IF(AND(U$7&gt;=$E11,U$7&lt;=$F11),($D11/$G11),0))</f>
        <v>0</v>
      </c>
      <c r="V11" s="34">
        <f>IF(Data!$C$2&gt;0,(IF(OR(V$5=Data!$F$2,V$5=Data!$G$2,(IF(COUNTIF(Data!$A$2:$A$939,V$7),V$7=(VLOOKUP(V$7,Data!$A$2:$A$852,1,FALSE)),0))),"H",IF(AND(V$7&gt;=$E11,V$7&lt;=$F11),($D11/$G11),0))),IF(AND(V$7&gt;=$E11,V$7&lt;=$F11),($D11/$G11),0))</f>
        <v>8</v>
      </c>
      <c r="W11" s="34">
        <f>IF(Data!$C$2&gt;0,(IF(OR(W$5=Data!$F$2,W$5=Data!$G$2,(IF(COUNTIF(Data!$A$2:$A$939,W$7),W$7=(VLOOKUP(W$7,Data!$A$2:$A$852,1,FALSE)),0))),"H",IF(AND(W$7&gt;=$E11,W$7&lt;=$F11),($D11/$G11),0))),IF(AND(W$7&gt;=$E11,W$7&lt;=$F11),($D11/$G11),0))</f>
        <v>8</v>
      </c>
      <c r="X11" s="34">
        <f>IF(Data!$C$2&gt;0,(IF(OR(X$5=Data!$F$2,X$5=Data!$G$2,(IF(COUNTIF(Data!$A$2:$A$939,X$7),X$7=(VLOOKUP(X$7,Data!$A$2:$A$852,1,FALSE)),0))),"H",IF(AND(X$7&gt;=$E11,X$7&lt;=$F11),($D11/$G11),0))),IF(AND(X$7&gt;=$E11,X$7&lt;=$F11),($D11/$G11),0))</f>
        <v>8</v>
      </c>
      <c r="Y11" s="34" t="str">
        <f>IF(Data!$C$2&gt;0,(IF(OR(Y$5=Data!$F$2,Y$5=Data!$G$2,(IF(COUNTIF(Data!$A$2:$A$939,Y$7),Y$7=(VLOOKUP(Y$7,Data!$A$2:$A$852,1,FALSE)),0))),"H",IF(AND(Y$7&gt;=$E11,Y$7&lt;=$F11),($D11/$G11),0))),IF(AND(Y$7&gt;=$E11,Y$7&lt;=$F11),($D11/$G11),0))</f>
        <v>H</v>
      </c>
      <c r="Z11" s="34" t="str">
        <f>IF(Data!$C$2&gt;0,(IF(OR(Z$5=Data!$F$2,Z$5=Data!$G$2,(IF(COUNTIF(Data!$A$2:$A$939,Z$7),Z$7=(VLOOKUP(Z$7,Data!$A$2:$A$852,1,FALSE)),0))),"H",IF(AND(Z$7&gt;=$E11,Z$7&lt;=$F11),($D11/$G11),0))),IF(AND(Z$7&gt;=$E11,Z$7&lt;=$F11),($D11/$G11),0))</f>
        <v>H</v>
      </c>
      <c r="AA11" s="34">
        <f>IF(Data!$C$2&gt;0,(IF(OR(AA$5=Data!$F$2,AA$5=Data!$G$2,(IF(COUNTIF(Data!$A$2:$A$939,AA$7),AA$7=(VLOOKUP(AA$7,Data!$A$2:$A$852,1,FALSE)),0))),"H",IF(AND(AA$7&gt;=$E11,AA$7&lt;=$F11),($D11/$G11),0))),IF(AND(AA$7&gt;=$E11,AA$7&lt;=$F11),($D11/$G11),0))</f>
        <v>8</v>
      </c>
      <c r="AB11" s="34">
        <f>IF(Data!$C$2&gt;0,(IF(OR(AB$5=Data!$F$2,AB$5=Data!$G$2,(IF(COUNTIF(Data!$A$2:$A$939,AB$7),AB$7=(VLOOKUP(AB$7,Data!$A$2:$A$852,1,FALSE)),0))),"H",IF(AND(AB$7&gt;=$E11,AB$7&lt;=$F11),($D11/$G11),0))),IF(AND(AB$7&gt;=$E11,AB$7&lt;=$F11),($D11/$G11),0))</f>
        <v>8</v>
      </c>
      <c r="AC11" s="34">
        <f>IF(Data!$C$2&gt;0,(IF(OR(AC$5=Data!$F$2,AC$5=Data!$G$2,(IF(COUNTIF(Data!$A$2:$A$939,AC$7),AC$7=(VLOOKUP(AC$7,Data!$A$2:$A$852,1,FALSE)),0))),"H",IF(AND(AC$7&gt;=$E11,AC$7&lt;=$F11),($D11/$G11),0))),IF(AND(AC$7&gt;=$E11,AC$7&lt;=$F11),($D11/$G11),0))</f>
        <v>8</v>
      </c>
      <c r="AD11" s="34">
        <f>IF(Data!$C$2&gt;0,(IF(OR(AD$5=Data!$F$2,AD$5=Data!$G$2,(IF(COUNTIF(Data!$A$2:$A$939,AD$7),AD$7=(VLOOKUP(AD$7,Data!$A$2:$A$852,1,FALSE)),0))),"H",IF(AND(AD$7&gt;=$E11,AD$7&lt;=$F11),($D11/$G11),0))),IF(AND(AD$7&gt;=$E11,AD$7&lt;=$F11),($D11/$G11),0))</f>
        <v>8</v>
      </c>
      <c r="AE11" s="34">
        <f>IF(Data!$C$2&gt;0,(IF(OR(AE$5=Data!$F$2,AE$5=Data!$G$2,(IF(COUNTIF(Data!$A$2:$A$939,AE$7),AE$7=(VLOOKUP(AE$7,Data!$A$2:$A$852,1,FALSE)),0))),"H",IF(AND(AE$7&gt;=$E11,AE$7&lt;=$F11),($D11/$G11),0))),IF(AND(AE$7&gt;=$E11,AE$7&lt;=$F11),($D11/$G11),0))</f>
        <v>8</v>
      </c>
      <c r="AF11" s="34" t="str">
        <f>IF(Data!$C$2&gt;0,(IF(OR(AF$5=Data!$F$2,AF$5=Data!$G$2,(IF(COUNTIF(Data!$A$2:$A$939,AF$7),AF$7=(VLOOKUP(AF$7,Data!$A$2:$A$852,1,FALSE)),0))),"H",IF(AND(AF$7&gt;=$E11,AF$7&lt;=$F11),($D11/$G11),0))),IF(AND(AF$7&gt;=$E11,AF$7&lt;=$F11),($D11/$G11),0))</f>
        <v>H</v>
      </c>
      <c r="AG11" s="34" t="str">
        <f>IF(Data!$C$2&gt;0,(IF(OR(AG$5=Data!$F$2,AG$5=Data!$G$2,(IF(COUNTIF(Data!$A$2:$A$939,AG$7),AG$7=(VLOOKUP(AG$7,Data!$A$2:$A$852,1,FALSE)),0))),"H",IF(AND(AG$7&gt;=$E11,AG$7&lt;=$F11),($D11/$G11),0))),IF(AND(AG$7&gt;=$E11,AG$7&lt;=$F11),($D11/$G11),0))</f>
        <v>H</v>
      </c>
      <c r="AH11" s="34">
        <f>IF(Data!$C$2&gt;0,(IF(OR(AH$5=Data!$F$2,AH$5=Data!$G$2,(IF(COUNTIF(Data!$A$2:$A$939,AH$7),AH$7=(VLOOKUP(AH$7,Data!$A$2:$A$852,1,FALSE)),0))),"H",IF(AND(AH$7&gt;=$E11,AH$7&lt;=$F11),($D11/$G11),0))),IF(AND(AH$7&gt;=$E11,AH$7&lt;=$F11),($D11/$G11),0))</f>
        <v>8</v>
      </c>
      <c r="AI11" s="34">
        <f>IF(Data!$C$2&gt;0,(IF(OR(AI$5=Data!$F$2,AI$5=Data!$G$2,(IF(COUNTIF(Data!$A$2:$A$939,AI$7),AI$7=(VLOOKUP(AI$7,Data!$A$2:$A$852,1,FALSE)),0))),"H",IF(AND(AI$7&gt;=$E11,AI$7&lt;=$F11),($D11/$G11),0))),IF(AND(AI$7&gt;=$E11,AI$7&lt;=$F11),($D11/$G11),0))</f>
        <v>8</v>
      </c>
      <c r="AJ11" s="34">
        <f>IF(Data!$C$2&gt;0,(IF(OR(AJ$5=Data!$F$2,AJ$5=Data!$G$2,(IF(COUNTIF(Data!$A$2:$A$939,AJ$7),AJ$7=(VLOOKUP(AJ$7,Data!$A$2:$A$852,1,FALSE)),0))),"H",IF(AND(AJ$7&gt;=$E11,AJ$7&lt;=$F11),($D11/$G11),0))),IF(AND(AJ$7&gt;=$E11,AJ$7&lt;=$F11),($D11/$G11),0))</f>
        <v>8</v>
      </c>
      <c r="AK11" s="34">
        <f>IF(Data!$C$2&gt;0,(IF(OR(AK$5=Data!$F$2,AK$5=Data!$G$2,(IF(COUNTIF(Data!$A$2:$A$939,AK$7),AK$7=(VLOOKUP(AK$7,Data!$A$2:$A$852,1,FALSE)),0))),"H",IF(AND(AK$7&gt;=$E11,AK$7&lt;=$F11),($D11/$G11),0))),IF(AND(AK$7&gt;=$E11,AK$7&lt;=$F11),($D11/$G11),0))</f>
        <v>8</v>
      </c>
      <c r="AL11" s="34">
        <f>IF(Data!$C$2&gt;0,(IF(OR(AL$5=Data!$F$2,AL$5=Data!$G$2,(IF(COUNTIF(Data!$A$2:$A$939,AL$7),AL$7=(VLOOKUP(AL$7,Data!$A$2:$A$852,1,FALSE)),0))),"H",IF(AND(AL$7&gt;=$E11,AL$7&lt;=$F11),($D11/$G11),0))),IF(AND(AL$7&gt;=$E11,AL$7&lt;=$F11),($D11/$G11),0))</f>
        <v>0</v>
      </c>
      <c r="AM11" s="34" t="str">
        <f>IF(Data!$C$2&gt;0,(IF(OR(AM$5=Data!$F$2,AM$5=Data!$G$2,(IF(COUNTIF(Data!$A$2:$A$939,AM$7),AM$7=(VLOOKUP(AM$7,Data!$A$2:$A$852,1,FALSE)),0))),"H",IF(AND(AM$7&gt;=$E11,AM$7&lt;=$F11),($D11/$G11),0))),IF(AND(AM$7&gt;=$E11,AM$7&lt;=$F11),($D11/$G11),0))</f>
        <v>H</v>
      </c>
      <c r="AN11" s="34" t="str">
        <f>IF(Data!$C$2&gt;0,(IF(OR(AN$5=Data!$F$2,AN$5=Data!$G$2,(IF(COUNTIF(Data!$A$2:$A$939,AN$7),AN$7=(VLOOKUP(AN$7,Data!$A$2:$A$852,1,FALSE)),0))),"H",IF(AND(AN$7&gt;=$E11,AN$7&lt;=$F11),($D11/$G11),0))),IF(AND(AN$7&gt;=$E11,AN$7&lt;=$F11),($D11/$G11),0))</f>
        <v>H</v>
      </c>
      <c r="AO11" s="34">
        <f>IF(Data!$C$2&gt;0,(IF(OR(AO$5=Data!$F$2,AO$5=Data!$G$2,(IF(COUNTIF(Data!$A$2:$A$939,AO$7),AO$7=(VLOOKUP(AO$7,Data!$A$2:$A$852,1,FALSE)),0))),"H",IF(AND(AO$7&gt;=$E11,AO$7&lt;=$F11),($D11/$G11),0))),IF(AND(AO$7&gt;=$E11,AO$7&lt;=$F11),($D11/$G11),0))</f>
        <v>0</v>
      </c>
      <c r="AP11" s="34">
        <f>IF(Data!$C$2&gt;0,(IF(OR(AP$5=Data!$F$2,AP$5=Data!$G$2,(IF(COUNTIF(Data!$A$2:$A$939,AP$7),AP$7=(VLOOKUP(AP$7,Data!$A$2:$A$852,1,FALSE)),0))),"H",IF(AND(AP$7&gt;=$E11,AP$7&lt;=$F11),($D11/$G11),0))),IF(AND(AP$7&gt;=$E11,AP$7&lt;=$F11),($D11/$G11),0))</f>
        <v>0</v>
      </c>
      <c r="AQ11" s="34">
        <f>IF(Data!$C$2&gt;0,(IF(OR(AQ$5=Data!$F$2,AQ$5=Data!$G$2,(IF(COUNTIF(Data!$A$2:$A$939,AQ$7),AQ$7=(VLOOKUP(AQ$7,Data!$A$2:$A$852,1,FALSE)),0))),"H",IF(AND(AQ$7&gt;=$E11,AQ$7&lt;=$F11),($D11/$G11),0))),IF(AND(AQ$7&gt;=$E11,AQ$7&lt;=$F11),($D11/$G11),0))</f>
        <v>0</v>
      </c>
      <c r="AR11" s="34">
        <f>IF(Data!$C$2&gt;0,(IF(OR(AR$5=Data!$F$2,AR$5=Data!$G$2,(IF(COUNTIF(Data!$A$2:$A$939,AR$7),AR$7=(VLOOKUP(AR$7,Data!$A$2:$A$852,1,FALSE)),0))),"H",IF(AND(AR$7&gt;=$E11,AR$7&lt;=$F11),($D11/$G11),0))),IF(AND(AR$7&gt;=$E11,AR$7&lt;=$F11),($D11/$G11),0))</f>
        <v>0</v>
      </c>
      <c r="AS11" s="34">
        <f>IF(Data!$C$2&gt;0,(IF(OR(AS$5=Data!$F$2,AS$5=Data!$G$2,(IF(COUNTIF(Data!$A$2:$A$939,AS$7),AS$7=(VLOOKUP(AS$7,Data!$A$2:$A$852,1,FALSE)),0))),"H",IF(AND(AS$7&gt;=$E11,AS$7&lt;=$F11),($D11/$G11),0))),IF(AND(AS$7&gt;=$E11,AS$7&lt;=$F11),($D11/$G11),0))</f>
        <v>0</v>
      </c>
      <c r="AT11" s="34" t="str">
        <f>IF(Data!$C$2&gt;0,(IF(OR(AT$5=Data!$F$2,AT$5=Data!$G$2,(IF(COUNTIF(Data!$A$2:$A$939,AT$7),AT$7=(VLOOKUP(AT$7,Data!$A$2:$A$852,1,FALSE)),0))),"H",IF(AND(AT$7&gt;=$E11,AT$7&lt;=$F11),($D11/$G11),0))),IF(AND(AT$7&gt;=$E11,AT$7&lt;=$F11),($D11/$G11),0))</f>
        <v>H</v>
      </c>
      <c r="AU11" s="34" t="str">
        <f>IF(Data!$C$2&gt;0,(IF(OR(AU$5=Data!$F$2,AU$5=Data!$G$2,(IF(COUNTIF(Data!$A$2:$A$939,AU$7),AU$7=(VLOOKUP(AU$7,Data!$A$2:$A$852,1,FALSE)),0))),"H",IF(AND(AU$7&gt;=$E11,AU$7&lt;=$F11),($D11/$G11),0))),IF(AND(AU$7&gt;=$E11,AU$7&lt;=$F11),($D11/$G11),0))</f>
        <v>H</v>
      </c>
      <c r="AV11" s="34">
        <f>IF(Data!$C$2&gt;0,(IF(OR(AV$5=Data!$F$2,AV$5=Data!$G$2,(IF(COUNTIF(Data!$A$2:$A$939,AV$7),AV$7=(VLOOKUP(AV$7,Data!$A$2:$A$852,1,FALSE)),0))),"H",IF(AND(AV$7&gt;=$E11,AV$7&lt;=$F11),($D11/$G11),0))),IF(AND(AV$7&gt;=$E11,AV$7&lt;=$F11),($D11/$G11),0))</f>
        <v>0</v>
      </c>
      <c r="AW11" s="34">
        <f>IF(Data!$C$2&gt;0,(IF(OR(AW$5=Data!$F$2,AW$5=Data!$G$2,(IF(COUNTIF(Data!$A$2:$A$939,AW$7),AW$7=(VLOOKUP(AW$7,Data!$A$2:$A$852,1,FALSE)),0))),"H",IF(AND(AW$7&gt;=$E11,AW$7&lt;=$F11),($D11/$G11),0))),IF(AND(AW$7&gt;=$E11,AW$7&lt;=$F11),($D11/$G11),0))</f>
        <v>0</v>
      </c>
      <c r="AX11" s="34">
        <f>IF(Data!$C$2&gt;0,(IF(OR(AX$5=Data!$F$2,AX$5=Data!$G$2,(IF(COUNTIF(Data!$A$2:$A$939,AX$7),AX$7=(VLOOKUP(AX$7,Data!$A$2:$A$852,1,FALSE)),0))),"H",IF(AND(AX$7&gt;=$E11,AX$7&lt;=$F11),($D11/$G11),0))),IF(AND(AX$7&gt;=$E11,AX$7&lt;=$F11),($D11/$G11),0))</f>
        <v>0</v>
      </c>
      <c r="AY11" s="34">
        <f>IF(Data!$C$2&gt;0,(IF(OR(AY$5=Data!$F$2,AY$5=Data!$G$2,(IF(COUNTIF(Data!$A$2:$A$939,AY$7),AY$7=(VLOOKUP(AY$7,Data!$A$2:$A$852,1,FALSE)),0))),"H",IF(AND(AY$7&gt;=$E11,AY$7&lt;=$F11),($D11/$G11),0))),IF(AND(AY$7&gt;=$E11,AY$7&lt;=$F11),($D11/$G11),0))</f>
        <v>0</v>
      </c>
      <c r="AZ11" s="34">
        <f>IF(Data!$C$2&gt;0,(IF(OR(AZ$5=Data!$F$2,AZ$5=Data!$G$2,(IF(COUNTIF(Data!$A$2:$A$939,AZ$7),AZ$7=(VLOOKUP(AZ$7,Data!$A$2:$A$852,1,FALSE)),0))),"H",IF(AND(AZ$7&gt;=$E11,AZ$7&lt;=$F11),($D11/$G11),0))),IF(AND(AZ$7&gt;=$E11,AZ$7&lt;=$F11),($D11/$G11),0))</f>
        <v>0</v>
      </c>
      <c r="BA11" s="34" t="str">
        <f>IF(Data!$C$2&gt;0,(IF(OR(BA$5=Data!$F$2,BA$5=Data!$G$2,(IF(COUNTIF(Data!$A$2:$A$939,BA$7),BA$7=(VLOOKUP(BA$7,Data!$A$2:$A$852,1,FALSE)),0))),"H",IF(AND(BA$7&gt;=$E11,BA$7&lt;=$F11),($D11/$G11),0))),IF(AND(BA$7&gt;=$E11,BA$7&lt;=$F11),($D11/$G11),0))</f>
        <v>H</v>
      </c>
      <c r="BB11" s="34" t="str">
        <f>IF(Data!$C$2&gt;0,(IF(OR(BB$5=Data!$F$2,BB$5=Data!$G$2,(IF(COUNTIF(Data!$A$2:$A$939,BB$7),BB$7=(VLOOKUP(BB$7,Data!$A$2:$A$852,1,FALSE)),0))),"H",IF(AND(BB$7&gt;=$E11,BB$7&lt;=$F11),($D11/$G11),0))),IF(AND(BB$7&gt;=$E11,BB$7&lt;=$F11),($D11/$G11),0))</f>
        <v>H</v>
      </c>
      <c r="BC11" s="34">
        <f>IF(Data!$C$2&gt;0,(IF(OR(BC$5=Data!$F$2,BC$5=Data!$G$2,(IF(COUNTIF(Data!$A$2:$A$939,BC$7),BC$7=(VLOOKUP(BC$7,Data!$A$2:$A$852,1,FALSE)),0))),"H",IF(AND(BC$7&gt;=$E11,BC$7&lt;=$F11),($D11/$G11),0))),IF(AND(BC$7&gt;=$E11,BC$7&lt;=$F11),($D11/$G11),0))</f>
        <v>0</v>
      </c>
      <c r="BD11" s="34">
        <f>IF(Data!$C$2&gt;0,(IF(OR(BD$5=Data!$F$2,BD$5=Data!$G$2,(IF(COUNTIF(Data!$A$2:$A$939,BD$7),BD$7=(VLOOKUP(BD$7,Data!$A$2:$A$852,1,FALSE)),0))),"H",IF(AND(BD$7&gt;=$E11,BD$7&lt;=$F11),($D11/$G11),0))),IF(AND(BD$7&gt;=$E11,BD$7&lt;=$F11),($D11/$G11),0))</f>
        <v>0</v>
      </c>
      <c r="BE11" s="34">
        <f>IF(Data!$C$2&gt;0,(IF(OR(BE$5=Data!$F$2,BE$5=Data!$G$2,(IF(COUNTIF(Data!$A$2:$A$939,BE$7),BE$7=(VLOOKUP(BE$7,Data!$A$2:$A$852,1,FALSE)),0))),"H",IF(AND(BE$7&gt;=$E11,BE$7&lt;=$F11),($D11/$G11),0))),IF(AND(BE$7&gt;=$E11,BE$7&lt;=$F11),($D11/$G11),0))</f>
        <v>0</v>
      </c>
      <c r="BF11" s="34">
        <f>IF(Data!$C$2&gt;0,(IF(OR(BF$5=Data!$F$2,BF$5=Data!$G$2,(IF(COUNTIF(Data!$A$2:$A$939,BF$7),BF$7=(VLOOKUP(BF$7,Data!$A$2:$A$852,1,FALSE)),0))),"H",IF(AND(BF$7&gt;=$E11,BF$7&lt;=$F11),($D11/$G11),0))),IF(AND(BF$7&gt;=$E11,BF$7&lt;=$F11),($D11/$G11),0))</f>
        <v>0</v>
      </c>
      <c r="BG11" s="34">
        <f>IF(Data!$C$2&gt;0,(IF(OR(BG$5=Data!$F$2,BG$5=Data!$G$2,(IF(COUNTIF(Data!$A$2:$A$939,BG$7),BG$7=(VLOOKUP(BG$7,Data!$A$2:$A$852,1,FALSE)),0))),"H",IF(AND(BG$7&gt;=$E11,BG$7&lt;=$F11),($D11/$G11),0))),IF(AND(BG$7&gt;=$E11,BG$7&lt;=$F11),($D11/$G11),0))</f>
        <v>0</v>
      </c>
      <c r="BH11" s="34" t="str">
        <f>IF(Data!$C$2&gt;0,(IF(OR(BH$5=Data!$F$2,BH$5=Data!$G$2,(IF(COUNTIF(Data!$A$2:$A$939,BH$7),BH$7=(VLOOKUP(BH$7,Data!$A$2:$A$852,1,FALSE)),0))),"H",IF(AND(BH$7&gt;=$E11,BH$7&lt;=$F11),($D11/$G11),0))),IF(AND(BH$7&gt;=$E11,BH$7&lt;=$F11),($D11/$G11),0))</f>
        <v>H</v>
      </c>
      <c r="BI11" s="34" t="str">
        <f>IF(Data!$C$2&gt;0,(IF(OR(BI$5=Data!$F$2,BI$5=Data!$G$2,(IF(COUNTIF(Data!$A$2:$A$939,BI$7),BI$7=(VLOOKUP(BI$7,Data!$A$2:$A$852,1,FALSE)),0))),"H",IF(AND(BI$7&gt;=$E11,BI$7&lt;=$F11),($D11/$G11),0))),IF(AND(BI$7&gt;=$E11,BI$7&lt;=$F11),($D11/$G11),0))</f>
        <v>H</v>
      </c>
      <c r="BJ11" s="34">
        <f>IF(Data!$C$2&gt;0,(IF(OR(BJ$5=Data!$F$2,BJ$5=Data!$G$2,(IF(COUNTIF(Data!$A$2:$A$939,BJ$7),BJ$7=(VLOOKUP(BJ$7,Data!$A$2:$A$852,1,FALSE)),0))),"H",IF(AND(BJ$7&gt;=$E11,BJ$7&lt;=$F11),($D11/$G11),0))),IF(AND(BJ$7&gt;=$E11,BJ$7&lt;=$F11),($D11/$G11),0))</f>
        <v>0</v>
      </c>
      <c r="BK11" s="34">
        <f>IF(Data!$C$2&gt;0,(IF(OR(BK$5=Data!$F$2,BK$5=Data!$G$2,(IF(COUNTIF(Data!$A$2:$A$939,BK$7),BK$7=(VLOOKUP(BK$7,Data!$A$2:$A$852,1,FALSE)),0))),"H",IF(AND(BK$7&gt;=$E11,BK$7&lt;=$F11),($D11/$G11),0))),IF(AND(BK$7&gt;=$E11,BK$7&lt;=$F11),($D11/$G11),0))</f>
        <v>0</v>
      </c>
      <c r="BL11" s="34">
        <f>IF(Data!$C$2&gt;0,(IF(OR(BL$5=Data!$F$2,BL$5=Data!$G$2,(IF(COUNTIF(Data!$A$2:$A$939,BL$7),BL$7=(VLOOKUP(BL$7,Data!$A$2:$A$852,1,FALSE)),0))),"H",IF(AND(BL$7&gt;=$E11,BL$7&lt;=$F11),($D11/$G11),0))),IF(AND(BL$7&gt;=$E11,BL$7&lt;=$F11),($D11/$G11),0))</f>
        <v>0</v>
      </c>
      <c r="BM11" s="34">
        <f>IF(Data!$C$2&gt;0,(IF(OR(BM$5=Data!$F$2,BM$5=Data!$G$2,(IF(COUNTIF(Data!$A$2:$A$939,BM$7),BM$7=(VLOOKUP(BM$7,Data!$A$2:$A$852,1,FALSE)),0))),"H",IF(AND(BM$7&gt;=$E11,BM$7&lt;=$F11),($D11/$G11),0))),IF(AND(BM$7&gt;=$E11,BM$7&lt;=$F11),($D11/$G11),0))</f>
        <v>0</v>
      </c>
      <c r="BN11" s="34">
        <f>IF(Data!$C$2&gt;0,(IF(OR(BN$5=Data!$F$2,BN$5=Data!$G$2,(IF(COUNTIF(Data!$A$2:$A$939,BN$7),BN$7=(VLOOKUP(BN$7,Data!$A$2:$A$852,1,FALSE)),0))),"H",IF(AND(BN$7&gt;=$E11,BN$7&lt;=$F11),($D11/$G11),0))),IF(AND(BN$7&gt;=$E11,BN$7&lt;=$F11),($D11/$G11),0))</f>
        <v>0</v>
      </c>
      <c r="BO11" s="34" t="str">
        <f>IF(Data!$C$2&gt;0,(IF(OR(BO$5=Data!$F$2,BO$5=Data!$G$2,(IF(COUNTIF(Data!$A$2:$A$939,BO$7),BO$7=(VLOOKUP(BO$7,Data!$A$2:$A$852,1,FALSE)),0))),"H",IF(AND(BO$7&gt;=$E11,BO$7&lt;=$F11),($D11/$G11),0))),IF(AND(BO$7&gt;=$E11,BO$7&lt;=$F11),($D11/$G11),0))</f>
        <v>H</v>
      </c>
      <c r="BP11" s="34" t="str">
        <f>IF(Data!$C$2&gt;0,(IF(OR(BP$5=Data!$F$2,BP$5=Data!$G$2,(IF(COUNTIF(Data!$A$2:$A$939,BP$7),BP$7=(VLOOKUP(BP$7,Data!$A$2:$A$852,1,FALSE)),0))),"H",IF(AND(BP$7&gt;=$E11,BP$7&lt;=$F11),($D11/$G11),0))),IF(AND(BP$7&gt;=$E11,BP$7&lt;=$F11),($D11/$G11),0))</f>
        <v>H</v>
      </c>
      <c r="BQ11" s="34">
        <f>IF(Data!$C$2&gt;0,(IF(OR(BQ$5=Data!$F$2,BQ$5=Data!$G$2,(IF(COUNTIF(Data!$A$2:$A$939,BQ$7),BQ$7=(VLOOKUP(BQ$7,Data!$A$2:$A$852,1,FALSE)),0))),"H",IF(AND(BQ$7&gt;=$E11,BQ$7&lt;=$F11),($D11/$G11),0))),IF(AND(BQ$7&gt;=$E11,BQ$7&lt;=$F11),($D11/$G11),0))</f>
        <v>0</v>
      </c>
      <c r="BR11" s="34">
        <f>IF(Data!$C$2&gt;0,(IF(OR(BR$5=Data!$F$2,BR$5=Data!$G$2,(IF(COUNTIF(Data!$A$2:$A$939,BR$7),BR$7=(VLOOKUP(BR$7,Data!$A$2:$A$852,1,FALSE)),0))),"H",IF(AND(BR$7&gt;=$E11,BR$7&lt;=$F11),($D11/$G11),0))),IF(AND(BR$7&gt;=$E11,BR$7&lt;=$F11),($D11/$G11),0))</f>
        <v>0</v>
      </c>
      <c r="BS11" s="34">
        <f>IF(Data!$C$2&gt;0,(IF(OR(BS$5=Data!$F$2,BS$5=Data!$G$2,(IF(COUNTIF(Data!$A$2:$A$939,BS$7),BS$7=(VLOOKUP(BS$7,Data!$A$2:$A$852,1,FALSE)),0))),"H",IF(AND(BS$7&gt;=$E11,BS$7&lt;=$F11),($D11/$G11),0))),IF(AND(BS$7&gt;=$E11,BS$7&lt;=$F11),($D11/$G11),0))</f>
        <v>0</v>
      </c>
      <c r="BT11" s="34">
        <f>IF(Data!$C$2&gt;0,(IF(OR(BT$5=Data!$F$2,BT$5=Data!$G$2,(IF(COUNTIF(Data!$A$2:$A$939,BT$7),BT$7=(VLOOKUP(BT$7,Data!$A$2:$A$852,1,FALSE)),0))),"H",IF(AND(BT$7&gt;=$E11,BT$7&lt;=$F11),($D11/$G11),0))),IF(AND(BT$7&gt;=$E11,BT$7&lt;=$F11),($D11/$G11),0))</f>
        <v>0</v>
      </c>
      <c r="BU11" s="34">
        <f>IF(Data!$C$2&gt;0,(IF(OR(BU$5=Data!$F$2,BU$5=Data!$G$2,(IF(COUNTIF(Data!$A$2:$A$939,BU$7),BU$7=(VLOOKUP(BU$7,Data!$A$2:$A$852,1,FALSE)),0))),"H",IF(AND(BU$7&gt;=$E11,BU$7&lt;=$F11),($D11/$G11),0))),IF(AND(BU$7&gt;=$E11,BU$7&lt;=$F11),($D11/$G11),0))</f>
        <v>0</v>
      </c>
      <c r="BV11" s="34" t="str">
        <f>IF(Data!$C$2&gt;0,(IF(OR(BV$5=Data!$F$2,BV$5=Data!$G$2,(IF(COUNTIF(Data!$A$2:$A$939,BV$7),BV$7=(VLOOKUP(BV$7,Data!$A$2:$A$852,1,FALSE)),0))),"H",IF(AND(BV$7&gt;=$E11,BV$7&lt;=$F11),($D11/$G11),0))),IF(AND(BV$7&gt;=$E11,BV$7&lt;=$F11),($D11/$G11),0))</f>
        <v>H</v>
      </c>
      <c r="BW11" s="34" t="str">
        <f>IF(Data!$C$2&gt;0,(IF(OR(BW$5=Data!$F$2,BW$5=Data!$G$2,(IF(COUNTIF(Data!$A$2:$A$939,BW$7),BW$7=(VLOOKUP(BW$7,Data!$A$2:$A$852,1,FALSE)),0))),"H",IF(AND(BW$7&gt;=$E11,BW$7&lt;=$F11),($D11/$G11),0))),IF(AND(BW$7&gt;=$E11,BW$7&lt;=$F11),($D11/$G11),0))</f>
        <v>H</v>
      </c>
      <c r="BX11" s="34">
        <f>IF(Data!$C$2&gt;0,(IF(OR(BX$5=Data!$F$2,BX$5=Data!$G$2,(IF(COUNTIF(Data!$A$2:$A$939,BX$7),BX$7=(VLOOKUP(BX$7,Data!$A$2:$A$852,1,FALSE)),0))),"H",IF(AND(BX$7&gt;=$E11,BX$7&lt;=$F11),($D11/$G11),0))),IF(AND(BX$7&gt;=$E11,BX$7&lt;=$F11),($D11/$G11),0))</f>
        <v>0</v>
      </c>
      <c r="BY11" s="34">
        <f>IF(Data!$C$2&gt;0,(IF(OR(BY$5=Data!$F$2,BY$5=Data!$G$2,(IF(COUNTIF(Data!$A$2:$A$939,BY$7),BY$7=(VLOOKUP(BY$7,Data!$A$2:$A$852,1,FALSE)),0))),"H",IF(AND(BY$7&gt;=$E11,BY$7&lt;=$F11),($D11/$G11),0))),IF(AND(BY$7&gt;=$E11,BY$7&lt;=$F11),($D11/$G11),0))</f>
        <v>0</v>
      </c>
      <c r="BZ11" s="34">
        <f>IF(Data!$C$2&gt;0,(IF(OR(BZ$5=Data!$F$2,BZ$5=Data!$G$2,(IF(COUNTIF(Data!$A$2:$A$939,BZ$7),BZ$7=(VLOOKUP(BZ$7,Data!$A$2:$A$852,1,FALSE)),0))),"H",IF(AND(BZ$7&gt;=$E11,BZ$7&lt;=$F11),($D11/$G11),0))),IF(AND(BZ$7&gt;=$E11,BZ$7&lt;=$F11),($D11/$G11),0))</f>
        <v>0</v>
      </c>
      <c r="CA11" s="34">
        <f>IF(Data!$C$2&gt;0,(IF(OR(CA$5=Data!$F$2,CA$5=Data!$G$2,(IF(COUNTIF(Data!$A$2:$A$939,CA$7),CA$7=(VLOOKUP(CA$7,Data!$A$2:$A$852,1,FALSE)),0))),"H",IF(AND(CA$7&gt;=$E11,CA$7&lt;=$F11),($D11/$G11),0))),IF(AND(CA$7&gt;=$E11,CA$7&lt;=$F11),($D11/$G11),0))</f>
        <v>0</v>
      </c>
      <c r="CB11" s="34">
        <f>IF(Data!$C$2&gt;0,(IF(OR(CB$5=Data!$F$2,CB$5=Data!$G$2,(IF(COUNTIF(Data!$A$2:$A$939,CB$7),CB$7=(VLOOKUP(CB$7,Data!$A$2:$A$852,1,FALSE)),0))),"H",IF(AND(CB$7&gt;=$E11,CB$7&lt;=$F11),($D11/$G11),0))),IF(AND(CB$7&gt;=$E11,CB$7&lt;=$F11),($D11/$G11),0))</f>
        <v>0</v>
      </c>
      <c r="CC11" s="34" t="str">
        <f>IF(Data!$C$2&gt;0,(IF(OR(CC$5=Data!$F$2,CC$5=Data!$G$2,(IF(COUNTIF(Data!$A$2:$A$939,CC$7),CC$7=(VLOOKUP(CC$7,Data!$A$2:$A$852,1,FALSE)),0))),"H",IF(AND(CC$7&gt;=$E11,CC$7&lt;=$F11),($D11/$G11),0))),IF(AND(CC$7&gt;=$E11,CC$7&lt;=$F11),($D11/$G11),0))</f>
        <v>H</v>
      </c>
      <c r="CD11" s="34" t="str">
        <f>IF(Data!$C$2&gt;0,(IF(OR(CD$5=Data!$F$2,CD$5=Data!$G$2,(IF(COUNTIF(Data!$A$2:$A$939,CD$7),CD$7=(VLOOKUP(CD$7,Data!$A$2:$A$852,1,FALSE)),0))),"H",IF(AND(CD$7&gt;=$E11,CD$7&lt;=$F11),($D11/$G11),0))),IF(AND(CD$7&gt;=$E11,CD$7&lt;=$F11),($D11/$G11),0))</f>
        <v>H</v>
      </c>
      <c r="CE11" s="34">
        <f>IF(Data!$C$2&gt;0,(IF(OR(CE$5=Data!$F$2,CE$5=Data!$G$2,(IF(COUNTIF(Data!$A$2:$A$939,CE$7),CE$7=(VLOOKUP(CE$7,Data!$A$2:$A$852,1,FALSE)),0))),"H",IF(AND(CE$7&gt;=$E11,CE$7&lt;=$F11),($D11/$G11),0))),IF(AND(CE$7&gt;=$E11,CE$7&lt;=$F11),($D11/$G11),0))</f>
        <v>0</v>
      </c>
      <c r="CF11" s="34">
        <f>IF(Data!$C$2&gt;0,(IF(OR(CF$5=Data!$F$2,CF$5=Data!$G$2,(IF(COUNTIF(Data!$A$2:$A$939,CF$7),CF$7=(VLOOKUP(CF$7,Data!$A$2:$A$852,1,FALSE)),0))),"H",IF(AND(CF$7&gt;=$E11,CF$7&lt;=$F11),($D11/$G11),0))),IF(AND(CF$7&gt;=$E11,CF$7&lt;=$F11),($D11/$G11),0))</f>
        <v>0</v>
      </c>
      <c r="CG11" s="34">
        <f>IF(Data!$C$2&gt;0,(IF(OR(CG$5=Data!$F$2,CG$5=Data!$G$2,(IF(COUNTIF(Data!$A$2:$A$939,CG$7),CG$7=(VLOOKUP(CG$7,Data!$A$2:$A$852,1,FALSE)),0))),"H",IF(AND(CG$7&gt;=$E11,CG$7&lt;=$F11),($D11/$G11),0))),IF(AND(CG$7&gt;=$E11,CG$7&lt;=$F11),($D11/$G11),0))</f>
        <v>0</v>
      </c>
      <c r="CH11" s="34">
        <f>IF(Data!$C$2&gt;0,(IF(OR(CH$5=Data!$F$2,CH$5=Data!$G$2,(IF(COUNTIF(Data!$A$2:$A$939,CH$7),CH$7=(VLOOKUP(CH$7,Data!$A$2:$A$852,1,FALSE)),0))),"H",IF(AND(CH$7&gt;=$E11,CH$7&lt;=$F11),($D11/$G11),0))),IF(AND(CH$7&gt;=$E11,CH$7&lt;=$F11),($D11/$G11),0))</f>
        <v>0</v>
      </c>
      <c r="CI11" s="34">
        <f>IF(Data!$C$2&gt;0,(IF(OR(CI$5=Data!$F$2,CI$5=Data!$G$2,(IF(COUNTIF(Data!$A$2:$A$939,CI$7),CI$7=(VLOOKUP(CI$7,Data!$A$2:$A$852,1,FALSE)),0))),"H",IF(AND(CI$7&gt;=$E11,CI$7&lt;=$F11),($D11/$G11),0))),IF(AND(CI$7&gt;=$E11,CI$7&lt;=$F11),($D11/$G11),0))</f>
        <v>0</v>
      </c>
      <c r="CJ11" s="34" t="str">
        <f>IF(Data!$C$2&gt;0,(IF(OR(CJ$5=Data!$F$2,CJ$5=Data!$G$2,(IF(COUNTIF(Data!$A$2:$A$939,CJ$7),CJ$7=(VLOOKUP(CJ$7,Data!$A$2:$A$852,1,FALSE)),0))),"H",IF(AND(CJ$7&gt;=$E11,CJ$7&lt;=$F11),($D11/$G11),0))),IF(AND(CJ$7&gt;=$E11,CJ$7&lt;=$F11),($D11/$G11),0))</f>
        <v>H</v>
      </c>
      <c r="CK11" s="34" t="str">
        <f>IF(Data!$C$2&gt;0,(IF(OR(CK$5=Data!$F$2,CK$5=Data!$G$2,(IF(COUNTIF(Data!$A$2:$A$939,CK$7),CK$7=(VLOOKUP(CK$7,Data!$A$2:$A$852,1,FALSE)),0))),"H",IF(AND(CK$7&gt;=$E11,CK$7&lt;=$F11),($D11/$G11),0))),IF(AND(CK$7&gt;=$E11,CK$7&lt;=$F11),($D11/$G11),0))</f>
        <v>H</v>
      </c>
      <c r="CL11" s="34">
        <f>IF(Data!$C$2&gt;0,(IF(OR(CL$5=Data!$F$2,CL$5=Data!$G$2,(IF(COUNTIF(Data!$A$2:$A$939,CL$7),CL$7=(VLOOKUP(CL$7,Data!$A$2:$A$852,1,FALSE)),0))),"H",IF(AND(CL$7&gt;=$E11,CL$7&lt;=$F11),($D11/$G11),0))),IF(AND(CL$7&gt;=$E11,CL$7&lt;=$F11),($D11/$G11),0))</f>
        <v>0</v>
      </c>
      <c r="CM11" s="34">
        <f>IF(Data!$C$2&gt;0,(IF(OR(CM$5=Data!$F$2,CM$5=Data!$G$2,(IF(COUNTIF(Data!$A$2:$A$939,CM$7),CM$7=(VLOOKUP(CM$7,Data!$A$2:$A$852,1,FALSE)),0))),"H",IF(AND(CM$7&gt;=$E11,CM$7&lt;=$F11),($D11/$G11),0))),IF(AND(CM$7&gt;=$E11,CM$7&lt;=$F11),($D11/$G11),0))</f>
        <v>0</v>
      </c>
      <c r="CN11" s="34">
        <f>IF(Data!$C$2&gt;0,(IF(OR(CN$5=Data!$F$2,CN$5=Data!$G$2,(IF(COUNTIF(Data!$A$2:$A$939,CN$7),CN$7=(VLOOKUP(CN$7,Data!$A$2:$A$852,1,FALSE)),0))),"H",IF(AND(CN$7&gt;=$E11,CN$7&lt;=$F11),($D11/$G11),0))),IF(AND(CN$7&gt;=$E11,CN$7&lt;=$F11),($D11/$G11),0))</f>
        <v>0</v>
      </c>
      <c r="CO11" s="34">
        <f>IF(Data!$C$2&gt;0,(IF(OR(CO$5=Data!$F$2,CO$5=Data!$G$2,(IF(COUNTIF(Data!$A$2:$A$939,CO$7),CO$7=(VLOOKUP(CO$7,Data!$A$2:$A$852,1,FALSE)),0))),"H",IF(AND(CO$7&gt;=$E11,CO$7&lt;=$F11),($D11/$G11),0))),IF(AND(CO$7&gt;=$E11,CO$7&lt;=$F11),($D11/$G11),0))</f>
        <v>0</v>
      </c>
      <c r="CP11" s="34">
        <f>IF(Data!$C$2&gt;0,(IF(OR(CP$5=Data!$F$2,CP$5=Data!$G$2,(IF(COUNTIF(Data!$A$2:$A$939,CP$7),CP$7=(VLOOKUP(CP$7,Data!$A$2:$A$852,1,FALSE)),0))),"H",IF(AND(CP$7&gt;=$E11,CP$7&lt;=$F11),($D11/$G11),0))),IF(AND(CP$7&gt;=$E11,CP$7&lt;=$F11),($D11/$G11),0))</f>
        <v>0</v>
      </c>
      <c r="CQ11" s="34" t="str">
        <f>IF(Data!$C$2&gt;0,(IF(OR(CQ$5=Data!$F$2,CQ$5=Data!$G$2,(IF(COUNTIF(Data!$A$2:$A$939,CQ$7),CQ$7=(VLOOKUP(CQ$7,Data!$A$2:$A$852,1,FALSE)),0))),"H",IF(AND(CQ$7&gt;=$E11,CQ$7&lt;=$F11),($D11/$G11),0))),IF(AND(CQ$7&gt;=$E11,CQ$7&lt;=$F11),($D11/$G11),0))</f>
        <v>H</v>
      </c>
      <c r="CR11" s="34" t="str">
        <f>IF(Data!$C$2&gt;0,(IF(OR(CR$5=Data!$F$2,CR$5=Data!$G$2,(IF(COUNTIF(Data!$A$2:$A$939,CR$7),CR$7=(VLOOKUP(CR$7,Data!$A$2:$A$852,1,FALSE)),0))),"H",IF(AND(CR$7&gt;=$E11,CR$7&lt;=$F11),($D11/$G11),0))),IF(AND(CR$7&gt;=$E11,CR$7&lt;=$F11),($D11/$G11),0))</f>
        <v>H</v>
      </c>
      <c r="CS11" s="34">
        <f>IF(Data!$C$2&gt;0,(IF(OR(CS$5=Data!$F$2,CS$5=Data!$G$2,(IF(COUNTIF(Data!$A$2:$A$939,CS$7),CS$7=(VLOOKUP(CS$7,Data!$A$2:$A$852,1,FALSE)),0))),"H",IF(AND(CS$7&gt;=$E11,CS$7&lt;=$F11),($D11/$G11),0))),IF(AND(CS$7&gt;=$E11,CS$7&lt;=$F11),($D11/$G11),0))</f>
        <v>0</v>
      </c>
      <c r="CT11" s="34">
        <f>IF(Data!$C$2&gt;0,(IF(OR(CT$5=Data!$F$2,CT$5=Data!$G$2,(IF(COUNTIF(Data!$A$2:$A$939,CT$7),CT$7=(VLOOKUP(CT$7,Data!$A$2:$A$852,1,FALSE)),0))),"H",IF(AND(CT$7&gt;=$E11,CT$7&lt;=$F11),($D11/$G11),0))),IF(AND(CT$7&gt;=$E11,CT$7&lt;=$F11),($D11/$G11),0))</f>
        <v>0</v>
      </c>
      <c r="CU11" s="34">
        <f>IF(Data!$C$2&gt;0,(IF(OR(CU$5=Data!$F$2,CU$5=Data!$G$2,(IF(COUNTIF(Data!$A$2:$A$939,CU$7),CU$7=(VLOOKUP(CU$7,Data!$A$2:$A$852,1,FALSE)),0))),"H",IF(AND(CU$7&gt;=$E11,CU$7&lt;=$F11),($D11/$G11),0))),IF(AND(CU$7&gt;=$E11,CU$7&lt;=$F11),($D11/$G11),0))</f>
        <v>0</v>
      </c>
      <c r="CV11" s="34">
        <f>IF(Data!$C$2&gt;0,(IF(OR(CV$5=Data!$F$2,CV$5=Data!$G$2,(IF(COUNTIF(Data!$A$2:$A$939,CV$7),CV$7=(VLOOKUP(CV$7,Data!$A$2:$A$852,1,FALSE)),0))),"H",IF(AND(CV$7&gt;=$E11,CV$7&lt;=$F11),($D11/$G11),0))),IF(AND(CV$7&gt;=$E11,CV$7&lt;=$F11),($D11/$G11),0))</f>
        <v>0</v>
      </c>
      <c r="CW11" s="34">
        <f>IF(Data!$C$2&gt;0,(IF(OR(CW$5=Data!$F$2,CW$5=Data!$G$2,(IF(COUNTIF(Data!$A$2:$A$939,CW$7),CW$7=(VLOOKUP(CW$7,Data!$A$2:$A$852,1,FALSE)),0))),"H",IF(AND(CW$7&gt;=$E11,CW$7&lt;=$F11),($D11/$G11),0))),IF(AND(CW$7&gt;=$E11,CW$7&lt;=$F11),($D11/$G11),0))</f>
        <v>0</v>
      </c>
      <c r="CX11" s="34" t="str">
        <f>IF(Data!$C$2&gt;0,(IF(OR(CX$5=Data!$F$2,CX$5=Data!$G$2,(IF(COUNTIF(Data!$A$2:$A$939,CX$7),CX$7=(VLOOKUP(CX$7,Data!$A$2:$A$852,1,FALSE)),0))),"H",IF(AND(CX$7&gt;=$E11,CX$7&lt;=$F11),($D11/$G11),0))),IF(AND(CX$7&gt;=$E11,CX$7&lt;=$F11),($D11/$G11),0))</f>
        <v>H</v>
      </c>
      <c r="CY11" s="34" t="str">
        <f>IF(Data!$C$2&gt;0,(IF(OR(CY$5=Data!$F$2,CY$5=Data!$G$2,(IF(COUNTIF(Data!$A$2:$A$939,CY$7),CY$7=(VLOOKUP(CY$7,Data!$A$2:$A$852,1,FALSE)),0))),"H",IF(AND(CY$7&gt;=$E11,CY$7&lt;=$F11),($D11/$G11),0))),IF(AND(CY$7&gt;=$E11,CY$7&lt;=$F11),($D11/$G11),0))</f>
        <v>H</v>
      </c>
      <c r="CZ11" s="34">
        <f>IF(Data!$C$2&gt;0,(IF(OR(CZ$5=Data!$F$2,CZ$5=Data!$G$2,(IF(COUNTIF(Data!$A$2:$A$939,CZ$7),CZ$7=(VLOOKUP(CZ$7,Data!$A$2:$A$852,1,FALSE)),0))),"H",IF(AND(CZ$7&gt;=$E11,CZ$7&lt;=$F11),($D11/$G11),0))),IF(AND(CZ$7&gt;=$E11,CZ$7&lt;=$F11),($D11/$G11),0))</f>
        <v>0</v>
      </c>
      <c r="DA11" s="34">
        <f>IF(Data!$C$2&gt;0,(IF(OR(DA$5=Data!$F$2,DA$5=Data!$G$2,(IF(COUNTIF(Data!$A$2:$A$939,DA$7),DA$7=(VLOOKUP(DA$7,Data!$A$2:$A$852,1,FALSE)),0))),"H",IF(AND(DA$7&gt;=$E11,DA$7&lt;=$F11),($D11/$G11),0))),IF(AND(DA$7&gt;=$E11,DA$7&lt;=$F11),($D11/$G11),0))</f>
        <v>0</v>
      </c>
      <c r="DB11" s="34">
        <f>IF(Data!$C$2&gt;0,(IF(OR(DB$5=Data!$F$2,DB$5=Data!$G$2,(IF(COUNTIF(Data!$A$2:$A$939,DB$7),DB$7=(VLOOKUP(DB$7,Data!$A$2:$A$852,1,FALSE)),0))),"H",IF(AND(DB$7&gt;=$E11,DB$7&lt;=$F11),($D11/$G11),0))),IF(AND(DB$7&gt;=$E11,DB$7&lt;=$F11),($D11/$G11),0))</f>
        <v>0</v>
      </c>
      <c r="DC11" s="34">
        <f>IF(Data!$C$2&gt;0,(IF(OR(DC$5=Data!$F$2,DC$5=Data!$G$2,(IF(COUNTIF(Data!$A$2:$A$939,DC$7),DC$7=(VLOOKUP(DC$7,Data!$A$2:$A$852,1,FALSE)),0))),"H",IF(AND(DC$7&gt;=$E11,DC$7&lt;=$F11),($D11/$G11),0))),IF(AND(DC$7&gt;=$E11,DC$7&lt;=$F11),($D11/$G11),0))</f>
        <v>0</v>
      </c>
      <c r="DD11" s="34">
        <f>IF(Data!$C$2&gt;0,(IF(OR(DD$5=Data!$F$2,DD$5=Data!$G$2,(IF(COUNTIF(Data!$A$2:$A$939,DD$7),DD$7=(VLOOKUP(DD$7,Data!$A$2:$A$852,1,FALSE)),0))),"H",IF(AND(DD$7&gt;=$E11,DD$7&lt;=$F11),($D11/$G11),0))),IF(AND(DD$7&gt;=$E11,DD$7&lt;=$F11),($D11/$G11),0))</f>
        <v>0</v>
      </c>
      <c r="DE11" s="34" t="str">
        <f>IF(Data!$C$2&gt;0,(IF(OR(DE$5=Data!$F$2,DE$5=Data!$G$2,(IF(COUNTIF(Data!$A$2:$A$939,DE$7),DE$7=(VLOOKUP(DE$7,Data!$A$2:$A$852,1,FALSE)),0))),"H",IF(AND(DE$7&gt;=$E11,DE$7&lt;=$F11),($D11/$G11),0))),IF(AND(DE$7&gt;=$E11,DE$7&lt;=$F11),($D11/$G11),0))</f>
        <v>H</v>
      </c>
      <c r="DF11" s="34" t="str">
        <f>IF(Data!$C$2&gt;0,(IF(OR(DF$5=Data!$F$2,DF$5=Data!$G$2,(IF(COUNTIF(Data!$A$2:$A$939,DF$7),DF$7=(VLOOKUP(DF$7,Data!$A$2:$A$852,1,FALSE)),0))),"H",IF(AND(DF$7&gt;=$E11,DF$7&lt;=$F11),($D11/$G11),0))),IF(AND(DF$7&gt;=$E11,DF$7&lt;=$F11),($D11/$G11),0))</f>
        <v>H</v>
      </c>
      <c r="DG11" s="34">
        <f>IF(Data!$C$2&gt;0,(IF(OR(DG$5=Data!$F$2,DG$5=Data!$G$2,(IF(COUNTIF(Data!$A$2:$A$939,DG$7),DG$7=(VLOOKUP(DG$7,Data!$A$2:$A$852,1,FALSE)),0))),"H",IF(AND(DG$7&gt;=$E11,DG$7&lt;=$F11),($D11/$G11),0))),IF(AND(DG$7&gt;=$E11,DG$7&lt;=$F11),($D11/$G11),0))</f>
        <v>0</v>
      </c>
      <c r="DH11" s="34">
        <f>IF(Data!$C$2&gt;0,(IF(OR(DH$5=Data!$F$2,DH$5=Data!$G$2,(IF(COUNTIF(Data!$A$2:$A$939,DH$7),DH$7=(VLOOKUP(DH$7,Data!$A$2:$A$852,1,FALSE)),0))),"H",IF(AND(DH$7&gt;=$E11,DH$7&lt;=$F11),($D11/$G11),0))),IF(AND(DH$7&gt;=$E11,DH$7&lt;=$F11),($D11/$G11),0))</f>
        <v>0</v>
      </c>
      <c r="DI11" s="34">
        <f>IF(Data!$C$2&gt;0,(IF(OR(DI$5=Data!$F$2,DI$5=Data!$G$2,(IF(COUNTIF(Data!$A$2:$A$939,DI$7),DI$7=(VLOOKUP(DI$7,Data!$A$2:$A$852,1,FALSE)),0))),"H",IF(AND(DI$7&gt;=$E11,DI$7&lt;=$F11),($D11/$G11),0))),IF(AND(DI$7&gt;=$E11,DI$7&lt;=$F11),($D11/$G11),0))</f>
        <v>0</v>
      </c>
      <c r="DJ11" s="34">
        <f>IF(Data!$C$2&gt;0,(IF(OR(DJ$5=Data!$F$2,DJ$5=Data!$G$2,(IF(COUNTIF(Data!$A$2:$A$939,DJ$7),DJ$7=(VLOOKUP(DJ$7,Data!$A$2:$A$852,1,FALSE)),0))),"H",IF(AND(DJ$7&gt;=$E11,DJ$7&lt;=$F11),($D11/$G11),0))),IF(AND(DJ$7&gt;=$E11,DJ$7&lt;=$F11),($D11/$G11),0))</f>
        <v>0</v>
      </c>
      <c r="DK11" s="34">
        <f>IF(Data!$C$2&gt;0,(IF(OR(DK$5=Data!$F$2,DK$5=Data!$G$2,(IF(COUNTIF(Data!$A$2:$A$939,DK$7),DK$7=(VLOOKUP(DK$7,Data!$A$2:$A$852,1,FALSE)),0))),"H",IF(AND(DK$7&gt;=$E11,DK$7&lt;=$F11),($D11/$G11),0))),IF(AND(DK$7&gt;=$E11,DK$7&lt;=$F11),($D11/$G11),0))</f>
        <v>0</v>
      </c>
      <c r="DL11" s="34" t="str">
        <f>IF(Data!$C$2&gt;0,(IF(OR(DL$5=Data!$F$2,DL$5=Data!$G$2,(IF(COUNTIF(Data!$A$2:$A$939,DL$7),DL$7=(VLOOKUP(DL$7,Data!$A$2:$A$852,1,FALSE)),0))),"H",IF(AND(DL$7&gt;=$E11,DL$7&lt;=$F11),($D11/$G11),0))),IF(AND(DL$7&gt;=$E11,DL$7&lt;=$F11),($D11/$G11),0))</f>
        <v>H</v>
      </c>
      <c r="DM11" s="34" t="str">
        <f>IF(Data!$C$2&gt;0,(IF(OR(DM$5=Data!$F$2,DM$5=Data!$G$2,(IF(COUNTIF(Data!$A$2:$A$939,DM$7),DM$7=(VLOOKUP(DM$7,Data!$A$2:$A$852,1,FALSE)),0))),"H",IF(AND(DM$7&gt;=$E11,DM$7&lt;=$F11),($D11/$G11),0))),IF(AND(DM$7&gt;=$E11,DM$7&lt;=$F11),($D11/$G11),0))</f>
        <v>H</v>
      </c>
      <c r="DN11" s="34">
        <f>IF(Data!$C$2&gt;0,(IF(OR(DN$5=Data!$F$2,DN$5=Data!$G$2,(IF(COUNTIF(Data!$A$2:$A$939,DN$7),DN$7=(VLOOKUP(DN$7,Data!$A$2:$A$852,1,FALSE)),0))),"H",IF(AND(DN$7&gt;=$E11,DN$7&lt;=$F11),($D11/$G11),0))),IF(AND(DN$7&gt;=$E11,DN$7&lt;=$F11),($D11/$G11),0))</f>
        <v>0</v>
      </c>
      <c r="DO11" s="34">
        <f>IF(Data!$C$2&gt;0,(IF(OR(DO$5=Data!$F$2,DO$5=Data!$G$2,(IF(COUNTIF(Data!$A$2:$A$939,DO$7),DO$7=(VLOOKUP(DO$7,Data!$A$2:$A$852,1,FALSE)),0))),"H",IF(AND(DO$7&gt;=$E11,DO$7&lt;=$F11),($D11/$G11),0))),IF(AND(DO$7&gt;=$E11,DO$7&lt;=$F11),($D11/$G11),0))</f>
        <v>0</v>
      </c>
      <c r="DP11" s="34">
        <f>IF(Data!$C$2&gt;0,(IF(OR(DP$5=Data!$F$2,DP$5=Data!$G$2,(IF(COUNTIF(Data!$A$2:$A$939,DP$7),DP$7=(VLOOKUP(DP$7,Data!$A$2:$A$852,1,FALSE)),0))),"H",IF(AND(DP$7&gt;=$E11,DP$7&lt;=$F11),($D11/$G11),0))),IF(AND(DP$7&gt;=$E11,DP$7&lt;=$F11),($D11/$G11),0))</f>
        <v>0</v>
      </c>
      <c r="DQ11" s="34">
        <f>IF(Data!$C$2&gt;0,(IF(OR(DQ$5=Data!$F$2,DQ$5=Data!$G$2,(IF(COUNTIF(Data!$A$2:$A$939,DQ$7),DQ$7=(VLOOKUP(DQ$7,Data!$A$2:$A$852,1,FALSE)),0))),"H",IF(AND(DQ$7&gt;=$E11,DQ$7&lt;=$F11),($D11/$G11),0))),IF(AND(DQ$7&gt;=$E11,DQ$7&lt;=$F11),($D11/$G11),0))</f>
        <v>0</v>
      </c>
      <c r="DR11" s="34">
        <f>IF(Data!$C$2&gt;0,(IF(OR(DR$5=Data!$F$2,DR$5=Data!$G$2,(IF(COUNTIF(Data!$A$2:$A$939,DR$7),DR$7=(VLOOKUP(DR$7,Data!$A$2:$A$852,1,FALSE)),0))),"H",IF(AND(DR$7&gt;=$E11,DR$7&lt;=$F11),($D11/$G11),0))),IF(AND(DR$7&gt;=$E11,DR$7&lt;=$F11),($D11/$G11),0))</f>
        <v>0</v>
      </c>
      <c r="DS11" s="34" t="str">
        <f>IF(Data!$C$2&gt;0,(IF(OR(DS$5=Data!$F$2,DS$5=Data!$G$2,(IF(COUNTIF(Data!$A$2:$A$939,DS$7),DS$7=(VLOOKUP(DS$7,Data!$A$2:$A$852,1,FALSE)),0))),"H",IF(AND(DS$7&gt;=$E11,DS$7&lt;=$F11),($D11/$G11),0))),IF(AND(DS$7&gt;=$E11,DS$7&lt;=$F11),($D11/$G11),0))</f>
        <v>H</v>
      </c>
      <c r="DT11" s="34" t="str">
        <f>IF(Data!$C$2&gt;0,(IF(OR(DT$5=Data!$F$2,DT$5=Data!$G$2,(IF(COUNTIF(Data!$A$2:$A$939,DT$7),DT$7=(VLOOKUP(DT$7,Data!$A$2:$A$852,1,FALSE)),0))),"H",IF(AND(DT$7&gt;=$E11,DT$7&lt;=$F11),($D11/$G11),0))),IF(AND(DT$7&gt;=$E11,DT$7&lt;=$F11),($D11/$G11),0))</f>
        <v>H</v>
      </c>
      <c r="DU11" s="34">
        <f>IF(Data!$C$2&gt;0,(IF(OR(DU$5=Data!$F$2,DU$5=Data!$G$2,(IF(COUNTIF(Data!$A$2:$A$939,DU$7),DU$7=(VLOOKUP(DU$7,Data!$A$2:$A$852,1,FALSE)),0))),"H",IF(AND(DU$7&gt;=$E11,DU$7&lt;=$F11),($D11/$G11),0))),IF(AND(DU$7&gt;=$E11,DU$7&lt;=$F11),($D11/$G11),0))</f>
        <v>0</v>
      </c>
      <c r="DV11" s="34">
        <f>IF(Data!$C$2&gt;0,(IF(OR(DV$5=Data!$F$2,DV$5=Data!$G$2,(IF(COUNTIF(Data!$A$2:$A$939,DV$7),DV$7=(VLOOKUP(DV$7,Data!$A$2:$A$852,1,FALSE)),0))),"H",IF(AND(DV$7&gt;=$E11,DV$7&lt;=$F11),($D11/$G11),0))),IF(AND(DV$7&gt;=$E11,DV$7&lt;=$F11),($D11/$G11),0))</f>
        <v>0</v>
      </c>
      <c r="DW11" s="34">
        <f>IF(Data!$C$2&gt;0,(IF(OR(DW$5=Data!$F$2,DW$5=Data!$G$2,(IF(COUNTIF(Data!$A$2:$A$939,DW$7),DW$7=(VLOOKUP(DW$7,Data!$A$2:$A$852,1,FALSE)),0))),"H",IF(AND(DW$7&gt;=$E11,DW$7&lt;=$F11),($D11/$G11),0))),IF(AND(DW$7&gt;=$E11,DW$7&lt;=$F11),($D11/$G11),0))</f>
        <v>0</v>
      </c>
      <c r="DX11" s="34">
        <f>IF(Data!$C$2&gt;0,(IF(OR(DX$5=Data!$F$2,DX$5=Data!$G$2,(IF(COUNTIF(Data!$A$2:$A$939,DX$7),DX$7=(VLOOKUP(DX$7,Data!$A$2:$A$852,1,FALSE)),0))),"H",IF(AND(DX$7&gt;=$E11,DX$7&lt;=$F11),($D11/$G11),0))),IF(AND(DX$7&gt;=$E11,DX$7&lt;=$F11),($D11/$G11),0))</f>
        <v>0</v>
      </c>
      <c r="DY11" s="34">
        <f>IF(Data!$C$2&gt;0,(IF(OR(DY$5=Data!$F$2,DY$5=Data!$G$2,(IF(COUNTIF(Data!$A$2:$A$939,DY$7),DY$7=(VLOOKUP(DY$7,Data!$A$2:$A$852,1,FALSE)),0))),"H",IF(AND(DY$7&gt;=$E11,DY$7&lt;=$F11),($D11/$G11),0))),IF(AND(DY$7&gt;=$E11,DY$7&lt;=$F11),($D11/$G11),0))</f>
        <v>0</v>
      </c>
      <c r="DZ11" s="34" t="str">
        <f>IF(Data!$C$2&gt;0,(IF(OR(DZ$5=Data!$F$2,DZ$5=Data!$G$2,(IF(COUNTIF(Data!$A$2:$A$939,DZ$7),DZ$7=(VLOOKUP(DZ$7,Data!$A$2:$A$852,1,FALSE)),0))),"H",IF(AND(DZ$7&gt;=$E11,DZ$7&lt;=$F11),($D11/$G11),0))),IF(AND(DZ$7&gt;=$E11,DZ$7&lt;=$F11),($D11/$G11),0))</f>
        <v>H</v>
      </c>
      <c r="EA11" s="34" t="str">
        <f>IF(Data!$C$2&gt;0,(IF(OR(EA$5=Data!$F$2,EA$5=Data!$G$2,(IF(COUNTIF(Data!$A$2:$A$939,EA$7),EA$7=(VLOOKUP(EA$7,Data!$A$2:$A$852,1,FALSE)),0))),"H",IF(AND(EA$7&gt;=$E11,EA$7&lt;=$F11),($D11/$G11),0))),IF(AND(EA$7&gt;=$E11,EA$7&lt;=$F11),($D11/$G11),0))</f>
        <v>H</v>
      </c>
      <c r="EB11" s="34">
        <f>IF(Data!$C$2&gt;0,(IF(OR(EB$5=Data!$F$2,EB$5=Data!$G$2,(IF(COUNTIF(Data!$A$2:$A$939,EB$7),EB$7=(VLOOKUP(EB$7,Data!$A$2:$A$852,1,FALSE)),0))),"H",IF(AND(EB$7&gt;=$E11,EB$7&lt;=$F11),($D11/$G11),0))),IF(AND(EB$7&gt;=$E11,EB$7&lt;=$F11),($D11/$G11),0))</f>
        <v>0</v>
      </c>
      <c r="EC11" s="34">
        <f>IF(Data!$C$2&gt;0,(IF(OR(EC$5=Data!$F$2,EC$5=Data!$G$2,(IF(COUNTIF(Data!$A$2:$A$939,EC$7),EC$7=(VLOOKUP(EC$7,Data!$A$2:$A$852,1,FALSE)),0))),"H",IF(AND(EC$7&gt;=$E11,EC$7&lt;=$F11),($D11/$G11),0))),IF(AND(EC$7&gt;=$E11,EC$7&lt;=$F11),($D11/$G11),0))</f>
        <v>0</v>
      </c>
      <c r="ED11" s="34">
        <f>IF(Data!$C$2&gt;0,(IF(OR(ED$5=Data!$F$2,ED$5=Data!$G$2,(IF(COUNTIF(Data!$A$2:$A$939,ED$7),ED$7=(VLOOKUP(ED$7,Data!$A$2:$A$852,1,FALSE)),0))),"H",IF(AND(ED$7&gt;=$E11,ED$7&lt;=$F11),($D11/$G11),0))),IF(AND(ED$7&gt;=$E11,ED$7&lt;=$F11),($D11/$G11),0))</f>
        <v>0</v>
      </c>
      <c r="EE11" s="34">
        <f>IF(Data!$C$2&gt;0,(IF(OR(EE$5=Data!$F$2,EE$5=Data!$G$2,(IF(COUNTIF(Data!$A$2:$A$939,EE$7),EE$7=(VLOOKUP(EE$7,Data!$A$2:$A$852,1,FALSE)),0))),"H",IF(AND(EE$7&gt;=$E11,EE$7&lt;=$F11),($D11/$G11),0))),IF(AND(EE$7&gt;=$E11,EE$7&lt;=$F11),($D11/$G11),0))</f>
        <v>0</v>
      </c>
      <c r="EF11" s="34">
        <f>IF(Data!$C$2&gt;0,(IF(OR(EF$5=Data!$F$2,EF$5=Data!$G$2,(IF(COUNTIF(Data!$A$2:$A$939,EF$7),EF$7=(VLOOKUP(EF$7,Data!$A$2:$A$852,1,FALSE)),0))),"H",IF(AND(EF$7&gt;=$E11,EF$7&lt;=$F11),($D11/$G11),0))),IF(AND(EF$7&gt;=$E11,EF$7&lt;=$F11),($D11/$G11),0))</f>
        <v>0</v>
      </c>
      <c r="EG11" s="34" t="str">
        <f>IF(Data!$C$2&gt;0,(IF(OR(EG$5=Data!$F$2,EG$5=Data!$G$2,(IF(COUNTIF(Data!$A$2:$A$939,EG$7),EG$7=(VLOOKUP(EG$7,Data!$A$2:$A$852,1,FALSE)),0))),"H",IF(AND(EG$7&gt;=$E11,EG$7&lt;=$F11),($D11/$G11),0))),IF(AND(EG$7&gt;=$E11,EG$7&lt;=$F11),($D11/$G11),0))</f>
        <v>H</v>
      </c>
      <c r="EH11" s="34" t="str">
        <f>IF(Data!$C$2&gt;0,(IF(OR(EH$5=Data!$F$2,EH$5=Data!$G$2,(IF(COUNTIF(Data!$A$2:$A$939,EH$7),EH$7=(VLOOKUP(EH$7,Data!$A$2:$A$852,1,FALSE)),0))),"H",IF(AND(EH$7&gt;=$E11,EH$7&lt;=$F11),($D11/$G11),0))),IF(AND(EH$7&gt;=$E11,EH$7&lt;=$F11),($D11/$G11),0))</f>
        <v>H</v>
      </c>
      <c r="EI11" s="34">
        <f>IF(Data!$C$2&gt;0,(IF(OR(EI$5=Data!$F$2,EI$5=Data!$G$2,(IF(COUNTIF(Data!$A$2:$A$939,EI$7),EI$7=(VLOOKUP(EI$7,Data!$A$2:$A$852,1,FALSE)),0))),"H",IF(AND(EI$7&gt;=$E11,EI$7&lt;=$F11),($D11/$G11),0))),IF(AND(EI$7&gt;=$E11,EI$7&lt;=$F11),($D11/$G11),0))</f>
        <v>0</v>
      </c>
      <c r="EJ11" s="34">
        <f>IF(Data!$C$2&gt;0,(IF(OR(EJ$5=Data!$F$2,EJ$5=Data!$G$2,(IF(COUNTIF(Data!$A$2:$A$939,EJ$7),EJ$7=(VLOOKUP(EJ$7,Data!$A$2:$A$852,1,FALSE)),0))),"H",IF(AND(EJ$7&gt;=$E11,EJ$7&lt;=$F11),($D11/$G11),0))),IF(AND(EJ$7&gt;=$E11,EJ$7&lt;=$F11),($D11/$G11),0))</f>
        <v>0</v>
      </c>
      <c r="EK11" s="34">
        <f>IF(Data!$C$2&gt;0,(IF(OR(EK$5=Data!$F$2,EK$5=Data!$G$2,(IF(COUNTIF(Data!$A$2:$A$939,EK$7),EK$7=(VLOOKUP(EK$7,Data!$A$2:$A$852,1,FALSE)),0))),"H",IF(AND(EK$7&gt;=$E11,EK$7&lt;=$F11),($D11/$G11),0))),IF(AND(EK$7&gt;=$E11,EK$7&lt;=$F11),($D11/$G11),0))</f>
        <v>0</v>
      </c>
      <c r="EL11" s="34">
        <f>IF(Data!$C$2&gt;0,(IF(OR(EL$5=Data!$F$2,EL$5=Data!$G$2,(IF(COUNTIF(Data!$A$2:$A$939,EL$7),EL$7=(VLOOKUP(EL$7,Data!$A$2:$A$852,1,FALSE)),0))),"H",IF(AND(EL$7&gt;=$E11,EL$7&lt;=$F11),($D11/$G11),0))),IF(AND(EL$7&gt;=$E11,EL$7&lt;=$F11),($D11/$G11),0))</f>
        <v>0</v>
      </c>
      <c r="EM11" s="34">
        <f>IF(Data!$C$2&gt;0,(IF(OR(EM$5=Data!$F$2,EM$5=Data!$G$2,(IF(COUNTIF(Data!$A$2:$A$939,EM$7),EM$7=(VLOOKUP(EM$7,Data!$A$2:$A$852,1,FALSE)),0))),"H",IF(AND(EM$7&gt;=$E11,EM$7&lt;=$F11),($D11/$G11),0))),IF(AND(EM$7&gt;=$E11,EM$7&lt;=$F11),($D11/$G11),0))</f>
        <v>0</v>
      </c>
      <c r="EN11" s="34" t="str">
        <f>IF(Data!$C$2&gt;0,(IF(OR(EN$5=Data!$F$2,EN$5=Data!$G$2,(IF(COUNTIF(Data!$A$2:$A$939,EN$7),EN$7=(VLOOKUP(EN$7,Data!$A$2:$A$852,1,FALSE)),0))),"H",IF(AND(EN$7&gt;=$E11,EN$7&lt;=$F11),($D11/$G11),0))),IF(AND(EN$7&gt;=$E11,EN$7&lt;=$F11),($D11/$G11),0))</f>
        <v>H</v>
      </c>
      <c r="EO11" s="35" t="str">
        <f>IF(Data!$C$2&gt;0,(IF(OR(EO$5=Data!$F$2,EO$5=Data!$G$2,(IF(COUNTIF(Data!$A$2:$A$939,EO$7),EO$7=(VLOOKUP(EO$7,Data!$A$2:$A$852,1,FALSE)),0))),"H",IF(AND(EO$7&gt;=$E11,EO$7&lt;=$F11),($D11/$G11),0))),IF(AND(EO$7&gt;=$E11,EO$7&lt;=$F11),($D11/$G11),0))</f>
        <v>H</v>
      </c>
      <c r="EP11" s="8" t="s">
        <v>47</v>
      </c>
      <c r="EQ11" s="18">
        <f>SUM(T11:EO11)-D11</f>
        <v>0</v>
      </c>
    </row>
    <row r="12" spans="1:147" ht="30" customHeight="1" thickBot="1">
      <c r="A12" s="371"/>
      <c r="B12" s="372"/>
      <c r="C12" s="372"/>
      <c r="D12" s="364"/>
      <c r="E12" s="351"/>
      <c r="F12" s="351"/>
      <c r="G12" s="349"/>
      <c r="H12" s="364"/>
      <c r="I12" s="365"/>
      <c r="J12" s="351"/>
      <c r="K12" s="351"/>
      <c r="L12" s="351"/>
      <c r="M12" s="349"/>
      <c r="N12" s="349"/>
      <c r="O12" s="364"/>
      <c r="P12" s="365"/>
      <c r="Q12" s="391"/>
      <c r="R12" s="364"/>
      <c r="S12" s="343"/>
      <c r="T12" s="36">
        <f>IF(T$7&gt;$L11,(((IF(Data!$C$2&gt;0,(IF(OR(T$5=Data!$F$2,T$5=Data!$G$2,(IF(COUNTIF(Data!$A$2:$A$939,T$7),T$7=(VLOOKUP(T$7,Data!$A$2:$A$852,1,FALSE)),0))),"H",IF(AND(T$7&gt;=$J11,T$7&lt;=$K11),($D11*(1-$P11)/$N11),0))),IF(AND(T$7&gt;=$J11,T$7&lt;=$K11),(($D11-$O11)/$N11),0))))),(((IF(Data!$C$2&gt;0,(IF(OR(T$5=Data!$F$2,T$5=Data!$G$2,(IF(COUNTIF(Data!$A$2:$A$939,T$7),T$7=(VLOOKUP(T$7,Data!$A$2:$A$852,1,FALSE)),0))),"H",IF(AND(T$7&gt;=$J11,T$7&lt;=$L11),($D11*$P11/$M11),0))),IF(AND(T$7&gt;=$J11,T$7&lt;=$L11),(($D11*$P11)/$M11),0))))))</f>
        <v>0</v>
      </c>
      <c r="U12" s="37">
        <f>IF(U$7&gt;$L11,(((IF(Data!$C$2&gt;0,(IF(OR(U$5=Data!$F$2,U$5=Data!$G$2,(IF(COUNTIF(Data!$A$2:$A$939,U$7),U$7=(VLOOKUP(U$7,Data!$A$2:$A$852,1,FALSE)),0))),"H",IF(AND(U$7&gt;=$J11,U$7&lt;=$K11),($D11*(1-$P11)/$N11),0))),IF(AND(U$7&gt;=$J11,U$7&lt;=$K11),(($D11-$O11)/$N11),0))))),(((IF(Data!$C$2&gt;0,(IF(OR(U$5=Data!$F$2,U$5=Data!$G$2,(IF(COUNTIF(Data!$A$2:$A$939,U$7),U$7=(VLOOKUP(U$7,Data!$A$2:$A$852,1,FALSE)),0))),"H",IF(AND(U$7&gt;=$J11,U$7&lt;=$L11),($D11*$P11/$M11),0))),IF(AND(U$7&gt;=$J11,U$7&lt;=$L11),(($D11*$P11)/$M11),0))))))</f>
        <v>0</v>
      </c>
      <c r="V12" s="37">
        <f>IF(V$7&gt;$L11,(((IF(Data!$C$2&gt;0,(IF(OR(V$5=Data!$F$2,V$5=Data!$G$2,(IF(COUNTIF(Data!$A$2:$A$939,V$7),V$7=(VLOOKUP(V$7,Data!$A$2:$A$852,1,FALSE)),0))),"H",IF(AND(V$7&gt;=$J11,V$7&lt;=$K11),($D11*(1-$P11)/$N11),0))),IF(AND(V$7&gt;=$J11,V$7&lt;=$K11),(($D11-$O11)/$N11),0))))),(((IF(Data!$C$2&gt;0,(IF(OR(V$5=Data!$F$2,V$5=Data!$G$2,(IF(COUNTIF(Data!$A$2:$A$939,V$7),V$7=(VLOOKUP(V$7,Data!$A$2:$A$852,1,FALSE)),0))),"H",IF(AND(V$7&gt;=$J11,V$7&lt;=$L11),($D11*$P11/$M11),0))),IF(AND(V$7&gt;=$J11,V$7&lt;=$L11),(($D11*$P11)/$M11),0))))))</f>
        <v>0</v>
      </c>
      <c r="W12" s="37">
        <f>IF(W$7&gt;$L11,(((IF(Data!$C$2&gt;0,(IF(OR(W$5=Data!$F$2,W$5=Data!$G$2,(IF(COUNTIF(Data!$A$2:$A$939,W$7),W$7=(VLOOKUP(W$7,Data!$A$2:$A$852,1,FALSE)),0))),"H",IF(AND(W$7&gt;=$J11,W$7&lt;=$K11),($D11*(1-$P11)/$N11),0))),IF(AND(W$7&gt;=$J11,W$7&lt;=$K11),(($D11-$O11)/$N11),0))))),(((IF(Data!$C$2&gt;0,(IF(OR(W$5=Data!$F$2,W$5=Data!$G$2,(IF(COUNTIF(Data!$A$2:$A$939,W$7),W$7=(VLOOKUP(W$7,Data!$A$2:$A$852,1,FALSE)),0))),"H",IF(AND(W$7&gt;=$J11,W$7&lt;=$L11),($D11*$P11/$M11),0))),IF(AND(W$7&gt;=$J11,W$7&lt;=$L11),(($D11*$P11)/$M11),0))))))</f>
        <v>0</v>
      </c>
      <c r="X12" s="37">
        <f>IF(X$7&gt;$L11,(((IF(Data!$C$2&gt;0,(IF(OR(X$5=Data!$F$2,X$5=Data!$G$2,(IF(COUNTIF(Data!$A$2:$A$939,X$7),X$7=(VLOOKUP(X$7,Data!$A$2:$A$852,1,FALSE)),0))),"H",IF(AND(X$7&gt;=$J11,X$7&lt;=$K11),($D11*(1-$P11)/$N11),0))),IF(AND(X$7&gt;=$J11,X$7&lt;=$K11),(($D11-$O11)/$N11),0))))),(((IF(Data!$C$2&gt;0,(IF(OR(X$5=Data!$F$2,X$5=Data!$G$2,(IF(COUNTIF(Data!$A$2:$A$939,X$7),X$7=(VLOOKUP(X$7,Data!$A$2:$A$852,1,FALSE)),0))),"H",IF(AND(X$7&gt;=$J11,X$7&lt;=$L11),($D11*$P11/$M11),0))),IF(AND(X$7&gt;=$J11,X$7&lt;=$L11),(($D11*$P11)/$M11),0))))))</f>
        <v>0</v>
      </c>
      <c r="Y12" s="37" t="str">
        <f>IF(Y$7&gt;$L11,(((IF(Data!$C$2&gt;0,(IF(OR(Y$5=Data!$F$2,Y$5=Data!$G$2,(IF(COUNTIF(Data!$A$2:$A$939,Y$7),Y$7=(VLOOKUP(Y$7,Data!$A$2:$A$852,1,FALSE)),0))),"H",IF(AND(Y$7&gt;=$J11,Y$7&lt;=$K11),($D11*(1-$P11)/$N11),0))),IF(AND(Y$7&gt;=$J11,Y$7&lt;=$K11),(($D11-$O11)/$N11),0))))),(((IF(Data!$C$2&gt;0,(IF(OR(Y$5=Data!$F$2,Y$5=Data!$G$2,(IF(COUNTIF(Data!$A$2:$A$939,Y$7),Y$7=(VLOOKUP(Y$7,Data!$A$2:$A$852,1,FALSE)),0))),"H",IF(AND(Y$7&gt;=$J11,Y$7&lt;=$L11),($D11*$P11/$M11),0))),IF(AND(Y$7&gt;=$J11,Y$7&lt;=$L11),(($D11*$P11)/$M11),0))))))</f>
        <v>H</v>
      </c>
      <c r="Z12" s="37" t="str">
        <f>IF(Z$7&gt;$L11,(((IF(Data!$C$2&gt;0,(IF(OR(Z$5=Data!$F$2,Z$5=Data!$G$2,(IF(COUNTIF(Data!$A$2:$A$939,Z$7),Z$7=(VLOOKUP(Z$7,Data!$A$2:$A$852,1,FALSE)),0))),"H",IF(AND(Z$7&gt;=$J11,Z$7&lt;=$K11),($D11*(1-$P11)/$N11),0))),IF(AND(Z$7&gt;=$J11,Z$7&lt;=$K11),(($D11-$O11)/$N11),0))))),(((IF(Data!$C$2&gt;0,(IF(OR(Z$5=Data!$F$2,Z$5=Data!$G$2,(IF(COUNTIF(Data!$A$2:$A$939,Z$7),Z$7=(VLOOKUP(Z$7,Data!$A$2:$A$852,1,FALSE)),0))),"H",IF(AND(Z$7&gt;=$J11,Z$7&lt;=$L11),($D11*$P11/$M11),0))),IF(AND(Z$7&gt;=$J11,Z$7&lt;=$L11),(($D11*$P11)/$M11),0))))))</f>
        <v>H</v>
      </c>
      <c r="AA12" s="37">
        <f>IF(AA$7&gt;$L11,(((IF(Data!$C$2&gt;0,(IF(OR(AA$5=Data!$F$2,AA$5=Data!$G$2,(IF(COUNTIF(Data!$A$2:$A$939,AA$7),AA$7=(VLOOKUP(AA$7,Data!$A$2:$A$852,1,FALSE)),0))),"H",IF(AND(AA$7&gt;=$J11,AA$7&lt;=$K11),($D11*(1-$P11)/$N11),0))),IF(AND(AA$7&gt;=$J11,AA$7&lt;=$K11),(($D11-$O11)/$N11),0))))),(((IF(Data!$C$2&gt;0,(IF(OR(AA$5=Data!$F$2,AA$5=Data!$G$2,(IF(COUNTIF(Data!$A$2:$A$939,AA$7),AA$7=(VLOOKUP(AA$7,Data!$A$2:$A$852,1,FALSE)),0))),"H",IF(AND(AA$7&gt;=$J11,AA$7&lt;=$L11),($D11*$P11/$M11),0))),IF(AND(AA$7&gt;=$J11,AA$7&lt;=$L11),(($D11*$P11)/$M11),0))))))</f>
        <v>6.8571428571428568</v>
      </c>
      <c r="AB12" s="37">
        <f>IF(AB$7&gt;$L11,(((IF(Data!$C$2&gt;0,(IF(OR(AB$5=Data!$F$2,AB$5=Data!$G$2,(IF(COUNTIF(Data!$A$2:$A$939,AB$7),AB$7=(VLOOKUP(AB$7,Data!$A$2:$A$852,1,FALSE)),0))),"H",IF(AND(AB$7&gt;=$J11,AB$7&lt;=$K11),($D11*(1-$P11)/$N11),0))),IF(AND(AB$7&gt;=$J11,AB$7&lt;=$K11),(($D11-$O11)/$N11),0))))),(((IF(Data!$C$2&gt;0,(IF(OR(AB$5=Data!$F$2,AB$5=Data!$G$2,(IF(COUNTIF(Data!$A$2:$A$939,AB$7),AB$7=(VLOOKUP(AB$7,Data!$A$2:$A$852,1,FALSE)),0))),"H",IF(AND(AB$7&gt;=$J11,AB$7&lt;=$L11),($D11*$P11/$M11),0))),IF(AND(AB$7&gt;=$J11,AB$7&lt;=$L11),(($D11*$P11)/$M11),0))))))</f>
        <v>6.8571428571428568</v>
      </c>
      <c r="AC12" s="37">
        <f>IF(AC$7&gt;$L11,(((IF(Data!$C$2&gt;0,(IF(OR(AC$5=Data!$F$2,AC$5=Data!$G$2,(IF(COUNTIF(Data!$A$2:$A$939,AC$7),AC$7=(VLOOKUP(AC$7,Data!$A$2:$A$852,1,FALSE)),0))),"H",IF(AND(AC$7&gt;=$J11,AC$7&lt;=$K11),($D11*(1-$P11)/$N11),0))),IF(AND(AC$7&gt;=$J11,AC$7&lt;=$K11),(($D11-$O11)/$N11),0))))),(((IF(Data!$C$2&gt;0,(IF(OR(AC$5=Data!$F$2,AC$5=Data!$G$2,(IF(COUNTIF(Data!$A$2:$A$939,AC$7),AC$7=(VLOOKUP(AC$7,Data!$A$2:$A$852,1,FALSE)),0))),"H",IF(AND(AC$7&gt;=$J11,AC$7&lt;=$L11),($D11*$P11/$M11),0))),IF(AND(AC$7&gt;=$J11,AC$7&lt;=$L11),(($D11*$P11)/$M11),0))))))</f>
        <v>6.8571428571428568</v>
      </c>
      <c r="AD12" s="37">
        <f>IF(AD$7&gt;$L11,(((IF(Data!$C$2&gt;0,(IF(OR(AD$5=Data!$F$2,AD$5=Data!$G$2,(IF(COUNTIF(Data!$A$2:$A$939,AD$7),AD$7=(VLOOKUP(AD$7,Data!$A$2:$A$852,1,FALSE)),0))),"H",IF(AND(AD$7&gt;=$J11,AD$7&lt;=$K11),($D11*(1-$P11)/$N11),0))),IF(AND(AD$7&gt;=$J11,AD$7&lt;=$K11),(($D11-$O11)/$N11),0))))),(((IF(Data!$C$2&gt;0,(IF(OR(AD$5=Data!$F$2,AD$5=Data!$G$2,(IF(COUNTIF(Data!$A$2:$A$939,AD$7),AD$7=(VLOOKUP(AD$7,Data!$A$2:$A$852,1,FALSE)),0))),"H",IF(AND(AD$7&gt;=$J11,AD$7&lt;=$L11),($D11*$P11/$M11),0))),IF(AND(AD$7&gt;=$J11,AD$7&lt;=$L11),(($D11*$P11)/$M11),0))))))</f>
        <v>6.8571428571428568</v>
      </c>
      <c r="AE12" s="37">
        <f>IF(AE$7&gt;$L11,(((IF(Data!$C$2&gt;0,(IF(OR(AE$5=Data!$F$2,AE$5=Data!$G$2,(IF(COUNTIF(Data!$A$2:$A$939,AE$7),AE$7=(VLOOKUP(AE$7,Data!$A$2:$A$852,1,FALSE)),0))),"H",IF(AND(AE$7&gt;=$J11,AE$7&lt;=$K11),($D11*(1-$P11)/$N11),0))),IF(AND(AE$7&gt;=$J11,AE$7&lt;=$K11),(($D11-$O11)/$N11),0))))),(((IF(Data!$C$2&gt;0,(IF(OR(AE$5=Data!$F$2,AE$5=Data!$G$2,(IF(COUNTIF(Data!$A$2:$A$939,AE$7),AE$7=(VLOOKUP(AE$7,Data!$A$2:$A$852,1,FALSE)),0))),"H",IF(AND(AE$7&gt;=$J11,AE$7&lt;=$L11),($D11*$P11/$M11),0))),IF(AND(AE$7&gt;=$J11,AE$7&lt;=$L11),(($D11*$P11)/$M11),0))))))</f>
        <v>6.8571428571428568</v>
      </c>
      <c r="AF12" s="37" t="str">
        <f>IF(AF$7&gt;$L11,(((IF(Data!$C$2&gt;0,(IF(OR(AF$5=Data!$F$2,AF$5=Data!$G$2,(IF(COUNTIF(Data!$A$2:$A$939,AF$7),AF$7=(VLOOKUP(AF$7,Data!$A$2:$A$852,1,FALSE)),0))),"H",IF(AND(AF$7&gt;=$J11,AF$7&lt;=$K11),($D11*(1-$P11)/$N11),0))),IF(AND(AF$7&gt;=$J11,AF$7&lt;=$K11),(($D11-$O11)/$N11),0))))),(((IF(Data!$C$2&gt;0,(IF(OR(AF$5=Data!$F$2,AF$5=Data!$G$2,(IF(COUNTIF(Data!$A$2:$A$939,AF$7),AF$7=(VLOOKUP(AF$7,Data!$A$2:$A$852,1,FALSE)),0))),"H",IF(AND(AF$7&gt;=$J11,AF$7&lt;=$L11),($D11*$P11/$M11),0))),IF(AND(AF$7&gt;=$J11,AF$7&lt;=$L11),(($D11*$P11)/$M11),0))))))</f>
        <v>H</v>
      </c>
      <c r="AG12" s="37" t="str">
        <f>IF(AG$7&gt;$L11,(((IF(Data!$C$2&gt;0,(IF(OR(AG$5=Data!$F$2,AG$5=Data!$G$2,(IF(COUNTIF(Data!$A$2:$A$939,AG$7),AG$7=(VLOOKUP(AG$7,Data!$A$2:$A$852,1,FALSE)),0))),"H",IF(AND(AG$7&gt;=$J11,AG$7&lt;=$K11),($D11*(1-$P11)/$N11),0))),IF(AND(AG$7&gt;=$J11,AG$7&lt;=$K11),(($D11-$O11)/$N11),0))))),(((IF(Data!$C$2&gt;0,(IF(OR(AG$5=Data!$F$2,AG$5=Data!$G$2,(IF(COUNTIF(Data!$A$2:$A$939,AG$7),AG$7=(VLOOKUP(AG$7,Data!$A$2:$A$852,1,FALSE)),0))),"H",IF(AND(AG$7&gt;=$J11,AG$7&lt;=$L11),($D11*$P11/$M11),0))),IF(AND(AG$7&gt;=$J11,AG$7&lt;=$L11),(($D11*$P11)/$M11),0))))))</f>
        <v>H</v>
      </c>
      <c r="AH12" s="37">
        <f>IF(AH$7&gt;$L11,(((IF(Data!$C$2&gt;0,(IF(OR(AH$5=Data!$F$2,AH$5=Data!$G$2,(IF(COUNTIF(Data!$A$2:$A$939,AH$7),AH$7=(VLOOKUP(AH$7,Data!$A$2:$A$852,1,FALSE)),0))),"H",IF(AND(AH$7&gt;=$J11,AH$7&lt;=$K11),($D11*(1-$P11)/$N11),0))),IF(AND(AH$7&gt;=$J11,AH$7&lt;=$K11),(($D11-$O11)/$N11),0))))),(((IF(Data!$C$2&gt;0,(IF(OR(AH$5=Data!$F$2,AH$5=Data!$G$2,(IF(COUNTIF(Data!$A$2:$A$939,AH$7),AH$7=(VLOOKUP(AH$7,Data!$A$2:$A$852,1,FALSE)),0))),"H",IF(AND(AH$7&gt;=$J11,AH$7&lt;=$L11),($D11*$P11/$M11),0))),IF(AND(AH$7&gt;=$J11,AH$7&lt;=$L11),(($D11*$P11)/$M11),0))))))</f>
        <v>6.8571428571428568</v>
      </c>
      <c r="AI12" s="37">
        <f>IF(AI$7&gt;$L11,(((IF(Data!$C$2&gt;0,(IF(OR(AI$5=Data!$F$2,AI$5=Data!$G$2,(IF(COUNTIF(Data!$A$2:$A$939,AI$7),AI$7=(VLOOKUP(AI$7,Data!$A$2:$A$852,1,FALSE)),0))),"H",IF(AND(AI$7&gt;=$J11,AI$7&lt;=$K11),($D11*(1-$P11)/$N11),0))),IF(AND(AI$7&gt;=$J11,AI$7&lt;=$K11),(($D11-$O11)/$N11),0))))),(((IF(Data!$C$2&gt;0,(IF(OR(AI$5=Data!$F$2,AI$5=Data!$G$2,(IF(COUNTIF(Data!$A$2:$A$939,AI$7),AI$7=(VLOOKUP(AI$7,Data!$A$2:$A$852,1,FALSE)),0))),"H",IF(AND(AI$7&gt;=$J11,AI$7&lt;=$L11),($D11*$P11/$M11),0))),IF(AND(AI$7&gt;=$J11,AI$7&lt;=$L11),(($D11*$P11)/$M11),0))))))</f>
        <v>6.8571428571428568</v>
      </c>
      <c r="AJ12" s="37">
        <f>IF(AJ$7&gt;$L11,(((IF(Data!$C$2&gt;0,(IF(OR(AJ$5=Data!$F$2,AJ$5=Data!$G$2,(IF(COUNTIF(Data!$A$2:$A$939,AJ$7),AJ$7=(VLOOKUP(AJ$7,Data!$A$2:$A$852,1,FALSE)),0))),"H",IF(AND(AJ$7&gt;=$J11,AJ$7&lt;=$K11),($D11*(1-$P11)/$N11),0))),IF(AND(AJ$7&gt;=$J11,AJ$7&lt;=$K11),(($D11-$O11)/$N11),0))))),(((IF(Data!$C$2&gt;0,(IF(OR(AJ$5=Data!$F$2,AJ$5=Data!$G$2,(IF(COUNTIF(Data!$A$2:$A$939,AJ$7),AJ$7=(VLOOKUP(AJ$7,Data!$A$2:$A$852,1,FALSE)),0))),"H",IF(AND(AJ$7&gt;=$J11,AJ$7&lt;=$L11),($D11*$P11/$M11),0))),IF(AND(AJ$7&gt;=$J11,AJ$7&lt;=$L11),(($D11*$P11)/$M11),0))))))</f>
        <v>6.8571428571428568</v>
      </c>
      <c r="AK12" s="37">
        <f>IF(AK$7&gt;$L11,(((IF(Data!$C$2&gt;0,(IF(OR(AK$5=Data!$F$2,AK$5=Data!$G$2,(IF(COUNTIF(Data!$A$2:$A$939,AK$7),AK$7=(VLOOKUP(AK$7,Data!$A$2:$A$852,1,FALSE)),0))),"H",IF(AND(AK$7&gt;=$J11,AK$7&lt;=$K11),($D11*(1-$P11)/$N11),0))),IF(AND(AK$7&gt;=$J11,AK$7&lt;=$K11),(($D11-$O11)/$N11),0))))),(((IF(Data!$C$2&gt;0,(IF(OR(AK$5=Data!$F$2,AK$5=Data!$G$2,(IF(COUNTIF(Data!$A$2:$A$939,AK$7),AK$7=(VLOOKUP(AK$7,Data!$A$2:$A$852,1,FALSE)),0))),"H",IF(AND(AK$7&gt;=$J11,AK$7&lt;=$L11),($D11*$P11/$M11),0))),IF(AND(AK$7&gt;=$J11,AK$7&lt;=$L11),(($D11*$P11)/$M11),0))))))</f>
        <v>6.8571428571428568</v>
      </c>
      <c r="AL12" s="37">
        <f>IF(AL$7&gt;$L11,(((IF(Data!$C$2&gt;0,(IF(OR(AL$5=Data!$F$2,AL$5=Data!$G$2,(IF(COUNTIF(Data!$A$2:$A$939,AL$7),AL$7=(VLOOKUP(AL$7,Data!$A$2:$A$852,1,FALSE)),0))),"H",IF(AND(AL$7&gt;=$J11,AL$7&lt;=$K11),($D11*(1-$P11)/$N11),0))),IF(AND(AL$7&gt;=$J11,AL$7&lt;=$K11),(($D11-$O11)/$N11),0))))),(((IF(Data!$C$2&gt;0,(IF(OR(AL$5=Data!$F$2,AL$5=Data!$G$2,(IF(COUNTIF(Data!$A$2:$A$939,AL$7),AL$7=(VLOOKUP(AL$7,Data!$A$2:$A$852,1,FALSE)),0))),"H",IF(AND(AL$7&gt;=$J11,AL$7&lt;=$L11),($D11*$P11/$M11),0))),IF(AND(AL$7&gt;=$J11,AL$7&lt;=$L11),(($D11*$P11)/$M11),0))))))</f>
        <v>6.8571428571428568</v>
      </c>
      <c r="AM12" s="37" t="str">
        <f>IF(AM$7&gt;$L11,(((IF(Data!$C$2&gt;0,(IF(OR(AM$5=Data!$F$2,AM$5=Data!$G$2,(IF(COUNTIF(Data!$A$2:$A$939,AM$7),AM$7=(VLOOKUP(AM$7,Data!$A$2:$A$852,1,FALSE)),0))),"H",IF(AND(AM$7&gt;=$J11,AM$7&lt;=$K11),($D11*(1-$P11)/$N11),0))),IF(AND(AM$7&gt;=$J11,AM$7&lt;=$K11),(($D11-$O11)/$N11),0))))),(((IF(Data!$C$2&gt;0,(IF(OR(AM$5=Data!$F$2,AM$5=Data!$G$2,(IF(COUNTIF(Data!$A$2:$A$939,AM$7),AM$7=(VLOOKUP(AM$7,Data!$A$2:$A$852,1,FALSE)),0))),"H",IF(AND(AM$7&gt;=$J11,AM$7&lt;=$L11),($D11*$P11/$M11),0))),IF(AND(AM$7&gt;=$J11,AM$7&lt;=$L11),(($D11*$P11)/$M11),0))))))</f>
        <v>H</v>
      </c>
      <c r="AN12" s="37" t="str">
        <f>IF(AN$7&gt;$L11,(((IF(Data!$C$2&gt;0,(IF(OR(AN$5=Data!$F$2,AN$5=Data!$G$2,(IF(COUNTIF(Data!$A$2:$A$939,AN$7),AN$7=(VLOOKUP(AN$7,Data!$A$2:$A$852,1,FALSE)),0))),"H",IF(AND(AN$7&gt;=$J11,AN$7&lt;=$K11),($D11*(1-$P11)/$N11),0))),IF(AND(AN$7&gt;=$J11,AN$7&lt;=$K11),(($D11-$O11)/$N11),0))))),(((IF(Data!$C$2&gt;0,(IF(OR(AN$5=Data!$F$2,AN$5=Data!$G$2,(IF(COUNTIF(Data!$A$2:$A$939,AN$7),AN$7=(VLOOKUP(AN$7,Data!$A$2:$A$852,1,FALSE)),0))),"H",IF(AND(AN$7&gt;=$J11,AN$7&lt;=$L11),($D11*$P11/$M11),0))),IF(AND(AN$7&gt;=$J11,AN$7&lt;=$L11),(($D11*$P11)/$M11),0))))))</f>
        <v>H</v>
      </c>
      <c r="AO12" s="37">
        <f>IF(AO$7&gt;$L11,(((IF(Data!$C$2&gt;0,(IF(OR(AO$5=Data!$F$2,AO$5=Data!$G$2,(IF(COUNTIF(Data!$A$2:$A$939,AO$7),AO$7=(VLOOKUP(AO$7,Data!$A$2:$A$852,1,FALSE)),0))),"H",IF(AND(AO$7&gt;=$J11,AO$7&lt;=$K11),($D11*(1-$P11)/$N11),0))),IF(AND(AO$7&gt;=$J11,AO$7&lt;=$K11),(($D11-$O11)/$N11),0))))),(((IF(Data!$C$2&gt;0,(IF(OR(AO$5=Data!$F$2,AO$5=Data!$G$2,(IF(COUNTIF(Data!$A$2:$A$939,AO$7),AO$7=(VLOOKUP(AO$7,Data!$A$2:$A$852,1,FALSE)),0))),"H",IF(AND(AO$7&gt;=$J11,AO$7&lt;=$L11),($D11*$P11/$M11),0))),IF(AND(AO$7&gt;=$J11,AO$7&lt;=$L11),(($D11*$P11)/$M11),0))))))</f>
        <v>6.8571428571428568</v>
      </c>
      <c r="AP12" s="37">
        <f>IF(AP$7&gt;$L11,(((IF(Data!$C$2&gt;0,(IF(OR(AP$5=Data!$F$2,AP$5=Data!$G$2,(IF(COUNTIF(Data!$A$2:$A$939,AP$7),AP$7=(VLOOKUP(AP$7,Data!$A$2:$A$852,1,FALSE)),0))),"H",IF(AND(AP$7&gt;=$J11,AP$7&lt;=$K11),($D11*(1-$P11)/$N11),0))),IF(AND(AP$7&gt;=$J11,AP$7&lt;=$K11),(($D11-$O11)/$N11),0))))),(((IF(Data!$C$2&gt;0,(IF(OR(AP$5=Data!$F$2,AP$5=Data!$G$2,(IF(COUNTIF(Data!$A$2:$A$939,AP$7),AP$7=(VLOOKUP(AP$7,Data!$A$2:$A$852,1,FALSE)),0))),"H",IF(AND(AP$7&gt;=$J11,AP$7&lt;=$L11),($D11*$P11/$M11),0))),IF(AND(AP$7&gt;=$J11,AP$7&lt;=$L11),(($D11*$P11)/$M11),0))))))</f>
        <v>6.8571428571428568</v>
      </c>
      <c r="AQ12" s="37">
        <f>IF(AQ$7&gt;$L11,(((IF(Data!$C$2&gt;0,(IF(OR(AQ$5=Data!$F$2,AQ$5=Data!$G$2,(IF(COUNTIF(Data!$A$2:$A$939,AQ$7),AQ$7=(VLOOKUP(AQ$7,Data!$A$2:$A$852,1,FALSE)),0))),"H",IF(AND(AQ$7&gt;=$J11,AQ$7&lt;=$K11),($D11*(1-$P11)/$N11),0))),IF(AND(AQ$7&gt;=$J11,AQ$7&lt;=$K11),(($D11-$O11)/$N11),0))))),(((IF(Data!$C$2&gt;0,(IF(OR(AQ$5=Data!$F$2,AQ$5=Data!$G$2,(IF(COUNTIF(Data!$A$2:$A$939,AQ$7),AQ$7=(VLOOKUP(AQ$7,Data!$A$2:$A$852,1,FALSE)),0))),"H",IF(AND(AQ$7&gt;=$J11,AQ$7&lt;=$L11),($D11*$P11/$M11),0))),IF(AND(AQ$7&gt;=$J11,AQ$7&lt;=$L11),(($D11*$P11)/$M11),0))))))</f>
        <v>6.8571428571428568</v>
      </c>
      <c r="AR12" s="37">
        <f>IF(AR$7&gt;$L11,(((IF(Data!$C$2&gt;0,(IF(OR(AR$5=Data!$F$2,AR$5=Data!$G$2,(IF(COUNTIF(Data!$A$2:$A$939,AR$7),AR$7=(VLOOKUP(AR$7,Data!$A$2:$A$852,1,FALSE)),0))),"H",IF(AND(AR$7&gt;=$J11,AR$7&lt;=$K11),($D11*(1-$P11)/$N11),0))),IF(AND(AR$7&gt;=$J11,AR$7&lt;=$K11),(($D11-$O11)/$N11),0))))),(((IF(Data!$C$2&gt;0,(IF(OR(AR$5=Data!$F$2,AR$5=Data!$G$2,(IF(COUNTIF(Data!$A$2:$A$939,AR$7),AR$7=(VLOOKUP(AR$7,Data!$A$2:$A$852,1,FALSE)),0))),"H",IF(AND(AR$7&gt;=$J11,AR$7&lt;=$L11),($D11*$P11/$M11),0))),IF(AND(AR$7&gt;=$J11,AR$7&lt;=$L11),(($D11*$P11)/$M11),0))))))</f>
        <v>6.8571428571428568</v>
      </c>
      <c r="AS12" s="37">
        <f>IF(AS$7&gt;$L11,(((IF(Data!$C$2&gt;0,(IF(OR(AS$5=Data!$F$2,AS$5=Data!$G$2,(IF(COUNTIF(Data!$A$2:$A$939,AS$7),AS$7=(VLOOKUP(AS$7,Data!$A$2:$A$852,1,FALSE)),0))),"H",IF(AND(AS$7&gt;=$J11,AS$7&lt;=$K11),($D11*(1-$P11)/$N11),0))),IF(AND(AS$7&gt;=$J11,AS$7&lt;=$K11),(($D11-$O11)/$N11),0))))),(((IF(Data!$C$2&gt;0,(IF(OR(AS$5=Data!$F$2,AS$5=Data!$G$2,(IF(COUNTIF(Data!$A$2:$A$939,AS$7),AS$7=(VLOOKUP(AS$7,Data!$A$2:$A$852,1,FALSE)),0))),"H",IF(AND(AS$7&gt;=$J11,AS$7&lt;=$L11),($D11*$P11/$M11),0))),IF(AND(AS$7&gt;=$J11,AS$7&lt;=$L11),(($D11*$P11)/$M11),0))))))</f>
        <v>0</v>
      </c>
      <c r="AT12" s="37" t="str">
        <f>IF(AT$7&gt;$L11,(((IF(Data!$C$2&gt;0,(IF(OR(AT$5=Data!$F$2,AT$5=Data!$G$2,(IF(COUNTIF(Data!$A$2:$A$939,AT$7),AT$7=(VLOOKUP(AT$7,Data!$A$2:$A$852,1,FALSE)),0))),"H",IF(AND(AT$7&gt;=$J11,AT$7&lt;=$K11),($D11*(1-$P11)/$N11),0))),IF(AND(AT$7&gt;=$J11,AT$7&lt;=$K11),(($D11-$O11)/$N11),0))))),(((IF(Data!$C$2&gt;0,(IF(OR(AT$5=Data!$F$2,AT$5=Data!$G$2,(IF(COUNTIF(Data!$A$2:$A$939,AT$7),AT$7=(VLOOKUP(AT$7,Data!$A$2:$A$852,1,FALSE)),0))),"H",IF(AND(AT$7&gt;=$J11,AT$7&lt;=$L11),($D11*$P11/$M11),0))),IF(AND(AT$7&gt;=$J11,AT$7&lt;=$L11),(($D11*$P11)/$M11),0))))))</f>
        <v>H</v>
      </c>
      <c r="AU12" s="37" t="str">
        <f>IF(AU$7&gt;$L11,(((IF(Data!$C$2&gt;0,(IF(OR(AU$5=Data!$F$2,AU$5=Data!$G$2,(IF(COUNTIF(Data!$A$2:$A$939,AU$7),AU$7=(VLOOKUP(AU$7,Data!$A$2:$A$852,1,FALSE)),0))),"H",IF(AND(AU$7&gt;=$J11,AU$7&lt;=$K11),($D11*(1-$P11)/$N11),0))),IF(AND(AU$7&gt;=$J11,AU$7&lt;=$K11),(($D11-$O11)/$N11),0))))),(((IF(Data!$C$2&gt;0,(IF(OR(AU$5=Data!$F$2,AU$5=Data!$G$2,(IF(COUNTIF(Data!$A$2:$A$939,AU$7),AU$7=(VLOOKUP(AU$7,Data!$A$2:$A$852,1,FALSE)),0))),"H",IF(AND(AU$7&gt;=$J11,AU$7&lt;=$L11),($D11*$P11/$M11),0))),IF(AND(AU$7&gt;=$J11,AU$7&lt;=$L11),(($D11*$P11)/$M11),0))))))</f>
        <v>H</v>
      </c>
      <c r="AV12" s="37">
        <f>IF(AV$7&gt;$L11,(((IF(Data!$C$2&gt;0,(IF(OR(AV$5=Data!$F$2,AV$5=Data!$G$2,(IF(COUNTIF(Data!$A$2:$A$939,AV$7),AV$7=(VLOOKUP(AV$7,Data!$A$2:$A$852,1,FALSE)),0))),"H",IF(AND(AV$7&gt;=$J11,AV$7&lt;=$K11),($D11*(1-$P11)/$N11),0))),IF(AND(AV$7&gt;=$J11,AV$7&lt;=$K11),(($D11-$O11)/$N11),0))))),(((IF(Data!$C$2&gt;0,(IF(OR(AV$5=Data!$F$2,AV$5=Data!$G$2,(IF(COUNTIF(Data!$A$2:$A$939,AV$7),AV$7=(VLOOKUP(AV$7,Data!$A$2:$A$852,1,FALSE)),0))),"H",IF(AND(AV$7&gt;=$J11,AV$7&lt;=$L11),($D11*$P11/$M11),0))),IF(AND(AV$7&gt;=$J11,AV$7&lt;=$L11),(($D11*$P11)/$M11),0))))))</f>
        <v>0</v>
      </c>
      <c r="AW12" s="37">
        <f>IF(AW$7&gt;$L11,(((IF(Data!$C$2&gt;0,(IF(OR(AW$5=Data!$F$2,AW$5=Data!$G$2,(IF(COUNTIF(Data!$A$2:$A$939,AW$7),AW$7=(VLOOKUP(AW$7,Data!$A$2:$A$852,1,FALSE)),0))),"H",IF(AND(AW$7&gt;=$J11,AW$7&lt;=$K11),($D11*(1-$P11)/$N11),0))),IF(AND(AW$7&gt;=$J11,AW$7&lt;=$K11),(($D11-$O11)/$N11),0))))),(((IF(Data!$C$2&gt;0,(IF(OR(AW$5=Data!$F$2,AW$5=Data!$G$2,(IF(COUNTIF(Data!$A$2:$A$939,AW$7),AW$7=(VLOOKUP(AW$7,Data!$A$2:$A$852,1,FALSE)),0))),"H",IF(AND(AW$7&gt;=$J11,AW$7&lt;=$L11),($D11*$P11/$M11),0))),IF(AND(AW$7&gt;=$J11,AW$7&lt;=$L11),(($D11*$P11)/$M11),0))))))</f>
        <v>0</v>
      </c>
      <c r="AX12" s="37">
        <f>IF(AX$7&gt;$L11,(((IF(Data!$C$2&gt;0,(IF(OR(AX$5=Data!$F$2,AX$5=Data!$G$2,(IF(COUNTIF(Data!$A$2:$A$939,AX$7),AX$7=(VLOOKUP(AX$7,Data!$A$2:$A$852,1,FALSE)),0))),"H",IF(AND(AX$7&gt;=$J11,AX$7&lt;=$K11),($D11*(1-$P11)/$N11),0))),IF(AND(AX$7&gt;=$J11,AX$7&lt;=$K11),(($D11-$O11)/$N11),0))))),(((IF(Data!$C$2&gt;0,(IF(OR(AX$5=Data!$F$2,AX$5=Data!$G$2,(IF(COUNTIF(Data!$A$2:$A$939,AX$7),AX$7=(VLOOKUP(AX$7,Data!$A$2:$A$852,1,FALSE)),0))),"H",IF(AND(AX$7&gt;=$J11,AX$7&lt;=$L11),($D11*$P11/$M11),0))),IF(AND(AX$7&gt;=$J11,AX$7&lt;=$L11),(($D11*$P11)/$M11),0))))))</f>
        <v>0</v>
      </c>
      <c r="AY12" s="37">
        <f>IF(AY$7&gt;$L11,(((IF(Data!$C$2&gt;0,(IF(OR(AY$5=Data!$F$2,AY$5=Data!$G$2,(IF(COUNTIF(Data!$A$2:$A$939,AY$7),AY$7=(VLOOKUP(AY$7,Data!$A$2:$A$852,1,FALSE)),0))),"H",IF(AND(AY$7&gt;=$J11,AY$7&lt;=$K11),($D11*(1-$P11)/$N11),0))),IF(AND(AY$7&gt;=$J11,AY$7&lt;=$K11),(($D11-$O11)/$N11),0))))),(((IF(Data!$C$2&gt;0,(IF(OR(AY$5=Data!$F$2,AY$5=Data!$G$2,(IF(COUNTIF(Data!$A$2:$A$939,AY$7),AY$7=(VLOOKUP(AY$7,Data!$A$2:$A$852,1,FALSE)),0))),"H",IF(AND(AY$7&gt;=$J11,AY$7&lt;=$L11),($D11*$P11/$M11),0))),IF(AND(AY$7&gt;=$J11,AY$7&lt;=$L11),(($D11*$P11)/$M11),0))))))</f>
        <v>0</v>
      </c>
      <c r="AZ12" s="37">
        <f>IF(AZ$7&gt;$L11,(((IF(Data!$C$2&gt;0,(IF(OR(AZ$5=Data!$F$2,AZ$5=Data!$G$2,(IF(COUNTIF(Data!$A$2:$A$939,AZ$7),AZ$7=(VLOOKUP(AZ$7,Data!$A$2:$A$852,1,FALSE)),0))),"H",IF(AND(AZ$7&gt;=$J11,AZ$7&lt;=$K11),($D11*(1-$P11)/$N11),0))),IF(AND(AZ$7&gt;=$J11,AZ$7&lt;=$K11),(($D11-$O11)/$N11),0))))),(((IF(Data!$C$2&gt;0,(IF(OR(AZ$5=Data!$F$2,AZ$5=Data!$G$2,(IF(COUNTIF(Data!$A$2:$A$939,AZ$7),AZ$7=(VLOOKUP(AZ$7,Data!$A$2:$A$852,1,FALSE)),0))),"H",IF(AND(AZ$7&gt;=$J11,AZ$7&lt;=$L11),($D11*$P11/$M11),0))),IF(AND(AZ$7&gt;=$J11,AZ$7&lt;=$L11),(($D11*$P11)/$M11),0))))))</f>
        <v>0</v>
      </c>
      <c r="BA12" s="37" t="str">
        <f>IF(BA$7&gt;$L11,(((IF(Data!$C$2&gt;0,(IF(OR(BA$5=Data!$F$2,BA$5=Data!$G$2,(IF(COUNTIF(Data!$A$2:$A$939,BA$7),BA$7=(VLOOKUP(BA$7,Data!$A$2:$A$852,1,FALSE)),0))),"H",IF(AND(BA$7&gt;=$J11,BA$7&lt;=$K11),($D11*(1-$P11)/$N11),0))),IF(AND(BA$7&gt;=$J11,BA$7&lt;=$K11),(($D11-$O11)/$N11),0))))),(((IF(Data!$C$2&gt;0,(IF(OR(BA$5=Data!$F$2,BA$5=Data!$G$2,(IF(COUNTIF(Data!$A$2:$A$939,BA$7),BA$7=(VLOOKUP(BA$7,Data!$A$2:$A$852,1,FALSE)),0))),"H",IF(AND(BA$7&gt;=$J11,BA$7&lt;=$L11),($D11*$P11/$M11),0))),IF(AND(BA$7&gt;=$J11,BA$7&lt;=$L11),(($D11*$P11)/$M11),0))))))</f>
        <v>H</v>
      </c>
      <c r="BB12" s="37" t="str">
        <f>IF(BB$7&gt;$L11,(((IF(Data!$C$2&gt;0,(IF(OR(BB$5=Data!$F$2,BB$5=Data!$G$2,(IF(COUNTIF(Data!$A$2:$A$939,BB$7),BB$7=(VLOOKUP(BB$7,Data!$A$2:$A$852,1,FALSE)),0))),"H",IF(AND(BB$7&gt;=$J11,BB$7&lt;=$K11),($D11*(1-$P11)/$N11),0))),IF(AND(BB$7&gt;=$J11,BB$7&lt;=$K11),(($D11-$O11)/$N11),0))))),(((IF(Data!$C$2&gt;0,(IF(OR(BB$5=Data!$F$2,BB$5=Data!$G$2,(IF(COUNTIF(Data!$A$2:$A$939,BB$7),BB$7=(VLOOKUP(BB$7,Data!$A$2:$A$852,1,FALSE)),0))),"H",IF(AND(BB$7&gt;=$J11,BB$7&lt;=$L11),($D11*$P11/$M11),0))),IF(AND(BB$7&gt;=$J11,BB$7&lt;=$L11),(($D11*$P11)/$M11),0))))))</f>
        <v>H</v>
      </c>
      <c r="BC12" s="37">
        <f>IF(BC$7&gt;$L11,(((IF(Data!$C$2&gt;0,(IF(OR(BC$5=Data!$F$2,BC$5=Data!$G$2,(IF(COUNTIF(Data!$A$2:$A$939,BC$7),BC$7=(VLOOKUP(BC$7,Data!$A$2:$A$852,1,FALSE)),0))),"H",IF(AND(BC$7&gt;=$J11,BC$7&lt;=$K11),($D11*(1-$P11)/$N11),0))),IF(AND(BC$7&gt;=$J11,BC$7&lt;=$K11),(($D11-$O11)/$N11),0))))),(((IF(Data!$C$2&gt;0,(IF(OR(BC$5=Data!$F$2,BC$5=Data!$G$2,(IF(COUNTIF(Data!$A$2:$A$939,BC$7),BC$7=(VLOOKUP(BC$7,Data!$A$2:$A$852,1,FALSE)),0))),"H",IF(AND(BC$7&gt;=$J11,BC$7&lt;=$L11),($D11*$P11/$M11),0))),IF(AND(BC$7&gt;=$J11,BC$7&lt;=$L11),(($D11*$P11)/$M11),0))))))</f>
        <v>0</v>
      </c>
      <c r="BD12" s="37">
        <f>IF(BD$7&gt;$L11,(((IF(Data!$C$2&gt;0,(IF(OR(BD$5=Data!$F$2,BD$5=Data!$G$2,(IF(COUNTIF(Data!$A$2:$A$939,BD$7),BD$7=(VLOOKUP(BD$7,Data!$A$2:$A$852,1,FALSE)),0))),"H",IF(AND(BD$7&gt;=$J11,BD$7&lt;=$K11),($D11*(1-$P11)/$N11),0))),IF(AND(BD$7&gt;=$J11,BD$7&lt;=$K11),(($D11-$O11)/$N11),0))))),(((IF(Data!$C$2&gt;0,(IF(OR(BD$5=Data!$F$2,BD$5=Data!$G$2,(IF(COUNTIF(Data!$A$2:$A$939,BD$7),BD$7=(VLOOKUP(BD$7,Data!$A$2:$A$852,1,FALSE)),0))),"H",IF(AND(BD$7&gt;=$J11,BD$7&lt;=$L11),($D11*$P11/$M11),0))),IF(AND(BD$7&gt;=$J11,BD$7&lt;=$L11),(($D11*$P11)/$M11),0))))))</f>
        <v>0</v>
      </c>
      <c r="BE12" s="37">
        <f>IF(BE$7&gt;$L11,(((IF(Data!$C$2&gt;0,(IF(OR(BE$5=Data!$F$2,BE$5=Data!$G$2,(IF(COUNTIF(Data!$A$2:$A$939,BE$7),BE$7=(VLOOKUP(BE$7,Data!$A$2:$A$852,1,FALSE)),0))),"H",IF(AND(BE$7&gt;=$J11,BE$7&lt;=$K11),($D11*(1-$P11)/$N11),0))),IF(AND(BE$7&gt;=$J11,BE$7&lt;=$K11),(($D11-$O11)/$N11),0))))),(((IF(Data!$C$2&gt;0,(IF(OR(BE$5=Data!$F$2,BE$5=Data!$G$2,(IF(COUNTIF(Data!$A$2:$A$939,BE$7),BE$7=(VLOOKUP(BE$7,Data!$A$2:$A$852,1,FALSE)),0))),"H",IF(AND(BE$7&gt;=$J11,BE$7&lt;=$L11),($D11*$P11/$M11),0))),IF(AND(BE$7&gt;=$J11,BE$7&lt;=$L11),(($D11*$P11)/$M11),0))))))</f>
        <v>0</v>
      </c>
      <c r="BF12" s="37">
        <f>IF(BF$7&gt;$L11,(((IF(Data!$C$2&gt;0,(IF(OR(BF$5=Data!$F$2,BF$5=Data!$G$2,(IF(COUNTIF(Data!$A$2:$A$939,BF$7),BF$7=(VLOOKUP(BF$7,Data!$A$2:$A$852,1,FALSE)),0))),"H",IF(AND(BF$7&gt;=$J11,BF$7&lt;=$K11),($D11*(1-$P11)/$N11),0))),IF(AND(BF$7&gt;=$J11,BF$7&lt;=$K11),(($D11-$O11)/$N11),0))))),(((IF(Data!$C$2&gt;0,(IF(OR(BF$5=Data!$F$2,BF$5=Data!$G$2,(IF(COUNTIF(Data!$A$2:$A$939,BF$7),BF$7=(VLOOKUP(BF$7,Data!$A$2:$A$852,1,FALSE)),0))),"H",IF(AND(BF$7&gt;=$J11,BF$7&lt;=$L11),($D11*$P11/$M11),0))),IF(AND(BF$7&gt;=$J11,BF$7&lt;=$L11),(($D11*$P11)/$M11),0))))))</f>
        <v>0</v>
      </c>
      <c r="BG12" s="37">
        <f>IF(BG$7&gt;$L11,(((IF(Data!$C$2&gt;0,(IF(OR(BG$5=Data!$F$2,BG$5=Data!$G$2,(IF(COUNTIF(Data!$A$2:$A$939,BG$7),BG$7=(VLOOKUP(BG$7,Data!$A$2:$A$852,1,FALSE)),0))),"H",IF(AND(BG$7&gt;=$J11,BG$7&lt;=$K11),($D11*(1-$P11)/$N11),0))),IF(AND(BG$7&gt;=$J11,BG$7&lt;=$K11),(($D11-$O11)/$N11),0))))),(((IF(Data!$C$2&gt;0,(IF(OR(BG$5=Data!$F$2,BG$5=Data!$G$2,(IF(COUNTIF(Data!$A$2:$A$939,BG$7),BG$7=(VLOOKUP(BG$7,Data!$A$2:$A$852,1,FALSE)),0))),"H",IF(AND(BG$7&gt;=$J11,BG$7&lt;=$L11),($D11*$P11/$M11),0))),IF(AND(BG$7&gt;=$J11,BG$7&lt;=$L11),(($D11*$P11)/$M11),0))))))</f>
        <v>0</v>
      </c>
      <c r="BH12" s="37" t="str">
        <f>IF(BH$7&gt;$L11,(((IF(Data!$C$2&gt;0,(IF(OR(BH$5=Data!$F$2,BH$5=Data!$G$2,(IF(COUNTIF(Data!$A$2:$A$939,BH$7),BH$7=(VLOOKUP(BH$7,Data!$A$2:$A$852,1,FALSE)),0))),"H",IF(AND(BH$7&gt;=$J11,BH$7&lt;=$K11),($D11*(1-$P11)/$N11),0))),IF(AND(BH$7&gt;=$J11,BH$7&lt;=$K11),(($D11-$O11)/$N11),0))))),(((IF(Data!$C$2&gt;0,(IF(OR(BH$5=Data!$F$2,BH$5=Data!$G$2,(IF(COUNTIF(Data!$A$2:$A$939,BH$7),BH$7=(VLOOKUP(BH$7,Data!$A$2:$A$852,1,FALSE)),0))),"H",IF(AND(BH$7&gt;=$J11,BH$7&lt;=$L11),($D11*$P11/$M11),0))),IF(AND(BH$7&gt;=$J11,BH$7&lt;=$L11),(($D11*$P11)/$M11),0))))))</f>
        <v>H</v>
      </c>
      <c r="BI12" s="37" t="str">
        <f>IF(BI$7&gt;$L11,(((IF(Data!$C$2&gt;0,(IF(OR(BI$5=Data!$F$2,BI$5=Data!$G$2,(IF(COUNTIF(Data!$A$2:$A$939,BI$7),BI$7=(VLOOKUP(BI$7,Data!$A$2:$A$852,1,FALSE)),0))),"H",IF(AND(BI$7&gt;=$J11,BI$7&lt;=$K11),($D11*(1-$P11)/$N11),0))),IF(AND(BI$7&gt;=$J11,BI$7&lt;=$K11),(($D11-$O11)/$N11),0))))),(((IF(Data!$C$2&gt;0,(IF(OR(BI$5=Data!$F$2,BI$5=Data!$G$2,(IF(COUNTIF(Data!$A$2:$A$939,BI$7),BI$7=(VLOOKUP(BI$7,Data!$A$2:$A$852,1,FALSE)),0))),"H",IF(AND(BI$7&gt;=$J11,BI$7&lt;=$L11),($D11*$P11/$M11),0))),IF(AND(BI$7&gt;=$J11,BI$7&lt;=$L11),(($D11*$P11)/$M11),0))))))</f>
        <v>H</v>
      </c>
      <c r="BJ12" s="37">
        <f>IF(BJ$7&gt;$L11,(((IF(Data!$C$2&gt;0,(IF(OR(BJ$5=Data!$F$2,BJ$5=Data!$G$2,(IF(COUNTIF(Data!$A$2:$A$939,BJ$7),BJ$7=(VLOOKUP(BJ$7,Data!$A$2:$A$852,1,FALSE)),0))),"H",IF(AND(BJ$7&gt;=$J11,BJ$7&lt;=$K11),($D11*(1-$P11)/$N11),0))),IF(AND(BJ$7&gt;=$J11,BJ$7&lt;=$K11),(($D11-$O11)/$N11),0))))),(((IF(Data!$C$2&gt;0,(IF(OR(BJ$5=Data!$F$2,BJ$5=Data!$G$2,(IF(COUNTIF(Data!$A$2:$A$939,BJ$7),BJ$7=(VLOOKUP(BJ$7,Data!$A$2:$A$852,1,FALSE)),0))),"H",IF(AND(BJ$7&gt;=$J11,BJ$7&lt;=$L11),($D11*$P11/$M11),0))),IF(AND(BJ$7&gt;=$J11,BJ$7&lt;=$L11),(($D11*$P11)/$M11),0))))))</f>
        <v>0</v>
      </c>
      <c r="BK12" s="37">
        <f>IF(BK$7&gt;$L11,(((IF(Data!$C$2&gt;0,(IF(OR(BK$5=Data!$F$2,BK$5=Data!$G$2,(IF(COUNTIF(Data!$A$2:$A$939,BK$7),BK$7=(VLOOKUP(BK$7,Data!$A$2:$A$852,1,FALSE)),0))),"H",IF(AND(BK$7&gt;=$J11,BK$7&lt;=$K11),($D11*(1-$P11)/$N11),0))),IF(AND(BK$7&gt;=$J11,BK$7&lt;=$K11),(($D11-$O11)/$N11),0))))),(((IF(Data!$C$2&gt;0,(IF(OR(BK$5=Data!$F$2,BK$5=Data!$G$2,(IF(COUNTIF(Data!$A$2:$A$939,BK$7),BK$7=(VLOOKUP(BK$7,Data!$A$2:$A$852,1,FALSE)),0))),"H",IF(AND(BK$7&gt;=$J11,BK$7&lt;=$L11),($D11*$P11/$M11),0))),IF(AND(BK$7&gt;=$J11,BK$7&lt;=$L11),(($D11*$P11)/$M11),0))))))</f>
        <v>0</v>
      </c>
      <c r="BL12" s="37">
        <f>IF(BL$7&gt;$L11,(((IF(Data!$C$2&gt;0,(IF(OR(BL$5=Data!$F$2,BL$5=Data!$G$2,(IF(COUNTIF(Data!$A$2:$A$939,BL$7),BL$7=(VLOOKUP(BL$7,Data!$A$2:$A$852,1,FALSE)),0))),"H",IF(AND(BL$7&gt;=$J11,BL$7&lt;=$K11),($D11*(1-$P11)/$N11),0))),IF(AND(BL$7&gt;=$J11,BL$7&lt;=$K11),(($D11-$O11)/$N11),0))))),(((IF(Data!$C$2&gt;0,(IF(OR(BL$5=Data!$F$2,BL$5=Data!$G$2,(IF(COUNTIF(Data!$A$2:$A$939,BL$7),BL$7=(VLOOKUP(BL$7,Data!$A$2:$A$852,1,FALSE)),0))),"H",IF(AND(BL$7&gt;=$J11,BL$7&lt;=$L11),($D11*$P11/$M11),0))),IF(AND(BL$7&gt;=$J11,BL$7&lt;=$L11),(($D11*$P11)/$M11),0))))))</f>
        <v>0</v>
      </c>
      <c r="BM12" s="37">
        <f>IF(BM$7&gt;$L11,(((IF(Data!$C$2&gt;0,(IF(OR(BM$5=Data!$F$2,BM$5=Data!$G$2,(IF(COUNTIF(Data!$A$2:$A$939,BM$7),BM$7=(VLOOKUP(BM$7,Data!$A$2:$A$852,1,FALSE)),0))),"H",IF(AND(BM$7&gt;=$J11,BM$7&lt;=$K11),($D11*(1-$P11)/$N11),0))),IF(AND(BM$7&gt;=$J11,BM$7&lt;=$K11),(($D11-$O11)/$N11),0))))),(((IF(Data!$C$2&gt;0,(IF(OR(BM$5=Data!$F$2,BM$5=Data!$G$2,(IF(COUNTIF(Data!$A$2:$A$939,BM$7),BM$7=(VLOOKUP(BM$7,Data!$A$2:$A$852,1,FALSE)),0))),"H",IF(AND(BM$7&gt;=$J11,BM$7&lt;=$L11),($D11*$P11/$M11),0))),IF(AND(BM$7&gt;=$J11,BM$7&lt;=$L11),(($D11*$P11)/$M11),0))))))</f>
        <v>0</v>
      </c>
      <c r="BN12" s="37">
        <f>IF(BN$7&gt;$L11,(((IF(Data!$C$2&gt;0,(IF(OR(BN$5=Data!$F$2,BN$5=Data!$G$2,(IF(COUNTIF(Data!$A$2:$A$939,BN$7),BN$7=(VLOOKUP(BN$7,Data!$A$2:$A$852,1,FALSE)),0))),"H",IF(AND(BN$7&gt;=$J11,BN$7&lt;=$K11),($D11*(1-$P11)/$N11),0))),IF(AND(BN$7&gt;=$J11,BN$7&lt;=$K11),(($D11-$O11)/$N11),0))))),(((IF(Data!$C$2&gt;0,(IF(OR(BN$5=Data!$F$2,BN$5=Data!$G$2,(IF(COUNTIF(Data!$A$2:$A$939,BN$7),BN$7=(VLOOKUP(BN$7,Data!$A$2:$A$852,1,FALSE)),0))),"H",IF(AND(BN$7&gt;=$J11,BN$7&lt;=$L11),($D11*$P11/$M11),0))),IF(AND(BN$7&gt;=$J11,BN$7&lt;=$L11),(($D11*$P11)/$M11),0))))))</f>
        <v>0</v>
      </c>
      <c r="BO12" s="37" t="str">
        <f>IF(BO$7&gt;$L11,(((IF(Data!$C$2&gt;0,(IF(OR(BO$5=Data!$F$2,BO$5=Data!$G$2,(IF(COUNTIF(Data!$A$2:$A$939,BO$7),BO$7=(VLOOKUP(BO$7,Data!$A$2:$A$852,1,FALSE)),0))),"H",IF(AND(BO$7&gt;=$J11,BO$7&lt;=$K11),($D11*(1-$P11)/$N11),0))),IF(AND(BO$7&gt;=$J11,BO$7&lt;=$K11),(($D11-$O11)/$N11),0))))),(((IF(Data!$C$2&gt;0,(IF(OR(BO$5=Data!$F$2,BO$5=Data!$G$2,(IF(COUNTIF(Data!$A$2:$A$939,BO$7),BO$7=(VLOOKUP(BO$7,Data!$A$2:$A$852,1,FALSE)),0))),"H",IF(AND(BO$7&gt;=$J11,BO$7&lt;=$L11),($D11*$P11/$M11),0))),IF(AND(BO$7&gt;=$J11,BO$7&lt;=$L11),(($D11*$P11)/$M11),0))))))</f>
        <v>H</v>
      </c>
      <c r="BP12" s="37" t="str">
        <f>IF(BP$7&gt;$L11,(((IF(Data!$C$2&gt;0,(IF(OR(BP$5=Data!$F$2,BP$5=Data!$G$2,(IF(COUNTIF(Data!$A$2:$A$939,BP$7),BP$7=(VLOOKUP(BP$7,Data!$A$2:$A$852,1,FALSE)),0))),"H",IF(AND(BP$7&gt;=$J11,BP$7&lt;=$K11),($D11*(1-$P11)/$N11),0))),IF(AND(BP$7&gt;=$J11,BP$7&lt;=$K11),(($D11-$O11)/$N11),0))))),(((IF(Data!$C$2&gt;0,(IF(OR(BP$5=Data!$F$2,BP$5=Data!$G$2,(IF(COUNTIF(Data!$A$2:$A$939,BP$7),BP$7=(VLOOKUP(BP$7,Data!$A$2:$A$852,1,FALSE)),0))),"H",IF(AND(BP$7&gt;=$J11,BP$7&lt;=$L11),($D11*$P11/$M11),0))),IF(AND(BP$7&gt;=$J11,BP$7&lt;=$L11),(($D11*$P11)/$M11),0))))))</f>
        <v>H</v>
      </c>
      <c r="BQ12" s="37">
        <f>IF(BQ$7&gt;$L11,(((IF(Data!$C$2&gt;0,(IF(OR(BQ$5=Data!$F$2,BQ$5=Data!$G$2,(IF(COUNTIF(Data!$A$2:$A$939,BQ$7),BQ$7=(VLOOKUP(BQ$7,Data!$A$2:$A$852,1,FALSE)),0))),"H",IF(AND(BQ$7&gt;=$J11,BQ$7&lt;=$K11),($D11*(1-$P11)/$N11),0))),IF(AND(BQ$7&gt;=$J11,BQ$7&lt;=$K11),(($D11-$O11)/$N11),0))))),(((IF(Data!$C$2&gt;0,(IF(OR(BQ$5=Data!$F$2,BQ$5=Data!$G$2,(IF(COUNTIF(Data!$A$2:$A$939,BQ$7),BQ$7=(VLOOKUP(BQ$7,Data!$A$2:$A$852,1,FALSE)),0))),"H",IF(AND(BQ$7&gt;=$J11,BQ$7&lt;=$L11),($D11*$P11/$M11),0))),IF(AND(BQ$7&gt;=$J11,BQ$7&lt;=$L11),(($D11*$P11)/$M11),0))))))</f>
        <v>0</v>
      </c>
      <c r="BR12" s="37">
        <f>IF(BR$7&gt;$L11,(((IF(Data!$C$2&gt;0,(IF(OR(BR$5=Data!$F$2,BR$5=Data!$G$2,(IF(COUNTIF(Data!$A$2:$A$939,BR$7),BR$7=(VLOOKUP(BR$7,Data!$A$2:$A$852,1,FALSE)),0))),"H",IF(AND(BR$7&gt;=$J11,BR$7&lt;=$K11),($D11*(1-$P11)/$N11),0))),IF(AND(BR$7&gt;=$J11,BR$7&lt;=$K11),(($D11-$O11)/$N11),0))))),(((IF(Data!$C$2&gt;0,(IF(OR(BR$5=Data!$F$2,BR$5=Data!$G$2,(IF(COUNTIF(Data!$A$2:$A$939,BR$7),BR$7=(VLOOKUP(BR$7,Data!$A$2:$A$852,1,FALSE)),0))),"H",IF(AND(BR$7&gt;=$J11,BR$7&lt;=$L11),($D11*$P11/$M11),0))),IF(AND(BR$7&gt;=$J11,BR$7&lt;=$L11),(($D11*$P11)/$M11),0))))))</f>
        <v>0</v>
      </c>
      <c r="BS12" s="37">
        <f>IF(BS$7&gt;$L11,(((IF(Data!$C$2&gt;0,(IF(OR(BS$5=Data!$F$2,BS$5=Data!$G$2,(IF(COUNTIF(Data!$A$2:$A$939,BS$7),BS$7=(VLOOKUP(BS$7,Data!$A$2:$A$852,1,FALSE)),0))),"H",IF(AND(BS$7&gt;=$J11,BS$7&lt;=$K11),($D11*(1-$P11)/$N11),0))),IF(AND(BS$7&gt;=$J11,BS$7&lt;=$K11),(($D11-$O11)/$N11),0))))),(((IF(Data!$C$2&gt;0,(IF(OR(BS$5=Data!$F$2,BS$5=Data!$G$2,(IF(COUNTIF(Data!$A$2:$A$939,BS$7),BS$7=(VLOOKUP(BS$7,Data!$A$2:$A$852,1,FALSE)),0))),"H",IF(AND(BS$7&gt;=$J11,BS$7&lt;=$L11),($D11*$P11/$M11),0))),IF(AND(BS$7&gt;=$J11,BS$7&lt;=$L11),(($D11*$P11)/$M11),0))))))</f>
        <v>0</v>
      </c>
      <c r="BT12" s="37">
        <f>IF(BT$7&gt;$L11,(((IF(Data!$C$2&gt;0,(IF(OR(BT$5=Data!$F$2,BT$5=Data!$G$2,(IF(COUNTIF(Data!$A$2:$A$939,BT$7),BT$7=(VLOOKUP(BT$7,Data!$A$2:$A$852,1,FALSE)),0))),"H",IF(AND(BT$7&gt;=$J11,BT$7&lt;=$K11),($D11*(1-$P11)/$N11),0))),IF(AND(BT$7&gt;=$J11,BT$7&lt;=$K11),(($D11-$O11)/$N11),0))))),(((IF(Data!$C$2&gt;0,(IF(OR(BT$5=Data!$F$2,BT$5=Data!$G$2,(IF(COUNTIF(Data!$A$2:$A$939,BT$7),BT$7=(VLOOKUP(BT$7,Data!$A$2:$A$852,1,FALSE)),0))),"H",IF(AND(BT$7&gt;=$J11,BT$7&lt;=$L11),($D11*$P11/$M11),0))),IF(AND(BT$7&gt;=$J11,BT$7&lt;=$L11),(($D11*$P11)/$M11),0))))))</f>
        <v>0</v>
      </c>
      <c r="BU12" s="37">
        <f>IF(BU$7&gt;$L11,(((IF(Data!$C$2&gt;0,(IF(OR(BU$5=Data!$F$2,BU$5=Data!$G$2,(IF(COUNTIF(Data!$A$2:$A$939,BU$7),BU$7=(VLOOKUP(BU$7,Data!$A$2:$A$852,1,FALSE)),0))),"H",IF(AND(BU$7&gt;=$J11,BU$7&lt;=$K11),($D11*(1-$P11)/$N11),0))),IF(AND(BU$7&gt;=$J11,BU$7&lt;=$K11),(($D11-$O11)/$N11),0))))),(((IF(Data!$C$2&gt;0,(IF(OR(BU$5=Data!$F$2,BU$5=Data!$G$2,(IF(COUNTIF(Data!$A$2:$A$939,BU$7),BU$7=(VLOOKUP(BU$7,Data!$A$2:$A$852,1,FALSE)),0))),"H",IF(AND(BU$7&gt;=$J11,BU$7&lt;=$L11),($D11*$P11/$M11),0))),IF(AND(BU$7&gt;=$J11,BU$7&lt;=$L11),(($D11*$P11)/$M11),0))))))</f>
        <v>0</v>
      </c>
      <c r="BV12" s="37" t="str">
        <f>IF(BV$7&gt;$L11,(((IF(Data!$C$2&gt;0,(IF(OR(BV$5=Data!$F$2,BV$5=Data!$G$2,(IF(COUNTIF(Data!$A$2:$A$939,BV$7),BV$7=(VLOOKUP(BV$7,Data!$A$2:$A$852,1,FALSE)),0))),"H",IF(AND(BV$7&gt;=$J11,BV$7&lt;=$K11),($D11*(1-$P11)/$N11),0))),IF(AND(BV$7&gt;=$J11,BV$7&lt;=$K11),(($D11-$O11)/$N11),0))))),(((IF(Data!$C$2&gt;0,(IF(OR(BV$5=Data!$F$2,BV$5=Data!$G$2,(IF(COUNTIF(Data!$A$2:$A$939,BV$7),BV$7=(VLOOKUP(BV$7,Data!$A$2:$A$852,1,FALSE)),0))),"H",IF(AND(BV$7&gt;=$J11,BV$7&lt;=$L11),($D11*$P11/$M11),0))),IF(AND(BV$7&gt;=$J11,BV$7&lt;=$L11),(($D11*$P11)/$M11),0))))))</f>
        <v>H</v>
      </c>
      <c r="BW12" s="37" t="str">
        <f>IF(BW$7&gt;$L11,(((IF(Data!$C$2&gt;0,(IF(OR(BW$5=Data!$F$2,BW$5=Data!$G$2,(IF(COUNTIF(Data!$A$2:$A$939,BW$7),BW$7=(VLOOKUP(BW$7,Data!$A$2:$A$852,1,FALSE)),0))),"H",IF(AND(BW$7&gt;=$J11,BW$7&lt;=$K11),($D11*(1-$P11)/$N11),0))),IF(AND(BW$7&gt;=$J11,BW$7&lt;=$K11),(($D11-$O11)/$N11),0))))),(((IF(Data!$C$2&gt;0,(IF(OR(BW$5=Data!$F$2,BW$5=Data!$G$2,(IF(COUNTIF(Data!$A$2:$A$939,BW$7),BW$7=(VLOOKUP(BW$7,Data!$A$2:$A$852,1,FALSE)),0))),"H",IF(AND(BW$7&gt;=$J11,BW$7&lt;=$L11),($D11*$P11/$M11),0))),IF(AND(BW$7&gt;=$J11,BW$7&lt;=$L11),(($D11*$P11)/$M11),0))))))</f>
        <v>H</v>
      </c>
      <c r="BX12" s="37">
        <f>IF(BX$7&gt;$L11,(((IF(Data!$C$2&gt;0,(IF(OR(BX$5=Data!$F$2,BX$5=Data!$G$2,(IF(COUNTIF(Data!$A$2:$A$939,BX$7),BX$7=(VLOOKUP(BX$7,Data!$A$2:$A$852,1,FALSE)),0))),"H",IF(AND(BX$7&gt;=$J11,BX$7&lt;=$K11),($D11*(1-$P11)/$N11),0))),IF(AND(BX$7&gt;=$J11,BX$7&lt;=$K11),(($D11-$O11)/$N11),0))))),(((IF(Data!$C$2&gt;0,(IF(OR(BX$5=Data!$F$2,BX$5=Data!$G$2,(IF(COUNTIF(Data!$A$2:$A$939,BX$7),BX$7=(VLOOKUP(BX$7,Data!$A$2:$A$852,1,FALSE)),0))),"H",IF(AND(BX$7&gt;=$J11,BX$7&lt;=$L11),($D11*$P11/$M11),0))),IF(AND(BX$7&gt;=$J11,BX$7&lt;=$L11),(($D11*$P11)/$M11),0))))))</f>
        <v>0</v>
      </c>
      <c r="BY12" s="37">
        <f>IF(BY$7&gt;$L11,(((IF(Data!$C$2&gt;0,(IF(OR(BY$5=Data!$F$2,BY$5=Data!$G$2,(IF(COUNTIF(Data!$A$2:$A$939,BY$7),BY$7=(VLOOKUP(BY$7,Data!$A$2:$A$852,1,FALSE)),0))),"H",IF(AND(BY$7&gt;=$J11,BY$7&lt;=$K11),($D11*(1-$P11)/$N11),0))),IF(AND(BY$7&gt;=$J11,BY$7&lt;=$K11),(($D11-$O11)/$N11),0))))),(((IF(Data!$C$2&gt;0,(IF(OR(BY$5=Data!$F$2,BY$5=Data!$G$2,(IF(COUNTIF(Data!$A$2:$A$939,BY$7),BY$7=(VLOOKUP(BY$7,Data!$A$2:$A$852,1,FALSE)),0))),"H",IF(AND(BY$7&gt;=$J11,BY$7&lt;=$L11),($D11*$P11/$M11),0))),IF(AND(BY$7&gt;=$J11,BY$7&lt;=$L11),(($D11*$P11)/$M11),0))))))</f>
        <v>0</v>
      </c>
      <c r="BZ12" s="37">
        <f>IF(BZ$7&gt;$L11,(((IF(Data!$C$2&gt;0,(IF(OR(BZ$5=Data!$F$2,BZ$5=Data!$G$2,(IF(COUNTIF(Data!$A$2:$A$939,BZ$7),BZ$7=(VLOOKUP(BZ$7,Data!$A$2:$A$852,1,FALSE)),0))),"H",IF(AND(BZ$7&gt;=$J11,BZ$7&lt;=$K11),($D11*(1-$P11)/$N11),0))),IF(AND(BZ$7&gt;=$J11,BZ$7&lt;=$K11),(($D11-$O11)/$N11),0))))),(((IF(Data!$C$2&gt;0,(IF(OR(BZ$5=Data!$F$2,BZ$5=Data!$G$2,(IF(COUNTIF(Data!$A$2:$A$939,BZ$7),BZ$7=(VLOOKUP(BZ$7,Data!$A$2:$A$852,1,FALSE)),0))),"H",IF(AND(BZ$7&gt;=$J11,BZ$7&lt;=$L11),($D11*$P11/$M11),0))),IF(AND(BZ$7&gt;=$J11,BZ$7&lt;=$L11),(($D11*$P11)/$M11),0))))))</f>
        <v>0</v>
      </c>
      <c r="CA12" s="37">
        <f>IF(CA$7&gt;$L11,(((IF(Data!$C$2&gt;0,(IF(OR(CA$5=Data!$F$2,CA$5=Data!$G$2,(IF(COUNTIF(Data!$A$2:$A$939,CA$7),CA$7=(VLOOKUP(CA$7,Data!$A$2:$A$852,1,FALSE)),0))),"H",IF(AND(CA$7&gt;=$J11,CA$7&lt;=$K11),($D11*(1-$P11)/$N11),0))),IF(AND(CA$7&gt;=$J11,CA$7&lt;=$K11),(($D11-$O11)/$N11),0))))),(((IF(Data!$C$2&gt;0,(IF(OR(CA$5=Data!$F$2,CA$5=Data!$G$2,(IF(COUNTIF(Data!$A$2:$A$939,CA$7),CA$7=(VLOOKUP(CA$7,Data!$A$2:$A$852,1,FALSE)),0))),"H",IF(AND(CA$7&gt;=$J11,CA$7&lt;=$L11),($D11*$P11/$M11),0))),IF(AND(CA$7&gt;=$J11,CA$7&lt;=$L11),(($D11*$P11)/$M11),0))))))</f>
        <v>0</v>
      </c>
      <c r="CB12" s="37">
        <f>IF(CB$7&gt;$L11,(((IF(Data!$C$2&gt;0,(IF(OR(CB$5=Data!$F$2,CB$5=Data!$G$2,(IF(COUNTIF(Data!$A$2:$A$939,CB$7),CB$7=(VLOOKUP(CB$7,Data!$A$2:$A$852,1,FALSE)),0))),"H",IF(AND(CB$7&gt;=$J11,CB$7&lt;=$K11),($D11*(1-$P11)/$N11),0))),IF(AND(CB$7&gt;=$J11,CB$7&lt;=$K11),(($D11-$O11)/$N11),0))))),(((IF(Data!$C$2&gt;0,(IF(OR(CB$5=Data!$F$2,CB$5=Data!$G$2,(IF(COUNTIF(Data!$A$2:$A$939,CB$7),CB$7=(VLOOKUP(CB$7,Data!$A$2:$A$852,1,FALSE)),0))),"H",IF(AND(CB$7&gt;=$J11,CB$7&lt;=$L11),($D11*$P11/$M11),0))),IF(AND(CB$7&gt;=$J11,CB$7&lt;=$L11),(($D11*$P11)/$M11),0))))))</f>
        <v>0</v>
      </c>
      <c r="CC12" s="37" t="str">
        <f>IF(CC$7&gt;$L11,(((IF(Data!$C$2&gt;0,(IF(OR(CC$5=Data!$F$2,CC$5=Data!$G$2,(IF(COUNTIF(Data!$A$2:$A$939,CC$7),CC$7=(VLOOKUP(CC$7,Data!$A$2:$A$852,1,FALSE)),0))),"H",IF(AND(CC$7&gt;=$J11,CC$7&lt;=$K11),($D11*(1-$P11)/$N11),0))),IF(AND(CC$7&gt;=$J11,CC$7&lt;=$K11),(($D11-$O11)/$N11),0))))),(((IF(Data!$C$2&gt;0,(IF(OR(CC$5=Data!$F$2,CC$5=Data!$G$2,(IF(COUNTIF(Data!$A$2:$A$939,CC$7),CC$7=(VLOOKUP(CC$7,Data!$A$2:$A$852,1,FALSE)),0))),"H",IF(AND(CC$7&gt;=$J11,CC$7&lt;=$L11),($D11*$P11/$M11),0))),IF(AND(CC$7&gt;=$J11,CC$7&lt;=$L11),(($D11*$P11)/$M11),0))))))</f>
        <v>H</v>
      </c>
      <c r="CD12" s="37" t="str">
        <f>IF(CD$7&gt;$L11,(((IF(Data!$C$2&gt;0,(IF(OR(CD$5=Data!$F$2,CD$5=Data!$G$2,(IF(COUNTIF(Data!$A$2:$A$939,CD$7),CD$7=(VLOOKUP(CD$7,Data!$A$2:$A$852,1,FALSE)),0))),"H",IF(AND(CD$7&gt;=$J11,CD$7&lt;=$K11),($D11*(1-$P11)/$N11),0))),IF(AND(CD$7&gt;=$J11,CD$7&lt;=$K11),(($D11-$O11)/$N11),0))))),(((IF(Data!$C$2&gt;0,(IF(OR(CD$5=Data!$F$2,CD$5=Data!$G$2,(IF(COUNTIF(Data!$A$2:$A$939,CD$7),CD$7=(VLOOKUP(CD$7,Data!$A$2:$A$852,1,FALSE)),0))),"H",IF(AND(CD$7&gt;=$J11,CD$7&lt;=$L11),($D11*$P11/$M11),0))),IF(AND(CD$7&gt;=$J11,CD$7&lt;=$L11),(($D11*$P11)/$M11),0))))))</f>
        <v>H</v>
      </c>
      <c r="CE12" s="37">
        <f>IF(CE$7&gt;$L11,(((IF(Data!$C$2&gt;0,(IF(OR(CE$5=Data!$F$2,CE$5=Data!$G$2,(IF(COUNTIF(Data!$A$2:$A$939,CE$7),CE$7=(VLOOKUP(CE$7,Data!$A$2:$A$852,1,FALSE)),0))),"H",IF(AND(CE$7&gt;=$J11,CE$7&lt;=$K11),($D11*(1-$P11)/$N11),0))),IF(AND(CE$7&gt;=$J11,CE$7&lt;=$K11),(($D11-$O11)/$N11),0))))),(((IF(Data!$C$2&gt;0,(IF(OR(CE$5=Data!$F$2,CE$5=Data!$G$2,(IF(COUNTIF(Data!$A$2:$A$939,CE$7),CE$7=(VLOOKUP(CE$7,Data!$A$2:$A$852,1,FALSE)),0))),"H",IF(AND(CE$7&gt;=$J11,CE$7&lt;=$L11),($D11*$P11/$M11),0))),IF(AND(CE$7&gt;=$J11,CE$7&lt;=$L11),(($D11*$P11)/$M11),0))))))</f>
        <v>0</v>
      </c>
      <c r="CF12" s="37">
        <f>IF(CF$7&gt;$L11,(((IF(Data!$C$2&gt;0,(IF(OR(CF$5=Data!$F$2,CF$5=Data!$G$2,(IF(COUNTIF(Data!$A$2:$A$939,CF$7),CF$7=(VLOOKUP(CF$7,Data!$A$2:$A$852,1,FALSE)),0))),"H",IF(AND(CF$7&gt;=$J11,CF$7&lt;=$K11),($D11*(1-$P11)/$N11),0))),IF(AND(CF$7&gt;=$J11,CF$7&lt;=$K11),(($D11-$O11)/$N11),0))))),(((IF(Data!$C$2&gt;0,(IF(OR(CF$5=Data!$F$2,CF$5=Data!$G$2,(IF(COUNTIF(Data!$A$2:$A$939,CF$7),CF$7=(VLOOKUP(CF$7,Data!$A$2:$A$852,1,FALSE)),0))),"H",IF(AND(CF$7&gt;=$J11,CF$7&lt;=$L11),($D11*$P11/$M11),0))),IF(AND(CF$7&gt;=$J11,CF$7&lt;=$L11),(($D11*$P11)/$M11),0))))))</f>
        <v>0</v>
      </c>
      <c r="CG12" s="37">
        <f>IF(CG$7&gt;$L11,(((IF(Data!$C$2&gt;0,(IF(OR(CG$5=Data!$F$2,CG$5=Data!$G$2,(IF(COUNTIF(Data!$A$2:$A$939,CG$7),CG$7=(VLOOKUP(CG$7,Data!$A$2:$A$852,1,FALSE)),0))),"H",IF(AND(CG$7&gt;=$J11,CG$7&lt;=$K11),($D11*(1-$P11)/$N11),0))),IF(AND(CG$7&gt;=$J11,CG$7&lt;=$K11),(($D11-$O11)/$N11),0))))),(((IF(Data!$C$2&gt;0,(IF(OR(CG$5=Data!$F$2,CG$5=Data!$G$2,(IF(COUNTIF(Data!$A$2:$A$939,CG$7),CG$7=(VLOOKUP(CG$7,Data!$A$2:$A$852,1,FALSE)),0))),"H",IF(AND(CG$7&gt;=$J11,CG$7&lt;=$L11),($D11*$P11/$M11),0))),IF(AND(CG$7&gt;=$J11,CG$7&lt;=$L11),(($D11*$P11)/$M11),0))))))</f>
        <v>0</v>
      </c>
      <c r="CH12" s="37">
        <f>IF(CH$7&gt;$L11,(((IF(Data!$C$2&gt;0,(IF(OR(CH$5=Data!$F$2,CH$5=Data!$G$2,(IF(COUNTIF(Data!$A$2:$A$939,CH$7),CH$7=(VLOOKUP(CH$7,Data!$A$2:$A$852,1,FALSE)),0))),"H",IF(AND(CH$7&gt;=$J11,CH$7&lt;=$K11),($D11*(1-$P11)/$N11),0))),IF(AND(CH$7&gt;=$J11,CH$7&lt;=$K11),(($D11-$O11)/$N11),0))))),(((IF(Data!$C$2&gt;0,(IF(OR(CH$5=Data!$F$2,CH$5=Data!$G$2,(IF(COUNTIF(Data!$A$2:$A$939,CH$7),CH$7=(VLOOKUP(CH$7,Data!$A$2:$A$852,1,FALSE)),0))),"H",IF(AND(CH$7&gt;=$J11,CH$7&lt;=$L11),($D11*$P11/$M11),0))),IF(AND(CH$7&gt;=$J11,CH$7&lt;=$L11),(($D11*$P11)/$M11),0))))))</f>
        <v>0</v>
      </c>
      <c r="CI12" s="37">
        <f>IF(CI$7&gt;$L11,(((IF(Data!$C$2&gt;0,(IF(OR(CI$5=Data!$F$2,CI$5=Data!$G$2,(IF(COUNTIF(Data!$A$2:$A$939,CI$7),CI$7=(VLOOKUP(CI$7,Data!$A$2:$A$852,1,FALSE)),0))),"H",IF(AND(CI$7&gt;=$J11,CI$7&lt;=$K11),($D11*(1-$P11)/$N11),0))),IF(AND(CI$7&gt;=$J11,CI$7&lt;=$K11),(($D11-$O11)/$N11),0))))),(((IF(Data!$C$2&gt;0,(IF(OR(CI$5=Data!$F$2,CI$5=Data!$G$2,(IF(COUNTIF(Data!$A$2:$A$939,CI$7),CI$7=(VLOOKUP(CI$7,Data!$A$2:$A$852,1,FALSE)),0))),"H",IF(AND(CI$7&gt;=$J11,CI$7&lt;=$L11),($D11*$P11/$M11),0))),IF(AND(CI$7&gt;=$J11,CI$7&lt;=$L11),(($D11*$P11)/$M11),0))))))</f>
        <v>0</v>
      </c>
      <c r="CJ12" s="37" t="str">
        <f>IF(CJ$7&gt;$L11,(((IF(Data!$C$2&gt;0,(IF(OR(CJ$5=Data!$F$2,CJ$5=Data!$G$2,(IF(COUNTIF(Data!$A$2:$A$939,CJ$7),CJ$7=(VLOOKUP(CJ$7,Data!$A$2:$A$852,1,FALSE)),0))),"H",IF(AND(CJ$7&gt;=$J11,CJ$7&lt;=$K11),($D11*(1-$P11)/$N11),0))),IF(AND(CJ$7&gt;=$J11,CJ$7&lt;=$K11),(($D11-$O11)/$N11),0))))),(((IF(Data!$C$2&gt;0,(IF(OR(CJ$5=Data!$F$2,CJ$5=Data!$G$2,(IF(COUNTIF(Data!$A$2:$A$939,CJ$7),CJ$7=(VLOOKUP(CJ$7,Data!$A$2:$A$852,1,FALSE)),0))),"H",IF(AND(CJ$7&gt;=$J11,CJ$7&lt;=$L11),($D11*$P11/$M11),0))),IF(AND(CJ$7&gt;=$J11,CJ$7&lt;=$L11),(($D11*$P11)/$M11),0))))))</f>
        <v>H</v>
      </c>
      <c r="CK12" s="37" t="str">
        <f>IF(CK$7&gt;$L11,(((IF(Data!$C$2&gt;0,(IF(OR(CK$5=Data!$F$2,CK$5=Data!$G$2,(IF(COUNTIF(Data!$A$2:$A$939,CK$7),CK$7=(VLOOKUP(CK$7,Data!$A$2:$A$852,1,FALSE)),0))),"H",IF(AND(CK$7&gt;=$J11,CK$7&lt;=$K11),($D11*(1-$P11)/$N11),0))),IF(AND(CK$7&gt;=$J11,CK$7&lt;=$K11),(($D11-$O11)/$N11),0))))),(((IF(Data!$C$2&gt;0,(IF(OR(CK$5=Data!$F$2,CK$5=Data!$G$2,(IF(COUNTIF(Data!$A$2:$A$939,CK$7),CK$7=(VLOOKUP(CK$7,Data!$A$2:$A$852,1,FALSE)),0))),"H",IF(AND(CK$7&gt;=$J11,CK$7&lt;=$L11),($D11*$P11/$M11),0))),IF(AND(CK$7&gt;=$J11,CK$7&lt;=$L11),(($D11*$P11)/$M11),0))))))</f>
        <v>H</v>
      </c>
      <c r="CL12" s="37">
        <f>IF(CL$7&gt;$L11,(((IF(Data!$C$2&gt;0,(IF(OR(CL$5=Data!$F$2,CL$5=Data!$G$2,(IF(COUNTIF(Data!$A$2:$A$939,CL$7),CL$7=(VLOOKUP(CL$7,Data!$A$2:$A$852,1,FALSE)),0))),"H",IF(AND(CL$7&gt;=$J11,CL$7&lt;=$K11),($D11*(1-$P11)/$N11),0))),IF(AND(CL$7&gt;=$J11,CL$7&lt;=$K11),(($D11-$O11)/$N11),0))))),(((IF(Data!$C$2&gt;0,(IF(OR(CL$5=Data!$F$2,CL$5=Data!$G$2,(IF(COUNTIF(Data!$A$2:$A$939,CL$7),CL$7=(VLOOKUP(CL$7,Data!$A$2:$A$852,1,FALSE)),0))),"H",IF(AND(CL$7&gt;=$J11,CL$7&lt;=$L11),($D11*$P11/$M11),0))),IF(AND(CL$7&gt;=$J11,CL$7&lt;=$L11),(($D11*$P11)/$M11),0))))))</f>
        <v>0</v>
      </c>
      <c r="CM12" s="37">
        <f>IF(CM$7&gt;$L11,(((IF(Data!$C$2&gt;0,(IF(OR(CM$5=Data!$F$2,CM$5=Data!$G$2,(IF(COUNTIF(Data!$A$2:$A$939,CM$7),CM$7=(VLOOKUP(CM$7,Data!$A$2:$A$852,1,FALSE)),0))),"H",IF(AND(CM$7&gt;=$J11,CM$7&lt;=$K11),($D11*(1-$P11)/$N11),0))),IF(AND(CM$7&gt;=$J11,CM$7&lt;=$K11),(($D11-$O11)/$N11),0))))),(((IF(Data!$C$2&gt;0,(IF(OR(CM$5=Data!$F$2,CM$5=Data!$G$2,(IF(COUNTIF(Data!$A$2:$A$939,CM$7),CM$7=(VLOOKUP(CM$7,Data!$A$2:$A$852,1,FALSE)),0))),"H",IF(AND(CM$7&gt;=$J11,CM$7&lt;=$L11),($D11*$P11/$M11),0))),IF(AND(CM$7&gt;=$J11,CM$7&lt;=$L11),(($D11*$P11)/$M11),0))))))</f>
        <v>0</v>
      </c>
      <c r="CN12" s="37">
        <f>IF(CN$7&gt;$L11,(((IF(Data!$C$2&gt;0,(IF(OR(CN$5=Data!$F$2,CN$5=Data!$G$2,(IF(COUNTIF(Data!$A$2:$A$939,CN$7),CN$7=(VLOOKUP(CN$7,Data!$A$2:$A$852,1,FALSE)),0))),"H",IF(AND(CN$7&gt;=$J11,CN$7&lt;=$K11),($D11*(1-$P11)/$N11),0))),IF(AND(CN$7&gt;=$J11,CN$7&lt;=$K11),(($D11-$O11)/$N11),0))))),(((IF(Data!$C$2&gt;0,(IF(OR(CN$5=Data!$F$2,CN$5=Data!$G$2,(IF(COUNTIF(Data!$A$2:$A$939,CN$7),CN$7=(VLOOKUP(CN$7,Data!$A$2:$A$852,1,FALSE)),0))),"H",IF(AND(CN$7&gt;=$J11,CN$7&lt;=$L11),($D11*$P11/$M11),0))),IF(AND(CN$7&gt;=$J11,CN$7&lt;=$L11),(($D11*$P11)/$M11),0))))))</f>
        <v>0</v>
      </c>
      <c r="CO12" s="37">
        <f>IF(CO$7&gt;$L11,(((IF(Data!$C$2&gt;0,(IF(OR(CO$5=Data!$F$2,CO$5=Data!$G$2,(IF(COUNTIF(Data!$A$2:$A$939,CO$7),CO$7=(VLOOKUP(CO$7,Data!$A$2:$A$852,1,FALSE)),0))),"H",IF(AND(CO$7&gt;=$J11,CO$7&lt;=$K11),($D11*(1-$P11)/$N11),0))),IF(AND(CO$7&gt;=$J11,CO$7&lt;=$K11),(($D11-$O11)/$N11),0))))),(((IF(Data!$C$2&gt;0,(IF(OR(CO$5=Data!$F$2,CO$5=Data!$G$2,(IF(COUNTIF(Data!$A$2:$A$939,CO$7),CO$7=(VLOOKUP(CO$7,Data!$A$2:$A$852,1,FALSE)),0))),"H",IF(AND(CO$7&gt;=$J11,CO$7&lt;=$L11),($D11*$P11/$M11),0))),IF(AND(CO$7&gt;=$J11,CO$7&lt;=$L11),(($D11*$P11)/$M11),0))))))</f>
        <v>0</v>
      </c>
      <c r="CP12" s="37">
        <f>IF(CP$7&gt;$L11,(((IF(Data!$C$2&gt;0,(IF(OR(CP$5=Data!$F$2,CP$5=Data!$G$2,(IF(COUNTIF(Data!$A$2:$A$939,CP$7),CP$7=(VLOOKUP(CP$7,Data!$A$2:$A$852,1,FALSE)),0))),"H",IF(AND(CP$7&gt;=$J11,CP$7&lt;=$K11),($D11*(1-$P11)/$N11),0))),IF(AND(CP$7&gt;=$J11,CP$7&lt;=$K11),(($D11-$O11)/$N11),0))))),(((IF(Data!$C$2&gt;0,(IF(OR(CP$5=Data!$F$2,CP$5=Data!$G$2,(IF(COUNTIF(Data!$A$2:$A$939,CP$7),CP$7=(VLOOKUP(CP$7,Data!$A$2:$A$852,1,FALSE)),0))),"H",IF(AND(CP$7&gt;=$J11,CP$7&lt;=$L11),($D11*$P11/$M11),0))),IF(AND(CP$7&gt;=$J11,CP$7&lt;=$L11),(($D11*$P11)/$M11),0))))))</f>
        <v>0</v>
      </c>
      <c r="CQ12" s="37" t="str">
        <f>IF(CQ$7&gt;$L11,(((IF(Data!$C$2&gt;0,(IF(OR(CQ$5=Data!$F$2,CQ$5=Data!$G$2,(IF(COUNTIF(Data!$A$2:$A$939,CQ$7),CQ$7=(VLOOKUP(CQ$7,Data!$A$2:$A$852,1,FALSE)),0))),"H",IF(AND(CQ$7&gt;=$J11,CQ$7&lt;=$K11),($D11*(1-$P11)/$N11),0))),IF(AND(CQ$7&gt;=$J11,CQ$7&lt;=$K11),(($D11-$O11)/$N11),0))))),(((IF(Data!$C$2&gt;0,(IF(OR(CQ$5=Data!$F$2,CQ$5=Data!$G$2,(IF(COUNTIF(Data!$A$2:$A$939,CQ$7),CQ$7=(VLOOKUP(CQ$7,Data!$A$2:$A$852,1,FALSE)),0))),"H",IF(AND(CQ$7&gt;=$J11,CQ$7&lt;=$L11),($D11*$P11/$M11),0))),IF(AND(CQ$7&gt;=$J11,CQ$7&lt;=$L11),(($D11*$P11)/$M11),0))))))</f>
        <v>H</v>
      </c>
      <c r="CR12" s="37" t="str">
        <f>IF(CR$7&gt;$L11,(((IF(Data!$C$2&gt;0,(IF(OR(CR$5=Data!$F$2,CR$5=Data!$G$2,(IF(COUNTIF(Data!$A$2:$A$939,CR$7),CR$7=(VLOOKUP(CR$7,Data!$A$2:$A$852,1,FALSE)),0))),"H",IF(AND(CR$7&gt;=$J11,CR$7&lt;=$K11),($D11*(1-$P11)/$N11),0))),IF(AND(CR$7&gt;=$J11,CR$7&lt;=$K11),(($D11-$O11)/$N11),0))))),(((IF(Data!$C$2&gt;0,(IF(OR(CR$5=Data!$F$2,CR$5=Data!$G$2,(IF(COUNTIF(Data!$A$2:$A$939,CR$7),CR$7=(VLOOKUP(CR$7,Data!$A$2:$A$852,1,FALSE)),0))),"H",IF(AND(CR$7&gt;=$J11,CR$7&lt;=$L11),($D11*$P11/$M11),0))),IF(AND(CR$7&gt;=$J11,CR$7&lt;=$L11),(($D11*$P11)/$M11),0))))))</f>
        <v>H</v>
      </c>
      <c r="CS12" s="37">
        <f>IF(CS$7&gt;$L11,(((IF(Data!$C$2&gt;0,(IF(OR(CS$5=Data!$F$2,CS$5=Data!$G$2,(IF(COUNTIF(Data!$A$2:$A$939,CS$7),CS$7=(VLOOKUP(CS$7,Data!$A$2:$A$852,1,FALSE)),0))),"H",IF(AND(CS$7&gt;=$J11,CS$7&lt;=$K11),($D11*(1-$P11)/$N11),0))),IF(AND(CS$7&gt;=$J11,CS$7&lt;=$K11),(($D11-$O11)/$N11),0))))),(((IF(Data!$C$2&gt;0,(IF(OR(CS$5=Data!$F$2,CS$5=Data!$G$2,(IF(COUNTIF(Data!$A$2:$A$939,CS$7),CS$7=(VLOOKUP(CS$7,Data!$A$2:$A$852,1,FALSE)),0))),"H",IF(AND(CS$7&gt;=$J11,CS$7&lt;=$L11),($D11*$P11/$M11),0))),IF(AND(CS$7&gt;=$J11,CS$7&lt;=$L11),(($D11*$P11)/$M11),0))))))</f>
        <v>0</v>
      </c>
      <c r="CT12" s="37">
        <f>IF(CT$7&gt;$L11,(((IF(Data!$C$2&gt;0,(IF(OR(CT$5=Data!$F$2,CT$5=Data!$G$2,(IF(COUNTIF(Data!$A$2:$A$939,CT$7),CT$7=(VLOOKUP(CT$7,Data!$A$2:$A$852,1,FALSE)),0))),"H",IF(AND(CT$7&gt;=$J11,CT$7&lt;=$K11),($D11*(1-$P11)/$N11),0))),IF(AND(CT$7&gt;=$J11,CT$7&lt;=$K11),(($D11-$O11)/$N11),0))))),(((IF(Data!$C$2&gt;0,(IF(OR(CT$5=Data!$F$2,CT$5=Data!$G$2,(IF(COUNTIF(Data!$A$2:$A$939,CT$7),CT$7=(VLOOKUP(CT$7,Data!$A$2:$A$852,1,FALSE)),0))),"H",IF(AND(CT$7&gt;=$J11,CT$7&lt;=$L11),($D11*$P11/$M11),0))),IF(AND(CT$7&gt;=$J11,CT$7&lt;=$L11),(($D11*$P11)/$M11),0))))))</f>
        <v>0</v>
      </c>
      <c r="CU12" s="37">
        <f>IF(CU$7&gt;$L11,(((IF(Data!$C$2&gt;0,(IF(OR(CU$5=Data!$F$2,CU$5=Data!$G$2,(IF(COUNTIF(Data!$A$2:$A$939,CU$7),CU$7=(VLOOKUP(CU$7,Data!$A$2:$A$852,1,FALSE)),0))),"H",IF(AND(CU$7&gt;=$J11,CU$7&lt;=$K11),($D11*(1-$P11)/$N11),0))),IF(AND(CU$7&gt;=$J11,CU$7&lt;=$K11),(($D11-$O11)/$N11),0))))),(((IF(Data!$C$2&gt;0,(IF(OR(CU$5=Data!$F$2,CU$5=Data!$G$2,(IF(COUNTIF(Data!$A$2:$A$939,CU$7),CU$7=(VLOOKUP(CU$7,Data!$A$2:$A$852,1,FALSE)),0))),"H",IF(AND(CU$7&gt;=$J11,CU$7&lt;=$L11),($D11*$P11/$M11),0))),IF(AND(CU$7&gt;=$J11,CU$7&lt;=$L11),(($D11*$P11)/$M11),0))))))</f>
        <v>0</v>
      </c>
      <c r="CV12" s="37">
        <f>IF(CV$7&gt;$L11,(((IF(Data!$C$2&gt;0,(IF(OR(CV$5=Data!$F$2,CV$5=Data!$G$2,(IF(COUNTIF(Data!$A$2:$A$939,CV$7),CV$7=(VLOOKUP(CV$7,Data!$A$2:$A$852,1,FALSE)),0))),"H",IF(AND(CV$7&gt;=$J11,CV$7&lt;=$K11),($D11*(1-$P11)/$N11),0))),IF(AND(CV$7&gt;=$J11,CV$7&lt;=$K11),(($D11-$O11)/$N11),0))))),(((IF(Data!$C$2&gt;0,(IF(OR(CV$5=Data!$F$2,CV$5=Data!$G$2,(IF(COUNTIF(Data!$A$2:$A$939,CV$7),CV$7=(VLOOKUP(CV$7,Data!$A$2:$A$852,1,FALSE)),0))),"H",IF(AND(CV$7&gt;=$J11,CV$7&lt;=$L11),($D11*$P11/$M11),0))),IF(AND(CV$7&gt;=$J11,CV$7&lt;=$L11),(($D11*$P11)/$M11),0))))))</f>
        <v>0</v>
      </c>
      <c r="CW12" s="37">
        <f>IF(CW$7&gt;$L11,(((IF(Data!$C$2&gt;0,(IF(OR(CW$5=Data!$F$2,CW$5=Data!$G$2,(IF(COUNTIF(Data!$A$2:$A$939,CW$7),CW$7=(VLOOKUP(CW$7,Data!$A$2:$A$852,1,FALSE)),0))),"H",IF(AND(CW$7&gt;=$J11,CW$7&lt;=$K11),($D11*(1-$P11)/$N11),0))),IF(AND(CW$7&gt;=$J11,CW$7&lt;=$K11),(($D11-$O11)/$N11),0))))),(((IF(Data!$C$2&gt;0,(IF(OR(CW$5=Data!$F$2,CW$5=Data!$G$2,(IF(COUNTIF(Data!$A$2:$A$939,CW$7),CW$7=(VLOOKUP(CW$7,Data!$A$2:$A$852,1,FALSE)),0))),"H",IF(AND(CW$7&gt;=$J11,CW$7&lt;=$L11),($D11*$P11/$M11),0))),IF(AND(CW$7&gt;=$J11,CW$7&lt;=$L11),(($D11*$P11)/$M11),0))))))</f>
        <v>0</v>
      </c>
      <c r="CX12" s="37" t="str">
        <f>IF(CX$7&gt;$L11,(((IF(Data!$C$2&gt;0,(IF(OR(CX$5=Data!$F$2,CX$5=Data!$G$2,(IF(COUNTIF(Data!$A$2:$A$939,CX$7),CX$7=(VLOOKUP(CX$7,Data!$A$2:$A$852,1,FALSE)),0))),"H",IF(AND(CX$7&gt;=$J11,CX$7&lt;=$K11),($D11*(1-$P11)/$N11),0))),IF(AND(CX$7&gt;=$J11,CX$7&lt;=$K11),(($D11-$O11)/$N11),0))))),(((IF(Data!$C$2&gt;0,(IF(OR(CX$5=Data!$F$2,CX$5=Data!$G$2,(IF(COUNTIF(Data!$A$2:$A$939,CX$7),CX$7=(VLOOKUP(CX$7,Data!$A$2:$A$852,1,FALSE)),0))),"H",IF(AND(CX$7&gt;=$J11,CX$7&lt;=$L11),($D11*$P11/$M11),0))),IF(AND(CX$7&gt;=$J11,CX$7&lt;=$L11),(($D11*$P11)/$M11),0))))))</f>
        <v>H</v>
      </c>
      <c r="CY12" s="37" t="str">
        <f>IF(CY$7&gt;$L11,(((IF(Data!$C$2&gt;0,(IF(OR(CY$5=Data!$F$2,CY$5=Data!$G$2,(IF(COUNTIF(Data!$A$2:$A$939,CY$7),CY$7=(VLOOKUP(CY$7,Data!$A$2:$A$852,1,FALSE)),0))),"H",IF(AND(CY$7&gt;=$J11,CY$7&lt;=$K11),($D11*(1-$P11)/$N11),0))),IF(AND(CY$7&gt;=$J11,CY$7&lt;=$K11),(($D11-$O11)/$N11),0))))),(((IF(Data!$C$2&gt;0,(IF(OR(CY$5=Data!$F$2,CY$5=Data!$G$2,(IF(COUNTIF(Data!$A$2:$A$939,CY$7),CY$7=(VLOOKUP(CY$7,Data!$A$2:$A$852,1,FALSE)),0))),"H",IF(AND(CY$7&gt;=$J11,CY$7&lt;=$L11),($D11*$P11/$M11),0))),IF(AND(CY$7&gt;=$J11,CY$7&lt;=$L11),(($D11*$P11)/$M11),0))))))</f>
        <v>H</v>
      </c>
      <c r="CZ12" s="37">
        <f>IF(CZ$7&gt;$L11,(((IF(Data!$C$2&gt;0,(IF(OR(CZ$5=Data!$F$2,CZ$5=Data!$G$2,(IF(COUNTIF(Data!$A$2:$A$939,CZ$7),CZ$7=(VLOOKUP(CZ$7,Data!$A$2:$A$852,1,FALSE)),0))),"H",IF(AND(CZ$7&gt;=$J11,CZ$7&lt;=$K11),($D11*(1-$P11)/$N11),0))),IF(AND(CZ$7&gt;=$J11,CZ$7&lt;=$K11),(($D11-$O11)/$N11),0))))),(((IF(Data!$C$2&gt;0,(IF(OR(CZ$5=Data!$F$2,CZ$5=Data!$G$2,(IF(COUNTIF(Data!$A$2:$A$939,CZ$7),CZ$7=(VLOOKUP(CZ$7,Data!$A$2:$A$852,1,FALSE)),0))),"H",IF(AND(CZ$7&gt;=$J11,CZ$7&lt;=$L11),($D11*$P11/$M11),0))),IF(AND(CZ$7&gt;=$J11,CZ$7&lt;=$L11),(($D11*$P11)/$M11),0))))))</f>
        <v>0</v>
      </c>
      <c r="DA12" s="37">
        <f>IF(DA$7&gt;$L11,(((IF(Data!$C$2&gt;0,(IF(OR(DA$5=Data!$F$2,DA$5=Data!$G$2,(IF(COUNTIF(Data!$A$2:$A$939,DA$7),DA$7=(VLOOKUP(DA$7,Data!$A$2:$A$852,1,FALSE)),0))),"H",IF(AND(DA$7&gt;=$J11,DA$7&lt;=$K11),($D11*(1-$P11)/$N11),0))),IF(AND(DA$7&gt;=$J11,DA$7&lt;=$K11),(($D11-$O11)/$N11),0))))),(((IF(Data!$C$2&gt;0,(IF(OR(DA$5=Data!$F$2,DA$5=Data!$G$2,(IF(COUNTIF(Data!$A$2:$A$939,DA$7),DA$7=(VLOOKUP(DA$7,Data!$A$2:$A$852,1,FALSE)),0))),"H",IF(AND(DA$7&gt;=$J11,DA$7&lt;=$L11),($D11*$P11/$M11),0))),IF(AND(DA$7&gt;=$J11,DA$7&lt;=$L11),(($D11*$P11)/$M11),0))))))</f>
        <v>0</v>
      </c>
      <c r="DB12" s="37">
        <f>IF(DB$7&gt;$L11,(((IF(Data!$C$2&gt;0,(IF(OR(DB$5=Data!$F$2,DB$5=Data!$G$2,(IF(COUNTIF(Data!$A$2:$A$939,DB$7),DB$7=(VLOOKUP(DB$7,Data!$A$2:$A$852,1,FALSE)),0))),"H",IF(AND(DB$7&gt;=$J11,DB$7&lt;=$K11),($D11*(1-$P11)/$N11),0))),IF(AND(DB$7&gt;=$J11,DB$7&lt;=$K11),(($D11-$O11)/$N11),0))))),(((IF(Data!$C$2&gt;0,(IF(OR(DB$5=Data!$F$2,DB$5=Data!$G$2,(IF(COUNTIF(Data!$A$2:$A$939,DB$7),DB$7=(VLOOKUP(DB$7,Data!$A$2:$A$852,1,FALSE)),0))),"H",IF(AND(DB$7&gt;=$J11,DB$7&lt;=$L11),($D11*$P11/$M11),0))),IF(AND(DB$7&gt;=$J11,DB$7&lt;=$L11),(($D11*$P11)/$M11),0))))))</f>
        <v>0</v>
      </c>
      <c r="DC12" s="37">
        <f>IF(DC$7&gt;$L11,(((IF(Data!$C$2&gt;0,(IF(OR(DC$5=Data!$F$2,DC$5=Data!$G$2,(IF(COUNTIF(Data!$A$2:$A$939,DC$7),DC$7=(VLOOKUP(DC$7,Data!$A$2:$A$852,1,FALSE)),0))),"H",IF(AND(DC$7&gt;=$J11,DC$7&lt;=$K11),($D11*(1-$P11)/$N11),0))),IF(AND(DC$7&gt;=$J11,DC$7&lt;=$K11),(($D11-$O11)/$N11),0))))),(((IF(Data!$C$2&gt;0,(IF(OR(DC$5=Data!$F$2,DC$5=Data!$G$2,(IF(COUNTIF(Data!$A$2:$A$939,DC$7),DC$7=(VLOOKUP(DC$7,Data!$A$2:$A$852,1,FALSE)),0))),"H",IF(AND(DC$7&gt;=$J11,DC$7&lt;=$L11),($D11*$P11/$M11),0))),IF(AND(DC$7&gt;=$J11,DC$7&lt;=$L11),(($D11*$P11)/$M11),0))))))</f>
        <v>0</v>
      </c>
      <c r="DD12" s="37">
        <f>IF(DD$7&gt;$L11,(((IF(Data!$C$2&gt;0,(IF(OR(DD$5=Data!$F$2,DD$5=Data!$G$2,(IF(COUNTIF(Data!$A$2:$A$939,DD$7),DD$7=(VLOOKUP(DD$7,Data!$A$2:$A$852,1,FALSE)),0))),"H",IF(AND(DD$7&gt;=$J11,DD$7&lt;=$K11),($D11*(1-$P11)/$N11),0))),IF(AND(DD$7&gt;=$J11,DD$7&lt;=$K11),(($D11-$O11)/$N11),0))))),(((IF(Data!$C$2&gt;0,(IF(OR(DD$5=Data!$F$2,DD$5=Data!$G$2,(IF(COUNTIF(Data!$A$2:$A$939,DD$7),DD$7=(VLOOKUP(DD$7,Data!$A$2:$A$852,1,FALSE)),0))),"H",IF(AND(DD$7&gt;=$J11,DD$7&lt;=$L11),($D11*$P11/$M11),0))),IF(AND(DD$7&gt;=$J11,DD$7&lt;=$L11),(($D11*$P11)/$M11),0))))))</f>
        <v>0</v>
      </c>
      <c r="DE12" s="37" t="str">
        <f>IF(DE$7&gt;$L11,(((IF(Data!$C$2&gt;0,(IF(OR(DE$5=Data!$F$2,DE$5=Data!$G$2,(IF(COUNTIF(Data!$A$2:$A$939,DE$7),DE$7=(VLOOKUP(DE$7,Data!$A$2:$A$852,1,FALSE)),0))),"H",IF(AND(DE$7&gt;=$J11,DE$7&lt;=$K11),($D11*(1-$P11)/$N11),0))),IF(AND(DE$7&gt;=$J11,DE$7&lt;=$K11),(($D11-$O11)/$N11),0))))),(((IF(Data!$C$2&gt;0,(IF(OR(DE$5=Data!$F$2,DE$5=Data!$G$2,(IF(COUNTIF(Data!$A$2:$A$939,DE$7),DE$7=(VLOOKUP(DE$7,Data!$A$2:$A$852,1,FALSE)),0))),"H",IF(AND(DE$7&gt;=$J11,DE$7&lt;=$L11),($D11*$P11/$M11),0))),IF(AND(DE$7&gt;=$J11,DE$7&lt;=$L11),(($D11*$P11)/$M11),0))))))</f>
        <v>H</v>
      </c>
      <c r="DF12" s="37" t="str">
        <f>IF(DF$7&gt;$L11,(((IF(Data!$C$2&gt;0,(IF(OR(DF$5=Data!$F$2,DF$5=Data!$G$2,(IF(COUNTIF(Data!$A$2:$A$939,DF$7),DF$7=(VLOOKUP(DF$7,Data!$A$2:$A$852,1,FALSE)),0))),"H",IF(AND(DF$7&gt;=$J11,DF$7&lt;=$K11),($D11*(1-$P11)/$N11),0))),IF(AND(DF$7&gt;=$J11,DF$7&lt;=$K11),(($D11-$O11)/$N11),0))))),(((IF(Data!$C$2&gt;0,(IF(OR(DF$5=Data!$F$2,DF$5=Data!$G$2,(IF(COUNTIF(Data!$A$2:$A$939,DF$7),DF$7=(VLOOKUP(DF$7,Data!$A$2:$A$852,1,FALSE)),0))),"H",IF(AND(DF$7&gt;=$J11,DF$7&lt;=$L11),($D11*$P11/$M11),0))),IF(AND(DF$7&gt;=$J11,DF$7&lt;=$L11),(($D11*$P11)/$M11),0))))))</f>
        <v>H</v>
      </c>
      <c r="DG12" s="37">
        <f>IF(DG$7&gt;$L11,(((IF(Data!$C$2&gt;0,(IF(OR(DG$5=Data!$F$2,DG$5=Data!$G$2,(IF(COUNTIF(Data!$A$2:$A$939,DG$7),DG$7=(VLOOKUP(DG$7,Data!$A$2:$A$852,1,FALSE)),0))),"H",IF(AND(DG$7&gt;=$J11,DG$7&lt;=$K11),($D11*(1-$P11)/$N11),0))),IF(AND(DG$7&gt;=$J11,DG$7&lt;=$K11),(($D11-$O11)/$N11),0))))),(((IF(Data!$C$2&gt;0,(IF(OR(DG$5=Data!$F$2,DG$5=Data!$G$2,(IF(COUNTIF(Data!$A$2:$A$939,DG$7),DG$7=(VLOOKUP(DG$7,Data!$A$2:$A$852,1,FALSE)),0))),"H",IF(AND(DG$7&gt;=$J11,DG$7&lt;=$L11),($D11*$P11/$M11),0))),IF(AND(DG$7&gt;=$J11,DG$7&lt;=$L11),(($D11*$P11)/$M11),0))))))</f>
        <v>0</v>
      </c>
      <c r="DH12" s="37">
        <f>IF(DH$7&gt;$L11,(((IF(Data!$C$2&gt;0,(IF(OR(DH$5=Data!$F$2,DH$5=Data!$G$2,(IF(COUNTIF(Data!$A$2:$A$939,DH$7),DH$7=(VLOOKUP(DH$7,Data!$A$2:$A$852,1,FALSE)),0))),"H",IF(AND(DH$7&gt;=$J11,DH$7&lt;=$K11),($D11*(1-$P11)/$N11),0))),IF(AND(DH$7&gt;=$J11,DH$7&lt;=$K11),(($D11-$O11)/$N11),0))))),(((IF(Data!$C$2&gt;0,(IF(OR(DH$5=Data!$F$2,DH$5=Data!$G$2,(IF(COUNTIF(Data!$A$2:$A$939,DH$7),DH$7=(VLOOKUP(DH$7,Data!$A$2:$A$852,1,FALSE)),0))),"H",IF(AND(DH$7&gt;=$J11,DH$7&lt;=$L11),($D11*$P11/$M11),0))),IF(AND(DH$7&gt;=$J11,DH$7&lt;=$L11),(($D11*$P11)/$M11),0))))))</f>
        <v>0</v>
      </c>
      <c r="DI12" s="37">
        <f>IF(DI$7&gt;$L11,(((IF(Data!$C$2&gt;0,(IF(OR(DI$5=Data!$F$2,DI$5=Data!$G$2,(IF(COUNTIF(Data!$A$2:$A$939,DI$7),DI$7=(VLOOKUP(DI$7,Data!$A$2:$A$852,1,FALSE)),0))),"H",IF(AND(DI$7&gt;=$J11,DI$7&lt;=$K11),($D11*(1-$P11)/$N11),0))),IF(AND(DI$7&gt;=$J11,DI$7&lt;=$K11),(($D11-$O11)/$N11),0))))),(((IF(Data!$C$2&gt;0,(IF(OR(DI$5=Data!$F$2,DI$5=Data!$G$2,(IF(COUNTIF(Data!$A$2:$A$939,DI$7),DI$7=(VLOOKUP(DI$7,Data!$A$2:$A$852,1,FALSE)),0))),"H",IF(AND(DI$7&gt;=$J11,DI$7&lt;=$L11),($D11*$P11/$M11),0))),IF(AND(DI$7&gt;=$J11,DI$7&lt;=$L11),(($D11*$P11)/$M11),0))))))</f>
        <v>0</v>
      </c>
      <c r="DJ12" s="37">
        <f>IF(DJ$7&gt;$L11,(((IF(Data!$C$2&gt;0,(IF(OR(DJ$5=Data!$F$2,DJ$5=Data!$G$2,(IF(COUNTIF(Data!$A$2:$A$939,DJ$7),DJ$7=(VLOOKUP(DJ$7,Data!$A$2:$A$852,1,FALSE)),0))),"H",IF(AND(DJ$7&gt;=$J11,DJ$7&lt;=$K11),($D11*(1-$P11)/$N11),0))),IF(AND(DJ$7&gt;=$J11,DJ$7&lt;=$K11),(($D11-$O11)/$N11),0))))),(((IF(Data!$C$2&gt;0,(IF(OR(DJ$5=Data!$F$2,DJ$5=Data!$G$2,(IF(COUNTIF(Data!$A$2:$A$939,DJ$7),DJ$7=(VLOOKUP(DJ$7,Data!$A$2:$A$852,1,FALSE)),0))),"H",IF(AND(DJ$7&gt;=$J11,DJ$7&lt;=$L11),($D11*$P11/$M11),0))),IF(AND(DJ$7&gt;=$J11,DJ$7&lt;=$L11),(($D11*$P11)/$M11),0))))))</f>
        <v>0</v>
      </c>
      <c r="DK12" s="37">
        <f>IF(DK$7&gt;$L11,(((IF(Data!$C$2&gt;0,(IF(OR(DK$5=Data!$F$2,DK$5=Data!$G$2,(IF(COUNTIF(Data!$A$2:$A$939,DK$7),DK$7=(VLOOKUP(DK$7,Data!$A$2:$A$852,1,FALSE)),0))),"H",IF(AND(DK$7&gt;=$J11,DK$7&lt;=$K11),($D11*(1-$P11)/$N11),0))),IF(AND(DK$7&gt;=$J11,DK$7&lt;=$K11),(($D11-$O11)/$N11),0))))),(((IF(Data!$C$2&gt;0,(IF(OR(DK$5=Data!$F$2,DK$5=Data!$G$2,(IF(COUNTIF(Data!$A$2:$A$939,DK$7),DK$7=(VLOOKUP(DK$7,Data!$A$2:$A$852,1,FALSE)),0))),"H",IF(AND(DK$7&gt;=$J11,DK$7&lt;=$L11),($D11*$P11/$M11),0))),IF(AND(DK$7&gt;=$J11,DK$7&lt;=$L11),(($D11*$P11)/$M11),0))))))</f>
        <v>0</v>
      </c>
      <c r="DL12" s="37" t="str">
        <f>IF(DL$7&gt;$L11,(((IF(Data!$C$2&gt;0,(IF(OR(DL$5=Data!$F$2,DL$5=Data!$G$2,(IF(COUNTIF(Data!$A$2:$A$939,DL$7),DL$7=(VLOOKUP(DL$7,Data!$A$2:$A$852,1,FALSE)),0))),"H",IF(AND(DL$7&gt;=$J11,DL$7&lt;=$K11),($D11*(1-$P11)/$N11),0))),IF(AND(DL$7&gt;=$J11,DL$7&lt;=$K11),(($D11-$O11)/$N11),0))))),(((IF(Data!$C$2&gt;0,(IF(OR(DL$5=Data!$F$2,DL$5=Data!$G$2,(IF(COUNTIF(Data!$A$2:$A$939,DL$7),DL$7=(VLOOKUP(DL$7,Data!$A$2:$A$852,1,FALSE)),0))),"H",IF(AND(DL$7&gt;=$J11,DL$7&lt;=$L11),($D11*$P11/$M11),0))),IF(AND(DL$7&gt;=$J11,DL$7&lt;=$L11),(($D11*$P11)/$M11),0))))))</f>
        <v>H</v>
      </c>
      <c r="DM12" s="37" t="str">
        <f>IF(DM$7&gt;$L11,(((IF(Data!$C$2&gt;0,(IF(OR(DM$5=Data!$F$2,DM$5=Data!$G$2,(IF(COUNTIF(Data!$A$2:$A$939,DM$7),DM$7=(VLOOKUP(DM$7,Data!$A$2:$A$852,1,FALSE)),0))),"H",IF(AND(DM$7&gt;=$J11,DM$7&lt;=$K11),($D11*(1-$P11)/$N11),0))),IF(AND(DM$7&gt;=$J11,DM$7&lt;=$K11),(($D11-$O11)/$N11),0))))),(((IF(Data!$C$2&gt;0,(IF(OR(DM$5=Data!$F$2,DM$5=Data!$G$2,(IF(COUNTIF(Data!$A$2:$A$939,DM$7),DM$7=(VLOOKUP(DM$7,Data!$A$2:$A$852,1,FALSE)),0))),"H",IF(AND(DM$7&gt;=$J11,DM$7&lt;=$L11),($D11*$P11/$M11),0))),IF(AND(DM$7&gt;=$J11,DM$7&lt;=$L11),(($D11*$P11)/$M11),0))))))</f>
        <v>H</v>
      </c>
      <c r="DN12" s="37">
        <f>IF(DN$7&gt;$L11,(((IF(Data!$C$2&gt;0,(IF(OR(DN$5=Data!$F$2,DN$5=Data!$G$2,(IF(COUNTIF(Data!$A$2:$A$939,DN$7),DN$7=(VLOOKUP(DN$7,Data!$A$2:$A$852,1,FALSE)),0))),"H",IF(AND(DN$7&gt;=$J11,DN$7&lt;=$K11),($D11*(1-$P11)/$N11),0))),IF(AND(DN$7&gt;=$J11,DN$7&lt;=$K11),(($D11-$O11)/$N11),0))))),(((IF(Data!$C$2&gt;0,(IF(OR(DN$5=Data!$F$2,DN$5=Data!$G$2,(IF(COUNTIF(Data!$A$2:$A$939,DN$7),DN$7=(VLOOKUP(DN$7,Data!$A$2:$A$852,1,FALSE)),0))),"H",IF(AND(DN$7&gt;=$J11,DN$7&lt;=$L11),($D11*$P11/$M11),0))),IF(AND(DN$7&gt;=$J11,DN$7&lt;=$L11),(($D11*$P11)/$M11),0))))))</f>
        <v>0</v>
      </c>
      <c r="DO12" s="37">
        <f>IF(DO$7&gt;$L11,(((IF(Data!$C$2&gt;0,(IF(OR(DO$5=Data!$F$2,DO$5=Data!$G$2,(IF(COUNTIF(Data!$A$2:$A$939,DO$7),DO$7=(VLOOKUP(DO$7,Data!$A$2:$A$852,1,FALSE)),0))),"H",IF(AND(DO$7&gt;=$J11,DO$7&lt;=$K11),($D11*(1-$P11)/$N11),0))),IF(AND(DO$7&gt;=$J11,DO$7&lt;=$K11),(($D11-$O11)/$N11),0))))),(((IF(Data!$C$2&gt;0,(IF(OR(DO$5=Data!$F$2,DO$5=Data!$G$2,(IF(COUNTIF(Data!$A$2:$A$939,DO$7),DO$7=(VLOOKUP(DO$7,Data!$A$2:$A$852,1,FALSE)),0))),"H",IF(AND(DO$7&gt;=$J11,DO$7&lt;=$L11),($D11*$P11/$M11),0))),IF(AND(DO$7&gt;=$J11,DO$7&lt;=$L11),(($D11*$P11)/$M11),0))))))</f>
        <v>0</v>
      </c>
      <c r="DP12" s="37">
        <f>IF(DP$7&gt;$L11,(((IF(Data!$C$2&gt;0,(IF(OR(DP$5=Data!$F$2,DP$5=Data!$G$2,(IF(COUNTIF(Data!$A$2:$A$939,DP$7),DP$7=(VLOOKUP(DP$7,Data!$A$2:$A$852,1,FALSE)),0))),"H",IF(AND(DP$7&gt;=$J11,DP$7&lt;=$K11),($D11*(1-$P11)/$N11),0))),IF(AND(DP$7&gt;=$J11,DP$7&lt;=$K11),(($D11-$O11)/$N11),0))))),(((IF(Data!$C$2&gt;0,(IF(OR(DP$5=Data!$F$2,DP$5=Data!$G$2,(IF(COUNTIF(Data!$A$2:$A$939,DP$7),DP$7=(VLOOKUP(DP$7,Data!$A$2:$A$852,1,FALSE)),0))),"H",IF(AND(DP$7&gt;=$J11,DP$7&lt;=$L11),($D11*$P11/$M11),0))),IF(AND(DP$7&gt;=$J11,DP$7&lt;=$L11),(($D11*$P11)/$M11),0))))))</f>
        <v>0</v>
      </c>
      <c r="DQ12" s="37">
        <f>IF(DQ$7&gt;$L11,(((IF(Data!$C$2&gt;0,(IF(OR(DQ$5=Data!$F$2,DQ$5=Data!$G$2,(IF(COUNTIF(Data!$A$2:$A$939,DQ$7),DQ$7=(VLOOKUP(DQ$7,Data!$A$2:$A$852,1,FALSE)),0))),"H",IF(AND(DQ$7&gt;=$J11,DQ$7&lt;=$K11),($D11*(1-$P11)/$N11),0))),IF(AND(DQ$7&gt;=$J11,DQ$7&lt;=$K11),(($D11-$O11)/$N11),0))))),(((IF(Data!$C$2&gt;0,(IF(OR(DQ$5=Data!$F$2,DQ$5=Data!$G$2,(IF(COUNTIF(Data!$A$2:$A$939,DQ$7),DQ$7=(VLOOKUP(DQ$7,Data!$A$2:$A$852,1,FALSE)),0))),"H",IF(AND(DQ$7&gt;=$J11,DQ$7&lt;=$L11),($D11*$P11/$M11),0))),IF(AND(DQ$7&gt;=$J11,DQ$7&lt;=$L11),(($D11*$P11)/$M11),0))))))</f>
        <v>0</v>
      </c>
      <c r="DR12" s="37">
        <f>IF(DR$7&gt;$L11,(((IF(Data!$C$2&gt;0,(IF(OR(DR$5=Data!$F$2,DR$5=Data!$G$2,(IF(COUNTIF(Data!$A$2:$A$939,DR$7),DR$7=(VLOOKUP(DR$7,Data!$A$2:$A$852,1,FALSE)),0))),"H",IF(AND(DR$7&gt;=$J11,DR$7&lt;=$K11),($D11*(1-$P11)/$N11),0))),IF(AND(DR$7&gt;=$J11,DR$7&lt;=$K11),(($D11-$O11)/$N11),0))))),(((IF(Data!$C$2&gt;0,(IF(OR(DR$5=Data!$F$2,DR$5=Data!$G$2,(IF(COUNTIF(Data!$A$2:$A$939,DR$7),DR$7=(VLOOKUP(DR$7,Data!$A$2:$A$852,1,FALSE)),0))),"H",IF(AND(DR$7&gt;=$J11,DR$7&lt;=$L11),($D11*$P11/$M11),0))),IF(AND(DR$7&gt;=$J11,DR$7&lt;=$L11),(($D11*$P11)/$M11),0))))))</f>
        <v>0</v>
      </c>
      <c r="DS12" s="37" t="str">
        <f>IF(DS$7&gt;$L11,(((IF(Data!$C$2&gt;0,(IF(OR(DS$5=Data!$F$2,DS$5=Data!$G$2,(IF(COUNTIF(Data!$A$2:$A$939,DS$7),DS$7=(VLOOKUP(DS$7,Data!$A$2:$A$852,1,FALSE)),0))),"H",IF(AND(DS$7&gt;=$J11,DS$7&lt;=$K11),($D11*(1-$P11)/$N11),0))),IF(AND(DS$7&gt;=$J11,DS$7&lt;=$K11),(($D11-$O11)/$N11),0))))),(((IF(Data!$C$2&gt;0,(IF(OR(DS$5=Data!$F$2,DS$5=Data!$G$2,(IF(COUNTIF(Data!$A$2:$A$939,DS$7),DS$7=(VLOOKUP(DS$7,Data!$A$2:$A$852,1,FALSE)),0))),"H",IF(AND(DS$7&gt;=$J11,DS$7&lt;=$L11),($D11*$P11/$M11),0))),IF(AND(DS$7&gt;=$J11,DS$7&lt;=$L11),(($D11*$P11)/$M11),0))))))</f>
        <v>H</v>
      </c>
      <c r="DT12" s="37" t="str">
        <f>IF(DT$7&gt;$L11,(((IF(Data!$C$2&gt;0,(IF(OR(DT$5=Data!$F$2,DT$5=Data!$G$2,(IF(COUNTIF(Data!$A$2:$A$939,DT$7),DT$7=(VLOOKUP(DT$7,Data!$A$2:$A$852,1,FALSE)),0))),"H",IF(AND(DT$7&gt;=$J11,DT$7&lt;=$K11),($D11*(1-$P11)/$N11),0))),IF(AND(DT$7&gt;=$J11,DT$7&lt;=$K11),(($D11-$O11)/$N11),0))))),(((IF(Data!$C$2&gt;0,(IF(OR(DT$5=Data!$F$2,DT$5=Data!$G$2,(IF(COUNTIF(Data!$A$2:$A$939,DT$7),DT$7=(VLOOKUP(DT$7,Data!$A$2:$A$852,1,FALSE)),0))),"H",IF(AND(DT$7&gt;=$J11,DT$7&lt;=$L11),($D11*$P11/$M11),0))),IF(AND(DT$7&gt;=$J11,DT$7&lt;=$L11),(($D11*$P11)/$M11),0))))))</f>
        <v>H</v>
      </c>
      <c r="DU12" s="37">
        <f>IF(DU$7&gt;$L11,(((IF(Data!$C$2&gt;0,(IF(OR(DU$5=Data!$F$2,DU$5=Data!$G$2,(IF(COUNTIF(Data!$A$2:$A$939,DU$7),DU$7=(VLOOKUP(DU$7,Data!$A$2:$A$852,1,FALSE)),0))),"H",IF(AND(DU$7&gt;=$J11,DU$7&lt;=$K11),($D11*(1-$P11)/$N11),0))),IF(AND(DU$7&gt;=$J11,DU$7&lt;=$K11),(($D11-$O11)/$N11),0))))),(((IF(Data!$C$2&gt;0,(IF(OR(DU$5=Data!$F$2,DU$5=Data!$G$2,(IF(COUNTIF(Data!$A$2:$A$939,DU$7),DU$7=(VLOOKUP(DU$7,Data!$A$2:$A$852,1,FALSE)),0))),"H",IF(AND(DU$7&gt;=$J11,DU$7&lt;=$L11),($D11*$P11/$M11),0))),IF(AND(DU$7&gt;=$J11,DU$7&lt;=$L11),(($D11*$P11)/$M11),0))))))</f>
        <v>0</v>
      </c>
      <c r="DV12" s="37">
        <f>IF(DV$7&gt;$L11,(((IF(Data!$C$2&gt;0,(IF(OR(DV$5=Data!$F$2,DV$5=Data!$G$2,(IF(COUNTIF(Data!$A$2:$A$939,DV$7),DV$7=(VLOOKUP(DV$7,Data!$A$2:$A$852,1,FALSE)),0))),"H",IF(AND(DV$7&gt;=$J11,DV$7&lt;=$K11),($D11*(1-$P11)/$N11),0))),IF(AND(DV$7&gt;=$J11,DV$7&lt;=$K11),(($D11-$O11)/$N11),0))))),(((IF(Data!$C$2&gt;0,(IF(OR(DV$5=Data!$F$2,DV$5=Data!$G$2,(IF(COUNTIF(Data!$A$2:$A$939,DV$7),DV$7=(VLOOKUP(DV$7,Data!$A$2:$A$852,1,FALSE)),0))),"H",IF(AND(DV$7&gt;=$J11,DV$7&lt;=$L11),($D11*$P11/$M11),0))),IF(AND(DV$7&gt;=$J11,DV$7&lt;=$L11),(($D11*$P11)/$M11),0))))))</f>
        <v>0</v>
      </c>
      <c r="DW12" s="37">
        <f>IF(DW$7&gt;$L11,(((IF(Data!$C$2&gt;0,(IF(OR(DW$5=Data!$F$2,DW$5=Data!$G$2,(IF(COUNTIF(Data!$A$2:$A$939,DW$7),DW$7=(VLOOKUP(DW$7,Data!$A$2:$A$852,1,FALSE)),0))),"H",IF(AND(DW$7&gt;=$J11,DW$7&lt;=$K11),($D11*(1-$P11)/$N11),0))),IF(AND(DW$7&gt;=$J11,DW$7&lt;=$K11),(($D11-$O11)/$N11),0))))),(((IF(Data!$C$2&gt;0,(IF(OR(DW$5=Data!$F$2,DW$5=Data!$G$2,(IF(COUNTIF(Data!$A$2:$A$939,DW$7),DW$7=(VLOOKUP(DW$7,Data!$A$2:$A$852,1,FALSE)),0))),"H",IF(AND(DW$7&gt;=$J11,DW$7&lt;=$L11),($D11*$P11/$M11),0))),IF(AND(DW$7&gt;=$J11,DW$7&lt;=$L11),(($D11*$P11)/$M11),0))))))</f>
        <v>0</v>
      </c>
      <c r="DX12" s="37">
        <f>IF(DX$7&gt;$L11,(((IF(Data!$C$2&gt;0,(IF(OR(DX$5=Data!$F$2,DX$5=Data!$G$2,(IF(COUNTIF(Data!$A$2:$A$939,DX$7),DX$7=(VLOOKUP(DX$7,Data!$A$2:$A$852,1,FALSE)),0))),"H",IF(AND(DX$7&gt;=$J11,DX$7&lt;=$K11),($D11*(1-$P11)/$N11),0))),IF(AND(DX$7&gt;=$J11,DX$7&lt;=$K11),(($D11-$O11)/$N11),0))))),(((IF(Data!$C$2&gt;0,(IF(OR(DX$5=Data!$F$2,DX$5=Data!$G$2,(IF(COUNTIF(Data!$A$2:$A$939,DX$7),DX$7=(VLOOKUP(DX$7,Data!$A$2:$A$852,1,FALSE)),0))),"H",IF(AND(DX$7&gt;=$J11,DX$7&lt;=$L11),($D11*$P11/$M11),0))),IF(AND(DX$7&gt;=$J11,DX$7&lt;=$L11),(($D11*$P11)/$M11),0))))))</f>
        <v>0</v>
      </c>
      <c r="DY12" s="37">
        <f>IF(DY$7&gt;$L11,(((IF(Data!$C$2&gt;0,(IF(OR(DY$5=Data!$F$2,DY$5=Data!$G$2,(IF(COUNTIF(Data!$A$2:$A$939,DY$7),DY$7=(VLOOKUP(DY$7,Data!$A$2:$A$852,1,FALSE)),0))),"H",IF(AND(DY$7&gt;=$J11,DY$7&lt;=$K11),($D11*(1-$P11)/$N11),0))),IF(AND(DY$7&gt;=$J11,DY$7&lt;=$K11),(($D11-$O11)/$N11),0))))),(((IF(Data!$C$2&gt;0,(IF(OR(DY$5=Data!$F$2,DY$5=Data!$G$2,(IF(COUNTIF(Data!$A$2:$A$939,DY$7),DY$7=(VLOOKUP(DY$7,Data!$A$2:$A$852,1,FALSE)),0))),"H",IF(AND(DY$7&gt;=$J11,DY$7&lt;=$L11),($D11*$P11/$M11),0))),IF(AND(DY$7&gt;=$J11,DY$7&lt;=$L11),(($D11*$P11)/$M11),0))))))</f>
        <v>0</v>
      </c>
      <c r="DZ12" s="37" t="str">
        <f>IF(DZ$7&gt;$L11,(((IF(Data!$C$2&gt;0,(IF(OR(DZ$5=Data!$F$2,DZ$5=Data!$G$2,(IF(COUNTIF(Data!$A$2:$A$939,DZ$7),DZ$7=(VLOOKUP(DZ$7,Data!$A$2:$A$852,1,FALSE)),0))),"H",IF(AND(DZ$7&gt;=$J11,DZ$7&lt;=$K11),($D11*(1-$P11)/$N11),0))),IF(AND(DZ$7&gt;=$J11,DZ$7&lt;=$K11),(($D11-$O11)/$N11),0))))),(((IF(Data!$C$2&gt;0,(IF(OR(DZ$5=Data!$F$2,DZ$5=Data!$G$2,(IF(COUNTIF(Data!$A$2:$A$939,DZ$7),DZ$7=(VLOOKUP(DZ$7,Data!$A$2:$A$852,1,FALSE)),0))),"H",IF(AND(DZ$7&gt;=$J11,DZ$7&lt;=$L11),($D11*$P11/$M11),0))),IF(AND(DZ$7&gt;=$J11,DZ$7&lt;=$L11),(($D11*$P11)/$M11),0))))))</f>
        <v>H</v>
      </c>
      <c r="EA12" s="37" t="str">
        <f>IF(EA$7&gt;$L11,(((IF(Data!$C$2&gt;0,(IF(OR(EA$5=Data!$F$2,EA$5=Data!$G$2,(IF(COUNTIF(Data!$A$2:$A$939,EA$7),EA$7=(VLOOKUP(EA$7,Data!$A$2:$A$852,1,FALSE)),0))),"H",IF(AND(EA$7&gt;=$J11,EA$7&lt;=$K11),($D11*(1-$P11)/$N11),0))),IF(AND(EA$7&gt;=$J11,EA$7&lt;=$K11),(($D11-$O11)/$N11),0))))),(((IF(Data!$C$2&gt;0,(IF(OR(EA$5=Data!$F$2,EA$5=Data!$G$2,(IF(COUNTIF(Data!$A$2:$A$939,EA$7),EA$7=(VLOOKUP(EA$7,Data!$A$2:$A$852,1,FALSE)),0))),"H",IF(AND(EA$7&gt;=$J11,EA$7&lt;=$L11),($D11*$P11/$M11),0))),IF(AND(EA$7&gt;=$J11,EA$7&lt;=$L11),(($D11*$P11)/$M11),0))))))</f>
        <v>H</v>
      </c>
      <c r="EB12" s="37">
        <f>IF(EB$7&gt;$L11,(((IF(Data!$C$2&gt;0,(IF(OR(EB$5=Data!$F$2,EB$5=Data!$G$2,(IF(COUNTIF(Data!$A$2:$A$939,EB$7),EB$7=(VLOOKUP(EB$7,Data!$A$2:$A$852,1,FALSE)),0))),"H",IF(AND(EB$7&gt;=$J11,EB$7&lt;=$K11),($D11*(1-$P11)/$N11),0))),IF(AND(EB$7&gt;=$J11,EB$7&lt;=$K11),(($D11-$O11)/$N11),0))))),(((IF(Data!$C$2&gt;0,(IF(OR(EB$5=Data!$F$2,EB$5=Data!$G$2,(IF(COUNTIF(Data!$A$2:$A$939,EB$7),EB$7=(VLOOKUP(EB$7,Data!$A$2:$A$852,1,FALSE)),0))),"H",IF(AND(EB$7&gt;=$J11,EB$7&lt;=$L11),($D11*$P11/$M11),0))),IF(AND(EB$7&gt;=$J11,EB$7&lt;=$L11),(($D11*$P11)/$M11),0))))))</f>
        <v>0</v>
      </c>
      <c r="EC12" s="37">
        <f>IF(EC$7&gt;$L11,(((IF(Data!$C$2&gt;0,(IF(OR(EC$5=Data!$F$2,EC$5=Data!$G$2,(IF(COUNTIF(Data!$A$2:$A$939,EC$7),EC$7=(VLOOKUP(EC$7,Data!$A$2:$A$852,1,FALSE)),0))),"H",IF(AND(EC$7&gt;=$J11,EC$7&lt;=$K11),($D11*(1-$P11)/$N11),0))),IF(AND(EC$7&gt;=$J11,EC$7&lt;=$K11),(($D11-$O11)/$N11),0))))),(((IF(Data!$C$2&gt;0,(IF(OR(EC$5=Data!$F$2,EC$5=Data!$G$2,(IF(COUNTIF(Data!$A$2:$A$939,EC$7),EC$7=(VLOOKUP(EC$7,Data!$A$2:$A$852,1,FALSE)),0))),"H",IF(AND(EC$7&gt;=$J11,EC$7&lt;=$L11),($D11*$P11/$M11),0))),IF(AND(EC$7&gt;=$J11,EC$7&lt;=$L11),(($D11*$P11)/$M11),0))))))</f>
        <v>0</v>
      </c>
      <c r="ED12" s="37">
        <f>IF(ED$7&gt;$L11,(((IF(Data!$C$2&gt;0,(IF(OR(ED$5=Data!$F$2,ED$5=Data!$G$2,(IF(COUNTIF(Data!$A$2:$A$939,ED$7),ED$7=(VLOOKUP(ED$7,Data!$A$2:$A$852,1,FALSE)),0))),"H",IF(AND(ED$7&gt;=$J11,ED$7&lt;=$K11),($D11*(1-$P11)/$N11),0))),IF(AND(ED$7&gt;=$J11,ED$7&lt;=$K11),(($D11-$O11)/$N11),0))))),(((IF(Data!$C$2&gt;0,(IF(OR(ED$5=Data!$F$2,ED$5=Data!$G$2,(IF(COUNTIF(Data!$A$2:$A$939,ED$7),ED$7=(VLOOKUP(ED$7,Data!$A$2:$A$852,1,FALSE)),0))),"H",IF(AND(ED$7&gt;=$J11,ED$7&lt;=$L11),($D11*$P11/$M11),0))),IF(AND(ED$7&gt;=$J11,ED$7&lt;=$L11),(($D11*$P11)/$M11),0))))))</f>
        <v>0</v>
      </c>
      <c r="EE12" s="37">
        <f>IF(EE$7&gt;$L11,(((IF(Data!$C$2&gt;0,(IF(OR(EE$5=Data!$F$2,EE$5=Data!$G$2,(IF(COUNTIF(Data!$A$2:$A$939,EE$7),EE$7=(VLOOKUP(EE$7,Data!$A$2:$A$852,1,FALSE)),0))),"H",IF(AND(EE$7&gt;=$J11,EE$7&lt;=$K11),($D11*(1-$P11)/$N11),0))),IF(AND(EE$7&gt;=$J11,EE$7&lt;=$K11),(($D11-$O11)/$N11),0))))),(((IF(Data!$C$2&gt;0,(IF(OR(EE$5=Data!$F$2,EE$5=Data!$G$2,(IF(COUNTIF(Data!$A$2:$A$939,EE$7),EE$7=(VLOOKUP(EE$7,Data!$A$2:$A$852,1,FALSE)),0))),"H",IF(AND(EE$7&gt;=$J11,EE$7&lt;=$L11),($D11*$P11/$M11),0))),IF(AND(EE$7&gt;=$J11,EE$7&lt;=$L11),(($D11*$P11)/$M11),0))))))</f>
        <v>0</v>
      </c>
      <c r="EF12" s="37">
        <f>IF(EF$7&gt;$L11,(((IF(Data!$C$2&gt;0,(IF(OR(EF$5=Data!$F$2,EF$5=Data!$G$2,(IF(COUNTIF(Data!$A$2:$A$939,EF$7),EF$7=(VLOOKUP(EF$7,Data!$A$2:$A$852,1,FALSE)),0))),"H",IF(AND(EF$7&gt;=$J11,EF$7&lt;=$K11),($D11*(1-$P11)/$N11),0))),IF(AND(EF$7&gt;=$J11,EF$7&lt;=$K11),(($D11-$O11)/$N11),0))))),(((IF(Data!$C$2&gt;0,(IF(OR(EF$5=Data!$F$2,EF$5=Data!$G$2,(IF(COUNTIF(Data!$A$2:$A$939,EF$7),EF$7=(VLOOKUP(EF$7,Data!$A$2:$A$852,1,FALSE)),0))),"H",IF(AND(EF$7&gt;=$J11,EF$7&lt;=$L11),($D11*$P11/$M11),0))),IF(AND(EF$7&gt;=$J11,EF$7&lt;=$L11),(($D11*$P11)/$M11),0))))))</f>
        <v>0</v>
      </c>
      <c r="EG12" s="37" t="str">
        <f>IF(EG$7&gt;$L11,(((IF(Data!$C$2&gt;0,(IF(OR(EG$5=Data!$F$2,EG$5=Data!$G$2,(IF(COUNTIF(Data!$A$2:$A$939,EG$7),EG$7=(VLOOKUP(EG$7,Data!$A$2:$A$852,1,FALSE)),0))),"H",IF(AND(EG$7&gt;=$J11,EG$7&lt;=$K11),($D11*(1-$P11)/$N11),0))),IF(AND(EG$7&gt;=$J11,EG$7&lt;=$K11),(($D11-$O11)/$N11),0))))),(((IF(Data!$C$2&gt;0,(IF(OR(EG$5=Data!$F$2,EG$5=Data!$G$2,(IF(COUNTIF(Data!$A$2:$A$939,EG$7),EG$7=(VLOOKUP(EG$7,Data!$A$2:$A$852,1,FALSE)),0))),"H",IF(AND(EG$7&gt;=$J11,EG$7&lt;=$L11),($D11*$P11/$M11),0))),IF(AND(EG$7&gt;=$J11,EG$7&lt;=$L11),(($D11*$P11)/$M11),0))))))</f>
        <v>H</v>
      </c>
      <c r="EH12" s="37" t="str">
        <f>IF(EH$7&gt;$L11,(((IF(Data!$C$2&gt;0,(IF(OR(EH$5=Data!$F$2,EH$5=Data!$G$2,(IF(COUNTIF(Data!$A$2:$A$939,EH$7),EH$7=(VLOOKUP(EH$7,Data!$A$2:$A$852,1,FALSE)),0))),"H",IF(AND(EH$7&gt;=$J11,EH$7&lt;=$K11),($D11*(1-$P11)/$N11),0))),IF(AND(EH$7&gt;=$J11,EH$7&lt;=$K11),(($D11-$O11)/$N11),0))))),(((IF(Data!$C$2&gt;0,(IF(OR(EH$5=Data!$F$2,EH$5=Data!$G$2,(IF(COUNTIF(Data!$A$2:$A$939,EH$7),EH$7=(VLOOKUP(EH$7,Data!$A$2:$A$852,1,FALSE)),0))),"H",IF(AND(EH$7&gt;=$J11,EH$7&lt;=$L11),($D11*$P11/$M11),0))),IF(AND(EH$7&gt;=$J11,EH$7&lt;=$L11),(($D11*$P11)/$M11),0))))))</f>
        <v>H</v>
      </c>
      <c r="EI12" s="37">
        <f>IF(EI$7&gt;$L11,(((IF(Data!$C$2&gt;0,(IF(OR(EI$5=Data!$F$2,EI$5=Data!$G$2,(IF(COUNTIF(Data!$A$2:$A$939,EI$7),EI$7=(VLOOKUP(EI$7,Data!$A$2:$A$852,1,FALSE)),0))),"H",IF(AND(EI$7&gt;=$J11,EI$7&lt;=$K11),($D11*(1-$P11)/$N11),0))),IF(AND(EI$7&gt;=$J11,EI$7&lt;=$K11),(($D11-$O11)/$N11),0))))),(((IF(Data!$C$2&gt;0,(IF(OR(EI$5=Data!$F$2,EI$5=Data!$G$2,(IF(COUNTIF(Data!$A$2:$A$939,EI$7),EI$7=(VLOOKUP(EI$7,Data!$A$2:$A$852,1,FALSE)),0))),"H",IF(AND(EI$7&gt;=$J11,EI$7&lt;=$L11),($D11*$P11/$M11),0))),IF(AND(EI$7&gt;=$J11,EI$7&lt;=$L11),(($D11*$P11)/$M11),0))))))</f>
        <v>0</v>
      </c>
      <c r="EJ12" s="37">
        <f>IF(EJ$7&gt;$L11,(((IF(Data!$C$2&gt;0,(IF(OR(EJ$5=Data!$F$2,EJ$5=Data!$G$2,(IF(COUNTIF(Data!$A$2:$A$939,EJ$7),EJ$7=(VLOOKUP(EJ$7,Data!$A$2:$A$852,1,FALSE)),0))),"H",IF(AND(EJ$7&gt;=$J11,EJ$7&lt;=$K11),($D11*(1-$P11)/$N11),0))),IF(AND(EJ$7&gt;=$J11,EJ$7&lt;=$K11),(($D11-$O11)/$N11),0))))),(((IF(Data!$C$2&gt;0,(IF(OR(EJ$5=Data!$F$2,EJ$5=Data!$G$2,(IF(COUNTIF(Data!$A$2:$A$939,EJ$7),EJ$7=(VLOOKUP(EJ$7,Data!$A$2:$A$852,1,FALSE)),0))),"H",IF(AND(EJ$7&gt;=$J11,EJ$7&lt;=$L11),($D11*$P11/$M11),0))),IF(AND(EJ$7&gt;=$J11,EJ$7&lt;=$L11),(($D11*$P11)/$M11),0))))))</f>
        <v>0</v>
      </c>
      <c r="EK12" s="37">
        <f>IF(EK$7&gt;$L11,(((IF(Data!$C$2&gt;0,(IF(OR(EK$5=Data!$F$2,EK$5=Data!$G$2,(IF(COUNTIF(Data!$A$2:$A$939,EK$7),EK$7=(VLOOKUP(EK$7,Data!$A$2:$A$852,1,FALSE)),0))),"H",IF(AND(EK$7&gt;=$J11,EK$7&lt;=$K11),($D11*(1-$P11)/$N11),0))),IF(AND(EK$7&gt;=$J11,EK$7&lt;=$K11),(($D11-$O11)/$N11),0))))),(((IF(Data!$C$2&gt;0,(IF(OR(EK$5=Data!$F$2,EK$5=Data!$G$2,(IF(COUNTIF(Data!$A$2:$A$939,EK$7),EK$7=(VLOOKUP(EK$7,Data!$A$2:$A$852,1,FALSE)),0))),"H",IF(AND(EK$7&gt;=$J11,EK$7&lt;=$L11),($D11*$P11/$M11),0))),IF(AND(EK$7&gt;=$J11,EK$7&lt;=$L11),(($D11*$P11)/$M11),0))))))</f>
        <v>0</v>
      </c>
      <c r="EL12" s="37">
        <f>IF(EL$7&gt;$L11,(((IF(Data!$C$2&gt;0,(IF(OR(EL$5=Data!$F$2,EL$5=Data!$G$2,(IF(COUNTIF(Data!$A$2:$A$939,EL$7),EL$7=(VLOOKUP(EL$7,Data!$A$2:$A$852,1,FALSE)),0))),"H",IF(AND(EL$7&gt;=$J11,EL$7&lt;=$K11),($D11*(1-$P11)/$N11),0))),IF(AND(EL$7&gt;=$J11,EL$7&lt;=$K11),(($D11-$O11)/$N11),0))))),(((IF(Data!$C$2&gt;0,(IF(OR(EL$5=Data!$F$2,EL$5=Data!$G$2,(IF(COUNTIF(Data!$A$2:$A$939,EL$7),EL$7=(VLOOKUP(EL$7,Data!$A$2:$A$852,1,FALSE)),0))),"H",IF(AND(EL$7&gt;=$J11,EL$7&lt;=$L11),($D11*$P11/$M11),0))),IF(AND(EL$7&gt;=$J11,EL$7&lt;=$L11),(($D11*$P11)/$M11),0))))))</f>
        <v>0</v>
      </c>
      <c r="EM12" s="37">
        <f>IF(EM$7&gt;$L11,(((IF(Data!$C$2&gt;0,(IF(OR(EM$5=Data!$F$2,EM$5=Data!$G$2,(IF(COUNTIF(Data!$A$2:$A$939,EM$7),EM$7=(VLOOKUP(EM$7,Data!$A$2:$A$852,1,FALSE)),0))),"H",IF(AND(EM$7&gt;=$J11,EM$7&lt;=$K11),($D11*(1-$P11)/$N11),0))),IF(AND(EM$7&gt;=$J11,EM$7&lt;=$K11),(($D11-$O11)/$N11),0))))),(((IF(Data!$C$2&gt;0,(IF(OR(EM$5=Data!$F$2,EM$5=Data!$G$2,(IF(COUNTIF(Data!$A$2:$A$939,EM$7),EM$7=(VLOOKUP(EM$7,Data!$A$2:$A$852,1,FALSE)),0))),"H",IF(AND(EM$7&gt;=$J11,EM$7&lt;=$L11),($D11*$P11/$M11),0))),IF(AND(EM$7&gt;=$J11,EM$7&lt;=$L11),(($D11*$P11)/$M11),0))))))</f>
        <v>0</v>
      </c>
      <c r="EN12" s="37" t="str">
        <f>IF(EN$7&gt;$L11,(((IF(Data!$C$2&gt;0,(IF(OR(EN$5=Data!$F$2,EN$5=Data!$G$2,(IF(COUNTIF(Data!$A$2:$A$939,EN$7),EN$7=(VLOOKUP(EN$7,Data!$A$2:$A$852,1,FALSE)),0))),"H",IF(AND(EN$7&gt;=$J11,EN$7&lt;=$K11),($D11*(1-$P11)/$N11),0))),IF(AND(EN$7&gt;=$J11,EN$7&lt;=$K11),(($D11-$O11)/$N11),0))))),(((IF(Data!$C$2&gt;0,(IF(OR(EN$5=Data!$F$2,EN$5=Data!$G$2,(IF(COUNTIF(Data!$A$2:$A$939,EN$7),EN$7=(VLOOKUP(EN$7,Data!$A$2:$A$852,1,FALSE)),0))),"H",IF(AND(EN$7&gt;=$J11,EN$7&lt;=$L11),($D11*$P11/$M11),0))),IF(AND(EN$7&gt;=$J11,EN$7&lt;=$L11),(($D11*$P11)/$M11),0))))))</f>
        <v>H</v>
      </c>
      <c r="EO12" s="38" t="str">
        <f>IF(EO$7&gt;$L11,(((IF(Data!$C$2&gt;0,(IF(OR(EO$5=Data!$F$2,EO$5=Data!$G$2,(IF(COUNTIF(Data!$A$2:$A$939,EO$7),EO$7=(VLOOKUP(EO$7,Data!$A$2:$A$852,1,FALSE)),0))),"H",IF(AND(EO$7&gt;=$J11,EO$7&lt;=$K11),($D11*(1-$P11)/$N11),0))),IF(AND(EO$7&gt;=$J11,EO$7&lt;=$K11),(($D11-$O11)/$N11),0))))),(((IF(Data!$C$2&gt;0,(IF(OR(EO$5=Data!$F$2,EO$5=Data!$G$2,(IF(COUNTIF(Data!$A$2:$A$939,EO$7),EO$7=(VLOOKUP(EO$7,Data!$A$2:$A$852,1,FALSE)),0))),"H",IF(AND(EO$7&gt;=$J11,EO$7&lt;=$L11),($D11*$P11/$M11),0))),IF(AND(EO$7&gt;=$J11,EO$7&lt;=$L11),(($D11*$P11)/$M11),0))))))</f>
        <v>H</v>
      </c>
      <c r="EP12" s="8" t="s">
        <v>48</v>
      </c>
      <c r="EQ12" s="18">
        <f>SUM(T12:EO12)-D11</f>
        <v>0</v>
      </c>
    </row>
    <row r="13" spans="1:147" ht="30" customHeight="1" thickTop="1">
      <c r="A13" s="370"/>
      <c r="B13" s="368"/>
      <c r="C13" s="368" t="s">
        <v>144</v>
      </c>
      <c r="D13" s="346">
        <v>96</v>
      </c>
      <c r="E13" s="350">
        <v>45065</v>
      </c>
      <c r="F13" s="350">
        <v>45082</v>
      </c>
      <c r="G13" s="348">
        <f>IF(F13&gt;0,(IF(E13&gt;0,IF(Data!$C$2&gt;0,((NETWORKDAYS.INTL(E13,F13,Data!$C$2,Data!$A$2:$A$1242))),((F13-E13)+1)),0)),0)</f>
        <v>12</v>
      </c>
      <c r="H13" s="346">
        <f>I13*D13</f>
        <v>96</v>
      </c>
      <c r="I13" s="362">
        <f>IF(G13&gt;0,((IF(AND(E13&lt;=$EJ$3,F13&gt;=$EJ$3),(IF(Data!$C$2&gt;0,NETWORKDAYS.INTL(E13,$EJ$3,Data!$C$2,Data!$A$2:$A$1231),$EJ$3-E13)),IF(F13&lt;=$EJ$3,G13,0)))/G13),0)</f>
        <v>1</v>
      </c>
      <c r="J13" s="350">
        <v>45072</v>
      </c>
      <c r="K13" s="350">
        <v>45086</v>
      </c>
      <c r="L13" s="350">
        <f>IF(K13&gt;=$EJ$3,$EJ$3,K13)</f>
        <v>45086</v>
      </c>
      <c r="M13" s="348">
        <f>IF(L13&gt;0,(IF(J13&gt;0,IF(Data!$C$2&gt;0,((NETWORKDAYS.INTL(J13,L13,Data!$C$2,Data!$A$2:$A$1242))),((L13-J13)+1)),0)),0)</f>
        <v>11</v>
      </c>
      <c r="N13" s="348">
        <f>IF(P13=1,0,IF(L13&gt;0,(IF(J13&gt;0,IF(Data!$C$2&gt;0,(((NETWORKDAYS.INTL($EJ$3,K13,Data!$C$2,Data!$A$2:$A$1242)))-1),((-$EJ$3+K13))),0)),0))</f>
        <v>0</v>
      </c>
      <c r="O13" s="346">
        <f>P13*D13</f>
        <v>96</v>
      </c>
      <c r="P13" s="362">
        <v>1</v>
      </c>
      <c r="Q13" s="344">
        <f>IF(K13&gt;0,F13-K13,0)</f>
        <v>-4</v>
      </c>
      <c r="R13" s="346">
        <f>IF(K13&gt;0,O13-H13,0)</f>
        <v>0</v>
      </c>
      <c r="S13" s="341">
        <f>IF(P13&gt;0,P13-I13,0)</f>
        <v>0</v>
      </c>
      <c r="T13" s="33">
        <f>IF(Data!$C$2&gt;0,(IF(OR(T$5=Data!$F$2,T$5=Data!$G$2,(IF(COUNTIF(Data!$A$2:$A$939,T$7),T$7=(VLOOKUP(T$7,Data!$A$2:$A$852,1,FALSE)),0))),"H",IF(AND(T$7&gt;=$E13,T$7&lt;=$F13),($D13/$G13),0))),IF(AND(T$7&gt;=$E13,T$7&lt;=$F13),($D13/$G13),0))</f>
        <v>0</v>
      </c>
      <c r="U13" s="34">
        <f>IF(Data!$C$2&gt;0,(IF(OR(U$5=Data!$F$2,U$5=Data!$G$2,(IF(COUNTIF(Data!$A$2:$A$939,U$7),U$7=(VLOOKUP(U$7,Data!$A$2:$A$852,1,FALSE)),0))),"H",IF(AND(U$7&gt;=$E13,U$7&lt;=$F13),($D13/$G13),0))),IF(AND(U$7&gt;=$E13,U$7&lt;=$F13),($D13/$G13),0))</f>
        <v>0</v>
      </c>
      <c r="V13" s="34">
        <f>IF(Data!$C$2&gt;0,(IF(OR(V$5=Data!$F$2,V$5=Data!$G$2,(IF(COUNTIF(Data!$A$2:$A$939,V$7),V$7=(VLOOKUP(V$7,Data!$A$2:$A$852,1,FALSE)),0))),"H",IF(AND(V$7&gt;=$E13,V$7&lt;=$F13),($D13/$G13),0))),IF(AND(V$7&gt;=$E13,V$7&lt;=$F13),($D13/$G13),0))</f>
        <v>0</v>
      </c>
      <c r="W13" s="34">
        <f>IF(Data!$C$2&gt;0,(IF(OR(W$5=Data!$F$2,W$5=Data!$G$2,(IF(COUNTIF(Data!$A$2:$A$939,W$7),W$7=(VLOOKUP(W$7,Data!$A$2:$A$852,1,FALSE)),0))),"H",IF(AND(W$7&gt;=$E13,W$7&lt;=$F13),($D13/$G13),0))),IF(AND(W$7&gt;=$E13,W$7&lt;=$F13),($D13/$G13),0))</f>
        <v>0</v>
      </c>
      <c r="X13" s="34">
        <f>IF(Data!$C$2&gt;0,(IF(OR(X$5=Data!$F$2,X$5=Data!$G$2,(IF(COUNTIF(Data!$A$2:$A$939,X$7),X$7=(VLOOKUP(X$7,Data!$A$2:$A$852,1,FALSE)),0))),"H",IF(AND(X$7&gt;=$E13,X$7&lt;=$F13),($D13/$G13),0))),IF(AND(X$7&gt;=$E13,X$7&lt;=$F13),($D13/$G13),0))</f>
        <v>0</v>
      </c>
      <c r="Y13" s="34" t="str">
        <f>IF(Data!$C$2&gt;0,(IF(OR(Y$5=Data!$F$2,Y$5=Data!$G$2,(IF(COUNTIF(Data!$A$2:$A$939,Y$7),Y$7=(VLOOKUP(Y$7,Data!$A$2:$A$852,1,FALSE)),0))),"H",IF(AND(Y$7&gt;=$E13,Y$7&lt;=$F13),($D13/$G13),0))),IF(AND(Y$7&gt;=$E13,Y$7&lt;=$F13),($D13/$G13),0))</f>
        <v>H</v>
      </c>
      <c r="Z13" s="34" t="str">
        <f>IF(Data!$C$2&gt;0,(IF(OR(Z$5=Data!$F$2,Z$5=Data!$G$2,(IF(COUNTIF(Data!$A$2:$A$939,Z$7),Z$7=(VLOOKUP(Z$7,Data!$A$2:$A$852,1,FALSE)),0))),"H",IF(AND(Z$7&gt;=$E13,Z$7&lt;=$F13),($D13/$G13),0))),IF(AND(Z$7&gt;=$E13,Z$7&lt;=$F13),($D13/$G13),0))</f>
        <v>H</v>
      </c>
      <c r="AA13" s="34">
        <f>IF(Data!$C$2&gt;0,(IF(OR(AA$5=Data!$F$2,AA$5=Data!$G$2,(IF(COUNTIF(Data!$A$2:$A$939,AA$7),AA$7=(VLOOKUP(AA$7,Data!$A$2:$A$852,1,FALSE)),0))),"H",IF(AND(AA$7&gt;=$E13,AA$7&lt;=$F13),($D13/$G13),0))),IF(AND(AA$7&gt;=$E13,AA$7&lt;=$F13),($D13/$G13),0))</f>
        <v>0</v>
      </c>
      <c r="AB13" s="34">
        <f>IF(Data!$C$2&gt;0,(IF(OR(AB$5=Data!$F$2,AB$5=Data!$G$2,(IF(COUNTIF(Data!$A$2:$A$939,AB$7),AB$7=(VLOOKUP(AB$7,Data!$A$2:$A$852,1,FALSE)),0))),"H",IF(AND(AB$7&gt;=$E13,AB$7&lt;=$F13),($D13/$G13),0))),IF(AND(AB$7&gt;=$E13,AB$7&lt;=$F13),($D13/$G13),0))</f>
        <v>0</v>
      </c>
      <c r="AC13" s="34">
        <f>IF(Data!$C$2&gt;0,(IF(OR(AC$5=Data!$F$2,AC$5=Data!$G$2,(IF(COUNTIF(Data!$A$2:$A$939,AC$7),AC$7=(VLOOKUP(AC$7,Data!$A$2:$A$852,1,FALSE)),0))),"H",IF(AND(AC$7&gt;=$E13,AC$7&lt;=$F13),($D13/$G13),0))),IF(AND(AC$7&gt;=$E13,AC$7&lt;=$F13),($D13/$G13),0))</f>
        <v>0</v>
      </c>
      <c r="AD13" s="34">
        <f>IF(Data!$C$2&gt;0,(IF(OR(AD$5=Data!$F$2,AD$5=Data!$G$2,(IF(COUNTIF(Data!$A$2:$A$939,AD$7),AD$7=(VLOOKUP(AD$7,Data!$A$2:$A$852,1,FALSE)),0))),"H",IF(AND(AD$7&gt;=$E13,AD$7&lt;=$F13),($D13/$G13),0))),IF(AND(AD$7&gt;=$E13,AD$7&lt;=$F13),($D13/$G13),0))</f>
        <v>0</v>
      </c>
      <c r="AE13" s="34">
        <f>IF(Data!$C$2&gt;0,(IF(OR(AE$5=Data!$F$2,AE$5=Data!$G$2,(IF(COUNTIF(Data!$A$2:$A$939,AE$7),AE$7=(VLOOKUP(AE$7,Data!$A$2:$A$852,1,FALSE)),0))),"H",IF(AND(AE$7&gt;=$E13,AE$7&lt;=$F13),($D13/$G13),0))),IF(AND(AE$7&gt;=$E13,AE$7&lt;=$F13),($D13/$G13),0))</f>
        <v>0</v>
      </c>
      <c r="AF13" s="34" t="str">
        <f>IF(Data!$C$2&gt;0,(IF(OR(AF$5=Data!$F$2,AF$5=Data!$G$2,(IF(COUNTIF(Data!$A$2:$A$939,AF$7),AF$7=(VLOOKUP(AF$7,Data!$A$2:$A$852,1,FALSE)),0))),"H",IF(AND(AF$7&gt;=$E13,AF$7&lt;=$F13),($D13/$G13),0))),IF(AND(AF$7&gt;=$E13,AF$7&lt;=$F13),($D13/$G13),0))</f>
        <v>H</v>
      </c>
      <c r="AG13" s="34" t="str">
        <f>IF(Data!$C$2&gt;0,(IF(OR(AG$5=Data!$F$2,AG$5=Data!$G$2,(IF(COUNTIF(Data!$A$2:$A$939,AG$7),AG$7=(VLOOKUP(AG$7,Data!$A$2:$A$852,1,FALSE)),0))),"H",IF(AND(AG$7&gt;=$E13,AG$7&lt;=$F13),($D13/$G13),0))),IF(AND(AG$7&gt;=$E13,AG$7&lt;=$F13),($D13/$G13),0))</f>
        <v>H</v>
      </c>
      <c r="AH13" s="34">
        <f>IF(Data!$C$2&gt;0,(IF(OR(AH$5=Data!$F$2,AH$5=Data!$G$2,(IF(COUNTIF(Data!$A$2:$A$939,AH$7),AH$7=(VLOOKUP(AH$7,Data!$A$2:$A$852,1,FALSE)),0))),"H",IF(AND(AH$7&gt;=$E13,AH$7&lt;=$F13),($D13/$G13),0))),IF(AND(AH$7&gt;=$E13,AH$7&lt;=$F13),($D13/$G13),0))</f>
        <v>0</v>
      </c>
      <c r="AI13" s="34">
        <f>IF(Data!$C$2&gt;0,(IF(OR(AI$5=Data!$F$2,AI$5=Data!$G$2,(IF(COUNTIF(Data!$A$2:$A$939,AI$7),AI$7=(VLOOKUP(AI$7,Data!$A$2:$A$852,1,FALSE)),0))),"H",IF(AND(AI$7&gt;=$E13,AI$7&lt;=$F13),($D13/$G13),0))),IF(AND(AI$7&gt;=$E13,AI$7&lt;=$F13),($D13/$G13),0))</f>
        <v>0</v>
      </c>
      <c r="AJ13" s="34">
        <f>IF(Data!$C$2&gt;0,(IF(OR(AJ$5=Data!$F$2,AJ$5=Data!$G$2,(IF(COUNTIF(Data!$A$2:$A$939,AJ$7),AJ$7=(VLOOKUP(AJ$7,Data!$A$2:$A$852,1,FALSE)),0))),"H",IF(AND(AJ$7&gt;=$E13,AJ$7&lt;=$F13),($D13/$G13),0))),IF(AND(AJ$7&gt;=$E13,AJ$7&lt;=$F13),($D13/$G13),0))</f>
        <v>0</v>
      </c>
      <c r="AK13" s="34">
        <f>IF(Data!$C$2&gt;0,(IF(OR(AK$5=Data!$F$2,AK$5=Data!$G$2,(IF(COUNTIF(Data!$A$2:$A$939,AK$7),AK$7=(VLOOKUP(AK$7,Data!$A$2:$A$852,1,FALSE)),0))),"H",IF(AND(AK$7&gt;=$E13,AK$7&lt;=$F13),($D13/$G13),0))),IF(AND(AK$7&gt;=$E13,AK$7&lt;=$F13),($D13/$G13),0))</f>
        <v>0</v>
      </c>
      <c r="AL13" s="34">
        <f>IF(Data!$C$2&gt;0,(IF(OR(AL$5=Data!$F$2,AL$5=Data!$G$2,(IF(COUNTIF(Data!$A$2:$A$939,AL$7),AL$7=(VLOOKUP(AL$7,Data!$A$2:$A$852,1,FALSE)),0))),"H",IF(AND(AL$7&gt;=$E13,AL$7&lt;=$F13),($D13/$G13),0))),IF(AND(AL$7&gt;=$E13,AL$7&lt;=$F13),($D13/$G13),0))</f>
        <v>8</v>
      </c>
      <c r="AM13" s="34" t="str">
        <f>IF(Data!$C$2&gt;0,(IF(OR(AM$5=Data!$F$2,AM$5=Data!$G$2,(IF(COUNTIF(Data!$A$2:$A$939,AM$7),AM$7=(VLOOKUP(AM$7,Data!$A$2:$A$852,1,FALSE)),0))),"H",IF(AND(AM$7&gt;=$E13,AM$7&lt;=$F13),($D13/$G13),0))),IF(AND(AM$7&gt;=$E13,AM$7&lt;=$F13),($D13/$G13),0))</f>
        <v>H</v>
      </c>
      <c r="AN13" s="34" t="str">
        <f>IF(Data!$C$2&gt;0,(IF(OR(AN$5=Data!$F$2,AN$5=Data!$G$2,(IF(COUNTIF(Data!$A$2:$A$939,AN$7),AN$7=(VLOOKUP(AN$7,Data!$A$2:$A$852,1,FALSE)),0))),"H",IF(AND(AN$7&gt;=$E13,AN$7&lt;=$F13),($D13/$G13),0))),IF(AND(AN$7&gt;=$E13,AN$7&lt;=$F13),($D13/$G13),0))</f>
        <v>H</v>
      </c>
      <c r="AO13" s="34">
        <f>IF(Data!$C$2&gt;0,(IF(OR(AO$5=Data!$F$2,AO$5=Data!$G$2,(IF(COUNTIF(Data!$A$2:$A$939,AO$7),AO$7=(VLOOKUP(AO$7,Data!$A$2:$A$852,1,FALSE)),0))),"H",IF(AND(AO$7&gt;=$E13,AO$7&lt;=$F13),($D13/$G13),0))),IF(AND(AO$7&gt;=$E13,AO$7&lt;=$F13),($D13/$G13),0))</f>
        <v>8</v>
      </c>
      <c r="AP13" s="34">
        <f>IF(Data!$C$2&gt;0,(IF(OR(AP$5=Data!$F$2,AP$5=Data!$G$2,(IF(COUNTIF(Data!$A$2:$A$939,AP$7),AP$7=(VLOOKUP(AP$7,Data!$A$2:$A$852,1,FALSE)),0))),"H",IF(AND(AP$7&gt;=$E13,AP$7&lt;=$F13),($D13/$G13),0))),IF(AND(AP$7&gt;=$E13,AP$7&lt;=$F13),($D13/$G13),0))</f>
        <v>8</v>
      </c>
      <c r="AQ13" s="34">
        <f>IF(Data!$C$2&gt;0,(IF(OR(AQ$5=Data!$F$2,AQ$5=Data!$G$2,(IF(COUNTIF(Data!$A$2:$A$939,AQ$7),AQ$7=(VLOOKUP(AQ$7,Data!$A$2:$A$852,1,FALSE)),0))),"H",IF(AND(AQ$7&gt;=$E13,AQ$7&lt;=$F13),($D13/$G13),0))),IF(AND(AQ$7&gt;=$E13,AQ$7&lt;=$F13),($D13/$G13),0))</f>
        <v>8</v>
      </c>
      <c r="AR13" s="34">
        <f>IF(Data!$C$2&gt;0,(IF(OR(AR$5=Data!$F$2,AR$5=Data!$G$2,(IF(COUNTIF(Data!$A$2:$A$939,AR$7),AR$7=(VLOOKUP(AR$7,Data!$A$2:$A$852,1,FALSE)),0))),"H",IF(AND(AR$7&gt;=$E13,AR$7&lt;=$F13),($D13/$G13),0))),IF(AND(AR$7&gt;=$E13,AR$7&lt;=$F13),($D13/$G13),0))</f>
        <v>8</v>
      </c>
      <c r="AS13" s="34">
        <f>IF(Data!$C$2&gt;0,(IF(OR(AS$5=Data!$F$2,AS$5=Data!$G$2,(IF(COUNTIF(Data!$A$2:$A$939,AS$7),AS$7=(VLOOKUP(AS$7,Data!$A$2:$A$852,1,FALSE)),0))),"H",IF(AND(AS$7&gt;=$E13,AS$7&lt;=$F13),($D13/$G13),0))),IF(AND(AS$7&gt;=$E13,AS$7&lt;=$F13),($D13/$G13),0))</f>
        <v>8</v>
      </c>
      <c r="AT13" s="34" t="str">
        <f>IF(Data!$C$2&gt;0,(IF(OR(AT$5=Data!$F$2,AT$5=Data!$G$2,(IF(COUNTIF(Data!$A$2:$A$939,AT$7),AT$7=(VLOOKUP(AT$7,Data!$A$2:$A$852,1,FALSE)),0))),"H",IF(AND(AT$7&gt;=$E13,AT$7&lt;=$F13),($D13/$G13),0))),IF(AND(AT$7&gt;=$E13,AT$7&lt;=$F13),($D13/$G13),0))</f>
        <v>H</v>
      </c>
      <c r="AU13" s="34" t="str">
        <f>IF(Data!$C$2&gt;0,(IF(OR(AU$5=Data!$F$2,AU$5=Data!$G$2,(IF(COUNTIF(Data!$A$2:$A$939,AU$7),AU$7=(VLOOKUP(AU$7,Data!$A$2:$A$852,1,FALSE)),0))),"H",IF(AND(AU$7&gt;=$E13,AU$7&lt;=$F13),($D13/$G13),0))),IF(AND(AU$7&gt;=$E13,AU$7&lt;=$F13),($D13/$G13),0))</f>
        <v>H</v>
      </c>
      <c r="AV13" s="34">
        <f>IF(Data!$C$2&gt;0,(IF(OR(AV$5=Data!$F$2,AV$5=Data!$G$2,(IF(COUNTIF(Data!$A$2:$A$939,AV$7),AV$7=(VLOOKUP(AV$7,Data!$A$2:$A$852,1,FALSE)),0))),"H",IF(AND(AV$7&gt;=$E13,AV$7&lt;=$F13),($D13/$G13),0))),IF(AND(AV$7&gt;=$E13,AV$7&lt;=$F13),($D13/$G13),0))</f>
        <v>8</v>
      </c>
      <c r="AW13" s="34">
        <f>IF(Data!$C$2&gt;0,(IF(OR(AW$5=Data!$F$2,AW$5=Data!$G$2,(IF(COUNTIF(Data!$A$2:$A$939,AW$7),AW$7=(VLOOKUP(AW$7,Data!$A$2:$A$852,1,FALSE)),0))),"H",IF(AND(AW$7&gt;=$E13,AW$7&lt;=$F13),($D13/$G13),0))),IF(AND(AW$7&gt;=$E13,AW$7&lt;=$F13),($D13/$G13),0))</f>
        <v>8</v>
      </c>
      <c r="AX13" s="34">
        <f>IF(Data!$C$2&gt;0,(IF(OR(AX$5=Data!$F$2,AX$5=Data!$G$2,(IF(COUNTIF(Data!$A$2:$A$939,AX$7),AX$7=(VLOOKUP(AX$7,Data!$A$2:$A$852,1,FALSE)),0))),"H",IF(AND(AX$7&gt;=$E13,AX$7&lt;=$F13),($D13/$G13),0))),IF(AND(AX$7&gt;=$E13,AX$7&lt;=$F13),($D13/$G13),0))</f>
        <v>8</v>
      </c>
      <c r="AY13" s="34">
        <f>IF(Data!$C$2&gt;0,(IF(OR(AY$5=Data!$F$2,AY$5=Data!$G$2,(IF(COUNTIF(Data!$A$2:$A$939,AY$7),AY$7=(VLOOKUP(AY$7,Data!$A$2:$A$852,1,FALSE)),0))),"H",IF(AND(AY$7&gt;=$E13,AY$7&lt;=$F13),($D13/$G13),0))),IF(AND(AY$7&gt;=$E13,AY$7&lt;=$F13),($D13/$G13),0))</f>
        <v>8</v>
      </c>
      <c r="AZ13" s="34">
        <f>IF(Data!$C$2&gt;0,(IF(OR(AZ$5=Data!$F$2,AZ$5=Data!$G$2,(IF(COUNTIF(Data!$A$2:$A$939,AZ$7),AZ$7=(VLOOKUP(AZ$7,Data!$A$2:$A$852,1,FALSE)),0))),"H",IF(AND(AZ$7&gt;=$E13,AZ$7&lt;=$F13),($D13/$G13),0))),IF(AND(AZ$7&gt;=$E13,AZ$7&lt;=$F13),($D13/$G13),0))</f>
        <v>8</v>
      </c>
      <c r="BA13" s="34" t="str">
        <f>IF(Data!$C$2&gt;0,(IF(OR(BA$5=Data!$F$2,BA$5=Data!$G$2,(IF(COUNTIF(Data!$A$2:$A$939,BA$7),BA$7=(VLOOKUP(BA$7,Data!$A$2:$A$852,1,FALSE)),0))),"H",IF(AND(BA$7&gt;=$E13,BA$7&lt;=$F13),($D13/$G13),0))),IF(AND(BA$7&gt;=$E13,BA$7&lt;=$F13),($D13/$G13),0))</f>
        <v>H</v>
      </c>
      <c r="BB13" s="34" t="str">
        <f>IF(Data!$C$2&gt;0,(IF(OR(BB$5=Data!$F$2,BB$5=Data!$G$2,(IF(COUNTIF(Data!$A$2:$A$939,BB$7),BB$7=(VLOOKUP(BB$7,Data!$A$2:$A$852,1,FALSE)),0))),"H",IF(AND(BB$7&gt;=$E13,BB$7&lt;=$F13),($D13/$G13),0))),IF(AND(BB$7&gt;=$E13,BB$7&lt;=$F13),($D13/$G13),0))</f>
        <v>H</v>
      </c>
      <c r="BC13" s="34">
        <f>IF(Data!$C$2&gt;0,(IF(OR(BC$5=Data!$F$2,BC$5=Data!$G$2,(IF(COUNTIF(Data!$A$2:$A$939,BC$7),BC$7=(VLOOKUP(BC$7,Data!$A$2:$A$852,1,FALSE)),0))),"H",IF(AND(BC$7&gt;=$E13,BC$7&lt;=$F13),($D13/$G13),0))),IF(AND(BC$7&gt;=$E13,BC$7&lt;=$F13),($D13/$G13),0))</f>
        <v>8</v>
      </c>
      <c r="BD13" s="34">
        <f>IF(Data!$C$2&gt;0,(IF(OR(BD$5=Data!$F$2,BD$5=Data!$G$2,(IF(COUNTIF(Data!$A$2:$A$939,BD$7),BD$7=(VLOOKUP(BD$7,Data!$A$2:$A$852,1,FALSE)),0))),"H",IF(AND(BD$7&gt;=$E13,BD$7&lt;=$F13),($D13/$G13),0))),IF(AND(BD$7&gt;=$E13,BD$7&lt;=$F13),($D13/$G13),0))</f>
        <v>0</v>
      </c>
      <c r="BE13" s="34">
        <f>IF(Data!$C$2&gt;0,(IF(OR(BE$5=Data!$F$2,BE$5=Data!$G$2,(IF(COUNTIF(Data!$A$2:$A$939,BE$7),BE$7=(VLOOKUP(BE$7,Data!$A$2:$A$852,1,FALSE)),0))),"H",IF(AND(BE$7&gt;=$E13,BE$7&lt;=$F13),($D13/$G13),0))),IF(AND(BE$7&gt;=$E13,BE$7&lt;=$F13),($D13/$G13),0))</f>
        <v>0</v>
      </c>
      <c r="BF13" s="34">
        <f>IF(Data!$C$2&gt;0,(IF(OR(BF$5=Data!$F$2,BF$5=Data!$G$2,(IF(COUNTIF(Data!$A$2:$A$939,BF$7),BF$7=(VLOOKUP(BF$7,Data!$A$2:$A$852,1,FALSE)),0))),"H",IF(AND(BF$7&gt;=$E13,BF$7&lt;=$F13),($D13/$G13),0))),IF(AND(BF$7&gt;=$E13,BF$7&lt;=$F13),($D13/$G13),0))</f>
        <v>0</v>
      </c>
      <c r="BG13" s="34">
        <f>IF(Data!$C$2&gt;0,(IF(OR(BG$5=Data!$F$2,BG$5=Data!$G$2,(IF(COUNTIF(Data!$A$2:$A$939,BG$7),BG$7=(VLOOKUP(BG$7,Data!$A$2:$A$852,1,FALSE)),0))),"H",IF(AND(BG$7&gt;=$E13,BG$7&lt;=$F13),($D13/$G13),0))),IF(AND(BG$7&gt;=$E13,BG$7&lt;=$F13),($D13/$G13),0))</f>
        <v>0</v>
      </c>
      <c r="BH13" s="34" t="str">
        <f>IF(Data!$C$2&gt;0,(IF(OR(BH$5=Data!$F$2,BH$5=Data!$G$2,(IF(COUNTIF(Data!$A$2:$A$939,BH$7),BH$7=(VLOOKUP(BH$7,Data!$A$2:$A$852,1,FALSE)),0))),"H",IF(AND(BH$7&gt;=$E13,BH$7&lt;=$F13),($D13/$G13),0))),IF(AND(BH$7&gt;=$E13,BH$7&lt;=$F13),($D13/$G13),0))</f>
        <v>H</v>
      </c>
      <c r="BI13" s="34" t="str">
        <f>IF(Data!$C$2&gt;0,(IF(OR(BI$5=Data!$F$2,BI$5=Data!$G$2,(IF(COUNTIF(Data!$A$2:$A$939,BI$7),BI$7=(VLOOKUP(BI$7,Data!$A$2:$A$852,1,FALSE)),0))),"H",IF(AND(BI$7&gt;=$E13,BI$7&lt;=$F13),($D13/$G13),0))),IF(AND(BI$7&gt;=$E13,BI$7&lt;=$F13),($D13/$G13),0))</f>
        <v>H</v>
      </c>
      <c r="BJ13" s="34">
        <f>IF(Data!$C$2&gt;0,(IF(OR(BJ$5=Data!$F$2,BJ$5=Data!$G$2,(IF(COUNTIF(Data!$A$2:$A$939,BJ$7),BJ$7=(VLOOKUP(BJ$7,Data!$A$2:$A$852,1,FALSE)),0))),"H",IF(AND(BJ$7&gt;=$E13,BJ$7&lt;=$F13),($D13/$G13),0))),IF(AND(BJ$7&gt;=$E13,BJ$7&lt;=$F13),($D13/$G13),0))</f>
        <v>0</v>
      </c>
      <c r="BK13" s="34">
        <f>IF(Data!$C$2&gt;0,(IF(OR(BK$5=Data!$F$2,BK$5=Data!$G$2,(IF(COUNTIF(Data!$A$2:$A$939,BK$7),BK$7=(VLOOKUP(BK$7,Data!$A$2:$A$852,1,FALSE)),0))),"H",IF(AND(BK$7&gt;=$E13,BK$7&lt;=$F13),($D13/$G13),0))),IF(AND(BK$7&gt;=$E13,BK$7&lt;=$F13),($D13/$G13),0))</f>
        <v>0</v>
      </c>
      <c r="BL13" s="34">
        <f>IF(Data!$C$2&gt;0,(IF(OR(BL$5=Data!$F$2,BL$5=Data!$G$2,(IF(COUNTIF(Data!$A$2:$A$939,BL$7),BL$7=(VLOOKUP(BL$7,Data!$A$2:$A$852,1,FALSE)),0))),"H",IF(AND(BL$7&gt;=$E13,BL$7&lt;=$F13),($D13/$G13),0))),IF(AND(BL$7&gt;=$E13,BL$7&lt;=$F13),($D13/$G13),0))</f>
        <v>0</v>
      </c>
      <c r="BM13" s="34">
        <f>IF(Data!$C$2&gt;0,(IF(OR(BM$5=Data!$F$2,BM$5=Data!$G$2,(IF(COUNTIF(Data!$A$2:$A$939,BM$7),BM$7=(VLOOKUP(BM$7,Data!$A$2:$A$852,1,FALSE)),0))),"H",IF(AND(BM$7&gt;=$E13,BM$7&lt;=$F13),($D13/$G13),0))),IF(AND(BM$7&gt;=$E13,BM$7&lt;=$F13),($D13/$G13),0))</f>
        <v>0</v>
      </c>
      <c r="BN13" s="34">
        <f>IF(Data!$C$2&gt;0,(IF(OR(BN$5=Data!$F$2,BN$5=Data!$G$2,(IF(COUNTIF(Data!$A$2:$A$939,BN$7),BN$7=(VLOOKUP(BN$7,Data!$A$2:$A$852,1,FALSE)),0))),"H",IF(AND(BN$7&gt;=$E13,BN$7&lt;=$F13),($D13/$G13),0))),IF(AND(BN$7&gt;=$E13,BN$7&lt;=$F13),($D13/$G13),0))</f>
        <v>0</v>
      </c>
      <c r="BO13" s="34" t="str">
        <f>IF(Data!$C$2&gt;0,(IF(OR(BO$5=Data!$F$2,BO$5=Data!$G$2,(IF(COUNTIF(Data!$A$2:$A$939,BO$7),BO$7=(VLOOKUP(BO$7,Data!$A$2:$A$852,1,FALSE)),0))),"H",IF(AND(BO$7&gt;=$E13,BO$7&lt;=$F13),($D13/$G13),0))),IF(AND(BO$7&gt;=$E13,BO$7&lt;=$F13),($D13/$G13),0))</f>
        <v>H</v>
      </c>
      <c r="BP13" s="34" t="str">
        <f>IF(Data!$C$2&gt;0,(IF(OR(BP$5=Data!$F$2,BP$5=Data!$G$2,(IF(COUNTIF(Data!$A$2:$A$939,BP$7),BP$7=(VLOOKUP(BP$7,Data!$A$2:$A$852,1,FALSE)),0))),"H",IF(AND(BP$7&gt;=$E13,BP$7&lt;=$F13),($D13/$G13),0))),IF(AND(BP$7&gt;=$E13,BP$7&lt;=$F13),($D13/$G13),0))</f>
        <v>H</v>
      </c>
      <c r="BQ13" s="34">
        <f>IF(Data!$C$2&gt;0,(IF(OR(BQ$5=Data!$F$2,BQ$5=Data!$G$2,(IF(COUNTIF(Data!$A$2:$A$939,BQ$7),BQ$7=(VLOOKUP(BQ$7,Data!$A$2:$A$852,1,FALSE)),0))),"H",IF(AND(BQ$7&gt;=$E13,BQ$7&lt;=$F13),($D13/$G13),0))),IF(AND(BQ$7&gt;=$E13,BQ$7&lt;=$F13),($D13/$G13),0))</f>
        <v>0</v>
      </c>
      <c r="BR13" s="34">
        <f>IF(Data!$C$2&gt;0,(IF(OR(BR$5=Data!$F$2,BR$5=Data!$G$2,(IF(COUNTIF(Data!$A$2:$A$939,BR$7),BR$7=(VLOOKUP(BR$7,Data!$A$2:$A$852,1,FALSE)),0))),"H",IF(AND(BR$7&gt;=$E13,BR$7&lt;=$F13),($D13/$G13),0))),IF(AND(BR$7&gt;=$E13,BR$7&lt;=$F13),($D13/$G13),0))</f>
        <v>0</v>
      </c>
      <c r="BS13" s="34">
        <f>IF(Data!$C$2&gt;0,(IF(OR(BS$5=Data!$F$2,BS$5=Data!$G$2,(IF(COUNTIF(Data!$A$2:$A$939,BS$7),BS$7=(VLOOKUP(BS$7,Data!$A$2:$A$852,1,FALSE)),0))),"H",IF(AND(BS$7&gt;=$E13,BS$7&lt;=$F13),($D13/$G13),0))),IF(AND(BS$7&gt;=$E13,BS$7&lt;=$F13),($D13/$G13),0))</f>
        <v>0</v>
      </c>
      <c r="BT13" s="34">
        <f>IF(Data!$C$2&gt;0,(IF(OR(BT$5=Data!$F$2,BT$5=Data!$G$2,(IF(COUNTIF(Data!$A$2:$A$939,BT$7),BT$7=(VLOOKUP(BT$7,Data!$A$2:$A$852,1,FALSE)),0))),"H",IF(AND(BT$7&gt;=$E13,BT$7&lt;=$F13),($D13/$G13),0))),IF(AND(BT$7&gt;=$E13,BT$7&lt;=$F13),($D13/$G13),0))</f>
        <v>0</v>
      </c>
      <c r="BU13" s="34">
        <f>IF(Data!$C$2&gt;0,(IF(OR(BU$5=Data!$F$2,BU$5=Data!$G$2,(IF(COUNTIF(Data!$A$2:$A$939,BU$7),BU$7=(VLOOKUP(BU$7,Data!$A$2:$A$852,1,FALSE)),0))),"H",IF(AND(BU$7&gt;=$E13,BU$7&lt;=$F13),($D13/$G13),0))),IF(AND(BU$7&gt;=$E13,BU$7&lt;=$F13),($D13/$G13),0))</f>
        <v>0</v>
      </c>
      <c r="BV13" s="34" t="str">
        <f>IF(Data!$C$2&gt;0,(IF(OR(BV$5=Data!$F$2,BV$5=Data!$G$2,(IF(COUNTIF(Data!$A$2:$A$939,BV$7),BV$7=(VLOOKUP(BV$7,Data!$A$2:$A$852,1,FALSE)),0))),"H",IF(AND(BV$7&gt;=$E13,BV$7&lt;=$F13),($D13/$G13),0))),IF(AND(BV$7&gt;=$E13,BV$7&lt;=$F13),($D13/$G13),0))</f>
        <v>H</v>
      </c>
      <c r="BW13" s="34" t="str">
        <f>IF(Data!$C$2&gt;0,(IF(OR(BW$5=Data!$F$2,BW$5=Data!$G$2,(IF(COUNTIF(Data!$A$2:$A$939,BW$7),BW$7=(VLOOKUP(BW$7,Data!$A$2:$A$852,1,FALSE)),0))),"H",IF(AND(BW$7&gt;=$E13,BW$7&lt;=$F13),($D13/$G13),0))),IF(AND(BW$7&gt;=$E13,BW$7&lt;=$F13),($D13/$G13),0))</f>
        <v>H</v>
      </c>
      <c r="BX13" s="34">
        <f>IF(Data!$C$2&gt;0,(IF(OR(BX$5=Data!$F$2,BX$5=Data!$G$2,(IF(COUNTIF(Data!$A$2:$A$939,BX$7),BX$7=(VLOOKUP(BX$7,Data!$A$2:$A$852,1,FALSE)),0))),"H",IF(AND(BX$7&gt;=$E13,BX$7&lt;=$F13),($D13/$G13),0))),IF(AND(BX$7&gt;=$E13,BX$7&lt;=$F13),($D13/$G13),0))</f>
        <v>0</v>
      </c>
      <c r="BY13" s="34">
        <f>IF(Data!$C$2&gt;0,(IF(OR(BY$5=Data!$F$2,BY$5=Data!$G$2,(IF(COUNTIF(Data!$A$2:$A$939,BY$7),BY$7=(VLOOKUP(BY$7,Data!$A$2:$A$852,1,FALSE)),0))),"H",IF(AND(BY$7&gt;=$E13,BY$7&lt;=$F13),($D13/$G13),0))),IF(AND(BY$7&gt;=$E13,BY$7&lt;=$F13),($D13/$G13),0))</f>
        <v>0</v>
      </c>
      <c r="BZ13" s="34">
        <f>IF(Data!$C$2&gt;0,(IF(OR(BZ$5=Data!$F$2,BZ$5=Data!$G$2,(IF(COUNTIF(Data!$A$2:$A$939,BZ$7),BZ$7=(VLOOKUP(BZ$7,Data!$A$2:$A$852,1,FALSE)),0))),"H",IF(AND(BZ$7&gt;=$E13,BZ$7&lt;=$F13),($D13/$G13),0))),IF(AND(BZ$7&gt;=$E13,BZ$7&lt;=$F13),($D13/$G13),0))</f>
        <v>0</v>
      </c>
      <c r="CA13" s="34">
        <f>IF(Data!$C$2&gt;0,(IF(OR(CA$5=Data!$F$2,CA$5=Data!$G$2,(IF(COUNTIF(Data!$A$2:$A$939,CA$7),CA$7=(VLOOKUP(CA$7,Data!$A$2:$A$852,1,FALSE)),0))),"H",IF(AND(CA$7&gt;=$E13,CA$7&lt;=$F13),($D13/$G13),0))),IF(AND(CA$7&gt;=$E13,CA$7&lt;=$F13),($D13/$G13),0))</f>
        <v>0</v>
      </c>
      <c r="CB13" s="34">
        <f>IF(Data!$C$2&gt;0,(IF(OR(CB$5=Data!$F$2,CB$5=Data!$G$2,(IF(COUNTIF(Data!$A$2:$A$939,CB$7),CB$7=(VLOOKUP(CB$7,Data!$A$2:$A$852,1,FALSE)),0))),"H",IF(AND(CB$7&gt;=$E13,CB$7&lt;=$F13),($D13/$G13),0))),IF(AND(CB$7&gt;=$E13,CB$7&lt;=$F13),($D13/$G13),0))</f>
        <v>0</v>
      </c>
      <c r="CC13" s="34" t="str">
        <f>IF(Data!$C$2&gt;0,(IF(OR(CC$5=Data!$F$2,CC$5=Data!$G$2,(IF(COUNTIF(Data!$A$2:$A$939,CC$7),CC$7=(VLOOKUP(CC$7,Data!$A$2:$A$852,1,FALSE)),0))),"H",IF(AND(CC$7&gt;=$E13,CC$7&lt;=$F13),($D13/$G13),0))),IF(AND(CC$7&gt;=$E13,CC$7&lt;=$F13),($D13/$G13),0))</f>
        <v>H</v>
      </c>
      <c r="CD13" s="34" t="str">
        <f>IF(Data!$C$2&gt;0,(IF(OR(CD$5=Data!$F$2,CD$5=Data!$G$2,(IF(COUNTIF(Data!$A$2:$A$939,CD$7),CD$7=(VLOOKUP(CD$7,Data!$A$2:$A$852,1,FALSE)),0))),"H",IF(AND(CD$7&gt;=$E13,CD$7&lt;=$F13),($D13/$G13),0))),IF(AND(CD$7&gt;=$E13,CD$7&lt;=$F13),($D13/$G13),0))</f>
        <v>H</v>
      </c>
      <c r="CE13" s="34">
        <f>IF(Data!$C$2&gt;0,(IF(OR(CE$5=Data!$F$2,CE$5=Data!$G$2,(IF(COUNTIF(Data!$A$2:$A$939,CE$7),CE$7=(VLOOKUP(CE$7,Data!$A$2:$A$852,1,FALSE)),0))),"H",IF(AND(CE$7&gt;=$E13,CE$7&lt;=$F13),($D13/$G13),0))),IF(AND(CE$7&gt;=$E13,CE$7&lt;=$F13),($D13/$G13),0))</f>
        <v>0</v>
      </c>
      <c r="CF13" s="34">
        <f>IF(Data!$C$2&gt;0,(IF(OR(CF$5=Data!$F$2,CF$5=Data!$G$2,(IF(COUNTIF(Data!$A$2:$A$939,CF$7),CF$7=(VLOOKUP(CF$7,Data!$A$2:$A$852,1,FALSE)),0))),"H",IF(AND(CF$7&gt;=$E13,CF$7&lt;=$F13),($D13/$G13),0))),IF(AND(CF$7&gt;=$E13,CF$7&lt;=$F13),($D13/$G13),0))</f>
        <v>0</v>
      </c>
      <c r="CG13" s="34">
        <f>IF(Data!$C$2&gt;0,(IF(OR(CG$5=Data!$F$2,CG$5=Data!$G$2,(IF(COUNTIF(Data!$A$2:$A$939,CG$7),CG$7=(VLOOKUP(CG$7,Data!$A$2:$A$852,1,FALSE)),0))),"H",IF(AND(CG$7&gt;=$E13,CG$7&lt;=$F13),($D13/$G13),0))),IF(AND(CG$7&gt;=$E13,CG$7&lt;=$F13),($D13/$G13),0))</f>
        <v>0</v>
      </c>
      <c r="CH13" s="34">
        <f>IF(Data!$C$2&gt;0,(IF(OR(CH$5=Data!$F$2,CH$5=Data!$G$2,(IF(COUNTIF(Data!$A$2:$A$939,CH$7),CH$7=(VLOOKUP(CH$7,Data!$A$2:$A$852,1,FALSE)),0))),"H",IF(AND(CH$7&gt;=$E13,CH$7&lt;=$F13),($D13/$G13),0))),IF(AND(CH$7&gt;=$E13,CH$7&lt;=$F13),($D13/$G13),0))</f>
        <v>0</v>
      </c>
      <c r="CI13" s="34">
        <f>IF(Data!$C$2&gt;0,(IF(OR(CI$5=Data!$F$2,CI$5=Data!$G$2,(IF(COUNTIF(Data!$A$2:$A$939,CI$7),CI$7=(VLOOKUP(CI$7,Data!$A$2:$A$852,1,FALSE)),0))),"H",IF(AND(CI$7&gt;=$E13,CI$7&lt;=$F13),($D13/$G13),0))),IF(AND(CI$7&gt;=$E13,CI$7&lt;=$F13),($D13/$G13),0))</f>
        <v>0</v>
      </c>
      <c r="CJ13" s="34" t="str">
        <f>IF(Data!$C$2&gt;0,(IF(OR(CJ$5=Data!$F$2,CJ$5=Data!$G$2,(IF(COUNTIF(Data!$A$2:$A$939,CJ$7),CJ$7=(VLOOKUP(CJ$7,Data!$A$2:$A$852,1,FALSE)),0))),"H",IF(AND(CJ$7&gt;=$E13,CJ$7&lt;=$F13),($D13/$G13),0))),IF(AND(CJ$7&gt;=$E13,CJ$7&lt;=$F13),($D13/$G13),0))</f>
        <v>H</v>
      </c>
      <c r="CK13" s="34" t="str">
        <f>IF(Data!$C$2&gt;0,(IF(OR(CK$5=Data!$F$2,CK$5=Data!$G$2,(IF(COUNTIF(Data!$A$2:$A$939,CK$7),CK$7=(VLOOKUP(CK$7,Data!$A$2:$A$852,1,FALSE)),0))),"H",IF(AND(CK$7&gt;=$E13,CK$7&lt;=$F13),($D13/$G13),0))),IF(AND(CK$7&gt;=$E13,CK$7&lt;=$F13),($D13/$G13),0))</f>
        <v>H</v>
      </c>
      <c r="CL13" s="34">
        <f>IF(Data!$C$2&gt;0,(IF(OR(CL$5=Data!$F$2,CL$5=Data!$G$2,(IF(COUNTIF(Data!$A$2:$A$939,CL$7),CL$7=(VLOOKUP(CL$7,Data!$A$2:$A$852,1,FALSE)),0))),"H",IF(AND(CL$7&gt;=$E13,CL$7&lt;=$F13),($D13/$G13),0))),IF(AND(CL$7&gt;=$E13,CL$7&lt;=$F13),($D13/$G13),0))</f>
        <v>0</v>
      </c>
      <c r="CM13" s="34">
        <f>IF(Data!$C$2&gt;0,(IF(OR(CM$5=Data!$F$2,CM$5=Data!$G$2,(IF(COUNTIF(Data!$A$2:$A$939,CM$7),CM$7=(VLOOKUP(CM$7,Data!$A$2:$A$852,1,FALSE)),0))),"H",IF(AND(CM$7&gt;=$E13,CM$7&lt;=$F13),($D13/$G13),0))),IF(AND(CM$7&gt;=$E13,CM$7&lt;=$F13),($D13/$G13),0))</f>
        <v>0</v>
      </c>
      <c r="CN13" s="34">
        <f>IF(Data!$C$2&gt;0,(IF(OR(CN$5=Data!$F$2,CN$5=Data!$G$2,(IF(COUNTIF(Data!$A$2:$A$939,CN$7),CN$7=(VLOOKUP(CN$7,Data!$A$2:$A$852,1,FALSE)),0))),"H",IF(AND(CN$7&gt;=$E13,CN$7&lt;=$F13),($D13/$G13),0))),IF(AND(CN$7&gt;=$E13,CN$7&lt;=$F13),($D13/$G13),0))</f>
        <v>0</v>
      </c>
      <c r="CO13" s="34">
        <f>IF(Data!$C$2&gt;0,(IF(OR(CO$5=Data!$F$2,CO$5=Data!$G$2,(IF(COUNTIF(Data!$A$2:$A$939,CO$7),CO$7=(VLOOKUP(CO$7,Data!$A$2:$A$852,1,FALSE)),0))),"H",IF(AND(CO$7&gt;=$E13,CO$7&lt;=$F13),($D13/$G13),0))),IF(AND(CO$7&gt;=$E13,CO$7&lt;=$F13),($D13/$G13),0))</f>
        <v>0</v>
      </c>
      <c r="CP13" s="34">
        <f>IF(Data!$C$2&gt;0,(IF(OR(CP$5=Data!$F$2,CP$5=Data!$G$2,(IF(COUNTIF(Data!$A$2:$A$939,CP$7),CP$7=(VLOOKUP(CP$7,Data!$A$2:$A$852,1,FALSE)),0))),"H",IF(AND(CP$7&gt;=$E13,CP$7&lt;=$F13),($D13/$G13),0))),IF(AND(CP$7&gt;=$E13,CP$7&lt;=$F13),($D13/$G13),0))</f>
        <v>0</v>
      </c>
      <c r="CQ13" s="34" t="str">
        <f>IF(Data!$C$2&gt;0,(IF(OR(CQ$5=Data!$F$2,CQ$5=Data!$G$2,(IF(COUNTIF(Data!$A$2:$A$939,CQ$7),CQ$7=(VLOOKUP(CQ$7,Data!$A$2:$A$852,1,FALSE)),0))),"H",IF(AND(CQ$7&gt;=$E13,CQ$7&lt;=$F13),($D13/$G13),0))),IF(AND(CQ$7&gt;=$E13,CQ$7&lt;=$F13),($D13/$G13),0))</f>
        <v>H</v>
      </c>
      <c r="CR13" s="34" t="str">
        <f>IF(Data!$C$2&gt;0,(IF(OR(CR$5=Data!$F$2,CR$5=Data!$G$2,(IF(COUNTIF(Data!$A$2:$A$939,CR$7),CR$7=(VLOOKUP(CR$7,Data!$A$2:$A$852,1,FALSE)),0))),"H",IF(AND(CR$7&gt;=$E13,CR$7&lt;=$F13),($D13/$G13),0))),IF(AND(CR$7&gt;=$E13,CR$7&lt;=$F13),($D13/$G13),0))</f>
        <v>H</v>
      </c>
      <c r="CS13" s="34">
        <f>IF(Data!$C$2&gt;0,(IF(OR(CS$5=Data!$F$2,CS$5=Data!$G$2,(IF(COUNTIF(Data!$A$2:$A$939,CS$7),CS$7=(VLOOKUP(CS$7,Data!$A$2:$A$852,1,FALSE)),0))),"H",IF(AND(CS$7&gt;=$E13,CS$7&lt;=$F13),($D13/$G13),0))),IF(AND(CS$7&gt;=$E13,CS$7&lt;=$F13),($D13/$G13),0))</f>
        <v>0</v>
      </c>
      <c r="CT13" s="34">
        <f>IF(Data!$C$2&gt;0,(IF(OR(CT$5=Data!$F$2,CT$5=Data!$G$2,(IF(COUNTIF(Data!$A$2:$A$939,CT$7),CT$7=(VLOOKUP(CT$7,Data!$A$2:$A$852,1,FALSE)),0))),"H",IF(AND(CT$7&gt;=$E13,CT$7&lt;=$F13),($D13/$G13),0))),IF(AND(CT$7&gt;=$E13,CT$7&lt;=$F13),($D13/$G13),0))</f>
        <v>0</v>
      </c>
      <c r="CU13" s="34">
        <f>IF(Data!$C$2&gt;0,(IF(OR(CU$5=Data!$F$2,CU$5=Data!$G$2,(IF(COUNTIF(Data!$A$2:$A$939,CU$7),CU$7=(VLOOKUP(CU$7,Data!$A$2:$A$852,1,FALSE)),0))),"H",IF(AND(CU$7&gt;=$E13,CU$7&lt;=$F13),($D13/$G13),0))),IF(AND(CU$7&gt;=$E13,CU$7&lt;=$F13),($D13/$G13),0))</f>
        <v>0</v>
      </c>
      <c r="CV13" s="34">
        <f>IF(Data!$C$2&gt;0,(IF(OR(CV$5=Data!$F$2,CV$5=Data!$G$2,(IF(COUNTIF(Data!$A$2:$A$939,CV$7),CV$7=(VLOOKUP(CV$7,Data!$A$2:$A$852,1,FALSE)),0))),"H",IF(AND(CV$7&gt;=$E13,CV$7&lt;=$F13),($D13/$G13),0))),IF(AND(CV$7&gt;=$E13,CV$7&lt;=$F13),($D13/$G13),0))</f>
        <v>0</v>
      </c>
      <c r="CW13" s="34">
        <f>IF(Data!$C$2&gt;0,(IF(OR(CW$5=Data!$F$2,CW$5=Data!$G$2,(IF(COUNTIF(Data!$A$2:$A$939,CW$7),CW$7=(VLOOKUP(CW$7,Data!$A$2:$A$852,1,FALSE)),0))),"H",IF(AND(CW$7&gt;=$E13,CW$7&lt;=$F13),($D13/$G13),0))),IF(AND(CW$7&gt;=$E13,CW$7&lt;=$F13),($D13/$G13),0))</f>
        <v>0</v>
      </c>
      <c r="CX13" s="34" t="str">
        <f>IF(Data!$C$2&gt;0,(IF(OR(CX$5=Data!$F$2,CX$5=Data!$G$2,(IF(COUNTIF(Data!$A$2:$A$939,CX$7),CX$7=(VLOOKUP(CX$7,Data!$A$2:$A$852,1,FALSE)),0))),"H",IF(AND(CX$7&gt;=$E13,CX$7&lt;=$F13),($D13/$G13),0))),IF(AND(CX$7&gt;=$E13,CX$7&lt;=$F13),($D13/$G13),0))</f>
        <v>H</v>
      </c>
      <c r="CY13" s="34" t="str">
        <f>IF(Data!$C$2&gt;0,(IF(OR(CY$5=Data!$F$2,CY$5=Data!$G$2,(IF(COUNTIF(Data!$A$2:$A$939,CY$7),CY$7=(VLOOKUP(CY$7,Data!$A$2:$A$852,1,FALSE)),0))),"H",IF(AND(CY$7&gt;=$E13,CY$7&lt;=$F13),($D13/$G13),0))),IF(AND(CY$7&gt;=$E13,CY$7&lt;=$F13),($D13/$G13),0))</f>
        <v>H</v>
      </c>
      <c r="CZ13" s="34">
        <f>IF(Data!$C$2&gt;0,(IF(OR(CZ$5=Data!$F$2,CZ$5=Data!$G$2,(IF(COUNTIF(Data!$A$2:$A$939,CZ$7),CZ$7=(VLOOKUP(CZ$7,Data!$A$2:$A$852,1,FALSE)),0))),"H",IF(AND(CZ$7&gt;=$E13,CZ$7&lt;=$F13),($D13/$G13),0))),IF(AND(CZ$7&gt;=$E13,CZ$7&lt;=$F13),($D13/$G13),0))</f>
        <v>0</v>
      </c>
      <c r="DA13" s="34">
        <f>IF(Data!$C$2&gt;0,(IF(OR(DA$5=Data!$F$2,DA$5=Data!$G$2,(IF(COUNTIF(Data!$A$2:$A$939,DA$7),DA$7=(VLOOKUP(DA$7,Data!$A$2:$A$852,1,FALSE)),0))),"H",IF(AND(DA$7&gt;=$E13,DA$7&lt;=$F13),($D13/$G13),0))),IF(AND(DA$7&gt;=$E13,DA$7&lt;=$F13),($D13/$G13),0))</f>
        <v>0</v>
      </c>
      <c r="DB13" s="34">
        <f>IF(Data!$C$2&gt;0,(IF(OR(DB$5=Data!$F$2,DB$5=Data!$G$2,(IF(COUNTIF(Data!$A$2:$A$939,DB$7),DB$7=(VLOOKUP(DB$7,Data!$A$2:$A$852,1,FALSE)),0))),"H",IF(AND(DB$7&gt;=$E13,DB$7&lt;=$F13),($D13/$G13),0))),IF(AND(DB$7&gt;=$E13,DB$7&lt;=$F13),($D13/$G13),0))</f>
        <v>0</v>
      </c>
      <c r="DC13" s="34">
        <f>IF(Data!$C$2&gt;0,(IF(OR(DC$5=Data!$F$2,DC$5=Data!$G$2,(IF(COUNTIF(Data!$A$2:$A$939,DC$7),DC$7=(VLOOKUP(DC$7,Data!$A$2:$A$852,1,FALSE)),0))),"H",IF(AND(DC$7&gt;=$E13,DC$7&lt;=$F13),($D13/$G13),0))),IF(AND(DC$7&gt;=$E13,DC$7&lt;=$F13),($D13/$G13),0))</f>
        <v>0</v>
      </c>
      <c r="DD13" s="34">
        <f>IF(Data!$C$2&gt;0,(IF(OR(DD$5=Data!$F$2,DD$5=Data!$G$2,(IF(COUNTIF(Data!$A$2:$A$939,DD$7),DD$7=(VLOOKUP(DD$7,Data!$A$2:$A$852,1,FALSE)),0))),"H",IF(AND(DD$7&gt;=$E13,DD$7&lt;=$F13),($D13/$G13),0))),IF(AND(DD$7&gt;=$E13,DD$7&lt;=$F13),($D13/$G13),0))</f>
        <v>0</v>
      </c>
      <c r="DE13" s="34" t="str">
        <f>IF(Data!$C$2&gt;0,(IF(OR(DE$5=Data!$F$2,DE$5=Data!$G$2,(IF(COUNTIF(Data!$A$2:$A$939,DE$7),DE$7=(VLOOKUP(DE$7,Data!$A$2:$A$852,1,FALSE)),0))),"H",IF(AND(DE$7&gt;=$E13,DE$7&lt;=$F13),($D13/$G13),0))),IF(AND(DE$7&gt;=$E13,DE$7&lt;=$F13),($D13/$G13),0))</f>
        <v>H</v>
      </c>
      <c r="DF13" s="34" t="str">
        <f>IF(Data!$C$2&gt;0,(IF(OR(DF$5=Data!$F$2,DF$5=Data!$G$2,(IF(COUNTIF(Data!$A$2:$A$939,DF$7),DF$7=(VLOOKUP(DF$7,Data!$A$2:$A$852,1,FALSE)),0))),"H",IF(AND(DF$7&gt;=$E13,DF$7&lt;=$F13),($D13/$G13),0))),IF(AND(DF$7&gt;=$E13,DF$7&lt;=$F13),($D13/$G13),0))</f>
        <v>H</v>
      </c>
      <c r="DG13" s="34">
        <f>IF(Data!$C$2&gt;0,(IF(OR(DG$5=Data!$F$2,DG$5=Data!$G$2,(IF(COUNTIF(Data!$A$2:$A$939,DG$7),DG$7=(VLOOKUP(DG$7,Data!$A$2:$A$852,1,FALSE)),0))),"H",IF(AND(DG$7&gt;=$E13,DG$7&lt;=$F13),($D13/$G13),0))),IF(AND(DG$7&gt;=$E13,DG$7&lt;=$F13),($D13/$G13),0))</f>
        <v>0</v>
      </c>
      <c r="DH13" s="34">
        <f>IF(Data!$C$2&gt;0,(IF(OR(DH$5=Data!$F$2,DH$5=Data!$G$2,(IF(COUNTIF(Data!$A$2:$A$939,DH$7),DH$7=(VLOOKUP(DH$7,Data!$A$2:$A$852,1,FALSE)),0))),"H",IF(AND(DH$7&gt;=$E13,DH$7&lt;=$F13),($D13/$G13),0))),IF(AND(DH$7&gt;=$E13,DH$7&lt;=$F13),($D13/$G13),0))</f>
        <v>0</v>
      </c>
      <c r="DI13" s="34">
        <f>IF(Data!$C$2&gt;0,(IF(OR(DI$5=Data!$F$2,DI$5=Data!$G$2,(IF(COUNTIF(Data!$A$2:$A$939,DI$7),DI$7=(VLOOKUP(DI$7,Data!$A$2:$A$852,1,FALSE)),0))),"H",IF(AND(DI$7&gt;=$E13,DI$7&lt;=$F13),($D13/$G13),0))),IF(AND(DI$7&gt;=$E13,DI$7&lt;=$F13),($D13/$G13),0))</f>
        <v>0</v>
      </c>
      <c r="DJ13" s="34">
        <f>IF(Data!$C$2&gt;0,(IF(OR(DJ$5=Data!$F$2,DJ$5=Data!$G$2,(IF(COUNTIF(Data!$A$2:$A$939,DJ$7),DJ$7=(VLOOKUP(DJ$7,Data!$A$2:$A$852,1,FALSE)),0))),"H",IF(AND(DJ$7&gt;=$E13,DJ$7&lt;=$F13),($D13/$G13),0))),IF(AND(DJ$7&gt;=$E13,DJ$7&lt;=$F13),($D13/$G13),0))</f>
        <v>0</v>
      </c>
      <c r="DK13" s="34">
        <f>IF(Data!$C$2&gt;0,(IF(OR(DK$5=Data!$F$2,DK$5=Data!$G$2,(IF(COUNTIF(Data!$A$2:$A$939,DK$7),DK$7=(VLOOKUP(DK$7,Data!$A$2:$A$852,1,FALSE)),0))),"H",IF(AND(DK$7&gt;=$E13,DK$7&lt;=$F13),($D13/$G13),0))),IF(AND(DK$7&gt;=$E13,DK$7&lt;=$F13),($D13/$G13),0))</f>
        <v>0</v>
      </c>
      <c r="DL13" s="34" t="str">
        <f>IF(Data!$C$2&gt;0,(IF(OR(DL$5=Data!$F$2,DL$5=Data!$G$2,(IF(COUNTIF(Data!$A$2:$A$939,DL$7),DL$7=(VLOOKUP(DL$7,Data!$A$2:$A$852,1,FALSE)),0))),"H",IF(AND(DL$7&gt;=$E13,DL$7&lt;=$F13),($D13/$G13),0))),IF(AND(DL$7&gt;=$E13,DL$7&lt;=$F13),($D13/$G13),0))</f>
        <v>H</v>
      </c>
      <c r="DM13" s="34" t="str">
        <f>IF(Data!$C$2&gt;0,(IF(OR(DM$5=Data!$F$2,DM$5=Data!$G$2,(IF(COUNTIF(Data!$A$2:$A$939,DM$7),DM$7=(VLOOKUP(DM$7,Data!$A$2:$A$852,1,FALSE)),0))),"H",IF(AND(DM$7&gt;=$E13,DM$7&lt;=$F13),($D13/$G13),0))),IF(AND(DM$7&gt;=$E13,DM$7&lt;=$F13),($D13/$G13),0))</f>
        <v>H</v>
      </c>
      <c r="DN13" s="34">
        <f>IF(Data!$C$2&gt;0,(IF(OR(DN$5=Data!$F$2,DN$5=Data!$G$2,(IF(COUNTIF(Data!$A$2:$A$939,DN$7),DN$7=(VLOOKUP(DN$7,Data!$A$2:$A$852,1,FALSE)),0))),"H",IF(AND(DN$7&gt;=$E13,DN$7&lt;=$F13),($D13/$G13),0))),IF(AND(DN$7&gt;=$E13,DN$7&lt;=$F13),($D13/$G13),0))</f>
        <v>0</v>
      </c>
      <c r="DO13" s="34">
        <f>IF(Data!$C$2&gt;0,(IF(OR(DO$5=Data!$F$2,DO$5=Data!$G$2,(IF(COUNTIF(Data!$A$2:$A$939,DO$7),DO$7=(VLOOKUP(DO$7,Data!$A$2:$A$852,1,FALSE)),0))),"H",IF(AND(DO$7&gt;=$E13,DO$7&lt;=$F13),($D13/$G13),0))),IF(AND(DO$7&gt;=$E13,DO$7&lt;=$F13),($D13/$G13),0))</f>
        <v>0</v>
      </c>
      <c r="DP13" s="34">
        <f>IF(Data!$C$2&gt;0,(IF(OR(DP$5=Data!$F$2,DP$5=Data!$G$2,(IF(COUNTIF(Data!$A$2:$A$939,DP$7),DP$7=(VLOOKUP(DP$7,Data!$A$2:$A$852,1,FALSE)),0))),"H",IF(AND(DP$7&gt;=$E13,DP$7&lt;=$F13),($D13/$G13),0))),IF(AND(DP$7&gt;=$E13,DP$7&lt;=$F13),($D13/$G13),0))</f>
        <v>0</v>
      </c>
      <c r="DQ13" s="34">
        <f>IF(Data!$C$2&gt;0,(IF(OR(DQ$5=Data!$F$2,DQ$5=Data!$G$2,(IF(COUNTIF(Data!$A$2:$A$939,DQ$7),DQ$7=(VLOOKUP(DQ$7,Data!$A$2:$A$852,1,FALSE)),0))),"H",IF(AND(DQ$7&gt;=$E13,DQ$7&lt;=$F13),($D13/$G13),0))),IF(AND(DQ$7&gt;=$E13,DQ$7&lt;=$F13),($D13/$G13),0))</f>
        <v>0</v>
      </c>
      <c r="DR13" s="34">
        <f>IF(Data!$C$2&gt;0,(IF(OR(DR$5=Data!$F$2,DR$5=Data!$G$2,(IF(COUNTIF(Data!$A$2:$A$939,DR$7),DR$7=(VLOOKUP(DR$7,Data!$A$2:$A$852,1,FALSE)),0))),"H",IF(AND(DR$7&gt;=$E13,DR$7&lt;=$F13),($D13/$G13),0))),IF(AND(DR$7&gt;=$E13,DR$7&lt;=$F13),($D13/$G13),0))</f>
        <v>0</v>
      </c>
      <c r="DS13" s="34" t="str">
        <f>IF(Data!$C$2&gt;0,(IF(OR(DS$5=Data!$F$2,DS$5=Data!$G$2,(IF(COUNTIF(Data!$A$2:$A$939,DS$7),DS$7=(VLOOKUP(DS$7,Data!$A$2:$A$852,1,FALSE)),0))),"H",IF(AND(DS$7&gt;=$E13,DS$7&lt;=$F13),($D13/$G13),0))),IF(AND(DS$7&gt;=$E13,DS$7&lt;=$F13),($D13/$G13),0))</f>
        <v>H</v>
      </c>
      <c r="DT13" s="34" t="str">
        <f>IF(Data!$C$2&gt;0,(IF(OR(DT$5=Data!$F$2,DT$5=Data!$G$2,(IF(COUNTIF(Data!$A$2:$A$939,DT$7),DT$7=(VLOOKUP(DT$7,Data!$A$2:$A$852,1,FALSE)),0))),"H",IF(AND(DT$7&gt;=$E13,DT$7&lt;=$F13),($D13/$G13),0))),IF(AND(DT$7&gt;=$E13,DT$7&lt;=$F13),($D13/$G13),0))</f>
        <v>H</v>
      </c>
      <c r="DU13" s="34">
        <f>IF(Data!$C$2&gt;0,(IF(OR(DU$5=Data!$F$2,DU$5=Data!$G$2,(IF(COUNTIF(Data!$A$2:$A$939,DU$7),DU$7=(VLOOKUP(DU$7,Data!$A$2:$A$852,1,FALSE)),0))),"H",IF(AND(DU$7&gt;=$E13,DU$7&lt;=$F13),($D13/$G13),0))),IF(AND(DU$7&gt;=$E13,DU$7&lt;=$F13),($D13/$G13),0))</f>
        <v>0</v>
      </c>
      <c r="DV13" s="34">
        <f>IF(Data!$C$2&gt;0,(IF(OR(DV$5=Data!$F$2,DV$5=Data!$G$2,(IF(COUNTIF(Data!$A$2:$A$939,DV$7),DV$7=(VLOOKUP(DV$7,Data!$A$2:$A$852,1,FALSE)),0))),"H",IF(AND(DV$7&gt;=$E13,DV$7&lt;=$F13),($D13/$G13),0))),IF(AND(DV$7&gt;=$E13,DV$7&lt;=$F13),($D13/$G13),0))</f>
        <v>0</v>
      </c>
      <c r="DW13" s="34">
        <f>IF(Data!$C$2&gt;0,(IF(OR(DW$5=Data!$F$2,DW$5=Data!$G$2,(IF(COUNTIF(Data!$A$2:$A$939,DW$7),DW$7=(VLOOKUP(DW$7,Data!$A$2:$A$852,1,FALSE)),0))),"H",IF(AND(DW$7&gt;=$E13,DW$7&lt;=$F13),($D13/$G13),0))),IF(AND(DW$7&gt;=$E13,DW$7&lt;=$F13),($D13/$G13),0))</f>
        <v>0</v>
      </c>
      <c r="DX13" s="34">
        <f>IF(Data!$C$2&gt;0,(IF(OR(DX$5=Data!$F$2,DX$5=Data!$G$2,(IF(COUNTIF(Data!$A$2:$A$939,DX$7),DX$7=(VLOOKUP(DX$7,Data!$A$2:$A$852,1,FALSE)),0))),"H",IF(AND(DX$7&gt;=$E13,DX$7&lt;=$F13),($D13/$G13),0))),IF(AND(DX$7&gt;=$E13,DX$7&lt;=$F13),($D13/$G13),0))</f>
        <v>0</v>
      </c>
      <c r="DY13" s="34">
        <f>IF(Data!$C$2&gt;0,(IF(OR(DY$5=Data!$F$2,DY$5=Data!$G$2,(IF(COUNTIF(Data!$A$2:$A$939,DY$7),DY$7=(VLOOKUP(DY$7,Data!$A$2:$A$852,1,FALSE)),0))),"H",IF(AND(DY$7&gt;=$E13,DY$7&lt;=$F13),($D13/$G13),0))),IF(AND(DY$7&gt;=$E13,DY$7&lt;=$F13),($D13/$G13),0))</f>
        <v>0</v>
      </c>
      <c r="DZ13" s="34" t="str">
        <f>IF(Data!$C$2&gt;0,(IF(OR(DZ$5=Data!$F$2,DZ$5=Data!$G$2,(IF(COUNTIF(Data!$A$2:$A$939,DZ$7),DZ$7=(VLOOKUP(DZ$7,Data!$A$2:$A$852,1,FALSE)),0))),"H",IF(AND(DZ$7&gt;=$E13,DZ$7&lt;=$F13),($D13/$G13),0))),IF(AND(DZ$7&gt;=$E13,DZ$7&lt;=$F13),($D13/$G13),0))</f>
        <v>H</v>
      </c>
      <c r="EA13" s="34" t="str">
        <f>IF(Data!$C$2&gt;0,(IF(OR(EA$5=Data!$F$2,EA$5=Data!$G$2,(IF(COUNTIF(Data!$A$2:$A$939,EA$7),EA$7=(VLOOKUP(EA$7,Data!$A$2:$A$852,1,FALSE)),0))),"H",IF(AND(EA$7&gt;=$E13,EA$7&lt;=$F13),($D13/$G13),0))),IF(AND(EA$7&gt;=$E13,EA$7&lt;=$F13),($D13/$G13),0))</f>
        <v>H</v>
      </c>
      <c r="EB13" s="34">
        <f>IF(Data!$C$2&gt;0,(IF(OR(EB$5=Data!$F$2,EB$5=Data!$G$2,(IF(COUNTIF(Data!$A$2:$A$939,EB$7),EB$7=(VLOOKUP(EB$7,Data!$A$2:$A$852,1,FALSE)),0))),"H",IF(AND(EB$7&gt;=$E13,EB$7&lt;=$F13),($D13/$G13),0))),IF(AND(EB$7&gt;=$E13,EB$7&lt;=$F13),($D13/$G13),0))</f>
        <v>0</v>
      </c>
      <c r="EC13" s="34">
        <f>IF(Data!$C$2&gt;0,(IF(OR(EC$5=Data!$F$2,EC$5=Data!$G$2,(IF(COUNTIF(Data!$A$2:$A$939,EC$7),EC$7=(VLOOKUP(EC$7,Data!$A$2:$A$852,1,FALSE)),0))),"H",IF(AND(EC$7&gt;=$E13,EC$7&lt;=$F13),($D13/$G13),0))),IF(AND(EC$7&gt;=$E13,EC$7&lt;=$F13),($D13/$G13),0))</f>
        <v>0</v>
      </c>
      <c r="ED13" s="34">
        <f>IF(Data!$C$2&gt;0,(IF(OR(ED$5=Data!$F$2,ED$5=Data!$G$2,(IF(COUNTIF(Data!$A$2:$A$939,ED$7),ED$7=(VLOOKUP(ED$7,Data!$A$2:$A$852,1,FALSE)),0))),"H",IF(AND(ED$7&gt;=$E13,ED$7&lt;=$F13),($D13/$G13),0))),IF(AND(ED$7&gt;=$E13,ED$7&lt;=$F13),($D13/$G13),0))</f>
        <v>0</v>
      </c>
      <c r="EE13" s="34">
        <f>IF(Data!$C$2&gt;0,(IF(OR(EE$5=Data!$F$2,EE$5=Data!$G$2,(IF(COUNTIF(Data!$A$2:$A$939,EE$7),EE$7=(VLOOKUP(EE$7,Data!$A$2:$A$852,1,FALSE)),0))),"H",IF(AND(EE$7&gt;=$E13,EE$7&lt;=$F13),($D13/$G13),0))),IF(AND(EE$7&gt;=$E13,EE$7&lt;=$F13),($D13/$G13),0))</f>
        <v>0</v>
      </c>
      <c r="EF13" s="34">
        <f>IF(Data!$C$2&gt;0,(IF(OR(EF$5=Data!$F$2,EF$5=Data!$G$2,(IF(COUNTIF(Data!$A$2:$A$939,EF$7),EF$7=(VLOOKUP(EF$7,Data!$A$2:$A$852,1,FALSE)),0))),"H",IF(AND(EF$7&gt;=$E13,EF$7&lt;=$F13),($D13/$G13),0))),IF(AND(EF$7&gt;=$E13,EF$7&lt;=$F13),($D13/$G13),0))</f>
        <v>0</v>
      </c>
      <c r="EG13" s="34" t="str">
        <f>IF(Data!$C$2&gt;0,(IF(OR(EG$5=Data!$F$2,EG$5=Data!$G$2,(IF(COUNTIF(Data!$A$2:$A$939,EG$7),EG$7=(VLOOKUP(EG$7,Data!$A$2:$A$852,1,FALSE)),0))),"H",IF(AND(EG$7&gt;=$E13,EG$7&lt;=$F13),($D13/$G13),0))),IF(AND(EG$7&gt;=$E13,EG$7&lt;=$F13),($D13/$G13),0))</f>
        <v>H</v>
      </c>
      <c r="EH13" s="34" t="str">
        <f>IF(Data!$C$2&gt;0,(IF(OR(EH$5=Data!$F$2,EH$5=Data!$G$2,(IF(COUNTIF(Data!$A$2:$A$939,EH$7),EH$7=(VLOOKUP(EH$7,Data!$A$2:$A$852,1,FALSE)),0))),"H",IF(AND(EH$7&gt;=$E13,EH$7&lt;=$F13),($D13/$G13),0))),IF(AND(EH$7&gt;=$E13,EH$7&lt;=$F13),($D13/$G13),0))</f>
        <v>H</v>
      </c>
      <c r="EI13" s="34">
        <f>IF(Data!$C$2&gt;0,(IF(OR(EI$5=Data!$F$2,EI$5=Data!$G$2,(IF(COUNTIF(Data!$A$2:$A$939,EI$7),EI$7=(VLOOKUP(EI$7,Data!$A$2:$A$852,1,FALSE)),0))),"H",IF(AND(EI$7&gt;=$E13,EI$7&lt;=$F13),($D13/$G13),0))),IF(AND(EI$7&gt;=$E13,EI$7&lt;=$F13),($D13/$G13),0))</f>
        <v>0</v>
      </c>
      <c r="EJ13" s="34">
        <f>IF(Data!$C$2&gt;0,(IF(OR(EJ$5=Data!$F$2,EJ$5=Data!$G$2,(IF(COUNTIF(Data!$A$2:$A$939,EJ$7),EJ$7=(VLOOKUP(EJ$7,Data!$A$2:$A$852,1,FALSE)),0))),"H",IF(AND(EJ$7&gt;=$E13,EJ$7&lt;=$F13),($D13/$G13),0))),IF(AND(EJ$7&gt;=$E13,EJ$7&lt;=$F13),($D13/$G13),0))</f>
        <v>0</v>
      </c>
      <c r="EK13" s="34">
        <f>IF(Data!$C$2&gt;0,(IF(OR(EK$5=Data!$F$2,EK$5=Data!$G$2,(IF(COUNTIF(Data!$A$2:$A$939,EK$7),EK$7=(VLOOKUP(EK$7,Data!$A$2:$A$852,1,FALSE)),0))),"H",IF(AND(EK$7&gt;=$E13,EK$7&lt;=$F13),($D13/$G13),0))),IF(AND(EK$7&gt;=$E13,EK$7&lt;=$F13),($D13/$G13),0))</f>
        <v>0</v>
      </c>
      <c r="EL13" s="34">
        <f>IF(Data!$C$2&gt;0,(IF(OR(EL$5=Data!$F$2,EL$5=Data!$G$2,(IF(COUNTIF(Data!$A$2:$A$939,EL$7),EL$7=(VLOOKUP(EL$7,Data!$A$2:$A$852,1,FALSE)),0))),"H",IF(AND(EL$7&gt;=$E13,EL$7&lt;=$F13),($D13/$G13),0))),IF(AND(EL$7&gt;=$E13,EL$7&lt;=$F13),($D13/$G13),0))</f>
        <v>0</v>
      </c>
      <c r="EM13" s="34">
        <f>IF(Data!$C$2&gt;0,(IF(OR(EM$5=Data!$F$2,EM$5=Data!$G$2,(IF(COUNTIF(Data!$A$2:$A$939,EM$7),EM$7=(VLOOKUP(EM$7,Data!$A$2:$A$852,1,FALSE)),0))),"H",IF(AND(EM$7&gt;=$E13,EM$7&lt;=$F13),($D13/$G13),0))),IF(AND(EM$7&gt;=$E13,EM$7&lt;=$F13),($D13/$G13),0))</f>
        <v>0</v>
      </c>
      <c r="EN13" s="34" t="str">
        <f>IF(Data!$C$2&gt;0,(IF(OR(EN$5=Data!$F$2,EN$5=Data!$G$2,(IF(COUNTIF(Data!$A$2:$A$939,EN$7),EN$7=(VLOOKUP(EN$7,Data!$A$2:$A$852,1,FALSE)),0))),"H",IF(AND(EN$7&gt;=$E13,EN$7&lt;=$F13),($D13/$G13),0))),IF(AND(EN$7&gt;=$E13,EN$7&lt;=$F13),($D13/$G13),0))</f>
        <v>H</v>
      </c>
      <c r="EO13" s="35" t="str">
        <f>IF(Data!$C$2&gt;0,(IF(OR(EO$5=Data!$F$2,EO$5=Data!$G$2,(IF(COUNTIF(Data!$A$2:$A$939,EO$7),EO$7=(VLOOKUP(EO$7,Data!$A$2:$A$852,1,FALSE)),0))),"H",IF(AND(EO$7&gt;=$E13,EO$7&lt;=$F13),($D13/$G13),0))),IF(AND(EO$7&gt;=$E13,EO$7&lt;=$F13),($D13/$G13),0))</f>
        <v>H</v>
      </c>
      <c r="EP13" s="8" t="s">
        <v>47</v>
      </c>
      <c r="EQ13" s="18">
        <f>SUM(T13:EO13)-D13</f>
        <v>0</v>
      </c>
    </row>
    <row r="14" spans="1:147" ht="30" customHeight="1" thickBot="1">
      <c r="A14" s="385"/>
      <c r="B14" s="369"/>
      <c r="C14" s="369"/>
      <c r="D14" s="347"/>
      <c r="E14" s="366"/>
      <c r="F14" s="366"/>
      <c r="G14" s="373"/>
      <c r="H14" s="347"/>
      <c r="I14" s="363"/>
      <c r="J14" s="366"/>
      <c r="K14" s="351"/>
      <c r="L14" s="366"/>
      <c r="M14" s="373"/>
      <c r="N14" s="349"/>
      <c r="O14" s="347"/>
      <c r="P14" s="365"/>
      <c r="Q14" s="345"/>
      <c r="R14" s="347"/>
      <c r="S14" s="342"/>
      <c r="T14" s="36">
        <f>IF(T$7&gt;$L13,(((IF(Data!$C$2&gt;0,(IF(OR(T$5=Data!$F$2,T$5=Data!$G$2,(IF(COUNTIF(Data!$A$2:$A$939,T$7),T$7=(VLOOKUP(T$7,Data!$A$2:$A$852,1,FALSE)),0))),"H",IF(AND(T$7&gt;=$J13,T$7&lt;=$K13),($D13*(1-$P13)/$N13),0))),IF(AND(T$7&gt;=$J13,T$7&lt;=$K13),(($D13-$O13)/$N13),0))))),(((IF(Data!$C$2&gt;0,(IF(OR(T$5=Data!$F$2,T$5=Data!$G$2,(IF(COUNTIF(Data!$A$2:$A$939,T$7),T$7=(VLOOKUP(T$7,Data!$A$2:$A$852,1,FALSE)),0))),"H",IF(AND(T$7&gt;=$J13,T$7&lt;=$L13),($D13*$P13/$M13),0))),IF(AND(T$7&gt;=$J13,T$7&lt;=$L13),(($D13*$P13)/$M13),0))))))</f>
        <v>0</v>
      </c>
      <c r="U14" s="37">
        <f>IF(U$7&gt;$L13,(((IF(Data!$C$2&gt;0,(IF(OR(U$5=Data!$F$2,U$5=Data!$G$2,(IF(COUNTIF(Data!$A$2:$A$939,U$7),U$7=(VLOOKUP(U$7,Data!$A$2:$A$852,1,FALSE)),0))),"H",IF(AND(U$7&gt;=$J13,U$7&lt;=$K13),($D13*(1-$P13)/$N13),0))),IF(AND(U$7&gt;=$J13,U$7&lt;=$K13),(($D13-$O13)/$N13),0))))),(((IF(Data!$C$2&gt;0,(IF(OR(U$5=Data!$F$2,U$5=Data!$G$2,(IF(COUNTIF(Data!$A$2:$A$939,U$7),U$7=(VLOOKUP(U$7,Data!$A$2:$A$852,1,FALSE)),0))),"H",IF(AND(U$7&gt;=$J13,U$7&lt;=$L13),($D13*$P13/$M13),0))),IF(AND(U$7&gt;=$J13,U$7&lt;=$L13),(($D13*$P13)/$M13),0))))))</f>
        <v>0</v>
      </c>
      <c r="V14" s="37">
        <f>IF(V$7&gt;$L13,(((IF(Data!$C$2&gt;0,(IF(OR(V$5=Data!$F$2,V$5=Data!$G$2,(IF(COUNTIF(Data!$A$2:$A$939,V$7),V$7=(VLOOKUP(V$7,Data!$A$2:$A$852,1,FALSE)),0))),"H",IF(AND(V$7&gt;=$J13,V$7&lt;=$K13),($D13*(1-$P13)/$N13),0))),IF(AND(V$7&gt;=$J13,V$7&lt;=$K13),(($D13-$O13)/$N13),0))))),(((IF(Data!$C$2&gt;0,(IF(OR(V$5=Data!$F$2,V$5=Data!$G$2,(IF(COUNTIF(Data!$A$2:$A$939,V$7),V$7=(VLOOKUP(V$7,Data!$A$2:$A$852,1,FALSE)),0))),"H",IF(AND(V$7&gt;=$J13,V$7&lt;=$L13),($D13*$P13/$M13),0))),IF(AND(V$7&gt;=$J13,V$7&lt;=$L13),(($D13*$P13)/$M13),0))))))</f>
        <v>0</v>
      </c>
      <c r="W14" s="37">
        <f>IF(W$7&gt;$L13,(((IF(Data!$C$2&gt;0,(IF(OR(W$5=Data!$F$2,W$5=Data!$G$2,(IF(COUNTIF(Data!$A$2:$A$939,W$7),W$7=(VLOOKUP(W$7,Data!$A$2:$A$852,1,FALSE)),0))),"H",IF(AND(W$7&gt;=$J13,W$7&lt;=$K13),($D13*(1-$P13)/$N13),0))),IF(AND(W$7&gt;=$J13,W$7&lt;=$K13),(($D13-$O13)/$N13),0))))),(((IF(Data!$C$2&gt;0,(IF(OR(W$5=Data!$F$2,W$5=Data!$G$2,(IF(COUNTIF(Data!$A$2:$A$939,W$7),W$7=(VLOOKUP(W$7,Data!$A$2:$A$852,1,FALSE)),0))),"H",IF(AND(W$7&gt;=$J13,W$7&lt;=$L13),($D13*$P13/$M13),0))),IF(AND(W$7&gt;=$J13,W$7&lt;=$L13),(($D13*$P13)/$M13),0))))))</f>
        <v>0</v>
      </c>
      <c r="X14" s="37">
        <f>IF(X$7&gt;$L13,(((IF(Data!$C$2&gt;0,(IF(OR(X$5=Data!$F$2,X$5=Data!$G$2,(IF(COUNTIF(Data!$A$2:$A$939,X$7),X$7=(VLOOKUP(X$7,Data!$A$2:$A$852,1,FALSE)),0))),"H",IF(AND(X$7&gt;=$J13,X$7&lt;=$K13),($D13*(1-$P13)/$N13),0))),IF(AND(X$7&gt;=$J13,X$7&lt;=$K13),(($D13-$O13)/$N13),0))))),(((IF(Data!$C$2&gt;0,(IF(OR(X$5=Data!$F$2,X$5=Data!$G$2,(IF(COUNTIF(Data!$A$2:$A$939,X$7),X$7=(VLOOKUP(X$7,Data!$A$2:$A$852,1,FALSE)),0))),"H",IF(AND(X$7&gt;=$J13,X$7&lt;=$L13),($D13*$P13/$M13),0))),IF(AND(X$7&gt;=$J13,X$7&lt;=$L13),(($D13*$P13)/$M13),0))))))</f>
        <v>0</v>
      </c>
      <c r="Y14" s="37" t="str">
        <f>IF(Y$7&gt;$L13,(((IF(Data!$C$2&gt;0,(IF(OR(Y$5=Data!$F$2,Y$5=Data!$G$2,(IF(COUNTIF(Data!$A$2:$A$939,Y$7),Y$7=(VLOOKUP(Y$7,Data!$A$2:$A$852,1,FALSE)),0))),"H",IF(AND(Y$7&gt;=$J13,Y$7&lt;=$K13),($D13*(1-$P13)/$N13),0))),IF(AND(Y$7&gt;=$J13,Y$7&lt;=$K13),(($D13-$O13)/$N13),0))))),(((IF(Data!$C$2&gt;0,(IF(OR(Y$5=Data!$F$2,Y$5=Data!$G$2,(IF(COUNTIF(Data!$A$2:$A$939,Y$7),Y$7=(VLOOKUP(Y$7,Data!$A$2:$A$852,1,FALSE)),0))),"H",IF(AND(Y$7&gt;=$J13,Y$7&lt;=$L13),($D13*$P13/$M13),0))),IF(AND(Y$7&gt;=$J13,Y$7&lt;=$L13),(($D13*$P13)/$M13),0))))))</f>
        <v>H</v>
      </c>
      <c r="Z14" s="37" t="str">
        <f>IF(Z$7&gt;$L13,(((IF(Data!$C$2&gt;0,(IF(OR(Z$5=Data!$F$2,Z$5=Data!$G$2,(IF(COUNTIF(Data!$A$2:$A$939,Z$7),Z$7=(VLOOKUP(Z$7,Data!$A$2:$A$852,1,FALSE)),0))),"H",IF(AND(Z$7&gt;=$J13,Z$7&lt;=$K13),($D13*(1-$P13)/$N13),0))),IF(AND(Z$7&gt;=$J13,Z$7&lt;=$K13),(($D13-$O13)/$N13),0))))),(((IF(Data!$C$2&gt;0,(IF(OR(Z$5=Data!$F$2,Z$5=Data!$G$2,(IF(COUNTIF(Data!$A$2:$A$939,Z$7),Z$7=(VLOOKUP(Z$7,Data!$A$2:$A$852,1,FALSE)),0))),"H",IF(AND(Z$7&gt;=$J13,Z$7&lt;=$L13),($D13*$P13/$M13),0))),IF(AND(Z$7&gt;=$J13,Z$7&lt;=$L13),(($D13*$P13)/$M13),0))))))</f>
        <v>H</v>
      </c>
      <c r="AA14" s="37">
        <f>IF(AA$7&gt;$L13,(((IF(Data!$C$2&gt;0,(IF(OR(AA$5=Data!$F$2,AA$5=Data!$G$2,(IF(COUNTIF(Data!$A$2:$A$939,AA$7),AA$7=(VLOOKUP(AA$7,Data!$A$2:$A$852,1,FALSE)),0))),"H",IF(AND(AA$7&gt;=$J13,AA$7&lt;=$K13),($D13*(1-$P13)/$N13),0))),IF(AND(AA$7&gt;=$J13,AA$7&lt;=$K13),(($D13-$O13)/$N13),0))))),(((IF(Data!$C$2&gt;0,(IF(OR(AA$5=Data!$F$2,AA$5=Data!$G$2,(IF(COUNTIF(Data!$A$2:$A$939,AA$7),AA$7=(VLOOKUP(AA$7,Data!$A$2:$A$852,1,FALSE)),0))),"H",IF(AND(AA$7&gt;=$J13,AA$7&lt;=$L13),($D13*$P13/$M13),0))),IF(AND(AA$7&gt;=$J13,AA$7&lt;=$L13),(($D13*$P13)/$M13),0))))))</f>
        <v>0</v>
      </c>
      <c r="AB14" s="37">
        <f>IF(AB$7&gt;$L13,(((IF(Data!$C$2&gt;0,(IF(OR(AB$5=Data!$F$2,AB$5=Data!$G$2,(IF(COUNTIF(Data!$A$2:$A$939,AB$7),AB$7=(VLOOKUP(AB$7,Data!$A$2:$A$852,1,FALSE)),0))),"H",IF(AND(AB$7&gt;=$J13,AB$7&lt;=$K13),($D13*(1-$P13)/$N13),0))),IF(AND(AB$7&gt;=$J13,AB$7&lt;=$K13),(($D13-$O13)/$N13),0))))),(((IF(Data!$C$2&gt;0,(IF(OR(AB$5=Data!$F$2,AB$5=Data!$G$2,(IF(COUNTIF(Data!$A$2:$A$939,AB$7),AB$7=(VLOOKUP(AB$7,Data!$A$2:$A$852,1,FALSE)),0))),"H",IF(AND(AB$7&gt;=$J13,AB$7&lt;=$L13),($D13*$P13/$M13),0))),IF(AND(AB$7&gt;=$J13,AB$7&lt;=$L13),(($D13*$P13)/$M13),0))))))</f>
        <v>0</v>
      </c>
      <c r="AC14" s="37">
        <f>IF(AC$7&gt;$L13,(((IF(Data!$C$2&gt;0,(IF(OR(AC$5=Data!$F$2,AC$5=Data!$G$2,(IF(COUNTIF(Data!$A$2:$A$939,AC$7),AC$7=(VLOOKUP(AC$7,Data!$A$2:$A$852,1,FALSE)),0))),"H",IF(AND(AC$7&gt;=$J13,AC$7&lt;=$K13),($D13*(1-$P13)/$N13),0))),IF(AND(AC$7&gt;=$J13,AC$7&lt;=$K13),(($D13-$O13)/$N13),0))))),(((IF(Data!$C$2&gt;0,(IF(OR(AC$5=Data!$F$2,AC$5=Data!$G$2,(IF(COUNTIF(Data!$A$2:$A$939,AC$7),AC$7=(VLOOKUP(AC$7,Data!$A$2:$A$852,1,FALSE)),0))),"H",IF(AND(AC$7&gt;=$J13,AC$7&lt;=$L13),($D13*$P13/$M13),0))),IF(AND(AC$7&gt;=$J13,AC$7&lt;=$L13),(($D13*$P13)/$M13),0))))))</f>
        <v>0</v>
      </c>
      <c r="AD14" s="37">
        <f>IF(AD$7&gt;$L13,(((IF(Data!$C$2&gt;0,(IF(OR(AD$5=Data!$F$2,AD$5=Data!$G$2,(IF(COUNTIF(Data!$A$2:$A$939,AD$7),AD$7=(VLOOKUP(AD$7,Data!$A$2:$A$852,1,FALSE)),0))),"H",IF(AND(AD$7&gt;=$J13,AD$7&lt;=$K13),($D13*(1-$P13)/$N13),0))),IF(AND(AD$7&gt;=$J13,AD$7&lt;=$K13),(($D13-$O13)/$N13),0))))),(((IF(Data!$C$2&gt;0,(IF(OR(AD$5=Data!$F$2,AD$5=Data!$G$2,(IF(COUNTIF(Data!$A$2:$A$939,AD$7),AD$7=(VLOOKUP(AD$7,Data!$A$2:$A$852,1,FALSE)),0))),"H",IF(AND(AD$7&gt;=$J13,AD$7&lt;=$L13),($D13*$P13/$M13),0))),IF(AND(AD$7&gt;=$J13,AD$7&lt;=$L13),(($D13*$P13)/$M13),0))))))</f>
        <v>0</v>
      </c>
      <c r="AE14" s="37">
        <f>IF(AE$7&gt;$L13,(((IF(Data!$C$2&gt;0,(IF(OR(AE$5=Data!$F$2,AE$5=Data!$G$2,(IF(COUNTIF(Data!$A$2:$A$939,AE$7),AE$7=(VLOOKUP(AE$7,Data!$A$2:$A$852,1,FALSE)),0))),"H",IF(AND(AE$7&gt;=$J13,AE$7&lt;=$K13),($D13*(1-$P13)/$N13),0))),IF(AND(AE$7&gt;=$J13,AE$7&lt;=$K13),(($D13-$O13)/$N13),0))))),(((IF(Data!$C$2&gt;0,(IF(OR(AE$5=Data!$F$2,AE$5=Data!$G$2,(IF(COUNTIF(Data!$A$2:$A$939,AE$7),AE$7=(VLOOKUP(AE$7,Data!$A$2:$A$852,1,FALSE)),0))),"H",IF(AND(AE$7&gt;=$J13,AE$7&lt;=$L13),($D13*$P13/$M13),0))),IF(AND(AE$7&gt;=$J13,AE$7&lt;=$L13),(($D13*$P13)/$M13),0))))))</f>
        <v>0</v>
      </c>
      <c r="AF14" s="37" t="str">
        <f>IF(AF$7&gt;$L13,(((IF(Data!$C$2&gt;0,(IF(OR(AF$5=Data!$F$2,AF$5=Data!$G$2,(IF(COUNTIF(Data!$A$2:$A$939,AF$7),AF$7=(VLOOKUP(AF$7,Data!$A$2:$A$852,1,FALSE)),0))),"H",IF(AND(AF$7&gt;=$J13,AF$7&lt;=$K13),($D13*(1-$P13)/$N13),0))),IF(AND(AF$7&gt;=$J13,AF$7&lt;=$K13),(($D13-$O13)/$N13),0))))),(((IF(Data!$C$2&gt;0,(IF(OR(AF$5=Data!$F$2,AF$5=Data!$G$2,(IF(COUNTIF(Data!$A$2:$A$939,AF$7),AF$7=(VLOOKUP(AF$7,Data!$A$2:$A$852,1,FALSE)),0))),"H",IF(AND(AF$7&gt;=$J13,AF$7&lt;=$L13),($D13*$P13/$M13),0))),IF(AND(AF$7&gt;=$J13,AF$7&lt;=$L13),(($D13*$P13)/$M13),0))))))</f>
        <v>H</v>
      </c>
      <c r="AG14" s="37" t="str">
        <f>IF(AG$7&gt;$L13,(((IF(Data!$C$2&gt;0,(IF(OR(AG$5=Data!$F$2,AG$5=Data!$G$2,(IF(COUNTIF(Data!$A$2:$A$939,AG$7),AG$7=(VLOOKUP(AG$7,Data!$A$2:$A$852,1,FALSE)),0))),"H",IF(AND(AG$7&gt;=$J13,AG$7&lt;=$K13),($D13*(1-$P13)/$N13),0))),IF(AND(AG$7&gt;=$J13,AG$7&lt;=$K13),(($D13-$O13)/$N13),0))))),(((IF(Data!$C$2&gt;0,(IF(OR(AG$5=Data!$F$2,AG$5=Data!$G$2,(IF(COUNTIF(Data!$A$2:$A$939,AG$7),AG$7=(VLOOKUP(AG$7,Data!$A$2:$A$852,1,FALSE)),0))),"H",IF(AND(AG$7&gt;=$J13,AG$7&lt;=$L13),($D13*$P13/$M13),0))),IF(AND(AG$7&gt;=$J13,AG$7&lt;=$L13),(($D13*$P13)/$M13),0))))))</f>
        <v>H</v>
      </c>
      <c r="AH14" s="37">
        <f>IF(AH$7&gt;$L13,(((IF(Data!$C$2&gt;0,(IF(OR(AH$5=Data!$F$2,AH$5=Data!$G$2,(IF(COUNTIF(Data!$A$2:$A$939,AH$7),AH$7=(VLOOKUP(AH$7,Data!$A$2:$A$852,1,FALSE)),0))),"H",IF(AND(AH$7&gt;=$J13,AH$7&lt;=$K13),($D13*(1-$P13)/$N13),0))),IF(AND(AH$7&gt;=$J13,AH$7&lt;=$K13),(($D13-$O13)/$N13),0))))),(((IF(Data!$C$2&gt;0,(IF(OR(AH$5=Data!$F$2,AH$5=Data!$G$2,(IF(COUNTIF(Data!$A$2:$A$939,AH$7),AH$7=(VLOOKUP(AH$7,Data!$A$2:$A$852,1,FALSE)),0))),"H",IF(AND(AH$7&gt;=$J13,AH$7&lt;=$L13),($D13*$P13/$M13),0))),IF(AND(AH$7&gt;=$J13,AH$7&lt;=$L13),(($D13*$P13)/$M13),0))))))</f>
        <v>0</v>
      </c>
      <c r="AI14" s="37">
        <f>IF(AI$7&gt;$L13,(((IF(Data!$C$2&gt;0,(IF(OR(AI$5=Data!$F$2,AI$5=Data!$G$2,(IF(COUNTIF(Data!$A$2:$A$939,AI$7),AI$7=(VLOOKUP(AI$7,Data!$A$2:$A$852,1,FALSE)),0))),"H",IF(AND(AI$7&gt;=$J13,AI$7&lt;=$K13),($D13*(1-$P13)/$N13),0))),IF(AND(AI$7&gt;=$J13,AI$7&lt;=$K13),(($D13-$O13)/$N13),0))))),(((IF(Data!$C$2&gt;0,(IF(OR(AI$5=Data!$F$2,AI$5=Data!$G$2,(IF(COUNTIF(Data!$A$2:$A$939,AI$7),AI$7=(VLOOKUP(AI$7,Data!$A$2:$A$852,1,FALSE)),0))),"H",IF(AND(AI$7&gt;=$J13,AI$7&lt;=$L13),($D13*$P13/$M13),0))),IF(AND(AI$7&gt;=$J13,AI$7&lt;=$L13),(($D13*$P13)/$M13),0))))))</f>
        <v>0</v>
      </c>
      <c r="AJ14" s="37">
        <f>IF(AJ$7&gt;$L13,(((IF(Data!$C$2&gt;0,(IF(OR(AJ$5=Data!$F$2,AJ$5=Data!$G$2,(IF(COUNTIF(Data!$A$2:$A$939,AJ$7),AJ$7=(VLOOKUP(AJ$7,Data!$A$2:$A$852,1,FALSE)),0))),"H",IF(AND(AJ$7&gt;=$J13,AJ$7&lt;=$K13),($D13*(1-$P13)/$N13),0))),IF(AND(AJ$7&gt;=$J13,AJ$7&lt;=$K13),(($D13-$O13)/$N13),0))))),(((IF(Data!$C$2&gt;0,(IF(OR(AJ$5=Data!$F$2,AJ$5=Data!$G$2,(IF(COUNTIF(Data!$A$2:$A$939,AJ$7),AJ$7=(VLOOKUP(AJ$7,Data!$A$2:$A$852,1,FALSE)),0))),"H",IF(AND(AJ$7&gt;=$J13,AJ$7&lt;=$L13),($D13*$P13/$M13),0))),IF(AND(AJ$7&gt;=$J13,AJ$7&lt;=$L13),(($D13*$P13)/$M13),0))))))</f>
        <v>0</v>
      </c>
      <c r="AK14" s="37">
        <f>IF(AK$7&gt;$L13,(((IF(Data!$C$2&gt;0,(IF(OR(AK$5=Data!$F$2,AK$5=Data!$G$2,(IF(COUNTIF(Data!$A$2:$A$939,AK$7),AK$7=(VLOOKUP(AK$7,Data!$A$2:$A$852,1,FALSE)),0))),"H",IF(AND(AK$7&gt;=$J13,AK$7&lt;=$K13),($D13*(1-$P13)/$N13),0))),IF(AND(AK$7&gt;=$J13,AK$7&lt;=$K13),(($D13-$O13)/$N13),0))))),(((IF(Data!$C$2&gt;0,(IF(OR(AK$5=Data!$F$2,AK$5=Data!$G$2,(IF(COUNTIF(Data!$A$2:$A$939,AK$7),AK$7=(VLOOKUP(AK$7,Data!$A$2:$A$852,1,FALSE)),0))),"H",IF(AND(AK$7&gt;=$J13,AK$7&lt;=$L13),($D13*$P13/$M13),0))),IF(AND(AK$7&gt;=$J13,AK$7&lt;=$L13),(($D13*$P13)/$M13),0))))))</f>
        <v>0</v>
      </c>
      <c r="AL14" s="37">
        <f>IF(AL$7&gt;$L13,(((IF(Data!$C$2&gt;0,(IF(OR(AL$5=Data!$F$2,AL$5=Data!$G$2,(IF(COUNTIF(Data!$A$2:$A$939,AL$7),AL$7=(VLOOKUP(AL$7,Data!$A$2:$A$852,1,FALSE)),0))),"H",IF(AND(AL$7&gt;=$J13,AL$7&lt;=$K13),($D13*(1-$P13)/$N13),0))),IF(AND(AL$7&gt;=$J13,AL$7&lt;=$K13),(($D13-$O13)/$N13),0))))),(((IF(Data!$C$2&gt;0,(IF(OR(AL$5=Data!$F$2,AL$5=Data!$G$2,(IF(COUNTIF(Data!$A$2:$A$939,AL$7),AL$7=(VLOOKUP(AL$7,Data!$A$2:$A$852,1,FALSE)),0))),"H",IF(AND(AL$7&gt;=$J13,AL$7&lt;=$L13),($D13*$P13/$M13),0))),IF(AND(AL$7&gt;=$J13,AL$7&lt;=$L13),(($D13*$P13)/$M13),0))))))</f>
        <v>0</v>
      </c>
      <c r="AM14" s="37" t="str">
        <f>IF(AM$7&gt;$L13,(((IF(Data!$C$2&gt;0,(IF(OR(AM$5=Data!$F$2,AM$5=Data!$G$2,(IF(COUNTIF(Data!$A$2:$A$939,AM$7),AM$7=(VLOOKUP(AM$7,Data!$A$2:$A$852,1,FALSE)),0))),"H",IF(AND(AM$7&gt;=$J13,AM$7&lt;=$K13),($D13*(1-$P13)/$N13),0))),IF(AND(AM$7&gt;=$J13,AM$7&lt;=$K13),(($D13-$O13)/$N13),0))))),(((IF(Data!$C$2&gt;0,(IF(OR(AM$5=Data!$F$2,AM$5=Data!$G$2,(IF(COUNTIF(Data!$A$2:$A$939,AM$7),AM$7=(VLOOKUP(AM$7,Data!$A$2:$A$852,1,FALSE)),0))),"H",IF(AND(AM$7&gt;=$J13,AM$7&lt;=$L13),($D13*$P13/$M13),0))),IF(AND(AM$7&gt;=$J13,AM$7&lt;=$L13),(($D13*$P13)/$M13),0))))))</f>
        <v>H</v>
      </c>
      <c r="AN14" s="37" t="str">
        <f>IF(AN$7&gt;$L13,(((IF(Data!$C$2&gt;0,(IF(OR(AN$5=Data!$F$2,AN$5=Data!$G$2,(IF(COUNTIF(Data!$A$2:$A$939,AN$7),AN$7=(VLOOKUP(AN$7,Data!$A$2:$A$852,1,FALSE)),0))),"H",IF(AND(AN$7&gt;=$J13,AN$7&lt;=$K13),($D13*(1-$P13)/$N13),0))),IF(AND(AN$7&gt;=$J13,AN$7&lt;=$K13),(($D13-$O13)/$N13),0))))),(((IF(Data!$C$2&gt;0,(IF(OR(AN$5=Data!$F$2,AN$5=Data!$G$2,(IF(COUNTIF(Data!$A$2:$A$939,AN$7),AN$7=(VLOOKUP(AN$7,Data!$A$2:$A$852,1,FALSE)),0))),"H",IF(AND(AN$7&gt;=$J13,AN$7&lt;=$L13),($D13*$P13/$M13),0))),IF(AND(AN$7&gt;=$J13,AN$7&lt;=$L13),(($D13*$P13)/$M13),0))))))</f>
        <v>H</v>
      </c>
      <c r="AO14" s="37">
        <f>IF(AO$7&gt;$L13,(((IF(Data!$C$2&gt;0,(IF(OR(AO$5=Data!$F$2,AO$5=Data!$G$2,(IF(COUNTIF(Data!$A$2:$A$939,AO$7),AO$7=(VLOOKUP(AO$7,Data!$A$2:$A$852,1,FALSE)),0))),"H",IF(AND(AO$7&gt;=$J13,AO$7&lt;=$K13),($D13*(1-$P13)/$N13),0))),IF(AND(AO$7&gt;=$J13,AO$7&lt;=$K13),(($D13-$O13)/$N13),0))))),(((IF(Data!$C$2&gt;0,(IF(OR(AO$5=Data!$F$2,AO$5=Data!$G$2,(IF(COUNTIF(Data!$A$2:$A$939,AO$7),AO$7=(VLOOKUP(AO$7,Data!$A$2:$A$852,1,FALSE)),0))),"H",IF(AND(AO$7&gt;=$J13,AO$7&lt;=$L13),($D13*$P13/$M13),0))),IF(AND(AO$7&gt;=$J13,AO$7&lt;=$L13),(($D13*$P13)/$M13),0))))))</f>
        <v>0</v>
      </c>
      <c r="AP14" s="37">
        <f>IF(AP$7&gt;$L13,(((IF(Data!$C$2&gt;0,(IF(OR(AP$5=Data!$F$2,AP$5=Data!$G$2,(IF(COUNTIF(Data!$A$2:$A$939,AP$7),AP$7=(VLOOKUP(AP$7,Data!$A$2:$A$852,1,FALSE)),0))),"H",IF(AND(AP$7&gt;=$J13,AP$7&lt;=$K13),($D13*(1-$P13)/$N13),0))),IF(AND(AP$7&gt;=$J13,AP$7&lt;=$K13),(($D13-$O13)/$N13),0))))),(((IF(Data!$C$2&gt;0,(IF(OR(AP$5=Data!$F$2,AP$5=Data!$G$2,(IF(COUNTIF(Data!$A$2:$A$939,AP$7),AP$7=(VLOOKUP(AP$7,Data!$A$2:$A$852,1,FALSE)),0))),"H",IF(AND(AP$7&gt;=$J13,AP$7&lt;=$L13),($D13*$P13/$M13),0))),IF(AND(AP$7&gt;=$J13,AP$7&lt;=$L13),(($D13*$P13)/$M13),0))))))</f>
        <v>0</v>
      </c>
      <c r="AQ14" s="37">
        <f>IF(AQ$7&gt;$L13,(((IF(Data!$C$2&gt;0,(IF(OR(AQ$5=Data!$F$2,AQ$5=Data!$G$2,(IF(COUNTIF(Data!$A$2:$A$939,AQ$7),AQ$7=(VLOOKUP(AQ$7,Data!$A$2:$A$852,1,FALSE)),0))),"H",IF(AND(AQ$7&gt;=$J13,AQ$7&lt;=$K13),($D13*(1-$P13)/$N13),0))),IF(AND(AQ$7&gt;=$J13,AQ$7&lt;=$K13),(($D13-$O13)/$N13),0))))),(((IF(Data!$C$2&gt;0,(IF(OR(AQ$5=Data!$F$2,AQ$5=Data!$G$2,(IF(COUNTIF(Data!$A$2:$A$939,AQ$7),AQ$7=(VLOOKUP(AQ$7,Data!$A$2:$A$852,1,FALSE)),0))),"H",IF(AND(AQ$7&gt;=$J13,AQ$7&lt;=$L13),($D13*$P13/$M13),0))),IF(AND(AQ$7&gt;=$J13,AQ$7&lt;=$L13),(($D13*$P13)/$M13),0))))))</f>
        <v>0</v>
      </c>
      <c r="AR14" s="37">
        <f>IF(AR$7&gt;$L13,(((IF(Data!$C$2&gt;0,(IF(OR(AR$5=Data!$F$2,AR$5=Data!$G$2,(IF(COUNTIF(Data!$A$2:$A$939,AR$7),AR$7=(VLOOKUP(AR$7,Data!$A$2:$A$852,1,FALSE)),0))),"H",IF(AND(AR$7&gt;=$J13,AR$7&lt;=$K13),($D13*(1-$P13)/$N13),0))),IF(AND(AR$7&gt;=$J13,AR$7&lt;=$K13),(($D13-$O13)/$N13),0))))),(((IF(Data!$C$2&gt;0,(IF(OR(AR$5=Data!$F$2,AR$5=Data!$G$2,(IF(COUNTIF(Data!$A$2:$A$939,AR$7),AR$7=(VLOOKUP(AR$7,Data!$A$2:$A$852,1,FALSE)),0))),"H",IF(AND(AR$7&gt;=$J13,AR$7&lt;=$L13),($D13*$P13/$M13),0))),IF(AND(AR$7&gt;=$J13,AR$7&lt;=$L13),(($D13*$P13)/$M13),0))))))</f>
        <v>0</v>
      </c>
      <c r="AS14" s="37">
        <f>IF(AS$7&gt;$L13,(((IF(Data!$C$2&gt;0,(IF(OR(AS$5=Data!$F$2,AS$5=Data!$G$2,(IF(COUNTIF(Data!$A$2:$A$939,AS$7),AS$7=(VLOOKUP(AS$7,Data!$A$2:$A$852,1,FALSE)),0))),"H",IF(AND(AS$7&gt;=$J13,AS$7&lt;=$K13),($D13*(1-$P13)/$N13),0))),IF(AND(AS$7&gt;=$J13,AS$7&lt;=$K13),(($D13-$O13)/$N13),0))))),(((IF(Data!$C$2&gt;0,(IF(OR(AS$5=Data!$F$2,AS$5=Data!$G$2,(IF(COUNTIF(Data!$A$2:$A$939,AS$7),AS$7=(VLOOKUP(AS$7,Data!$A$2:$A$852,1,FALSE)),0))),"H",IF(AND(AS$7&gt;=$J13,AS$7&lt;=$L13),($D13*$P13/$M13),0))),IF(AND(AS$7&gt;=$J13,AS$7&lt;=$L13),(($D13*$P13)/$M13),0))))))</f>
        <v>8.7272727272727266</v>
      </c>
      <c r="AT14" s="37" t="str">
        <f>IF(AT$7&gt;$L13,(((IF(Data!$C$2&gt;0,(IF(OR(AT$5=Data!$F$2,AT$5=Data!$G$2,(IF(COUNTIF(Data!$A$2:$A$939,AT$7),AT$7=(VLOOKUP(AT$7,Data!$A$2:$A$852,1,FALSE)),0))),"H",IF(AND(AT$7&gt;=$J13,AT$7&lt;=$K13),($D13*(1-$P13)/$N13),0))),IF(AND(AT$7&gt;=$J13,AT$7&lt;=$K13),(($D13-$O13)/$N13),0))))),(((IF(Data!$C$2&gt;0,(IF(OR(AT$5=Data!$F$2,AT$5=Data!$G$2,(IF(COUNTIF(Data!$A$2:$A$939,AT$7),AT$7=(VLOOKUP(AT$7,Data!$A$2:$A$852,1,FALSE)),0))),"H",IF(AND(AT$7&gt;=$J13,AT$7&lt;=$L13),($D13*$P13/$M13),0))),IF(AND(AT$7&gt;=$J13,AT$7&lt;=$L13),(($D13*$P13)/$M13),0))))))</f>
        <v>H</v>
      </c>
      <c r="AU14" s="37" t="str">
        <f>IF(AU$7&gt;$L13,(((IF(Data!$C$2&gt;0,(IF(OR(AU$5=Data!$F$2,AU$5=Data!$G$2,(IF(COUNTIF(Data!$A$2:$A$939,AU$7),AU$7=(VLOOKUP(AU$7,Data!$A$2:$A$852,1,FALSE)),0))),"H",IF(AND(AU$7&gt;=$J13,AU$7&lt;=$K13),($D13*(1-$P13)/$N13),0))),IF(AND(AU$7&gt;=$J13,AU$7&lt;=$K13),(($D13-$O13)/$N13),0))))),(((IF(Data!$C$2&gt;0,(IF(OR(AU$5=Data!$F$2,AU$5=Data!$G$2,(IF(COUNTIF(Data!$A$2:$A$939,AU$7),AU$7=(VLOOKUP(AU$7,Data!$A$2:$A$852,1,FALSE)),0))),"H",IF(AND(AU$7&gt;=$J13,AU$7&lt;=$L13),($D13*$P13/$M13),0))),IF(AND(AU$7&gt;=$J13,AU$7&lt;=$L13),(($D13*$P13)/$M13),0))))))</f>
        <v>H</v>
      </c>
      <c r="AV14" s="37">
        <f>IF(AV$7&gt;$L13,(((IF(Data!$C$2&gt;0,(IF(OR(AV$5=Data!$F$2,AV$5=Data!$G$2,(IF(COUNTIF(Data!$A$2:$A$939,AV$7),AV$7=(VLOOKUP(AV$7,Data!$A$2:$A$852,1,FALSE)),0))),"H",IF(AND(AV$7&gt;=$J13,AV$7&lt;=$K13),($D13*(1-$P13)/$N13),0))),IF(AND(AV$7&gt;=$J13,AV$7&lt;=$K13),(($D13-$O13)/$N13),0))))),(((IF(Data!$C$2&gt;0,(IF(OR(AV$5=Data!$F$2,AV$5=Data!$G$2,(IF(COUNTIF(Data!$A$2:$A$939,AV$7),AV$7=(VLOOKUP(AV$7,Data!$A$2:$A$852,1,FALSE)),0))),"H",IF(AND(AV$7&gt;=$J13,AV$7&lt;=$L13),($D13*$P13/$M13),0))),IF(AND(AV$7&gt;=$J13,AV$7&lt;=$L13),(($D13*$P13)/$M13),0))))))</f>
        <v>8.7272727272727266</v>
      </c>
      <c r="AW14" s="37">
        <f>IF(AW$7&gt;$L13,(((IF(Data!$C$2&gt;0,(IF(OR(AW$5=Data!$F$2,AW$5=Data!$G$2,(IF(COUNTIF(Data!$A$2:$A$939,AW$7),AW$7=(VLOOKUP(AW$7,Data!$A$2:$A$852,1,FALSE)),0))),"H",IF(AND(AW$7&gt;=$J13,AW$7&lt;=$K13),($D13*(1-$P13)/$N13),0))),IF(AND(AW$7&gt;=$J13,AW$7&lt;=$K13),(($D13-$O13)/$N13),0))))),(((IF(Data!$C$2&gt;0,(IF(OR(AW$5=Data!$F$2,AW$5=Data!$G$2,(IF(COUNTIF(Data!$A$2:$A$939,AW$7),AW$7=(VLOOKUP(AW$7,Data!$A$2:$A$852,1,FALSE)),0))),"H",IF(AND(AW$7&gt;=$J13,AW$7&lt;=$L13),($D13*$P13/$M13),0))),IF(AND(AW$7&gt;=$J13,AW$7&lt;=$L13),(($D13*$P13)/$M13),0))))))</f>
        <v>8.7272727272727266</v>
      </c>
      <c r="AX14" s="37">
        <f>IF(AX$7&gt;$L13,(((IF(Data!$C$2&gt;0,(IF(OR(AX$5=Data!$F$2,AX$5=Data!$G$2,(IF(COUNTIF(Data!$A$2:$A$939,AX$7),AX$7=(VLOOKUP(AX$7,Data!$A$2:$A$852,1,FALSE)),0))),"H",IF(AND(AX$7&gt;=$J13,AX$7&lt;=$K13),($D13*(1-$P13)/$N13),0))),IF(AND(AX$7&gt;=$J13,AX$7&lt;=$K13),(($D13-$O13)/$N13),0))))),(((IF(Data!$C$2&gt;0,(IF(OR(AX$5=Data!$F$2,AX$5=Data!$G$2,(IF(COUNTIF(Data!$A$2:$A$939,AX$7),AX$7=(VLOOKUP(AX$7,Data!$A$2:$A$852,1,FALSE)),0))),"H",IF(AND(AX$7&gt;=$J13,AX$7&lt;=$L13),($D13*$P13/$M13),0))),IF(AND(AX$7&gt;=$J13,AX$7&lt;=$L13),(($D13*$P13)/$M13),0))))))</f>
        <v>8.7272727272727266</v>
      </c>
      <c r="AY14" s="37">
        <f>IF(AY$7&gt;$L13,(((IF(Data!$C$2&gt;0,(IF(OR(AY$5=Data!$F$2,AY$5=Data!$G$2,(IF(COUNTIF(Data!$A$2:$A$939,AY$7),AY$7=(VLOOKUP(AY$7,Data!$A$2:$A$852,1,FALSE)),0))),"H",IF(AND(AY$7&gt;=$J13,AY$7&lt;=$K13),($D13*(1-$P13)/$N13),0))),IF(AND(AY$7&gt;=$J13,AY$7&lt;=$K13),(($D13-$O13)/$N13),0))))),(((IF(Data!$C$2&gt;0,(IF(OR(AY$5=Data!$F$2,AY$5=Data!$G$2,(IF(COUNTIF(Data!$A$2:$A$939,AY$7),AY$7=(VLOOKUP(AY$7,Data!$A$2:$A$852,1,FALSE)),0))),"H",IF(AND(AY$7&gt;=$J13,AY$7&lt;=$L13),($D13*$P13/$M13),0))),IF(AND(AY$7&gt;=$J13,AY$7&lt;=$L13),(($D13*$P13)/$M13),0))))))</f>
        <v>8.7272727272727266</v>
      </c>
      <c r="AZ14" s="37">
        <f>IF(AZ$7&gt;$L13,(((IF(Data!$C$2&gt;0,(IF(OR(AZ$5=Data!$F$2,AZ$5=Data!$G$2,(IF(COUNTIF(Data!$A$2:$A$939,AZ$7),AZ$7=(VLOOKUP(AZ$7,Data!$A$2:$A$852,1,FALSE)),0))),"H",IF(AND(AZ$7&gt;=$J13,AZ$7&lt;=$K13),($D13*(1-$P13)/$N13),0))),IF(AND(AZ$7&gt;=$J13,AZ$7&lt;=$K13),(($D13-$O13)/$N13),0))))),(((IF(Data!$C$2&gt;0,(IF(OR(AZ$5=Data!$F$2,AZ$5=Data!$G$2,(IF(COUNTIF(Data!$A$2:$A$939,AZ$7),AZ$7=(VLOOKUP(AZ$7,Data!$A$2:$A$852,1,FALSE)),0))),"H",IF(AND(AZ$7&gt;=$J13,AZ$7&lt;=$L13),($D13*$P13/$M13),0))),IF(AND(AZ$7&gt;=$J13,AZ$7&lt;=$L13),(($D13*$P13)/$M13),0))))))</f>
        <v>8.7272727272727266</v>
      </c>
      <c r="BA14" s="37" t="str">
        <f>IF(BA$7&gt;$L13,(((IF(Data!$C$2&gt;0,(IF(OR(BA$5=Data!$F$2,BA$5=Data!$G$2,(IF(COUNTIF(Data!$A$2:$A$939,BA$7),BA$7=(VLOOKUP(BA$7,Data!$A$2:$A$852,1,FALSE)),0))),"H",IF(AND(BA$7&gt;=$J13,BA$7&lt;=$K13),($D13*(1-$P13)/$N13),0))),IF(AND(BA$7&gt;=$J13,BA$7&lt;=$K13),(($D13-$O13)/$N13),0))))),(((IF(Data!$C$2&gt;0,(IF(OR(BA$5=Data!$F$2,BA$5=Data!$G$2,(IF(COUNTIF(Data!$A$2:$A$939,BA$7),BA$7=(VLOOKUP(BA$7,Data!$A$2:$A$852,1,FALSE)),0))),"H",IF(AND(BA$7&gt;=$J13,BA$7&lt;=$L13),($D13*$P13/$M13),0))),IF(AND(BA$7&gt;=$J13,BA$7&lt;=$L13),(($D13*$P13)/$M13),0))))))</f>
        <v>H</v>
      </c>
      <c r="BB14" s="37" t="str">
        <f>IF(BB$7&gt;$L13,(((IF(Data!$C$2&gt;0,(IF(OR(BB$5=Data!$F$2,BB$5=Data!$G$2,(IF(COUNTIF(Data!$A$2:$A$939,BB$7),BB$7=(VLOOKUP(BB$7,Data!$A$2:$A$852,1,FALSE)),0))),"H",IF(AND(BB$7&gt;=$J13,BB$7&lt;=$K13),($D13*(1-$P13)/$N13),0))),IF(AND(BB$7&gt;=$J13,BB$7&lt;=$K13),(($D13-$O13)/$N13),0))))),(((IF(Data!$C$2&gt;0,(IF(OR(BB$5=Data!$F$2,BB$5=Data!$G$2,(IF(COUNTIF(Data!$A$2:$A$939,BB$7),BB$7=(VLOOKUP(BB$7,Data!$A$2:$A$852,1,FALSE)),0))),"H",IF(AND(BB$7&gt;=$J13,BB$7&lt;=$L13),($D13*$P13/$M13),0))),IF(AND(BB$7&gt;=$J13,BB$7&lt;=$L13),(($D13*$P13)/$M13),0))))))</f>
        <v>H</v>
      </c>
      <c r="BC14" s="37">
        <f>IF(BC$7&gt;$L13,(((IF(Data!$C$2&gt;0,(IF(OR(BC$5=Data!$F$2,BC$5=Data!$G$2,(IF(COUNTIF(Data!$A$2:$A$939,BC$7),BC$7=(VLOOKUP(BC$7,Data!$A$2:$A$852,1,FALSE)),0))),"H",IF(AND(BC$7&gt;=$J13,BC$7&lt;=$K13),($D13*(1-$P13)/$N13),0))),IF(AND(BC$7&gt;=$J13,BC$7&lt;=$K13),(($D13-$O13)/$N13),0))))),(((IF(Data!$C$2&gt;0,(IF(OR(BC$5=Data!$F$2,BC$5=Data!$G$2,(IF(COUNTIF(Data!$A$2:$A$939,BC$7),BC$7=(VLOOKUP(BC$7,Data!$A$2:$A$852,1,FALSE)),0))),"H",IF(AND(BC$7&gt;=$J13,BC$7&lt;=$L13),($D13*$P13/$M13),0))),IF(AND(BC$7&gt;=$J13,BC$7&lt;=$L13),(($D13*$P13)/$M13),0))))))</f>
        <v>8.7272727272727266</v>
      </c>
      <c r="BD14" s="37">
        <f>IF(BD$7&gt;$L13,(((IF(Data!$C$2&gt;0,(IF(OR(BD$5=Data!$F$2,BD$5=Data!$G$2,(IF(COUNTIF(Data!$A$2:$A$939,BD$7),BD$7=(VLOOKUP(BD$7,Data!$A$2:$A$852,1,FALSE)),0))),"H",IF(AND(BD$7&gt;=$J13,BD$7&lt;=$K13),($D13*(1-$P13)/$N13),0))),IF(AND(BD$7&gt;=$J13,BD$7&lt;=$K13),(($D13-$O13)/$N13),0))))),(((IF(Data!$C$2&gt;0,(IF(OR(BD$5=Data!$F$2,BD$5=Data!$G$2,(IF(COUNTIF(Data!$A$2:$A$939,BD$7),BD$7=(VLOOKUP(BD$7,Data!$A$2:$A$852,1,FALSE)),0))),"H",IF(AND(BD$7&gt;=$J13,BD$7&lt;=$L13),($D13*$P13/$M13),0))),IF(AND(BD$7&gt;=$J13,BD$7&lt;=$L13),(($D13*$P13)/$M13),0))))))</f>
        <v>8.7272727272727266</v>
      </c>
      <c r="BE14" s="37">
        <f>IF(BE$7&gt;$L13,(((IF(Data!$C$2&gt;0,(IF(OR(BE$5=Data!$F$2,BE$5=Data!$G$2,(IF(COUNTIF(Data!$A$2:$A$939,BE$7),BE$7=(VLOOKUP(BE$7,Data!$A$2:$A$852,1,FALSE)),0))),"H",IF(AND(BE$7&gt;=$J13,BE$7&lt;=$K13),($D13*(1-$P13)/$N13),0))),IF(AND(BE$7&gt;=$J13,BE$7&lt;=$K13),(($D13-$O13)/$N13),0))))),(((IF(Data!$C$2&gt;0,(IF(OR(BE$5=Data!$F$2,BE$5=Data!$G$2,(IF(COUNTIF(Data!$A$2:$A$939,BE$7),BE$7=(VLOOKUP(BE$7,Data!$A$2:$A$852,1,FALSE)),0))),"H",IF(AND(BE$7&gt;=$J13,BE$7&lt;=$L13),($D13*$P13/$M13),0))),IF(AND(BE$7&gt;=$J13,BE$7&lt;=$L13),(($D13*$P13)/$M13),0))))))</f>
        <v>8.7272727272727266</v>
      </c>
      <c r="BF14" s="37">
        <f>IF(BF$7&gt;$L13,(((IF(Data!$C$2&gt;0,(IF(OR(BF$5=Data!$F$2,BF$5=Data!$G$2,(IF(COUNTIF(Data!$A$2:$A$939,BF$7),BF$7=(VLOOKUP(BF$7,Data!$A$2:$A$852,1,FALSE)),0))),"H",IF(AND(BF$7&gt;=$J13,BF$7&lt;=$K13),($D13*(1-$P13)/$N13),0))),IF(AND(BF$7&gt;=$J13,BF$7&lt;=$K13),(($D13-$O13)/$N13),0))))),(((IF(Data!$C$2&gt;0,(IF(OR(BF$5=Data!$F$2,BF$5=Data!$G$2,(IF(COUNTIF(Data!$A$2:$A$939,BF$7),BF$7=(VLOOKUP(BF$7,Data!$A$2:$A$852,1,FALSE)),0))),"H",IF(AND(BF$7&gt;=$J13,BF$7&lt;=$L13),($D13*$P13/$M13),0))),IF(AND(BF$7&gt;=$J13,BF$7&lt;=$L13),(($D13*$P13)/$M13),0))))))</f>
        <v>8.7272727272727266</v>
      </c>
      <c r="BG14" s="37">
        <f>IF(BG$7&gt;$L13,(((IF(Data!$C$2&gt;0,(IF(OR(BG$5=Data!$F$2,BG$5=Data!$G$2,(IF(COUNTIF(Data!$A$2:$A$939,BG$7),BG$7=(VLOOKUP(BG$7,Data!$A$2:$A$852,1,FALSE)),0))),"H",IF(AND(BG$7&gt;=$J13,BG$7&lt;=$K13),($D13*(1-$P13)/$N13),0))),IF(AND(BG$7&gt;=$J13,BG$7&lt;=$K13),(($D13-$O13)/$N13),0))))),(((IF(Data!$C$2&gt;0,(IF(OR(BG$5=Data!$F$2,BG$5=Data!$G$2,(IF(COUNTIF(Data!$A$2:$A$939,BG$7),BG$7=(VLOOKUP(BG$7,Data!$A$2:$A$852,1,FALSE)),0))),"H",IF(AND(BG$7&gt;=$J13,BG$7&lt;=$L13),($D13*$P13/$M13),0))),IF(AND(BG$7&gt;=$J13,BG$7&lt;=$L13),(($D13*$P13)/$M13),0))))))</f>
        <v>8.7272727272727266</v>
      </c>
      <c r="BH14" s="37" t="str">
        <f>IF(BH$7&gt;$L13,(((IF(Data!$C$2&gt;0,(IF(OR(BH$5=Data!$F$2,BH$5=Data!$G$2,(IF(COUNTIF(Data!$A$2:$A$939,BH$7),BH$7=(VLOOKUP(BH$7,Data!$A$2:$A$852,1,FALSE)),0))),"H",IF(AND(BH$7&gt;=$J13,BH$7&lt;=$K13),($D13*(1-$P13)/$N13),0))),IF(AND(BH$7&gt;=$J13,BH$7&lt;=$K13),(($D13-$O13)/$N13),0))))),(((IF(Data!$C$2&gt;0,(IF(OR(BH$5=Data!$F$2,BH$5=Data!$G$2,(IF(COUNTIF(Data!$A$2:$A$939,BH$7),BH$7=(VLOOKUP(BH$7,Data!$A$2:$A$852,1,FALSE)),0))),"H",IF(AND(BH$7&gt;=$J13,BH$7&lt;=$L13),($D13*$P13/$M13),0))),IF(AND(BH$7&gt;=$J13,BH$7&lt;=$L13),(($D13*$P13)/$M13),0))))))</f>
        <v>H</v>
      </c>
      <c r="BI14" s="37" t="str">
        <f>IF(BI$7&gt;$L13,(((IF(Data!$C$2&gt;0,(IF(OR(BI$5=Data!$F$2,BI$5=Data!$G$2,(IF(COUNTIF(Data!$A$2:$A$939,BI$7),BI$7=(VLOOKUP(BI$7,Data!$A$2:$A$852,1,FALSE)),0))),"H",IF(AND(BI$7&gt;=$J13,BI$7&lt;=$K13),($D13*(1-$P13)/$N13),0))),IF(AND(BI$7&gt;=$J13,BI$7&lt;=$K13),(($D13-$O13)/$N13),0))))),(((IF(Data!$C$2&gt;0,(IF(OR(BI$5=Data!$F$2,BI$5=Data!$G$2,(IF(COUNTIF(Data!$A$2:$A$939,BI$7),BI$7=(VLOOKUP(BI$7,Data!$A$2:$A$852,1,FALSE)),0))),"H",IF(AND(BI$7&gt;=$J13,BI$7&lt;=$L13),($D13*$P13/$M13),0))),IF(AND(BI$7&gt;=$J13,BI$7&lt;=$L13),(($D13*$P13)/$M13),0))))))</f>
        <v>H</v>
      </c>
      <c r="BJ14" s="37">
        <f>IF(BJ$7&gt;$L13,(((IF(Data!$C$2&gt;0,(IF(OR(BJ$5=Data!$F$2,BJ$5=Data!$G$2,(IF(COUNTIF(Data!$A$2:$A$939,BJ$7),BJ$7=(VLOOKUP(BJ$7,Data!$A$2:$A$852,1,FALSE)),0))),"H",IF(AND(BJ$7&gt;=$J13,BJ$7&lt;=$K13),($D13*(1-$P13)/$N13),0))),IF(AND(BJ$7&gt;=$J13,BJ$7&lt;=$K13),(($D13-$O13)/$N13),0))))),(((IF(Data!$C$2&gt;0,(IF(OR(BJ$5=Data!$F$2,BJ$5=Data!$G$2,(IF(COUNTIF(Data!$A$2:$A$939,BJ$7),BJ$7=(VLOOKUP(BJ$7,Data!$A$2:$A$852,1,FALSE)),0))),"H",IF(AND(BJ$7&gt;=$J13,BJ$7&lt;=$L13),($D13*$P13/$M13),0))),IF(AND(BJ$7&gt;=$J13,BJ$7&lt;=$L13),(($D13*$P13)/$M13),0))))))</f>
        <v>0</v>
      </c>
      <c r="BK14" s="37">
        <f>IF(BK$7&gt;$L13,(((IF(Data!$C$2&gt;0,(IF(OR(BK$5=Data!$F$2,BK$5=Data!$G$2,(IF(COUNTIF(Data!$A$2:$A$939,BK$7),BK$7=(VLOOKUP(BK$7,Data!$A$2:$A$852,1,FALSE)),0))),"H",IF(AND(BK$7&gt;=$J13,BK$7&lt;=$K13),($D13*(1-$P13)/$N13),0))),IF(AND(BK$7&gt;=$J13,BK$7&lt;=$K13),(($D13-$O13)/$N13),0))))),(((IF(Data!$C$2&gt;0,(IF(OR(BK$5=Data!$F$2,BK$5=Data!$G$2,(IF(COUNTIF(Data!$A$2:$A$939,BK$7),BK$7=(VLOOKUP(BK$7,Data!$A$2:$A$852,1,FALSE)),0))),"H",IF(AND(BK$7&gt;=$J13,BK$7&lt;=$L13),($D13*$P13/$M13),0))),IF(AND(BK$7&gt;=$J13,BK$7&lt;=$L13),(($D13*$P13)/$M13),0))))))</f>
        <v>0</v>
      </c>
      <c r="BL14" s="37">
        <f>IF(BL$7&gt;$L13,(((IF(Data!$C$2&gt;0,(IF(OR(BL$5=Data!$F$2,BL$5=Data!$G$2,(IF(COUNTIF(Data!$A$2:$A$939,BL$7),BL$7=(VLOOKUP(BL$7,Data!$A$2:$A$852,1,FALSE)),0))),"H",IF(AND(BL$7&gt;=$J13,BL$7&lt;=$K13),($D13*(1-$P13)/$N13),0))),IF(AND(BL$7&gt;=$J13,BL$7&lt;=$K13),(($D13-$O13)/$N13),0))))),(((IF(Data!$C$2&gt;0,(IF(OR(BL$5=Data!$F$2,BL$5=Data!$G$2,(IF(COUNTIF(Data!$A$2:$A$939,BL$7),BL$7=(VLOOKUP(BL$7,Data!$A$2:$A$852,1,FALSE)),0))),"H",IF(AND(BL$7&gt;=$J13,BL$7&lt;=$L13),($D13*$P13/$M13),0))),IF(AND(BL$7&gt;=$J13,BL$7&lt;=$L13),(($D13*$P13)/$M13),0))))))</f>
        <v>0</v>
      </c>
      <c r="BM14" s="37">
        <f>IF(BM$7&gt;$L13,(((IF(Data!$C$2&gt;0,(IF(OR(BM$5=Data!$F$2,BM$5=Data!$G$2,(IF(COUNTIF(Data!$A$2:$A$939,BM$7),BM$7=(VLOOKUP(BM$7,Data!$A$2:$A$852,1,FALSE)),0))),"H",IF(AND(BM$7&gt;=$J13,BM$7&lt;=$K13),($D13*(1-$P13)/$N13),0))),IF(AND(BM$7&gt;=$J13,BM$7&lt;=$K13),(($D13-$O13)/$N13),0))))),(((IF(Data!$C$2&gt;0,(IF(OR(BM$5=Data!$F$2,BM$5=Data!$G$2,(IF(COUNTIF(Data!$A$2:$A$939,BM$7),BM$7=(VLOOKUP(BM$7,Data!$A$2:$A$852,1,FALSE)),0))),"H",IF(AND(BM$7&gt;=$J13,BM$7&lt;=$L13),($D13*$P13/$M13),0))),IF(AND(BM$7&gt;=$J13,BM$7&lt;=$L13),(($D13*$P13)/$M13),0))))))</f>
        <v>0</v>
      </c>
      <c r="BN14" s="37">
        <f>IF(BN$7&gt;$L13,(((IF(Data!$C$2&gt;0,(IF(OR(BN$5=Data!$F$2,BN$5=Data!$G$2,(IF(COUNTIF(Data!$A$2:$A$939,BN$7),BN$7=(VLOOKUP(BN$7,Data!$A$2:$A$852,1,FALSE)),0))),"H",IF(AND(BN$7&gt;=$J13,BN$7&lt;=$K13),($D13*(1-$P13)/$N13),0))),IF(AND(BN$7&gt;=$J13,BN$7&lt;=$K13),(($D13-$O13)/$N13),0))))),(((IF(Data!$C$2&gt;0,(IF(OR(BN$5=Data!$F$2,BN$5=Data!$G$2,(IF(COUNTIF(Data!$A$2:$A$939,BN$7),BN$7=(VLOOKUP(BN$7,Data!$A$2:$A$852,1,FALSE)),0))),"H",IF(AND(BN$7&gt;=$J13,BN$7&lt;=$L13),($D13*$P13/$M13),0))),IF(AND(BN$7&gt;=$J13,BN$7&lt;=$L13),(($D13*$P13)/$M13),0))))))</f>
        <v>0</v>
      </c>
      <c r="BO14" s="37" t="str">
        <f>IF(BO$7&gt;$L13,(((IF(Data!$C$2&gt;0,(IF(OR(BO$5=Data!$F$2,BO$5=Data!$G$2,(IF(COUNTIF(Data!$A$2:$A$939,BO$7),BO$7=(VLOOKUP(BO$7,Data!$A$2:$A$852,1,FALSE)),0))),"H",IF(AND(BO$7&gt;=$J13,BO$7&lt;=$K13),($D13*(1-$P13)/$N13),0))),IF(AND(BO$7&gt;=$J13,BO$7&lt;=$K13),(($D13-$O13)/$N13),0))))),(((IF(Data!$C$2&gt;0,(IF(OR(BO$5=Data!$F$2,BO$5=Data!$G$2,(IF(COUNTIF(Data!$A$2:$A$939,BO$7),BO$7=(VLOOKUP(BO$7,Data!$A$2:$A$852,1,FALSE)),0))),"H",IF(AND(BO$7&gt;=$J13,BO$7&lt;=$L13),($D13*$P13/$M13),0))),IF(AND(BO$7&gt;=$J13,BO$7&lt;=$L13),(($D13*$P13)/$M13),0))))))</f>
        <v>H</v>
      </c>
      <c r="BP14" s="37" t="str">
        <f>IF(BP$7&gt;$L13,(((IF(Data!$C$2&gt;0,(IF(OR(BP$5=Data!$F$2,BP$5=Data!$G$2,(IF(COUNTIF(Data!$A$2:$A$939,BP$7),BP$7=(VLOOKUP(BP$7,Data!$A$2:$A$852,1,FALSE)),0))),"H",IF(AND(BP$7&gt;=$J13,BP$7&lt;=$K13),($D13*(1-$P13)/$N13),0))),IF(AND(BP$7&gt;=$J13,BP$7&lt;=$K13),(($D13-$O13)/$N13),0))))),(((IF(Data!$C$2&gt;0,(IF(OR(BP$5=Data!$F$2,BP$5=Data!$G$2,(IF(COUNTIF(Data!$A$2:$A$939,BP$7),BP$7=(VLOOKUP(BP$7,Data!$A$2:$A$852,1,FALSE)),0))),"H",IF(AND(BP$7&gt;=$J13,BP$7&lt;=$L13),($D13*$P13/$M13),0))),IF(AND(BP$7&gt;=$J13,BP$7&lt;=$L13),(($D13*$P13)/$M13),0))))))</f>
        <v>H</v>
      </c>
      <c r="BQ14" s="37">
        <f>IF(BQ$7&gt;$L13,(((IF(Data!$C$2&gt;0,(IF(OR(BQ$5=Data!$F$2,BQ$5=Data!$G$2,(IF(COUNTIF(Data!$A$2:$A$939,BQ$7),BQ$7=(VLOOKUP(BQ$7,Data!$A$2:$A$852,1,FALSE)),0))),"H",IF(AND(BQ$7&gt;=$J13,BQ$7&lt;=$K13),($D13*(1-$P13)/$N13),0))),IF(AND(BQ$7&gt;=$J13,BQ$7&lt;=$K13),(($D13-$O13)/$N13),0))))),(((IF(Data!$C$2&gt;0,(IF(OR(BQ$5=Data!$F$2,BQ$5=Data!$G$2,(IF(COUNTIF(Data!$A$2:$A$939,BQ$7),BQ$7=(VLOOKUP(BQ$7,Data!$A$2:$A$852,1,FALSE)),0))),"H",IF(AND(BQ$7&gt;=$J13,BQ$7&lt;=$L13),($D13*$P13/$M13),0))),IF(AND(BQ$7&gt;=$J13,BQ$7&lt;=$L13),(($D13*$P13)/$M13),0))))))</f>
        <v>0</v>
      </c>
      <c r="BR14" s="37">
        <f>IF(BR$7&gt;$L13,(((IF(Data!$C$2&gt;0,(IF(OR(BR$5=Data!$F$2,BR$5=Data!$G$2,(IF(COUNTIF(Data!$A$2:$A$939,BR$7),BR$7=(VLOOKUP(BR$7,Data!$A$2:$A$852,1,FALSE)),0))),"H",IF(AND(BR$7&gt;=$J13,BR$7&lt;=$K13),($D13*(1-$P13)/$N13),0))),IF(AND(BR$7&gt;=$J13,BR$7&lt;=$K13),(($D13-$O13)/$N13),0))))),(((IF(Data!$C$2&gt;0,(IF(OR(BR$5=Data!$F$2,BR$5=Data!$G$2,(IF(COUNTIF(Data!$A$2:$A$939,BR$7),BR$7=(VLOOKUP(BR$7,Data!$A$2:$A$852,1,FALSE)),0))),"H",IF(AND(BR$7&gt;=$J13,BR$7&lt;=$L13),($D13*$P13/$M13),0))),IF(AND(BR$7&gt;=$J13,BR$7&lt;=$L13),(($D13*$P13)/$M13),0))))))</f>
        <v>0</v>
      </c>
      <c r="BS14" s="37">
        <f>IF(BS$7&gt;$L13,(((IF(Data!$C$2&gt;0,(IF(OR(BS$5=Data!$F$2,BS$5=Data!$G$2,(IF(COUNTIF(Data!$A$2:$A$939,BS$7),BS$7=(VLOOKUP(BS$7,Data!$A$2:$A$852,1,FALSE)),0))),"H",IF(AND(BS$7&gt;=$J13,BS$7&lt;=$K13),($D13*(1-$P13)/$N13),0))),IF(AND(BS$7&gt;=$J13,BS$7&lt;=$K13),(($D13-$O13)/$N13),0))))),(((IF(Data!$C$2&gt;0,(IF(OR(BS$5=Data!$F$2,BS$5=Data!$G$2,(IF(COUNTIF(Data!$A$2:$A$939,BS$7),BS$7=(VLOOKUP(BS$7,Data!$A$2:$A$852,1,FALSE)),0))),"H",IF(AND(BS$7&gt;=$J13,BS$7&lt;=$L13),($D13*$P13/$M13),0))),IF(AND(BS$7&gt;=$J13,BS$7&lt;=$L13),(($D13*$P13)/$M13),0))))))</f>
        <v>0</v>
      </c>
      <c r="BT14" s="37">
        <f>IF(BT$7&gt;$L13,(((IF(Data!$C$2&gt;0,(IF(OR(BT$5=Data!$F$2,BT$5=Data!$G$2,(IF(COUNTIF(Data!$A$2:$A$939,BT$7),BT$7=(VLOOKUP(BT$7,Data!$A$2:$A$852,1,FALSE)),0))),"H",IF(AND(BT$7&gt;=$J13,BT$7&lt;=$K13),($D13*(1-$P13)/$N13),0))),IF(AND(BT$7&gt;=$J13,BT$7&lt;=$K13),(($D13-$O13)/$N13),0))))),(((IF(Data!$C$2&gt;0,(IF(OR(BT$5=Data!$F$2,BT$5=Data!$G$2,(IF(COUNTIF(Data!$A$2:$A$939,BT$7),BT$7=(VLOOKUP(BT$7,Data!$A$2:$A$852,1,FALSE)),0))),"H",IF(AND(BT$7&gt;=$J13,BT$7&lt;=$L13),($D13*$P13/$M13),0))),IF(AND(BT$7&gt;=$J13,BT$7&lt;=$L13),(($D13*$P13)/$M13),0))))))</f>
        <v>0</v>
      </c>
      <c r="BU14" s="37">
        <f>IF(BU$7&gt;$L13,(((IF(Data!$C$2&gt;0,(IF(OR(BU$5=Data!$F$2,BU$5=Data!$G$2,(IF(COUNTIF(Data!$A$2:$A$939,BU$7),BU$7=(VLOOKUP(BU$7,Data!$A$2:$A$852,1,FALSE)),0))),"H",IF(AND(BU$7&gt;=$J13,BU$7&lt;=$K13),($D13*(1-$P13)/$N13),0))),IF(AND(BU$7&gt;=$J13,BU$7&lt;=$K13),(($D13-$O13)/$N13),0))))),(((IF(Data!$C$2&gt;0,(IF(OR(BU$5=Data!$F$2,BU$5=Data!$G$2,(IF(COUNTIF(Data!$A$2:$A$939,BU$7),BU$7=(VLOOKUP(BU$7,Data!$A$2:$A$852,1,FALSE)),0))),"H",IF(AND(BU$7&gt;=$J13,BU$7&lt;=$L13),($D13*$P13/$M13),0))),IF(AND(BU$7&gt;=$J13,BU$7&lt;=$L13),(($D13*$P13)/$M13),0))))))</f>
        <v>0</v>
      </c>
      <c r="BV14" s="37" t="str">
        <f>IF(BV$7&gt;$L13,(((IF(Data!$C$2&gt;0,(IF(OR(BV$5=Data!$F$2,BV$5=Data!$G$2,(IF(COUNTIF(Data!$A$2:$A$939,BV$7),BV$7=(VLOOKUP(BV$7,Data!$A$2:$A$852,1,FALSE)),0))),"H",IF(AND(BV$7&gt;=$J13,BV$7&lt;=$K13),($D13*(1-$P13)/$N13),0))),IF(AND(BV$7&gt;=$J13,BV$7&lt;=$K13),(($D13-$O13)/$N13),0))))),(((IF(Data!$C$2&gt;0,(IF(OR(BV$5=Data!$F$2,BV$5=Data!$G$2,(IF(COUNTIF(Data!$A$2:$A$939,BV$7),BV$7=(VLOOKUP(BV$7,Data!$A$2:$A$852,1,FALSE)),0))),"H",IF(AND(BV$7&gt;=$J13,BV$7&lt;=$L13),($D13*$P13/$M13),0))),IF(AND(BV$7&gt;=$J13,BV$7&lt;=$L13),(($D13*$P13)/$M13),0))))))</f>
        <v>H</v>
      </c>
      <c r="BW14" s="37" t="str">
        <f>IF(BW$7&gt;$L13,(((IF(Data!$C$2&gt;0,(IF(OR(BW$5=Data!$F$2,BW$5=Data!$G$2,(IF(COUNTIF(Data!$A$2:$A$939,BW$7),BW$7=(VLOOKUP(BW$7,Data!$A$2:$A$852,1,FALSE)),0))),"H",IF(AND(BW$7&gt;=$J13,BW$7&lt;=$K13),($D13*(1-$P13)/$N13),0))),IF(AND(BW$7&gt;=$J13,BW$7&lt;=$K13),(($D13-$O13)/$N13),0))))),(((IF(Data!$C$2&gt;0,(IF(OR(BW$5=Data!$F$2,BW$5=Data!$G$2,(IF(COUNTIF(Data!$A$2:$A$939,BW$7),BW$7=(VLOOKUP(BW$7,Data!$A$2:$A$852,1,FALSE)),0))),"H",IF(AND(BW$7&gt;=$J13,BW$7&lt;=$L13),($D13*$P13/$M13),0))),IF(AND(BW$7&gt;=$J13,BW$7&lt;=$L13),(($D13*$P13)/$M13),0))))))</f>
        <v>H</v>
      </c>
      <c r="BX14" s="37">
        <f>IF(BX$7&gt;$L13,(((IF(Data!$C$2&gt;0,(IF(OR(BX$5=Data!$F$2,BX$5=Data!$G$2,(IF(COUNTIF(Data!$A$2:$A$939,BX$7),BX$7=(VLOOKUP(BX$7,Data!$A$2:$A$852,1,FALSE)),0))),"H",IF(AND(BX$7&gt;=$J13,BX$7&lt;=$K13),($D13*(1-$P13)/$N13),0))),IF(AND(BX$7&gt;=$J13,BX$7&lt;=$K13),(($D13-$O13)/$N13),0))))),(((IF(Data!$C$2&gt;0,(IF(OR(BX$5=Data!$F$2,BX$5=Data!$G$2,(IF(COUNTIF(Data!$A$2:$A$939,BX$7),BX$7=(VLOOKUP(BX$7,Data!$A$2:$A$852,1,FALSE)),0))),"H",IF(AND(BX$7&gt;=$J13,BX$7&lt;=$L13),($D13*$P13/$M13),0))),IF(AND(BX$7&gt;=$J13,BX$7&lt;=$L13),(($D13*$P13)/$M13),0))))))</f>
        <v>0</v>
      </c>
      <c r="BY14" s="37">
        <f>IF(BY$7&gt;$L13,(((IF(Data!$C$2&gt;0,(IF(OR(BY$5=Data!$F$2,BY$5=Data!$G$2,(IF(COUNTIF(Data!$A$2:$A$939,BY$7),BY$7=(VLOOKUP(BY$7,Data!$A$2:$A$852,1,FALSE)),0))),"H",IF(AND(BY$7&gt;=$J13,BY$7&lt;=$K13),($D13*(1-$P13)/$N13),0))),IF(AND(BY$7&gt;=$J13,BY$7&lt;=$K13),(($D13-$O13)/$N13),0))))),(((IF(Data!$C$2&gt;0,(IF(OR(BY$5=Data!$F$2,BY$5=Data!$G$2,(IF(COUNTIF(Data!$A$2:$A$939,BY$7),BY$7=(VLOOKUP(BY$7,Data!$A$2:$A$852,1,FALSE)),0))),"H",IF(AND(BY$7&gt;=$J13,BY$7&lt;=$L13),($D13*$P13/$M13),0))),IF(AND(BY$7&gt;=$J13,BY$7&lt;=$L13),(($D13*$P13)/$M13),0))))))</f>
        <v>0</v>
      </c>
      <c r="BZ14" s="37">
        <f>IF(BZ$7&gt;$L13,(((IF(Data!$C$2&gt;0,(IF(OR(BZ$5=Data!$F$2,BZ$5=Data!$G$2,(IF(COUNTIF(Data!$A$2:$A$939,BZ$7),BZ$7=(VLOOKUP(BZ$7,Data!$A$2:$A$852,1,FALSE)),0))),"H",IF(AND(BZ$7&gt;=$J13,BZ$7&lt;=$K13),($D13*(1-$P13)/$N13),0))),IF(AND(BZ$7&gt;=$J13,BZ$7&lt;=$K13),(($D13-$O13)/$N13),0))))),(((IF(Data!$C$2&gt;0,(IF(OR(BZ$5=Data!$F$2,BZ$5=Data!$G$2,(IF(COUNTIF(Data!$A$2:$A$939,BZ$7),BZ$7=(VLOOKUP(BZ$7,Data!$A$2:$A$852,1,FALSE)),0))),"H",IF(AND(BZ$7&gt;=$J13,BZ$7&lt;=$L13),($D13*$P13/$M13),0))),IF(AND(BZ$7&gt;=$J13,BZ$7&lt;=$L13),(($D13*$P13)/$M13),0))))))</f>
        <v>0</v>
      </c>
      <c r="CA14" s="37">
        <f>IF(CA$7&gt;$L13,(((IF(Data!$C$2&gt;0,(IF(OR(CA$5=Data!$F$2,CA$5=Data!$G$2,(IF(COUNTIF(Data!$A$2:$A$939,CA$7),CA$7=(VLOOKUP(CA$7,Data!$A$2:$A$852,1,FALSE)),0))),"H",IF(AND(CA$7&gt;=$J13,CA$7&lt;=$K13),($D13*(1-$P13)/$N13),0))),IF(AND(CA$7&gt;=$J13,CA$7&lt;=$K13),(($D13-$O13)/$N13),0))))),(((IF(Data!$C$2&gt;0,(IF(OR(CA$5=Data!$F$2,CA$5=Data!$G$2,(IF(COUNTIF(Data!$A$2:$A$939,CA$7),CA$7=(VLOOKUP(CA$7,Data!$A$2:$A$852,1,FALSE)),0))),"H",IF(AND(CA$7&gt;=$J13,CA$7&lt;=$L13),($D13*$P13/$M13),0))),IF(AND(CA$7&gt;=$J13,CA$7&lt;=$L13),(($D13*$P13)/$M13),0))))))</f>
        <v>0</v>
      </c>
      <c r="CB14" s="37">
        <f>IF(CB$7&gt;$L13,(((IF(Data!$C$2&gt;0,(IF(OR(CB$5=Data!$F$2,CB$5=Data!$G$2,(IF(COUNTIF(Data!$A$2:$A$939,CB$7),CB$7=(VLOOKUP(CB$7,Data!$A$2:$A$852,1,FALSE)),0))),"H",IF(AND(CB$7&gt;=$J13,CB$7&lt;=$K13),($D13*(1-$P13)/$N13),0))),IF(AND(CB$7&gt;=$J13,CB$7&lt;=$K13),(($D13-$O13)/$N13),0))))),(((IF(Data!$C$2&gt;0,(IF(OR(CB$5=Data!$F$2,CB$5=Data!$G$2,(IF(COUNTIF(Data!$A$2:$A$939,CB$7),CB$7=(VLOOKUP(CB$7,Data!$A$2:$A$852,1,FALSE)),0))),"H",IF(AND(CB$7&gt;=$J13,CB$7&lt;=$L13),($D13*$P13/$M13),0))),IF(AND(CB$7&gt;=$J13,CB$7&lt;=$L13),(($D13*$P13)/$M13),0))))))</f>
        <v>0</v>
      </c>
      <c r="CC14" s="37" t="str">
        <f>IF(CC$7&gt;$L13,(((IF(Data!$C$2&gt;0,(IF(OR(CC$5=Data!$F$2,CC$5=Data!$G$2,(IF(COUNTIF(Data!$A$2:$A$939,CC$7),CC$7=(VLOOKUP(CC$7,Data!$A$2:$A$852,1,FALSE)),0))),"H",IF(AND(CC$7&gt;=$J13,CC$7&lt;=$K13),($D13*(1-$P13)/$N13),0))),IF(AND(CC$7&gt;=$J13,CC$7&lt;=$K13),(($D13-$O13)/$N13),0))))),(((IF(Data!$C$2&gt;0,(IF(OR(CC$5=Data!$F$2,CC$5=Data!$G$2,(IF(COUNTIF(Data!$A$2:$A$939,CC$7),CC$7=(VLOOKUP(CC$7,Data!$A$2:$A$852,1,FALSE)),0))),"H",IF(AND(CC$7&gt;=$J13,CC$7&lt;=$L13),($D13*$P13/$M13),0))),IF(AND(CC$7&gt;=$J13,CC$7&lt;=$L13),(($D13*$P13)/$M13),0))))))</f>
        <v>H</v>
      </c>
      <c r="CD14" s="37" t="str">
        <f>IF(CD$7&gt;$L13,(((IF(Data!$C$2&gt;0,(IF(OR(CD$5=Data!$F$2,CD$5=Data!$G$2,(IF(COUNTIF(Data!$A$2:$A$939,CD$7),CD$7=(VLOOKUP(CD$7,Data!$A$2:$A$852,1,FALSE)),0))),"H",IF(AND(CD$7&gt;=$J13,CD$7&lt;=$K13),($D13*(1-$P13)/$N13),0))),IF(AND(CD$7&gt;=$J13,CD$7&lt;=$K13),(($D13-$O13)/$N13),0))))),(((IF(Data!$C$2&gt;0,(IF(OR(CD$5=Data!$F$2,CD$5=Data!$G$2,(IF(COUNTIF(Data!$A$2:$A$939,CD$7),CD$7=(VLOOKUP(CD$7,Data!$A$2:$A$852,1,FALSE)),0))),"H",IF(AND(CD$7&gt;=$J13,CD$7&lt;=$L13),($D13*$P13/$M13),0))),IF(AND(CD$7&gt;=$J13,CD$7&lt;=$L13),(($D13*$P13)/$M13),0))))))</f>
        <v>H</v>
      </c>
      <c r="CE14" s="37">
        <f>IF(CE$7&gt;$L13,(((IF(Data!$C$2&gt;0,(IF(OR(CE$5=Data!$F$2,CE$5=Data!$G$2,(IF(COUNTIF(Data!$A$2:$A$939,CE$7),CE$7=(VLOOKUP(CE$7,Data!$A$2:$A$852,1,FALSE)),0))),"H",IF(AND(CE$7&gt;=$J13,CE$7&lt;=$K13),($D13*(1-$P13)/$N13),0))),IF(AND(CE$7&gt;=$J13,CE$7&lt;=$K13),(($D13-$O13)/$N13),0))))),(((IF(Data!$C$2&gt;0,(IF(OR(CE$5=Data!$F$2,CE$5=Data!$G$2,(IF(COUNTIF(Data!$A$2:$A$939,CE$7),CE$7=(VLOOKUP(CE$7,Data!$A$2:$A$852,1,FALSE)),0))),"H",IF(AND(CE$7&gt;=$J13,CE$7&lt;=$L13),($D13*$P13/$M13),0))),IF(AND(CE$7&gt;=$J13,CE$7&lt;=$L13),(($D13*$P13)/$M13),0))))))</f>
        <v>0</v>
      </c>
      <c r="CF14" s="37">
        <f>IF(CF$7&gt;$L13,(((IF(Data!$C$2&gt;0,(IF(OR(CF$5=Data!$F$2,CF$5=Data!$G$2,(IF(COUNTIF(Data!$A$2:$A$939,CF$7),CF$7=(VLOOKUP(CF$7,Data!$A$2:$A$852,1,FALSE)),0))),"H",IF(AND(CF$7&gt;=$J13,CF$7&lt;=$K13),($D13*(1-$P13)/$N13),0))),IF(AND(CF$7&gt;=$J13,CF$7&lt;=$K13),(($D13-$O13)/$N13),0))))),(((IF(Data!$C$2&gt;0,(IF(OR(CF$5=Data!$F$2,CF$5=Data!$G$2,(IF(COUNTIF(Data!$A$2:$A$939,CF$7),CF$7=(VLOOKUP(CF$7,Data!$A$2:$A$852,1,FALSE)),0))),"H",IF(AND(CF$7&gt;=$J13,CF$7&lt;=$L13),($D13*$P13/$M13),0))),IF(AND(CF$7&gt;=$J13,CF$7&lt;=$L13),(($D13*$P13)/$M13),0))))))</f>
        <v>0</v>
      </c>
      <c r="CG14" s="37">
        <f>IF(CG$7&gt;$L13,(((IF(Data!$C$2&gt;0,(IF(OR(CG$5=Data!$F$2,CG$5=Data!$G$2,(IF(COUNTIF(Data!$A$2:$A$939,CG$7),CG$7=(VLOOKUP(CG$7,Data!$A$2:$A$852,1,FALSE)),0))),"H",IF(AND(CG$7&gt;=$J13,CG$7&lt;=$K13),($D13*(1-$P13)/$N13),0))),IF(AND(CG$7&gt;=$J13,CG$7&lt;=$K13),(($D13-$O13)/$N13),0))))),(((IF(Data!$C$2&gt;0,(IF(OR(CG$5=Data!$F$2,CG$5=Data!$G$2,(IF(COUNTIF(Data!$A$2:$A$939,CG$7),CG$7=(VLOOKUP(CG$7,Data!$A$2:$A$852,1,FALSE)),0))),"H",IF(AND(CG$7&gt;=$J13,CG$7&lt;=$L13),($D13*$P13/$M13),0))),IF(AND(CG$7&gt;=$J13,CG$7&lt;=$L13),(($D13*$P13)/$M13),0))))))</f>
        <v>0</v>
      </c>
      <c r="CH14" s="37">
        <f>IF(CH$7&gt;$L13,(((IF(Data!$C$2&gt;0,(IF(OR(CH$5=Data!$F$2,CH$5=Data!$G$2,(IF(COUNTIF(Data!$A$2:$A$939,CH$7),CH$7=(VLOOKUP(CH$7,Data!$A$2:$A$852,1,FALSE)),0))),"H",IF(AND(CH$7&gt;=$J13,CH$7&lt;=$K13),($D13*(1-$P13)/$N13),0))),IF(AND(CH$7&gt;=$J13,CH$7&lt;=$K13),(($D13-$O13)/$N13),0))))),(((IF(Data!$C$2&gt;0,(IF(OR(CH$5=Data!$F$2,CH$5=Data!$G$2,(IF(COUNTIF(Data!$A$2:$A$939,CH$7),CH$7=(VLOOKUP(CH$7,Data!$A$2:$A$852,1,FALSE)),0))),"H",IF(AND(CH$7&gt;=$J13,CH$7&lt;=$L13),($D13*$P13/$M13),0))),IF(AND(CH$7&gt;=$J13,CH$7&lt;=$L13),(($D13*$P13)/$M13),0))))))</f>
        <v>0</v>
      </c>
      <c r="CI14" s="37">
        <f>IF(CI$7&gt;$L13,(((IF(Data!$C$2&gt;0,(IF(OR(CI$5=Data!$F$2,CI$5=Data!$G$2,(IF(COUNTIF(Data!$A$2:$A$939,CI$7),CI$7=(VLOOKUP(CI$7,Data!$A$2:$A$852,1,FALSE)),0))),"H",IF(AND(CI$7&gt;=$J13,CI$7&lt;=$K13),($D13*(1-$P13)/$N13),0))),IF(AND(CI$7&gt;=$J13,CI$7&lt;=$K13),(($D13-$O13)/$N13),0))))),(((IF(Data!$C$2&gt;0,(IF(OR(CI$5=Data!$F$2,CI$5=Data!$G$2,(IF(COUNTIF(Data!$A$2:$A$939,CI$7),CI$7=(VLOOKUP(CI$7,Data!$A$2:$A$852,1,FALSE)),0))),"H",IF(AND(CI$7&gt;=$J13,CI$7&lt;=$L13),($D13*$P13/$M13),0))),IF(AND(CI$7&gt;=$J13,CI$7&lt;=$L13),(($D13*$P13)/$M13),0))))))</f>
        <v>0</v>
      </c>
      <c r="CJ14" s="37" t="str">
        <f>IF(CJ$7&gt;$L13,(((IF(Data!$C$2&gt;0,(IF(OR(CJ$5=Data!$F$2,CJ$5=Data!$G$2,(IF(COUNTIF(Data!$A$2:$A$939,CJ$7),CJ$7=(VLOOKUP(CJ$7,Data!$A$2:$A$852,1,FALSE)),0))),"H",IF(AND(CJ$7&gt;=$J13,CJ$7&lt;=$K13),($D13*(1-$P13)/$N13),0))),IF(AND(CJ$7&gt;=$J13,CJ$7&lt;=$K13),(($D13-$O13)/$N13),0))))),(((IF(Data!$C$2&gt;0,(IF(OR(CJ$5=Data!$F$2,CJ$5=Data!$G$2,(IF(COUNTIF(Data!$A$2:$A$939,CJ$7),CJ$7=(VLOOKUP(CJ$7,Data!$A$2:$A$852,1,FALSE)),0))),"H",IF(AND(CJ$7&gt;=$J13,CJ$7&lt;=$L13),($D13*$P13/$M13),0))),IF(AND(CJ$7&gt;=$J13,CJ$7&lt;=$L13),(($D13*$P13)/$M13),0))))))</f>
        <v>H</v>
      </c>
      <c r="CK14" s="37" t="str">
        <f>IF(CK$7&gt;$L13,(((IF(Data!$C$2&gt;0,(IF(OR(CK$5=Data!$F$2,CK$5=Data!$G$2,(IF(COUNTIF(Data!$A$2:$A$939,CK$7),CK$7=(VLOOKUP(CK$7,Data!$A$2:$A$852,1,FALSE)),0))),"H",IF(AND(CK$7&gt;=$J13,CK$7&lt;=$K13),($D13*(1-$P13)/$N13),0))),IF(AND(CK$7&gt;=$J13,CK$7&lt;=$K13),(($D13-$O13)/$N13),0))))),(((IF(Data!$C$2&gt;0,(IF(OR(CK$5=Data!$F$2,CK$5=Data!$G$2,(IF(COUNTIF(Data!$A$2:$A$939,CK$7),CK$7=(VLOOKUP(CK$7,Data!$A$2:$A$852,1,FALSE)),0))),"H",IF(AND(CK$7&gt;=$J13,CK$7&lt;=$L13),($D13*$P13/$M13),0))),IF(AND(CK$7&gt;=$J13,CK$7&lt;=$L13),(($D13*$P13)/$M13),0))))))</f>
        <v>H</v>
      </c>
      <c r="CL14" s="37">
        <f>IF(CL$7&gt;$L13,(((IF(Data!$C$2&gt;0,(IF(OR(CL$5=Data!$F$2,CL$5=Data!$G$2,(IF(COUNTIF(Data!$A$2:$A$939,CL$7),CL$7=(VLOOKUP(CL$7,Data!$A$2:$A$852,1,FALSE)),0))),"H",IF(AND(CL$7&gt;=$J13,CL$7&lt;=$K13),($D13*(1-$P13)/$N13),0))),IF(AND(CL$7&gt;=$J13,CL$7&lt;=$K13),(($D13-$O13)/$N13),0))))),(((IF(Data!$C$2&gt;0,(IF(OR(CL$5=Data!$F$2,CL$5=Data!$G$2,(IF(COUNTIF(Data!$A$2:$A$939,CL$7),CL$7=(VLOOKUP(CL$7,Data!$A$2:$A$852,1,FALSE)),0))),"H",IF(AND(CL$7&gt;=$J13,CL$7&lt;=$L13),($D13*$P13/$M13),0))),IF(AND(CL$7&gt;=$J13,CL$7&lt;=$L13),(($D13*$P13)/$M13),0))))))</f>
        <v>0</v>
      </c>
      <c r="CM14" s="37">
        <f>IF(CM$7&gt;$L13,(((IF(Data!$C$2&gt;0,(IF(OR(CM$5=Data!$F$2,CM$5=Data!$G$2,(IF(COUNTIF(Data!$A$2:$A$939,CM$7),CM$7=(VLOOKUP(CM$7,Data!$A$2:$A$852,1,FALSE)),0))),"H",IF(AND(CM$7&gt;=$J13,CM$7&lt;=$K13),($D13*(1-$P13)/$N13),0))),IF(AND(CM$7&gt;=$J13,CM$7&lt;=$K13),(($D13-$O13)/$N13),0))))),(((IF(Data!$C$2&gt;0,(IF(OR(CM$5=Data!$F$2,CM$5=Data!$G$2,(IF(COUNTIF(Data!$A$2:$A$939,CM$7),CM$7=(VLOOKUP(CM$7,Data!$A$2:$A$852,1,FALSE)),0))),"H",IF(AND(CM$7&gt;=$J13,CM$7&lt;=$L13),($D13*$P13/$M13),0))),IF(AND(CM$7&gt;=$J13,CM$7&lt;=$L13),(($D13*$P13)/$M13),0))))))</f>
        <v>0</v>
      </c>
      <c r="CN14" s="37">
        <f>IF(CN$7&gt;$L13,(((IF(Data!$C$2&gt;0,(IF(OR(CN$5=Data!$F$2,CN$5=Data!$G$2,(IF(COUNTIF(Data!$A$2:$A$939,CN$7),CN$7=(VLOOKUP(CN$7,Data!$A$2:$A$852,1,FALSE)),0))),"H",IF(AND(CN$7&gt;=$J13,CN$7&lt;=$K13),($D13*(1-$P13)/$N13),0))),IF(AND(CN$7&gt;=$J13,CN$7&lt;=$K13),(($D13-$O13)/$N13),0))))),(((IF(Data!$C$2&gt;0,(IF(OR(CN$5=Data!$F$2,CN$5=Data!$G$2,(IF(COUNTIF(Data!$A$2:$A$939,CN$7),CN$7=(VLOOKUP(CN$7,Data!$A$2:$A$852,1,FALSE)),0))),"H",IF(AND(CN$7&gt;=$J13,CN$7&lt;=$L13),($D13*$P13/$M13),0))),IF(AND(CN$7&gt;=$J13,CN$7&lt;=$L13),(($D13*$P13)/$M13),0))))))</f>
        <v>0</v>
      </c>
      <c r="CO14" s="37">
        <f>IF(CO$7&gt;$L13,(((IF(Data!$C$2&gt;0,(IF(OR(CO$5=Data!$F$2,CO$5=Data!$G$2,(IF(COUNTIF(Data!$A$2:$A$939,CO$7),CO$7=(VLOOKUP(CO$7,Data!$A$2:$A$852,1,FALSE)),0))),"H",IF(AND(CO$7&gt;=$J13,CO$7&lt;=$K13),($D13*(1-$P13)/$N13),0))),IF(AND(CO$7&gt;=$J13,CO$7&lt;=$K13),(($D13-$O13)/$N13),0))))),(((IF(Data!$C$2&gt;0,(IF(OR(CO$5=Data!$F$2,CO$5=Data!$G$2,(IF(COUNTIF(Data!$A$2:$A$939,CO$7),CO$7=(VLOOKUP(CO$7,Data!$A$2:$A$852,1,FALSE)),0))),"H",IF(AND(CO$7&gt;=$J13,CO$7&lt;=$L13),($D13*$P13/$M13),0))),IF(AND(CO$7&gt;=$J13,CO$7&lt;=$L13),(($D13*$P13)/$M13),0))))))</f>
        <v>0</v>
      </c>
      <c r="CP14" s="37">
        <f>IF(CP$7&gt;$L13,(((IF(Data!$C$2&gt;0,(IF(OR(CP$5=Data!$F$2,CP$5=Data!$G$2,(IF(COUNTIF(Data!$A$2:$A$939,CP$7),CP$7=(VLOOKUP(CP$7,Data!$A$2:$A$852,1,FALSE)),0))),"H",IF(AND(CP$7&gt;=$J13,CP$7&lt;=$K13),($D13*(1-$P13)/$N13),0))),IF(AND(CP$7&gt;=$J13,CP$7&lt;=$K13),(($D13-$O13)/$N13),0))))),(((IF(Data!$C$2&gt;0,(IF(OR(CP$5=Data!$F$2,CP$5=Data!$G$2,(IF(COUNTIF(Data!$A$2:$A$939,CP$7),CP$7=(VLOOKUP(CP$7,Data!$A$2:$A$852,1,FALSE)),0))),"H",IF(AND(CP$7&gt;=$J13,CP$7&lt;=$L13),($D13*$P13/$M13),0))),IF(AND(CP$7&gt;=$J13,CP$7&lt;=$L13),(($D13*$P13)/$M13),0))))))</f>
        <v>0</v>
      </c>
      <c r="CQ14" s="37" t="str">
        <f>IF(CQ$7&gt;$L13,(((IF(Data!$C$2&gt;0,(IF(OR(CQ$5=Data!$F$2,CQ$5=Data!$G$2,(IF(COUNTIF(Data!$A$2:$A$939,CQ$7),CQ$7=(VLOOKUP(CQ$7,Data!$A$2:$A$852,1,FALSE)),0))),"H",IF(AND(CQ$7&gt;=$J13,CQ$7&lt;=$K13),($D13*(1-$P13)/$N13),0))),IF(AND(CQ$7&gt;=$J13,CQ$7&lt;=$K13),(($D13-$O13)/$N13),0))))),(((IF(Data!$C$2&gt;0,(IF(OR(CQ$5=Data!$F$2,CQ$5=Data!$G$2,(IF(COUNTIF(Data!$A$2:$A$939,CQ$7),CQ$7=(VLOOKUP(CQ$7,Data!$A$2:$A$852,1,FALSE)),0))),"H",IF(AND(CQ$7&gt;=$J13,CQ$7&lt;=$L13),($D13*$P13/$M13),0))),IF(AND(CQ$7&gt;=$J13,CQ$7&lt;=$L13),(($D13*$P13)/$M13),0))))))</f>
        <v>H</v>
      </c>
      <c r="CR14" s="37" t="str">
        <f>IF(CR$7&gt;$L13,(((IF(Data!$C$2&gt;0,(IF(OR(CR$5=Data!$F$2,CR$5=Data!$G$2,(IF(COUNTIF(Data!$A$2:$A$939,CR$7),CR$7=(VLOOKUP(CR$7,Data!$A$2:$A$852,1,FALSE)),0))),"H",IF(AND(CR$7&gt;=$J13,CR$7&lt;=$K13),($D13*(1-$P13)/$N13),0))),IF(AND(CR$7&gt;=$J13,CR$7&lt;=$K13),(($D13-$O13)/$N13),0))))),(((IF(Data!$C$2&gt;0,(IF(OR(CR$5=Data!$F$2,CR$5=Data!$G$2,(IF(COUNTIF(Data!$A$2:$A$939,CR$7),CR$7=(VLOOKUP(CR$7,Data!$A$2:$A$852,1,FALSE)),0))),"H",IF(AND(CR$7&gt;=$J13,CR$7&lt;=$L13),($D13*$P13/$M13),0))),IF(AND(CR$7&gt;=$J13,CR$7&lt;=$L13),(($D13*$P13)/$M13),0))))))</f>
        <v>H</v>
      </c>
      <c r="CS14" s="37">
        <f>IF(CS$7&gt;$L13,(((IF(Data!$C$2&gt;0,(IF(OR(CS$5=Data!$F$2,CS$5=Data!$G$2,(IF(COUNTIF(Data!$A$2:$A$939,CS$7),CS$7=(VLOOKUP(CS$7,Data!$A$2:$A$852,1,FALSE)),0))),"H",IF(AND(CS$7&gt;=$J13,CS$7&lt;=$K13),($D13*(1-$P13)/$N13),0))),IF(AND(CS$7&gt;=$J13,CS$7&lt;=$K13),(($D13-$O13)/$N13),0))))),(((IF(Data!$C$2&gt;0,(IF(OR(CS$5=Data!$F$2,CS$5=Data!$G$2,(IF(COUNTIF(Data!$A$2:$A$939,CS$7),CS$7=(VLOOKUP(CS$7,Data!$A$2:$A$852,1,FALSE)),0))),"H",IF(AND(CS$7&gt;=$J13,CS$7&lt;=$L13),($D13*$P13/$M13),0))),IF(AND(CS$7&gt;=$J13,CS$7&lt;=$L13),(($D13*$P13)/$M13),0))))))</f>
        <v>0</v>
      </c>
      <c r="CT14" s="37">
        <f>IF(CT$7&gt;$L13,(((IF(Data!$C$2&gt;0,(IF(OR(CT$5=Data!$F$2,CT$5=Data!$G$2,(IF(COUNTIF(Data!$A$2:$A$939,CT$7),CT$7=(VLOOKUP(CT$7,Data!$A$2:$A$852,1,FALSE)),0))),"H",IF(AND(CT$7&gt;=$J13,CT$7&lt;=$K13),($D13*(1-$P13)/$N13),0))),IF(AND(CT$7&gt;=$J13,CT$7&lt;=$K13),(($D13-$O13)/$N13),0))))),(((IF(Data!$C$2&gt;0,(IF(OR(CT$5=Data!$F$2,CT$5=Data!$G$2,(IF(COUNTIF(Data!$A$2:$A$939,CT$7),CT$7=(VLOOKUP(CT$7,Data!$A$2:$A$852,1,FALSE)),0))),"H",IF(AND(CT$7&gt;=$J13,CT$7&lt;=$L13),($D13*$P13/$M13),0))),IF(AND(CT$7&gt;=$J13,CT$7&lt;=$L13),(($D13*$P13)/$M13),0))))))</f>
        <v>0</v>
      </c>
      <c r="CU14" s="37">
        <f>IF(CU$7&gt;$L13,(((IF(Data!$C$2&gt;0,(IF(OR(CU$5=Data!$F$2,CU$5=Data!$G$2,(IF(COUNTIF(Data!$A$2:$A$939,CU$7),CU$7=(VLOOKUP(CU$7,Data!$A$2:$A$852,1,FALSE)),0))),"H",IF(AND(CU$7&gt;=$J13,CU$7&lt;=$K13),($D13*(1-$P13)/$N13),0))),IF(AND(CU$7&gt;=$J13,CU$7&lt;=$K13),(($D13-$O13)/$N13),0))))),(((IF(Data!$C$2&gt;0,(IF(OR(CU$5=Data!$F$2,CU$5=Data!$G$2,(IF(COUNTIF(Data!$A$2:$A$939,CU$7),CU$7=(VLOOKUP(CU$7,Data!$A$2:$A$852,1,FALSE)),0))),"H",IF(AND(CU$7&gt;=$J13,CU$7&lt;=$L13),($D13*$P13/$M13),0))),IF(AND(CU$7&gt;=$J13,CU$7&lt;=$L13),(($D13*$P13)/$M13),0))))))</f>
        <v>0</v>
      </c>
      <c r="CV14" s="37">
        <f>IF(CV$7&gt;$L13,(((IF(Data!$C$2&gt;0,(IF(OR(CV$5=Data!$F$2,CV$5=Data!$G$2,(IF(COUNTIF(Data!$A$2:$A$939,CV$7),CV$7=(VLOOKUP(CV$7,Data!$A$2:$A$852,1,FALSE)),0))),"H",IF(AND(CV$7&gt;=$J13,CV$7&lt;=$K13),($D13*(1-$P13)/$N13),0))),IF(AND(CV$7&gt;=$J13,CV$7&lt;=$K13),(($D13-$O13)/$N13),0))))),(((IF(Data!$C$2&gt;0,(IF(OR(CV$5=Data!$F$2,CV$5=Data!$G$2,(IF(COUNTIF(Data!$A$2:$A$939,CV$7),CV$7=(VLOOKUP(CV$7,Data!$A$2:$A$852,1,FALSE)),0))),"H",IF(AND(CV$7&gt;=$J13,CV$7&lt;=$L13),($D13*$P13/$M13),0))),IF(AND(CV$7&gt;=$J13,CV$7&lt;=$L13),(($D13*$P13)/$M13),0))))))</f>
        <v>0</v>
      </c>
      <c r="CW14" s="37">
        <f>IF(CW$7&gt;$L13,(((IF(Data!$C$2&gt;0,(IF(OR(CW$5=Data!$F$2,CW$5=Data!$G$2,(IF(COUNTIF(Data!$A$2:$A$939,CW$7),CW$7=(VLOOKUP(CW$7,Data!$A$2:$A$852,1,FALSE)),0))),"H",IF(AND(CW$7&gt;=$J13,CW$7&lt;=$K13),($D13*(1-$P13)/$N13),0))),IF(AND(CW$7&gt;=$J13,CW$7&lt;=$K13),(($D13-$O13)/$N13),0))))),(((IF(Data!$C$2&gt;0,(IF(OR(CW$5=Data!$F$2,CW$5=Data!$G$2,(IF(COUNTIF(Data!$A$2:$A$939,CW$7),CW$7=(VLOOKUP(CW$7,Data!$A$2:$A$852,1,FALSE)),0))),"H",IF(AND(CW$7&gt;=$J13,CW$7&lt;=$L13),($D13*$P13/$M13),0))),IF(AND(CW$7&gt;=$J13,CW$7&lt;=$L13),(($D13*$P13)/$M13),0))))))</f>
        <v>0</v>
      </c>
      <c r="CX14" s="37" t="str">
        <f>IF(CX$7&gt;$L13,(((IF(Data!$C$2&gt;0,(IF(OR(CX$5=Data!$F$2,CX$5=Data!$G$2,(IF(COUNTIF(Data!$A$2:$A$939,CX$7),CX$7=(VLOOKUP(CX$7,Data!$A$2:$A$852,1,FALSE)),0))),"H",IF(AND(CX$7&gt;=$J13,CX$7&lt;=$K13),($D13*(1-$P13)/$N13),0))),IF(AND(CX$7&gt;=$J13,CX$7&lt;=$K13),(($D13-$O13)/$N13),0))))),(((IF(Data!$C$2&gt;0,(IF(OR(CX$5=Data!$F$2,CX$5=Data!$G$2,(IF(COUNTIF(Data!$A$2:$A$939,CX$7),CX$7=(VLOOKUP(CX$7,Data!$A$2:$A$852,1,FALSE)),0))),"H",IF(AND(CX$7&gt;=$J13,CX$7&lt;=$L13),($D13*$P13/$M13),0))),IF(AND(CX$7&gt;=$J13,CX$7&lt;=$L13),(($D13*$P13)/$M13),0))))))</f>
        <v>H</v>
      </c>
      <c r="CY14" s="37" t="str">
        <f>IF(CY$7&gt;$L13,(((IF(Data!$C$2&gt;0,(IF(OR(CY$5=Data!$F$2,CY$5=Data!$G$2,(IF(COUNTIF(Data!$A$2:$A$939,CY$7),CY$7=(VLOOKUP(CY$7,Data!$A$2:$A$852,1,FALSE)),0))),"H",IF(AND(CY$7&gt;=$J13,CY$7&lt;=$K13),($D13*(1-$P13)/$N13),0))),IF(AND(CY$7&gt;=$J13,CY$7&lt;=$K13),(($D13-$O13)/$N13),0))))),(((IF(Data!$C$2&gt;0,(IF(OR(CY$5=Data!$F$2,CY$5=Data!$G$2,(IF(COUNTIF(Data!$A$2:$A$939,CY$7),CY$7=(VLOOKUP(CY$7,Data!$A$2:$A$852,1,FALSE)),0))),"H",IF(AND(CY$7&gt;=$J13,CY$7&lt;=$L13),($D13*$P13/$M13),0))),IF(AND(CY$7&gt;=$J13,CY$7&lt;=$L13),(($D13*$P13)/$M13),0))))))</f>
        <v>H</v>
      </c>
      <c r="CZ14" s="37">
        <f>IF(CZ$7&gt;$L13,(((IF(Data!$C$2&gt;0,(IF(OR(CZ$5=Data!$F$2,CZ$5=Data!$G$2,(IF(COUNTIF(Data!$A$2:$A$939,CZ$7),CZ$7=(VLOOKUP(CZ$7,Data!$A$2:$A$852,1,FALSE)),0))),"H",IF(AND(CZ$7&gt;=$J13,CZ$7&lt;=$K13),($D13*(1-$P13)/$N13),0))),IF(AND(CZ$7&gt;=$J13,CZ$7&lt;=$K13),(($D13-$O13)/$N13),0))))),(((IF(Data!$C$2&gt;0,(IF(OR(CZ$5=Data!$F$2,CZ$5=Data!$G$2,(IF(COUNTIF(Data!$A$2:$A$939,CZ$7),CZ$7=(VLOOKUP(CZ$7,Data!$A$2:$A$852,1,FALSE)),0))),"H",IF(AND(CZ$7&gt;=$J13,CZ$7&lt;=$L13),($D13*$P13/$M13),0))),IF(AND(CZ$7&gt;=$J13,CZ$7&lt;=$L13),(($D13*$P13)/$M13),0))))))</f>
        <v>0</v>
      </c>
      <c r="DA14" s="37">
        <f>IF(DA$7&gt;$L13,(((IF(Data!$C$2&gt;0,(IF(OR(DA$5=Data!$F$2,DA$5=Data!$G$2,(IF(COUNTIF(Data!$A$2:$A$939,DA$7),DA$7=(VLOOKUP(DA$7,Data!$A$2:$A$852,1,FALSE)),0))),"H",IF(AND(DA$7&gt;=$J13,DA$7&lt;=$K13),($D13*(1-$P13)/$N13),0))),IF(AND(DA$7&gt;=$J13,DA$7&lt;=$K13),(($D13-$O13)/$N13),0))))),(((IF(Data!$C$2&gt;0,(IF(OR(DA$5=Data!$F$2,DA$5=Data!$G$2,(IF(COUNTIF(Data!$A$2:$A$939,DA$7),DA$7=(VLOOKUP(DA$7,Data!$A$2:$A$852,1,FALSE)),0))),"H",IF(AND(DA$7&gt;=$J13,DA$7&lt;=$L13),($D13*$P13/$M13),0))),IF(AND(DA$7&gt;=$J13,DA$7&lt;=$L13),(($D13*$P13)/$M13),0))))))</f>
        <v>0</v>
      </c>
      <c r="DB14" s="37">
        <f>IF(DB$7&gt;$L13,(((IF(Data!$C$2&gt;0,(IF(OR(DB$5=Data!$F$2,DB$5=Data!$G$2,(IF(COUNTIF(Data!$A$2:$A$939,DB$7),DB$7=(VLOOKUP(DB$7,Data!$A$2:$A$852,1,FALSE)),0))),"H",IF(AND(DB$7&gt;=$J13,DB$7&lt;=$K13),($D13*(1-$P13)/$N13),0))),IF(AND(DB$7&gt;=$J13,DB$7&lt;=$K13),(($D13-$O13)/$N13),0))))),(((IF(Data!$C$2&gt;0,(IF(OR(DB$5=Data!$F$2,DB$5=Data!$G$2,(IF(COUNTIF(Data!$A$2:$A$939,DB$7),DB$7=(VLOOKUP(DB$7,Data!$A$2:$A$852,1,FALSE)),0))),"H",IF(AND(DB$7&gt;=$J13,DB$7&lt;=$L13),($D13*$P13/$M13),0))),IF(AND(DB$7&gt;=$J13,DB$7&lt;=$L13),(($D13*$P13)/$M13),0))))))</f>
        <v>0</v>
      </c>
      <c r="DC14" s="37">
        <f>IF(DC$7&gt;$L13,(((IF(Data!$C$2&gt;0,(IF(OR(DC$5=Data!$F$2,DC$5=Data!$G$2,(IF(COUNTIF(Data!$A$2:$A$939,DC$7),DC$7=(VLOOKUP(DC$7,Data!$A$2:$A$852,1,FALSE)),0))),"H",IF(AND(DC$7&gt;=$J13,DC$7&lt;=$K13),($D13*(1-$P13)/$N13),0))),IF(AND(DC$7&gt;=$J13,DC$7&lt;=$K13),(($D13-$O13)/$N13),0))))),(((IF(Data!$C$2&gt;0,(IF(OR(DC$5=Data!$F$2,DC$5=Data!$G$2,(IF(COUNTIF(Data!$A$2:$A$939,DC$7),DC$7=(VLOOKUP(DC$7,Data!$A$2:$A$852,1,FALSE)),0))),"H",IF(AND(DC$7&gt;=$J13,DC$7&lt;=$L13),($D13*$P13/$M13),0))),IF(AND(DC$7&gt;=$J13,DC$7&lt;=$L13),(($D13*$P13)/$M13),0))))))</f>
        <v>0</v>
      </c>
      <c r="DD14" s="37">
        <f>IF(DD$7&gt;$L13,(((IF(Data!$C$2&gt;0,(IF(OR(DD$5=Data!$F$2,DD$5=Data!$G$2,(IF(COUNTIF(Data!$A$2:$A$939,DD$7),DD$7=(VLOOKUP(DD$7,Data!$A$2:$A$852,1,FALSE)),0))),"H",IF(AND(DD$7&gt;=$J13,DD$7&lt;=$K13),($D13*(1-$P13)/$N13),0))),IF(AND(DD$7&gt;=$J13,DD$7&lt;=$K13),(($D13-$O13)/$N13),0))))),(((IF(Data!$C$2&gt;0,(IF(OR(DD$5=Data!$F$2,DD$5=Data!$G$2,(IF(COUNTIF(Data!$A$2:$A$939,DD$7),DD$7=(VLOOKUP(DD$7,Data!$A$2:$A$852,1,FALSE)),0))),"H",IF(AND(DD$7&gt;=$J13,DD$7&lt;=$L13),($D13*$P13/$M13),0))),IF(AND(DD$7&gt;=$J13,DD$7&lt;=$L13),(($D13*$P13)/$M13),0))))))</f>
        <v>0</v>
      </c>
      <c r="DE14" s="37" t="str">
        <f>IF(DE$7&gt;$L13,(((IF(Data!$C$2&gt;0,(IF(OR(DE$5=Data!$F$2,DE$5=Data!$G$2,(IF(COUNTIF(Data!$A$2:$A$939,DE$7),DE$7=(VLOOKUP(DE$7,Data!$A$2:$A$852,1,FALSE)),0))),"H",IF(AND(DE$7&gt;=$J13,DE$7&lt;=$K13),($D13*(1-$P13)/$N13),0))),IF(AND(DE$7&gt;=$J13,DE$7&lt;=$K13),(($D13-$O13)/$N13),0))))),(((IF(Data!$C$2&gt;0,(IF(OR(DE$5=Data!$F$2,DE$5=Data!$G$2,(IF(COUNTIF(Data!$A$2:$A$939,DE$7),DE$7=(VLOOKUP(DE$7,Data!$A$2:$A$852,1,FALSE)),0))),"H",IF(AND(DE$7&gt;=$J13,DE$7&lt;=$L13),($D13*$P13/$M13),0))),IF(AND(DE$7&gt;=$J13,DE$7&lt;=$L13),(($D13*$P13)/$M13),0))))))</f>
        <v>H</v>
      </c>
      <c r="DF14" s="37" t="str">
        <f>IF(DF$7&gt;$L13,(((IF(Data!$C$2&gt;0,(IF(OR(DF$5=Data!$F$2,DF$5=Data!$G$2,(IF(COUNTIF(Data!$A$2:$A$939,DF$7),DF$7=(VLOOKUP(DF$7,Data!$A$2:$A$852,1,FALSE)),0))),"H",IF(AND(DF$7&gt;=$J13,DF$7&lt;=$K13),($D13*(1-$P13)/$N13),0))),IF(AND(DF$7&gt;=$J13,DF$7&lt;=$K13),(($D13-$O13)/$N13),0))))),(((IF(Data!$C$2&gt;0,(IF(OR(DF$5=Data!$F$2,DF$5=Data!$G$2,(IF(COUNTIF(Data!$A$2:$A$939,DF$7),DF$7=(VLOOKUP(DF$7,Data!$A$2:$A$852,1,FALSE)),0))),"H",IF(AND(DF$7&gt;=$J13,DF$7&lt;=$L13),($D13*$P13/$M13),0))),IF(AND(DF$7&gt;=$J13,DF$7&lt;=$L13),(($D13*$P13)/$M13),0))))))</f>
        <v>H</v>
      </c>
      <c r="DG14" s="37">
        <f>IF(DG$7&gt;$L13,(((IF(Data!$C$2&gt;0,(IF(OR(DG$5=Data!$F$2,DG$5=Data!$G$2,(IF(COUNTIF(Data!$A$2:$A$939,DG$7),DG$7=(VLOOKUP(DG$7,Data!$A$2:$A$852,1,FALSE)),0))),"H",IF(AND(DG$7&gt;=$J13,DG$7&lt;=$K13),($D13*(1-$P13)/$N13),0))),IF(AND(DG$7&gt;=$J13,DG$7&lt;=$K13),(($D13-$O13)/$N13),0))))),(((IF(Data!$C$2&gt;0,(IF(OR(DG$5=Data!$F$2,DG$5=Data!$G$2,(IF(COUNTIF(Data!$A$2:$A$939,DG$7),DG$7=(VLOOKUP(DG$7,Data!$A$2:$A$852,1,FALSE)),0))),"H",IF(AND(DG$7&gt;=$J13,DG$7&lt;=$L13),($D13*$P13/$M13),0))),IF(AND(DG$7&gt;=$J13,DG$7&lt;=$L13),(($D13*$P13)/$M13),0))))))</f>
        <v>0</v>
      </c>
      <c r="DH14" s="37">
        <f>IF(DH$7&gt;$L13,(((IF(Data!$C$2&gt;0,(IF(OR(DH$5=Data!$F$2,DH$5=Data!$G$2,(IF(COUNTIF(Data!$A$2:$A$939,DH$7),DH$7=(VLOOKUP(DH$7,Data!$A$2:$A$852,1,FALSE)),0))),"H",IF(AND(DH$7&gt;=$J13,DH$7&lt;=$K13),($D13*(1-$P13)/$N13),0))),IF(AND(DH$7&gt;=$J13,DH$7&lt;=$K13),(($D13-$O13)/$N13),0))))),(((IF(Data!$C$2&gt;0,(IF(OR(DH$5=Data!$F$2,DH$5=Data!$G$2,(IF(COUNTIF(Data!$A$2:$A$939,DH$7),DH$7=(VLOOKUP(DH$7,Data!$A$2:$A$852,1,FALSE)),0))),"H",IF(AND(DH$7&gt;=$J13,DH$7&lt;=$L13),($D13*$P13/$M13),0))),IF(AND(DH$7&gt;=$J13,DH$7&lt;=$L13),(($D13*$P13)/$M13),0))))))</f>
        <v>0</v>
      </c>
      <c r="DI14" s="37">
        <f>IF(DI$7&gt;$L13,(((IF(Data!$C$2&gt;0,(IF(OR(DI$5=Data!$F$2,DI$5=Data!$G$2,(IF(COUNTIF(Data!$A$2:$A$939,DI$7),DI$7=(VLOOKUP(DI$7,Data!$A$2:$A$852,1,FALSE)),0))),"H",IF(AND(DI$7&gt;=$J13,DI$7&lt;=$K13),($D13*(1-$P13)/$N13),0))),IF(AND(DI$7&gt;=$J13,DI$7&lt;=$K13),(($D13-$O13)/$N13),0))))),(((IF(Data!$C$2&gt;0,(IF(OR(DI$5=Data!$F$2,DI$5=Data!$G$2,(IF(COUNTIF(Data!$A$2:$A$939,DI$7),DI$7=(VLOOKUP(DI$7,Data!$A$2:$A$852,1,FALSE)),0))),"H",IF(AND(DI$7&gt;=$J13,DI$7&lt;=$L13),($D13*$P13/$M13),0))),IF(AND(DI$7&gt;=$J13,DI$7&lt;=$L13),(($D13*$P13)/$M13),0))))))</f>
        <v>0</v>
      </c>
      <c r="DJ14" s="37">
        <f>IF(DJ$7&gt;$L13,(((IF(Data!$C$2&gt;0,(IF(OR(DJ$5=Data!$F$2,DJ$5=Data!$G$2,(IF(COUNTIF(Data!$A$2:$A$939,DJ$7),DJ$7=(VLOOKUP(DJ$7,Data!$A$2:$A$852,1,FALSE)),0))),"H",IF(AND(DJ$7&gt;=$J13,DJ$7&lt;=$K13),($D13*(1-$P13)/$N13),0))),IF(AND(DJ$7&gt;=$J13,DJ$7&lt;=$K13),(($D13-$O13)/$N13),0))))),(((IF(Data!$C$2&gt;0,(IF(OR(DJ$5=Data!$F$2,DJ$5=Data!$G$2,(IF(COUNTIF(Data!$A$2:$A$939,DJ$7),DJ$7=(VLOOKUP(DJ$7,Data!$A$2:$A$852,1,FALSE)),0))),"H",IF(AND(DJ$7&gt;=$J13,DJ$7&lt;=$L13),($D13*$P13/$M13),0))),IF(AND(DJ$7&gt;=$J13,DJ$7&lt;=$L13),(($D13*$P13)/$M13),0))))))</f>
        <v>0</v>
      </c>
      <c r="DK14" s="37">
        <f>IF(DK$7&gt;$L13,(((IF(Data!$C$2&gt;0,(IF(OR(DK$5=Data!$F$2,DK$5=Data!$G$2,(IF(COUNTIF(Data!$A$2:$A$939,DK$7),DK$7=(VLOOKUP(DK$7,Data!$A$2:$A$852,1,FALSE)),0))),"H",IF(AND(DK$7&gt;=$J13,DK$7&lt;=$K13),($D13*(1-$P13)/$N13),0))),IF(AND(DK$7&gt;=$J13,DK$7&lt;=$K13),(($D13-$O13)/$N13),0))))),(((IF(Data!$C$2&gt;0,(IF(OR(DK$5=Data!$F$2,DK$5=Data!$G$2,(IF(COUNTIF(Data!$A$2:$A$939,DK$7),DK$7=(VLOOKUP(DK$7,Data!$A$2:$A$852,1,FALSE)),0))),"H",IF(AND(DK$7&gt;=$J13,DK$7&lt;=$L13),($D13*$P13/$M13),0))),IF(AND(DK$7&gt;=$J13,DK$7&lt;=$L13),(($D13*$P13)/$M13),0))))))</f>
        <v>0</v>
      </c>
      <c r="DL14" s="37" t="str">
        <f>IF(DL$7&gt;$L13,(((IF(Data!$C$2&gt;0,(IF(OR(DL$5=Data!$F$2,DL$5=Data!$G$2,(IF(COUNTIF(Data!$A$2:$A$939,DL$7),DL$7=(VLOOKUP(DL$7,Data!$A$2:$A$852,1,FALSE)),0))),"H",IF(AND(DL$7&gt;=$J13,DL$7&lt;=$K13),($D13*(1-$P13)/$N13),0))),IF(AND(DL$7&gt;=$J13,DL$7&lt;=$K13),(($D13-$O13)/$N13),0))))),(((IF(Data!$C$2&gt;0,(IF(OR(DL$5=Data!$F$2,DL$5=Data!$G$2,(IF(COUNTIF(Data!$A$2:$A$939,DL$7),DL$7=(VLOOKUP(DL$7,Data!$A$2:$A$852,1,FALSE)),0))),"H",IF(AND(DL$7&gt;=$J13,DL$7&lt;=$L13),($D13*$P13/$M13),0))),IF(AND(DL$7&gt;=$J13,DL$7&lt;=$L13),(($D13*$P13)/$M13),0))))))</f>
        <v>H</v>
      </c>
      <c r="DM14" s="37" t="str">
        <f>IF(DM$7&gt;$L13,(((IF(Data!$C$2&gt;0,(IF(OR(DM$5=Data!$F$2,DM$5=Data!$G$2,(IF(COUNTIF(Data!$A$2:$A$939,DM$7),DM$7=(VLOOKUP(DM$7,Data!$A$2:$A$852,1,FALSE)),0))),"H",IF(AND(DM$7&gt;=$J13,DM$7&lt;=$K13),($D13*(1-$P13)/$N13),0))),IF(AND(DM$7&gt;=$J13,DM$7&lt;=$K13),(($D13-$O13)/$N13),0))))),(((IF(Data!$C$2&gt;0,(IF(OR(DM$5=Data!$F$2,DM$5=Data!$G$2,(IF(COUNTIF(Data!$A$2:$A$939,DM$7),DM$7=(VLOOKUP(DM$7,Data!$A$2:$A$852,1,FALSE)),0))),"H",IF(AND(DM$7&gt;=$J13,DM$7&lt;=$L13),($D13*$P13/$M13),0))),IF(AND(DM$7&gt;=$J13,DM$7&lt;=$L13),(($D13*$P13)/$M13),0))))))</f>
        <v>H</v>
      </c>
      <c r="DN14" s="37">
        <f>IF(DN$7&gt;$L13,(((IF(Data!$C$2&gt;0,(IF(OR(DN$5=Data!$F$2,DN$5=Data!$G$2,(IF(COUNTIF(Data!$A$2:$A$939,DN$7),DN$7=(VLOOKUP(DN$7,Data!$A$2:$A$852,1,FALSE)),0))),"H",IF(AND(DN$7&gt;=$J13,DN$7&lt;=$K13),($D13*(1-$P13)/$N13),0))),IF(AND(DN$7&gt;=$J13,DN$7&lt;=$K13),(($D13-$O13)/$N13),0))))),(((IF(Data!$C$2&gt;0,(IF(OR(DN$5=Data!$F$2,DN$5=Data!$G$2,(IF(COUNTIF(Data!$A$2:$A$939,DN$7),DN$7=(VLOOKUP(DN$7,Data!$A$2:$A$852,1,FALSE)),0))),"H",IF(AND(DN$7&gt;=$J13,DN$7&lt;=$L13),($D13*$P13/$M13),0))),IF(AND(DN$7&gt;=$J13,DN$7&lt;=$L13),(($D13*$P13)/$M13),0))))))</f>
        <v>0</v>
      </c>
      <c r="DO14" s="37">
        <f>IF(DO$7&gt;$L13,(((IF(Data!$C$2&gt;0,(IF(OR(DO$5=Data!$F$2,DO$5=Data!$G$2,(IF(COUNTIF(Data!$A$2:$A$939,DO$7),DO$7=(VLOOKUP(DO$7,Data!$A$2:$A$852,1,FALSE)),0))),"H",IF(AND(DO$7&gt;=$J13,DO$7&lt;=$K13),($D13*(1-$P13)/$N13),0))),IF(AND(DO$7&gt;=$J13,DO$7&lt;=$K13),(($D13-$O13)/$N13),0))))),(((IF(Data!$C$2&gt;0,(IF(OR(DO$5=Data!$F$2,DO$5=Data!$G$2,(IF(COUNTIF(Data!$A$2:$A$939,DO$7),DO$7=(VLOOKUP(DO$7,Data!$A$2:$A$852,1,FALSE)),0))),"H",IF(AND(DO$7&gt;=$J13,DO$7&lt;=$L13),($D13*$P13/$M13),0))),IF(AND(DO$7&gt;=$J13,DO$7&lt;=$L13),(($D13*$P13)/$M13),0))))))</f>
        <v>0</v>
      </c>
      <c r="DP14" s="37">
        <f>IF(DP$7&gt;$L13,(((IF(Data!$C$2&gt;0,(IF(OR(DP$5=Data!$F$2,DP$5=Data!$G$2,(IF(COUNTIF(Data!$A$2:$A$939,DP$7),DP$7=(VLOOKUP(DP$7,Data!$A$2:$A$852,1,FALSE)),0))),"H",IF(AND(DP$7&gt;=$J13,DP$7&lt;=$K13),($D13*(1-$P13)/$N13),0))),IF(AND(DP$7&gt;=$J13,DP$7&lt;=$K13),(($D13-$O13)/$N13),0))))),(((IF(Data!$C$2&gt;0,(IF(OR(DP$5=Data!$F$2,DP$5=Data!$G$2,(IF(COUNTIF(Data!$A$2:$A$939,DP$7),DP$7=(VLOOKUP(DP$7,Data!$A$2:$A$852,1,FALSE)),0))),"H",IF(AND(DP$7&gt;=$J13,DP$7&lt;=$L13),($D13*$P13/$M13),0))),IF(AND(DP$7&gt;=$J13,DP$7&lt;=$L13),(($D13*$P13)/$M13),0))))))</f>
        <v>0</v>
      </c>
      <c r="DQ14" s="37">
        <f>IF(DQ$7&gt;$L13,(((IF(Data!$C$2&gt;0,(IF(OR(DQ$5=Data!$F$2,DQ$5=Data!$G$2,(IF(COUNTIF(Data!$A$2:$A$939,DQ$7),DQ$7=(VLOOKUP(DQ$7,Data!$A$2:$A$852,1,FALSE)),0))),"H",IF(AND(DQ$7&gt;=$J13,DQ$7&lt;=$K13),($D13*(1-$P13)/$N13),0))),IF(AND(DQ$7&gt;=$J13,DQ$7&lt;=$K13),(($D13-$O13)/$N13),0))))),(((IF(Data!$C$2&gt;0,(IF(OR(DQ$5=Data!$F$2,DQ$5=Data!$G$2,(IF(COUNTIF(Data!$A$2:$A$939,DQ$7),DQ$7=(VLOOKUP(DQ$7,Data!$A$2:$A$852,1,FALSE)),0))),"H",IF(AND(DQ$7&gt;=$J13,DQ$7&lt;=$L13),($D13*$P13/$M13),0))),IF(AND(DQ$7&gt;=$J13,DQ$7&lt;=$L13),(($D13*$P13)/$M13),0))))))</f>
        <v>0</v>
      </c>
      <c r="DR14" s="37">
        <f>IF(DR$7&gt;$L13,(((IF(Data!$C$2&gt;0,(IF(OR(DR$5=Data!$F$2,DR$5=Data!$G$2,(IF(COUNTIF(Data!$A$2:$A$939,DR$7),DR$7=(VLOOKUP(DR$7,Data!$A$2:$A$852,1,FALSE)),0))),"H",IF(AND(DR$7&gt;=$J13,DR$7&lt;=$K13),($D13*(1-$P13)/$N13),0))),IF(AND(DR$7&gt;=$J13,DR$7&lt;=$K13),(($D13-$O13)/$N13),0))))),(((IF(Data!$C$2&gt;0,(IF(OR(DR$5=Data!$F$2,DR$5=Data!$G$2,(IF(COUNTIF(Data!$A$2:$A$939,DR$7),DR$7=(VLOOKUP(DR$7,Data!$A$2:$A$852,1,FALSE)),0))),"H",IF(AND(DR$7&gt;=$J13,DR$7&lt;=$L13),($D13*$P13/$M13),0))),IF(AND(DR$7&gt;=$J13,DR$7&lt;=$L13),(($D13*$P13)/$M13),0))))))</f>
        <v>0</v>
      </c>
      <c r="DS14" s="37" t="str">
        <f>IF(DS$7&gt;$L13,(((IF(Data!$C$2&gt;0,(IF(OR(DS$5=Data!$F$2,DS$5=Data!$G$2,(IF(COUNTIF(Data!$A$2:$A$939,DS$7),DS$7=(VLOOKUP(DS$7,Data!$A$2:$A$852,1,FALSE)),0))),"H",IF(AND(DS$7&gt;=$J13,DS$7&lt;=$K13),($D13*(1-$P13)/$N13),0))),IF(AND(DS$7&gt;=$J13,DS$7&lt;=$K13),(($D13-$O13)/$N13),0))))),(((IF(Data!$C$2&gt;0,(IF(OR(DS$5=Data!$F$2,DS$5=Data!$G$2,(IF(COUNTIF(Data!$A$2:$A$939,DS$7),DS$7=(VLOOKUP(DS$7,Data!$A$2:$A$852,1,FALSE)),0))),"H",IF(AND(DS$7&gt;=$J13,DS$7&lt;=$L13),($D13*$P13/$M13),0))),IF(AND(DS$7&gt;=$J13,DS$7&lt;=$L13),(($D13*$P13)/$M13),0))))))</f>
        <v>H</v>
      </c>
      <c r="DT14" s="37" t="str">
        <f>IF(DT$7&gt;$L13,(((IF(Data!$C$2&gt;0,(IF(OR(DT$5=Data!$F$2,DT$5=Data!$G$2,(IF(COUNTIF(Data!$A$2:$A$939,DT$7),DT$7=(VLOOKUP(DT$7,Data!$A$2:$A$852,1,FALSE)),0))),"H",IF(AND(DT$7&gt;=$J13,DT$7&lt;=$K13),($D13*(1-$P13)/$N13),0))),IF(AND(DT$7&gt;=$J13,DT$7&lt;=$K13),(($D13-$O13)/$N13),0))))),(((IF(Data!$C$2&gt;0,(IF(OR(DT$5=Data!$F$2,DT$5=Data!$G$2,(IF(COUNTIF(Data!$A$2:$A$939,DT$7),DT$7=(VLOOKUP(DT$7,Data!$A$2:$A$852,1,FALSE)),0))),"H",IF(AND(DT$7&gt;=$J13,DT$7&lt;=$L13),($D13*$P13/$M13),0))),IF(AND(DT$7&gt;=$J13,DT$7&lt;=$L13),(($D13*$P13)/$M13),0))))))</f>
        <v>H</v>
      </c>
      <c r="DU14" s="37">
        <f>IF(DU$7&gt;$L13,(((IF(Data!$C$2&gt;0,(IF(OR(DU$5=Data!$F$2,DU$5=Data!$G$2,(IF(COUNTIF(Data!$A$2:$A$939,DU$7),DU$7=(VLOOKUP(DU$7,Data!$A$2:$A$852,1,FALSE)),0))),"H",IF(AND(DU$7&gt;=$J13,DU$7&lt;=$K13),($D13*(1-$P13)/$N13),0))),IF(AND(DU$7&gt;=$J13,DU$7&lt;=$K13),(($D13-$O13)/$N13),0))))),(((IF(Data!$C$2&gt;0,(IF(OR(DU$5=Data!$F$2,DU$5=Data!$G$2,(IF(COUNTIF(Data!$A$2:$A$939,DU$7),DU$7=(VLOOKUP(DU$7,Data!$A$2:$A$852,1,FALSE)),0))),"H",IF(AND(DU$7&gt;=$J13,DU$7&lt;=$L13),($D13*$P13/$M13),0))),IF(AND(DU$7&gt;=$J13,DU$7&lt;=$L13),(($D13*$P13)/$M13),0))))))</f>
        <v>0</v>
      </c>
      <c r="DV14" s="37">
        <f>IF(DV$7&gt;$L13,(((IF(Data!$C$2&gt;0,(IF(OR(DV$5=Data!$F$2,DV$5=Data!$G$2,(IF(COUNTIF(Data!$A$2:$A$939,DV$7),DV$7=(VLOOKUP(DV$7,Data!$A$2:$A$852,1,FALSE)),0))),"H",IF(AND(DV$7&gt;=$J13,DV$7&lt;=$K13),($D13*(1-$P13)/$N13),0))),IF(AND(DV$7&gt;=$J13,DV$7&lt;=$K13),(($D13-$O13)/$N13),0))))),(((IF(Data!$C$2&gt;0,(IF(OR(DV$5=Data!$F$2,DV$5=Data!$G$2,(IF(COUNTIF(Data!$A$2:$A$939,DV$7),DV$7=(VLOOKUP(DV$7,Data!$A$2:$A$852,1,FALSE)),0))),"H",IF(AND(DV$7&gt;=$J13,DV$7&lt;=$L13),($D13*$P13/$M13),0))),IF(AND(DV$7&gt;=$J13,DV$7&lt;=$L13),(($D13*$P13)/$M13),0))))))</f>
        <v>0</v>
      </c>
      <c r="DW14" s="37">
        <f>IF(DW$7&gt;$L13,(((IF(Data!$C$2&gt;0,(IF(OR(DW$5=Data!$F$2,DW$5=Data!$G$2,(IF(COUNTIF(Data!$A$2:$A$939,DW$7),DW$7=(VLOOKUP(DW$7,Data!$A$2:$A$852,1,FALSE)),0))),"H",IF(AND(DW$7&gt;=$J13,DW$7&lt;=$K13),($D13*(1-$P13)/$N13),0))),IF(AND(DW$7&gt;=$J13,DW$7&lt;=$K13),(($D13-$O13)/$N13),0))))),(((IF(Data!$C$2&gt;0,(IF(OR(DW$5=Data!$F$2,DW$5=Data!$G$2,(IF(COUNTIF(Data!$A$2:$A$939,DW$7),DW$7=(VLOOKUP(DW$7,Data!$A$2:$A$852,1,FALSE)),0))),"H",IF(AND(DW$7&gt;=$J13,DW$7&lt;=$L13),($D13*$P13/$M13),0))),IF(AND(DW$7&gt;=$J13,DW$7&lt;=$L13),(($D13*$P13)/$M13),0))))))</f>
        <v>0</v>
      </c>
      <c r="DX14" s="37">
        <f>IF(DX$7&gt;$L13,(((IF(Data!$C$2&gt;0,(IF(OR(DX$5=Data!$F$2,DX$5=Data!$G$2,(IF(COUNTIF(Data!$A$2:$A$939,DX$7),DX$7=(VLOOKUP(DX$7,Data!$A$2:$A$852,1,FALSE)),0))),"H",IF(AND(DX$7&gt;=$J13,DX$7&lt;=$K13),($D13*(1-$P13)/$N13),0))),IF(AND(DX$7&gt;=$J13,DX$7&lt;=$K13),(($D13-$O13)/$N13),0))))),(((IF(Data!$C$2&gt;0,(IF(OR(DX$5=Data!$F$2,DX$5=Data!$G$2,(IF(COUNTIF(Data!$A$2:$A$939,DX$7),DX$7=(VLOOKUP(DX$7,Data!$A$2:$A$852,1,FALSE)),0))),"H",IF(AND(DX$7&gt;=$J13,DX$7&lt;=$L13),($D13*$P13/$M13),0))),IF(AND(DX$7&gt;=$J13,DX$7&lt;=$L13),(($D13*$P13)/$M13),0))))))</f>
        <v>0</v>
      </c>
      <c r="DY14" s="37">
        <f>IF(DY$7&gt;$L13,(((IF(Data!$C$2&gt;0,(IF(OR(DY$5=Data!$F$2,DY$5=Data!$G$2,(IF(COUNTIF(Data!$A$2:$A$939,DY$7),DY$7=(VLOOKUP(DY$7,Data!$A$2:$A$852,1,FALSE)),0))),"H",IF(AND(DY$7&gt;=$J13,DY$7&lt;=$K13),($D13*(1-$P13)/$N13),0))),IF(AND(DY$7&gt;=$J13,DY$7&lt;=$K13),(($D13-$O13)/$N13),0))))),(((IF(Data!$C$2&gt;0,(IF(OR(DY$5=Data!$F$2,DY$5=Data!$G$2,(IF(COUNTIF(Data!$A$2:$A$939,DY$7),DY$7=(VLOOKUP(DY$7,Data!$A$2:$A$852,1,FALSE)),0))),"H",IF(AND(DY$7&gt;=$J13,DY$7&lt;=$L13),($D13*$P13/$M13),0))),IF(AND(DY$7&gt;=$J13,DY$7&lt;=$L13),(($D13*$P13)/$M13),0))))))</f>
        <v>0</v>
      </c>
      <c r="DZ14" s="37" t="str">
        <f>IF(DZ$7&gt;$L13,(((IF(Data!$C$2&gt;0,(IF(OR(DZ$5=Data!$F$2,DZ$5=Data!$G$2,(IF(COUNTIF(Data!$A$2:$A$939,DZ$7),DZ$7=(VLOOKUP(DZ$7,Data!$A$2:$A$852,1,FALSE)),0))),"H",IF(AND(DZ$7&gt;=$J13,DZ$7&lt;=$K13),($D13*(1-$P13)/$N13),0))),IF(AND(DZ$7&gt;=$J13,DZ$7&lt;=$K13),(($D13-$O13)/$N13),0))))),(((IF(Data!$C$2&gt;0,(IF(OR(DZ$5=Data!$F$2,DZ$5=Data!$G$2,(IF(COUNTIF(Data!$A$2:$A$939,DZ$7),DZ$7=(VLOOKUP(DZ$7,Data!$A$2:$A$852,1,FALSE)),0))),"H",IF(AND(DZ$7&gt;=$J13,DZ$7&lt;=$L13),($D13*$P13/$M13),0))),IF(AND(DZ$7&gt;=$J13,DZ$7&lt;=$L13),(($D13*$P13)/$M13),0))))))</f>
        <v>H</v>
      </c>
      <c r="EA14" s="37" t="str">
        <f>IF(EA$7&gt;$L13,(((IF(Data!$C$2&gt;0,(IF(OR(EA$5=Data!$F$2,EA$5=Data!$G$2,(IF(COUNTIF(Data!$A$2:$A$939,EA$7),EA$7=(VLOOKUP(EA$7,Data!$A$2:$A$852,1,FALSE)),0))),"H",IF(AND(EA$7&gt;=$J13,EA$7&lt;=$K13),($D13*(1-$P13)/$N13),0))),IF(AND(EA$7&gt;=$J13,EA$7&lt;=$K13),(($D13-$O13)/$N13),0))))),(((IF(Data!$C$2&gt;0,(IF(OR(EA$5=Data!$F$2,EA$5=Data!$G$2,(IF(COUNTIF(Data!$A$2:$A$939,EA$7),EA$7=(VLOOKUP(EA$7,Data!$A$2:$A$852,1,FALSE)),0))),"H",IF(AND(EA$7&gt;=$J13,EA$7&lt;=$L13),($D13*$P13/$M13),0))),IF(AND(EA$7&gt;=$J13,EA$7&lt;=$L13),(($D13*$P13)/$M13),0))))))</f>
        <v>H</v>
      </c>
      <c r="EB14" s="37">
        <f>IF(EB$7&gt;$L13,(((IF(Data!$C$2&gt;0,(IF(OR(EB$5=Data!$F$2,EB$5=Data!$G$2,(IF(COUNTIF(Data!$A$2:$A$939,EB$7),EB$7=(VLOOKUP(EB$7,Data!$A$2:$A$852,1,FALSE)),0))),"H",IF(AND(EB$7&gt;=$J13,EB$7&lt;=$K13),($D13*(1-$P13)/$N13),0))),IF(AND(EB$7&gt;=$J13,EB$7&lt;=$K13),(($D13-$O13)/$N13),0))))),(((IF(Data!$C$2&gt;0,(IF(OR(EB$5=Data!$F$2,EB$5=Data!$G$2,(IF(COUNTIF(Data!$A$2:$A$939,EB$7),EB$7=(VLOOKUP(EB$7,Data!$A$2:$A$852,1,FALSE)),0))),"H",IF(AND(EB$7&gt;=$J13,EB$7&lt;=$L13),($D13*$P13/$M13),0))),IF(AND(EB$7&gt;=$J13,EB$7&lt;=$L13),(($D13*$P13)/$M13),0))))))</f>
        <v>0</v>
      </c>
      <c r="EC14" s="37">
        <f>IF(EC$7&gt;$L13,(((IF(Data!$C$2&gt;0,(IF(OR(EC$5=Data!$F$2,EC$5=Data!$G$2,(IF(COUNTIF(Data!$A$2:$A$939,EC$7),EC$7=(VLOOKUP(EC$7,Data!$A$2:$A$852,1,FALSE)),0))),"H",IF(AND(EC$7&gt;=$J13,EC$7&lt;=$K13),($D13*(1-$P13)/$N13),0))),IF(AND(EC$7&gt;=$J13,EC$7&lt;=$K13),(($D13-$O13)/$N13),0))))),(((IF(Data!$C$2&gt;0,(IF(OR(EC$5=Data!$F$2,EC$5=Data!$G$2,(IF(COUNTIF(Data!$A$2:$A$939,EC$7),EC$7=(VLOOKUP(EC$7,Data!$A$2:$A$852,1,FALSE)),0))),"H",IF(AND(EC$7&gt;=$J13,EC$7&lt;=$L13),($D13*$P13/$M13),0))),IF(AND(EC$7&gt;=$J13,EC$7&lt;=$L13),(($D13*$P13)/$M13),0))))))</f>
        <v>0</v>
      </c>
      <c r="ED14" s="37">
        <f>IF(ED$7&gt;$L13,(((IF(Data!$C$2&gt;0,(IF(OR(ED$5=Data!$F$2,ED$5=Data!$G$2,(IF(COUNTIF(Data!$A$2:$A$939,ED$7),ED$7=(VLOOKUP(ED$7,Data!$A$2:$A$852,1,FALSE)),0))),"H",IF(AND(ED$7&gt;=$J13,ED$7&lt;=$K13),($D13*(1-$P13)/$N13),0))),IF(AND(ED$7&gt;=$J13,ED$7&lt;=$K13),(($D13-$O13)/$N13),0))))),(((IF(Data!$C$2&gt;0,(IF(OR(ED$5=Data!$F$2,ED$5=Data!$G$2,(IF(COUNTIF(Data!$A$2:$A$939,ED$7),ED$7=(VLOOKUP(ED$7,Data!$A$2:$A$852,1,FALSE)),0))),"H",IF(AND(ED$7&gt;=$J13,ED$7&lt;=$L13),($D13*$P13/$M13),0))),IF(AND(ED$7&gt;=$J13,ED$7&lt;=$L13),(($D13*$P13)/$M13),0))))))</f>
        <v>0</v>
      </c>
      <c r="EE14" s="37">
        <f>IF(EE$7&gt;$L13,(((IF(Data!$C$2&gt;0,(IF(OR(EE$5=Data!$F$2,EE$5=Data!$G$2,(IF(COUNTIF(Data!$A$2:$A$939,EE$7),EE$7=(VLOOKUP(EE$7,Data!$A$2:$A$852,1,FALSE)),0))),"H",IF(AND(EE$7&gt;=$J13,EE$7&lt;=$K13),($D13*(1-$P13)/$N13),0))),IF(AND(EE$7&gt;=$J13,EE$7&lt;=$K13),(($D13-$O13)/$N13),0))))),(((IF(Data!$C$2&gt;0,(IF(OR(EE$5=Data!$F$2,EE$5=Data!$G$2,(IF(COUNTIF(Data!$A$2:$A$939,EE$7),EE$7=(VLOOKUP(EE$7,Data!$A$2:$A$852,1,FALSE)),0))),"H",IF(AND(EE$7&gt;=$J13,EE$7&lt;=$L13),($D13*$P13/$M13),0))),IF(AND(EE$7&gt;=$J13,EE$7&lt;=$L13),(($D13*$P13)/$M13),0))))))</f>
        <v>0</v>
      </c>
      <c r="EF14" s="37">
        <f>IF(EF$7&gt;$L13,(((IF(Data!$C$2&gt;0,(IF(OR(EF$5=Data!$F$2,EF$5=Data!$G$2,(IF(COUNTIF(Data!$A$2:$A$939,EF$7),EF$7=(VLOOKUP(EF$7,Data!$A$2:$A$852,1,FALSE)),0))),"H",IF(AND(EF$7&gt;=$J13,EF$7&lt;=$K13),($D13*(1-$P13)/$N13),0))),IF(AND(EF$7&gt;=$J13,EF$7&lt;=$K13),(($D13-$O13)/$N13),0))))),(((IF(Data!$C$2&gt;0,(IF(OR(EF$5=Data!$F$2,EF$5=Data!$G$2,(IF(COUNTIF(Data!$A$2:$A$939,EF$7),EF$7=(VLOOKUP(EF$7,Data!$A$2:$A$852,1,FALSE)),0))),"H",IF(AND(EF$7&gt;=$J13,EF$7&lt;=$L13),($D13*$P13/$M13),0))),IF(AND(EF$7&gt;=$J13,EF$7&lt;=$L13),(($D13*$P13)/$M13),0))))))</f>
        <v>0</v>
      </c>
      <c r="EG14" s="37" t="str">
        <f>IF(EG$7&gt;$L13,(((IF(Data!$C$2&gt;0,(IF(OR(EG$5=Data!$F$2,EG$5=Data!$G$2,(IF(COUNTIF(Data!$A$2:$A$939,EG$7),EG$7=(VLOOKUP(EG$7,Data!$A$2:$A$852,1,FALSE)),0))),"H",IF(AND(EG$7&gt;=$J13,EG$7&lt;=$K13),($D13*(1-$P13)/$N13),0))),IF(AND(EG$7&gt;=$J13,EG$7&lt;=$K13),(($D13-$O13)/$N13),0))))),(((IF(Data!$C$2&gt;0,(IF(OR(EG$5=Data!$F$2,EG$5=Data!$G$2,(IF(COUNTIF(Data!$A$2:$A$939,EG$7),EG$7=(VLOOKUP(EG$7,Data!$A$2:$A$852,1,FALSE)),0))),"H",IF(AND(EG$7&gt;=$J13,EG$7&lt;=$L13),($D13*$P13/$M13),0))),IF(AND(EG$7&gt;=$J13,EG$7&lt;=$L13),(($D13*$P13)/$M13),0))))))</f>
        <v>H</v>
      </c>
      <c r="EH14" s="37" t="str">
        <f>IF(EH$7&gt;$L13,(((IF(Data!$C$2&gt;0,(IF(OR(EH$5=Data!$F$2,EH$5=Data!$G$2,(IF(COUNTIF(Data!$A$2:$A$939,EH$7),EH$7=(VLOOKUP(EH$7,Data!$A$2:$A$852,1,FALSE)),0))),"H",IF(AND(EH$7&gt;=$J13,EH$7&lt;=$K13),($D13*(1-$P13)/$N13),0))),IF(AND(EH$7&gt;=$J13,EH$7&lt;=$K13),(($D13-$O13)/$N13),0))))),(((IF(Data!$C$2&gt;0,(IF(OR(EH$5=Data!$F$2,EH$5=Data!$G$2,(IF(COUNTIF(Data!$A$2:$A$939,EH$7),EH$7=(VLOOKUP(EH$7,Data!$A$2:$A$852,1,FALSE)),0))),"H",IF(AND(EH$7&gt;=$J13,EH$7&lt;=$L13),($D13*$P13/$M13),0))),IF(AND(EH$7&gt;=$J13,EH$7&lt;=$L13),(($D13*$P13)/$M13),0))))))</f>
        <v>H</v>
      </c>
      <c r="EI14" s="37">
        <f>IF(EI$7&gt;$L13,(((IF(Data!$C$2&gt;0,(IF(OR(EI$5=Data!$F$2,EI$5=Data!$G$2,(IF(COUNTIF(Data!$A$2:$A$939,EI$7),EI$7=(VLOOKUP(EI$7,Data!$A$2:$A$852,1,FALSE)),0))),"H",IF(AND(EI$7&gt;=$J13,EI$7&lt;=$K13),($D13*(1-$P13)/$N13),0))),IF(AND(EI$7&gt;=$J13,EI$7&lt;=$K13),(($D13-$O13)/$N13),0))))),(((IF(Data!$C$2&gt;0,(IF(OR(EI$5=Data!$F$2,EI$5=Data!$G$2,(IF(COUNTIF(Data!$A$2:$A$939,EI$7),EI$7=(VLOOKUP(EI$7,Data!$A$2:$A$852,1,FALSE)),0))),"H",IF(AND(EI$7&gt;=$J13,EI$7&lt;=$L13),($D13*$P13/$M13),0))),IF(AND(EI$7&gt;=$J13,EI$7&lt;=$L13),(($D13*$P13)/$M13),0))))))</f>
        <v>0</v>
      </c>
      <c r="EJ14" s="37">
        <f>IF(EJ$7&gt;$L13,(((IF(Data!$C$2&gt;0,(IF(OR(EJ$5=Data!$F$2,EJ$5=Data!$G$2,(IF(COUNTIF(Data!$A$2:$A$939,EJ$7),EJ$7=(VLOOKUP(EJ$7,Data!$A$2:$A$852,1,FALSE)),0))),"H",IF(AND(EJ$7&gt;=$J13,EJ$7&lt;=$K13),($D13*(1-$P13)/$N13),0))),IF(AND(EJ$7&gt;=$J13,EJ$7&lt;=$K13),(($D13-$O13)/$N13),0))))),(((IF(Data!$C$2&gt;0,(IF(OR(EJ$5=Data!$F$2,EJ$5=Data!$G$2,(IF(COUNTIF(Data!$A$2:$A$939,EJ$7),EJ$7=(VLOOKUP(EJ$7,Data!$A$2:$A$852,1,FALSE)),0))),"H",IF(AND(EJ$7&gt;=$J13,EJ$7&lt;=$L13),($D13*$P13/$M13),0))),IF(AND(EJ$7&gt;=$J13,EJ$7&lt;=$L13),(($D13*$P13)/$M13),0))))))</f>
        <v>0</v>
      </c>
      <c r="EK14" s="37">
        <f>IF(EK$7&gt;$L13,(((IF(Data!$C$2&gt;0,(IF(OR(EK$5=Data!$F$2,EK$5=Data!$G$2,(IF(COUNTIF(Data!$A$2:$A$939,EK$7),EK$7=(VLOOKUP(EK$7,Data!$A$2:$A$852,1,FALSE)),0))),"H",IF(AND(EK$7&gt;=$J13,EK$7&lt;=$K13),($D13*(1-$P13)/$N13),0))),IF(AND(EK$7&gt;=$J13,EK$7&lt;=$K13),(($D13-$O13)/$N13),0))))),(((IF(Data!$C$2&gt;0,(IF(OR(EK$5=Data!$F$2,EK$5=Data!$G$2,(IF(COUNTIF(Data!$A$2:$A$939,EK$7),EK$7=(VLOOKUP(EK$7,Data!$A$2:$A$852,1,FALSE)),0))),"H",IF(AND(EK$7&gt;=$J13,EK$7&lt;=$L13),($D13*$P13/$M13),0))),IF(AND(EK$7&gt;=$J13,EK$7&lt;=$L13),(($D13*$P13)/$M13),0))))))</f>
        <v>0</v>
      </c>
      <c r="EL14" s="37">
        <f>IF(EL$7&gt;$L13,(((IF(Data!$C$2&gt;0,(IF(OR(EL$5=Data!$F$2,EL$5=Data!$G$2,(IF(COUNTIF(Data!$A$2:$A$939,EL$7),EL$7=(VLOOKUP(EL$7,Data!$A$2:$A$852,1,FALSE)),0))),"H",IF(AND(EL$7&gt;=$J13,EL$7&lt;=$K13),($D13*(1-$P13)/$N13),0))),IF(AND(EL$7&gt;=$J13,EL$7&lt;=$K13),(($D13-$O13)/$N13),0))))),(((IF(Data!$C$2&gt;0,(IF(OR(EL$5=Data!$F$2,EL$5=Data!$G$2,(IF(COUNTIF(Data!$A$2:$A$939,EL$7),EL$7=(VLOOKUP(EL$7,Data!$A$2:$A$852,1,FALSE)),0))),"H",IF(AND(EL$7&gt;=$J13,EL$7&lt;=$L13),($D13*$P13/$M13),0))),IF(AND(EL$7&gt;=$J13,EL$7&lt;=$L13),(($D13*$P13)/$M13),0))))))</f>
        <v>0</v>
      </c>
      <c r="EM14" s="37">
        <f>IF(EM$7&gt;$L13,(((IF(Data!$C$2&gt;0,(IF(OR(EM$5=Data!$F$2,EM$5=Data!$G$2,(IF(COUNTIF(Data!$A$2:$A$939,EM$7),EM$7=(VLOOKUP(EM$7,Data!$A$2:$A$852,1,FALSE)),0))),"H",IF(AND(EM$7&gt;=$J13,EM$7&lt;=$K13),($D13*(1-$P13)/$N13),0))),IF(AND(EM$7&gt;=$J13,EM$7&lt;=$K13),(($D13-$O13)/$N13),0))))),(((IF(Data!$C$2&gt;0,(IF(OR(EM$5=Data!$F$2,EM$5=Data!$G$2,(IF(COUNTIF(Data!$A$2:$A$939,EM$7),EM$7=(VLOOKUP(EM$7,Data!$A$2:$A$852,1,FALSE)),0))),"H",IF(AND(EM$7&gt;=$J13,EM$7&lt;=$L13),($D13*$P13/$M13),0))),IF(AND(EM$7&gt;=$J13,EM$7&lt;=$L13),(($D13*$P13)/$M13),0))))))</f>
        <v>0</v>
      </c>
      <c r="EN14" s="37" t="str">
        <f>IF(EN$7&gt;$L13,(((IF(Data!$C$2&gt;0,(IF(OR(EN$5=Data!$F$2,EN$5=Data!$G$2,(IF(COUNTIF(Data!$A$2:$A$939,EN$7),EN$7=(VLOOKUP(EN$7,Data!$A$2:$A$852,1,FALSE)),0))),"H",IF(AND(EN$7&gt;=$J13,EN$7&lt;=$K13),($D13*(1-$P13)/$N13),0))),IF(AND(EN$7&gt;=$J13,EN$7&lt;=$K13),(($D13-$O13)/$N13),0))))),(((IF(Data!$C$2&gt;0,(IF(OR(EN$5=Data!$F$2,EN$5=Data!$G$2,(IF(COUNTIF(Data!$A$2:$A$939,EN$7),EN$7=(VLOOKUP(EN$7,Data!$A$2:$A$852,1,FALSE)),0))),"H",IF(AND(EN$7&gt;=$J13,EN$7&lt;=$L13),($D13*$P13/$M13),0))),IF(AND(EN$7&gt;=$J13,EN$7&lt;=$L13),(($D13*$P13)/$M13),0))))))</f>
        <v>H</v>
      </c>
      <c r="EO14" s="38" t="str">
        <f>IF(EO$7&gt;$L13,(((IF(Data!$C$2&gt;0,(IF(OR(EO$5=Data!$F$2,EO$5=Data!$G$2,(IF(COUNTIF(Data!$A$2:$A$939,EO$7),EO$7=(VLOOKUP(EO$7,Data!$A$2:$A$852,1,FALSE)),0))),"H",IF(AND(EO$7&gt;=$J13,EO$7&lt;=$K13),($D13*(1-$P13)/$N13),0))),IF(AND(EO$7&gt;=$J13,EO$7&lt;=$K13),(($D13-$O13)/$N13),0))))),(((IF(Data!$C$2&gt;0,(IF(OR(EO$5=Data!$F$2,EO$5=Data!$G$2,(IF(COUNTIF(Data!$A$2:$A$939,EO$7),EO$7=(VLOOKUP(EO$7,Data!$A$2:$A$852,1,FALSE)),0))),"H",IF(AND(EO$7&gt;=$J13,EO$7&lt;=$L13),($D13*$P13/$M13),0))),IF(AND(EO$7&gt;=$J13,EO$7&lt;=$L13),(($D13*$P13)/$M13),0))))))</f>
        <v>H</v>
      </c>
      <c r="EP14" s="8" t="s">
        <v>48</v>
      </c>
      <c r="EQ14" s="18">
        <f>SUM(T14:EO14)-D13</f>
        <v>0</v>
      </c>
    </row>
    <row r="15" spans="1:147" ht="30" customHeight="1" thickTop="1">
      <c r="A15" s="370"/>
      <c r="B15" s="368"/>
      <c r="C15" s="346" t="s">
        <v>143</v>
      </c>
      <c r="D15" s="346">
        <v>96</v>
      </c>
      <c r="E15" s="350">
        <v>45083</v>
      </c>
      <c r="F15" s="350">
        <v>45098</v>
      </c>
      <c r="G15" s="348">
        <f>IF(F15&gt;0,(IF(E15&gt;0,IF(Data!$C$2&gt;0,((NETWORKDAYS.INTL(E15,F15,Data!$C$2,Data!$A$2:$A$1242))),((F15-E15)+1)),0)),0)</f>
        <v>12</v>
      </c>
      <c r="H15" s="346">
        <f>I15*D15</f>
        <v>96</v>
      </c>
      <c r="I15" s="362">
        <f>IF(G15&gt;0,((IF(AND(E15&lt;=$EJ$3,F15&gt;=$EJ$3),(IF(Data!$C$2&gt;0,NETWORKDAYS.INTL(E15,$EJ$3,Data!$C$2,Data!$A$2:$A$1231),$EJ$3-E15)),IF(F15&lt;=$EJ$3,G15,0)))/G15),0)</f>
        <v>1</v>
      </c>
      <c r="J15" s="350">
        <v>45089</v>
      </c>
      <c r="K15" s="350">
        <v>45104</v>
      </c>
      <c r="L15" s="350">
        <f>IF(K15&gt;=$EJ$3,$EJ$3,K15)</f>
        <v>45104</v>
      </c>
      <c r="M15" s="348">
        <f>IF(L15&gt;0,(IF(J15&gt;0,IF(Data!$C$2&gt;0,((NETWORKDAYS.INTL(J15,L15,Data!$C$2,Data!$A$2:$A$1242))),((L15-J15)+1)),0)),0)</f>
        <v>12</v>
      </c>
      <c r="N15" s="348">
        <f>IF(P15=1,0,IF(L15&gt;0,(IF(J15&gt;0,IF(Data!$C$2&gt;0,(((NETWORKDAYS.INTL($EJ$3,K15,Data!$C$2,Data!$A$2:$A$1242)))-1),((-$EJ$3+K15))),0)),0))</f>
        <v>0</v>
      </c>
      <c r="O15" s="346">
        <f>P15*D15</f>
        <v>96</v>
      </c>
      <c r="P15" s="362">
        <v>1</v>
      </c>
      <c r="Q15" s="344">
        <f>IF(K15&gt;0,F15-K15,0)</f>
        <v>-6</v>
      </c>
      <c r="R15" s="346">
        <f>IF(K15&gt;0,O15-H15,0)</f>
        <v>0</v>
      </c>
      <c r="S15" s="341">
        <f>IF(P15&gt;0,P15-I15,0)</f>
        <v>0</v>
      </c>
      <c r="T15" s="33">
        <f>IF(Data!$C$2&gt;0,(IF(OR(T$5=Data!$F$2,T$5=Data!$G$2,(IF(COUNTIF(Data!$A$2:$A$939,T$7),T$7=(VLOOKUP(T$7,Data!$A$2:$A$852,1,FALSE)),0))),"H",IF(AND(T$7&gt;=$E15,T$7&lt;=$F15),($D15/$G15),0))),IF(AND(T$7&gt;=$E15,T$7&lt;=$F15),($D15/$G15),0))</f>
        <v>0</v>
      </c>
      <c r="U15" s="34">
        <f>IF(Data!$C$2&gt;0,(IF(OR(U$5=Data!$F$2,U$5=Data!$G$2,(IF(COUNTIF(Data!$A$2:$A$939,U$7),U$7=(VLOOKUP(U$7,Data!$A$2:$A$852,1,FALSE)),0))),"H",IF(AND(U$7&gt;=$E15,U$7&lt;=$F15),($D15/$G15),0))),IF(AND(U$7&gt;=$E15,U$7&lt;=$F15),($D15/$G15),0))</f>
        <v>0</v>
      </c>
      <c r="V15" s="34">
        <f>IF(Data!$C$2&gt;0,(IF(OR(V$5=Data!$F$2,V$5=Data!$G$2,(IF(COUNTIF(Data!$A$2:$A$939,V$7),V$7=(VLOOKUP(V$7,Data!$A$2:$A$852,1,FALSE)),0))),"H",IF(AND(V$7&gt;=$E15,V$7&lt;=$F15),($D15/$G15),0))),IF(AND(V$7&gt;=$E15,V$7&lt;=$F15),($D15/$G15),0))</f>
        <v>0</v>
      </c>
      <c r="W15" s="34">
        <f>IF(Data!$C$2&gt;0,(IF(OR(W$5=Data!$F$2,W$5=Data!$G$2,(IF(COUNTIF(Data!$A$2:$A$939,W$7),W$7=(VLOOKUP(W$7,Data!$A$2:$A$852,1,FALSE)),0))),"H",IF(AND(W$7&gt;=$E15,W$7&lt;=$F15),($D15/$G15),0))),IF(AND(W$7&gt;=$E15,W$7&lt;=$F15),($D15/$G15),0))</f>
        <v>0</v>
      </c>
      <c r="X15" s="34">
        <f>IF(Data!$C$2&gt;0,(IF(OR(X$5=Data!$F$2,X$5=Data!$G$2,(IF(COUNTIF(Data!$A$2:$A$939,X$7),X$7=(VLOOKUP(X$7,Data!$A$2:$A$852,1,FALSE)),0))),"H",IF(AND(X$7&gt;=$E15,X$7&lt;=$F15),($D15/$G15),0))),IF(AND(X$7&gt;=$E15,X$7&lt;=$F15),($D15/$G15),0))</f>
        <v>0</v>
      </c>
      <c r="Y15" s="34" t="str">
        <f>IF(Data!$C$2&gt;0,(IF(OR(Y$5=Data!$F$2,Y$5=Data!$G$2,(IF(COUNTIF(Data!$A$2:$A$939,Y$7),Y$7=(VLOOKUP(Y$7,Data!$A$2:$A$852,1,FALSE)),0))),"H",IF(AND(Y$7&gt;=$E15,Y$7&lt;=$F15),($D15/$G15),0))),IF(AND(Y$7&gt;=$E15,Y$7&lt;=$F15),($D15/$G15),0))</f>
        <v>H</v>
      </c>
      <c r="Z15" s="34" t="str">
        <f>IF(Data!$C$2&gt;0,(IF(OR(Z$5=Data!$F$2,Z$5=Data!$G$2,(IF(COUNTIF(Data!$A$2:$A$939,Z$7),Z$7=(VLOOKUP(Z$7,Data!$A$2:$A$852,1,FALSE)),0))),"H",IF(AND(Z$7&gt;=$E15,Z$7&lt;=$F15),($D15/$G15),0))),IF(AND(Z$7&gt;=$E15,Z$7&lt;=$F15),($D15/$G15),0))</f>
        <v>H</v>
      </c>
      <c r="AA15" s="34">
        <f>IF(Data!$C$2&gt;0,(IF(OR(AA$5=Data!$F$2,AA$5=Data!$G$2,(IF(COUNTIF(Data!$A$2:$A$939,AA$7),AA$7=(VLOOKUP(AA$7,Data!$A$2:$A$852,1,FALSE)),0))),"H",IF(AND(AA$7&gt;=$E15,AA$7&lt;=$F15),($D15/$G15),0))),IF(AND(AA$7&gt;=$E15,AA$7&lt;=$F15),($D15/$G15),0))</f>
        <v>0</v>
      </c>
      <c r="AB15" s="34">
        <f>IF(Data!$C$2&gt;0,(IF(OR(AB$5=Data!$F$2,AB$5=Data!$G$2,(IF(COUNTIF(Data!$A$2:$A$939,AB$7),AB$7=(VLOOKUP(AB$7,Data!$A$2:$A$852,1,FALSE)),0))),"H",IF(AND(AB$7&gt;=$E15,AB$7&lt;=$F15),($D15/$G15),0))),IF(AND(AB$7&gt;=$E15,AB$7&lt;=$F15),($D15/$G15),0))</f>
        <v>0</v>
      </c>
      <c r="AC15" s="34">
        <f>IF(Data!$C$2&gt;0,(IF(OR(AC$5=Data!$F$2,AC$5=Data!$G$2,(IF(COUNTIF(Data!$A$2:$A$939,AC$7),AC$7=(VLOOKUP(AC$7,Data!$A$2:$A$852,1,FALSE)),0))),"H",IF(AND(AC$7&gt;=$E15,AC$7&lt;=$F15),($D15/$G15),0))),IF(AND(AC$7&gt;=$E15,AC$7&lt;=$F15),($D15/$G15),0))</f>
        <v>0</v>
      </c>
      <c r="AD15" s="34">
        <f>IF(Data!$C$2&gt;0,(IF(OR(AD$5=Data!$F$2,AD$5=Data!$G$2,(IF(COUNTIF(Data!$A$2:$A$939,AD$7),AD$7=(VLOOKUP(AD$7,Data!$A$2:$A$852,1,FALSE)),0))),"H",IF(AND(AD$7&gt;=$E15,AD$7&lt;=$F15),($D15/$G15),0))),IF(AND(AD$7&gt;=$E15,AD$7&lt;=$F15),($D15/$G15),0))</f>
        <v>0</v>
      </c>
      <c r="AE15" s="34">
        <f>IF(Data!$C$2&gt;0,(IF(OR(AE$5=Data!$F$2,AE$5=Data!$G$2,(IF(COUNTIF(Data!$A$2:$A$939,AE$7),AE$7=(VLOOKUP(AE$7,Data!$A$2:$A$852,1,FALSE)),0))),"H",IF(AND(AE$7&gt;=$E15,AE$7&lt;=$F15),($D15/$G15),0))),IF(AND(AE$7&gt;=$E15,AE$7&lt;=$F15),($D15/$G15),0))</f>
        <v>0</v>
      </c>
      <c r="AF15" s="34" t="str">
        <f>IF(Data!$C$2&gt;0,(IF(OR(AF$5=Data!$F$2,AF$5=Data!$G$2,(IF(COUNTIF(Data!$A$2:$A$939,AF$7),AF$7=(VLOOKUP(AF$7,Data!$A$2:$A$852,1,FALSE)),0))),"H",IF(AND(AF$7&gt;=$E15,AF$7&lt;=$F15),($D15/$G15),0))),IF(AND(AF$7&gt;=$E15,AF$7&lt;=$F15),($D15/$G15),0))</f>
        <v>H</v>
      </c>
      <c r="AG15" s="34" t="str">
        <f>IF(Data!$C$2&gt;0,(IF(OR(AG$5=Data!$F$2,AG$5=Data!$G$2,(IF(COUNTIF(Data!$A$2:$A$939,AG$7),AG$7=(VLOOKUP(AG$7,Data!$A$2:$A$852,1,FALSE)),0))),"H",IF(AND(AG$7&gt;=$E15,AG$7&lt;=$F15),($D15/$G15),0))),IF(AND(AG$7&gt;=$E15,AG$7&lt;=$F15),($D15/$G15),0))</f>
        <v>H</v>
      </c>
      <c r="AH15" s="34">
        <f>IF(Data!$C$2&gt;0,(IF(OR(AH$5=Data!$F$2,AH$5=Data!$G$2,(IF(COUNTIF(Data!$A$2:$A$939,AH$7),AH$7=(VLOOKUP(AH$7,Data!$A$2:$A$852,1,FALSE)),0))),"H",IF(AND(AH$7&gt;=$E15,AH$7&lt;=$F15),($D15/$G15),0))),IF(AND(AH$7&gt;=$E15,AH$7&lt;=$F15),($D15/$G15),0))</f>
        <v>0</v>
      </c>
      <c r="AI15" s="34">
        <f>IF(Data!$C$2&gt;0,(IF(OR(AI$5=Data!$F$2,AI$5=Data!$G$2,(IF(COUNTIF(Data!$A$2:$A$939,AI$7),AI$7=(VLOOKUP(AI$7,Data!$A$2:$A$852,1,FALSE)),0))),"H",IF(AND(AI$7&gt;=$E15,AI$7&lt;=$F15),($D15/$G15),0))),IF(AND(AI$7&gt;=$E15,AI$7&lt;=$F15),($D15/$G15),0))</f>
        <v>0</v>
      </c>
      <c r="AJ15" s="34">
        <f>IF(Data!$C$2&gt;0,(IF(OR(AJ$5=Data!$F$2,AJ$5=Data!$G$2,(IF(COUNTIF(Data!$A$2:$A$939,AJ$7),AJ$7=(VLOOKUP(AJ$7,Data!$A$2:$A$852,1,FALSE)),0))),"H",IF(AND(AJ$7&gt;=$E15,AJ$7&lt;=$F15),($D15/$G15),0))),IF(AND(AJ$7&gt;=$E15,AJ$7&lt;=$F15),($D15/$G15),0))</f>
        <v>0</v>
      </c>
      <c r="AK15" s="34">
        <f>IF(Data!$C$2&gt;0,(IF(OR(AK$5=Data!$F$2,AK$5=Data!$G$2,(IF(COUNTIF(Data!$A$2:$A$939,AK$7),AK$7=(VLOOKUP(AK$7,Data!$A$2:$A$852,1,FALSE)),0))),"H",IF(AND(AK$7&gt;=$E15,AK$7&lt;=$F15),($D15/$G15),0))),IF(AND(AK$7&gt;=$E15,AK$7&lt;=$F15),($D15/$G15),0))</f>
        <v>0</v>
      </c>
      <c r="AL15" s="34">
        <f>IF(Data!$C$2&gt;0,(IF(OR(AL$5=Data!$F$2,AL$5=Data!$G$2,(IF(COUNTIF(Data!$A$2:$A$939,AL$7),AL$7=(VLOOKUP(AL$7,Data!$A$2:$A$852,1,FALSE)),0))),"H",IF(AND(AL$7&gt;=$E15,AL$7&lt;=$F15),($D15/$G15),0))),IF(AND(AL$7&gt;=$E15,AL$7&lt;=$F15),($D15/$G15),0))</f>
        <v>0</v>
      </c>
      <c r="AM15" s="34" t="str">
        <f>IF(Data!$C$2&gt;0,(IF(OR(AM$5=Data!$F$2,AM$5=Data!$G$2,(IF(COUNTIF(Data!$A$2:$A$939,AM$7),AM$7=(VLOOKUP(AM$7,Data!$A$2:$A$852,1,FALSE)),0))),"H",IF(AND(AM$7&gt;=$E15,AM$7&lt;=$F15),($D15/$G15),0))),IF(AND(AM$7&gt;=$E15,AM$7&lt;=$F15),($D15/$G15),0))</f>
        <v>H</v>
      </c>
      <c r="AN15" s="34" t="str">
        <f>IF(Data!$C$2&gt;0,(IF(OR(AN$5=Data!$F$2,AN$5=Data!$G$2,(IF(COUNTIF(Data!$A$2:$A$939,AN$7),AN$7=(VLOOKUP(AN$7,Data!$A$2:$A$852,1,FALSE)),0))),"H",IF(AND(AN$7&gt;=$E15,AN$7&lt;=$F15),($D15/$G15),0))),IF(AND(AN$7&gt;=$E15,AN$7&lt;=$F15),($D15/$G15),0))</f>
        <v>H</v>
      </c>
      <c r="AO15" s="34">
        <f>IF(Data!$C$2&gt;0,(IF(OR(AO$5=Data!$F$2,AO$5=Data!$G$2,(IF(COUNTIF(Data!$A$2:$A$939,AO$7),AO$7=(VLOOKUP(AO$7,Data!$A$2:$A$852,1,FALSE)),0))),"H",IF(AND(AO$7&gt;=$E15,AO$7&lt;=$F15),($D15/$G15),0))),IF(AND(AO$7&gt;=$E15,AO$7&lt;=$F15),($D15/$G15),0))</f>
        <v>0</v>
      </c>
      <c r="AP15" s="34">
        <f>IF(Data!$C$2&gt;0,(IF(OR(AP$5=Data!$F$2,AP$5=Data!$G$2,(IF(COUNTIF(Data!$A$2:$A$939,AP$7),AP$7=(VLOOKUP(AP$7,Data!$A$2:$A$852,1,FALSE)),0))),"H",IF(AND(AP$7&gt;=$E15,AP$7&lt;=$F15),($D15/$G15),0))),IF(AND(AP$7&gt;=$E15,AP$7&lt;=$F15),($D15/$G15),0))</f>
        <v>0</v>
      </c>
      <c r="AQ15" s="34">
        <f>IF(Data!$C$2&gt;0,(IF(OR(AQ$5=Data!$F$2,AQ$5=Data!$G$2,(IF(COUNTIF(Data!$A$2:$A$939,AQ$7),AQ$7=(VLOOKUP(AQ$7,Data!$A$2:$A$852,1,FALSE)),0))),"H",IF(AND(AQ$7&gt;=$E15,AQ$7&lt;=$F15),($D15/$G15),0))),IF(AND(AQ$7&gt;=$E15,AQ$7&lt;=$F15),($D15/$G15),0))</f>
        <v>0</v>
      </c>
      <c r="AR15" s="34">
        <f>IF(Data!$C$2&gt;0,(IF(OR(AR$5=Data!$F$2,AR$5=Data!$G$2,(IF(COUNTIF(Data!$A$2:$A$939,AR$7),AR$7=(VLOOKUP(AR$7,Data!$A$2:$A$852,1,FALSE)),0))),"H",IF(AND(AR$7&gt;=$E15,AR$7&lt;=$F15),($D15/$G15),0))),IF(AND(AR$7&gt;=$E15,AR$7&lt;=$F15),($D15/$G15),0))</f>
        <v>0</v>
      </c>
      <c r="AS15" s="34">
        <f>IF(Data!$C$2&gt;0,(IF(OR(AS$5=Data!$F$2,AS$5=Data!$G$2,(IF(COUNTIF(Data!$A$2:$A$939,AS$7),AS$7=(VLOOKUP(AS$7,Data!$A$2:$A$852,1,FALSE)),0))),"H",IF(AND(AS$7&gt;=$E15,AS$7&lt;=$F15),($D15/$G15),0))),IF(AND(AS$7&gt;=$E15,AS$7&lt;=$F15),($D15/$G15),0))</f>
        <v>0</v>
      </c>
      <c r="AT15" s="34" t="str">
        <f>IF(Data!$C$2&gt;0,(IF(OR(AT$5=Data!$F$2,AT$5=Data!$G$2,(IF(COUNTIF(Data!$A$2:$A$939,AT$7),AT$7=(VLOOKUP(AT$7,Data!$A$2:$A$852,1,FALSE)),0))),"H",IF(AND(AT$7&gt;=$E15,AT$7&lt;=$F15),($D15/$G15),0))),IF(AND(AT$7&gt;=$E15,AT$7&lt;=$F15),($D15/$G15),0))</f>
        <v>H</v>
      </c>
      <c r="AU15" s="34" t="str">
        <f>IF(Data!$C$2&gt;0,(IF(OR(AU$5=Data!$F$2,AU$5=Data!$G$2,(IF(COUNTIF(Data!$A$2:$A$939,AU$7),AU$7=(VLOOKUP(AU$7,Data!$A$2:$A$852,1,FALSE)),0))),"H",IF(AND(AU$7&gt;=$E15,AU$7&lt;=$F15),($D15/$G15),0))),IF(AND(AU$7&gt;=$E15,AU$7&lt;=$F15),($D15/$G15),0))</f>
        <v>H</v>
      </c>
      <c r="AV15" s="34">
        <f>IF(Data!$C$2&gt;0,(IF(OR(AV$5=Data!$F$2,AV$5=Data!$G$2,(IF(COUNTIF(Data!$A$2:$A$939,AV$7),AV$7=(VLOOKUP(AV$7,Data!$A$2:$A$852,1,FALSE)),0))),"H",IF(AND(AV$7&gt;=$E15,AV$7&lt;=$F15),($D15/$G15),0))),IF(AND(AV$7&gt;=$E15,AV$7&lt;=$F15),($D15/$G15),0))</f>
        <v>0</v>
      </c>
      <c r="AW15" s="34">
        <f>IF(Data!$C$2&gt;0,(IF(OR(AW$5=Data!$F$2,AW$5=Data!$G$2,(IF(COUNTIF(Data!$A$2:$A$939,AW$7),AW$7=(VLOOKUP(AW$7,Data!$A$2:$A$852,1,FALSE)),0))),"H",IF(AND(AW$7&gt;=$E15,AW$7&lt;=$F15),($D15/$G15),0))),IF(AND(AW$7&gt;=$E15,AW$7&lt;=$F15),($D15/$G15),0))</f>
        <v>0</v>
      </c>
      <c r="AX15" s="34">
        <f>IF(Data!$C$2&gt;0,(IF(OR(AX$5=Data!$F$2,AX$5=Data!$G$2,(IF(COUNTIF(Data!$A$2:$A$939,AX$7),AX$7=(VLOOKUP(AX$7,Data!$A$2:$A$852,1,FALSE)),0))),"H",IF(AND(AX$7&gt;=$E15,AX$7&lt;=$F15),($D15/$G15),0))),IF(AND(AX$7&gt;=$E15,AX$7&lt;=$F15),($D15/$G15),0))</f>
        <v>0</v>
      </c>
      <c r="AY15" s="34">
        <f>IF(Data!$C$2&gt;0,(IF(OR(AY$5=Data!$F$2,AY$5=Data!$G$2,(IF(COUNTIF(Data!$A$2:$A$939,AY$7),AY$7=(VLOOKUP(AY$7,Data!$A$2:$A$852,1,FALSE)),0))),"H",IF(AND(AY$7&gt;=$E15,AY$7&lt;=$F15),($D15/$G15),0))),IF(AND(AY$7&gt;=$E15,AY$7&lt;=$F15),($D15/$G15),0))</f>
        <v>0</v>
      </c>
      <c r="AZ15" s="34">
        <f>IF(Data!$C$2&gt;0,(IF(OR(AZ$5=Data!$F$2,AZ$5=Data!$G$2,(IF(COUNTIF(Data!$A$2:$A$939,AZ$7),AZ$7=(VLOOKUP(AZ$7,Data!$A$2:$A$852,1,FALSE)),0))),"H",IF(AND(AZ$7&gt;=$E15,AZ$7&lt;=$F15),($D15/$G15),0))),IF(AND(AZ$7&gt;=$E15,AZ$7&lt;=$F15),($D15/$G15),0))</f>
        <v>0</v>
      </c>
      <c r="BA15" s="34" t="str">
        <f>IF(Data!$C$2&gt;0,(IF(OR(BA$5=Data!$F$2,BA$5=Data!$G$2,(IF(COUNTIF(Data!$A$2:$A$939,BA$7),BA$7=(VLOOKUP(BA$7,Data!$A$2:$A$852,1,FALSE)),0))),"H",IF(AND(BA$7&gt;=$E15,BA$7&lt;=$F15),($D15/$G15),0))),IF(AND(BA$7&gt;=$E15,BA$7&lt;=$F15),($D15/$G15),0))</f>
        <v>H</v>
      </c>
      <c r="BB15" s="34" t="str">
        <f>IF(Data!$C$2&gt;0,(IF(OR(BB$5=Data!$F$2,BB$5=Data!$G$2,(IF(COUNTIF(Data!$A$2:$A$939,BB$7),BB$7=(VLOOKUP(BB$7,Data!$A$2:$A$852,1,FALSE)),0))),"H",IF(AND(BB$7&gt;=$E15,BB$7&lt;=$F15),($D15/$G15),0))),IF(AND(BB$7&gt;=$E15,BB$7&lt;=$F15),($D15/$G15),0))</f>
        <v>H</v>
      </c>
      <c r="BC15" s="34">
        <f>IF(Data!$C$2&gt;0,(IF(OR(BC$5=Data!$F$2,BC$5=Data!$G$2,(IF(COUNTIF(Data!$A$2:$A$939,BC$7),BC$7=(VLOOKUP(BC$7,Data!$A$2:$A$852,1,FALSE)),0))),"H",IF(AND(BC$7&gt;=$E15,BC$7&lt;=$F15),($D15/$G15),0))),IF(AND(BC$7&gt;=$E15,BC$7&lt;=$F15),($D15/$G15),0))</f>
        <v>0</v>
      </c>
      <c r="BD15" s="34">
        <f>IF(Data!$C$2&gt;0,(IF(OR(BD$5=Data!$F$2,BD$5=Data!$G$2,(IF(COUNTIF(Data!$A$2:$A$939,BD$7),BD$7=(VLOOKUP(BD$7,Data!$A$2:$A$852,1,FALSE)),0))),"H",IF(AND(BD$7&gt;=$E15,BD$7&lt;=$F15),($D15/$G15),0))),IF(AND(BD$7&gt;=$E15,BD$7&lt;=$F15),($D15/$G15),0))</f>
        <v>8</v>
      </c>
      <c r="BE15" s="34">
        <f>IF(Data!$C$2&gt;0,(IF(OR(BE$5=Data!$F$2,BE$5=Data!$G$2,(IF(COUNTIF(Data!$A$2:$A$939,BE$7),BE$7=(VLOOKUP(BE$7,Data!$A$2:$A$852,1,FALSE)),0))),"H",IF(AND(BE$7&gt;=$E15,BE$7&lt;=$F15),($D15/$G15),0))),IF(AND(BE$7&gt;=$E15,BE$7&lt;=$F15),($D15/$G15),0))</f>
        <v>8</v>
      </c>
      <c r="BF15" s="34">
        <f>IF(Data!$C$2&gt;0,(IF(OR(BF$5=Data!$F$2,BF$5=Data!$G$2,(IF(COUNTIF(Data!$A$2:$A$939,BF$7),BF$7=(VLOOKUP(BF$7,Data!$A$2:$A$852,1,FALSE)),0))),"H",IF(AND(BF$7&gt;=$E15,BF$7&lt;=$F15),($D15/$G15),0))),IF(AND(BF$7&gt;=$E15,BF$7&lt;=$F15),($D15/$G15),0))</f>
        <v>8</v>
      </c>
      <c r="BG15" s="34">
        <f>IF(Data!$C$2&gt;0,(IF(OR(BG$5=Data!$F$2,BG$5=Data!$G$2,(IF(COUNTIF(Data!$A$2:$A$939,BG$7),BG$7=(VLOOKUP(BG$7,Data!$A$2:$A$852,1,FALSE)),0))),"H",IF(AND(BG$7&gt;=$E15,BG$7&lt;=$F15),($D15/$G15),0))),IF(AND(BG$7&gt;=$E15,BG$7&lt;=$F15),($D15/$G15),0))</f>
        <v>8</v>
      </c>
      <c r="BH15" s="34" t="str">
        <f>IF(Data!$C$2&gt;0,(IF(OR(BH$5=Data!$F$2,BH$5=Data!$G$2,(IF(COUNTIF(Data!$A$2:$A$939,BH$7),BH$7=(VLOOKUP(BH$7,Data!$A$2:$A$852,1,FALSE)),0))),"H",IF(AND(BH$7&gt;=$E15,BH$7&lt;=$F15),($D15/$G15),0))),IF(AND(BH$7&gt;=$E15,BH$7&lt;=$F15),($D15/$G15),0))</f>
        <v>H</v>
      </c>
      <c r="BI15" s="34" t="str">
        <f>IF(Data!$C$2&gt;0,(IF(OR(BI$5=Data!$F$2,BI$5=Data!$G$2,(IF(COUNTIF(Data!$A$2:$A$939,BI$7),BI$7=(VLOOKUP(BI$7,Data!$A$2:$A$852,1,FALSE)),0))),"H",IF(AND(BI$7&gt;=$E15,BI$7&lt;=$F15),($D15/$G15),0))),IF(AND(BI$7&gt;=$E15,BI$7&lt;=$F15),($D15/$G15),0))</f>
        <v>H</v>
      </c>
      <c r="BJ15" s="34">
        <f>IF(Data!$C$2&gt;0,(IF(OR(BJ$5=Data!$F$2,BJ$5=Data!$G$2,(IF(COUNTIF(Data!$A$2:$A$939,BJ$7),BJ$7=(VLOOKUP(BJ$7,Data!$A$2:$A$852,1,FALSE)),0))),"H",IF(AND(BJ$7&gt;=$E15,BJ$7&lt;=$F15),($D15/$G15),0))),IF(AND(BJ$7&gt;=$E15,BJ$7&lt;=$F15),($D15/$G15),0))</f>
        <v>8</v>
      </c>
      <c r="BK15" s="34">
        <f>IF(Data!$C$2&gt;0,(IF(OR(BK$5=Data!$F$2,BK$5=Data!$G$2,(IF(COUNTIF(Data!$A$2:$A$939,BK$7),BK$7=(VLOOKUP(BK$7,Data!$A$2:$A$852,1,FALSE)),0))),"H",IF(AND(BK$7&gt;=$E15,BK$7&lt;=$F15),($D15/$G15),0))),IF(AND(BK$7&gt;=$E15,BK$7&lt;=$F15),($D15/$G15),0))</f>
        <v>8</v>
      </c>
      <c r="BL15" s="34">
        <f>IF(Data!$C$2&gt;0,(IF(OR(BL$5=Data!$F$2,BL$5=Data!$G$2,(IF(COUNTIF(Data!$A$2:$A$939,BL$7),BL$7=(VLOOKUP(BL$7,Data!$A$2:$A$852,1,FALSE)),0))),"H",IF(AND(BL$7&gt;=$E15,BL$7&lt;=$F15),($D15/$G15),0))),IF(AND(BL$7&gt;=$E15,BL$7&lt;=$F15),($D15/$G15),0))</f>
        <v>8</v>
      </c>
      <c r="BM15" s="34">
        <f>IF(Data!$C$2&gt;0,(IF(OR(BM$5=Data!$F$2,BM$5=Data!$G$2,(IF(COUNTIF(Data!$A$2:$A$939,BM$7),BM$7=(VLOOKUP(BM$7,Data!$A$2:$A$852,1,FALSE)),0))),"H",IF(AND(BM$7&gt;=$E15,BM$7&lt;=$F15),($D15/$G15),0))),IF(AND(BM$7&gt;=$E15,BM$7&lt;=$F15),($D15/$G15),0))</f>
        <v>8</v>
      </c>
      <c r="BN15" s="34">
        <f>IF(Data!$C$2&gt;0,(IF(OR(BN$5=Data!$F$2,BN$5=Data!$G$2,(IF(COUNTIF(Data!$A$2:$A$939,BN$7),BN$7=(VLOOKUP(BN$7,Data!$A$2:$A$852,1,FALSE)),0))),"H",IF(AND(BN$7&gt;=$E15,BN$7&lt;=$F15),($D15/$G15),0))),IF(AND(BN$7&gt;=$E15,BN$7&lt;=$F15),($D15/$G15),0))</f>
        <v>8</v>
      </c>
      <c r="BO15" s="34" t="str">
        <f>IF(Data!$C$2&gt;0,(IF(OR(BO$5=Data!$F$2,BO$5=Data!$G$2,(IF(COUNTIF(Data!$A$2:$A$939,BO$7),BO$7=(VLOOKUP(BO$7,Data!$A$2:$A$852,1,FALSE)),0))),"H",IF(AND(BO$7&gt;=$E15,BO$7&lt;=$F15),($D15/$G15),0))),IF(AND(BO$7&gt;=$E15,BO$7&lt;=$F15),($D15/$G15),0))</f>
        <v>H</v>
      </c>
      <c r="BP15" s="34" t="str">
        <f>IF(Data!$C$2&gt;0,(IF(OR(BP$5=Data!$F$2,BP$5=Data!$G$2,(IF(COUNTIF(Data!$A$2:$A$939,BP$7),BP$7=(VLOOKUP(BP$7,Data!$A$2:$A$852,1,FALSE)),0))),"H",IF(AND(BP$7&gt;=$E15,BP$7&lt;=$F15),($D15/$G15),0))),IF(AND(BP$7&gt;=$E15,BP$7&lt;=$F15),($D15/$G15),0))</f>
        <v>H</v>
      </c>
      <c r="BQ15" s="34">
        <f>IF(Data!$C$2&gt;0,(IF(OR(BQ$5=Data!$F$2,BQ$5=Data!$G$2,(IF(COUNTIF(Data!$A$2:$A$939,BQ$7),BQ$7=(VLOOKUP(BQ$7,Data!$A$2:$A$852,1,FALSE)),0))),"H",IF(AND(BQ$7&gt;=$E15,BQ$7&lt;=$F15),($D15/$G15),0))),IF(AND(BQ$7&gt;=$E15,BQ$7&lt;=$F15),($D15/$G15),0))</f>
        <v>8</v>
      </c>
      <c r="BR15" s="34">
        <f>IF(Data!$C$2&gt;0,(IF(OR(BR$5=Data!$F$2,BR$5=Data!$G$2,(IF(COUNTIF(Data!$A$2:$A$939,BR$7),BR$7=(VLOOKUP(BR$7,Data!$A$2:$A$852,1,FALSE)),0))),"H",IF(AND(BR$7&gt;=$E15,BR$7&lt;=$F15),($D15/$G15),0))),IF(AND(BR$7&gt;=$E15,BR$7&lt;=$F15),($D15/$G15),0))</f>
        <v>8</v>
      </c>
      <c r="BS15" s="34">
        <f>IF(Data!$C$2&gt;0,(IF(OR(BS$5=Data!$F$2,BS$5=Data!$G$2,(IF(COUNTIF(Data!$A$2:$A$939,BS$7),BS$7=(VLOOKUP(BS$7,Data!$A$2:$A$852,1,FALSE)),0))),"H",IF(AND(BS$7&gt;=$E15,BS$7&lt;=$F15),($D15/$G15),0))),IF(AND(BS$7&gt;=$E15,BS$7&lt;=$F15),($D15/$G15),0))</f>
        <v>8</v>
      </c>
      <c r="BT15" s="34">
        <f>IF(Data!$C$2&gt;0,(IF(OR(BT$5=Data!$F$2,BT$5=Data!$G$2,(IF(COUNTIF(Data!$A$2:$A$939,BT$7),BT$7=(VLOOKUP(BT$7,Data!$A$2:$A$852,1,FALSE)),0))),"H",IF(AND(BT$7&gt;=$E15,BT$7&lt;=$F15),($D15/$G15),0))),IF(AND(BT$7&gt;=$E15,BT$7&lt;=$F15),($D15/$G15),0))</f>
        <v>0</v>
      </c>
      <c r="BU15" s="34">
        <f>IF(Data!$C$2&gt;0,(IF(OR(BU$5=Data!$F$2,BU$5=Data!$G$2,(IF(COUNTIF(Data!$A$2:$A$939,BU$7),BU$7=(VLOOKUP(BU$7,Data!$A$2:$A$852,1,FALSE)),0))),"H",IF(AND(BU$7&gt;=$E15,BU$7&lt;=$F15),($D15/$G15),0))),IF(AND(BU$7&gt;=$E15,BU$7&lt;=$F15),($D15/$G15),0))</f>
        <v>0</v>
      </c>
      <c r="BV15" s="34" t="str">
        <f>IF(Data!$C$2&gt;0,(IF(OR(BV$5=Data!$F$2,BV$5=Data!$G$2,(IF(COUNTIF(Data!$A$2:$A$939,BV$7),BV$7=(VLOOKUP(BV$7,Data!$A$2:$A$852,1,FALSE)),0))),"H",IF(AND(BV$7&gt;=$E15,BV$7&lt;=$F15),($D15/$G15),0))),IF(AND(BV$7&gt;=$E15,BV$7&lt;=$F15),($D15/$G15),0))</f>
        <v>H</v>
      </c>
      <c r="BW15" s="34" t="str">
        <f>IF(Data!$C$2&gt;0,(IF(OR(BW$5=Data!$F$2,BW$5=Data!$G$2,(IF(COUNTIF(Data!$A$2:$A$939,BW$7),BW$7=(VLOOKUP(BW$7,Data!$A$2:$A$852,1,FALSE)),0))),"H",IF(AND(BW$7&gt;=$E15,BW$7&lt;=$F15),($D15/$G15),0))),IF(AND(BW$7&gt;=$E15,BW$7&lt;=$F15),($D15/$G15),0))</f>
        <v>H</v>
      </c>
      <c r="BX15" s="34">
        <f>IF(Data!$C$2&gt;0,(IF(OR(BX$5=Data!$F$2,BX$5=Data!$G$2,(IF(COUNTIF(Data!$A$2:$A$939,BX$7),BX$7=(VLOOKUP(BX$7,Data!$A$2:$A$852,1,FALSE)),0))),"H",IF(AND(BX$7&gt;=$E15,BX$7&lt;=$F15),($D15/$G15),0))),IF(AND(BX$7&gt;=$E15,BX$7&lt;=$F15),($D15/$G15),0))</f>
        <v>0</v>
      </c>
      <c r="BY15" s="34">
        <f>IF(Data!$C$2&gt;0,(IF(OR(BY$5=Data!$F$2,BY$5=Data!$G$2,(IF(COUNTIF(Data!$A$2:$A$939,BY$7),BY$7=(VLOOKUP(BY$7,Data!$A$2:$A$852,1,FALSE)),0))),"H",IF(AND(BY$7&gt;=$E15,BY$7&lt;=$F15),($D15/$G15),0))),IF(AND(BY$7&gt;=$E15,BY$7&lt;=$F15),($D15/$G15),0))</f>
        <v>0</v>
      </c>
      <c r="BZ15" s="34">
        <f>IF(Data!$C$2&gt;0,(IF(OR(BZ$5=Data!$F$2,BZ$5=Data!$G$2,(IF(COUNTIF(Data!$A$2:$A$939,BZ$7),BZ$7=(VLOOKUP(BZ$7,Data!$A$2:$A$852,1,FALSE)),0))),"H",IF(AND(BZ$7&gt;=$E15,BZ$7&lt;=$F15),($D15/$G15),0))),IF(AND(BZ$7&gt;=$E15,BZ$7&lt;=$F15),($D15/$G15),0))</f>
        <v>0</v>
      </c>
      <c r="CA15" s="34">
        <f>IF(Data!$C$2&gt;0,(IF(OR(CA$5=Data!$F$2,CA$5=Data!$G$2,(IF(COUNTIF(Data!$A$2:$A$939,CA$7),CA$7=(VLOOKUP(CA$7,Data!$A$2:$A$852,1,FALSE)),0))),"H",IF(AND(CA$7&gt;=$E15,CA$7&lt;=$F15),($D15/$G15),0))),IF(AND(CA$7&gt;=$E15,CA$7&lt;=$F15),($D15/$G15),0))</f>
        <v>0</v>
      </c>
      <c r="CB15" s="34">
        <f>IF(Data!$C$2&gt;0,(IF(OR(CB$5=Data!$F$2,CB$5=Data!$G$2,(IF(COUNTIF(Data!$A$2:$A$939,CB$7),CB$7=(VLOOKUP(CB$7,Data!$A$2:$A$852,1,FALSE)),0))),"H",IF(AND(CB$7&gt;=$E15,CB$7&lt;=$F15),($D15/$G15),0))),IF(AND(CB$7&gt;=$E15,CB$7&lt;=$F15),($D15/$G15),0))</f>
        <v>0</v>
      </c>
      <c r="CC15" s="34" t="str">
        <f>IF(Data!$C$2&gt;0,(IF(OR(CC$5=Data!$F$2,CC$5=Data!$G$2,(IF(COUNTIF(Data!$A$2:$A$939,CC$7),CC$7=(VLOOKUP(CC$7,Data!$A$2:$A$852,1,FALSE)),0))),"H",IF(AND(CC$7&gt;=$E15,CC$7&lt;=$F15),($D15/$G15),0))),IF(AND(CC$7&gt;=$E15,CC$7&lt;=$F15),($D15/$G15),0))</f>
        <v>H</v>
      </c>
      <c r="CD15" s="34" t="str">
        <f>IF(Data!$C$2&gt;0,(IF(OR(CD$5=Data!$F$2,CD$5=Data!$G$2,(IF(COUNTIF(Data!$A$2:$A$939,CD$7),CD$7=(VLOOKUP(CD$7,Data!$A$2:$A$852,1,FALSE)),0))),"H",IF(AND(CD$7&gt;=$E15,CD$7&lt;=$F15),($D15/$G15),0))),IF(AND(CD$7&gt;=$E15,CD$7&lt;=$F15),($D15/$G15),0))</f>
        <v>H</v>
      </c>
      <c r="CE15" s="34">
        <f>IF(Data!$C$2&gt;0,(IF(OR(CE$5=Data!$F$2,CE$5=Data!$G$2,(IF(COUNTIF(Data!$A$2:$A$939,CE$7),CE$7=(VLOOKUP(CE$7,Data!$A$2:$A$852,1,FALSE)),0))),"H",IF(AND(CE$7&gt;=$E15,CE$7&lt;=$F15),($D15/$G15),0))),IF(AND(CE$7&gt;=$E15,CE$7&lt;=$F15),($D15/$G15),0))</f>
        <v>0</v>
      </c>
      <c r="CF15" s="34">
        <f>IF(Data!$C$2&gt;0,(IF(OR(CF$5=Data!$F$2,CF$5=Data!$G$2,(IF(COUNTIF(Data!$A$2:$A$939,CF$7),CF$7=(VLOOKUP(CF$7,Data!$A$2:$A$852,1,FALSE)),0))),"H",IF(AND(CF$7&gt;=$E15,CF$7&lt;=$F15),($D15/$G15),0))),IF(AND(CF$7&gt;=$E15,CF$7&lt;=$F15),($D15/$G15),0))</f>
        <v>0</v>
      </c>
      <c r="CG15" s="34">
        <f>IF(Data!$C$2&gt;0,(IF(OR(CG$5=Data!$F$2,CG$5=Data!$G$2,(IF(COUNTIF(Data!$A$2:$A$939,CG$7),CG$7=(VLOOKUP(CG$7,Data!$A$2:$A$852,1,FALSE)),0))),"H",IF(AND(CG$7&gt;=$E15,CG$7&lt;=$F15),($D15/$G15),0))),IF(AND(CG$7&gt;=$E15,CG$7&lt;=$F15),($D15/$G15),0))</f>
        <v>0</v>
      </c>
      <c r="CH15" s="34">
        <f>IF(Data!$C$2&gt;0,(IF(OR(CH$5=Data!$F$2,CH$5=Data!$G$2,(IF(COUNTIF(Data!$A$2:$A$939,CH$7),CH$7=(VLOOKUP(CH$7,Data!$A$2:$A$852,1,FALSE)),0))),"H",IF(AND(CH$7&gt;=$E15,CH$7&lt;=$F15),($D15/$G15),0))),IF(AND(CH$7&gt;=$E15,CH$7&lt;=$F15),($D15/$G15),0))</f>
        <v>0</v>
      </c>
      <c r="CI15" s="34">
        <f>IF(Data!$C$2&gt;0,(IF(OR(CI$5=Data!$F$2,CI$5=Data!$G$2,(IF(COUNTIF(Data!$A$2:$A$939,CI$7),CI$7=(VLOOKUP(CI$7,Data!$A$2:$A$852,1,FALSE)),0))),"H",IF(AND(CI$7&gt;=$E15,CI$7&lt;=$F15),($D15/$G15),0))),IF(AND(CI$7&gt;=$E15,CI$7&lt;=$F15),($D15/$G15),0))</f>
        <v>0</v>
      </c>
      <c r="CJ15" s="34" t="str">
        <f>IF(Data!$C$2&gt;0,(IF(OR(CJ$5=Data!$F$2,CJ$5=Data!$G$2,(IF(COUNTIF(Data!$A$2:$A$939,CJ$7),CJ$7=(VLOOKUP(CJ$7,Data!$A$2:$A$852,1,FALSE)),0))),"H",IF(AND(CJ$7&gt;=$E15,CJ$7&lt;=$F15),($D15/$G15),0))),IF(AND(CJ$7&gt;=$E15,CJ$7&lt;=$F15),($D15/$G15),0))</f>
        <v>H</v>
      </c>
      <c r="CK15" s="34" t="str">
        <f>IF(Data!$C$2&gt;0,(IF(OR(CK$5=Data!$F$2,CK$5=Data!$G$2,(IF(COUNTIF(Data!$A$2:$A$939,CK$7),CK$7=(VLOOKUP(CK$7,Data!$A$2:$A$852,1,FALSE)),0))),"H",IF(AND(CK$7&gt;=$E15,CK$7&lt;=$F15),($D15/$G15),0))),IF(AND(CK$7&gt;=$E15,CK$7&lt;=$F15),($D15/$G15),0))</f>
        <v>H</v>
      </c>
      <c r="CL15" s="34">
        <f>IF(Data!$C$2&gt;0,(IF(OR(CL$5=Data!$F$2,CL$5=Data!$G$2,(IF(COUNTIF(Data!$A$2:$A$939,CL$7),CL$7=(VLOOKUP(CL$7,Data!$A$2:$A$852,1,FALSE)),0))),"H",IF(AND(CL$7&gt;=$E15,CL$7&lt;=$F15),($D15/$G15),0))),IF(AND(CL$7&gt;=$E15,CL$7&lt;=$F15),($D15/$G15),0))</f>
        <v>0</v>
      </c>
      <c r="CM15" s="34">
        <f>IF(Data!$C$2&gt;0,(IF(OR(CM$5=Data!$F$2,CM$5=Data!$G$2,(IF(COUNTIF(Data!$A$2:$A$939,CM$7),CM$7=(VLOOKUP(CM$7,Data!$A$2:$A$852,1,FALSE)),0))),"H",IF(AND(CM$7&gt;=$E15,CM$7&lt;=$F15),($D15/$G15),0))),IF(AND(CM$7&gt;=$E15,CM$7&lt;=$F15),($D15/$G15),0))</f>
        <v>0</v>
      </c>
      <c r="CN15" s="34">
        <f>IF(Data!$C$2&gt;0,(IF(OR(CN$5=Data!$F$2,CN$5=Data!$G$2,(IF(COUNTIF(Data!$A$2:$A$939,CN$7),CN$7=(VLOOKUP(CN$7,Data!$A$2:$A$852,1,FALSE)),0))),"H",IF(AND(CN$7&gt;=$E15,CN$7&lt;=$F15),($D15/$G15),0))),IF(AND(CN$7&gt;=$E15,CN$7&lt;=$F15),($D15/$G15),0))</f>
        <v>0</v>
      </c>
      <c r="CO15" s="34">
        <f>IF(Data!$C$2&gt;0,(IF(OR(CO$5=Data!$F$2,CO$5=Data!$G$2,(IF(COUNTIF(Data!$A$2:$A$939,CO$7),CO$7=(VLOOKUP(CO$7,Data!$A$2:$A$852,1,FALSE)),0))),"H",IF(AND(CO$7&gt;=$E15,CO$7&lt;=$F15),($D15/$G15),0))),IF(AND(CO$7&gt;=$E15,CO$7&lt;=$F15),($D15/$G15),0))</f>
        <v>0</v>
      </c>
      <c r="CP15" s="34">
        <f>IF(Data!$C$2&gt;0,(IF(OR(CP$5=Data!$F$2,CP$5=Data!$G$2,(IF(COUNTIF(Data!$A$2:$A$939,CP$7),CP$7=(VLOOKUP(CP$7,Data!$A$2:$A$852,1,FALSE)),0))),"H",IF(AND(CP$7&gt;=$E15,CP$7&lt;=$F15),($D15/$G15),0))),IF(AND(CP$7&gt;=$E15,CP$7&lt;=$F15),($D15/$G15),0))</f>
        <v>0</v>
      </c>
      <c r="CQ15" s="34" t="str">
        <f>IF(Data!$C$2&gt;0,(IF(OR(CQ$5=Data!$F$2,CQ$5=Data!$G$2,(IF(COUNTIF(Data!$A$2:$A$939,CQ$7),CQ$7=(VLOOKUP(CQ$7,Data!$A$2:$A$852,1,FALSE)),0))),"H",IF(AND(CQ$7&gt;=$E15,CQ$7&lt;=$F15),($D15/$G15),0))),IF(AND(CQ$7&gt;=$E15,CQ$7&lt;=$F15),($D15/$G15),0))</f>
        <v>H</v>
      </c>
      <c r="CR15" s="34" t="str">
        <f>IF(Data!$C$2&gt;0,(IF(OR(CR$5=Data!$F$2,CR$5=Data!$G$2,(IF(COUNTIF(Data!$A$2:$A$939,CR$7),CR$7=(VLOOKUP(CR$7,Data!$A$2:$A$852,1,FALSE)),0))),"H",IF(AND(CR$7&gt;=$E15,CR$7&lt;=$F15),($D15/$G15),0))),IF(AND(CR$7&gt;=$E15,CR$7&lt;=$F15),($D15/$G15),0))</f>
        <v>H</v>
      </c>
      <c r="CS15" s="34">
        <f>IF(Data!$C$2&gt;0,(IF(OR(CS$5=Data!$F$2,CS$5=Data!$G$2,(IF(COUNTIF(Data!$A$2:$A$939,CS$7),CS$7=(VLOOKUP(CS$7,Data!$A$2:$A$852,1,FALSE)),0))),"H",IF(AND(CS$7&gt;=$E15,CS$7&lt;=$F15),($D15/$G15),0))),IF(AND(CS$7&gt;=$E15,CS$7&lt;=$F15),($D15/$G15),0))</f>
        <v>0</v>
      </c>
      <c r="CT15" s="34">
        <f>IF(Data!$C$2&gt;0,(IF(OR(CT$5=Data!$F$2,CT$5=Data!$G$2,(IF(COUNTIF(Data!$A$2:$A$939,CT$7),CT$7=(VLOOKUP(CT$7,Data!$A$2:$A$852,1,FALSE)),0))),"H",IF(AND(CT$7&gt;=$E15,CT$7&lt;=$F15),($D15/$G15),0))),IF(AND(CT$7&gt;=$E15,CT$7&lt;=$F15),($D15/$G15),0))</f>
        <v>0</v>
      </c>
      <c r="CU15" s="34">
        <f>IF(Data!$C$2&gt;0,(IF(OR(CU$5=Data!$F$2,CU$5=Data!$G$2,(IF(COUNTIF(Data!$A$2:$A$939,CU$7),CU$7=(VLOOKUP(CU$7,Data!$A$2:$A$852,1,FALSE)),0))),"H",IF(AND(CU$7&gt;=$E15,CU$7&lt;=$F15),($D15/$G15),0))),IF(AND(CU$7&gt;=$E15,CU$7&lt;=$F15),($D15/$G15),0))</f>
        <v>0</v>
      </c>
      <c r="CV15" s="34">
        <f>IF(Data!$C$2&gt;0,(IF(OR(CV$5=Data!$F$2,CV$5=Data!$G$2,(IF(COUNTIF(Data!$A$2:$A$939,CV$7),CV$7=(VLOOKUP(CV$7,Data!$A$2:$A$852,1,FALSE)),0))),"H",IF(AND(CV$7&gt;=$E15,CV$7&lt;=$F15),($D15/$G15),0))),IF(AND(CV$7&gt;=$E15,CV$7&lt;=$F15),($D15/$G15),0))</f>
        <v>0</v>
      </c>
      <c r="CW15" s="34">
        <f>IF(Data!$C$2&gt;0,(IF(OR(CW$5=Data!$F$2,CW$5=Data!$G$2,(IF(COUNTIF(Data!$A$2:$A$939,CW$7),CW$7=(VLOOKUP(CW$7,Data!$A$2:$A$852,1,FALSE)),0))),"H",IF(AND(CW$7&gt;=$E15,CW$7&lt;=$F15),($D15/$G15),0))),IF(AND(CW$7&gt;=$E15,CW$7&lt;=$F15),($D15/$G15),0))</f>
        <v>0</v>
      </c>
      <c r="CX15" s="34" t="str">
        <f>IF(Data!$C$2&gt;0,(IF(OR(CX$5=Data!$F$2,CX$5=Data!$G$2,(IF(COUNTIF(Data!$A$2:$A$939,CX$7),CX$7=(VLOOKUP(CX$7,Data!$A$2:$A$852,1,FALSE)),0))),"H",IF(AND(CX$7&gt;=$E15,CX$7&lt;=$F15),($D15/$G15),0))),IF(AND(CX$7&gt;=$E15,CX$7&lt;=$F15),($D15/$G15),0))</f>
        <v>H</v>
      </c>
      <c r="CY15" s="34" t="str">
        <f>IF(Data!$C$2&gt;0,(IF(OR(CY$5=Data!$F$2,CY$5=Data!$G$2,(IF(COUNTIF(Data!$A$2:$A$939,CY$7),CY$7=(VLOOKUP(CY$7,Data!$A$2:$A$852,1,FALSE)),0))),"H",IF(AND(CY$7&gt;=$E15,CY$7&lt;=$F15),($D15/$G15),0))),IF(AND(CY$7&gt;=$E15,CY$7&lt;=$F15),($D15/$G15),0))</f>
        <v>H</v>
      </c>
      <c r="CZ15" s="34">
        <f>IF(Data!$C$2&gt;0,(IF(OR(CZ$5=Data!$F$2,CZ$5=Data!$G$2,(IF(COUNTIF(Data!$A$2:$A$939,CZ$7),CZ$7=(VLOOKUP(CZ$7,Data!$A$2:$A$852,1,FALSE)),0))),"H",IF(AND(CZ$7&gt;=$E15,CZ$7&lt;=$F15),($D15/$G15),0))),IF(AND(CZ$7&gt;=$E15,CZ$7&lt;=$F15),($D15/$G15),0))</f>
        <v>0</v>
      </c>
      <c r="DA15" s="34">
        <f>IF(Data!$C$2&gt;0,(IF(OR(DA$5=Data!$F$2,DA$5=Data!$G$2,(IF(COUNTIF(Data!$A$2:$A$939,DA$7),DA$7=(VLOOKUP(DA$7,Data!$A$2:$A$852,1,FALSE)),0))),"H",IF(AND(DA$7&gt;=$E15,DA$7&lt;=$F15),($D15/$G15),0))),IF(AND(DA$7&gt;=$E15,DA$7&lt;=$F15),($D15/$G15),0))</f>
        <v>0</v>
      </c>
      <c r="DB15" s="34">
        <f>IF(Data!$C$2&gt;0,(IF(OR(DB$5=Data!$F$2,DB$5=Data!$G$2,(IF(COUNTIF(Data!$A$2:$A$939,DB$7),DB$7=(VLOOKUP(DB$7,Data!$A$2:$A$852,1,FALSE)),0))),"H",IF(AND(DB$7&gt;=$E15,DB$7&lt;=$F15),($D15/$G15),0))),IF(AND(DB$7&gt;=$E15,DB$7&lt;=$F15),($D15/$G15),0))</f>
        <v>0</v>
      </c>
      <c r="DC15" s="34">
        <f>IF(Data!$C$2&gt;0,(IF(OR(DC$5=Data!$F$2,DC$5=Data!$G$2,(IF(COUNTIF(Data!$A$2:$A$939,DC$7),DC$7=(VLOOKUP(DC$7,Data!$A$2:$A$852,1,FALSE)),0))),"H",IF(AND(DC$7&gt;=$E15,DC$7&lt;=$F15),($D15/$G15),0))),IF(AND(DC$7&gt;=$E15,DC$7&lt;=$F15),($D15/$G15),0))</f>
        <v>0</v>
      </c>
      <c r="DD15" s="34">
        <f>IF(Data!$C$2&gt;0,(IF(OR(DD$5=Data!$F$2,DD$5=Data!$G$2,(IF(COUNTIF(Data!$A$2:$A$939,DD$7),DD$7=(VLOOKUP(DD$7,Data!$A$2:$A$852,1,FALSE)),0))),"H",IF(AND(DD$7&gt;=$E15,DD$7&lt;=$F15),($D15/$G15),0))),IF(AND(DD$7&gt;=$E15,DD$7&lt;=$F15),($D15/$G15),0))</f>
        <v>0</v>
      </c>
      <c r="DE15" s="34" t="str">
        <f>IF(Data!$C$2&gt;0,(IF(OR(DE$5=Data!$F$2,DE$5=Data!$G$2,(IF(COUNTIF(Data!$A$2:$A$939,DE$7),DE$7=(VLOOKUP(DE$7,Data!$A$2:$A$852,1,FALSE)),0))),"H",IF(AND(DE$7&gt;=$E15,DE$7&lt;=$F15),($D15/$G15),0))),IF(AND(DE$7&gt;=$E15,DE$7&lt;=$F15),($D15/$G15),0))</f>
        <v>H</v>
      </c>
      <c r="DF15" s="34" t="str">
        <f>IF(Data!$C$2&gt;0,(IF(OR(DF$5=Data!$F$2,DF$5=Data!$G$2,(IF(COUNTIF(Data!$A$2:$A$939,DF$7),DF$7=(VLOOKUP(DF$7,Data!$A$2:$A$852,1,FALSE)),0))),"H",IF(AND(DF$7&gt;=$E15,DF$7&lt;=$F15),($D15/$G15),0))),IF(AND(DF$7&gt;=$E15,DF$7&lt;=$F15),($D15/$G15),0))</f>
        <v>H</v>
      </c>
      <c r="DG15" s="34">
        <f>IF(Data!$C$2&gt;0,(IF(OR(DG$5=Data!$F$2,DG$5=Data!$G$2,(IF(COUNTIF(Data!$A$2:$A$939,DG$7),DG$7=(VLOOKUP(DG$7,Data!$A$2:$A$852,1,FALSE)),0))),"H",IF(AND(DG$7&gt;=$E15,DG$7&lt;=$F15),($D15/$G15),0))),IF(AND(DG$7&gt;=$E15,DG$7&lt;=$F15),($D15/$G15),0))</f>
        <v>0</v>
      </c>
      <c r="DH15" s="34">
        <f>IF(Data!$C$2&gt;0,(IF(OR(DH$5=Data!$F$2,DH$5=Data!$G$2,(IF(COUNTIF(Data!$A$2:$A$939,DH$7),DH$7=(VLOOKUP(DH$7,Data!$A$2:$A$852,1,FALSE)),0))),"H",IF(AND(DH$7&gt;=$E15,DH$7&lt;=$F15),($D15/$G15),0))),IF(AND(DH$7&gt;=$E15,DH$7&lt;=$F15),($D15/$G15),0))</f>
        <v>0</v>
      </c>
      <c r="DI15" s="34">
        <f>IF(Data!$C$2&gt;0,(IF(OR(DI$5=Data!$F$2,DI$5=Data!$G$2,(IF(COUNTIF(Data!$A$2:$A$939,DI$7),DI$7=(VLOOKUP(DI$7,Data!$A$2:$A$852,1,FALSE)),0))),"H",IF(AND(DI$7&gt;=$E15,DI$7&lt;=$F15),($D15/$G15),0))),IF(AND(DI$7&gt;=$E15,DI$7&lt;=$F15),($D15/$G15),0))</f>
        <v>0</v>
      </c>
      <c r="DJ15" s="34">
        <f>IF(Data!$C$2&gt;0,(IF(OR(DJ$5=Data!$F$2,DJ$5=Data!$G$2,(IF(COUNTIF(Data!$A$2:$A$939,DJ$7),DJ$7=(VLOOKUP(DJ$7,Data!$A$2:$A$852,1,FALSE)),0))),"H",IF(AND(DJ$7&gt;=$E15,DJ$7&lt;=$F15),($D15/$G15),0))),IF(AND(DJ$7&gt;=$E15,DJ$7&lt;=$F15),($D15/$G15),0))</f>
        <v>0</v>
      </c>
      <c r="DK15" s="34">
        <f>IF(Data!$C$2&gt;0,(IF(OR(DK$5=Data!$F$2,DK$5=Data!$G$2,(IF(COUNTIF(Data!$A$2:$A$939,DK$7),DK$7=(VLOOKUP(DK$7,Data!$A$2:$A$852,1,FALSE)),0))),"H",IF(AND(DK$7&gt;=$E15,DK$7&lt;=$F15),($D15/$G15),0))),IF(AND(DK$7&gt;=$E15,DK$7&lt;=$F15),($D15/$G15),0))</f>
        <v>0</v>
      </c>
      <c r="DL15" s="34" t="str">
        <f>IF(Data!$C$2&gt;0,(IF(OR(DL$5=Data!$F$2,DL$5=Data!$G$2,(IF(COUNTIF(Data!$A$2:$A$939,DL$7),DL$7=(VLOOKUP(DL$7,Data!$A$2:$A$852,1,FALSE)),0))),"H",IF(AND(DL$7&gt;=$E15,DL$7&lt;=$F15),($D15/$G15),0))),IF(AND(DL$7&gt;=$E15,DL$7&lt;=$F15),($D15/$G15),0))</f>
        <v>H</v>
      </c>
      <c r="DM15" s="34" t="str">
        <f>IF(Data!$C$2&gt;0,(IF(OR(DM$5=Data!$F$2,DM$5=Data!$G$2,(IF(COUNTIF(Data!$A$2:$A$939,DM$7),DM$7=(VLOOKUP(DM$7,Data!$A$2:$A$852,1,FALSE)),0))),"H",IF(AND(DM$7&gt;=$E15,DM$7&lt;=$F15),($D15/$G15),0))),IF(AND(DM$7&gt;=$E15,DM$7&lt;=$F15),($D15/$G15),0))</f>
        <v>H</v>
      </c>
      <c r="DN15" s="34">
        <f>IF(Data!$C$2&gt;0,(IF(OR(DN$5=Data!$F$2,DN$5=Data!$G$2,(IF(COUNTIF(Data!$A$2:$A$939,DN$7),DN$7=(VLOOKUP(DN$7,Data!$A$2:$A$852,1,FALSE)),0))),"H",IF(AND(DN$7&gt;=$E15,DN$7&lt;=$F15),($D15/$G15),0))),IF(AND(DN$7&gt;=$E15,DN$7&lt;=$F15),($D15/$G15),0))</f>
        <v>0</v>
      </c>
      <c r="DO15" s="34">
        <f>IF(Data!$C$2&gt;0,(IF(OR(DO$5=Data!$F$2,DO$5=Data!$G$2,(IF(COUNTIF(Data!$A$2:$A$939,DO$7),DO$7=(VLOOKUP(DO$7,Data!$A$2:$A$852,1,FALSE)),0))),"H",IF(AND(DO$7&gt;=$E15,DO$7&lt;=$F15),($D15/$G15),0))),IF(AND(DO$7&gt;=$E15,DO$7&lt;=$F15),($D15/$G15),0))</f>
        <v>0</v>
      </c>
      <c r="DP15" s="34">
        <f>IF(Data!$C$2&gt;0,(IF(OR(DP$5=Data!$F$2,DP$5=Data!$G$2,(IF(COUNTIF(Data!$A$2:$A$939,DP$7),DP$7=(VLOOKUP(DP$7,Data!$A$2:$A$852,1,FALSE)),0))),"H",IF(AND(DP$7&gt;=$E15,DP$7&lt;=$F15),($D15/$G15),0))),IF(AND(DP$7&gt;=$E15,DP$7&lt;=$F15),($D15/$G15),0))</f>
        <v>0</v>
      </c>
      <c r="DQ15" s="34">
        <f>IF(Data!$C$2&gt;0,(IF(OR(DQ$5=Data!$F$2,DQ$5=Data!$G$2,(IF(COUNTIF(Data!$A$2:$A$939,DQ$7),DQ$7=(VLOOKUP(DQ$7,Data!$A$2:$A$852,1,FALSE)),0))),"H",IF(AND(DQ$7&gt;=$E15,DQ$7&lt;=$F15),($D15/$G15),0))),IF(AND(DQ$7&gt;=$E15,DQ$7&lt;=$F15),($D15/$G15),0))</f>
        <v>0</v>
      </c>
      <c r="DR15" s="34">
        <f>IF(Data!$C$2&gt;0,(IF(OR(DR$5=Data!$F$2,DR$5=Data!$G$2,(IF(COUNTIF(Data!$A$2:$A$939,DR$7),DR$7=(VLOOKUP(DR$7,Data!$A$2:$A$852,1,FALSE)),0))),"H",IF(AND(DR$7&gt;=$E15,DR$7&lt;=$F15),($D15/$G15),0))),IF(AND(DR$7&gt;=$E15,DR$7&lt;=$F15),($D15/$G15),0))</f>
        <v>0</v>
      </c>
      <c r="DS15" s="34" t="str">
        <f>IF(Data!$C$2&gt;0,(IF(OR(DS$5=Data!$F$2,DS$5=Data!$G$2,(IF(COUNTIF(Data!$A$2:$A$939,DS$7),DS$7=(VLOOKUP(DS$7,Data!$A$2:$A$852,1,FALSE)),0))),"H",IF(AND(DS$7&gt;=$E15,DS$7&lt;=$F15),($D15/$G15),0))),IF(AND(DS$7&gt;=$E15,DS$7&lt;=$F15),($D15/$G15),0))</f>
        <v>H</v>
      </c>
      <c r="DT15" s="34" t="str">
        <f>IF(Data!$C$2&gt;0,(IF(OR(DT$5=Data!$F$2,DT$5=Data!$G$2,(IF(COUNTIF(Data!$A$2:$A$939,DT$7),DT$7=(VLOOKUP(DT$7,Data!$A$2:$A$852,1,FALSE)),0))),"H",IF(AND(DT$7&gt;=$E15,DT$7&lt;=$F15),($D15/$G15),0))),IF(AND(DT$7&gt;=$E15,DT$7&lt;=$F15),($D15/$G15),0))</f>
        <v>H</v>
      </c>
      <c r="DU15" s="34">
        <f>IF(Data!$C$2&gt;0,(IF(OR(DU$5=Data!$F$2,DU$5=Data!$G$2,(IF(COUNTIF(Data!$A$2:$A$939,DU$7),DU$7=(VLOOKUP(DU$7,Data!$A$2:$A$852,1,FALSE)),0))),"H",IF(AND(DU$7&gt;=$E15,DU$7&lt;=$F15),($D15/$G15),0))),IF(AND(DU$7&gt;=$E15,DU$7&lt;=$F15),($D15/$G15),0))</f>
        <v>0</v>
      </c>
      <c r="DV15" s="34">
        <f>IF(Data!$C$2&gt;0,(IF(OR(DV$5=Data!$F$2,DV$5=Data!$G$2,(IF(COUNTIF(Data!$A$2:$A$939,DV$7),DV$7=(VLOOKUP(DV$7,Data!$A$2:$A$852,1,FALSE)),0))),"H",IF(AND(DV$7&gt;=$E15,DV$7&lt;=$F15),($D15/$G15),0))),IF(AND(DV$7&gt;=$E15,DV$7&lt;=$F15),($D15/$G15),0))</f>
        <v>0</v>
      </c>
      <c r="DW15" s="34">
        <f>IF(Data!$C$2&gt;0,(IF(OR(DW$5=Data!$F$2,DW$5=Data!$G$2,(IF(COUNTIF(Data!$A$2:$A$939,DW$7),DW$7=(VLOOKUP(DW$7,Data!$A$2:$A$852,1,FALSE)),0))),"H",IF(AND(DW$7&gt;=$E15,DW$7&lt;=$F15),($D15/$G15),0))),IF(AND(DW$7&gt;=$E15,DW$7&lt;=$F15),($D15/$G15),0))</f>
        <v>0</v>
      </c>
      <c r="DX15" s="34">
        <f>IF(Data!$C$2&gt;0,(IF(OR(DX$5=Data!$F$2,DX$5=Data!$G$2,(IF(COUNTIF(Data!$A$2:$A$939,DX$7),DX$7=(VLOOKUP(DX$7,Data!$A$2:$A$852,1,FALSE)),0))),"H",IF(AND(DX$7&gt;=$E15,DX$7&lt;=$F15),($D15/$G15),0))),IF(AND(DX$7&gt;=$E15,DX$7&lt;=$F15),($D15/$G15),0))</f>
        <v>0</v>
      </c>
      <c r="DY15" s="34">
        <f>IF(Data!$C$2&gt;0,(IF(OR(DY$5=Data!$F$2,DY$5=Data!$G$2,(IF(COUNTIF(Data!$A$2:$A$939,DY$7),DY$7=(VLOOKUP(DY$7,Data!$A$2:$A$852,1,FALSE)),0))),"H",IF(AND(DY$7&gt;=$E15,DY$7&lt;=$F15),($D15/$G15),0))),IF(AND(DY$7&gt;=$E15,DY$7&lt;=$F15),($D15/$G15),0))</f>
        <v>0</v>
      </c>
      <c r="DZ15" s="34" t="str">
        <f>IF(Data!$C$2&gt;0,(IF(OR(DZ$5=Data!$F$2,DZ$5=Data!$G$2,(IF(COUNTIF(Data!$A$2:$A$939,DZ$7),DZ$7=(VLOOKUP(DZ$7,Data!$A$2:$A$852,1,FALSE)),0))),"H",IF(AND(DZ$7&gt;=$E15,DZ$7&lt;=$F15),($D15/$G15),0))),IF(AND(DZ$7&gt;=$E15,DZ$7&lt;=$F15),($D15/$G15),0))</f>
        <v>H</v>
      </c>
      <c r="EA15" s="34" t="str">
        <f>IF(Data!$C$2&gt;0,(IF(OR(EA$5=Data!$F$2,EA$5=Data!$G$2,(IF(COUNTIF(Data!$A$2:$A$939,EA$7),EA$7=(VLOOKUP(EA$7,Data!$A$2:$A$852,1,FALSE)),0))),"H",IF(AND(EA$7&gt;=$E15,EA$7&lt;=$F15),($D15/$G15),0))),IF(AND(EA$7&gt;=$E15,EA$7&lt;=$F15),($D15/$G15),0))</f>
        <v>H</v>
      </c>
      <c r="EB15" s="34">
        <f>IF(Data!$C$2&gt;0,(IF(OR(EB$5=Data!$F$2,EB$5=Data!$G$2,(IF(COUNTIF(Data!$A$2:$A$939,EB$7),EB$7=(VLOOKUP(EB$7,Data!$A$2:$A$852,1,FALSE)),0))),"H",IF(AND(EB$7&gt;=$E15,EB$7&lt;=$F15),($D15/$G15),0))),IF(AND(EB$7&gt;=$E15,EB$7&lt;=$F15),($D15/$G15),0))</f>
        <v>0</v>
      </c>
      <c r="EC15" s="34">
        <f>IF(Data!$C$2&gt;0,(IF(OR(EC$5=Data!$F$2,EC$5=Data!$G$2,(IF(COUNTIF(Data!$A$2:$A$939,EC$7),EC$7=(VLOOKUP(EC$7,Data!$A$2:$A$852,1,FALSE)),0))),"H",IF(AND(EC$7&gt;=$E15,EC$7&lt;=$F15),($D15/$G15),0))),IF(AND(EC$7&gt;=$E15,EC$7&lt;=$F15),($D15/$G15),0))</f>
        <v>0</v>
      </c>
      <c r="ED15" s="34">
        <f>IF(Data!$C$2&gt;0,(IF(OR(ED$5=Data!$F$2,ED$5=Data!$G$2,(IF(COUNTIF(Data!$A$2:$A$939,ED$7),ED$7=(VLOOKUP(ED$7,Data!$A$2:$A$852,1,FALSE)),0))),"H",IF(AND(ED$7&gt;=$E15,ED$7&lt;=$F15),($D15/$G15),0))),IF(AND(ED$7&gt;=$E15,ED$7&lt;=$F15),($D15/$G15),0))</f>
        <v>0</v>
      </c>
      <c r="EE15" s="34">
        <f>IF(Data!$C$2&gt;0,(IF(OR(EE$5=Data!$F$2,EE$5=Data!$G$2,(IF(COUNTIF(Data!$A$2:$A$939,EE$7),EE$7=(VLOOKUP(EE$7,Data!$A$2:$A$852,1,FALSE)),0))),"H",IF(AND(EE$7&gt;=$E15,EE$7&lt;=$F15),($D15/$G15),0))),IF(AND(EE$7&gt;=$E15,EE$7&lt;=$F15),($D15/$G15),0))</f>
        <v>0</v>
      </c>
      <c r="EF15" s="34">
        <f>IF(Data!$C$2&gt;0,(IF(OR(EF$5=Data!$F$2,EF$5=Data!$G$2,(IF(COUNTIF(Data!$A$2:$A$939,EF$7),EF$7=(VLOOKUP(EF$7,Data!$A$2:$A$852,1,FALSE)),0))),"H",IF(AND(EF$7&gt;=$E15,EF$7&lt;=$F15),($D15/$G15),0))),IF(AND(EF$7&gt;=$E15,EF$7&lt;=$F15),($D15/$G15),0))</f>
        <v>0</v>
      </c>
      <c r="EG15" s="34" t="str">
        <f>IF(Data!$C$2&gt;0,(IF(OR(EG$5=Data!$F$2,EG$5=Data!$G$2,(IF(COUNTIF(Data!$A$2:$A$939,EG$7),EG$7=(VLOOKUP(EG$7,Data!$A$2:$A$852,1,FALSE)),0))),"H",IF(AND(EG$7&gt;=$E15,EG$7&lt;=$F15),($D15/$G15),0))),IF(AND(EG$7&gt;=$E15,EG$7&lt;=$F15),($D15/$G15),0))</f>
        <v>H</v>
      </c>
      <c r="EH15" s="34" t="str">
        <f>IF(Data!$C$2&gt;0,(IF(OR(EH$5=Data!$F$2,EH$5=Data!$G$2,(IF(COUNTIF(Data!$A$2:$A$939,EH$7),EH$7=(VLOOKUP(EH$7,Data!$A$2:$A$852,1,FALSE)),0))),"H",IF(AND(EH$7&gt;=$E15,EH$7&lt;=$F15),($D15/$G15),0))),IF(AND(EH$7&gt;=$E15,EH$7&lt;=$F15),($D15/$G15),0))</f>
        <v>H</v>
      </c>
      <c r="EI15" s="34">
        <f>IF(Data!$C$2&gt;0,(IF(OR(EI$5=Data!$F$2,EI$5=Data!$G$2,(IF(COUNTIF(Data!$A$2:$A$939,EI$7),EI$7=(VLOOKUP(EI$7,Data!$A$2:$A$852,1,FALSE)),0))),"H",IF(AND(EI$7&gt;=$E15,EI$7&lt;=$F15),($D15/$G15),0))),IF(AND(EI$7&gt;=$E15,EI$7&lt;=$F15),($D15/$G15),0))</f>
        <v>0</v>
      </c>
      <c r="EJ15" s="34">
        <f>IF(Data!$C$2&gt;0,(IF(OR(EJ$5=Data!$F$2,EJ$5=Data!$G$2,(IF(COUNTIF(Data!$A$2:$A$939,EJ$7),EJ$7=(VLOOKUP(EJ$7,Data!$A$2:$A$852,1,FALSE)),0))),"H",IF(AND(EJ$7&gt;=$E15,EJ$7&lt;=$F15),($D15/$G15),0))),IF(AND(EJ$7&gt;=$E15,EJ$7&lt;=$F15),($D15/$G15),0))</f>
        <v>0</v>
      </c>
      <c r="EK15" s="34">
        <f>IF(Data!$C$2&gt;0,(IF(OR(EK$5=Data!$F$2,EK$5=Data!$G$2,(IF(COUNTIF(Data!$A$2:$A$939,EK$7),EK$7=(VLOOKUP(EK$7,Data!$A$2:$A$852,1,FALSE)),0))),"H",IF(AND(EK$7&gt;=$E15,EK$7&lt;=$F15),($D15/$G15),0))),IF(AND(EK$7&gt;=$E15,EK$7&lt;=$F15),($D15/$G15),0))</f>
        <v>0</v>
      </c>
      <c r="EL15" s="34">
        <f>IF(Data!$C$2&gt;0,(IF(OR(EL$5=Data!$F$2,EL$5=Data!$G$2,(IF(COUNTIF(Data!$A$2:$A$939,EL$7),EL$7=(VLOOKUP(EL$7,Data!$A$2:$A$852,1,FALSE)),0))),"H",IF(AND(EL$7&gt;=$E15,EL$7&lt;=$F15),($D15/$G15),0))),IF(AND(EL$7&gt;=$E15,EL$7&lt;=$F15),($D15/$G15),0))</f>
        <v>0</v>
      </c>
      <c r="EM15" s="34">
        <f>IF(Data!$C$2&gt;0,(IF(OR(EM$5=Data!$F$2,EM$5=Data!$G$2,(IF(COUNTIF(Data!$A$2:$A$939,EM$7),EM$7=(VLOOKUP(EM$7,Data!$A$2:$A$852,1,FALSE)),0))),"H",IF(AND(EM$7&gt;=$E15,EM$7&lt;=$F15),($D15/$G15),0))),IF(AND(EM$7&gt;=$E15,EM$7&lt;=$F15),($D15/$G15),0))</f>
        <v>0</v>
      </c>
      <c r="EN15" s="34" t="str">
        <f>IF(Data!$C$2&gt;0,(IF(OR(EN$5=Data!$F$2,EN$5=Data!$G$2,(IF(COUNTIF(Data!$A$2:$A$939,EN$7),EN$7=(VLOOKUP(EN$7,Data!$A$2:$A$852,1,FALSE)),0))),"H",IF(AND(EN$7&gt;=$E15,EN$7&lt;=$F15),($D15/$G15),0))),IF(AND(EN$7&gt;=$E15,EN$7&lt;=$F15),($D15/$G15),0))</f>
        <v>H</v>
      </c>
      <c r="EO15" s="35" t="str">
        <f>IF(Data!$C$2&gt;0,(IF(OR(EO$5=Data!$F$2,EO$5=Data!$G$2,(IF(COUNTIF(Data!$A$2:$A$939,EO$7),EO$7=(VLOOKUP(EO$7,Data!$A$2:$A$852,1,FALSE)),0))),"H",IF(AND(EO$7&gt;=$E15,EO$7&lt;=$F15),($D15/$G15),0))),IF(AND(EO$7&gt;=$E15,EO$7&lt;=$F15),($D15/$G15),0))</f>
        <v>H</v>
      </c>
      <c r="EP15" s="8" t="s">
        <v>47</v>
      </c>
      <c r="EQ15" s="18">
        <f>SUM(T15:EO15)-D15</f>
        <v>0</v>
      </c>
    </row>
    <row r="16" spans="1:147" ht="30" customHeight="1" thickBot="1">
      <c r="A16" s="371"/>
      <c r="B16" s="372"/>
      <c r="C16" s="372"/>
      <c r="D16" s="364"/>
      <c r="E16" s="366"/>
      <c r="F16" s="366"/>
      <c r="G16" s="349"/>
      <c r="H16" s="364"/>
      <c r="I16" s="365"/>
      <c r="J16" s="366"/>
      <c r="K16" s="351"/>
      <c r="L16" s="351"/>
      <c r="M16" s="349"/>
      <c r="N16" s="349"/>
      <c r="O16" s="364"/>
      <c r="P16" s="363"/>
      <c r="Q16" s="391"/>
      <c r="R16" s="364"/>
      <c r="S16" s="343"/>
      <c r="T16" s="36">
        <f>IF(T$7&gt;$L15,(((IF(Data!$C$2&gt;0,(IF(OR(T$5=Data!$F$2,T$5=Data!$G$2,(IF(COUNTIF(Data!$A$2:$A$939,T$7),T$7=(VLOOKUP(T$7,Data!$A$2:$A$852,1,FALSE)),0))),"H",IF(AND(T$7&gt;=$J15,T$7&lt;=$K15),($D15*(1-$P15)/$N15),0))),IF(AND(T$7&gt;=$J15,T$7&lt;=$K15),(($D15-$O15)/$N15),0))))),(((IF(Data!$C$2&gt;0,(IF(OR(T$5=Data!$F$2,T$5=Data!$G$2,(IF(COUNTIF(Data!$A$2:$A$939,T$7),T$7=(VLOOKUP(T$7,Data!$A$2:$A$852,1,FALSE)),0))),"H",IF(AND(T$7&gt;=$J15,T$7&lt;=$L15),($D15*$P15/$M15),0))),IF(AND(T$7&gt;=$J15,T$7&lt;=$L15),(($D15*$P15)/$M15),0))))))</f>
        <v>0</v>
      </c>
      <c r="U16" s="37">
        <f>IF(U$7&gt;$L15,(((IF(Data!$C$2&gt;0,(IF(OR(U$5=Data!$F$2,U$5=Data!$G$2,(IF(COUNTIF(Data!$A$2:$A$939,U$7),U$7=(VLOOKUP(U$7,Data!$A$2:$A$852,1,FALSE)),0))),"H",IF(AND(U$7&gt;=$J15,U$7&lt;=$K15),($D15*(1-$P15)/$N15),0))),IF(AND(U$7&gt;=$J15,U$7&lt;=$K15),(($D15-$O15)/$N15),0))))),(((IF(Data!$C$2&gt;0,(IF(OR(U$5=Data!$F$2,U$5=Data!$G$2,(IF(COUNTIF(Data!$A$2:$A$939,U$7),U$7=(VLOOKUP(U$7,Data!$A$2:$A$852,1,FALSE)),0))),"H",IF(AND(U$7&gt;=$J15,U$7&lt;=$L15),($D15*$P15/$M15),0))),IF(AND(U$7&gt;=$J15,U$7&lt;=$L15),(($D15*$P15)/$M15),0))))))</f>
        <v>0</v>
      </c>
      <c r="V16" s="37">
        <f>IF(V$7&gt;$L15,(((IF(Data!$C$2&gt;0,(IF(OR(V$5=Data!$F$2,V$5=Data!$G$2,(IF(COUNTIF(Data!$A$2:$A$939,V$7),V$7=(VLOOKUP(V$7,Data!$A$2:$A$852,1,FALSE)),0))),"H",IF(AND(V$7&gt;=$J15,V$7&lt;=$K15),($D15*(1-$P15)/$N15),0))),IF(AND(V$7&gt;=$J15,V$7&lt;=$K15),(($D15-$O15)/$N15),0))))),(((IF(Data!$C$2&gt;0,(IF(OR(V$5=Data!$F$2,V$5=Data!$G$2,(IF(COUNTIF(Data!$A$2:$A$939,V$7),V$7=(VLOOKUP(V$7,Data!$A$2:$A$852,1,FALSE)),0))),"H",IF(AND(V$7&gt;=$J15,V$7&lt;=$L15),($D15*$P15/$M15),0))),IF(AND(V$7&gt;=$J15,V$7&lt;=$L15),(($D15*$P15)/$M15),0))))))</f>
        <v>0</v>
      </c>
      <c r="W16" s="37">
        <f>IF(W$7&gt;$L15,(((IF(Data!$C$2&gt;0,(IF(OR(W$5=Data!$F$2,W$5=Data!$G$2,(IF(COUNTIF(Data!$A$2:$A$939,W$7),W$7=(VLOOKUP(W$7,Data!$A$2:$A$852,1,FALSE)),0))),"H",IF(AND(W$7&gt;=$J15,W$7&lt;=$K15),($D15*(1-$P15)/$N15),0))),IF(AND(W$7&gt;=$J15,W$7&lt;=$K15),(($D15-$O15)/$N15),0))))),(((IF(Data!$C$2&gt;0,(IF(OR(W$5=Data!$F$2,W$5=Data!$G$2,(IF(COUNTIF(Data!$A$2:$A$939,W$7),W$7=(VLOOKUP(W$7,Data!$A$2:$A$852,1,FALSE)),0))),"H",IF(AND(W$7&gt;=$J15,W$7&lt;=$L15),($D15*$P15/$M15),0))),IF(AND(W$7&gt;=$J15,W$7&lt;=$L15),(($D15*$P15)/$M15),0))))))</f>
        <v>0</v>
      </c>
      <c r="X16" s="37">
        <f>IF(X$7&gt;$L15,(((IF(Data!$C$2&gt;0,(IF(OR(X$5=Data!$F$2,X$5=Data!$G$2,(IF(COUNTIF(Data!$A$2:$A$939,X$7),X$7=(VLOOKUP(X$7,Data!$A$2:$A$852,1,FALSE)),0))),"H",IF(AND(X$7&gt;=$J15,X$7&lt;=$K15),($D15*(1-$P15)/$N15),0))),IF(AND(X$7&gt;=$J15,X$7&lt;=$K15),(($D15-$O15)/$N15),0))))),(((IF(Data!$C$2&gt;0,(IF(OR(X$5=Data!$F$2,X$5=Data!$G$2,(IF(COUNTIF(Data!$A$2:$A$939,X$7),X$7=(VLOOKUP(X$7,Data!$A$2:$A$852,1,FALSE)),0))),"H",IF(AND(X$7&gt;=$J15,X$7&lt;=$L15),($D15*$P15/$M15),0))),IF(AND(X$7&gt;=$J15,X$7&lt;=$L15),(($D15*$P15)/$M15),0))))))</f>
        <v>0</v>
      </c>
      <c r="Y16" s="37" t="str">
        <f>IF(Y$7&gt;$L15,(((IF(Data!$C$2&gt;0,(IF(OR(Y$5=Data!$F$2,Y$5=Data!$G$2,(IF(COUNTIF(Data!$A$2:$A$939,Y$7),Y$7=(VLOOKUP(Y$7,Data!$A$2:$A$852,1,FALSE)),0))),"H",IF(AND(Y$7&gt;=$J15,Y$7&lt;=$K15),($D15*(1-$P15)/$N15),0))),IF(AND(Y$7&gt;=$J15,Y$7&lt;=$K15),(($D15-$O15)/$N15),0))))),(((IF(Data!$C$2&gt;0,(IF(OR(Y$5=Data!$F$2,Y$5=Data!$G$2,(IF(COUNTIF(Data!$A$2:$A$939,Y$7),Y$7=(VLOOKUP(Y$7,Data!$A$2:$A$852,1,FALSE)),0))),"H",IF(AND(Y$7&gt;=$J15,Y$7&lt;=$L15),($D15*$P15/$M15),0))),IF(AND(Y$7&gt;=$J15,Y$7&lt;=$L15),(($D15*$P15)/$M15),0))))))</f>
        <v>H</v>
      </c>
      <c r="Z16" s="37" t="str">
        <f>IF(Z$7&gt;$L15,(((IF(Data!$C$2&gt;0,(IF(OR(Z$5=Data!$F$2,Z$5=Data!$G$2,(IF(COUNTIF(Data!$A$2:$A$939,Z$7),Z$7=(VLOOKUP(Z$7,Data!$A$2:$A$852,1,FALSE)),0))),"H",IF(AND(Z$7&gt;=$J15,Z$7&lt;=$K15),($D15*(1-$P15)/$N15),0))),IF(AND(Z$7&gt;=$J15,Z$7&lt;=$K15),(($D15-$O15)/$N15),0))))),(((IF(Data!$C$2&gt;0,(IF(OR(Z$5=Data!$F$2,Z$5=Data!$G$2,(IF(COUNTIF(Data!$A$2:$A$939,Z$7),Z$7=(VLOOKUP(Z$7,Data!$A$2:$A$852,1,FALSE)),0))),"H",IF(AND(Z$7&gt;=$J15,Z$7&lt;=$L15),($D15*$P15/$M15),0))),IF(AND(Z$7&gt;=$J15,Z$7&lt;=$L15),(($D15*$P15)/$M15),0))))))</f>
        <v>H</v>
      </c>
      <c r="AA16" s="37">
        <f>IF(AA$7&gt;$L15,(((IF(Data!$C$2&gt;0,(IF(OR(AA$5=Data!$F$2,AA$5=Data!$G$2,(IF(COUNTIF(Data!$A$2:$A$939,AA$7),AA$7=(VLOOKUP(AA$7,Data!$A$2:$A$852,1,FALSE)),0))),"H",IF(AND(AA$7&gt;=$J15,AA$7&lt;=$K15),($D15*(1-$P15)/$N15),0))),IF(AND(AA$7&gt;=$J15,AA$7&lt;=$K15),(($D15-$O15)/$N15),0))))),(((IF(Data!$C$2&gt;0,(IF(OR(AA$5=Data!$F$2,AA$5=Data!$G$2,(IF(COUNTIF(Data!$A$2:$A$939,AA$7),AA$7=(VLOOKUP(AA$7,Data!$A$2:$A$852,1,FALSE)),0))),"H",IF(AND(AA$7&gt;=$J15,AA$7&lt;=$L15),($D15*$P15/$M15),0))),IF(AND(AA$7&gt;=$J15,AA$7&lt;=$L15),(($D15*$P15)/$M15),0))))))</f>
        <v>0</v>
      </c>
      <c r="AB16" s="37">
        <f>IF(AB$7&gt;$L15,(((IF(Data!$C$2&gt;0,(IF(OR(AB$5=Data!$F$2,AB$5=Data!$G$2,(IF(COUNTIF(Data!$A$2:$A$939,AB$7),AB$7=(VLOOKUP(AB$7,Data!$A$2:$A$852,1,FALSE)),0))),"H",IF(AND(AB$7&gt;=$J15,AB$7&lt;=$K15),($D15*(1-$P15)/$N15),0))),IF(AND(AB$7&gt;=$J15,AB$7&lt;=$K15),(($D15-$O15)/$N15),0))))),(((IF(Data!$C$2&gt;0,(IF(OR(AB$5=Data!$F$2,AB$5=Data!$G$2,(IF(COUNTIF(Data!$A$2:$A$939,AB$7),AB$7=(VLOOKUP(AB$7,Data!$A$2:$A$852,1,FALSE)),0))),"H",IF(AND(AB$7&gt;=$J15,AB$7&lt;=$L15),($D15*$P15/$M15),0))),IF(AND(AB$7&gt;=$J15,AB$7&lt;=$L15),(($D15*$P15)/$M15),0))))))</f>
        <v>0</v>
      </c>
      <c r="AC16" s="37">
        <f>IF(AC$7&gt;$L15,(((IF(Data!$C$2&gt;0,(IF(OR(AC$5=Data!$F$2,AC$5=Data!$G$2,(IF(COUNTIF(Data!$A$2:$A$939,AC$7),AC$7=(VLOOKUP(AC$7,Data!$A$2:$A$852,1,FALSE)),0))),"H",IF(AND(AC$7&gt;=$J15,AC$7&lt;=$K15),($D15*(1-$P15)/$N15),0))),IF(AND(AC$7&gt;=$J15,AC$7&lt;=$K15),(($D15-$O15)/$N15),0))))),(((IF(Data!$C$2&gt;0,(IF(OR(AC$5=Data!$F$2,AC$5=Data!$G$2,(IF(COUNTIF(Data!$A$2:$A$939,AC$7),AC$7=(VLOOKUP(AC$7,Data!$A$2:$A$852,1,FALSE)),0))),"H",IF(AND(AC$7&gt;=$J15,AC$7&lt;=$L15),($D15*$P15/$M15),0))),IF(AND(AC$7&gt;=$J15,AC$7&lt;=$L15),(($D15*$P15)/$M15),0))))))</f>
        <v>0</v>
      </c>
      <c r="AD16" s="37">
        <f>IF(AD$7&gt;$L15,(((IF(Data!$C$2&gt;0,(IF(OR(AD$5=Data!$F$2,AD$5=Data!$G$2,(IF(COUNTIF(Data!$A$2:$A$939,AD$7),AD$7=(VLOOKUP(AD$7,Data!$A$2:$A$852,1,FALSE)),0))),"H",IF(AND(AD$7&gt;=$J15,AD$7&lt;=$K15),($D15*(1-$P15)/$N15),0))),IF(AND(AD$7&gt;=$J15,AD$7&lt;=$K15),(($D15-$O15)/$N15),0))))),(((IF(Data!$C$2&gt;0,(IF(OR(AD$5=Data!$F$2,AD$5=Data!$G$2,(IF(COUNTIF(Data!$A$2:$A$939,AD$7),AD$7=(VLOOKUP(AD$7,Data!$A$2:$A$852,1,FALSE)),0))),"H",IF(AND(AD$7&gt;=$J15,AD$7&lt;=$L15),($D15*$P15/$M15),0))),IF(AND(AD$7&gt;=$J15,AD$7&lt;=$L15),(($D15*$P15)/$M15),0))))))</f>
        <v>0</v>
      </c>
      <c r="AE16" s="37">
        <f>IF(AE$7&gt;$L15,(((IF(Data!$C$2&gt;0,(IF(OR(AE$5=Data!$F$2,AE$5=Data!$G$2,(IF(COUNTIF(Data!$A$2:$A$939,AE$7),AE$7=(VLOOKUP(AE$7,Data!$A$2:$A$852,1,FALSE)),0))),"H",IF(AND(AE$7&gt;=$J15,AE$7&lt;=$K15),($D15*(1-$P15)/$N15),0))),IF(AND(AE$7&gt;=$J15,AE$7&lt;=$K15),(($D15-$O15)/$N15),0))))),(((IF(Data!$C$2&gt;0,(IF(OR(AE$5=Data!$F$2,AE$5=Data!$G$2,(IF(COUNTIF(Data!$A$2:$A$939,AE$7),AE$7=(VLOOKUP(AE$7,Data!$A$2:$A$852,1,FALSE)),0))),"H",IF(AND(AE$7&gt;=$J15,AE$7&lt;=$L15),($D15*$P15/$M15),0))),IF(AND(AE$7&gt;=$J15,AE$7&lt;=$L15),(($D15*$P15)/$M15),0))))))</f>
        <v>0</v>
      </c>
      <c r="AF16" s="37" t="str">
        <f>IF(AF$7&gt;$L15,(((IF(Data!$C$2&gt;0,(IF(OR(AF$5=Data!$F$2,AF$5=Data!$G$2,(IF(COUNTIF(Data!$A$2:$A$939,AF$7),AF$7=(VLOOKUP(AF$7,Data!$A$2:$A$852,1,FALSE)),0))),"H",IF(AND(AF$7&gt;=$J15,AF$7&lt;=$K15),($D15*(1-$P15)/$N15),0))),IF(AND(AF$7&gt;=$J15,AF$7&lt;=$K15),(($D15-$O15)/$N15),0))))),(((IF(Data!$C$2&gt;0,(IF(OR(AF$5=Data!$F$2,AF$5=Data!$G$2,(IF(COUNTIF(Data!$A$2:$A$939,AF$7),AF$7=(VLOOKUP(AF$7,Data!$A$2:$A$852,1,FALSE)),0))),"H",IF(AND(AF$7&gt;=$J15,AF$7&lt;=$L15),($D15*$P15/$M15),0))),IF(AND(AF$7&gt;=$J15,AF$7&lt;=$L15),(($D15*$P15)/$M15),0))))))</f>
        <v>H</v>
      </c>
      <c r="AG16" s="37" t="str">
        <f>IF(AG$7&gt;$L15,(((IF(Data!$C$2&gt;0,(IF(OR(AG$5=Data!$F$2,AG$5=Data!$G$2,(IF(COUNTIF(Data!$A$2:$A$939,AG$7),AG$7=(VLOOKUP(AG$7,Data!$A$2:$A$852,1,FALSE)),0))),"H",IF(AND(AG$7&gt;=$J15,AG$7&lt;=$K15),($D15*(1-$P15)/$N15),0))),IF(AND(AG$7&gt;=$J15,AG$7&lt;=$K15),(($D15-$O15)/$N15),0))))),(((IF(Data!$C$2&gt;0,(IF(OR(AG$5=Data!$F$2,AG$5=Data!$G$2,(IF(COUNTIF(Data!$A$2:$A$939,AG$7),AG$7=(VLOOKUP(AG$7,Data!$A$2:$A$852,1,FALSE)),0))),"H",IF(AND(AG$7&gt;=$J15,AG$7&lt;=$L15),($D15*$P15/$M15),0))),IF(AND(AG$7&gt;=$J15,AG$7&lt;=$L15),(($D15*$P15)/$M15),0))))))</f>
        <v>H</v>
      </c>
      <c r="AH16" s="37">
        <f>IF(AH$7&gt;$L15,(((IF(Data!$C$2&gt;0,(IF(OR(AH$5=Data!$F$2,AH$5=Data!$G$2,(IF(COUNTIF(Data!$A$2:$A$939,AH$7),AH$7=(VLOOKUP(AH$7,Data!$A$2:$A$852,1,FALSE)),0))),"H",IF(AND(AH$7&gt;=$J15,AH$7&lt;=$K15),($D15*(1-$P15)/$N15),0))),IF(AND(AH$7&gt;=$J15,AH$7&lt;=$K15),(($D15-$O15)/$N15),0))))),(((IF(Data!$C$2&gt;0,(IF(OR(AH$5=Data!$F$2,AH$5=Data!$G$2,(IF(COUNTIF(Data!$A$2:$A$939,AH$7),AH$7=(VLOOKUP(AH$7,Data!$A$2:$A$852,1,FALSE)),0))),"H",IF(AND(AH$7&gt;=$J15,AH$7&lt;=$L15),($D15*$P15/$M15),0))),IF(AND(AH$7&gt;=$J15,AH$7&lt;=$L15),(($D15*$P15)/$M15),0))))))</f>
        <v>0</v>
      </c>
      <c r="AI16" s="37">
        <f>IF(AI$7&gt;$L15,(((IF(Data!$C$2&gt;0,(IF(OR(AI$5=Data!$F$2,AI$5=Data!$G$2,(IF(COUNTIF(Data!$A$2:$A$939,AI$7),AI$7=(VLOOKUP(AI$7,Data!$A$2:$A$852,1,FALSE)),0))),"H",IF(AND(AI$7&gt;=$J15,AI$7&lt;=$K15),($D15*(1-$P15)/$N15),0))),IF(AND(AI$7&gt;=$J15,AI$7&lt;=$K15),(($D15-$O15)/$N15),0))))),(((IF(Data!$C$2&gt;0,(IF(OR(AI$5=Data!$F$2,AI$5=Data!$G$2,(IF(COUNTIF(Data!$A$2:$A$939,AI$7),AI$7=(VLOOKUP(AI$7,Data!$A$2:$A$852,1,FALSE)),0))),"H",IF(AND(AI$7&gt;=$J15,AI$7&lt;=$L15),($D15*$P15/$M15),0))),IF(AND(AI$7&gt;=$J15,AI$7&lt;=$L15),(($D15*$P15)/$M15),0))))))</f>
        <v>0</v>
      </c>
      <c r="AJ16" s="37">
        <f>IF(AJ$7&gt;$L15,(((IF(Data!$C$2&gt;0,(IF(OR(AJ$5=Data!$F$2,AJ$5=Data!$G$2,(IF(COUNTIF(Data!$A$2:$A$939,AJ$7),AJ$7=(VLOOKUP(AJ$7,Data!$A$2:$A$852,1,FALSE)),0))),"H",IF(AND(AJ$7&gt;=$J15,AJ$7&lt;=$K15),($D15*(1-$P15)/$N15),0))),IF(AND(AJ$7&gt;=$J15,AJ$7&lt;=$K15),(($D15-$O15)/$N15),0))))),(((IF(Data!$C$2&gt;0,(IF(OR(AJ$5=Data!$F$2,AJ$5=Data!$G$2,(IF(COUNTIF(Data!$A$2:$A$939,AJ$7),AJ$7=(VLOOKUP(AJ$7,Data!$A$2:$A$852,1,FALSE)),0))),"H",IF(AND(AJ$7&gt;=$J15,AJ$7&lt;=$L15),($D15*$P15/$M15),0))),IF(AND(AJ$7&gt;=$J15,AJ$7&lt;=$L15),(($D15*$P15)/$M15),0))))))</f>
        <v>0</v>
      </c>
      <c r="AK16" s="37">
        <f>IF(AK$7&gt;$L15,(((IF(Data!$C$2&gt;0,(IF(OR(AK$5=Data!$F$2,AK$5=Data!$G$2,(IF(COUNTIF(Data!$A$2:$A$939,AK$7),AK$7=(VLOOKUP(AK$7,Data!$A$2:$A$852,1,FALSE)),0))),"H",IF(AND(AK$7&gt;=$J15,AK$7&lt;=$K15),($D15*(1-$P15)/$N15),0))),IF(AND(AK$7&gt;=$J15,AK$7&lt;=$K15),(($D15-$O15)/$N15),0))))),(((IF(Data!$C$2&gt;0,(IF(OR(AK$5=Data!$F$2,AK$5=Data!$G$2,(IF(COUNTIF(Data!$A$2:$A$939,AK$7),AK$7=(VLOOKUP(AK$7,Data!$A$2:$A$852,1,FALSE)),0))),"H",IF(AND(AK$7&gt;=$J15,AK$7&lt;=$L15),($D15*$P15/$M15),0))),IF(AND(AK$7&gt;=$J15,AK$7&lt;=$L15),(($D15*$P15)/$M15),0))))))</f>
        <v>0</v>
      </c>
      <c r="AL16" s="37">
        <f>IF(AL$7&gt;$L15,(((IF(Data!$C$2&gt;0,(IF(OR(AL$5=Data!$F$2,AL$5=Data!$G$2,(IF(COUNTIF(Data!$A$2:$A$939,AL$7),AL$7=(VLOOKUP(AL$7,Data!$A$2:$A$852,1,FALSE)),0))),"H",IF(AND(AL$7&gt;=$J15,AL$7&lt;=$K15),($D15*(1-$P15)/$N15),0))),IF(AND(AL$7&gt;=$J15,AL$7&lt;=$K15),(($D15-$O15)/$N15),0))))),(((IF(Data!$C$2&gt;0,(IF(OR(AL$5=Data!$F$2,AL$5=Data!$G$2,(IF(COUNTIF(Data!$A$2:$A$939,AL$7),AL$7=(VLOOKUP(AL$7,Data!$A$2:$A$852,1,FALSE)),0))),"H",IF(AND(AL$7&gt;=$J15,AL$7&lt;=$L15),($D15*$P15/$M15),0))),IF(AND(AL$7&gt;=$J15,AL$7&lt;=$L15),(($D15*$P15)/$M15),0))))))</f>
        <v>0</v>
      </c>
      <c r="AM16" s="37" t="str">
        <f>IF(AM$7&gt;$L15,(((IF(Data!$C$2&gt;0,(IF(OR(AM$5=Data!$F$2,AM$5=Data!$G$2,(IF(COUNTIF(Data!$A$2:$A$939,AM$7),AM$7=(VLOOKUP(AM$7,Data!$A$2:$A$852,1,FALSE)),0))),"H",IF(AND(AM$7&gt;=$J15,AM$7&lt;=$K15),($D15*(1-$P15)/$N15),0))),IF(AND(AM$7&gt;=$J15,AM$7&lt;=$K15),(($D15-$O15)/$N15),0))))),(((IF(Data!$C$2&gt;0,(IF(OR(AM$5=Data!$F$2,AM$5=Data!$G$2,(IF(COUNTIF(Data!$A$2:$A$939,AM$7),AM$7=(VLOOKUP(AM$7,Data!$A$2:$A$852,1,FALSE)),0))),"H",IF(AND(AM$7&gt;=$J15,AM$7&lt;=$L15),($D15*$P15/$M15),0))),IF(AND(AM$7&gt;=$J15,AM$7&lt;=$L15),(($D15*$P15)/$M15),0))))))</f>
        <v>H</v>
      </c>
      <c r="AN16" s="37" t="str">
        <f>IF(AN$7&gt;$L15,(((IF(Data!$C$2&gt;0,(IF(OR(AN$5=Data!$F$2,AN$5=Data!$G$2,(IF(COUNTIF(Data!$A$2:$A$939,AN$7),AN$7=(VLOOKUP(AN$7,Data!$A$2:$A$852,1,FALSE)),0))),"H",IF(AND(AN$7&gt;=$J15,AN$7&lt;=$K15),($D15*(1-$P15)/$N15),0))),IF(AND(AN$7&gt;=$J15,AN$7&lt;=$K15),(($D15-$O15)/$N15),0))))),(((IF(Data!$C$2&gt;0,(IF(OR(AN$5=Data!$F$2,AN$5=Data!$G$2,(IF(COUNTIF(Data!$A$2:$A$939,AN$7),AN$7=(VLOOKUP(AN$7,Data!$A$2:$A$852,1,FALSE)),0))),"H",IF(AND(AN$7&gt;=$J15,AN$7&lt;=$L15),($D15*$P15/$M15),0))),IF(AND(AN$7&gt;=$J15,AN$7&lt;=$L15),(($D15*$P15)/$M15),0))))))</f>
        <v>H</v>
      </c>
      <c r="AO16" s="37">
        <f>IF(AO$7&gt;$L15,(((IF(Data!$C$2&gt;0,(IF(OR(AO$5=Data!$F$2,AO$5=Data!$G$2,(IF(COUNTIF(Data!$A$2:$A$939,AO$7),AO$7=(VLOOKUP(AO$7,Data!$A$2:$A$852,1,FALSE)),0))),"H",IF(AND(AO$7&gt;=$J15,AO$7&lt;=$K15),($D15*(1-$P15)/$N15),0))),IF(AND(AO$7&gt;=$J15,AO$7&lt;=$K15),(($D15-$O15)/$N15),0))))),(((IF(Data!$C$2&gt;0,(IF(OR(AO$5=Data!$F$2,AO$5=Data!$G$2,(IF(COUNTIF(Data!$A$2:$A$939,AO$7),AO$7=(VLOOKUP(AO$7,Data!$A$2:$A$852,1,FALSE)),0))),"H",IF(AND(AO$7&gt;=$J15,AO$7&lt;=$L15),($D15*$P15/$M15),0))),IF(AND(AO$7&gt;=$J15,AO$7&lt;=$L15),(($D15*$P15)/$M15),0))))))</f>
        <v>0</v>
      </c>
      <c r="AP16" s="37">
        <f>IF(AP$7&gt;$L15,(((IF(Data!$C$2&gt;0,(IF(OR(AP$5=Data!$F$2,AP$5=Data!$G$2,(IF(COUNTIF(Data!$A$2:$A$939,AP$7),AP$7=(VLOOKUP(AP$7,Data!$A$2:$A$852,1,FALSE)),0))),"H",IF(AND(AP$7&gt;=$J15,AP$7&lt;=$K15),($D15*(1-$P15)/$N15),0))),IF(AND(AP$7&gt;=$J15,AP$7&lt;=$K15),(($D15-$O15)/$N15),0))))),(((IF(Data!$C$2&gt;0,(IF(OR(AP$5=Data!$F$2,AP$5=Data!$G$2,(IF(COUNTIF(Data!$A$2:$A$939,AP$7),AP$7=(VLOOKUP(AP$7,Data!$A$2:$A$852,1,FALSE)),0))),"H",IF(AND(AP$7&gt;=$J15,AP$7&lt;=$L15),($D15*$P15/$M15),0))),IF(AND(AP$7&gt;=$J15,AP$7&lt;=$L15),(($D15*$P15)/$M15),0))))))</f>
        <v>0</v>
      </c>
      <c r="AQ16" s="37">
        <f>IF(AQ$7&gt;$L15,(((IF(Data!$C$2&gt;0,(IF(OR(AQ$5=Data!$F$2,AQ$5=Data!$G$2,(IF(COUNTIF(Data!$A$2:$A$939,AQ$7),AQ$7=(VLOOKUP(AQ$7,Data!$A$2:$A$852,1,FALSE)),0))),"H",IF(AND(AQ$7&gt;=$J15,AQ$7&lt;=$K15),($D15*(1-$P15)/$N15),0))),IF(AND(AQ$7&gt;=$J15,AQ$7&lt;=$K15),(($D15-$O15)/$N15),0))))),(((IF(Data!$C$2&gt;0,(IF(OR(AQ$5=Data!$F$2,AQ$5=Data!$G$2,(IF(COUNTIF(Data!$A$2:$A$939,AQ$7),AQ$7=(VLOOKUP(AQ$7,Data!$A$2:$A$852,1,FALSE)),0))),"H",IF(AND(AQ$7&gt;=$J15,AQ$7&lt;=$L15),($D15*$P15/$M15),0))),IF(AND(AQ$7&gt;=$J15,AQ$7&lt;=$L15),(($D15*$P15)/$M15),0))))))</f>
        <v>0</v>
      </c>
      <c r="AR16" s="37">
        <f>IF(AR$7&gt;$L15,(((IF(Data!$C$2&gt;0,(IF(OR(AR$5=Data!$F$2,AR$5=Data!$G$2,(IF(COUNTIF(Data!$A$2:$A$939,AR$7),AR$7=(VLOOKUP(AR$7,Data!$A$2:$A$852,1,FALSE)),0))),"H",IF(AND(AR$7&gt;=$J15,AR$7&lt;=$K15),($D15*(1-$P15)/$N15),0))),IF(AND(AR$7&gt;=$J15,AR$7&lt;=$K15),(($D15-$O15)/$N15),0))))),(((IF(Data!$C$2&gt;0,(IF(OR(AR$5=Data!$F$2,AR$5=Data!$G$2,(IF(COUNTIF(Data!$A$2:$A$939,AR$7),AR$7=(VLOOKUP(AR$7,Data!$A$2:$A$852,1,FALSE)),0))),"H",IF(AND(AR$7&gt;=$J15,AR$7&lt;=$L15),($D15*$P15/$M15),0))),IF(AND(AR$7&gt;=$J15,AR$7&lt;=$L15),(($D15*$P15)/$M15),0))))))</f>
        <v>0</v>
      </c>
      <c r="AS16" s="37">
        <f>IF(AS$7&gt;$L15,(((IF(Data!$C$2&gt;0,(IF(OR(AS$5=Data!$F$2,AS$5=Data!$G$2,(IF(COUNTIF(Data!$A$2:$A$939,AS$7),AS$7=(VLOOKUP(AS$7,Data!$A$2:$A$852,1,FALSE)),0))),"H",IF(AND(AS$7&gt;=$J15,AS$7&lt;=$K15),($D15*(1-$P15)/$N15),0))),IF(AND(AS$7&gt;=$J15,AS$7&lt;=$K15),(($D15-$O15)/$N15),0))))),(((IF(Data!$C$2&gt;0,(IF(OR(AS$5=Data!$F$2,AS$5=Data!$G$2,(IF(COUNTIF(Data!$A$2:$A$939,AS$7),AS$7=(VLOOKUP(AS$7,Data!$A$2:$A$852,1,FALSE)),0))),"H",IF(AND(AS$7&gt;=$J15,AS$7&lt;=$L15),($D15*$P15/$M15),0))),IF(AND(AS$7&gt;=$J15,AS$7&lt;=$L15),(($D15*$P15)/$M15),0))))))</f>
        <v>0</v>
      </c>
      <c r="AT16" s="37" t="str">
        <f>IF(AT$7&gt;$L15,(((IF(Data!$C$2&gt;0,(IF(OR(AT$5=Data!$F$2,AT$5=Data!$G$2,(IF(COUNTIF(Data!$A$2:$A$939,AT$7),AT$7=(VLOOKUP(AT$7,Data!$A$2:$A$852,1,FALSE)),0))),"H",IF(AND(AT$7&gt;=$J15,AT$7&lt;=$K15),($D15*(1-$P15)/$N15),0))),IF(AND(AT$7&gt;=$J15,AT$7&lt;=$K15),(($D15-$O15)/$N15),0))))),(((IF(Data!$C$2&gt;0,(IF(OR(AT$5=Data!$F$2,AT$5=Data!$G$2,(IF(COUNTIF(Data!$A$2:$A$939,AT$7),AT$7=(VLOOKUP(AT$7,Data!$A$2:$A$852,1,FALSE)),0))),"H",IF(AND(AT$7&gt;=$J15,AT$7&lt;=$L15),($D15*$P15/$M15),0))),IF(AND(AT$7&gt;=$J15,AT$7&lt;=$L15),(($D15*$P15)/$M15),0))))))</f>
        <v>H</v>
      </c>
      <c r="AU16" s="37" t="str">
        <f>IF(AU$7&gt;$L15,(((IF(Data!$C$2&gt;0,(IF(OR(AU$5=Data!$F$2,AU$5=Data!$G$2,(IF(COUNTIF(Data!$A$2:$A$939,AU$7),AU$7=(VLOOKUP(AU$7,Data!$A$2:$A$852,1,FALSE)),0))),"H",IF(AND(AU$7&gt;=$J15,AU$7&lt;=$K15),($D15*(1-$P15)/$N15),0))),IF(AND(AU$7&gt;=$J15,AU$7&lt;=$K15),(($D15-$O15)/$N15),0))))),(((IF(Data!$C$2&gt;0,(IF(OR(AU$5=Data!$F$2,AU$5=Data!$G$2,(IF(COUNTIF(Data!$A$2:$A$939,AU$7),AU$7=(VLOOKUP(AU$7,Data!$A$2:$A$852,1,FALSE)),0))),"H",IF(AND(AU$7&gt;=$J15,AU$7&lt;=$L15),($D15*$P15/$M15),0))),IF(AND(AU$7&gt;=$J15,AU$7&lt;=$L15),(($D15*$P15)/$M15),0))))))</f>
        <v>H</v>
      </c>
      <c r="AV16" s="37">
        <f>IF(AV$7&gt;$L15,(((IF(Data!$C$2&gt;0,(IF(OR(AV$5=Data!$F$2,AV$5=Data!$G$2,(IF(COUNTIF(Data!$A$2:$A$939,AV$7),AV$7=(VLOOKUP(AV$7,Data!$A$2:$A$852,1,FALSE)),0))),"H",IF(AND(AV$7&gt;=$J15,AV$7&lt;=$K15),($D15*(1-$P15)/$N15),0))),IF(AND(AV$7&gt;=$J15,AV$7&lt;=$K15),(($D15-$O15)/$N15),0))))),(((IF(Data!$C$2&gt;0,(IF(OR(AV$5=Data!$F$2,AV$5=Data!$G$2,(IF(COUNTIF(Data!$A$2:$A$939,AV$7),AV$7=(VLOOKUP(AV$7,Data!$A$2:$A$852,1,FALSE)),0))),"H",IF(AND(AV$7&gt;=$J15,AV$7&lt;=$L15),($D15*$P15/$M15),0))),IF(AND(AV$7&gt;=$J15,AV$7&lt;=$L15),(($D15*$P15)/$M15),0))))))</f>
        <v>0</v>
      </c>
      <c r="AW16" s="37">
        <f>IF(AW$7&gt;$L15,(((IF(Data!$C$2&gt;0,(IF(OR(AW$5=Data!$F$2,AW$5=Data!$G$2,(IF(COUNTIF(Data!$A$2:$A$939,AW$7),AW$7=(VLOOKUP(AW$7,Data!$A$2:$A$852,1,FALSE)),0))),"H",IF(AND(AW$7&gt;=$J15,AW$7&lt;=$K15),($D15*(1-$P15)/$N15),0))),IF(AND(AW$7&gt;=$J15,AW$7&lt;=$K15),(($D15-$O15)/$N15),0))))),(((IF(Data!$C$2&gt;0,(IF(OR(AW$5=Data!$F$2,AW$5=Data!$G$2,(IF(COUNTIF(Data!$A$2:$A$939,AW$7),AW$7=(VLOOKUP(AW$7,Data!$A$2:$A$852,1,FALSE)),0))),"H",IF(AND(AW$7&gt;=$J15,AW$7&lt;=$L15),($D15*$P15/$M15),0))),IF(AND(AW$7&gt;=$J15,AW$7&lt;=$L15),(($D15*$P15)/$M15),0))))))</f>
        <v>0</v>
      </c>
      <c r="AX16" s="37">
        <f>IF(AX$7&gt;$L15,(((IF(Data!$C$2&gt;0,(IF(OR(AX$5=Data!$F$2,AX$5=Data!$G$2,(IF(COUNTIF(Data!$A$2:$A$939,AX$7),AX$7=(VLOOKUP(AX$7,Data!$A$2:$A$852,1,FALSE)),0))),"H",IF(AND(AX$7&gt;=$J15,AX$7&lt;=$K15),($D15*(1-$P15)/$N15),0))),IF(AND(AX$7&gt;=$J15,AX$7&lt;=$K15),(($D15-$O15)/$N15),0))))),(((IF(Data!$C$2&gt;0,(IF(OR(AX$5=Data!$F$2,AX$5=Data!$G$2,(IF(COUNTIF(Data!$A$2:$A$939,AX$7),AX$7=(VLOOKUP(AX$7,Data!$A$2:$A$852,1,FALSE)),0))),"H",IF(AND(AX$7&gt;=$J15,AX$7&lt;=$L15),($D15*$P15/$M15),0))),IF(AND(AX$7&gt;=$J15,AX$7&lt;=$L15),(($D15*$P15)/$M15),0))))))</f>
        <v>0</v>
      </c>
      <c r="AY16" s="37">
        <f>IF(AY$7&gt;$L15,(((IF(Data!$C$2&gt;0,(IF(OR(AY$5=Data!$F$2,AY$5=Data!$G$2,(IF(COUNTIF(Data!$A$2:$A$939,AY$7),AY$7=(VLOOKUP(AY$7,Data!$A$2:$A$852,1,FALSE)),0))),"H",IF(AND(AY$7&gt;=$J15,AY$7&lt;=$K15),($D15*(1-$P15)/$N15),0))),IF(AND(AY$7&gt;=$J15,AY$7&lt;=$K15),(($D15-$O15)/$N15),0))))),(((IF(Data!$C$2&gt;0,(IF(OR(AY$5=Data!$F$2,AY$5=Data!$G$2,(IF(COUNTIF(Data!$A$2:$A$939,AY$7),AY$7=(VLOOKUP(AY$7,Data!$A$2:$A$852,1,FALSE)),0))),"H",IF(AND(AY$7&gt;=$J15,AY$7&lt;=$L15),($D15*$P15/$M15),0))),IF(AND(AY$7&gt;=$J15,AY$7&lt;=$L15),(($D15*$P15)/$M15),0))))))</f>
        <v>0</v>
      </c>
      <c r="AZ16" s="37">
        <f>IF(AZ$7&gt;$L15,(((IF(Data!$C$2&gt;0,(IF(OR(AZ$5=Data!$F$2,AZ$5=Data!$G$2,(IF(COUNTIF(Data!$A$2:$A$939,AZ$7),AZ$7=(VLOOKUP(AZ$7,Data!$A$2:$A$852,1,FALSE)),0))),"H",IF(AND(AZ$7&gt;=$J15,AZ$7&lt;=$K15),($D15*(1-$P15)/$N15),0))),IF(AND(AZ$7&gt;=$J15,AZ$7&lt;=$K15),(($D15-$O15)/$N15),0))))),(((IF(Data!$C$2&gt;0,(IF(OR(AZ$5=Data!$F$2,AZ$5=Data!$G$2,(IF(COUNTIF(Data!$A$2:$A$939,AZ$7),AZ$7=(VLOOKUP(AZ$7,Data!$A$2:$A$852,1,FALSE)),0))),"H",IF(AND(AZ$7&gt;=$J15,AZ$7&lt;=$L15),($D15*$P15/$M15),0))),IF(AND(AZ$7&gt;=$J15,AZ$7&lt;=$L15),(($D15*$P15)/$M15),0))))))</f>
        <v>0</v>
      </c>
      <c r="BA16" s="37" t="str">
        <f>IF(BA$7&gt;$L15,(((IF(Data!$C$2&gt;0,(IF(OR(BA$5=Data!$F$2,BA$5=Data!$G$2,(IF(COUNTIF(Data!$A$2:$A$939,BA$7),BA$7=(VLOOKUP(BA$7,Data!$A$2:$A$852,1,FALSE)),0))),"H",IF(AND(BA$7&gt;=$J15,BA$7&lt;=$K15),($D15*(1-$P15)/$N15),0))),IF(AND(BA$7&gt;=$J15,BA$7&lt;=$K15),(($D15-$O15)/$N15),0))))),(((IF(Data!$C$2&gt;0,(IF(OR(BA$5=Data!$F$2,BA$5=Data!$G$2,(IF(COUNTIF(Data!$A$2:$A$939,BA$7),BA$7=(VLOOKUP(BA$7,Data!$A$2:$A$852,1,FALSE)),0))),"H",IF(AND(BA$7&gt;=$J15,BA$7&lt;=$L15),($D15*$P15/$M15),0))),IF(AND(BA$7&gt;=$J15,BA$7&lt;=$L15),(($D15*$P15)/$M15),0))))))</f>
        <v>H</v>
      </c>
      <c r="BB16" s="37" t="str">
        <f>IF(BB$7&gt;$L15,(((IF(Data!$C$2&gt;0,(IF(OR(BB$5=Data!$F$2,BB$5=Data!$G$2,(IF(COUNTIF(Data!$A$2:$A$939,BB$7),BB$7=(VLOOKUP(BB$7,Data!$A$2:$A$852,1,FALSE)),0))),"H",IF(AND(BB$7&gt;=$J15,BB$7&lt;=$K15),($D15*(1-$P15)/$N15),0))),IF(AND(BB$7&gt;=$J15,BB$7&lt;=$K15),(($D15-$O15)/$N15),0))))),(((IF(Data!$C$2&gt;0,(IF(OR(BB$5=Data!$F$2,BB$5=Data!$G$2,(IF(COUNTIF(Data!$A$2:$A$939,BB$7),BB$7=(VLOOKUP(BB$7,Data!$A$2:$A$852,1,FALSE)),0))),"H",IF(AND(BB$7&gt;=$J15,BB$7&lt;=$L15),($D15*$P15/$M15),0))),IF(AND(BB$7&gt;=$J15,BB$7&lt;=$L15),(($D15*$P15)/$M15),0))))))</f>
        <v>H</v>
      </c>
      <c r="BC16" s="37">
        <f>IF(BC$7&gt;$L15,(((IF(Data!$C$2&gt;0,(IF(OR(BC$5=Data!$F$2,BC$5=Data!$G$2,(IF(COUNTIF(Data!$A$2:$A$939,BC$7),BC$7=(VLOOKUP(BC$7,Data!$A$2:$A$852,1,FALSE)),0))),"H",IF(AND(BC$7&gt;=$J15,BC$7&lt;=$K15),($D15*(1-$P15)/$N15),0))),IF(AND(BC$7&gt;=$J15,BC$7&lt;=$K15),(($D15-$O15)/$N15),0))))),(((IF(Data!$C$2&gt;0,(IF(OR(BC$5=Data!$F$2,BC$5=Data!$G$2,(IF(COUNTIF(Data!$A$2:$A$939,BC$7),BC$7=(VLOOKUP(BC$7,Data!$A$2:$A$852,1,FALSE)),0))),"H",IF(AND(BC$7&gt;=$J15,BC$7&lt;=$L15),($D15*$P15/$M15),0))),IF(AND(BC$7&gt;=$J15,BC$7&lt;=$L15),(($D15*$P15)/$M15),0))))))</f>
        <v>0</v>
      </c>
      <c r="BD16" s="37">
        <f>IF(BD$7&gt;$L15,(((IF(Data!$C$2&gt;0,(IF(OR(BD$5=Data!$F$2,BD$5=Data!$G$2,(IF(COUNTIF(Data!$A$2:$A$939,BD$7),BD$7=(VLOOKUP(BD$7,Data!$A$2:$A$852,1,FALSE)),0))),"H",IF(AND(BD$7&gt;=$J15,BD$7&lt;=$K15),($D15*(1-$P15)/$N15),0))),IF(AND(BD$7&gt;=$J15,BD$7&lt;=$K15),(($D15-$O15)/$N15),0))))),(((IF(Data!$C$2&gt;0,(IF(OR(BD$5=Data!$F$2,BD$5=Data!$G$2,(IF(COUNTIF(Data!$A$2:$A$939,BD$7),BD$7=(VLOOKUP(BD$7,Data!$A$2:$A$852,1,FALSE)),0))),"H",IF(AND(BD$7&gt;=$J15,BD$7&lt;=$L15),($D15*$P15/$M15),0))),IF(AND(BD$7&gt;=$J15,BD$7&lt;=$L15),(($D15*$P15)/$M15),0))))))</f>
        <v>0</v>
      </c>
      <c r="BE16" s="37">
        <f>IF(BE$7&gt;$L15,(((IF(Data!$C$2&gt;0,(IF(OR(BE$5=Data!$F$2,BE$5=Data!$G$2,(IF(COUNTIF(Data!$A$2:$A$939,BE$7),BE$7=(VLOOKUP(BE$7,Data!$A$2:$A$852,1,FALSE)),0))),"H",IF(AND(BE$7&gt;=$J15,BE$7&lt;=$K15),($D15*(1-$P15)/$N15),0))),IF(AND(BE$7&gt;=$J15,BE$7&lt;=$K15),(($D15-$O15)/$N15),0))))),(((IF(Data!$C$2&gt;0,(IF(OR(BE$5=Data!$F$2,BE$5=Data!$G$2,(IF(COUNTIF(Data!$A$2:$A$939,BE$7),BE$7=(VLOOKUP(BE$7,Data!$A$2:$A$852,1,FALSE)),0))),"H",IF(AND(BE$7&gt;=$J15,BE$7&lt;=$L15),($D15*$P15/$M15),0))),IF(AND(BE$7&gt;=$J15,BE$7&lt;=$L15),(($D15*$P15)/$M15),0))))))</f>
        <v>0</v>
      </c>
      <c r="BF16" s="37">
        <f>IF(BF$7&gt;$L15,(((IF(Data!$C$2&gt;0,(IF(OR(BF$5=Data!$F$2,BF$5=Data!$G$2,(IF(COUNTIF(Data!$A$2:$A$939,BF$7),BF$7=(VLOOKUP(BF$7,Data!$A$2:$A$852,1,FALSE)),0))),"H",IF(AND(BF$7&gt;=$J15,BF$7&lt;=$K15),($D15*(1-$P15)/$N15),0))),IF(AND(BF$7&gt;=$J15,BF$7&lt;=$K15),(($D15-$O15)/$N15),0))))),(((IF(Data!$C$2&gt;0,(IF(OR(BF$5=Data!$F$2,BF$5=Data!$G$2,(IF(COUNTIF(Data!$A$2:$A$939,BF$7),BF$7=(VLOOKUP(BF$7,Data!$A$2:$A$852,1,FALSE)),0))),"H",IF(AND(BF$7&gt;=$J15,BF$7&lt;=$L15),($D15*$P15/$M15),0))),IF(AND(BF$7&gt;=$J15,BF$7&lt;=$L15),(($D15*$P15)/$M15),0))))))</f>
        <v>0</v>
      </c>
      <c r="BG16" s="37">
        <f>IF(BG$7&gt;$L15,(((IF(Data!$C$2&gt;0,(IF(OR(BG$5=Data!$F$2,BG$5=Data!$G$2,(IF(COUNTIF(Data!$A$2:$A$939,BG$7),BG$7=(VLOOKUP(BG$7,Data!$A$2:$A$852,1,FALSE)),0))),"H",IF(AND(BG$7&gt;=$J15,BG$7&lt;=$K15),($D15*(1-$P15)/$N15),0))),IF(AND(BG$7&gt;=$J15,BG$7&lt;=$K15),(($D15-$O15)/$N15),0))))),(((IF(Data!$C$2&gt;0,(IF(OR(BG$5=Data!$F$2,BG$5=Data!$G$2,(IF(COUNTIF(Data!$A$2:$A$939,BG$7),BG$7=(VLOOKUP(BG$7,Data!$A$2:$A$852,1,FALSE)),0))),"H",IF(AND(BG$7&gt;=$J15,BG$7&lt;=$L15),($D15*$P15/$M15),0))),IF(AND(BG$7&gt;=$J15,BG$7&lt;=$L15),(($D15*$P15)/$M15),0))))))</f>
        <v>0</v>
      </c>
      <c r="BH16" s="37" t="str">
        <f>IF(BH$7&gt;$L15,(((IF(Data!$C$2&gt;0,(IF(OR(BH$5=Data!$F$2,BH$5=Data!$G$2,(IF(COUNTIF(Data!$A$2:$A$939,BH$7),BH$7=(VLOOKUP(BH$7,Data!$A$2:$A$852,1,FALSE)),0))),"H",IF(AND(BH$7&gt;=$J15,BH$7&lt;=$K15),($D15*(1-$P15)/$N15),0))),IF(AND(BH$7&gt;=$J15,BH$7&lt;=$K15),(($D15-$O15)/$N15),0))))),(((IF(Data!$C$2&gt;0,(IF(OR(BH$5=Data!$F$2,BH$5=Data!$G$2,(IF(COUNTIF(Data!$A$2:$A$939,BH$7),BH$7=(VLOOKUP(BH$7,Data!$A$2:$A$852,1,FALSE)),0))),"H",IF(AND(BH$7&gt;=$J15,BH$7&lt;=$L15),($D15*$P15/$M15),0))),IF(AND(BH$7&gt;=$J15,BH$7&lt;=$L15),(($D15*$P15)/$M15),0))))))</f>
        <v>H</v>
      </c>
      <c r="BI16" s="37" t="str">
        <f>IF(BI$7&gt;$L15,(((IF(Data!$C$2&gt;0,(IF(OR(BI$5=Data!$F$2,BI$5=Data!$G$2,(IF(COUNTIF(Data!$A$2:$A$939,BI$7),BI$7=(VLOOKUP(BI$7,Data!$A$2:$A$852,1,FALSE)),0))),"H",IF(AND(BI$7&gt;=$J15,BI$7&lt;=$K15),($D15*(1-$P15)/$N15),0))),IF(AND(BI$7&gt;=$J15,BI$7&lt;=$K15),(($D15-$O15)/$N15),0))))),(((IF(Data!$C$2&gt;0,(IF(OR(BI$5=Data!$F$2,BI$5=Data!$G$2,(IF(COUNTIF(Data!$A$2:$A$939,BI$7),BI$7=(VLOOKUP(BI$7,Data!$A$2:$A$852,1,FALSE)),0))),"H",IF(AND(BI$7&gt;=$J15,BI$7&lt;=$L15),($D15*$P15/$M15),0))),IF(AND(BI$7&gt;=$J15,BI$7&lt;=$L15),(($D15*$P15)/$M15),0))))))</f>
        <v>H</v>
      </c>
      <c r="BJ16" s="37">
        <f>IF(BJ$7&gt;$L15,(((IF(Data!$C$2&gt;0,(IF(OR(BJ$5=Data!$F$2,BJ$5=Data!$G$2,(IF(COUNTIF(Data!$A$2:$A$939,BJ$7),BJ$7=(VLOOKUP(BJ$7,Data!$A$2:$A$852,1,FALSE)),0))),"H",IF(AND(BJ$7&gt;=$J15,BJ$7&lt;=$K15),($D15*(1-$P15)/$N15),0))),IF(AND(BJ$7&gt;=$J15,BJ$7&lt;=$K15),(($D15-$O15)/$N15),0))))),(((IF(Data!$C$2&gt;0,(IF(OR(BJ$5=Data!$F$2,BJ$5=Data!$G$2,(IF(COUNTIF(Data!$A$2:$A$939,BJ$7),BJ$7=(VLOOKUP(BJ$7,Data!$A$2:$A$852,1,FALSE)),0))),"H",IF(AND(BJ$7&gt;=$J15,BJ$7&lt;=$L15),($D15*$P15/$M15),0))),IF(AND(BJ$7&gt;=$J15,BJ$7&lt;=$L15),(($D15*$P15)/$M15),0))))))</f>
        <v>8</v>
      </c>
      <c r="BK16" s="37">
        <f>IF(BK$7&gt;$L15,(((IF(Data!$C$2&gt;0,(IF(OR(BK$5=Data!$F$2,BK$5=Data!$G$2,(IF(COUNTIF(Data!$A$2:$A$939,BK$7),BK$7=(VLOOKUP(BK$7,Data!$A$2:$A$852,1,FALSE)),0))),"H",IF(AND(BK$7&gt;=$J15,BK$7&lt;=$K15),($D15*(1-$P15)/$N15),0))),IF(AND(BK$7&gt;=$J15,BK$7&lt;=$K15),(($D15-$O15)/$N15),0))))),(((IF(Data!$C$2&gt;0,(IF(OR(BK$5=Data!$F$2,BK$5=Data!$G$2,(IF(COUNTIF(Data!$A$2:$A$939,BK$7),BK$7=(VLOOKUP(BK$7,Data!$A$2:$A$852,1,FALSE)),0))),"H",IF(AND(BK$7&gt;=$J15,BK$7&lt;=$L15),($D15*$P15/$M15),0))),IF(AND(BK$7&gt;=$J15,BK$7&lt;=$L15),(($D15*$P15)/$M15),0))))))</f>
        <v>8</v>
      </c>
      <c r="BL16" s="37">
        <f>IF(BL$7&gt;$L15,(((IF(Data!$C$2&gt;0,(IF(OR(BL$5=Data!$F$2,BL$5=Data!$G$2,(IF(COUNTIF(Data!$A$2:$A$939,BL$7),BL$7=(VLOOKUP(BL$7,Data!$A$2:$A$852,1,FALSE)),0))),"H",IF(AND(BL$7&gt;=$J15,BL$7&lt;=$K15),($D15*(1-$P15)/$N15),0))),IF(AND(BL$7&gt;=$J15,BL$7&lt;=$K15),(($D15-$O15)/$N15),0))))),(((IF(Data!$C$2&gt;0,(IF(OR(BL$5=Data!$F$2,BL$5=Data!$G$2,(IF(COUNTIF(Data!$A$2:$A$939,BL$7),BL$7=(VLOOKUP(BL$7,Data!$A$2:$A$852,1,FALSE)),0))),"H",IF(AND(BL$7&gt;=$J15,BL$7&lt;=$L15),($D15*$P15/$M15),0))),IF(AND(BL$7&gt;=$J15,BL$7&lt;=$L15),(($D15*$P15)/$M15),0))))))</f>
        <v>8</v>
      </c>
      <c r="BM16" s="37">
        <f>IF(BM$7&gt;$L15,(((IF(Data!$C$2&gt;0,(IF(OR(BM$5=Data!$F$2,BM$5=Data!$G$2,(IF(COUNTIF(Data!$A$2:$A$939,BM$7),BM$7=(VLOOKUP(BM$7,Data!$A$2:$A$852,1,FALSE)),0))),"H",IF(AND(BM$7&gt;=$J15,BM$7&lt;=$K15),($D15*(1-$P15)/$N15),0))),IF(AND(BM$7&gt;=$J15,BM$7&lt;=$K15),(($D15-$O15)/$N15),0))))),(((IF(Data!$C$2&gt;0,(IF(OR(BM$5=Data!$F$2,BM$5=Data!$G$2,(IF(COUNTIF(Data!$A$2:$A$939,BM$7),BM$7=(VLOOKUP(BM$7,Data!$A$2:$A$852,1,FALSE)),0))),"H",IF(AND(BM$7&gt;=$J15,BM$7&lt;=$L15),($D15*$P15/$M15),0))),IF(AND(BM$7&gt;=$J15,BM$7&lt;=$L15),(($D15*$P15)/$M15),0))))))</f>
        <v>8</v>
      </c>
      <c r="BN16" s="37">
        <f>IF(BN$7&gt;$L15,(((IF(Data!$C$2&gt;0,(IF(OR(BN$5=Data!$F$2,BN$5=Data!$G$2,(IF(COUNTIF(Data!$A$2:$A$939,BN$7),BN$7=(VLOOKUP(BN$7,Data!$A$2:$A$852,1,FALSE)),0))),"H",IF(AND(BN$7&gt;=$J15,BN$7&lt;=$K15),($D15*(1-$P15)/$N15),0))),IF(AND(BN$7&gt;=$J15,BN$7&lt;=$K15),(($D15-$O15)/$N15),0))))),(((IF(Data!$C$2&gt;0,(IF(OR(BN$5=Data!$F$2,BN$5=Data!$G$2,(IF(COUNTIF(Data!$A$2:$A$939,BN$7),BN$7=(VLOOKUP(BN$7,Data!$A$2:$A$852,1,FALSE)),0))),"H",IF(AND(BN$7&gt;=$J15,BN$7&lt;=$L15),($D15*$P15/$M15),0))),IF(AND(BN$7&gt;=$J15,BN$7&lt;=$L15),(($D15*$P15)/$M15),0))))))</f>
        <v>8</v>
      </c>
      <c r="BO16" s="37" t="str">
        <f>IF(BO$7&gt;$L15,(((IF(Data!$C$2&gt;0,(IF(OR(BO$5=Data!$F$2,BO$5=Data!$G$2,(IF(COUNTIF(Data!$A$2:$A$939,BO$7),BO$7=(VLOOKUP(BO$7,Data!$A$2:$A$852,1,FALSE)),0))),"H",IF(AND(BO$7&gt;=$J15,BO$7&lt;=$K15),($D15*(1-$P15)/$N15),0))),IF(AND(BO$7&gt;=$J15,BO$7&lt;=$K15),(($D15-$O15)/$N15),0))))),(((IF(Data!$C$2&gt;0,(IF(OR(BO$5=Data!$F$2,BO$5=Data!$G$2,(IF(COUNTIF(Data!$A$2:$A$939,BO$7),BO$7=(VLOOKUP(BO$7,Data!$A$2:$A$852,1,FALSE)),0))),"H",IF(AND(BO$7&gt;=$J15,BO$7&lt;=$L15),($D15*$P15/$M15),0))),IF(AND(BO$7&gt;=$J15,BO$7&lt;=$L15),(($D15*$P15)/$M15),0))))))</f>
        <v>H</v>
      </c>
      <c r="BP16" s="37" t="str">
        <f>IF(BP$7&gt;$L15,(((IF(Data!$C$2&gt;0,(IF(OR(BP$5=Data!$F$2,BP$5=Data!$G$2,(IF(COUNTIF(Data!$A$2:$A$939,BP$7),BP$7=(VLOOKUP(BP$7,Data!$A$2:$A$852,1,FALSE)),0))),"H",IF(AND(BP$7&gt;=$J15,BP$7&lt;=$K15),($D15*(1-$P15)/$N15),0))),IF(AND(BP$7&gt;=$J15,BP$7&lt;=$K15),(($D15-$O15)/$N15),0))))),(((IF(Data!$C$2&gt;0,(IF(OR(BP$5=Data!$F$2,BP$5=Data!$G$2,(IF(COUNTIF(Data!$A$2:$A$939,BP$7),BP$7=(VLOOKUP(BP$7,Data!$A$2:$A$852,1,FALSE)),0))),"H",IF(AND(BP$7&gt;=$J15,BP$7&lt;=$L15),($D15*$P15/$M15),0))),IF(AND(BP$7&gt;=$J15,BP$7&lt;=$L15),(($D15*$P15)/$M15),0))))))</f>
        <v>H</v>
      </c>
      <c r="BQ16" s="37">
        <f>IF(BQ$7&gt;$L15,(((IF(Data!$C$2&gt;0,(IF(OR(BQ$5=Data!$F$2,BQ$5=Data!$G$2,(IF(COUNTIF(Data!$A$2:$A$939,BQ$7),BQ$7=(VLOOKUP(BQ$7,Data!$A$2:$A$852,1,FALSE)),0))),"H",IF(AND(BQ$7&gt;=$J15,BQ$7&lt;=$K15),($D15*(1-$P15)/$N15),0))),IF(AND(BQ$7&gt;=$J15,BQ$7&lt;=$K15),(($D15-$O15)/$N15),0))))),(((IF(Data!$C$2&gt;0,(IF(OR(BQ$5=Data!$F$2,BQ$5=Data!$G$2,(IF(COUNTIF(Data!$A$2:$A$939,BQ$7),BQ$7=(VLOOKUP(BQ$7,Data!$A$2:$A$852,1,FALSE)),0))),"H",IF(AND(BQ$7&gt;=$J15,BQ$7&lt;=$L15),($D15*$P15/$M15),0))),IF(AND(BQ$7&gt;=$J15,BQ$7&lt;=$L15),(($D15*$P15)/$M15),0))))))</f>
        <v>8</v>
      </c>
      <c r="BR16" s="37">
        <f>IF(BR$7&gt;$L15,(((IF(Data!$C$2&gt;0,(IF(OR(BR$5=Data!$F$2,BR$5=Data!$G$2,(IF(COUNTIF(Data!$A$2:$A$939,BR$7),BR$7=(VLOOKUP(BR$7,Data!$A$2:$A$852,1,FALSE)),0))),"H",IF(AND(BR$7&gt;=$J15,BR$7&lt;=$K15),($D15*(1-$P15)/$N15),0))),IF(AND(BR$7&gt;=$J15,BR$7&lt;=$K15),(($D15-$O15)/$N15),0))))),(((IF(Data!$C$2&gt;0,(IF(OR(BR$5=Data!$F$2,BR$5=Data!$G$2,(IF(COUNTIF(Data!$A$2:$A$939,BR$7),BR$7=(VLOOKUP(BR$7,Data!$A$2:$A$852,1,FALSE)),0))),"H",IF(AND(BR$7&gt;=$J15,BR$7&lt;=$L15),($D15*$P15/$M15),0))),IF(AND(BR$7&gt;=$J15,BR$7&lt;=$L15),(($D15*$P15)/$M15),0))))))</f>
        <v>8</v>
      </c>
      <c r="BS16" s="37">
        <f>IF(BS$7&gt;$L15,(((IF(Data!$C$2&gt;0,(IF(OR(BS$5=Data!$F$2,BS$5=Data!$G$2,(IF(COUNTIF(Data!$A$2:$A$939,BS$7),BS$7=(VLOOKUP(BS$7,Data!$A$2:$A$852,1,FALSE)),0))),"H",IF(AND(BS$7&gt;=$J15,BS$7&lt;=$K15),($D15*(1-$P15)/$N15),0))),IF(AND(BS$7&gt;=$J15,BS$7&lt;=$K15),(($D15-$O15)/$N15),0))))),(((IF(Data!$C$2&gt;0,(IF(OR(BS$5=Data!$F$2,BS$5=Data!$G$2,(IF(COUNTIF(Data!$A$2:$A$939,BS$7),BS$7=(VLOOKUP(BS$7,Data!$A$2:$A$852,1,FALSE)),0))),"H",IF(AND(BS$7&gt;=$J15,BS$7&lt;=$L15),($D15*$P15/$M15),0))),IF(AND(BS$7&gt;=$J15,BS$7&lt;=$L15),(($D15*$P15)/$M15),0))))))</f>
        <v>8</v>
      </c>
      <c r="BT16" s="37">
        <f>IF(BT$7&gt;$L15,(((IF(Data!$C$2&gt;0,(IF(OR(BT$5=Data!$F$2,BT$5=Data!$G$2,(IF(COUNTIF(Data!$A$2:$A$939,BT$7),BT$7=(VLOOKUP(BT$7,Data!$A$2:$A$852,1,FALSE)),0))),"H",IF(AND(BT$7&gt;=$J15,BT$7&lt;=$K15),($D15*(1-$P15)/$N15),0))),IF(AND(BT$7&gt;=$J15,BT$7&lt;=$K15),(($D15-$O15)/$N15),0))))),(((IF(Data!$C$2&gt;0,(IF(OR(BT$5=Data!$F$2,BT$5=Data!$G$2,(IF(COUNTIF(Data!$A$2:$A$939,BT$7),BT$7=(VLOOKUP(BT$7,Data!$A$2:$A$852,1,FALSE)),0))),"H",IF(AND(BT$7&gt;=$J15,BT$7&lt;=$L15),($D15*$P15/$M15),0))),IF(AND(BT$7&gt;=$J15,BT$7&lt;=$L15),(($D15*$P15)/$M15),0))))))</f>
        <v>8</v>
      </c>
      <c r="BU16" s="37">
        <f>IF(BU$7&gt;$L15,(((IF(Data!$C$2&gt;0,(IF(OR(BU$5=Data!$F$2,BU$5=Data!$G$2,(IF(COUNTIF(Data!$A$2:$A$939,BU$7),BU$7=(VLOOKUP(BU$7,Data!$A$2:$A$852,1,FALSE)),0))),"H",IF(AND(BU$7&gt;=$J15,BU$7&lt;=$K15),($D15*(1-$P15)/$N15),0))),IF(AND(BU$7&gt;=$J15,BU$7&lt;=$K15),(($D15-$O15)/$N15),0))))),(((IF(Data!$C$2&gt;0,(IF(OR(BU$5=Data!$F$2,BU$5=Data!$G$2,(IF(COUNTIF(Data!$A$2:$A$939,BU$7),BU$7=(VLOOKUP(BU$7,Data!$A$2:$A$852,1,FALSE)),0))),"H",IF(AND(BU$7&gt;=$J15,BU$7&lt;=$L15),($D15*$P15/$M15),0))),IF(AND(BU$7&gt;=$J15,BU$7&lt;=$L15),(($D15*$P15)/$M15),0))))))</f>
        <v>8</v>
      </c>
      <c r="BV16" s="37" t="str">
        <f>IF(BV$7&gt;$L15,(((IF(Data!$C$2&gt;0,(IF(OR(BV$5=Data!$F$2,BV$5=Data!$G$2,(IF(COUNTIF(Data!$A$2:$A$939,BV$7),BV$7=(VLOOKUP(BV$7,Data!$A$2:$A$852,1,FALSE)),0))),"H",IF(AND(BV$7&gt;=$J15,BV$7&lt;=$K15),($D15*(1-$P15)/$N15),0))),IF(AND(BV$7&gt;=$J15,BV$7&lt;=$K15),(($D15-$O15)/$N15),0))))),(((IF(Data!$C$2&gt;0,(IF(OR(BV$5=Data!$F$2,BV$5=Data!$G$2,(IF(COUNTIF(Data!$A$2:$A$939,BV$7),BV$7=(VLOOKUP(BV$7,Data!$A$2:$A$852,1,FALSE)),0))),"H",IF(AND(BV$7&gt;=$J15,BV$7&lt;=$L15),($D15*$P15/$M15),0))),IF(AND(BV$7&gt;=$J15,BV$7&lt;=$L15),(($D15*$P15)/$M15),0))))))</f>
        <v>H</v>
      </c>
      <c r="BW16" s="37" t="str">
        <f>IF(BW$7&gt;$L15,(((IF(Data!$C$2&gt;0,(IF(OR(BW$5=Data!$F$2,BW$5=Data!$G$2,(IF(COUNTIF(Data!$A$2:$A$939,BW$7),BW$7=(VLOOKUP(BW$7,Data!$A$2:$A$852,1,FALSE)),0))),"H",IF(AND(BW$7&gt;=$J15,BW$7&lt;=$K15),($D15*(1-$P15)/$N15),0))),IF(AND(BW$7&gt;=$J15,BW$7&lt;=$K15),(($D15-$O15)/$N15),0))))),(((IF(Data!$C$2&gt;0,(IF(OR(BW$5=Data!$F$2,BW$5=Data!$G$2,(IF(COUNTIF(Data!$A$2:$A$939,BW$7),BW$7=(VLOOKUP(BW$7,Data!$A$2:$A$852,1,FALSE)),0))),"H",IF(AND(BW$7&gt;=$J15,BW$7&lt;=$L15),($D15*$P15/$M15),0))),IF(AND(BW$7&gt;=$J15,BW$7&lt;=$L15),(($D15*$P15)/$M15),0))))))</f>
        <v>H</v>
      </c>
      <c r="BX16" s="37">
        <f>IF(BX$7&gt;$L15,(((IF(Data!$C$2&gt;0,(IF(OR(BX$5=Data!$F$2,BX$5=Data!$G$2,(IF(COUNTIF(Data!$A$2:$A$939,BX$7),BX$7=(VLOOKUP(BX$7,Data!$A$2:$A$852,1,FALSE)),0))),"H",IF(AND(BX$7&gt;=$J15,BX$7&lt;=$K15),($D15*(1-$P15)/$N15),0))),IF(AND(BX$7&gt;=$J15,BX$7&lt;=$K15),(($D15-$O15)/$N15),0))))),(((IF(Data!$C$2&gt;0,(IF(OR(BX$5=Data!$F$2,BX$5=Data!$G$2,(IF(COUNTIF(Data!$A$2:$A$939,BX$7),BX$7=(VLOOKUP(BX$7,Data!$A$2:$A$852,1,FALSE)),0))),"H",IF(AND(BX$7&gt;=$J15,BX$7&lt;=$L15),($D15*$P15/$M15),0))),IF(AND(BX$7&gt;=$J15,BX$7&lt;=$L15),(($D15*$P15)/$M15),0))))))</f>
        <v>8</v>
      </c>
      <c r="BY16" s="37">
        <f>IF(BY$7&gt;$L15,(((IF(Data!$C$2&gt;0,(IF(OR(BY$5=Data!$F$2,BY$5=Data!$G$2,(IF(COUNTIF(Data!$A$2:$A$939,BY$7),BY$7=(VLOOKUP(BY$7,Data!$A$2:$A$852,1,FALSE)),0))),"H",IF(AND(BY$7&gt;=$J15,BY$7&lt;=$K15),($D15*(1-$P15)/$N15),0))),IF(AND(BY$7&gt;=$J15,BY$7&lt;=$K15),(($D15-$O15)/$N15),0))))),(((IF(Data!$C$2&gt;0,(IF(OR(BY$5=Data!$F$2,BY$5=Data!$G$2,(IF(COUNTIF(Data!$A$2:$A$939,BY$7),BY$7=(VLOOKUP(BY$7,Data!$A$2:$A$852,1,FALSE)),0))),"H",IF(AND(BY$7&gt;=$J15,BY$7&lt;=$L15),($D15*$P15/$M15),0))),IF(AND(BY$7&gt;=$J15,BY$7&lt;=$L15),(($D15*$P15)/$M15),0))))))</f>
        <v>8</v>
      </c>
      <c r="BZ16" s="37">
        <f>IF(BZ$7&gt;$L15,(((IF(Data!$C$2&gt;0,(IF(OR(BZ$5=Data!$F$2,BZ$5=Data!$G$2,(IF(COUNTIF(Data!$A$2:$A$939,BZ$7),BZ$7=(VLOOKUP(BZ$7,Data!$A$2:$A$852,1,FALSE)),0))),"H",IF(AND(BZ$7&gt;=$J15,BZ$7&lt;=$K15),($D15*(1-$P15)/$N15),0))),IF(AND(BZ$7&gt;=$J15,BZ$7&lt;=$K15),(($D15-$O15)/$N15),0))))),(((IF(Data!$C$2&gt;0,(IF(OR(BZ$5=Data!$F$2,BZ$5=Data!$G$2,(IF(COUNTIF(Data!$A$2:$A$939,BZ$7),BZ$7=(VLOOKUP(BZ$7,Data!$A$2:$A$852,1,FALSE)),0))),"H",IF(AND(BZ$7&gt;=$J15,BZ$7&lt;=$L15),($D15*$P15/$M15),0))),IF(AND(BZ$7&gt;=$J15,BZ$7&lt;=$L15),(($D15*$P15)/$M15),0))))))</f>
        <v>0</v>
      </c>
      <c r="CA16" s="37">
        <f>IF(CA$7&gt;$L15,(((IF(Data!$C$2&gt;0,(IF(OR(CA$5=Data!$F$2,CA$5=Data!$G$2,(IF(COUNTIF(Data!$A$2:$A$939,CA$7),CA$7=(VLOOKUP(CA$7,Data!$A$2:$A$852,1,FALSE)),0))),"H",IF(AND(CA$7&gt;=$J15,CA$7&lt;=$K15),($D15*(1-$P15)/$N15),0))),IF(AND(CA$7&gt;=$J15,CA$7&lt;=$K15),(($D15-$O15)/$N15),0))))),(((IF(Data!$C$2&gt;0,(IF(OR(CA$5=Data!$F$2,CA$5=Data!$G$2,(IF(COUNTIF(Data!$A$2:$A$939,CA$7),CA$7=(VLOOKUP(CA$7,Data!$A$2:$A$852,1,FALSE)),0))),"H",IF(AND(CA$7&gt;=$J15,CA$7&lt;=$L15),($D15*$P15/$M15),0))),IF(AND(CA$7&gt;=$J15,CA$7&lt;=$L15),(($D15*$P15)/$M15),0))))))</f>
        <v>0</v>
      </c>
      <c r="CB16" s="37">
        <f>IF(CB$7&gt;$L15,(((IF(Data!$C$2&gt;0,(IF(OR(CB$5=Data!$F$2,CB$5=Data!$G$2,(IF(COUNTIF(Data!$A$2:$A$939,CB$7),CB$7=(VLOOKUP(CB$7,Data!$A$2:$A$852,1,FALSE)),0))),"H",IF(AND(CB$7&gt;=$J15,CB$7&lt;=$K15),($D15*(1-$P15)/$N15),0))),IF(AND(CB$7&gt;=$J15,CB$7&lt;=$K15),(($D15-$O15)/$N15),0))))),(((IF(Data!$C$2&gt;0,(IF(OR(CB$5=Data!$F$2,CB$5=Data!$G$2,(IF(COUNTIF(Data!$A$2:$A$939,CB$7),CB$7=(VLOOKUP(CB$7,Data!$A$2:$A$852,1,FALSE)),0))),"H",IF(AND(CB$7&gt;=$J15,CB$7&lt;=$L15),($D15*$P15/$M15),0))),IF(AND(CB$7&gt;=$J15,CB$7&lt;=$L15),(($D15*$P15)/$M15),0))))))</f>
        <v>0</v>
      </c>
      <c r="CC16" s="37" t="str">
        <f>IF(CC$7&gt;$L15,(((IF(Data!$C$2&gt;0,(IF(OR(CC$5=Data!$F$2,CC$5=Data!$G$2,(IF(COUNTIF(Data!$A$2:$A$939,CC$7),CC$7=(VLOOKUP(CC$7,Data!$A$2:$A$852,1,FALSE)),0))),"H",IF(AND(CC$7&gt;=$J15,CC$7&lt;=$K15),($D15*(1-$P15)/$N15),0))),IF(AND(CC$7&gt;=$J15,CC$7&lt;=$K15),(($D15-$O15)/$N15),0))))),(((IF(Data!$C$2&gt;0,(IF(OR(CC$5=Data!$F$2,CC$5=Data!$G$2,(IF(COUNTIF(Data!$A$2:$A$939,CC$7),CC$7=(VLOOKUP(CC$7,Data!$A$2:$A$852,1,FALSE)),0))),"H",IF(AND(CC$7&gt;=$J15,CC$7&lt;=$L15),($D15*$P15/$M15),0))),IF(AND(CC$7&gt;=$J15,CC$7&lt;=$L15),(($D15*$P15)/$M15),0))))))</f>
        <v>H</v>
      </c>
      <c r="CD16" s="37" t="str">
        <f>IF(CD$7&gt;$L15,(((IF(Data!$C$2&gt;0,(IF(OR(CD$5=Data!$F$2,CD$5=Data!$G$2,(IF(COUNTIF(Data!$A$2:$A$939,CD$7),CD$7=(VLOOKUP(CD$7,Data!$A$2:$A$852,1,FALSE)),0))),"H",IF(AND(CD$7&gt;=$J15,CD$7&lt;=$K15),($D15*(1-$P15)/$N15),0))),IF(AND(CD$7&gt;=$J15,CD$7&lt;=$K15),(($D15-$O15)/$N15),0))))),(((IF(Data!$C$2&gt;0,(IF(OR(CD$5=Data!$F$2,CD$5=Data!$G$2,(IF(COUNTIF(Data!$A$2:$A$939,CD$7),CD$7=(VLOOKUP(CD$7,Data!$A$2:$A$852,1,FALSE)),0))),"H",IF(AND(CD$7&gt;=$J15,CD$7&lt;=$L15),($D15*$P15/$M15),0))),IF(AND(CD$7&gt;=$J15,CD$7&lt;=$L15),(($D15*$P15)/$M15),0))))))</f>
        <v>H</v>
      </c>
      <c r="CE16" s="37">
        <f>IF(CE$7&gt;$L15,(((IF(Data!$C$2&gt;0,(IF(OR(CE$5=Data!$F$2,CE$5=Data!$G$2,(IF(COUNTIF(Data!$A$2:$A$939,CE$7),CE$7=(VLOOKUP(CE$7,Data!$A$2:$A$852,1,FALSE)),0))),"H",IF(AND(CE$7&gt;=$J15,CE$7&lt;=$K15),($D15*(1-$P15)/$N15),0))),IF(AND(CE$7&gt;=$J15,CE$7&lt;=$K15),(($D15-$O15)/$N15),0))))),(((IF(Data!$C$2&gt;0,(IF(OR(CE$5=Data!$F$2,CE$5=Data!$G$2,(IF(COUNTIF(Data!$A$2:$A$939,CE$7),CE$7=(VLOOKUP(CE$7,Data!$A$2:$A$852,1,FALSE)),0))),"H",IF(AND(CE$7&gt;=$J15,CE$7&lt;=$L15),($D15*$P15/$M15),0))),IF(AND(CE$7&gt;=$J15,CE$7&lt;=$L15),(($D15*$P15)/$M15),0))))))</f>
        <v>0</v>
      </c>
      <c r="CF16" s="37">
        <f>IF(CF$7&gt;$L15,(((IF(Data!$C$2&gt;0,(IF(OR(CF$5=Data!$F$2,CF$5=Data!$G$2,(IF(COUNTIF(Data!$A$2:$A$939,CF$7),CF$7=(VLOOKUP(CF$7,Data!$A$2:$A$852,1,FALSE)),0))),"H",IF(AND(CF$7&gt;=$J15,CF$7&lt;=$K15),($D15*(1-$P15)/$N15),0))),IF(AND(CF$7&gt;=$J15,CF$7&lt;=$K15),(($D15-$O15)/$N15),0))))),(((IF(Data!$C$2&gt;0,(IF(OR(CF$5=Data!$F$2,CF$5=Data!$G$2,(IF(COUNTIF(Data!$A$2:$A$939,CF$7),CF$7=(VLOOKUP(CF$7,Data!$A$2:$A$852,1,FALSE)),0))),"H",IF(AND(CF$7&gt;=$J15,CF$7&lt;=$L15),($D15*$P15/$M15),0))),IF(AND(CF$7&gt;=$J15,CF$7&lt;=$L15),(($D15*$P15)/$M15),0))))))</f>
        <v>0</v>
      </c>
      <c r="CG16" s="37">
        <f>IF(CG$7&gt;$L15,(((IF(Data!$C$2&gt;0,(IF(OR(CG$5=Data!$F$2,CG$5=Data!$G$2,(IF(COUNTIF(Data!$A$2:$A$939,CG$7),CG$7=(VLOOKUP(CG$7,Data!$A$2:$A$852,1,FALSE)),0))),"H",IF(AND(CG$7&gt;=$J15,CG$7&lt;=$K15),($D15*(1-$P15)/$N15),0))),IF(AND(CG$7&gt;=$J15,CG$7&lt;=$K15),(($D15-$O15)/$N15),0))))),(((IF(Data!$C$2&gt;0,(IF(OR(CG$5=Data!$F$2,CG$5=Data!$G$2,(IF(COUNTIF(Data!$A$2:$A$939,CG$7),CG$7=(VLOOKUP(CG$7,Data!$A$2:$A$852,1,FALSE)),0))),"H",IF(AND(CG$7&gt;=$J15,CG$7&lt;=$L15),($D15*$P15/$M15),0))),IF(AND(CG$7&gt;=$J15,CG$7&lt;=$L15),(($D15*$P15)/$M15),0))))))</f>
        <v>0</v>
      </c>
      <c r="CH16" s="37">
        <f>IF(CH$7&gt;$L15,(((IF(Data!$C$2&gt;0,(IF(OR(CH$5=Data!$F$2,CH$5=Data!$G$2,(IF(COUNTIF(Data!$A$2:$A$939,CH$7),CH$7=(VLOOKUP(CH$7,Data!$A$2:$A$852,1,FALSE)),0))),"H",IF(AND(CH$7&gt;=$J15,CH$7&lt;=$K15),($D15*(1-$P15)/$N15),0))),IF(AND(CH$7&gt;=$J15,CH$7&lt;=$K15),(($D15-$O15)/$N15),0))))),(((IF(Data!$C$2&gt;0,(IF(OR(CH$5=Data!$F$2,CH$5=Data!$G$2,(IF(COUNTIF(Data!$A$2:$A$939,CH$7),CH$7=(VLOOKUP(CH$7,Data!$A$2:$A$852,1,FALSE)),0))),"H",IF(AND(CH$7&gt;=$J15,CH$7&lt;=$L15),($D15*$P15/$M15),0))),IF(AND(CH$7&gt;=$J15,CH$7&lt;=$L15),(($D15*$P15)/$M15),0))))))</f>
        <v>0</v>
      </c>
      <c r="CI16" s="37">
        <f>IF(CI$7&gt;$L15,(((IF(Data!$C$2&gt;0,(IF(OR(CI$5=Data!$F$2,CI$5=Data!$G$2,(IF(COUNTIF(Data!$A$2:$A$939,CI$7),CI$7=(VLOOKUP(CI$7,Data!$A$2:$A$852,1,FALSE)),0))),"H",IF(AND(CI$7&gt;=$J15,CI$7&lt;=$K15),($D15*(1-$P15)/$N15),0))),IF(AND(CI$7&gt;=$J15,CI$7&lt;=$K15),(($D15-$O15)/$N15),0))))),(((IF(Data!$C$2&gt;0,(IF(OR(CI$5=Data!$F$2,CI$5=Data!$G$2,(IF(COUNTIF(Data!$A$2:$A$939,CI$7),CI$7=(VLOOKUP(CI$7,Data!$A$2:$A$852,1,FALSE)),0))),"H",IF(AND(CI$7&gt;=$J15,CI$7&lt;=$L15),($D15*$P15/$M15),0))),IF(AND(CI$7&gt;=$J15,CI$7&lt;=$L15),(($D15*$P15)/$M15),0))))))</f>
        <v>0</v>
      </c>
      <c r="CJ16" s="37" t="str">
        <f>IF(CJ$7&gt;$L15,(((IF(Data!$C$2&gt;0,(IF(OR(CJ$5=Data!$F$2,CJ$5=Data!$G$2,(IF(COUNTIF(Data!$A$2:$A$939,CJ$7),CJ$7=(VLOOKUP(CJ$7,Data!$A$2:$A$852,1,FALSE)),0))),"H",IF(AND(CJ$7&gt;=$J15,CJ$7&lt;=$K15),($D15*(1-$P15)/$N15),0))),IF(AND(CJ$7&gt;=$J15,CJ$7&lt;=$K15),(($D15-$O15)/$N15),0))))),(((IF(Data!$C$2&gt;0,(IF(OR(CJ$5=Data!$F$2,CJ$5=Data!$G$2,(IF(COUNTIF(Data!$A$2:$A$939,CJ$7),CJ$7=(VLOOKUP(CJ$7,Data!$A$2:$A$852,1,FALSE)),0))),"H",IF(AND(CJ$7&gt;=$J15,CJ$7&lt;=$L15),($D15*$P15/$M15),0))),IF(AND(CJ$7&gt;=$J15,CJ$7&lt;=$L15),(($D15*$P15)/$M15),0))))))</f>
        <v>H</v>
      </c>
      <c r="CK16" s="37" t="str">
        <f>IF(CK$7&gt;$L15,(((IF(Data!$C$2&gt;0,(IF(OR(CK$5=Data!$F$2,CK$5=Data!$G$2,(IF(COUNTIF(Data!$A$2:$A$939,CK$7),CK$7=(VLOOKUP(CK$7,Data!$A$2:$A$852,1,FALSE)),0))),"H",IF(AND(CK$7&gt;=$J15,CK$7&lt;=$K15),($D15*(1-$P15)/$N15),0))),IF(AND(CK$7&gt;=$J15,CK$7&lt;=$K15),(($D15-$O15)/$N15),0))))),(((IF(Data!$C$2&gt;0,(IF(OR(CK$5=Data!$F$2,CK$5=Data!$G$2,(IF(COUNTIF(Data!$A$2:$A$939,CK$7),CK$7=(VLOOKUP(CK$7,Data!$A$2:$A$852,1,FALSE)),0))),"H",IF(AND(CK$7&gt;=$J15,CK$7&lt;=$L15),($D15*$P15/$M15),0))),IF(AND(CK$7&gt;=$J15,CK$7&lt;=$L15),(($D15*$P15)/$M15),0))))))</f>
        <v>H</v>
      </c>
      <c r="CL16" s="37">
        <f>IF(CL$7&gt;$L15,(((IF(Data!$C$2&gt;0,(IF(OR(CL$5=Data!$F$2,CL$5=Data!$G$2,(IF(COUNTIF(Data!$A$2:$A$939,CL$7),CL$7=(VLOOKUP(CL$7,Data!$A$2:$A$852,1,FALSE)),0))),"H",IF(AND(CL$7&gt;=$J15,CL$7&lt;=$K15),($D15*(1-$P15)/$N15),0))),IF(AND(CL$7&gt;=$J15,CL$7&lt;=$K15),(($D15-$O15)/$N15),0))))),(((IF(Data!$C$2&gt;0,(IF(OR(CL$5=Data!$F$2,CL$5=Data!$G$2,(IF(COUNTIF(Data!$A$2:$A$939,CL$7),CL$7=(VLOOKUP(CL$7,Data!$A$2:$A$852,1,FALSE)),0))),"H",IF(AND(CL$7&gt;=$J15,CL$7&lt;=$L15),($D15*$P15/$M15),0))),IF(AND(CL$7&gt;=$J15,CL$7&lt;=$L15),(($D15*$P15)/$M15),0))))))</f>
        <v>0</v>
      </c>
      <c r="CM16" s="37">
        <f>IF(CM$7&gt;$L15,(((IF(Data!$C$2&gt;0,(IF(OR(CM$5=Data!$F$2,CM$5=Data!$G$2,(IF(COUNTIF(Data!$A$2:$A$939,CM$7),CM$7=(VLOOKUP(CM$7,Data!$A$2:$A$852,1,FALSE)),0))),"H",IF(AND(CM$7&gt;=$J15,CM$7&lt;=$K15),($D15*(1-$P15)/$N15),0))),IF(AND(CM$7&gt;=$J15,CM$7&lt;=$K15),(($D15-$O15)/$N15),0))))),(((IF(Data!$C$2&gt;0,(IF(OR(CM$5=Data!$F$2,CM$5=Data!$G$2,(IF(COUNTIF(Data!$A$2:$A$939,CM$7),CM$7=(VLOOKUP(CM$7,Data!$A$2:$A$852,1,FALSE)),0))),"H",IF(AND(CM$7&gt;=$J15,CM$7&lt;=$L15),($D15*$P15/$M15),0))),IF(AND(CM$7&gt;=$J15,CM$7&lt;=$L15),(($D15*$P15)/$M15),0))))))</f>
        <v>0</v>
      </c>
      <c r="CN16" s="37">
        <f>IF(CN$7&gt;$L15,(((IF(Data!$C$2&gt;0,(IF(OR(CN$5=Data!$F$2,CN$5=Data!$G$2,(IF(COUNTIF(Data!$A$2:$A$939,CN$7),CN$7=(VLOOKUP(CN$7,Data!$A$2:$A$852,1,FALSE)),0))),"H",IF(AND(CN$7&gt;=$J15,CN$7&lt;=$K15),($D15*(1-$P15)/$N15),0))),IF(AND(CN$7&gt;=$J15,CN$7&lt;=$K15),(($D15-$O15)/$N15),0))))),(((IF(Data!$C$2&gt;0,(IF(OR(CN$5=Data!$F$2,CN$5=Data!$G$2,(IF(COUNTIF(Data!$A$2:$A$939,CN$7),CN$7=(VLOOKUP(CN$7,Data!$A$2:$A$852,1,FALSE)),0))),"H",IF(AND(CN$7&gt;=$J15,CN$7&lt;=$L15),($D15*$P15/$M15),0))),IF(AND(CN$7&gt;=$J15,CN$7&lt;=$L15),(($D15*$P15)/$M15),0))))))</f>
        <v>0</v>
      </c>
      <c r="CO16" s="37">
        <f>IF(CO$7&gt;$L15,(((IF(Data!$C$2&gt;0,(IF(OR(CO$5=Data!$F$2,CO$5=Data!$G$2,(IF(COUNTIF(Data!$A$2:$A$939,CO$7),CO$7=(VLOOKUP(CO$7,Data!$A$2:$A$852,1,FALSE)),0))),"H",IF(AND(CO$7&gt;=$J15,CO$7&lt;=$K15),($D15*(1-$P15)/$N15),0))),IF(AND(CO$7&gt;=$J15,CO$7&lt;=$K15),(($D15-$O15)/$N15),0))))),(((IF(Data!$C$2&gt;0,(IF(OR(CO$5=Data!$F$2,CO$5=Data!$G$2,(IF(COUNTIF(Data!$A$2:$A$939,CO$7),CO$7=(VLOOKUP(CO$7,Data!$A$2:$A$852,1,FALSE)),0))),"H",IF(AND(CO$7&gt;=$J15,CO$7&lt;=$L15),($D15*$P15/$M15),0))),IF(AND(CO$7&gt;=$J15,CO$7&lt;=$L15),(($D15*$P15)/$M15),0))))))</f>
        <v>0</v>
      </c>
      <c r="CP16" s="37">
        <f>IF(CP$7&gt;$L15,(((IF(Data!$C$2&gt;0,(IF(OR(CP$5=Data!$F$2,CP$5=Data!$G$2,(IF(COUNTIF(Data!$A$2:$A$939,CP$7),CP$7=(VLOOKUP(CP$7,Data!$A$2:$A$852,1,FALSE)),0))),"H",IF(AND(CP$7&gt;=$J15,CP$7&lt;=$K15),($D15*(1-$P15)/$N15),0))),IF(AND(CP$7&gt;=$J15,CP$7&lt;=$K15),(($D15-$O15)/$N15),0))))),(((IF(Data!$C$2&gt;0,(IF(OR(CP$5=Data!$F$2,CP$5=Data!$G$2,(IF(COUNTIF(Data!$A$2:$A$939,CP$7),CP$7=(VLOOKUP(CP$7,Data!$A$2:$A$852,1,FALSE)),0))),"H",IF(AND(CP$7&gt;=$J15,CP$7&lt;=$L15),($D15*$P15/$M15),0))),IF(AND(CP$7&gt;=$J15,CP$7&lt;=$L15),(($D15*$P15)/$M15),0))))))</f>
        <v>0</v>
      </c>
      <c r="CQ16" s="37" t="str">
        <f>IF(CQ$7&gt;$L15,(((IF(Data!$C$2&gt;0,(IF(OR(CQ$5=Data!$F$2,CQ$5=Data!$G$2,(IF(COUNTIF(Data!$A$2:$A$939,CQ$7),CQ$7=(VLOOKUP(CQ$7,Data!$A$2:$A$852,1,FALSE)),0))),"H",IF(AND(CQ$7&gt;=$J15,CQ$7&lt;=$K15),($D15*(1-$P15)/$N15),0))),IF(AND(CQ$7&gt;=$J15,CQ$7&lt;=$K15),(($D15-$O15)/$N15),0))))),(((IF(Data!$C$2&gt;0,(IF(OR(CQ$5=Data!$F$2,CQ$5=Data!$G$2,(IF(COUNTIF(Data!$A$2:$A$939,CQ$7),CQ$7=(VLOOKUP(CQ$7,Data!$A$2:$A$852,1,FALSE)),0))),"H",IF(AND(CQ$7&gt;=$J15,CQ$7&lt;=$L15),($D15*$P15/$M15),0))),IF(AND(CQ$7&gt;=$J15,CQ$7&lt;=$L15),(($D15*$P15)/$M15),0))))))</f>
        <v>H</v>
      </c>
      <c r="CR16" s="37" t="str">
        <f>IF(CR$7&gt;$L15,(((IF(Data!$C$2&gt;0,(IF(OR(CR$5=Data!$F$2,CR$5=Data!$G$2,(IF(COUNTIF(Data!$A$2:$A$939,CR$7),CR$7=(VLOOKUP(CR$7,Data!$A$2:$A$852,1,FALSE)),0))),"H",IF(AND(CR$7&gt;=$J15,CR$7&lt;=$K15),($D15*(1-$P15)/$N15),0))),IF(AND(CR$7&gt;=$J15,CR$7&lt;=$K15),(($D15-$O15)/$N15),0))))),(((IF(Data!$C$2&gt;0,(IF(OR(CR$5=Data!$F$2,CR$5=Data!$G$2,(IF(COUNTIF(Data!$A$2:$A$939,CR$7),CR$7=(VLOOKUP(CR$7,Data!$A$2:$A$852,1,FALSE)),0))),"H",IF(AND(CR$7&gt;=$J15,CR$7&lt;=$L15),($D15*$P15/$M15),0))),IF(AND(CR$7&gt;=$J15,CR$7&lt;=$L15),(($D15*$P15)/$M15),0))))))</f>
        <v>H</v>
      </c>
      <c r="CS16" s="37">
        <f>IF(CS$7&gt;$L15,(((IF(Data!$C$2&gt;0,(IF(OR(CS$5=Data!$F$2,CS$5=Data!$G$2,(IF(COUNTIF(Data!$A$2:$A$939,CS$7),CS$7=(VLOOKUP(CS$7,Data!$A$2:$A$852,1,FALSE)),0))),"H",IF(AND(CS$7&gt;=$J15,CS$7&lt;=$K15),($D15*(1-$P15)/$N15),0))),IF(AND(CS$7&gt;=$J15,CS$7&lt;=$K15),(($D15-$O15)/$N15),0))))),(((IF(Data!$C$2&gt;0,(IF(OR(CS$5=Data!$F$2,CS$5=Data!$G$2,(IF(COUNTIF(Data!$A$2:$A$939,CS$7),CS$7=(VLOOKUP(CS$7,Data!$A$2:$A$852,1,FALSE)),0))),"H",IF(AND(CS$7&gt;=$J15,CS$7&lt;=$L15),($D15*$P15/$M15),0))),IF(AND(CS$7&gt;=$J15,CS$7&lt;=$L15),(($D15*$P15)/$M15),0))))))</f>
        <v>0</v>
      </c>
      <c r="CT16" s="37">
        <f>IF(CT$7&gt;$L15,(((IF(Data!$C$2&gt;0,(IF(OR(CT$5=Data!$F$2,CT$5=Data!$G$2,(IF(COUNTIF(Data!$A$2:$A$939,CT$7),CT$7=(VLOOKUP(CT$7,Data!$A$2:$A$852,1,FALSE)),0))),"H",IF(AND(CT$7&gt;=$J15,CT$7&lt;=$K15),($D15*(1-$P15)/$N15),0))),IF(AND(CT$7&gt;=$J15,CT$7&lt;=$K15),(($D15-$O15)/$N15),0))))),(((IF(Data!$C$2&gt;0,(IF(OR(CT$5=Data!$F$2,CT$5=Data!$G$2,(IF(COUNTIF(Data!$A$2:$A$939,CT$7),CT$7=(VLOOKUP(CT$7,Data!$A$2:$A$852,1,FALSE)),0))),"H",IF(AND(CT$7&gt;=$J15,CT$7&lt;=$L15),($D15*$P15/$M15),0))),IF(AND(CT$7&gt;=$J15,CT$7&lt;=$L15),(($D15*$P15)/$M15),0))))))</f>
        <v>0</v>
      </c>
      <c r="CU16" s="37">
        <f>IF(CU$7&gt;$L15,(((IF(Data!$C$2&gt;0,(IF(OR(CU$5=Data!$F$2,CU$5=Data!$G$2,(IF(COUNTIF(Data!$A$2:$A$939,CU$7),CU$7=(VLOOKUP(CU$7,Data!$A$2:$A$852,1,FALSE)),0))),"H",IF(AND(CU$7&gt;=$J15,CU$7&lt;=$K15),($D15*(1-$P15)/$N15),0))),IF(AND(CU$7&gt;=$J15,CU$7&lt;=$K15),(($D15-$O15)/$N15),0))))),(((IF(Data!$C$2&gt;0,(IF(OR(CU$5=Data!$F$2,CU$5=Data!$G$2,(IF(COUNTIF(Data!$A$2:$A$939,CU$7),CU$7=(VLOOKUP(CU$7,Data!$A$2:$A$852,1,FALSE)),0))),"H",IF(AND(CU$7&gt;=$J15,CU$7&lt;=$L15),($D15*$P15/$M15),0))),IF(AND(CU$7&gt;=$J15,CU$7&lt;=$L15),(($D15*$P15)/$M15),0))))))</f>
        <v>0</v>
      </c>
      <c r="CV16" s="37">
        <f>IF(CV$7&gt;$L15,(((IF(Data!$C$2&gt;0,(IF(OR(CV$5=Data!$F$2,CV$5=Data!$G$2,(IF(COUNTIF(Data!$A$2:$A$939,CV$7),CV$7=(VLOOKUP(CV$7,Data!$A$2:$A$852,1,FALSE)),0))),"H",IF(AND(CV$7&gt;=$J15,CV$7&lt;=$K15),($D15*(1-$P15)/$N15),0))),IF(AND(CV$7&gt;=$J15,CV$7&lt;=$K15),(($D15-$O15)/$N15),0))))),(((IF(Data!$C$2&gt;0,(IF(OR(CV$5=Data!$F$2,CV$5=Data!$G$2,(IF(COUNTIF(Data!$A$2:$A$939,CV$7),CV$7=(VLOOKUP(CV$7,Data!$A$2:$A$852,1,FALSE)),0))),"H",IF(AND(CV$7&gt;=$J15,CV$7&lt;=$L15),($D15*$P15/$M15),0))),IF(AND(CV$7&gt;=$J15,CV$7&lt;=$L15),(($D15*$P15)/$M15),0))))))</f>
        <v>0</v>
      </c>
      <c r="CW16" s="37">
        <f>IF(CW$7&gt;$L15,(((IF(Data!$C$2&gt;0,(IF(OR(CW$5=Data!$F$2,CW$5=Data!$G$2,(IF(COUNTIF(Data!$A$2:$A$939,CW$7),CW$7=(VLOOKUP(CW$7,Data!$A$2:$A$852,1,FALSE)),0))),"H",IF(AND(CW$7&gt;=$J15,CW$7&lt;=$K15),($D15*(1-$P15)/$N15),0))),IF(AND(CW$7&gt;=$J15,CW$7&lt;=$K15),(($D15-$O15)/$N15),0))))),(((IF(Data!$C$2&gt;0,(IF(OR(CW$5=Data!$F$2,CW$5=Data!$G$2,(IF(COUNTIF(Data!$A$2:$A$939,CW$7),CW$7=(VLOOKUP(CW$7,Data!$A$2:$A$852,1,FALSE)),0))),"H",IF(AND(CW$7&gt;=$J15,CW$7&lt;=$L15),($D15*$P15/$M15),0))),IF(AND(CW$7&gt;=$J15,CW$7&lt;=$L15),(($D15*$P15)/$M15),0))))))</f>
        <v>0</v>
      </c>
      <c r="CX16" s="37" t="str">
        <f>IF(CX$7&gt;$L15,(((IF(Data!$C$2&gt;0,(IF(OR(CX$5=Data!$F$2,CX$5=Data!$G$2,(IF(COUNTIF(Data!$A$2:$A$939,CX$7),CX$7=(VLOOKUP(CX$7,Data!$A$2:$A$852,1,FALSE)),0))),"H",IF(AND(CX$7&gt;=$J15,CX$7&lt;=$K15),($D15*(1-$P15)/$N15),0))),IF(AND(CX$7&gt;=$J15,CX$7&lt;=$K15),(($D15-$O15)/$N15),0))))),(((IF(Data!$C$2&gt;0,(IF(OR(CX$5=Data!$F$2,CX$5=Data!$G$2,(IF(COUNTIF(Data!$A$2:$A$939,CX$7),CX$7=(VLOOKUP(CX$7,Data!$A$2:$A$852,1,FALSE)),0))),"H",IF(AND(CX$7&gt;=$J15,CX$7&lt;=$L15),($D15*$P15/$M15),0))),IF(AND(CX$7&gt;=$J15,CX$7&lt;=$L15),(($D15*$P15)/$M15),0))))))</f>
        <v>H</v>
      </c>
      <c r="CY16" s="37" t="str">
        <f>IF(CY$7&gt;$L15,(((IF(Data!$C$2&gt;0,(IF(OR(CY$5=Data!$F$2,CY$5=Data!$G$2,(IF(COUNTIF(Data!$A$2:$A$939,CY$7),CY$7=(VLOOKUP(CY$7,Data!$A$2:$A$852,1,FALSE)),0))),"H",IF(AND(CY$7&gt;=$J15,CY$7&lt;=$K15),($D15*(1-$P15)/$N15),0))),IF(AND(CY$7&gt;=$J15,CY$7&lt;=$K15),(($D15-$O15)/$N15),0))))),(((IF(Data!$C$2&gt;0,(IF(OR(CY$5=Data!$F$2,CY$5=Data!$G$2,(IF(COUNTIF(Data!$A$2:$A$939,CY$7),CY$7=(VLOOKUP(CY$7,Data!$A$2:$A$852,1,FALSE)),0))),"H",IF(AND(CY$7&gt;=$J15,CY$7&lt;=$L15),($D15*$P15/$M15),0))),IF(AND(CY$7&gt;=$J15,CY$7&lt;=$L15),(($D15*$P15)/$M15),0))))))</f>
        <v>H</v>
      </c>
      <c r="CZ16" s="37">
        <f>IF(CZ$7&gt;$L15,(((IF(Data!$C$2&gt;0,(IF(OR(CZ$5=Data!$F$2,CZ$5=Data!$G$2,(IF(COUNTIF(Data!$A$2:$A$939,CZ$7),CZ$7=(VLOOKUP(CZ$7,Data!$A$2:$A$852,1,FALSE)),0))),"H",IF(AND(CZ$7&gt;=$J15,CZ$7&lt;=$K15),($D15*(1-$P15)/$N15),0))),IF(AND(CZ$7&gt;=$J15,CZ$7&lt;=$K15),(($D15-$O15)/$N15),0))))),(((IF(Data!$C$2&gt;0,(IF(OR(CZ$5=Data!$F$2,CZ$5=Data!$G$2,(IF(COUNTIF(Data!$A$2:$A$939,CZ$7),CZ$7=(VLOOKUP(CZ$7,Data!$A$2:$A$852,1,FALSE)),0))),"H",IF(AND(CZ$7&gt;=$J15,CZ$7&lt;=$L15),($D15*$P15/$M15),0))),IF(AND(CZ$7&gt;=$J15,CZ$7&lt;=$L15),(($D15*$P15)/$M15),0))))))</f>
        <v>0</v>
      </c>
      <c r="DA16" s="37">
        <f>IF(DA$7&gt;$L15,(((IF(Data!$C$2&gt;0,(IF(OR(DA$5=Data!$F$2,DA$5=Data!$G$2,(IF(COUNTIF(Data!$A$2:$A$939,DA$7),DA$7=(VLOOKUP(DA$7,Data!$A$2:$A$852,1,FALSE)),0))),"H",IF(AND(DA$7&gt;=$J15,DA$7&lt;=$K15),($D15*(1-$P15)/$N15),0))),IF(AND(DA$7&gt;=$J15,DA$7&lt;=$K15),(($D15-$O15)/$N15),0))))),(((IF(Data!$C$2&gt;0,(IF(OR(DA$5=Data!$F$2,DA$5=Data!$G$2,(IF(COUNTIF(Data!$A$2:$A$939,DA$7),DA$7=(VLOOKUP(DA$7,Data!$A$2:$A$852,1,FALSE)),0))),"H",IF(AND(DA$7&gt;=$J15,DA$7&lt;=$L15),($D15*$P15/$M15),0))),IF(AND(DA$7&gt;=$J15,DA$7&lt;=$L15),(($D15*$P15)/$M15),0))))))</f>
        <v>0</v>
      </c>
      <c r="DB16" s="37">
        <f>IF(DB$7&gt;$L15,(((IF(Data!$C$2&gt;0,(IF(OR(DB$5=Data!$F$2,DB$5=Data!$G$2,(IF(COUNTIF(Data!$A$2:$A$939,DB$7),DB$7=(VLOOKUP(DB$7,Data!$A$2:$A$852,1,FALSE)),0))),"H",IF(AND(DB$7&gt;=$J15,DB$7&lt;=$K15),($D15*(1-$P15)/$N15),0))),IF(AND(DB$7&gt;=$J15,DB$7&lt;=$K15),(($D15-$O15)/$N15),0))))),(((IF(Data!$C$2&gt;0,(IF(OR(DB$5=Data!$F$2,DB$5=Data!$G$2,(IF(COUNTIF(Data!$A$2:$A$939,DB$7),DB$7=(VLOOKUP(DB$7,Data!$A$2:$A$852,1,FALSE)),0))),"H",IF(AND(DB$7&gt;=$J15,DB$7&lt;=$L15),($D15*$P15/$M15),0))),IF(AND(DB$7&gt;=$J15,DB$7&lt;=$L15),(($D15*$P15)/$M15),0))))))</f>
        <v>0</v>
      </c>
      <c r="DC16" s="37">
        <f>IF(DC$7&gt;$L15,(((IF(Data!$C$2&gt;0,(IF(OR(DC$5=Data!$F$2,DC$5=Data!$G$2,(IF(COUNTIF(Data!$A$2:$A$939,DC$7),DC$7=(VLOOKUP(DC$7,Data!$A$2:$A$852,1,FALSE)),0))),"H",IF(AND(DC$7&gt;=$J15,DC$7&lt;=$K15),($D15*(1-$P15)/$N15),0))),IF(AND(DC$7&gt;=$J15,DC$7&lt;=$K15),(($D15-$O15)/$N15),0))))),(((IF(Data!$C$2&gt;0,(IF(OR(DC$5=Data!$F$2,DC$5=Data!$G$2,(IF(COUNTIF(Data!$A$2:$A$939,DC$7),DC$7=(VLOOKUP(DC$7,Data!$A$2:$A$852,1,FALSE)),0))),"H",IF(AND(DC$7&gt;=$J15,DC$7&lt;=$L15),($D15*$P15/$M15),0))),IF(AND(DC$7&gt;=$J15,DC$7&lt;=$L15),(($D15*$P15)/$M15),0))))))</f>
        <v>0</v>
      </c>
      <c r="DD16" s="37">
        <f>IF(DD$7&gt;$L15,(((IF(Data!$C$2&gt;0,(IF(OR(DD$5=Data!$F$2,DD$5=Data!$G$2,(IF(COUNTIF(Data!$A$2:$A$939,DD$7),DD$7=(VLOOKUP(DD$7,Data!$A$2:$A$852,1,FALSE)),0))),"H",IF(AND(DD$7&gt;=$J15,DD$7&lt;=$K15),($D15*(1-$P15)/$N15),0))),IF(AND(DD$7&gt;=$J15,DD$7&lt;=$K15),(($D15-$O15)/$N15),0))))),(((IF(Data!$C$2&gt;0,(IF(OR(DD$5=Data!$F$2,DD$5=Data!$G$2,(IF(COUNTIF(Data!$A$2:$A$939,DD$7),DD$7=(VLOOKUP(DD$7,Data!$A$2:$A$852,1,FALSE)),0))),"H",IF(AND(DD$7&gt;=$J15,DD$7&lt;=$L15),($D15*$P15/$M15),0))),IF(AND(DD$7&gt;=$J15,DD$7&lt;=$L15),(($D15*$P15)/$M15),0))))))</f>
        <v>0</v>
      </c>
      <c r="DE16" s="37" t="str">
        <f>IF(DE$7&gt;$L15,(((IF(Data!$C$2&gt;0,(IF(OR(DE$5=Data!$F$2,DE$5=Data!$G$2,(IF(COUNTIF(Data!$A$2:$A$939,DE$7),DE$7=(VLOOKUP(DE$7,Data!$A$2:$A$852,1,FALSE)),0))),"H",IF(AND(DE$7&gt;=$J15,DE$7&lt;=$K15),($D15*(1-$P15)/$N15),0))),IF(AND(DE$7&gt;=$J15,DE$7&lt;=$K15),(($D15-$O15)/$N15),0))))),(((IF(Data!$C$2&gt;0,(IF(OR(DE$5=Data!$F$2,DE$5=Data!$G$2,(IF(COUNTIF(Data!$A$2:$A$939,DE$7),DE$7=(VLOOKUP(DE$7,Data!$A$2:$A$852,1,FALSE)),0))),"H",IF(AND(DE$7&gt;=$J15,DE$7&lt;=$L15),($D15*$P15/$M15),0))),IF(AND(DE$7&gt;=$J15,DE$7&lt;=$L15),(($D15*$P15)/$M15),0))))))</f>
        <v>H</v>
      </c>
      <c r="DF16" s="37" t="str">
        <f>IF(DF$7&gt;$L15,(((IF(Data!$C$2&gt;0,(IF(OR(DF$5=Data!$F$2,DF$5=Data!$G$2,(IF(COUNTIF(Data!$A$2:$A$939,DF$7),DF$7=(VLOOKUP(DF$7,Data!$A$2:$A$852,1,FALSE)),0))),"H",IF(AND(DF$7&gt;=$J15,DF$7&lt;=$K15),($D15*(1-$P15)/$N15),0))),IF(AND(DF$7&gt;=$J15,DF$7&lt;=$K15),(($D15-$O15)/$N15),0))))),(((IF(Data!$C$2&gt;0,(IF(OR(DF$5=Data!$F$2,DF$5=Data!$G$2,(IF(COUNTIF(Data!$A$2:$A$939,DF$7),DF$7=(VLOOKUP(DF$7,Data!$A$2:$A$852,1,FALSE)),0))),"H",IF(AND(DF$7&gt;=$J15,DF$7&lt;=$L15),($D15*$P15/$M15),0))),IF(AND(DF$7&gt;=$J15,DF$7&lt;=$L15),(($D15*$P15)/$M15),0))))))</f>
        <v>H</v>
      </c>
      <c r="DG16" s="37">
        <f>IF(DG$7&gt;$L15,(((IF(Data!$C$2&gt;0,(IF(OR(DG$5=Data!$F$2,DG$5=Data!$G$2,(IF(COUNTIF(Data!$A$2:$A$939,DG$7),DG$7=(VLOOKUP(DG$7,Data!$A$2:$A$852,1,FALSE)),0))),"H",IF(AND(DG$7&gt;=$J15,DG$7&lt;=$K15),($D15*(1-$P15)/$N15),0))),IF(AND(DG$7&gt;=$J15,DG$7&lt;=$K15),(($D15-$O15)/$N15),0))))),(((IF(Data!$C$2&gt;0,(IF(OR(DG$5=Data!$F$2,DG$5=Data!$G$2,(IF(COUNTIF(Data!$A$2:$A$939,DG$7),DG$7=(VLOOKUP(DG$7,Data!$A$2:$A$852,1,FALSE)),0))),"H",IF(AND(DG$7&gt;=$J15,DG$7&lt;=$L15),($D15*$P15/$M15),0))),IF(AND(DG$7&gt;=$J15,DG$7&lt;=$L15),(($D15*$P15)/$M15),0))))))</f>
        <v>0</v>
      </c>
      <c r="DH16" s="37">
        <f>IF(DH$7&gt;$L15,(((IF(Data!$C$2&gt;0,(IF(OR(DH$5=Data!$F$2,DH$5=Data!$G$2,(IF(COUNTIF(Data!$A$2:$A$939,DH$7),DH$7=(VLOOKUP(DH$7,Data!$A$2:$A$852,1,FALSE)),0))),"H",IF(AND(DH$7&gt;=$J15,DH$7&lt;=$K15),($D15*(1-$P15)/$N15),0))),IF(AND(DH$7&gt;=$J15,DH$7&lt;=$K15),(($D15-$O15)/$N15),0))))),(((IF(Data!$C$2&gt;0,(IF(OR(DH$5=Data!$F$2,DH$5=Data!$G$2,(IF(COUNTIF(Data!$A$2:$A$939,DH$7),DH$7=(VLOOKUP(DH$7,Data!$A$2:$A$852,1,FALSE)),0))),"H",IF(AND(DH$7&gt;=$J15,DH$7&lt;=$L15),($D15*$P15/$M15),0))),IF(AND(DH$7&gt;=$J15,DH$7&lt;=$L15),(($D15*$P15)/$M15),0))))))</f>
        <v>0</v>
      </c>
      <c r="DI16" s="37">
        <f>IF(DI$7&gt;$L15,(((IF(Data!$C$2&gt;0,(IF(OR(DI$5=Data!$F$2,DI$5=Data!$G$2,(IF(COUNTIF(Data!$A$2:$A$939,DI$7),DI$7=(VLOOKUP(DI$7,Data!$A$2:$A$852,1,FALSE)),0))),"H",IF(AND(DI$7&gt;=$J15,DI$7&lt;=$K15),($D15*(1-$P15)/$N15),0))),IF(AND(DI$7&gt;=$J15,DI$7&lt;=$K15),(($D15-$O15)/$N15),0))))),(((IF(Data!$C$2&gt;0,(IF(OR(DI$5=Data!$F$2,DI$5=Data!$G$2,(IF(COUNTIF(Data!$A$2:$A$939,DI$7),DI$7=(VLOOKUP(DI$7,Data!$A$2:$A$852,1,FALSE)),0))),"H",IF(AND(DI$7&gt;=$J15,DI$7&lt;=$L15),($D15*$P15/$M15),0))),IF(AND(DI$7&gt;=$J15,DI$7&lt;=$L15),(($D15*$P15)/$M15),0))))))</f>
        <v>0</v>
      </c>
      <c r="DJ16" s="37">
        <f>IF(DJ$7&gt;$L15,(((IF(Data!$C$2&gt;0,(IF(OR(DJ$5=Data!$F$2,DJ$5=Data!$G$2,(IF(COUNTIF(Data!$A$2:$A$939,DJ$7),DJ$7=(VLOOKUP(DJ$7,Data!$A$2:$A$852,1,FALSE)),0))),"H",IF(AND(DJ$7&gt;=$J15,DJ$7&lt;=$K15),($D15*(1-$P15)/$N15),0))),IF(AND(DJ$7&gt;=$J15,DJ$7&lt;=$K15),(($D15-$O15)/$N15),0))))),(((IF(Data!$C$2&gt;0,(IF(OR(DJ$5=Data!$F$2,DJ$5=Data!$G$2,(IF(COUNTIF(Data!$A$2:$A$939,DJ$7),DJ$7=(VLOOKUP(DJ$7,Data!$A$2:$A$852,1,FALSE)),0))),"H",IF(AND(DJ$7&gt;=$J15,DJ$7&lt;=$L15),($D15*$P15/$M15),0))),IF(AND(DJ$7&gt;=$J15,DJ$7&lt;=$L15),(($D15*$P15)/$M15),0))))))</f>
        <v>0</v>
      </c>
      <c r="DK16" s="37">
        <f>IF(DK$7&gt;$L15,(((IF(Data!$C$2&gt;0,(IF(OR(DK$5=Data!$F$2,DK$5=Data!$G$2,(IF(COUNTIF(Data!$A$2:$A$939,DK$7),DK$7=(VLOOKUP(DK$7,Data!$A$2:$A$852,1,FALSE)),0))),"H",IF(AND(DK$7&gt;=$J15,DK$7&lt;=$K15),($D15*(1-$P15)/$N15),0))),IF(AND(DK$7&gt;=$J15,DK$7&lt;=$K15),(($D15-$O15)/$N15),0))))),(((IF(Data!$C$2&gt;0,(IF(OR(DK$5=Data!$F$2,DK$5=Data!$G$2,(IF(COUNTIF(Data!$A$2:$A$939,DK$7),DK$7=(VLOOKUP(DK$7,Data!$A$2:$A$852,1,FALSE)),0))),"H",IF(AND(DK$7&gt;=$J15,DK$7&lt;=$L15),($D15*$P15/$M15),0))),IF(AND(DK$7&gt;=$J15,DK$7&lt;=$L15),(($D15*$P15)/$M15),0))))))</f>
        <v>0</v>
      </c>
      <c r="DL16" s="37" t="str">
        <f>IF(DL$7&gt;$L15,(((IF(Data!$C$2&gt;0,(IF(OR(DL$5=Data!$F$2,DL$5=Data!$G$2,(IF(COUNTIF(Data!$A$2:$A$939,DL$7),DL$7=(VLOOKUP(DL$7,Data!$A$2:$A$852,1,FALSE)),0))),"H",IF(AND(DL$7&gt;=$J15,DL$7&lt;=$K15),($D15*(1-$P15)/$N15),0))),IF(AND(DL$7&gt;=$J15,DL$7&lt;=$K15),(($D15-$O15)/$N15),0))))),(((IF(Data!$C$2&gt;0,(IF(OR(DL$5=Data!$F$2,DL$5=Data!$G$2,(IF(COUNTIF(Data!$A$2:$A$939,DL$7),DL$7=(VLOOKUP(DL$7,Data!$A$2:$A$852,1,FALSE)),0))),"H",IF(AND(DL$7&gt;=$J15,DL$7&lt;=$L15),($D15*$P15/$M15),0))),IF(AND(DL$7&gt;=$J15,DL$7&lt;=$L15),(($D15*$P15)/$M15),0))))))</f>
        <v>H</v>
      </c>
      <c r="DM16" s="37" t="str">
        <f>IF(DM$7&gt;$L15,(((IF(Data!$C$2&gt;0,(IF(OR(DM$5=Data!$F$2,DM$5=Data!$G$2,(IF(COUNTIF(Data!$A$2:$A$939,DM$7),DM$7=(VLOOKUP(DM$7,Data!$A$2:$A$852,1,FALSE)),0))),"H",IF(AND(DM$7&gt;=$J15,DM$7&lt;=$K15),($D15*(1-$P15)/$N15),0))),IF(AND(DM$7&gt;=$J15,DM$7&lt;=$K15),(($D15-$O15)/$N15),0))))),(((IF(Data!$C$2&gt;0,(IF(OR(DM$5=Data!$F$2,DM$5=Data!$G$2,(IF(COUNTIF(Data!$A$2:$A$939,DM$7),DM$7=(VLOOKUP(DM$7,Data!$A$2:$A$852,1,FALSE)),0))),"H",IF(AND(DM$7&gt;=$J15,DM$7&lt;=$L15),($D15*$P15/$M15),0))),IF(AND(DM$7&gt;=$J15,DM$7&lt;=$L15),(($D15*$P15)/$M15),0))))))</f>
        <v>H</v>
      </c>
      <c r="DN16" s="37">
        <f>IF(DN$7&gt;$L15,(((IF(Data!$C$2&gt;0,(IF(OR(DN$5=Data!$F$2,DN$5=Data!$G$2,(IF(COUNTIF(Data!$A$2:$A$939,DN$7),DN$7=(VLOOKUP(DN$7,Data!$A$2:$A$852,1,FALSE)),0))),"H",IF(AND(DN$7&gt;=$J15,DN$7&lt;=$K15),($D15*(1-$P15)/$N15),0))),IF(AND(DN$7&gt;=$J15,DN$7&lt;=$K15),(($D15-$O15)/$N15),0))))),(((IF(Data!$C$2&gt;0,(IF(OR(DN$5=Data!$F$2,DN$5=Data!$G$2,(IF(COUNTIF(Data!$A$2:$A$939,DN$7),DN$7=(VLOOKUP(DN$7,Data!$A$2:$A$852,1,FALSE)),0))),"H",IF(AND(DN$7&gt;=$J15,DN$7&lt;=$L15),($D15*$P15/$M15),0))),IF(AND(DN$7&gt;=$J15,DN$7&lt;=$L15),(($D15*$P15)/$M15),0))))))</f>
        <v>0</v>
      </c>
      <c r="DO16" s="37">
        <f>IF(DO$7&gt;$L15,(((IF(Data!$C$2&gt;0,(IF(OR(DO$5=Data!$F$2,DO$5=Data!$G$2,(IF(COUNTIF(Data!$A$2:$A$939,DO$7),DO$7=(VLOOKUP(DO$7,Data!$A$2:$A$852,1,FALSE)),0))),"H",IF(AND(DO$7&gt;=$J15,DO$7&lt;=$K15),($D15*(1-$P15)/$N15),0))),IF(AND(DO$7&gt;=$J15,DO$7&lt;=$K15),(($D15-$O15)/$N15),0))))),(((IF(Data!$C$2&gt;0,(IF(OR(DO$5=Data!$F$2,DO$5=Data!$G$2,(IF(COUNTIF(Data!$A$2:$A$939,DO$7),DO$7=(VLOOKUP(DO$7,Data!$A$2:$A$852,1,FALSE)),0))),"H",IF(AND(DO$7&gt;=$J15,DO$7&lt;=$L15),($D15*$P15/$M15),0))),IF(AND(DO$7&gt;=$J15,DO$7&lt;=$L15),(($D15*$P15)/$M15),0))))))</f>
        <v>0</v>
      </c>
      <c r="DP16" s="37">
        <f>IF(DP$7&gt;$L15,(((IF(Data!$C$2&gt;0,(IF(OR(DP$5=Data!$F$2,DP$5=Data!$G$2,(IF(COUNTIF(Data!$A$2:$A$939,DP$7),DP$7=(VLOOKUP(DP$7,Data!$A$2:$A$852,1,FALSE)),0))),"H",IF(AND(DP$7&gt;=$J15,DP$7&lt;=$K15),($D15*(1-$P15)/$N15),0))),IF(AND(DP$7&gt;=$J15,DP$7&lt;=$K15),(($D15-$O15)/$N15),0))))),(((IF(Data!$C$2&gt;0,(IF(OR(DP$5=Data!$F$2,DP$5=Data!$G$2,(IF(COUNTIF(Data!$A$2:$A$939,DP$7),DP$7=(VLOOKUP(DP$7,Data!$A$2:$A$852,1,FALSE)),0))),"H",IF(AND(DP$7&gt;=$J15,DP$7&lt;=$L15),($D15*$P15/$M15),0))),IF(AND(DP$7&gt;=$J15,DP$7&lt;=$L15),(($D15*$P15)/$M15),0))))))</f>
        <v>0</v>
      </c>
      <c r="DQ16" s="37">
        <f>IF(DQ$7&gt;$L15,(((IF(Data!$C$2&gt;0,(IF(OR(DQ$5=Data!$F$2,DQ$5=Data!$G$2,(IF(COUNTIF(Data!$A$2:$A$939,DQ$7),DQ$7=(VLOOKUP(DQ$7,Data!$A$2:$A$852,1,FALSE)),0))),"H",IF(AND(DQ$7&gt;=$J15,DQ$7&lt;=$K15),($D15*(1-$P15)/$N15),0))),IF(AND(DQ$7&gt;=$J15,DQ$7&lt;=$K15),(($D15-$O15)/$N15),0))))),(((IF(Data!$C$2&gt;0,(IF(OR(DQ$5=Data!$F$2,DQ$5=Data!$G$2,(IF(COUNTIF(Data!$A$2:$A$939,DQ$7),DQ$7=(VLOOKUP(DQ$7,Data!$A$2:$A$852,1,FALSE)),0))),"H",IF(AND(DQ$7&gt;=$J15,DQ$7&lt;=$L15),($D15*$P15/$M15),0))),IF(AND(DQ$7&gt;=$J15,DQ$7&lt;=$L15),(($D15*$P15)/$M15),0))))))</f>
        <v>0</v>
      </c>
      <c r="DR16" s="37">
        <f>IF(DR$7&gt;$L15,(((IF(Data!$C$2&gt;0,(IF(OR(DR$5=Data!$F$2,DR$5=Data!$G$2,(IF(COUNTIF(Data!$A$2:$A$939,DR$7),DR$7=(VLOOKUP(DR$7,Data!$A$2:$A$852,1,FALSE)),0))),"H",IF(AND(DR$7&gt;=$J15,DR$7&lt;=$K15),($D15*(1-$P15)/$N15),0))),IF(AND(DR$7&gt;=$J15,DR$7&lt;=$K15),(($D15-$O15)/$N15),0))))),(((IF(Data!$C$2&gt;0,(IF(OR(DR$5=Data!$F$2,DR$5=Data!$G$2,(IF(COUNTIF(Data!$A$2:$A$939,DR$7),DR$7=(VLOOKUP(DR$7,Data!$A$2:$A$852,1,FALSE)),0))),"H",IF(AND(DR$7&gt;=$J15,DR$7&lt;=$L15),($D15*$P15/$M15),0))),IF(AND(DR$7&gt;=$J15,DR$7&lt;=$L15),(($D15*$P15)/$M15),0))))))</f>
        <v>0</v>
      </c>
      <c r="DS16" s="37" t="str">
        <f>IF(DS$7&gt;$L15,(((IF(Data!$C$2&gt;0,(IF(OR(DS$5=Data!$F$2,DS$5=Data!$G$2,(IF(COUNTIF(Data!$A$2:$A$939,DS$7),DS$7=(VLOOKUP(DS$7,Data!$A$2:$A$852,1,FALSE)),0))),"H",IF(AND(DS$7&gt;=$J15,DS$7&lt;=$K15),($D15*(1-$P15)/$N15),0))),IF(AND(DS$7&gt;=$J15,DS$7&lt;=$K15),(($D15-$O15)/$N15),0))))),(((IF(Data!$C$2&gt;0,(IF(OR(DS$5=Data!$F$2,DS$5=Data!$G$2,(IF(COUNTIF(Data!$A$2:$A$939,DS$7),DS$7=(VLOOKUP(DS$7,Data!$A$2:$A$852,1,FALSE)),0))),"H",IF(AND(DS$7&gt;=$J15,DS$7&lt;=$L15),($D15*$P15/$M15),0))),IF(AND(DS$7&gt;=$J15,DS$7&lt;=$L15),(($D15*$P15)/$M15),0))))))</f>
        <v>H</v>
      </c>
      <c r="DT16" s="37" t="str">
        <f>IF(DT$7&gt;$L15,(((IF(Data!$C$2&gt;0,(IF(OR(DT$5=Data!$F$2,DT$5=Data!$G$2,(IF(COUNTIF(Data!$A$2:$A$939,DT$7),DT$7=(VLOOKUP(DT$7,Data!$A$2:$A$852,1,FALSE)),0))),"H",IF(AND(DT$7&gt;=$J15,DT$7&lt;=$K15),($D15*(1-$P15)/$N15),0))),IF(AND(DT$7&gt;=$J15,DT$7&lt;=$K15),(($D15-$O15)/$N15),0))))),(((IF(Data!$C$2&gt;0,(IF(OR(DT$5=Data!$F$2,DT$5=Data!$G$2,(IF(COUNTIF(Data!$A$2:$A$939,DT$7),DT$7=(VLOOKUP(DT$7,Data!$A$2:$A$852,1,FALSE)),0))),"H",IF(AND(DT$7&gt;=$J15,DT$7&lt;=$L15),($D15*$P15/$M15),0))),IF(AND(DT$7&gt;=$J15,DT$7&lt;=$L15),(($D15*$P15)/$M15),0))))))</f>
        <v>H</v>
      </c>
      <c r="DU16" s="37">
        <f>IF(DU$7&gt;$L15,(((IF(Data!$C$2&gt;0,(IF(OR(DU$5=Data!$F$2,DU$5=Data!$G$2,(IF(COUNTIF(Data!$A$2:$A$939,DU$7),DU$7=(VLOOKUP(DU$7,Data!$A$2:$A$852,1,FALSE)),0))),"H",IF(AND(DU$7&gt;=$J15,DU$7&lt;=$K15),($D15*(1-$P15)/$N15),0))),IF(AND(DU$7&gt;=$J15,DU$7&lt;=$K15),(($D15-$O15)/$N15),0))))),(((IF(Data!$C$2&gt;0,(IF(OR(DU$5=Data!$F$2,DU$5=Data!$G$2,(IF(COUNTIF(Data!$A$2:$A$939,DU$7),DU$7=(VLOOKUP(DU$7,Data!$A$2:$A$852,1,FALSE)),0))),"H",IF(AND(DU$7&gt;=$J15,DU$7&lt;=$L15),($D15*$P15/$M15),0))),IF(AND(DU$7&gt;=$J15,DU$7&lt;=$L15),(($D15*$P15)/$M15),0))))))</f>
        <v>0</v>
      </c>
      <c r="DV16" s="37">
        <f>IF(DV$7&gt;$L15,(((IF(Data!$C$2&gt;0,(IF(OR(DV$5=Data!$F$2,DV$5=Data!$G$2,(IF(COUNTIF(Data!$A$2:$A$939,DV$7),DV$7=(VLOOKUP(DV$7,Data!$A$2:$A$852,1,FALSE)),0))),"H",IF(AND(DV$7&gt;=$J15,DV$7&lt;=$K15),($D15*(1-$P15)/$N15),0))),IF(AND(DV$7&gt;=$J15,DV$7&lt;=$K15),(($D15-$O15)/$N15),0))))),(((IF(Data!$C$2&gt;0,(IF(OR(DV$5=Data!$F$2,DV$5=Data!$G$2,(IF(COUNTIF(Data!$A$2:$A$939,DV$7),DV$7=(VLOOKUP(DV$7,Data!$A$2:$A$852,1,FALSE)),0))),"H",IF(AND(DV$7&gt;=$J15,DV$7&lt;=$L15),($D15*$P15/$M15),0))),IF(AND(DV$7&gt;=$J15,DV$7&lt;=$L15),(($D15*$P15)/$M15),0))))))</f>
        <v>0</v>
      </c>
      <c r="DW16" s="37">
        <f>IF(DW$7&gt;$L15,(((IF(Data!$C$2&gt;0,(IF(OR(DW$5=Data!$F$2,DW$5=Data!$G$2,(IF(COUNTIF(Data!$A$2:$A$939,DW$7),DW$7=(VLOOKUP(DW$7,Data!$A$2:$A$852,1,FALSE)),0))),"H",IF(AND(DW$7&gt;=$J15,DW$7&lt;=$K15),($D15*(1-$P15)/$N15),0))),IF(AND(DW$7&gt;=$J15,DW$7&lt;=$K15),(($D15-$O15)/$N15),0))))),(((IF(Data!$C$2&gt;0,(IF(OR(DW$5=Data!$F$2,DW$5=Data!$G$2,(IF(COUNTIF(Data!$A$2:$A$939,DW$7),DW$7=(VLOOKUP(DW$7,Data!$A$2:$A$852,1,FALSE)),0))),"H",IF(AND(DW$7&gt;=$J15,DW$7&lt;=$L15),($D15*$P15/$M15),0))),IF(AND(DW$7&gt;=$J15,DW$7&lt;=$L15),(($D15*$P15)/$M15),0))))))</f>
        <v>0</v>
      </c>
      <c r="DX16" s="37">
        <f>IF(DX$7&gt;$L15,(((IF(Data!$C$2&gt;0,(IF(OR(DX$5=Data!$F$2,DX$5=Data!$G$2,(IF(COUNTIF(Data!$A$2:$A$939,DX$7),DX$7=(VLOOKUP(DX$7,Data!$A$2:$A$852,1,FALSE)),0))),"H",IF(AND(DX$7&gt;=$J15,DX$7&lt;=$K15),($D15*(1-$P15)/$N15),0))),IF(AND(DX$7&gt;=$J15,DX$7&lt;=$K15),(($D15-$O15)/$N15),0))))),(((IF(Data!$C$2&gt;0,(IF(OR(DX$5=Data!$F$2,DX$5=Data!$G$2,(IF(COUNTIF(Data!$A$2:$A$939,DX$7),DX$7=(VLOOKUP(DX$7,Data!$A$2:$A$852,1,FALSE)),0))),"H",IF(AND(DX$7&gt;=$J15,DX$7&lt;=$L15),($D15*$P15/$M15),0))),IF(AND(DX$7&gt;=$J15,DX$7&lt;=$L15),(($D15*$P15)/$M15),0))))))</f>
        <v>0</v>
      </c>
      <c r="DY16" s="37">
        <f>IF(DY$7&gt;$L15,(((IF(Data!$C$2&gt;0,(IF(OR(DY$5=Data!$F$2,DY$5=Data!$G$2,(IF(COUNTIF(Data!$A$2:$A$939,DY$7),DY$7=(VLOOKUP(DY$7,Data!$A$2:$A$852,1,FALSE)),0))),"H",IF(AND(DY$7&gt;=$J15,DY$7&lt;=$K15),($D15*(1-$P15)/$N15),0))),IF(AND(DY$7&gt;=$J15,DY$7&lt;=$K15),(($D15-$O15)/$N15),0))))),(((IF(Data!$C$2&gt;0,(IF(OR(DY$5=Data!$F$2,DY$5=Data!$G$2,(IF(COUNTIF(Data!$A$2:$A$939,DY$7),DY$7=(VLOOKUP(DY$7,Data!$A$2:$A$852,1,FALSE)),0))),"H",IF(AND(DY$7&gt;=$J15,DY$7&lt;=$L15),($D15*$P15/$M15),0))),IF(AND(DY$7&gt;=$J15,DY$7&lt;=$L15),(($D15*$P15)/$M15),0))))))</f>
        <v>0</v>
      </c>
      <c r="DZ16" s="37" t="str">
        <f>IF(DZ$7&gt;$L15,(((IF(Data!$C$2&gt;0,(IF(OR(DZ$5=Data!$F$2,DZ$5=Data!$G$2,(IF(COUNTIF(Data!$A$2:$A$939,DZ$7),DZ$7=(VLOOKUP(DZ$7,Data!$A$2:$A$852,1,FALSE)),0))),"H",IF(AND(DZ$7&gt;=$J15,DZ$7&lt;=$K15),($D15*(1-$P15)/$N15),0))),IF(AND(DZ$7&gt;=$J15,DZ$7&lt;=$K15),(($D15-$O15)/$N15),0))))),(((IF(Data!$C$2&gt;0,(IF(OR(DZ$5=Data!$F$2,DZ$5=Data!$G$2,(IF(COUNTIF(Data!$A$2:$A$939,DZ$7),DZ$7=(VLOOKUP(DZ$7,Data!$A$2:$A$852,1,FALSE)),0))),"H",IF(AND(DZ$7&gt;=$J15,DZ$7&lt;=$L15),($D15*$P15/$M15),0))),IF(AND(DZ$7&gt;=$J15,DZ$7&lt;=$L15),(($D15*$P15)/$M15),0))))))</f>
        <v>H</v>
      </c>
      <c r="EA16" s="37" t="str">
        <f>IF(EA$7&gt;$L15,(((IF(Data!$C$2&gt;0,(IF(OR(EA$5=Data!$F$2,EA$5=Data!$G$2,(IF(COUNTIF(Data!$A$2:$A$939,EA$7),EA$7=(VLOOKUP(EA$7,Data!$A$2:$A$852,1,FALSE)),0))),"H",IF(AND(EA$7&gt;=$J15,EA$7&lt;=$K15),($D15*(1-$P15)/$N15),0))),IF(AND(EA$7&gt;=$J15,EA$7&lt;=$K15),(($D15-$O15)/$N15),0))))),(((IF(Data!$C$2&gt;0,(IF(OR(EA$5=Data!$F$2,EA$5=Data!$G$2,(IF(COUNTIF(Data!$A$2:$A$939,EA$7),EA$7=(VLOOKUP(EA$7,Data!$A$2:$A$852,1,FALSE)),0))),"H",IF(AND(EA$7&gt;=$J15,EA$7&lt;=$L15),($D15*$P15/$M15),0))),IF(AND(EA$7&gt;=$J15,EA$7&lt;=$L15),(($D15*$P15)/$M15),0))))))</f>
        <v>H</v>
      </c>
      <c r="EB16" s="37">
        <f>IF(EB$7&gt;$L15,(((IF(Data!$C$2&gt;0,(IF(OR(EB$5=Data!$F$2,EB$5=Data!$G$2,(IF(COUNTIF(Data!$A$2:$A$939,EB$7),EB$7=(VLOOKUP(EB$7,Data!$A$2:$A$852,1,FALSE)),0))),"H",IF(AND(EB$7&gt;=$J15,EB$7&lt;=$K15),($D15*(1-$P15)/$N15),0))),IF(AND(EB$7&gt;=$J15,EB$7&lt;=$K15),(($D15-$O15)/$N15),0))))),(((IF(Data!$C$2&gt;0,(IF(OR(EB$5=Data!$F$2,EB$5=Data!$G$2,(IF(COUNTIF(Data!$A$2:$A$939,EB$7),EB$7=(VLOOKUP(EB$7,Data!$A$2:$A$852,1,FALSE)),0))),"H",IF(AND(EB$7&gt;=$J15,EB$7&lt;=$L15),($D15*$P15/$M15),0))),IF(AND(EB$7&gt;=$J15,EB$7&lt;=$L15),(($D15*$P15)/$M15),0))))))</f>
        <v>0</v>
      </c>
      <c r="EC16" s="37">
        <f>IF(EC$7&gt;$L15,(((IF(Data!$C$2&gt;0,(IF(OR(EC$5=Data!$F$2,EC$5=Data!$G$2,(IF(COUNTIF(Data!$A$2:$A$939,EC$7),EC$7=(VLOOKUP(EC$7,Data!$A$2:$A$852,1,FALSE)),0))),"H",IF(AND(EC$7&gt;=$J15,EC$7&lt;=$K15),($D15*(1-$P15)/$N15),0))),IF(AND(EC$7&gt;=$J15,EC$7&lt;=$K15),(($D15-$O15)/$N15),0))))),(((IF(Data!$C$2&gt;0,(IF(OR(EC$5=Data!$F$2,EC$5=Data!$G$2,(IF(COUNTIF(Data!$A$2:$A$939,EC$7),EC$7=(VLOOKUP(EC$7,Data!$A$2:$A$852,1,FALSE)),0))),"H",IF(AND(EC$7&gt;=$J15,EC$7&lt;=$L15),($D15*$P15/$M15),0))),IF(AND(EC$7&gt;=$J15,EC$7&lt;=$L15),(($D15*$P15)/$M15),0))))))</f>
        <v>0</v>
      </c>
      <c r="ED16" s="37">
        <f>IF(ED$7&gt;$L15,(((IF(Data!$C$2&gt;0,(IF(OR(ED$5=Data!$F$2,ED$5=Data!$G$2,(IF(COUNTIF(Data!$A$2:$A$939,ED$7),ED$7=(VLOOKUP(ED$7,Data!$A$2:$A$852,1,FALSE)),0))),"H",IF(AND(ED$7&gt;=$J15,ED$7&lt;=$K15),($D15*(1-$P15)/$N15),0))),IF(AND(ED$7&gt;=$J15,ED$7&lt;=$K15),(($D15-$O15)/$N15),0))))),(((IF(Data!$C$2&gt;0,(IF(OR(ED$5=Data!$F$2,ED$5=Data!$G$2,(IF(COUNTIF(Data!$A$2:$A$939,ED$7),ED$7=(VLOOKUP(ED$7,Data!$A$2:$A$852,1,FALSE)),0))),"H",IF(AND(ED$7&gt;=$J15,ED$7&lt;=$L15),($D15*$P15/$M15),0))),IF(AND(ED$7&gt;=$J15,ED$7&lt;=$L15),(($D15*$P15)/$M15),0))))))</f>
        <v>0</v>
      </c>
      <c r="EE16" s="37">
        <f>IF(EE$7&gt;$L15,(((IF(Data!$C$2&gt;0,(IF(OR(EE$5=Data!$F$2,EE$5=Data!$G$2,(IF(COUNTIF(Data!$A$2:$A$939,EE$7),EE$7=(VLOOKUP(EE$7,Data!$A$2:$A$852,1,FALSE)),0))),"H",IF(AND(EE$7&gt;=$J15,EE$7&lt;=$K15),($D15*(1-$P15)/$N15),0))),IF(AND(EE$7&gt;=$J15,EE$7&lt;=$K15),(($D15-$O15)/$N15),0))))),(((IF(Data!$C$2&gt;0,(IF(OR(EE$5=Data!$F$2,EE$5=Data!$G$2,(IF(COUNTIF(Data!$A$2:$A$939,EE$7),EE$7=(VLOOKUP(EE$7,Data!$A$2:$A$852,1,FALSE)),0))),"H",IF(AND(EE$7&gt;=$J15,EE$7&lt;=$L15),($D15*$P15/$M15),0))),IF(AND(EE$7&gt;=$J15,EE$7&lt;=$L15),(($D15*$P15)/$M15),0))))))</f>
        <v>0</v>
      </c>
      <c r="EF16" s="37">
        <f>IF(EF$7&gt;$L15,(((IF(Data!$C$2&gt;0,(IF(OR(EF$5=Data!$F$2,EF$5=Data!$G$2,(IF(COUNTIF(Data!$A$2:$A$939,EF$7),EF$7=(VLOOKUP(EF$7,Data!$A$2:$A$852,1,FALSE)),0))),"H",IF(AND(EF$7&gt;=$J15,EF$7&lt;=$K15),($D15*(1-$P15)/$N15),0))),IF(AND(EF$7&gt;=$J15,EF$7&lt;=$K15),(($D15-$O15)/$N15),0))))),(((IF(Data!$C$2&gt;0,(IF(OR(EF$5=Data!$F$2,EF$5=Data!$G$2,(IF(COUNTIF(Data!$A$2:$A$939,EF$7),EF$7=(VLOOKUP(EF$7,Data!$A$2:$A$852,1,FALSE)),0))),"H",IF(AND(EF$7&gt;=$J15,EF$7&lt;=$L15),($D15*$P15/$M15),0))),IF(AND(EF$7&gt;=$J15,EF$7&lt;=$L15),(($D15*$P15)/$M15),0))))))</f>
        <v>0</v>
      </c>
      <c r="EG16" s="37" t="str">
        <f>IF(EG$7&gt;$L15,(((IF(Data!$C$2&gt;0,(IF(OR(EG$5=Data!$F$2,EG$5=Data!$G$2,(IF(COUNTIF(Data!$A$2:$A$939,EG$7),EG$7=(VLOOKUP(EG$7,Data!$A$2:$A$852,1,FALSE)),0))),"H",IF(AND(EG$7&gt;=$J15,EG$7&lt;=$K15),($D15*(1-$P15)/$N15),0))),IF(AND(EG$7&gt;=$J15,EG$7&lt;=$K15),(($D15-$O15)/$N15),0))))),(((IF(Data!$C$2&gt;0,(IF(OR(EG$5=Data!$F$2,EG$5=Data!$G$2,(IF(COUNTIF(Data!$A$2:$A$939,EG$7),EG$7=(VLOOKUP(EG$7,Data!$A$2:$A$852,1,FALSE)),0))),"H",IF(AND(EG$7&gt;=$J15,EG$7&lt;=$L15),($D15*$P15/$M15),0))),IF(AND(EG$7&gt;=$J15,EG$7&lt;=$L15),(($D15*$P15)/$M15),0))))))</f>
        <v>H</v>
      </c>
      <c r="EH16" s="37" t="str">
        <f>IF(EH$7&gt;$L15,(((IF(Data!$C$2&gt;0,(IF(OR(EH$5=Data!$F$2,EH$5=Data!$G$2,(IF(COUNTIF(Data!$A$2:$A$939,EH$7),EH$7=(VLOOKUP(EH$7,Data!$A$2:$A$852,1,FALSE)),0))),"H",IF(AND(EH$7&gt;=$J15,EH$7&lt;=$K15),($D15*(1-$P15)/$N15),0))),IF(AND(EH$7&gt;=$J15,EH$7&lt;=$K15),(($D15-$O15)/$N15),0))))),(((IF(Data!$C$2&gt;0,(IF(OR(EH$5=Data!$F$2,EH$5=Data!$G$2,(IF(COUNTIF(Data!$A$2:$A$939,EH$7),EH$7=(VLOOKUP(EH$7,Data!$A$2:$A$852,1,FALSE)),0))),"H",IF(AND(EH$7&gt;=$J15,EH$7&lt;=$L15),($D15*$P15/$M15),0))),IF(AND(EH$7&gt;=$J15,EH$7&lt;=$L15),(($D15*$P15)/$M15),0))))))</f>
        <v>H</v>
      </c>
      <c r="EI16" s="37">
        <f>IF(EI$7&gt;$L15,(((IF(Data!$C$2&gt;0,(IF(OR(EI$5=Data!$F$2,EI$5=Data!$G$2,(IF(COUNTIF(Data!$A$2:$A$939,EI$7),EI$7=(VLOOKUP(EI$7,Data!$A$2:$A$852,1,FALSE)),0))),"H",IF(AND(EI$7&gt;=$J15,EI$7&lt;=$K15),($D15*(1-$P15)/$N15),0))),IF(AND(EI$7&gt;=$J15,EI$7&lt;=$K15),(($D15-$O15)/$N15),0))))),(((IF(Data!$C$2&gt;0,(IF(OR(EI$5=Data!$F$2,EI$5=Data!$G$2,(IF(COUNTIF(Data!$A$2:$A$939,EI$7),EI$7=(VLOOKUP(EI$7,Data!$A$2:$A$852,1,FALSE)),0))),"H",IF(AND(EI$7&gt;=$J15,EI$7&lt;=$L15),($D15*$P15/$M15),0))),IF(AND(EI$7&gt;=$J15,EI$7&lt;=$L15),(($D15*$P15)/$M15),0))))))</f>
        <v>0</v>
      </c>
      <c r="EJ16" s="37">
        <f>IF(EJ$7&gt;$L15,(((IF(Data!$C$2&gt;0,(IF(OR(EJ$5=Data!$F$2,EJ$5=Data!$G$2,(IF(COUNTIF(Data!$A$2:$A$939,EJ$7),EJ$7=(VLOOKUP(EJ$7,Data!$A$2:$A$852,1,FALSE)),0))),"H",IF(AND(EJ$7&gt;=$J15,EJ$7&lt;=$K15),($D15*(1-$P15)/$N15),0))),IF(AND(EJ$7&gt;=$J15,EJ$7&lt;=$K15),(($D15-$O15)/$N15),0))))),(((IF(Data!$C$2&gt;0,(IF(OR(EJ$5=Data!$F$2,EJ$5=Data!$G$2,(IF(COUNTIF(Data!$A$2:$A$939,EJ$7),EJ$7=(VLOOKUP(EJ$7,Data!$A$2:$A$852,1,FALSE)),0))),"H",IF(AND(EJ$7&gt;=$J15,EJ$7&lt;=$L15),($D15*$P15/$M15),0))),IF(AND(EJ$7&gt;=$J15,EJ$7&lt;=$L15),(($D15*$P15)/$M15),0))))))</f>
        <v>0</v>
      </c>
      <c r="EK16" s="37">
        <f>IF(EK$7&gt;$L15,(((IF(Data!$C$2&gt;0,(IF(OR(EK$5=Data!$F$2,EK$5=Data!$G$2,(IF(COUNTIF(Data!$A$2:$A$939,EK$7),EK$7=(VLOOKUP(EK$7,Data!$A$2:$A$852,1,FALSE)),0))),"H",IF(AND(EK$7&gt;=$J15,EK$7&lt;=$K15),($D15*(1-$P15)/$N15),0))),IF(AND(EK$7&gt;=$J15,EK$7&lt;=$K15),(($D15-$O15)/$N15),0))))),(((IF(Data!$C$2&gt;0,(IF(OR(EK$5=Data!$F$2,EK$5=Data!$G$2,(IF(COUNTIF(Data!$A$2:$A$939,EK$7),EK$7=(VLOOKUP(EK$7,Data!$A$2:$A$852,1,FALSE)),0))),"H",IF(AND(EK$7&gt;=$J15,EK$7&lt;=$L15),($D15*$P15/$M15),0))),IF(AND(EK$7&gt;=$J15,EK$7&lt;=$L15),(($D15*$P15)/$M15),0))))))</f>
        <v>0</v>
      </c>
      <c r="EL16" s="37">
        <f>IF(EL$7&gt;$L15,(((IF(Data!$C$2&gt;0,(IF(OR(EL$5=Data!$F$2,EL$5=Data!$G$2,(IF(COUNTIF(Data!$A$2:$A$939,EL$7),EL$7=(VLOOKUP(EL$7,Data!$A$2:$A$852,1,FALSE)),0))),"H",IF(AND(EL$7&gt;=$J15,EL$7&lt;=$K15),($D15*(1-$P15)/$N15),0))),IF(AND(EL$7&gt;=$J15,EL$7&lt;=$K15),(($D15-$O15)/$N15),0))))),(((IF(Data!$C$2&gt;0,(IF(OR(EL$5=Data!$F$2,EL$5=Data!$G$2,(IF(COUNTIF(Data!$A$2:$A$939,EL$7),EL$7=(VLOOKUP(EL$7,Data!$A$2:$A$852,1,FALSE)),0))),"H",IF(AND(EL$7&gt;=$J15,EL$7&lt;=$L15),($D15*$P15/$M15),0))),IF(AND(EL$7&gt;=$J15,EL$7&lt;=$L15),(($D15*$P15)/$M15),0))))))</f>
        <v>0</v>
      </c>
      <c r="EM16" s="37">
        <f>IF(EM$7&gt;$L15,(((IF(Data!$C$2&gt;0,(IF(OR(EM$5=Data!$F$2,EM$5=Data!$G$2,(IF(COUNTIF(Data!$A$2:$A$939,EM$7),EM$7=(VLOOKUP(EM$7,Data!$A$2:$A$852,1,FALSE)),0))),"H",IF(AND(EM$7&gt;=$J15,EM$7&lt;=$K15),($D15*(1-$P15)/$N15),0))),IF(AND(EM$7&gt;=$J15,EM$7&lt;=$K15),(($D15-$O15)/$N15),0))))),(((IF(Data!$C$2&gt;0,(IF(OR(EM$5=Data!$F$2,EM$5=Data!$G$2,(IF(COUNTIF(Data!$A$2:$A$939,EM$7),EM$7=(VLOOKUP(EM$7,Data!$A$2:$A$852,1,FALSE)),0))),"H",IF(AND(EM$7&gt;=$J15,EM$7&lt;=$L15),($D15*$P15/$M15),0))),IF(AND(EM$7&gt;=$J15,EM$7&lt;=$L15),(($D15*$P15)/$M15),0))))))</f>
        <v>0</v>
      </c>
      <c r="EN16" s="37" t="str">
        <f>IF(EN$7&gt;$L15,(((IF(Data!$C$2&gt;0,(IF(OR(EN$5=Data!$F$2,EN$5=Data!$G$2,(IF(COUNTIF(Data!$A$2:$A$939,EN$7),EN$7=(VLOOKUP(EN$7,Data!$A$2:$A$852,1,FALSE)),0))),"H",IF(AND(EN$7&gt;=$J15,EN$7&lt;=$K15),($D15*(1-$P15)/$N15),0))),IF(AND(EN$7&gt;=$J15,EN$7&lt;=$K15),(($D15-$O15)/$N15),0))))),(((IF(Data!$C$2&gt;0,(IF(OR(EN$5=Data!$F$2,EN$5=Data!$G$2,(IF(COUNTIF(Data!$A$2:$A$939,EN$7),EN$7=(VLOOKUP(EN$7,Data!$A$2:$A$852,1,FALSE)),0))),"H",IF(AND(EN$7&gt;=$J15,EN$7&lt;=$L15),($D15*$P15/$M15),0))),IF(AND(EN$7&gt;=$J15,EN$7&lt;=$L15),(($D15*$P15)/$M15),0))))))</f>
        <v>H</v>
      </c>
      <c r="EO16" s="38" t="str">
        <f>IF(EO$7&gt;$L15,(((IF(Data!$C$2&gt;0,(IF(OR(EO$5=Data!$F$2,EO$5=Data!$G$2,(IF(COUNTIF(Data!$A$2:$A$939,EO$7),EO$7=(VLOOKUP(EO$7,Data!$A$2:$A$852,1,FALSE)),0))),"H",IF(AND(EO$7&gt;=$J15,EO$7&lt;=$K15),($D15*(1-$P15)/$N15),0))),IF(AND(EO$7&gt;=$J15,EO$7&lt;=$K15),(($D15-$O15)/$N15),0))))),(((IF(Data!$C$2&gt;0,(IF(OR(EO$5=Data!$F$2,EO$5=Data!$G$2,(IF(COUNTIF(Data!$A$2:$A$939,EO$7),EO$7=(VLOOKUP(EO$7,Data!$A$2:$A$852,1,FALSE)),0))),"H",IF(AND(EO$7&gt;=$J15,EO$7&lt;=$L15),($D15*$P15/$M15),0))),IF(AND(EO$7&gt;=$J15,EO$7&lt;=$L15),(($D15*$P15)/$M15),0))))))</f>
        <v>H</v>
      </c>
      <c r="EP16" s="8" t="s">
        <v>48</v>
      </c>
      <c r="EQ16" s="18">
        <f>SUM(T16:EO16)-D15</f>
        <v>0</v>
      </c>
    </row>
    <row r="17" spans="1:147" ht="30" customHeight="1" thickTop="1">
      <c r="A17" s="370"/>
      <c r="B17" s="368"/>
      <c r="C17" s="368" t="s">
        <v>142</v>
      </c>
      <c r="D17" s="346">
        <v>96</v>
      </c>
      <c r="E17" s="350">
        <v>45099</v>
      </c>
      <c r="F17" s="350">
        <v>45114</v>
      </c>
      <c r="G17" s="348">
        <f>IF(F17&gt;0,(IF(E17&gt;0,IF(Data!$C$2&gt;0,((NETWORKDAYS.INTL(E17,F17,Data!$C$2,Data!$A$2:$A$1242))),((F17-E17)+1)),0)),0)</f>
        <v>12</v>
      </c>
      <c r="H17" s="346">
        <f>I17*D17</f>
        <v>96</v>
      </c>
      <c r="I17" s="362">
        <f>IF(G17&gt;0,((IF(AND(E17&lt;=$EJ$3,F17&gt;=$EJ$3),(IF(Data!$C$2&gt;0,NETWORKDAYS.INTL(E17,$EJ$3,Data!$C$2,Data!$A$2:$A$1231),$EJ$3-E17)),IF(F17&lt;=$EJ$3,G17,0)))/G17),0)</f>
        <v>1</v>
      </c>
      <c r="J17" s="350">
        <v>45105</v>
      </c>
      <c r="K17" s="350">
        <v>45120</v>
      </c>
      <c r="L17" s="350">
        <f>IF(K17&gt;=$EJ$3,$EJ$3,K17)</f>
        <v>45120</v>
      </c>
      <c r="M17" s="348">
        <f>IF(L17&gt;0,(IF(J17&gt;0,IF(Data!$C$2&gt;0,((NETWORKDAYS.INTL(J17,L17,Data!$C$2,Data!$A$2:$A$1242))),((L17-J17)+1)),0)),0)</f>
        <v>12</v>
      </c>
      <c r="N17" s="348">
        <f>IF(P17=1,0,IF(L17&gt;0,(IF(J17&gt;0,IF(Data!$C$2&gt;0,(((NETWORKDAYS.INTL($EJ$3,K17,Data!$C$2,Data!$A$2:$A$1242)))-1),((-$EJ$3+K17))),0)),0))</f>
        <v>0</v>
      </c>
      <c r="O17" s="346">
        <f>P17*D17</f>
        <v>96</v>
      </c>
      <c r="P17" s="362">
        <v>1</v>
      </c>
      <c r="Q17" s="344">
        <f>IF(K17&gt;0,F17-K17,0)</f>
        <v>-6</v>
      </c>
      <c r="R17" s="346">
        <f>IF(K17&gt;0,O17-H17,0)</f>
        <v>0</v>
      </c>
      <c r="S17" s="341">
        <f>IF(P17&gt;0,P17-I17,0)</f>
        <v>0</v>
      </c>
      <c r="T17" s="33">
        <f>IF(Data!$C$2&gt;0,(IF(OR(T$5=Data!$F$2,T$5=Data!$G$2,(IF(COUNTIF(Data!$A$2:$A$939,T$7),T$7=(VLOOKUP(T$7,Data!$A$2:$A$852,1,FALSE)),0))),"H",IF(AND(T$7&gt;=$E17,T$7&lt;=$F17),($D17/$G17),0))),IF(AND(T$7&gt;=$E17,T$7&lt;=$F17),($D17/$G17),0))</f>
        <v>0</v>
      </c>
      <c r="U17" s="34">
        <f>IF(Data!$C$2&gt;0,(IF(OR(U$5=Data!$F$2,U$5=Data!$G$2,(IF(COUNTIF(Data!$A$2:$A$939,U$7),U$7=(VLOOKUP(U$7,Data!$A$2:$A$852,1,FALSE)),0))),"H",IF(AND(U$7&gt;=$E17,U$7&lt;=$F17),($D17/$G17),0))),IF(AND(U$7&gt;=$E17,U$7&lt;=$F17),($D17/$G17),0))</f>
        <v>0</v>
      </c>
      <c r="V17" s="34">
        <f>IF(Data!$C$2&gt;0,(IF(OR(V$5=Data!$F$2,V$5=Data!$G$2,(IF(COUNTIF(Data!$A$2:$A$939,V$7),V$7=(VLOOKUP(V$7,Data!$A$2:$A$852,1,FALSE)),0))),"H",IF(AND(V$7&gt;=$E17,V$7&lt;=$F17),($D17/$G17),0))),IF(AND(V$7&gt;=$E17,V$7&lt;=$F17),($D17/$G17),0))</f>
        <v>0</v>
      </c>
      <c r="W17" s="34">
        <f>IF(Data!$C$2&gt;0,(IF(OR(W$5=Data!$F$2,W$5=Data!$G$2,(IF(COUNTIF(Data!$A$2:$A$939,W$7),W$7=(VLOOKUP(W$7,Data!$A$2:$A$852,1,FALSE)),0))),"H",IF(AND(W$7&gt;=$E17,W$7&lt;=$F17),($D17/$G17),0))),IF(AND(W$7&gt;=$E17,W$7&lt;=$F17),($D17/$G17),0))</f>
        <v>0</v>
      </c>
      <c r="X17" s="34">
        <f>IF(Data!$C$2&gt;0,(IF(OR(X$5=Data!$F$2,X$5=Data!$G$2,(IF(COUNTIF(Data!$A$2:$A$939,X$7),X$7=(VLOOKUP(X$7,Data!$A$2:$A$852,1,FALSE)),0))),"H",IF(AND(X$7&gt;=$E17,X$7&lt;=$F17),($D17/$G17),0))),IF(AND(X$7&gt;=$E17,X$7&lt;=$F17),($D17/$G17),0))</f>
        <v>0</v>
      </c>
      <c r="Y17" s="34" t="str">
        <f>IF(Data!$C$2&gt;0,(IF(OR(Y$5=Data!$F$2,Y$5=Data!$G$2,(IF(COUNTIF(Data!$A$2:$A$939,Y$7),Y$7=(VLOOKUP(Y$7,Data!$A$2:$A$852,1,FALSE)),0))),"H",IF(AND(Y$7&gt;=$E17,Y$7&lt;=$F17),($D17/$G17),0))),IF(AND(Y$7&gt;=$E17,Y$7&lt;=$F17),($D17/$G17),0))</f>
        <v>H</v>
      </c>
      <c r="Z17" s="34" t="str">
        <f>IF(Data!$C$2&gt;0,(IF(OR(Z$5=Data!$F$2,Z$5=Data!$G$2,(IF(COUNTIF(Data!$A$2:$A$939,Z$7),Z$7=(VLOOKUP(Z$7,Data!$A$2:$A$852,1,FALSE)),0))),"H",IF(AND(Z$7&gt;=$E17,Z$7&lt;=$F17),($D17/$G17),0))),IF(AND(Z$7&gt;=$E17,Z$7&lt;=$F17),($D17/$G17),0))</f>
        <v>H</v>
      </c>
      <c r="AA17" s="34">
        <f>IF(Data!$C$2&gt;0,(IF(OR(AA$5=Data!$F$2,AA$5=Data!$G$2,(IF(COUNTIF(Data!$A$2:$A$939,AA$7),AA$7=(VLOOKUP(AA$7,Data!$A$2:$A$852,1,FALSE)),0))),"H",IF(AND(AA$7&gt;=$E17,AA$7&lt;=$F17),($D17/$G17),0))),IF(AND(AA$7&gt;=$E17,AA$7&lt;=$F17),($D17/$G17),0))</f>
        <v>0</v>
      </c>
      <c r="AB17" s="34">
        <f>IF(Data!$C$2&gt;0,(IF(OR(AB$5=Data!$F$2,AB$5=Data!$G$2,(IF(COUNTIF(Data!$A$2:$A$939,AB$7),AB$7=(VLOOKUP(AB$7,Data!$A$2:$A$852,1,FALSE)),0))),"H",IF(AND(AB$7&gt;=$E17,AB$7&lt;=$F17),($D17/$G17),0))),IF(AND(AB$7&gt;=$E17,AB$7&lt;=$F17),($D17/$G17),0))</f>
        <v>0</v>
      </c>
      <c r="AC17" s="34">
        <f>IF(Data!$C$2&gt;0,(IF(OR(AC$5=Data!$F$2,AC$5=Data!$G$2,(IF(COUNTIF(Data!$A$2:$A$939,AC$7),AC$7=(VLOOKUP(AC$7,Data!$A$2:$A$852,1,FALSE)),0))),"H",IF(AND(AC$7&gt;=$E17,AC$7&lt;=$F17),($D17/$G17),0))),IF(AND(AC$7&gt;=$E17,AC$7&lt;=$F17),($D17/$G17),0))</f>
        <v>0</v>
      </c>
      <c r="AD17" s="34">
        <f>IF(Data!$C$2&gt;0,(IF(OR(AD$5=Data!$F$2,AD$5=Data!$G$2,(IF(COUNTIF(Data!$A$2:$A$939,AD$7),AD$7=(VLOOKUP(AD$7,Data!$A$2:$A$852,1,FALSE)),0))),"H",IF(AND(AD$7&gt;=$E17,AD$7&lt;=$F17),($D17/$G17),0))),IF(AND(AD$7&gt;=$E17,AD$7&lt;=$F17),($D17/$G17),0))</f>
        <v>0</v>
      </c>
      <c r="AE17" s="34">
        <f>IF(Data!$C$2&gt;0,(IF(OR(AE$5=Data!$F$2,AE$5=Data!$G$2,(IF(COUNTIF(Data!$A$2:$A$939,AE$7),AE$7=(VLOOKUP(AE$7,Data!$A$2:$A$852,1,FALSE)),0))),"H",IF(AND(AE$7&gt;=$E17,AE$7&lt;=$F17),($D17/$G17),0))),IF(AND(AE$7&gt;=$E17,AE$7&lt;=$F17),($D17/$G17),0))</f>
        <v>0</v>
      </c>
      <c r="AF17" s="34" t="str">
        <f>IF(Data!$C$2&gt;0,(IF(OR(AF$5=Data!$F$2,AF$5=Data!$G$2,(IF(COUNTIF(Data!$A$2:$A$939,AF$7),AF$7=(VLOOKUP(AF$7,Data!$A$2:$A$852,1,FALSE)),0))),"H",IF(AND(AF$7&gt;=$E17,AF$7&lt;=$F17),($D17/$G17),0))),IF(AND(AF$7&gt;=$E17,AF$7&lt;=$F17),($D17/$G17),0))</f>
        <v>H</v>
      </c>
      <c r="AG17" s="34" t="str">
        <f>IF(Data!$C$2&gt;0,(IF(OR(AG$5=Data!$F$2,AG$5=Data!$G$2,(IF(COUNTIF(Data!$A$2:$A$939,AG$7),AG$7=(VLOOKUP(AG$7,Data!$A$2:$A$852,1,FALSE)),0))),"H",IF(AND(AG$7&gt;=$E17,AG$7&lt;=$F17),($D17/$G17),0))),IF(AND(AG$7&gt;=$E17,AG$7&lt;=$F17),($D17/$G17),0))</f>
        <v>H</v>
      </c>
      <c r="AH17" s="34">
        <f>IF(Data!$C$2&gt;0,(IF(OR(AH$5=Data!$F$2,AH$5=Data!$G$2,(IF(COUNTIF(Data!$A$2:$A$939,AH$7),AH$7=(VLOOKUP(AH$7,Data!$A$2:$A$852,1,FALSE)),0))),"H",IF(AND(AH$7&gt;=$E17,AH$7&lt;=$F17),($D17/$G17),0))),IF(AND(AH$7&gt;=$E17,AH$7&lt;=$F17),($D17/$G17),0))</f>
        <v>0</v>
      </c>
      <c r="AI17" s="34">
        <f>IF(Data!$C$2&gt;0,(IF(OR(AI$5=Data!$F$2,AI$5=Data!$G$2,(IF(COUNTIF(Data!$A$2:$A$939,AI$7),AI$7=(VLOOKUP(AI$7,Data!$A$2:$A$852,1,FALSE)),0))),"H",IF(AND(AI$7&gt;=$E17,AI$7&lt;=$F17),($D17/$G17),0))),IF(AND(AI$7&gt;=$E17,AI$7&lt;=$F17),($D17/$G17),0))</f>
        <v>0</v>
      </c>
      <c r="AJ17" s="34">
        <f>IF(Data!$C$2&gt;0,(IF(OR(AJ$5=Data!$F$2,AJ$5=Data!$G$2,(IF(COUNTIF(Data!$A$2:$A$939,AJ$7),AJ$7=(VLOOKUP(AJ$7,Data!$A$2:$A$852,1,FALSE)),0))),"H",IF(AND(AJ$7&gt;=$E17,AJ$7&lt;=$F17),($D17/$G17),0))),IF(AND(AJ$7&gt;=$E17,AJ$7&lt;=$F17),($D17/$G17),0))</f>
        <v>0</v>
      </c>
      <c r="AK17" s="34">
        <f>IF(Data!$C$2&gt;0,(IF(OR(AK$5=Data!$F$2,AK$5=Data!$G$2,(IF(COUNTIF(Data!$A$2:$A$939,AK$7),AK$7=(VLOOKUP(AK$7,Data!$A$2:$A$852,1,FALSE)),0))),"H",IF(AND(AK$7&gt;=$E17,AK$7&lt;=$F17),($D17/$G17),0))),IF(AND(AK$7&gt;=$E17,AK$7&lt;=$F17),($D17/$G17),0))</f>
        <v>0</v>
      </c>
      <c r="AL17" s="34">
        <f>IF(Data!$C$2&gt;0,(IF(OR(AL$5=Data!$F$2,AL$5=Data!$G$2,(IF(COUNTIF(Data!$A$2:$A$939,AL$7),AL$7=(VLOOKUP(AL$7,Data!$A$2:$A$852,1,FALSE)),0))),"H",IF(AND(AL$7&gt;=$E17,AL$7&lt;=$F17),($D17/$G17),0))),IF(AND(AL$7&gt;=$E17,AL$7&lt;=$F17),($D17/$G17),0))</f>
        <v>0</v>
      </c>
      <c r="AM17" s="34" t="str">
        <f>IF(Data!$C$2&gt;0,(IF(OR(AM$5=Data!$F$2,AM$5=Data!$G$2,(IF(COUNTIF(Data!$A$2:$A$939,AM$7),AM$7=(VLOOKUP(AM$7,Data!$A$2:$A$852,1,FALSE)),0))),"H",IF(AND(AM$7&gt;=$E17,AM$7&lt;=$F17),($D17/$G17),0))),IF(AND(AM$7&gt;=$E17,AM$7&lt;=$F17),($D17/$G17),0))</f>
        <v>H</v>
      </c>
      <c r="AN17" s="34" t="str">
        <f>IF(Data!$C$2&gt;0,(IF(OR(AN$5=Data!$F$2,AN$5=Data!$G$2,(IF(COUNTIF(Data!$A$2:$A$939,AN$7),AN$7=(VLOOKUP(AN$7,Data!$A$2:$A$852,1,FALSE)),0))),"H",IF(AND(AN$7&gt;=$E17,AN$7&lt;=$F17),($D17/$G17),0))),IF(AND(AN$7&gt;=$E17,AN$7&lt;=$F17),($D17/$G17),0))</f>
        <v>H</v>
      </c>
      <c r="AO17" s="34">
        <f>IF(Data!$C$2&gt;0,(IF(OR(AO$5=Data!$F$2,AO$5=Data!$G$2,(IF(COUNTIF(Data!$A$2:$A$939,AO$7),AO$7=(VLOOKUP(AO$7,Data!$A$2:$A$852,1,FALSE)),0))),"H",IF(AND(AO$7&gt;=$E17,AO$7&lt;=$F17),($D17/$G17),0))),IF(AND(AO$7&gt;=$E17,AO$7&lt;=$F17),($D17/$G17),0))</f>
        <v>0</v>
      </c>
      <c r="AP17" s="34">
        <f>IF(Data!$C$2&gt;0,(IF(OR(AP$5=Data!$F$2,AP$5=Data!$G$2,(IF(COUNTIF(Data!$A$2:$A$939,AP$7),AP$7=(VLOOKUP(AP$7,Data!$A$2:$A$852,1,FALSE)),0))),"H",IF(AND(AP$7&gt;=$E17,AP$7&lt;=$F17),($D17/$G17),0))),IF(AND(AP$7&gt;=$E17,AP$7&lt;=$F17),($D17/$G17),0))</f>
        <v>0</v>
      </c>
      <c r="AQ17" s="34">
        <f>IF(Data!$C$2&gt;0,(IF(OR(AQ$5=Data!$F$2,AQ$5=Data!$G$2,(IF(COUNTIF(Data!$A$2:$A$939,AQ$7),AQ$7=(VLOOKUP(AQ$7,Data!$A$2:$A$852,1,FALSE)),0))),"H",IF(AND(AQ$7&gt;=$E17,AQ$7&lt;=$F17),($D17/$G17),0))),IF(AND(AQ$7&gt;=$E17,AQ$7&lt;=$F17),($D17/$G17),0))</f>
        <v>0</v>
      </c>
      <c r="AR17" s="34">
        <f>IF(Data!$C$2&gt;0,(IF(OR(AR$5=Data!$F$2,AR$5=Data!$G$2,(IF(COUNTIF(Data!$A$2:$A$939,AR$7),AR$7=(VLOOKUP(AR$7,Data!$A$2:$A$852,1,FALSE)),0))),"H",IF(AND(AR$7&gt;=$E17,AR$7&lt;=$F17),($D17/$G17),0))),IF(AND(AR$7&gt;=$E17,AR$7&lt;=$F17),($D17/$G17),0))</f>
        <v>0</v>
      </c>
      <c r="AS17" s="34">
        <f>IF(Data!$C$2&gt;0,(IF(OR(AS$5=Data!$F$2,AS$5=Data!$G$2,(IF(COUNTIF(Data!$A$2:$A$939,AS$7),AS$7=(VLOOKUP(AS$7,Data!$A$2:$A$852,1,FALSE)),0))),"H",IF(AND(AS$7&gt;=$E17,AS$7&lt;=$F17),($D17/$G17),0))),IF(AND(AS$7&gt;=$E17,AS$7&lt;=$F17),($D17/$G17),0))</f>
        <v>0</v>
      </c>
      <c r="AT17" s="34" t="str">
        <f>IF(Data!$C$2&gt;0,(IF(OR(AT$5=Data!$F$2,AT$5=Data!$G$2,(IF(COUNTIF(Data!$A$2:$A$939,AT$7),AT$7=(VLOOKUP(AT$7,Data!$A$2:$A$852,1,FALSE)),0))),"H",IF(AND(AT$7&gt;=$E17,AT$7&lt;=$F17),($D17/$G17),0))),IF(AND(AT$7&gt;=$E17,AT$7&lt;=$F17),($D17/$G17),0))</f>
        <v>H</v>
      </c>
      <c r="AU17" s="34" t="str">
        <f>IF(Data!$C$2&gt;0,(IF(OR(AU$5=Data!$F$2,AU$5=Data!$G$2,(IF(COUNTIF(Data!$A$2:$A$939,AU$7),AU$7=(VLOOKUP(AU$7,Data!$A$2:$A$852,1,FALSE)),0))),"H",IF(AND(AU$7&gt;=$E17,AU$7&lt;=$F17),($D17/$G17),0))),IF(AND(AU$7&gt;=$E17,AU$7&lt;=$F17),($D17/$G17),0))</f>
        <v>H</v>
      </c>
      <c r="AV17" s="34">
        <f>IF(Data!$C$2&gt;0,(IF(OR(AV$5=Data!$F$2,AV$5=Data!$G$2,(IF(COUNTIF(Data!$A$2:$A$939,AV$7),AV$7=(VLOOKUP(AV$7,Data!$A$2:$A$852,1,FALSE)),0))),"H",IF(AND(AV$7&gt;=$E17,AV$7&lt;=$F17),($D17/$G17),0))),IF(AND(AV$7&gt;=$E17,AV$7&lt;=$F17),($D17/$G17),0))</f>
        <v>0</v>
      </c>
      <c r="AW17" s="34">
        <f>IF(Data!$C$2&gt;0,(IF(OR(AW$5=Data!$F$2,AW$5=Data!$G$2,(IF(COUNTIF(Data!$A$2:$A$939,AW$7),AW$7=(VLOOKUP(AW$7,Data!$A$2:$A$852,1,FALSE)),0))),"H",IF(AND(AW$7&gt;=$E17,AW$7&lt;=$F17),($D17/$G17),0))),IF(AND(AW$7&gt;=$E17,AW$7&lt;=$F17),($D17/$G17),0))</f>
        <v>0</v>
      </c>
      <c r="AX17" s="34">
        <f>IF(Data!$C$2&gt;0,(IF(OR(AX$5=Data!$F$2,AX$5=Data!$G$2,(IF(COUNTIF(Data!$A$2:$A$939,AX$7),AX$7=(VLOOKUP(AX$7,Data!$A$2:$A$852,1,FALSE)),0))),"H",IF(AND(AX$7&gt;=$E17,AX$7&lt;=$F17),($D17/$G17),0))),IF(AND(AX$7&gt;=$E17,AX$7&lt;=$F17),($D17/$G17),0))</f>
        <v>0</v>
      </c>
      <c r="AY17" s="34">
        <f>IF(Data!$C$2&gt;0,(IF(OR(AY$5=Data!$F$2,AY$5=Data!$G$2,(IF(COUNTIF(Data!$A$2:$A$939,AY$7),AY$7=(VLOOKUP(AY$7,Data!$A$2:$A$852,1,FALSE)),0))),"H",IF(AND(AY$7&gt;=$E17,AY$7&lt;=$F17),($D17/$G17),0))),IF(AND(AY$7&gt;=$E17,AY$7&lt;=$F17),($D17/$G17),0))</f>
        <v>0</v>
      </c>
      <c r="AZ17" s="34">
        <f>IF(Data!$C$2&gt;0,(IF(OR(AZ$5=Data!$F$2,AZ$5=Data!$G$2,(IF(COUNTIF(Data!$A$2:$A$939,AZ$7),AZ$7=(VLOOKUP(AZ$7,Data!$A$2:$A$852,1,FALSE)),0))),"H",IF(AND(AZ$7&gt;=$E17,AZ$7&lt;=$F17),($D17/$G17),0))),IF(AND(AZ$7&gt;=$E17,AZ$7&lt;=$F17),($D17/$G17),0))</f>
        <v>0</v>
      </c>
      <c r="BA17" s="34" t="str">
        <f>IF(Data!$C$2&gt;0,(IF(OR(BA$5=Data!$F$2,BA$5=Data!$G$2,(IF(COUNTIF(Data!$A$2:$A$939,BA$7),BA$7=(VLOOKUP(BA$7,Data!$A$2:$A$852,1,FALSE)),0))),"H",IF(AND(BA$7&gt;=$E17,BA$7&lt;=$F17),($D17/$G17),0))),IF(AND(BA$7&gt;=$E17,BA$7&lt;=$F17),($D17/$G17),0))</f>
        <v>H</v>
      </c>
      <c r="BB17" s="34" t="str">
        <f>IF(Data!$C$2&gt;0,(IF(OR(BB$5=Data!$F$2,BB$5=Data!$G$2,(IF(COUNTIF(Data!$A$2:$A$939,BB$7),BB$7=(VLOOKUP(BB$7,Data!$A$2:$A$852,1,FALSE)),0))),"H",IF(AND(BB$7&gt;=$E17,BB$7&lt;=$F17),($D17/$G17),0))),IF(AND(BB$7&gt;=$E17,BB$7&lt;=$F17),($D17/$G17),0))</f>
        <v>H</v>
      </c>
      <c r="BC17" s="34">
        <f>IF(Data!$C$2&gt;0,(IF(OR(BC$5=Data!$F$2,BC$5=Data!$G$2,(IF(COUNTIF(Data!$A$2:$A$939,BC$7),BC$7=(VLOOKUP(BC$7,Data!$A$2:$A$852,1,FALSE)),0))),"H",IF(AND(BC$7&gt;=$E17,BC$7&lt;=$F17),($D17/$G17),0))),IF(AND(BC$7&gt;=$E17,BC$7&lt;=$F17),($D17/$G17),0))</f>
        <v>0</v>
      </c>
      <c r="BD17" s="34">
        <f>IF(Data!$C$2&gt;0,(IF(OR(BD$5=Data!$F$2,BD$5=Data!$G$2,(IF(COUNTIF(Data!$A$2:$A$939,BD$7),BD$7=(VLOOKUP(BD$7,Data!$A$2:$A$852,1,FALSE)),0))),"H",IF(AND(BD$7&gt;=$E17,BD$7&lt;=$F17),($D17/$G17),0))),IF(AND(BD$7&gt;=$E17,BD$7&lt;=$F17),($D17/$G17),0))</f>
        <v>0</v>
      </c>
      <c r="BE17" s="34">
        <f>IF(Data!$C$2&gt;0,(IF(OR(BE$5=Data!$F$2,BE$5=Data!$G$2,(IF(COUNTIF(Data!$A$2:$A$939,BE$7),BE$7=(VLOOKUP(BE$7,Data!$A$2:$A$852,1,FALSE)),0))),"H",IF(AND(BE$7&gt;=$E17,BE$7&lt;=$F17),($D17/$G17),0))),IF(AND(BE$7&gt;=$E17,BE$7&lt;=$F17),($D17/$G17),0))</f>
        <v>0</v>
      </c>
      <c r="BF17" s="34">
        <f>IF(Data!$C$2&gt;0,(IF(OR(BF$5=Data!$F$2,BF$5=Data!$G$2,(IF(COUNTIF(Data!$A$2:$A$939,BF$7),BF$7=(VLOOKUP(BF$7,Data!$A$2:$A$852,1,FALSE)),0))),"H",IF(AND(BF$7&gt;=$E17,BF$7&lt;=$F17),($D17/$G17),0))),IF(AND(BF$7&gt;=$E17,BF$7&lt;=$F17),($D17/$G17),0))</f>
        <v>0</v>
      </c>
      <c r="BG17" s="34">
        <f>IF(Data!$C$2&gt;0,(IF(OR(BG$5=Data!$F$2,BG$5=Data!$G$2,(IF(COUNTIF(Data!$A$2:$A$939,BG$7),BG$7=(VLOOKUP(BG$7,Data!$A$2:$A$852,1,FALSE)),0))),"H",IF(AND(BG$7&gt;=$E17,BG$7&lt;=$F17),($D17/$G17),0))),IF(AND(BG$7&gt;=$E17,BG$7&lt;=$F17),($D17/$G17),0))</f>
        <v>0</v>
      </c>
      <c r="BH17" s="34" t="str">
        <f>IF(Data!$C$2&gt;0,(IF(OR(BH$5=Data!$F$2,BH$5=Data!$G$2,(IF(COUNTIF(Data!$A$2:$A$939,BH$7),BH$7=(VLOOKUP(BH$7,Data!$A$2:$A$852,1,FALSE)),0))),"H",IF(AND(BH$7&gt;=$E17,BH$7&lt;=$F17),($D17/$G17),0))),IF(AND(BH$7&gt;=$E17,BH$7&lt;=$F17),($D17/$G17),0))</f>
        <v>H</v>
      </c>
      <c r="BI17" s="34" t="str">
        <f>IF(Data!$C$2&gt;0,(IF(OR(BI$5=Data!$F$2,BI$5=Data!$G$2,(IF(COUNTIF(Data!$A$2:$A$939,BI$7),BI$7=(VLOOKUP(BI$7,Data!$A$2:$A$852,1,FALSE)),0))),"H",IF(AND(BI$7&gt;=$E17,BI$7&lt;=$F17),($D17/$G17),0))),IF(AND(BI$7&gt;=$E17,BI$7&lt;=$F17),($D17/$G17),0))</f>
        <v>H</v>
      </c>
      <c r="BJ17" s="34">
        <f>IF(Data!$C$2&gt;0,(IF(OR(BJ$5=Data!$F$2,BJ$5=Data!$G$2,(IF(COUNTIF(Data!$A$2:$A$939,BJ$7),BJ$7=(VLOOKUP(BJ$7,Data!$A$2:$A$852,1,FALSE)),0))),"H",IF(AND(BJ$7&gt;=$E17,BJ$7&lt;=$F17),($D17/$G17),0))),IF(AND(BJ$7&gt;=$E17,BJ$7&lt;=$F17),($D17/$G17),0))</f>
        <v>0</v>
      </c>
      <c r="BK17" s="34">
        <f>IF(Data!$C$2&gt;0,(IF(OR(BK$5=Data!$F$2,BK$5=Data!$G$2,(IF(COUNTIF(Data!$A$2:$A$939,BK$7),BK$7=(VLOOKUP(BK$7,Data!$A$2:$A$852,1,FALSE)),0))),"H",IF(AND(BK$7&gt;=$E17,BK$7&lt;=$F17),($D17/$G17),0))),IF(AND(BK$7&gt;=$E17,BK$7&lt;=$F17),($D17/$G17),0))</f>
        <v>0</v>
      </c>
      <c r="BL17" s="34">
        <f>IF(Data!$C$2&gt;0,(IF(OR(BL$5=Data!$F$2,BL$5=Data!$G$2,(IF(COUNTIF(Data!$A$2:$A$939,BL$7),BL$7=(VLOOKUP(BL$7,Data!$A$2:$A$852,1,FALSE)),0))),"H",IF(AND(BL$7&gt;=$E17,BL$7&lt;=$F17),($D17/$G17),0))),IF(AND(BL$7&gt;=$E17,BL$7&lt;=$F17),($D17/$G17),0))</f>
        <v>0</v>
      </c>
      <c r="BM17" s="34">
        <f>IF(Data!$C$2&gt;0,(IF(OR(BM$5=Data!$F$2,BM$5=Data!$G$2,(IF(COUNTIF(Data!$A$2:$A$939,BM$7),BM$7=(VLOOKUP(BM$7,Data!$A$2:$A$852,1,FALSE)),0))),"H",IF(AND(BM$7&gt;=$E17,BM$7&lt;=$F17),($D17/$G17),0))),IF(AND(BM$7&gt;=$E17,BM$7&lt;=$F17),($D17/$G17),0))</f>
        <v>0</v>
      </c>
      <c r="BN17" s="34">
        <f>IF(Data!$C$2&gt;0,(IF(OR(BN$5=Data!$F$2,BN$5=Data!$G$2,(IF(COUNTIF(Data!$A$2:$A$939,BN$7),BN$7=(VLOOKUP(BN$7,Data!$A$2:$A$852,1,FALSE)),0))),"H",IF(AND(BN$7&gt;=$E17,BN$7&lt;=$F17),($D17/$G17),0))),IF(AND(BN$7&gt;=$E17,BN$7&lt;=$F17),($D17/$G17),0))</f>
        <v>0</v>
      </c>
      <c r="BO17" s="34" t="str">
        <f>IF(Data!$C$2&gt;0,(IF(OR(BO$5=Data!$F$2,BO$5=Data!$G$2,(IF(COUNTIF(Data!$A$2:$A$939,BO$7),BO$7=(VLOOKUP(BO$7,Data!$A$2:$A$852,1,FALSE)),0))),"H",IF(AND(BO$7&gt;=$E17,BO$7&lt;=$F17),($D17/$G17),0))),IF(AND(BO$7&gt;=$E17,BO$7&lt;=$F17),($D17/$G17),0))</f>
        <v>H</v>
      </c>
      <c r="BP17" s="34" t="str">
        <f>IF(Data!$C$2&gt;0,(IF(OR(BP$5=Data!$F$2,BP$5=Data!$G$2,(IF(COUNTIF(Data!$A$2:$A$939,BP$7),BP$7=(VLOOKUP(BP$7,Data!$A$2:$A$852,1,FALSE)),0))),"H",IF(AND(BP$7&gt;=$E17,BP$7&lt;=$F17),($D17/$G17),0))),IF(AND(BP$7&gt;=$E17,BP$7&lt;=$F17),($D17/$G17),0))</f>
        <v>H</v>
      </c>
      <c r="BQ17" s="34">
        <f>IF(Data!$C$2&gt;0,(IF(OR(BQ$5=Data!$F$2,BQ$5=Data!$G$2,(IF(COUNTIF(Data!$A$2:$A$939,BQ$7),BQ$7=(VLOOKUP(BQ$7,Data!$A$2:$A$852,1,FALSE)),0))),"H",IF(AND(BQ$7&gt;=$E17,BQ$7&lt;=$F17),($D17/$G17),0))),IF(AND(BQ$7&gt;=$E17,BQ$7&lt;=$F17),($D17/$G17),0))</f>
        <v>0</v>
      </c>
      <c r="BR17" s="34">
        <f>IF(Data!$C$2&gt;0,(IF(OR(BR$5=Data!$F$2,BR$5=Data!$G$2,(IF(COUNTIF(Data!$A$2:$A$939,BR$7),BR$7=(VLOOKUP(BR$7,Data!$A$2:$A$852,1,FALSE)),0))),"H",IF(AND(BR$7&gt;=$E17,BR$7&lt;=$F17),($D17/$G17),0))),IF(AND(BR$7&gt;=$E17,BR$7&lt;=$F17),($D17/$G17),0))</f>
        <v>0</v>
      </c>
      <c r="BS17" s="34">
        <f>IF(Data!$C$2&gt;0,(IF(OR(BS$5=Data!$F$2,BS$5=Data!$G$2,(IF(COUNTIF(Data!$A$2:$A$939,BS$7),BS$7=(VLOOKUP(BS$7,Data!$A$2:$A$852,1,FALSE)),0))),"H",IF(AND(BS$7&gt;=$E17,BS$7&lt;=$F17),($D17/$G17),0))),IF(AND(BS$7&gt;=$E17,BS$7&lt;=$F17),($D17/$G17),0))</f>
        <v>0</v>
      </c>
      <c r="BT17" s="34">
        <f>IF(Data!$C$2&gt;0,(IF(OR(BT$5=Data!$F$2,BT$5=Data!$G$2,(IF(COUNTIF(Data!$A$2:$A$939,BT$7),BT$7=(VLOOKUP(BT$7,Data!$A$2:$A$852,1,FALSE)),0))),"H",IF(AND(BT$7&gt;=$E17,BT$7&lt;=$F17),($D17/$G17),0))),IF(AND(BT$7&gt;=$E17,BT$7&lt;=$F17),($D17/$G17),0))</f>
        <v>8</v>
      </c>
      <c r="BU17" s="34">
        <f>IF(Data!$C$2&gt;0,(IF(OR(BU$5=Data!$F$2,BU$5=Data!$G$2,(IF(COUNTIF(Data!$A$2:$A$939,BU$7),BU$7=(VLOOKUP(BU$7,Data!$A$2:$A$852,1,FALSE)),0))),"H",IF(AND(BU$7&gt;=$E17,BU$7&lt;=$F17),($D17/$G17),0))),IF(AND(BU$7&gt;=$E17,BU$7&lt;=$F17),($D17/$G17),0))</f>
        <v>8</v>
      </c>
      <c r="BV17" s="34" t="str">
        <f>IF(Data!$C$2&gt;0,(IF(OR(BV$5=Data!$F$2,BV$5=Data!$G$2,(IF(COUNTIF(Data!$A$2:$A$939,BV$7),BV$7=(VLOOKUP(BV$7,Data!$A$2:$A$852,1,FALSE)),0))),"H",IF(AND(BV$7&gt;=$E17,BV$7&lt;=$F17),($D17/$G17),0))),IF(AND(BV$7&gt;=$E17,BV$7&lt;=$F17),($D17/$G17),0))</f>
        <v>H</v>
      </c>
      <c r="BW17" s="34" t="str">
        <f>IF(Data!$C$2&gt;0,(IF(OR(BW$5=Data!$F$2,BW$5=Data!$G$2,(IF(COUNTIF(Data!$A$2:$A$939,BW$7),BW$7=(VLOOKUP(BW$7,Data!$A$2:$A$852,1,FALSE)),0))),"H",IF(AND(BW$7&gt;=$E17,BW$7&lt;=$F17),($D17/$G17),0))),IF(AND(BW$7&gt;=$E17,BW$7&lt;=$F17),($D17/$G17),0))</f>
        <v>H</v>
      </c>
      <c r="BX17" s="34">
        <f>IF(Data!$C$2&gt;0,(IF(OR(BX$5=Data!$F$2,BX$5=Data!$G$2,(IF(COUNTIF(Data!$A$2:$A$939,BX$7),BX$7=(VLOOKUP(BX$7,Data!$A$2:$A$852,1,FALSE)),0))),"H",IF(AND(BX$7&gt;=$E17,BX$7&lt;=$F17),($D17/$G17),0))),IF(AND(BX$7&gt;=$E17,BX$7&lt;=$F17),($D17/$G17),0))</f>
        <v>8</v>
      </c>
      <c r="BY17" s="34">
        <f>IF(Data!$C$2&gt;0,(IF(OR(BY$5=Data!$F$2,BY$5=Data!$G$2,(IF(COUNTIF(Data!$A$2:$A$939,BY$7),BY$7=(VLOOKUP(BY$7,Data!$A$2:$A$852,1,FALSE)),0))),"H",IF(AND(BY$7&gt;=$E17,BY$7&lt;=$F17),($D17/$G17),0))),IF(AND(BY$7&gt;=$E17,BY$7&lt;=$F17),($D17/$G17),0))</f>
        <v>8</v>
      </c>
      <c r="BZ17" s="34">
        <f>IF(Data!$C$2&gt;0,(IF(OR(BZ$5=Data!$F$2,BZ$5=Data!$G$2,(IF(COUNTIF(Data!$A$2:$A$939,BZ$7),BZ$7=(VLOOKUP(BZ$7,Data!$A$2:$A$852,1,FALSE)),0))),"H",IF(AND(BZ$7&gt;=$E17,BZ$7&lt;=$F17),($D17/$G17),0))),IF(AND(BZ$7&gt;=$E17,BZ$7&lt;=$F17),($D17/$G17),0))</f>
        <v>8</v>
      </c>
      <c r="CA17" s="34">
        <f>IF(Data!$C$2&gt;0,(IF(OR(CA$5=Data!$F$2,CA$5=Data!$G$2,(IF(COUNTIF(Data!$A$2:$A$939,CA$7),CA$7=(VLOOKUP(CA$7,Data!$A$2:$A$852,1,FALSE)),0))),"H",IF(AND(CA$7&gt;=$E17,CA$7&lt;=$F17),($D17/$G17),0))),IF(AND(CA$7&gt;=$E17,CA$7&lt;=$F17),($D17/$G17),0))</f>
        <v>8</v>
      </c>
      <c r="CB17" s="34">
        <f>IF(Data!$C$2&gt;0,(IF(OR(CB$5=Data!$F$2,CB$5=Data!$G$2,(IF(COUNTIF(Data!$A$2:$A$939,CB$7),CB$7=(VLOOKUP(CB$7,Data!$A$2:$A$852,1,FALSE)),0))),"H",IF(AND(CB$7&gt;=$E17,CB$7&lt;=$F17),($D17/$G17),0))),IF(AND(CB$7&gt;=$E17,CB$7&lt;=$F17),($D17/$G17),0))</f>
        <v>8</v>
      </c>
      <c r="CC17" s="34" t="str">
        <f>IF(Data!$C$2&gt;0,(IF(OR(CC$5=Data!$F$2,CC$5=Data!$G$2,(IF(COUNTIF(Data!$A$2:$A$939,CC$7),CC$7=(VLOOKUP(CC$7,Data!$A$2:$A$852,1,FALSE)),0))),"H",IF(AND(CC$7&gt;=$E17,CC$7&lt;=$F17),($D17/$G17),0))),IF(AND(CC$7&gt;=$E17,CC$7&lt;=$F17),($D17/$G17),0))</f>
        <v>H</v>
      </c>
      <c r="CD17" s="34" t="str">
        <f>IF(Data!$C$2&gt;0,(IF(OR(CD$5=Data!$F$2,CD$5=Data!$G$2,(IF(COUNTIF(Data!$A$2:$A$939,CD$7),CD$7=(VLOOKUP(CD$7,Data!$A$2:$A$852,1,FALSE)),0))),"H",IF(AND(CD$7&gt;=$E17,CD$7&lt;=$F17),($D17/$G17),0))),IF(AND(CD$7&gt;=$E17,CD$7&lt;=$F17),($D17/$G17),0))</f>
        <v>H</v>
      </c>
      <c r="CE17" s="34">
        <f>IF(Data!$C$2&gt;0,(IF(OR(CE$5=Data!$F$2,CE$5=Data!$G$2,(IF(COUNTIF(Data!$A$2:$A$939,CE$7),CE$7=(VLOOKUP(CE$7,Data!$A$2:$A$852,1,FALSE)),0))),"H",IF(AND(CE$7&gt;=$E17,CE$7&lt;=$F17),($D17/$G17),0))),IF(AND(CE$7&gt;=$E17,CE$7&lt;=$F17),($D17/$G17),0))</f>
        <v>8</v>
      </c>
      <c r="CF17" s="34">
        <f>IF(Data!$C$2&gt;0,(IF(OR(CF$5=Data!$F$2,CF$5=Data!$G$2,(IF(COUNTIF(Data!$A$2:$A$939,CF$7),CF$7=(VLOOKUP(CF$7,Data!$A$2:$A$852,1,FALSE)),0))),"H",IF(AND(CF$7&gt;=$E17,CF$7&lt;=$F17),($D17/$G17),0))),IF(AND(CF$7&gt;=$E17,CF$7&lt;=$F17),($D17/$G17),0))</f>
        <v>8</v>
      </c>
      <c r="CG17" s="34">
        <f>IF(Data!$C$2&gt;0,(IF(OR(CG$5=Data!$F$2,CG$5=Data!$G$2,(IF(COUNTIF(Data!$A$2:$A$939,CG$7),CG$7=(VLOOKUP(CG$7,Data!$A$2:$A$852,1,FALSE)),0))),"H",IF(AND(CG$7&gt;=$E17,CG$7&lt;=$F17),($D17/$G17),0))),IF(AND(CG$7&gt;=$E17,CG$7&lt;=$F17),($D17/$G17),0))</f>
        <v>8</v>
      </c>
      <c r="CH17" s="34">
        <f>IF(Data!$C$2&gt;0,(IF(OR(CH$5=Data!$F$2,CH$5=Data!$G$2,(IF(COUNTIF(Data!$A$2:$A$939,CH$7),CH$7=(VLOOKUP(CH$7,Data!$A$2:$A$852,1,FALSE)),0))),"H",IF(AND(CH$7&gt;=$E17,CH$7&lt;=$F17),($D17/$G17),0))),IF(AND(CH$7&gt;=$E17,CH$7&lt;=$F17),($D17/$G17),0))</f>
        <v>8</v>
      </c>
      <c r="CI17" s="34">
        <f>IF(Data!$C$2&gt;0,(IF(OR(CI$5=Data!$F$2,CI$5=Data!$G$2,(IF(COUNTIF(Data!$A$2:$A$939,CI$7),CI$7=(VLOOKUP(CI$7,Data!$A$2:$A$852,1,FALSE)),0))),"H",IF(AND(CI$7&gt;=$E17,CI$7&lt;=$F17),($D17/$G17),0))),IF(AND(CI$7&gt;=$E17,CI$7&lt;=$F17),($D17/$G17),0))</f>
        <v>8</v>
      </c>
      <c r="CJ17" s="34" t="str">
        <f>IF(Data!$C$2&gt;0,(IF(OR(CJ$5=Data!$F$2,CJ$5=Data!$G$2,(IF(COUNTIF(Data!$A$2:$A$939,CJ$7),CJ$7=(VLOOKUP(CJ$7,Data!$A$2:$A$852,1,FALSE)),0))),"H",IF(AND(CJ$7&gt;=$E17,CJ$7&lt;=$F17),($D17/$G17),0))),IF(AND(CJ$7&gt;=$E17,CJ$7&lt;=$F17),($D17/$G17),0))</f>
        <v>H</v>
      </c>
      <c r="CK17" s="34" t="str">
        <f>IF(Data!$C$2&gt;0,(IF(OR(CK$5=Data!$F$2,CK$5=Data!$G$2,(IF(COUNTIF(Data!$A$2:$A$939,CK$7),CK$7=(VLOOKUP(CK$7,Data!$A$2:$A$852,1,FALSE)),0))),"H",IF(AND(CK$7&gt;=$E17,CK$7&lt;=$F17),($D17/$G17),0))),IF(AND(CK$7&gt;=$E17,CK$7&lt;=$F17),($D17/$G17),0))</f>
        <v>H</v>
      </c>
      <c r="CL17" s="34">
        <f>IF(Data!$C$2&gt;0,(IF(OR(CL$5=Data!$F$2,CL$5=Data!$G$2,(IF(COUNTIF(Data!$A$2:$A$939,CL$7),CL$7=(VLOOKUP(CL$7,Data!$A$2:$A$852,1,FALSE)),0))),"H",IF(AND(CL$7&gt;=$E17,CL$7&lt;=$F17),($D17/$G17),0))),IF(AND(CL$7&gt;=$E17,CL$7&lt;=$F17),($D17/$G17),0))</f>
        <v>0</v>
      </c>
      <c r="CM17" s="34">
        <f>IF(Data!$C$2&gt;0,(IF(OR(CM$5=Data!$F$2,CM$5=Data!$G$2,(IF(COUNTIF(Data!$A$2:$A$939,CM$7),CM$7=(VLOOKUP(CM$7,Data!$A$2:$A$852,1,FALSE)),0))),"H",IF(AND(CM$7&gt;=$E17,CM$7&lt;=$F17),($D17/$G17),0))),IF(AND(CM$7&gt;=$E17,CM$7&lt;=$F17),($D17/$G17),0))</f>
        <v>0</v>
      </c>
      <c r="CN17" s="34">
        <f>IF(Data!$C$2&gt;0,(IF(OR(CN$5=Data!$F$2,CN$5=Data!$G$2,(IF(COUNTIF(Data!$A$2:$A$939,CN$7),CN$7=(VLOOKUP(CN$7,Data!$A$2:$A$852,1,FALSE)),0))),"H",IF(AND(CN$7&gt;=$E17,CN$7&lt;=$F17),($D17/$G17),0))),IF(AND(CN$7&gt;=$E17,CN$7&lt;=$F17),($D17/$G17),0))</f>
        <v>0</v>
      </c>
      <c r="CO17" s="34">
        <f>IF(Data!$C$2&gt;0,(IF(OR(CO$5=Data!$F$2,CO$5=Data!$G$2,(IF(COUNTIF(Data!$A$2:$A$939,CO$7),CO$7=(VLOOKUP(CO$7,Data!$A$2:$A$852,1,FALSE)),0))),"H",IF(AND(CO$7&gt;=$E17,CO$7&lt;=$F17),($D17/$G17),0))),IF(AND(CO$7&gt;=$E17,CO$7&lt;=$F17),($D17/$G17),0))</f>
        <v>0</v>
      </c>
      <c r="CP17" s="34">
        <f>IF(Data!$C$2&gt;0,(IF(OR(CP$5=Data!$F$2,CP$5=Data!$G$2,(IF(COUNTIF(Data!$A$2:$A$939,CP$7),CP$7=(VLOOKUP(CP$7,Data!$A$2:$A$852,1,FALSE)),0))),"H",IF(AND(CP$7&gt;=$E17,CP$7&lt;=$F17),($D17/$G17),0))),IF(AND(CP$7&gt;=$E17,CP$7&lt;=$F17),($D17/$G17),0))</f>
        <v>0</v>
      </c>
      <c r="CQ17" s="34" t="str">
        <f>IF(Data!$C$2&gt;0,(IF(OR(CQ$5=Data!$F$2,CQ$5=Data!$G$2,(IF(COUNTIF(Data!$A$2:$A$939,CQ$7),CQ$7=(VLOOKUP(CQ$7,Data!$A$2:$A$852,1,FALSE)),0))),"H",IF(AND(CQ$7&gt;=$E17,CQ$7&lt;=$F17),($D17/$G17),0))),IF(AND(CQ$7&gt;=$E17,CQ$7&lt;=$F17),($D17/$G17),0))</f>
        <v>H</v>
      </c>
      <c r="CR17" s="34" t="str">
        <f>IF(Data!$C$2&gt;0,(IF(OR(CR$5=Data!$F$2,CR$5=Data!$G$2,(IF(COUNTIF(Data!$A$2:$A$939,CR$7),CR$7=(VLOOKUP(CR$7,Data!$A$2:$A$852,1,FALSE)),0))),"H",IF(AND(CR$7&gt;=$E17,CR$7&lt;=$F17),($D17/$G17),0))),IF(AND(CR$7&gt;=$E17,CR$7&lt;=$F17),($D17/$G17),0))</f>
        <v>H</v>
      </c>
      <c r="CS17" s="34">
        <f>IF(Data!$C$2&gt;0,(IF(OR(CS$5=Data!$F$2,CS$5=Data!$G$2,(IF(COUNTIF(Data!$A$2:$A$939,CS$7),CS$7=(VLOOKUP(CS$7,Data!$A$2:$A$852,1,FALSE)),0))),"H",IF(AND(CS$7&gt;=$E17,CS$7&lt;=$F17),($D17/$G17),0))),IF(AND(CS$7&gt;=$E17,CS$7&lt;=$F17),($D17/$G17),0))</f>
        <v>0</v>
      </c>
      <c r="CT17" s="34">
        <f>IF(Data!$C$2&gt;0,(IF(OR(CT$5=Data!$F$2,CT$5=Data!$G$2,(IF(COUNTIF(Data!$A$2:$A$939,CT$7),CT$7=(VLOOKUP(CT$7,Data!$A$2:$A$852,1,FALSE)),0))),"H",IF(AND(CT$7&gt;=$E17,CT$7&lt;=$F17),($D17/$G17),0))),IF(AND(CT$7&gt;=$E17,CT$7&lt;=$F17),($D17/$G17),0))</f>
        <v>0</v>
      </c>
      <c r="CU17" s="34">
        <f>IF(Data!$C$2&gt;0,(IF(OR(CU$5=Data!$F$2,CU$5=Data!$G$2,(IF(COUNTIF(Data!$A$2:$A$939,CU$7),CU$7=(VLOOKUP(CU$7,Data!$A$2:$A$852,1,FALSE)),0))),"H",IF(AND(CU$7&gt;=$E17,CU$7&lt;=$F17),($D17/$G17),0))),IF(AND(CU$7&gt;=$E17,CU$7&lt;=$F17),($D17/$G17),0))</f>
        <v>0</v>
      </c>
      <c r="CV17" s="34">
        <f>IF(Data!$C$2&gt;0,(IF(OR(CV$5=Data!$F$2,CV$5=Data!$G$2,(IF(COUNTIF(Data!$A$2:$A$939,CV$7),CV$7=(VLOOKUP(CV$7,Data!$A$2:$A$852,1,FALSE)),0))),"H",IF(AND(CV$7&gt;=$E17,CV$7&lt;=$F17),($D17/$G17),0))),IF(AND(CV$7&gt;=$E17,CV$7&lt;=$F17),($D17/$G17),0))</f>
        <v>0</v>
      </c>
      <c r="CW17" s="34">
        <f>IF(Data!$C$2&gt;0,(IF(OR(CW$5=Data!$F$2,CW$5=Data!$G$2,(IF(COUNTIF(Data!$A$2:$A$939,CW$7),CW$7=(VLOOKUP(CW$7,Data!$A$2:$A$852,1,FALSE)),0))),"H",IF(AND(CW$7&gt;=$E17,CW$7&lt;=$F17),($D17/$G17),0))),IF(AND(CW$7&gt;=$E17,CW$7&lt;=$F17),($D17/$G17),0))</f>
        <v>0</v>
      </c>
      <c r="CX17" s="34" t="str">
        <f>IF(Data!$C$2&gt;0,(IF(OR(CX$5=Data!$F$2,CX$5=Data!$G$2,(IF(COUNTIF(Data!$A$2:$A$939,CX$7),CX$7=(VLOOKUP(CX$7,Data!$A$2:$A$852,1,FALSE)),0))),"H",IF(AND(CX$7&gt;=$E17,CX$7&lt;=$F17),($D17/$G17),0))),IF(AND(CX$7&gt;=$E17,CX$7&lt;=$F17),($D17/$G17),0))</f>
        <v>H</v>
      </c>
      <c r="CY17" s="34" t="str">
        <f>IF(Data!$C$2&gt;0,(IF(OR(CY$5=Data!$F$2,CY$5=Data!$G$2,(IF(COUNTIF(Data!$A$2:$A$939,CY$7),CY$7=(VLOOKUP(CY$7,Data!$A$2:$A$852,1,FALSE)),0))),"H",IF(AND(CY$7&gt;=$E17,CY$7&lt;=$F17),($D17/$G17),0))),IF(AND(CY$7&gt;=$E17,CY$7&lt;=$F17),($D17/$G17),0))</f>
        <v>H</v>
      </c>
      <c r="CZ17" s="34">
        <f>IF(Data!$C$2&gt;0,(IF(OR(CZ$5=Data!$F$2,CZ$5=Data!$G$2,(IF(COUNTIF(Data!$A$2:$A$939,CZ$7),CZ$7=(VLOOKUP(CZ$7,Data!$A$2:$A$852,1,FALSE)),0))),"H",IF(AND(CZ$7&gt;=$E17,CZ$7&lt;=$F17),($D17/$G17),0))),IF(AND(CZ$7&gt;=$E17,CZ$7&lt;=$F17),($D17/$G17),0))</f>
        <v>0</v>
      </c>
      <c r="DA17" s="34">
        <f>IF(Data!$C$2&gt;0,(IF(OR(DA$5=Data!$F$2,DA$5=Data!$G$2,(IF(COUNTIF(Data!$A$2:$A$939,DA$7),DA$7=(VLOOKUP(DA$7,Data!$A$2:$A$852,1,FALSE)),0))),"H",IF(AND(DA$7&gt;=$E17,DA$7&lt;=$F17),($D17/$G17),0))),IF(AND(DA$7&gt;=$E17,DA$7&lt;=$F17),($D17/$G17),0))</f>
        <v>0</v>
      </c>
      <c r="DB17" s="34">
        <f>IF(Data!$C$2&gt;0,(IF(OR(DB$5=Data!$F$2,DB$5=Data!$G$2,(IF(COUNTIF(Data!$A$2:$A$939,DB$7),DB$7=(VLOOKUP(DB$7,Data!$A$2:$A$852,1,FALSE)),0))),"H",IF(AND(DB$7&gt;=$E17,DB$7&lt;=$F17),($D17/$G17),0))),IF(AND(DB$7&gt;=$E17,DB$7&lt;=$F17),($D17/$G17),0))</f>
        <v>0</v>
      </c>
      <c r="DC17" s="34">
        <f>IF(Data!$C$2&gt;0,(IF(OR(DC$5=Data!$F$2,DC$5=Data!$G$2,(IF(COUNTIF(Data!$A$2:$A$939,DC$7),DC$7=(VLOOKUP(DC$7,Data!$A$2:$A$852,1,FALSE)),0))),"H",IF(AND(DC$7&gt;=$E17,DC$7&lt;=$F17),($D17/$G17),0))),IF(AND(DC$7&gt;=$E17,DC$7&lt;=$F17),($D17/$G17),0))</f>
        <v>0</v>
      </c>
      <c r="DD17" s="34">
        <f>IF(Data!$C$2&gt;0,(IF(OR(DD$5=Data!$F$2,DD$5=Data!$G$2,(IF(COUNTIF(Data!$A$2:$A$939,DD$7),DD$7=(VLOOKUP(DD$7,Data!$A$2:$A$852,1,FALSE)),0))),"H",IF(AND(DD$7&gt;=$E17,DD$7&lt;=$F17),($D17/$G17),0))),IF(AND(DD$7&gt;=$E17,DD$7&lt;=$F17),($D17/$G17),0))</f>
        <v>0</v>
      </c>
      <c r="DE17" s="34" t="str">
        <f>IF(Data!$C$2&gt;0,(IF(OR(DE$5=Data!$F$2,DE$5=Data!$G$2,(IF(COUNTIF(Data!$A$2:$A$939,DE$7),DE$7=(VLOOKUP(DE$7,Data!$A$2:$A$852,1,FALSE)),0))),"H",IF(AND(DE$7&gt;=$E17,DE$7&lt;=$F17),($D17/$G17),0))),IF(AND(DE$7&gt;=$E17,DE$7&lt;=$F17),($D17/$G17),0))</f>
        <v>H</v>
      </c>
      <c r="DF17" s="34" t="str">
        <f>IF(Data!$C$2&gt;0,(IF(OR(DF$5=Data!$F$2,DF$5=Data!$G$2,(IF(COUNTIF(Data!$A$2:$A$939,DF$7),DF$7=(VLOOKUP(DF$7,Data!$A$2:$A$852,1,FALSE)),0))),"H",IF(AND(DF$7&gt;=$E17,DF$7&lt;=$F17),($D17/$G17),0))),IF(AND(DF$7&gt;=$E17,DF$7&lt;=$F17),($D17/$G17),0))</f>
        <v>H</v>
      </c>
      <c r="DG17" s="34">
        <f>IF(Data!$C$2&gt;0,(IF(OR(DG$5=Data!$F$2,DG$5=Data!$G$2,(IF(COUNTIF(Data!$A$2:$A$939,DG$7),DG$7=(VLOOKUP(DG$7,Data!$A$2:$A$852,1,FALSE)),0))),"H",IF(AND(DG$7&gt;=$E17,DG$7&lt;=$F17),($D17/$G17),0))),IF(AND(DG$7&gt;=$E17,DG$7&lt;=$F17),($D17/$G17),0))</f>
        <v>0</v>
      </c>
      <c r="DH17" s="34">
        <f>IF(Data!$C$2&gt;0,(IF(OR(DH$5=Data!$F$2,DH$5=Data!$G$2,(IF(COUNTIF(Data!$A$2:$A$939,DH$7),DH$7=(VLOOKUP(DH$7,Data!$A$2:$A$852,1,FALSE)),0))),"H",IF(AND(DH$7&gt;=$E17,DH$7&lt;=$F17),($D17/$G17),0))),IF(AND(DH$7&gt;=$E17,DH$7&lt;=$F17),($D17/$G17),0))</f>
        <v>0</v>
      </c>
      <c r="DI17" s="34">
        <f>IF(Data!$C$2&gt;0,(IF(OR(DI$5=Data!$F$2,DI$5=Data!$G$2,(IF(COUNTIF(Data!$A$2:$A$939,DI$7),DI$7=(VLOOKUP(DI$7,Data!$A$2:$A$852,1,FALSE)),0))),"H",IF(AND(DI$7&gt;=$E17,DI$7&lt;=$F17),($D17/$G17),0))),IF(AND(DI$7&gt;=$E17,DI$7&lt;=$F17),($D17/$G17),0))</f>
        <v>0</v>
      </c>
      <c r="DJ17" s="34">
        <f>IF(Data!$C$2&gt;0,(IF(OR(DJ$5=Data!$F$2,DJ$5=Data!$G$2,(IF(COUNTIF(Data!$A$2:$A$939,DJ$7),DJ$7=(VLOOKUP(DJ$7,Data!$A$2:$A$852,1,FALSE)),0))),"H",IF(AND(DJ$7&gt;=$E17,DJ$7&lt;=$F17),($D17/$G17),0))),IF(AND(DJ$7&gt;=$E17,DJ$7&lt;=$F17),($D17/$G17),0))</f>
        <v>0</v>
      </c>
      <c r="DK17" s="34">
        <f>IF(Data!$C$2&gt;0,(IF(OR(DK$5=Data!$F$2,DK$5=Data!$G$2,(IF(COUNTIF(Data!$A$2:$A$939,DK$7),DK$7=(VLOOKUP(DK$7,Data!$A$2:$A$852,1,FALSE)),0))),"H",IF(AND(DK$7&gt;=$E17,DK$7&lt;=$F17),($D17/$G17),0))),IF(AND(DK$7&gt;=$E17,DK$7&lt;=$F17),($D17/$G17),0))</f>
        <v>0</v>
      </c>
      <c r="DL17" s="34" t="str">
        <f>IF(Data!$C$2&gt;0,(IF(OR(DL$5=Data!$F$2,DL$5=Data!$G$2,(IF(COUNTIF(Data!$A$2:$A$939,DL$7),DL$7=(VLOOKUP(DL$7,Data!$A$2:$A$852,1,FALSE)),0))),"H",IF(AND(DL$7&gt;=$E17,DL$7&lt;=$F17),($D17/$G17),0))),IF(AND(DL$7&gt;=$E17,DL$7&lt;=$F17),($D17/$G17),0))</f>
        <v>H</v>
      </c>
      <c r="DM17" s="34" t="str">
        <f>IF(Data!$C$2&gt;0,(IF(OR(DM$5=Data!$F$2,DM$5=Data!$G$2,(IF(COUNTIF(Data!$A$2:$A$939,DM$7),DM$7=(VLOOKUP(DM$7,Data!$A$2:$A$852,1,FALSE)),0))),"H",IF(AND(DM$7&gt;=$E17,DM$7&lt;=$F17),($D17/$G17),0))),IF(AND(DM$7&gt;=$E17,DM$7&lt;=$F17),($D17/$G17),0))</f>
        <v>H</v>
      </c>
      <c r="DN17" s="34">
        <f>IF(Data!$C$2&gt;0,(IF(OR(DN$5=Data!$F$2,DN$5=Data!$G$2,(IF(COUNTIF(Data!$A$2:$A$939,DN$7),DN$7=(VLOOKUP(DN$7,Data!$A$2:$A$852,1,FALSE)),0))),"H",IF(AND(DN$7&gt;=$E17,DN$7&lt;=$F17),($D17/$G17),0))),IF(AND(DN$7&gt;=$E17,DN$7&lt;=$F17),($D17/$G17),0))</f>
        <v>0</v>
      </c>
      <c r="DO17" s="34">
        <f>IF(Data!$C$2&gt;0,(IF(OR(DO$5=Data!$F$2,DO$5=Data!$G$2,(IF(COUNTIF(Data!$A$2:$A$939,DO$7),DO$7=(VLOOKUP(DO$7,Data!$A$2:$A$852,1,FALSE)),0))),"H",IF(AND(DO$7&gt;=$E17,DO$7&lt;=$F17),($D17/$G17),0))),IF(AND(DO$7&gt;=$E17,DO$7&lt;=$F17),($D17/$G17),0))</f>
        <v>0</v>
      </c>
      <c r="DP17" s="34">
        <f>IF(Data!$C$2&gt;0,(IF(OR(DP$5=Data!$F$2,DP$5=Data!$G$2,(IF(COUNTIF(Data!$A$2:$A$939,DP$7),DP$7=(VLOOKUP(DP$7,Data!$A$2:$A$852,1,FALSE)),0))),"H",IF(AND(DP$7&gt;=$E17,DP$7&lt;=$F17),($D17/$G17),0))),IF(AND(DP$7&gt;=$E17,DP$7&lt;=$F17),($D17/$G17),0))</f>
        <v>0</v>
      </c>
      <c r="DQ17" s="34">
        <f>IF(Data!$C$2&gt;0,(IF(OR(DQ$5=Data!$F$2,DQ$5=Data!$G$2,(IF(COUNTIF(Data!$A$2:$A$939,DQ$7),DQ$7=(VLOOKUP(DQ$7,Data!$A$2:$A$852,1,FALSE)),0))),"H",IF(AND(DQ$7&gt;=$E17,DQ$7&lt;=$F17),($D17/$G17),0))),IF(AND(DQ$7&gt;=$E17,DQ$7&lt;=$F17),($D17/$G17),0))</f>
        <v>0</v>
      </c>
      <c r="DR17" s="34">
        <f>IF(Data!$C$2&gt;0,(IF(OR(DR$5=Data!$F$2,DR$5=Data!$G$2,(IF(COUNTIF(Data!$A$2:$A$939,DR$7),DR$7=(VLOOKUP(DR$7,Data!$A$2:$A$852,1,FALSE)),0))),"H",IF(AND(DR$7&gt;=$E17,DR$7&lt;=$F17),($D17/$G17),0))),IF(AND(DR$7&gt;=$E17,DR$7&lt;=$F17),($D17/$G17),0))</f>
        <v>0</v>
      </c>
      <c r="DS17" s="34" t="str">
        <f>IF(Data!$C$2&gt;0,(IF(OR(DS$5=Data!$F$2,DS$5=Data!$G$2,(IF(COUNTIF(Data!$A$2:$A$939,DS$7),DS$7=(VLOOKUP(DS$7,Data!$A$2:$A$852,1,FALSE)),0))),"H",IF(AND(DS$7&gt;=$E17,DS$7&lt;=$F17),($D17/$G17),0))),IF(AND(DS$7&gt;=$E17,DS$7&lt;=$F17),($D17/$G17),0))</f>
        <v>H</v>
      </c>
      <c r="DT17" s="34" t="str">
        <f>IF(Data!$C$2&gt;0,(IF(OR(DT$5=Data!$F$2,DT$5=Data!$G$2,(IF(COUNTIF(Data!$A$2:$A$939,DT$7),DT$7=(VLOOKUP(DT$7,Data!$A$2:$A$852,1,FALSE)),0))),"H",IF(AND(DT$7&gt;=$E17,DT$7&lt;=$F17),($D17/$G17),0))),IF(AND(DT$7&gt;=$E17,DT$7&lt;=$F17),($D17/$G17),0))</f>
        <v>H</v>
      </c>
      <c r="DU17" s="34">
        <f>IF(Data!$C$2&gt;0,(IF(OR(DU$5=Data!$F$2,DU$5=Data!$G$2,(IF(COUNTIF(Data!$A$2:$A$939,DU$7),DU$7=(VLOOKUP(DU$7,Data!$A$2:$A$852,1,FALSE)),0))),"H",IF(AND(DU$7&gt;=$E17,DU$7&lt;=$F17),($D17/$G17),0))),IF(AND(DU$7&gt;=$E17,DU$7&lt;=$F17),($D17/$G17),0))</f>
        <v>0</v>
      </c>
      <c r="DV17" s="34">
        <f>IF(Data!$C$2&gt;0,(IF(OR(DV$5=Data!$F$2,DV$5=Data!$G$2,(IF(COUNTIF(Data!$A$2:$A$939,DV$7),DV$7=(VLOOKUP(DV$7,Data!$A$2:$A$852,1,FALSE)),0))),"H",IF(AND(DV$7&gt;=$E17,DV$7&lt;=$F17),($D17/$G17),0))),IF(AND(DV$7&gt;=$E17,DV$7&lt;=$F17),($D17/$G17),0))</f>
        <v>0</v>
      </c>
      <c r="DW17" s="34">
        <f>IF(Data!$C$2&gt;0,(IF(OR(DW$5=Data!$F$2,DW$5=Data!$G$2,(IF(COUNTIF(Data!$A$2:$A$939,DW$7),DW$7=(VLOOKUP(DW$7,Data!$A$2:$A$852,1,FALSE)),0))),"H",IF(AND(DW$7&gt;=$E17,DW$7&lt;=$F17),($D17/$G17),0))),IF(AND(DW$7&gt;=$E17,DW$7&lt;=$F17),($D17/$G17),0))</f>
        <v>0</v>
      </c>
      <c r="DX17" s="34">
        <f>IF(Data!$C$2&gt;0,(IF(OR(DX$5=Data!$F$2,DX$5=Data!$G$2,(IF(COUNTIF(Data!$A$2:$A$939,DX$7),DX$7=(VLOOKUP(DX$7,Data!$A$2:$A$852,1,FALSE)),0))),"H",IF(AND(DX$7&gt;=$E17,DX$7&lt;=$F17),($D17/$G17),0))),IF(AND(DX$7&gt;=$E17,DX$7&lt;=$F17),($D17/$G17),0))</f>
        <v>0</v>
      </c>
      <c r="DY17" s="34">
        <f>IF(Data!$C$2&gt;0,(IF(OR(DY$5=Data!$F$2,DY$5=Data!$G$2,(IF(COUNTIF(Data!$A$2:$A$939,DY$7),DY$7=(VLOOKUP(DY$7,Data!$A$2:$A$852,1,FALSE)),0))),"H",IF(AND(DY$7&gt;=$E17,DY$7&lt;=$F17),($D17/$G17),0))),IF(AND(DY$7&gt;=$E17,DY$7&lt;=$F17),($D17/$G17),0))</f>
        <v>0</v>
      </c>
      <c r="DZ17" s="34" t="str">
        <f>IF(Data!$C$2&gt;0,(IF(OR(DZ$5=Data!$F$2,DZ$5=Data!$G$2,(IF(COUNTIF(Data!$A$2:$A$939,DZ$7),DZ$7=(VLOOKUP(DZ$7,Data!$A$2:$A$852,1,FALSE)),0))),"H",IF(AND(DZ$7&gt;=$E17,DZ$7&lt;=$F17),($D17/$G17),0))),IF(AND(DZ$7&gt;=$E17,DZ$7&lt;=$F17),($D17/$G17),0))</f>
        <v>H</v>
      </c>
      <c r="EA17" s="34" t="str">
        <f>IF(Data!$C$2&gt;0,(IF(OR(EA$5=Data!$F$2,EA$5=Data!$G$2,(IF(COUNTIF(Data!$A$2:$A$939,EA$7),EA$7=(VLOOKUP(EA$7,Data!$A$2:$A$852,1,FALSE)),0))),"H",IF(AND(EA$7&gt;=$E17,EA$7&lt;=$F17),($D17/$G17),0))),IF(AND(EA$7&gt;=$E17,EA$7&lt;=$F17),($D17/$G17),0))</f>
        <v>H</v>
      </c>
      <c r="EB17" s="34">
        <f>IF(Data!$C$2&gt;0,(IF(OR(EB$5=Data!$F$2,EB$5=Data!$G$2,(IF(COUNTIF(Data!$A$2:$A$939,EB$7),EB$7=(VLOOKUP(EB$7,Data!$A$2:$A$852,1,FALSE)),0))),"H",IF(AND(EB$7&gt;=$E17,EB$7&lt;=$F17),($D17/$G17),0))),IF(AND(EB$7&gt;=$E17,EB$7&lt;=$F17),($D17/$G17),0))</f>
        <v>0</v>
      </c>
      <c r="EC17" s="34">
        <f>IF(Data!$C$2&gt;0,(IF(OR(EC$5=Data!$F$2,EC$5=Data!$G$2,(IF(COUNTIF(Data!$A$2:$A$939,EC$7),EC$7=(VLOOKUP(EC$7,Data!$A$2:$A$852,1,FALSE)),0))),"H",IF(AND(EC$7&gt;=$E17,EC$7&lt;=$F17),($D17/$G17),0))),IF(AND(EC$7&gt;=$E17,EC$7&lt;=$F17),($D17/$G17),0))</f>
        <v>0</v>
      </c>
      <c r="ED17" s="34">
        <f>IF(Data!$C$2&gt;0,(IF(OR(ED$5=Data!$F$2,ED$5=Data!$G$2,(IF(COUNTIF(Data!$A$2:$A$939,ED$7),ED$7=(VLOOKUP(ED$7,Data!$A$2:$A$852,1,FALSE)),0))),"H",IF(AND(ED$7&gt;=$E17,ED$7&lt;=$F17),($D17/$G17),0))),IF(AND(ED$7&gt;=$E17,ED$7&lt;=$F17),($D17/$G17),0))</f>
        <v>0</v>
      </c>
      <c r="EE17" s="34">
        <f>IF(Data!$C$2&gt;0,(IF(OR(EE$5=Data!$F$2,EE$5=Data!$G$2,(IF(COUNTIF(Data!$A$2:$A$939,EE$7),EE$7=(VLOOKUP(EE$7,Data!$A$2:$A$852,1,FALSE)),0))),"H",IF(AND(EE$7&gt;=$E17,EE$7&lt;=$F17),($D17/$G17),0))),IF(AND(EE$7&gt;=$E17,EE$7&lt;=$F17),($D17/$G17),0))</f>
        <v>0</v>
      </c>
      <c r="EF17" s="34">
        <f>IF(Data!$C$2&gt;0,(IF(OR(EF$5=Data!$F$2,EF$5=Data!$G$2,(IF(COUNTIF(Data!$A$2:$A$939,EF$7),EF$7=(VLOOKUP(EF$7,Data!$A$2:$A$852,1,FALSE)),0))),"H",IF(AND(EF$7&gt;=$E17,EF$7&lt;=$F17),($D17/$G17),0))),IF(AND(EF$7&gt;=$E17,EF$7&lt;=$F17),($D17/$G17),0))</f>
        <v>0</v>
      </c>
      <c r="EG17" s="34" t="str">
        <f>IF(Data!$C$2&gt;0,(IF(OR(EG$5=Data!$F$2,EG$5=Data!$G$2,(IF(COUNTIF(Data!$A$2:$A$939,EG$7),EG$7=(VLOOKUP(EG$7,Data!$A$2:$A$852,1,FALSE)),0))),"H",IF(AND(EG$7&gt;=$E17,EG$7&lt;=$F17),($D17/$G17),0))),IF(AND(EG$7&gt;=$E17,EG$7&lt;=$F17),($D17/$G17),0))</f>
        <v>H</v>
      </c>
      <c r="EH17" s="34" t="str">
        <f>IF(Data!$C$2&gt;0,(IF(OR(EH$5=Data!$F$2,EH$5=Data!$G$2,(IF(COUNTIF(Data!$A$2:$A$939,EH$7),EH$7=(VLOOKUP(EH$7,Data!$A$2:$A$852,1,FALSE)),0))),"H",IF(AND(EH$7&gt;=$E17,EH$7&lt;=$F17),($D17/$G17),0))),IF(AND(EH$7&gt;=$E17,EH$7&lt;=$F17),($D17/$G17),0))</f>
        <v>H</v>
      </c>
      <c r="EI17" s="34">
        <f>IF(Data!$C$2&gt;0,(IF(OR(EI$5=Data!$F$2,EI$5=Data!$G$2,(IF(COUNTIF(Data!$A$2:$A$939,EI$7),EI$7=(VLOOKUP(EI$7,Data!$A$2:$A$852,1,FALSE)),0))),"H",IF(AND(EI$7&gt;=$E17,EI$7&lt;=$F17),($D17/$G17),0))),IF(AND(EI$7&gt;=$E17,EI$7&lt;=$F17),($D17/$G17),0))</f>
        <v>0</v>
      </c>
      <c r="EJ17" s="34">
        <f>IF(Data!$C$2&gt;0,(IF(OR(EJ$5=Data!$F$2,EJ$5=Data!$G$2,(IF(COUNTIF(Data!$A$2:$A$939,EJ$7),EJ$7=(VLOOKUP(EJ$7,Data!$A$2:$A$852,1,FALSE)),0))),"H",IF(AND(EJ$7&gt;=$E17,EJ$7&lt;=$F17),($D17/$G17),0))),IF(AND(EJ$7&gt;=$E17,EJ$7&lt;=$F17),($D17/$G17),0))</f>
        <v>0</v>
      </c>
      <c r="EK17" s="34">
        <f>IF(Data!$C$2&gt;0,(IF(OR(EK$5=Data!$F$2,EK$5=Data!$G$2,(IF(COUNTIF(Data!$A$2:$A$939,EK$7),EK$7=(VLOOKUP(EK$7,Data!$A$2:$A$852,1,FALSE)),0))),"H",IF(AND(EK$7&gt;=$E17,EK$7&lt;=$F17),($D17/$G17),0))),IF(AND(EK$7&gt;=$E17,EK$7&lt;=$F17),($D17/$G17),0))</f>
        <v>0</v>
      </c>
      <c r="EL17" s="34">
        <f>IF(Data!$C$2&gt;0,(IF(OR(EL$5=Data!$F$2,EL$5=Data!$G$2,(IF(COUNTIF(Data!$A$2:$A$939,EL$7),EL$7=(VLOOKUP(EL$7,Data!$A$2:$A$852,1,FALSE)),0))),"H",IF(AND(EL$7&gt;=$E17,EL$7&lt;=$F17),($D17/$G17),0))),IF(AND(EL$7&gt;=$E17,EL$7&lt;=$F17),($D17/$G17),0))</f>
        <v>0</v>
      </c>
      <c r="EM17" s="34">
        <f>IF(Data!$C$2&gt;0,(IF(OR(EM$5=Data!$F$2,EM$5=Data!$G$2,(IF(COUNTIF(Data!$A$2:$A$939,EM$7),EM$7=(VLOOKUP(EM$7,Data!$A$2:$A$852,1,FALSE)),0))),"H",IF(AND(EM$7&gt;=$E17,EM$7&lt;=$F17),($D17/$G17),0))),IF(AND(EM$7&gt;=$E17,EM$7&lt;=$F17),($D17/$G17),0))</f>
        <v>0</v>
      </c>
      <c r="EN17" s="34" t="str">
        <f>IF(Data!$C$2&gt;0,(IF(OR(EN$5=Data!$F$2,EN$5=Data!$G$2,(IF(COUNTIF(Data!$A$2:$A$939,EN$7),EN$7=(VLOOKUP(EN$7,Data!$A$2:$A$852,1,FALSE)),0))),"H",IF(AND(EN$7&gt;=$E17,EN$7&lt;=$F17),($D17/$G17),0))),IF(AND(EN$7&gt;=$E17,EN$7&lt;=$F17),($D17/$G17),0))</f>
        <v>H</v>
      </c>
      <c r="EO17" s="35" t="str">
        <f>IF(Data!$C$2&gt;0,(IF(OR(EO$5=Data!$F$2,EO$5=Data!$G$2,(IF(COUNTIF(Data!$A$2:$A$939,EO$7),EO$7=(VLOOKUP(EO$7,Data!$A$2:$A$852,1,FALSE)),0))),"H",IF(AND(EO$7&gt;=$E17,EO$7&lt;=$F17),($D17/$G17),0))),IF(AND(EO$7&gt;=$E17,EO$7&lt;=$F17),($D17/$G17),0))</f>
        <v>H</v>
      </c>
      <c r="EP17" s="8" t="s">
        <v>47</v>
      </c>
      <c r="EQ17" s="18">
        <f>SUM(T17:EO17)-D17</f>
        <v>0</v>
      </c>
    </row>
    <row r="18" spans="1:147" ht="30" customHeight="1" thickBot="1">
      <c r="A18" s="385"/>
      <c r="B18" s="369"/>
      <c r="C18" s="369"/>
      <c r="D18" s="347"/>
      <c r="E18" s="366"/>
      <c r="F18" s="366"/>
      <c r="G18" s="373"/>
      <c r="H18" s="347"/>
      <c r="I18" s="363"/>
      <c r="J18" s="366"/>
      <c r="K18" s="351"/>
      <c r="L18" s="366"/>
      <c r="M18" s="373"/>
      <c r="N18" s="373"/>
      <c r="O18" s="347"/>
      <c r="P18" s="363"/>
      <c r="Q18" s="345"/>
      <c r="R18" s="347"/>
      <c r="S18" s="342"/>
      <c r="T18" s="36">
        <f>IF(T$7&gt;$L17,(((IF(Data!$C$2&gt;0,(IF(OR(T$5=Data!$F$2,T$5=Data!$G$2,(IF(COUNTIF(Data!$A$2:$A$939,T$7),T$7=(VLOOKUP(T$7,Data!$A$2:$A$852,1,FALSE)),0))),"H",IF(AND(T$7&gt;=$J17,T$7&lt;=$K17),($D17*(1-$P17)/$N17),0))),IF(AND(T$7&gt;=$J17,T$7&lt;=$K17),(($D17-$O17)/$N17),0))))),(((IF(Data!$C$2&gt;0,(IF(OR(T$5=Data!$F$2,T$5=Data!$G$2,(IF(COUNTIF(Data!$A$2:$A$939,T$7),T$7=(VLOOKUP(T$7,Data!$A$2:$A$852,1,FALSE)),0))),"H",IF(AND(T$7&gt;=$J17,T$7&lt;=$L17),($D17*$P17/$M17),0))),IF(AND(T$7&gt;=$J17,T$7&lt;=$L17),(($D17*$P17)/$M17),0))))))</f>
        <v>0</v>
      </c>
      <c r="U18" s="37">
        <f>IF(U$7&gt;$L17,(((IF(Data!$C$2&gt;0,(IF(OR(U$5=Data!$F$2,U$5=Data!$G$2,(IF(COUNTIF(Data!$A$2:$A$939,U$7),U$7=(VLOOKUP(U$7,Data!$A$2:$A$852,1,FALSE)),0))),"H",IF(AND(U$7&gt;=$J17,U$7&lt;=$K17),($D17*(1-$P17)/$N17),0))),IF(AND(U$7&gt;=$J17,U$7&lt;=$K17),(($D17-$O17)/$N17),0))))),(((IF(Data!$C$2&gt;0,(IF(OR(U$5=Data!$F$2,U$5=Data!$G$2,(IF(COUNTIF(Data!$A$2:$A$939,U$7),U$7=(VLOOKUP(U$7,Data!$A$2:$A$852,1,FALSE)),0))),"H",IF(AND(U$7&gt;=$J17,U$7&lt;=$L17),($D17*$P17/$M17),0))),IF(AND(U$7&gt;=$J17,U$7&lt;=$L17),(($D17*$P17)/$M17),0))))))</f>
        <v>0</v>
      </c>
      <c r="V18" s="37">
        <f>IF(V$7&gt;$L17,(((IF(Data!$C$2&gt;0,(IF(OR(V$5=Data!$F$2,V$5=Data!$G$2,(IF(COUNTIF(Data!$A$2:$A$939,V$7),V$7=(VLOOKUP(V$7,Data!$A$2:$A$852,1,FALSE)),0))),"H",IF(AND(V$7&gt;=$J17,V$7&lt;=$K17),($D17*(1-$P17)/$N17),0))),IF(AND(V$7&gt;=$J17,V$7&lt;=$K17),(($D17-$O17)/$N17),0))))),(((IF(Data!$C$2&gt;0,(IF(OR(V$5=Data!$F$2,V$5=Data!$G$2,(IF(COUNTIF(Data!$A$2:$A$939,V$7),V$7=(VLOOKUP(V$7,Data!$A$2:$A$852,1,FALSE)),0))),"H",IF(AND(V$7&gt;=$J17,V$7&lt;=$L17),($D17*$P17/$M17),0))),IF(AND(V$7&gt;=$J17,V$7&lt;=$L17),(($D17*$P17)/$M17),0))))))</f>
        <v>0</v>
      </c>
      <c r="W18" s="37">
        <f>IF(W$7&gt;$L17,(((IF(Data!$C$2&gt;0,(IF(OR(W$5=Data!$F$2,W$5=Data!$G$2,(IF(COUNTIF(Data!$A$2:$A$939,W$7),W$7=(VLOOKUP(W$7,Data!$A$2:$A$852,1,FALSE)),0))),"H",IF(AND(W$7&gt;=$J17,W$7&lt;=$K17),($D17*(1-$P17)/$N17),0))),IF(AND(W$7&gt;=$J17,W$7&lt;=$K17),(($D17-$O17)/$N17),0))))),(((IF(Data!$C$2&gt;0,(IF(OR(W$5=Data!$F$2,W$5=Data!$G$2,(IF(COUNTIF(Data!$A$2:$A$939,W$7),W$7=(VLOOKUP(W$7,Data!$A$2:$A$852,1,FALSE)),0))),"H",IF(AND(W$7&gt;=$J17,W$7&lt;=$L17),($D17*$P17/$M17),0))),IF(AND(W$7&gt;=$J17,W$7&lt;=$L17),(($D17*$P17)/$M17),0))))))</f>
        <v>0</v>
      </c>
      <c r="X18" s="37">
        <f>IF(X$7&gt;$L17,(((IF(Data!$C$2&gt;0,(IF(OR(X$5=Data!$F$2,X$5=Data!$G$2,(IF(COUNTIF(Data!$A$2:$A$939,X$7),X$7=(VLOOKUP(X$7,Data!$A$2:$A$852,1,FALSE)),0))),"H",IF(AND(X$7&gt;=$J17,X$7&lt;=$K17),($D17*(1-$P17)/$N17),0))),IF(AND(X$7&gt;=$J17,X$7&lt;=$K17),(($D17-$O17)/$N17),0))))),(((IF(Data!$C$2&gt;0,(IF(OR(X$5=Data!$F$2,X$5=Data!$G$2,(IF(COUNTIF(Data!$A$2:$A$939,X$7),X$7=(VLOOKUP(X$7,Data!$A$2:$A$852,1,FALSE)),0))),"H",IF(AND(X$7&gt;=$J17,X$7&lt;=$L17),($D17*$P17/$M17),0))),IF(AND(X$7&gt;=$J17,X$7&lt;=$L17),(($D17*$P17)/$M17),0))))))</f>
        <v>0</v>
      </c>
      <c r="Y18" s="37" t="str">
        <f>IF(Y$7&gt;$L17,(((IF(Data!$C$2&gt;0,(IF(OR(Y$5=Data!$F$2,Y$5=Data!$G$2,(IF(COUNTIF(Data!$A$2:$A$939,Y$7),Y$7=(VLOOKUP(Y$7,Data!$A$2:$A$852,1,FALSE)),0))),"H",IF(AND(Y$7&gt;=$J17,Y$7&lt;=$K17),($D17*(1-$P17)/$N17),0))),IF(AND(Y$7&gt;=$J17,Y$7&lt;=$K17),(($D17-$O17)/$N17),0))))),(((IF(Data!$C$2&gt;0,(IF(OR(Y$5=Data!$F$2,Y$5=Data!$G$2,(IF(COUNTIF(Data!$A$2:$A$939,Y$7),Y$7=(VLOOKUP(Y$7,Data!$A$2:$A$852,1,FALSE)),0))),"H",IF(AND(Y$7&gt;=$J17,Y$7&lt;=$L17),($D17*$P17/$M17),0))),IF(AND(Y$7&gt;=$J17,Y$7&lt;=$L17),(($D17*$P17)/$M17),0))))))</f>
        <v>H</v>
      </c>
      <c r="Z18" s="37" t="str">
        <f>IF(Z$7&gt;$L17,(((IF(Data!$C$2&gt;0,(IF(OR(Z$5=Data!$F$2,Z$5=Data!$G$2,(IF(COUNTIF(Data!$A$2:$A$939,Z$7),Z$7=(VLOOKUP(Z$7,Data!$A$2:$A$852,1,FALSE)),0))),"H",IF(AND(Z$7&gt;=$J17,Z$7&lt;=$K17),($D17*(1-$P17)/$N17),0))),IF(AND(Z$7&gt;=$J17,Z$7&lt;=$K17),(($D17-$O17)/$N17),0))))),(((IF(Data!$C$2&gt;0,(IF(OR(Z$5=Data!$F$2,Z$5=Data!$G$2,(IF(COUNTIF(Data!$A$2:$A$939,Z$7),Z$7=(VLOOKUP(Z$7,Data!$A$2:$A$852,1,FALSE)),0))),"H",IF(AND(Z$7&gt;=$J17,Z$7&lt;=$L17),($D17*$P17/$M17),0))),IF(AND(Z$7&gt;=$J17,Z$7&lt;=$L17),(($D17*$P17)/$M17),0))))))</f>
        <v>H</v>
      </c>
      <c r="AA18" s="37">
        <f>IF(AA$7&gt;$L17,(((IF(Data!$C$2&gt;0,(IF(OR(AA$5=Data!$F$2,AA$5=Data!$G$2,(IF(COUNTIF(Data!$A$2:$A$939,AA$7),AA$7=(VLOOKUP(AA$7,Data!$A$2:$A$852,1,FALSE)),0))),"H",IF(AND(AA$7&gt;=$J17,AA$7&lt;=$K17),($D17*(1-$P17)/$N17),0))),IF(AND(AA$7&gt;=$J17,AA$7&lt;=$K17),(($D17-$O17)/$N17),0))))),(((IF(Data!$C$2&gt;0,(IF(OR(AA$5=Data!$F$2,AA$5=Data!$G$2,(IF(COUNTIF(Data!$A$2:$A$939,AA$7),AA$7=(VLOOKUP(AA$7,Data!$A$2:$A$852,1,FALSE)),0))),"H",IF(AND(AA$7&gt;=$J17,AA$7&lt;=$L17),($D17*$P17/$M17),0))),IF(AND(AA$7&gt;=$J17,AA$7&lt;=$L17),(($D17*$P17)/$M17),0))))))</f>
        <v>0</v>
      </c>
      <c r="AB18" s="37">
        <f>IF(AB$7&gt;$L17,(((IF(Data!$C$2&gt;0,(IF(OR(AB$5=Data!$F$2,AB$5=Data!$G$2,(IF(COUNTIF(Data!$A$2:$A$939,AB$7),AB$7=(VLOOKUP(AB$7,Data!$A$2:$A$852,1,FALSE)),0))),"H",IF(AND(AB$7&gt;=$J17,AB$7&lt;=$K17),($D17*(1-$P17)/$N17),0))),IF(AND(AB$7&gt;=$J17,AB$7&lt;=$K17),(($D17-$O17)/$N17),0))))),(((IF(Data!$C$2&gt;0,(IF(OR(AB$5=Data!$F$2,AB$5=Data!$G$2,(IF(COUNTIF(Data!$A$2:$A$939,AB$7),AB$7=(VLOOKUP(AB$7,Data!$A$2:$A$852,1,FALSE)),0))),"H",IF(AND(AB$7&gt;=$J17,AB$7&lt;=$L17),($D17*$P17/$M17),0))),IF(AND(AB$7&gt;=$J17,AB$7&lt;=$L17),(($D17*$P17)/$M17),0))))))</f>
        <v>0</v>
      </c>
      <c r="AC18" s="37">
        <f>IF(AC$7&gt;$L17,(((IF(Data!$C$2&gt;0,(IF(OR(AC$5=Data!$F$2,AC$5=Data!$G$2,(IF(COUNTIF(Data!$A$2:$A$939,AC$7),AC$7=(VLOOKUP(AC$7,Data!$A$2:$A$852,1,FALSE)),0))),"H",IF(AND(AC$7&gt;=$J17,AC$7&lt;=$K17),($D17*(1-$P17)/$N17),0))),IF(AND(AC$7&gt;=$J17,AC$7&lt;=$K17),(($D17-$O17)/$N17),0))))),(((IF(Data!$C$2&gt;0,(IF(OR(AC$5=Data!$F$2,AC$5=Data!$G$2,(IF(COUNTIF(Data!$A$2:$A$939,AC$7),AC$7=(VLOOKUP(AC$7,Data!$A$2:$A$852,1,FALSE)),0))),"H",IF(AND(AC$7&gt;=$J17,AC$7&lt;=$L17),($D17*$P17/$M17),0))),IF(AND(AC$7&gt;=$J17,AC$7&lt;=$L17),(($D17*$P17)/$M17),0))))))</f>
        <v>0</v>
      </c>
      <c r="AD18" s="37">
        <f>IF(AD$7&gt;$L17,(((IF(Data!$C$2&gt;0,(IF(OR(AD$5=Data!$F$2,AD$5=Data!$G$2,(IF(COUNTIF(Data!$A$2:$A$939,AD$7),AD$7=(VLOOKUP(AD$7,Data!$A$2:$A$852,1,FALSE)),0))),"H",IF(AND(AD$7&gt;=$J17,AD$7&lt;=$K17),($D17*(1-$P17)/$N17),0))),IF(AND(AD$7&gt;=$J17,AD$7&lt;=$K17),(($D17-$O17)/$N17),0))))),(((IF(Data!$C$2&gt;0,(IF(OR(AD$5=Data!$F$2,AD$5=Data!$G$2,(IF(COUNTIF(Data!$A$2:$A$939,AD$7),AD$7=(VLOOKUP(AD$7,Data!$A$2:$A$852,1,FALSE)),0))),"H",IF(AND(AD$7&gt;=$J17,AD$7&lt;=$L17),($D17*$P17/$M17),0))),IF(AND(AD$7&gt;=$J17,AD$7&lt;=$L17),(($D17*$P17)/$M17),0))))))</f>
        <v>0</v>
      </c>
      <c r="AE18" s="37">
        <f>IF(AE$7&gt;$L17,(((IF(Data!$C$2&gt;0,(IF(OR(AE$5=Data!$F$2,AE$5=Data!$G$2,(IF(COUNTIF(Data!$A$2:$A$939,AE$7),AE$7=(VLOOKUP(AE$7,Data!$A$2:$A$852,1,FALSE)),0))),"H",IF(AND(AE$7&gt;=$J17,AE$7&lt;=$K17),($D17*(1-$P17)/$N17),0))),IF(AND(AE$7&gt;=$J17,AE$7&lt;=$K17),(($D17-$O17)/$N17),0))))),(((IF(Data!$C$2&gt;0,(IF(OR(AE$5=Data!$F$2,AE$5=Data!$G$2,(IF(COUNTIF(Data!$A$2:$A$939,AE$7),AE$7=(VLOOKUP(AE$7,Data!$A$2:$A$852,1,FALSE)),0))),"H",IF(AND(AE$7&gt;=$J17,AE$7&lt;=$L17),($D17*$P17/$M17),0))),IF(AND(AE$7&gt;=$J17,AE$7&lt;=$L17),(($D17*$P17)/$M17),0))))))</f>
        <v>0</v>
      </c>
      <c r="AF18" s="37" t="str">
        <f>IF(AF$7&gt;$L17,(((IF(Data!$C$2&gt;0,(IF(OR(AF$5=Data!$F$2,AF$5=Data!$G$2,(IF(COUNTIF(Data!$A$2:$A$939,AF$7),AF$7=(VLOOKUP(AF$7,Data!$A$2:$A$852,1,FALSE)),0))),"H",IF(AND(AF$7&gt;=$J17,AF$7&lt;=$K17),($D17*(1-$P17)/$N17),0))),IF(AND(AF$7&gt;=$J17,AF$7&lt;=$K17),(($D17-$O17)/$N17),0))))),(((IF(Data!$C$2&gt;0,(IF(OR(AF$5=Data!$F$2,AF$5=Data!$G$2,(IF(COUNTIF(Data!$A$2:$A$939,AF$7),AF$7=(VLOOKUP(AF$7,Data!$A$2:$A$852,1,FALSE)),0))),"H",IF(AND(AF$7&gt;=$J17,AF$7&lt;=$L17),($D17*$P17/$M17),0))),IF(AND(AF$7&gt;=$J17,AF$7&lt;=$L17),(($D17*$P17)/$M17),0))))))</f>
        <v>H</v>
      </c>
      <c r="AG18" s="37" t="str">
        <f>IF(AG$7&gt;$L17,(((IF(Data!$C$2&gt;0,(IF(OR(AG$5=Data!$F$2,AG$5=Data!$G$2,(IF(COUNTIF(Data!$A$2:$A$939,AG$7),AG$7=(VLOOKUP(AG$7,Data!$A$2:$A$852,1,FALSE)),0))),"H",IF(AND(AG$7&gt;=$J17,AG$7&lt;=$K17),($D17*(1-$P17)/$N17),0))),IF(AND(AG$7&gt;=$J17,AG$7&lt;=$K17),(($D17-$O17)/$N17),0))))),(((IF(Data!$C$2&gt;0,(IF(OR(AG$5=Data!$F$2,AG$5=Data!$G$2,(IF(COUNTIF(Data!$A$2:$A$939,AG$7),AG$7=(VLOOKUP(AG$7,Data!$A$2:$A$852,1,FALSE)),0))),"H",IF(AND(AG$7&gt;=$J17,AG$7&lt;=$L17),($D17*$P17/$M17),0))),IF(AND(AG$7&gt;=$J17,AG$7&lt;=$L17),(($D17*$P17)/$M17),0))))))</f>
        <v>H</v>
      </c>
      <c r="AH18" s="37">
        <f>IF(AH$7&gt;$L17,(((IF(Data!$C$2&gt;0,(IF(OR(AH$5=Data!$F$2,AH$5=Data!$G$2,(IF(COUNTIF(Data!$A$2:$A$939,AH$7),AH$7=(VLOOKUP(AH$7,Data!$A$2:$A$852,1,FALSE)),0))),"H",IF(AND(AH$7&gt;=$J17,AH$7&lt;=$K17),($D17*(1-$P17)/$N17),0))),IF(AND(AH$7&gt;=$J17,AH$7&lt;=$K17),(($D17-$O17)/$N17),0))))),(((IF(Data!$C$2&gt;0,(IF(OR(AH$5=Data!$F$2,AH$5=Data!$G$2,(IF(COUNTIF(Data!$A$2:$A$939,AH$7),AH$7=(VLOOKUP(AH$7,Data!$A$2:$A$852,1,FALSE)),0))),"H",IF(AND(AH$7&gt;=$J17,AH$7&lt;=$L17),($D17*$P17/$M17),0))),IF(AND(AH$7&gt;=$J17,AH$7&lt;=$L17),(($D17*$P17)/$M17),0))))))</f>
        <v>0</v>
      </c>
      <c r="AI18" s="37">
        <f>IF(AI$7&gt;$L17,(((IF(Data!$C$2&gt;0,(IF(OR(AI$5=Data!$F$2,AI$5=Data!$G$2,(IF(COUNTIF(Data!$A$2:$A$939,AI$7),AI$7=(VLOOKUP(AI$7,Data!$A$2:$A$852,1,FALSE)),0))),"H",IF(AND(AI$7&gt;=$J17,AI$7&lt;=$K17),($D17*(1-$P17)/$N17),0))),IF(AND(AI$7&gt;=$J17,AI$7&lt;=$K17),(($D17-$O17)/$N17),0))))),(((IF(Data!$C$2&gt;0,(IF(OR(AI$5=Data!$F$2,AI$5=Data!$G$2,(IF(COUNTIF(Data!$A$2:$A$939,AI$7),AI$7=(VLOOKUP(AI$7,Data!$A$2:$A$852,1,FALSE)),0))),"H",IF(AND(AI$7&gt;=$J17,AI$7&lt;=$L17),($D17*$P17/$M17),0))),IF(AND(AI$7&gt;=$J17,AI$7&lt;=$L17),(($D17*$P17)/$M17),0))))))</f>
        <v>0</v>
      </c>
      <c r="AJ18" s="37">
        <f>IF(AJ$7&gt;$L17,(((IF(Data!$C$2&gt;0,(IF(OR(AJ$5=Data!$F$2,AJ$5=Data!$G$2,(IF(COUNTIF(Data!$A$2:$A$939,AJ$7),AJ$7=(VLOOKUP(AJ$7,Data!$A$2:$A$852,1,FALSE)),0))),"H",IF(AND(AJ$7&gt;=$J17,AJ$7&lt;=$K17),($D17*(1-$P17)/$N17),0))),IF(AND(AJ$7&gt;=$J17,AJ$7&lt;=$K17),(($D17-$O17)/$N17),0))))),(((IF(Data!$C$2&gt;0,(IF(OR(AJ$5=Data!$F$2,AJ$5=Data!$G$2,(IF(COUNTIF(Data!$A$2:$A$939,AJ$7),AJ$7=(VLOOKUP(AJ$7,Data!$A$2:$A$852,1,FALSE)),0))),"H",IF(AND(AJ$7&gt;=$J17,AJ$7&lt;=$L17),($D17*$P17/$M17),0))),IF(AND(AJ$7&gt;=$J17,AJ$7&lt;=$L17),(($D17*$P17)/$M17),0))))))</f>
        <v>0</v>
      </c>
      <c r="AK18" s="37">
        <f>IF(AK$7&gt;$L17,(((IF(Data!$C$2&gt;0,(IF(OR(AK$5=Data!$F$2,AK$5=Data!$G$2,(IF(COUNTIF(Data!$A$2:$A$939,AK$7),AK$7=(VLOOKUP(AK$7,Data!$A$2:$A$852,1,FALSE)),0))),"H",IF(AND(AK$7&gt;=$J17,AK$7&lt;=$K17),($D17*(1-$P17)/$N17),0))),IF(AND(AK$7&gt;=$J17,AK$7&lt;=$K17),(($D17-$O17)/$N17),0))))),(((IF(Data!$C$2&gt;0,(IF(OR(AK$5=Data!$F$2,AK$5=Data!$G$2,(IF(COUNTIF(Data!$A$2:$A$939,AK$7),AK$7=(VLOOKUP(AK$7,Data!$A$2:$A$852,1,FALSE)),0))),"H",IF(AND(AK$7&gt;=$J17,AK$7&lt;=$L17),($D17*$P17/$M17),0))),IF(AND(AK$7&gt;=$J17,AK$7&lt;=$L17),(($D17*$P17)/$M17),0))))))</f>
        <v>0</v>
      </c>
      <c r="AL18" s="37">
        <f>IF(AL$7&gt;$L17,(((IF(Data!$C$2&gt;0,(IF(OR(AL$5=Data!$F$2,AL$5=Data!$G$2,(IF(COUNTIF(Data!$A$2:$A$939,AL$7),AL$7=(VLOOKUP(AL$7,Data!$A$2:$A$852,1,FALSE)),0))),"H",IF(AND(AL$7&gt;=$J17,AL$7&lt;=$K17),($D17*(1-$P17)/$N17),0))),IF(AND(AL$7&gt;=$J17,AL$7&lt;=$K17),(($D17-$O17)/$N17),0))))),(((IF(Data!$C$2&gt;0,(IF(OR(AL$5=Data!$F$2,AL$5=Data!$G$2,(IF(COUNTIF(Data!$A$2:$A$939,AL$7),AL$7=(VLOOKUP(AL$7,Data!$A$2:$A$852,1,FALSE)),0))),"H",IF(AND(AL$7&gt;=$J17,AL$7&lt;=$L17),($D17*$P17/$M17),0))),IF(AND(AL$7&gt;=$J17,AL$7&lt;=$L17),(($D17*$P17)/$M17),0))))))</f>
        <v>0</v>
      </c>
      <c r="AM18" s="37" t="str">
        <f>IF(AM$7&gt;$L17,(((IF(Data!$C$2&gt;0,(IF(OR(AM$5=Data!$F$2,AM$5=Data!$G$2,(IF(COUNTIF(Data!$A$2:$A$939,AM$7),AM$7=(VLOOKUP(AM$7,Data!$A$2:$A$852,1,FALSE)),0))),"H",IF(AND(AM$7&gt;=$J17,AM$7&lt;=$K17),($D17*(1-$P17)/$N17),0))),IF(AND(AM$7&gt;=$J17,AM$7&lt;=$K17),(($D17-$O17)/$N17),0))))),(((IF(Data!$C$2&gt;0,(IF(OR(AM$5=Data!$F$2,AM$5=Data!$G$2,(IF(COUNTIF(Data!$A$2:$A$939,AM$7),AM$7=(VLOOKUP(AM$7,Data!$A$2:$A$852,1,FALSE)),0))),"H",IF(AND(AM$7&gt;=$J17,AM$7&lt;=$L17),($D17*$P17/$M17),0))),IF(AND(AM$7&gt;=$J17,AM$7&lt;=$L17),(($D17*$P17)/$M17),0))))))</f>
        <v>H</v>
      </c>
      <c r="AN18" s="37" t="str">
        <f>IF(AN$7&gt;$L17,(((IF(Data!$C$2&gt;0,(IF(OR(AN$5=Data!$F$2,AN$5=Data!$G$2,(IF(COUNTIF(Data!$A$2:$A$939,AN$7),AN$7=(VLOOKUP(AN$7,Data!$A$2:$A$852,1,FALSE)),0))),"H",IF(AND(AN$7&gt;=$J17,AN$7&lt;=$K17),($D17*(1-$P17)/$N17),0))),IF(AND(AN$7&gt;=$J17,AN$7&lt;=$K17),(($D17-$O17)/$N17),0))))),(((IF(Data!$C$2&gt;0,(IF(OR(AN$5=Data!$F$2,AN$5=Data!$G$2,(IF(COUNTIF(Data!$A$2:$A$939,AN$7),AN$7=(VLOOKUP(AN$7,Data!$A$2:$A$852,1,FALSE)),0))),"H",IF(AND(AN$7&gt;=$J17,AN$7&lt;=$L17),($D17*$P17/$M17),0))),IF(AND(AN$7&gt;=$J17,AN$7&lt;=$L17),(($D17*$P17)/$M17),0))))))</f>
        <v>H</v>
      </c>
      <c r="AO18" s="37">
        <f>IF(AO$7&gt;$L17,(((IF(Data!$C$2&gt;0,(IF(OR(AO$5=Data!$F$2,AO$5=Data!$G$2,(IF(COUNTIF(Data!$A$2:$A$939,AO$7),AO$7=(VLOOKUP(AO$7,Data!$A$2:$A$852,1,FALSE)),0))),"H",IF(AND(AO$7&gt;=$J17,AO$7&lt;=$K17),($D17*(1-$P17)/$N17),0))),IF(AND(AO$7&gt;=$J17,AO$7&lt;=$K17),(($D17-$O17)/$N17),0))))),(((IF(Data!$C$2&gt;0,(IF(OR(AO$5=Data!$F$2,AO$5=Data!$G$2,(IF(COUNTIF(Data!$A$2:$A$939,AO$7),AO$7=(VLOOKUP(AO$7,Data!$A$2:$A$852,1,FALSE)),0))),"H",IF(AND(AO$7&gt;=$J17,AO$7&lt;=$L17),($D17*$P17/$M17),0))),IF(AND(AO$7&gt;=$J17,AO$7&lt;=$L17),(($D17*$P17)/$M17),0))))))</f>
        <v>0</v>
      </c>
      <c r="AP18" s="37">
        <f>IF(AP$7&gt;$L17,(((IF(Data!$C$2&gt;0,(IF(OR(AP$5=Data!$F$2,AP$5=Data!$G$2,(IF(COUNTIF(Data!$A$2:$A$939,AP$7),AP$7=(VLOOKUP(AP$7,Data!$A$2:$A$852,1,FALSE)),0))),"H",IF(AND(AP$7&gt;=$J17,AP$7&lt;=$K17),($D17*(1-$P17)/$N17),0))),IF(AND(AP$7&gt;=$J17,AP$7&lt;=$K17),(($D17-$O17)/$N17),0))))),(((IF(Data!$C$2&gt;0,(IF(OR(AP$5=Data!$F$2,AP$5=Data!$G$2,(IF(COUNTIF(Data!$A$2:$A$939,AP$7),AP$7=(VLOOKUP(AP$7,Data!$A$2:$A$852,1,FALSE)),0))),"H",IF(AND(AP$7&gt;=$J17,AP$7&lt;=$L17),($D17*$P17/$M17),0))),IF(AND(AP$7&gt;=$J17,AP$7&lt;=$L17),(($D17*$P17)/$M17),0))))))</f>
        <v>0</v>
      </c>
      <c r="AQ18" s="37">
        <f>IF(AQ$7&gt;$L17,(((IF(Data!$C$2&gt;0,(IF(OR(AQ$5=Data!$F$2,AQ$5=Data!$G$2,(IF(COUNTIF(Data!$A$2:$A$939,AQ$7),AQ$7=(VLOOKUP(AQ$7,Data!$A$2:$A$852,1,FALSE)),0))),"H",IF(AND(AQ$7&gt;=$J17,AQ$7&lt;=$K17),($D17*(1-$P17)/$N17),0))),IF(AND(AQ$7&gt;=$J17,AQ$7&lt;=$K17),(($D17-$O17)/$N17),0))))),(((IF(Data!$C$2&gt;0,(IF(OR(AQ$5=Data!$F$2,AQ$5=Data!$G$2,(IF(COUNTIF(Data!$A$2:$A$939,AQ$7),AQ$7=(VLOOKUP(AQ$7,Data!$A$2:$A$852,1,FALSE)),0))),"H",IF(AND(AQ$7&gt;=$J17,AQ$7&lt;=$L17),($D17*$P17/$M17),0))),IF(AND(AQ$7&gt;=$J17,AQ$7&lt;=$L17),(($D17*$P17)/$M17),0))))))</f>
        <v>0</v>
      </c>
      <c r="AR18" s="37">
        <f>IF(AR$7&gt;$L17,(((IF(Data!$C$2&gt;0,(IF(OR(AR$5=Data!$F$2,AR$5=Data!$G$2,(IF(COUNTIF(Data!$A$2:$A$939,AR$7),AR$7=(VLOOKUP(AR$7,Data!$A$2:$A$852,1,FALSE)),0))),"H",IF(AND(AR$7&gt;=$J17,AR$7&lt;=$K17),($D17*(1-$P17)/$N17),0))),IF(AND(AR$7&gt;=$J17,AR$7&lt;=$K17),(($D17-$O17)/$N17),0))))),(((IF(Data!$C$2&gt;0,(IF(OR(AR$5=Data!$F$2,AR$5=Data!$G$2,(IF(COUNTIF(Data!$A$2:$A$939,AR$7),AR$7=(VLOOKUP(AR$7,Data!$A$2:$A$852,1,FALSE)),0))),"H",IF(AND(AR$7&gt;=$J17,AR$7&lt;=$L17),($D17*$P17/$M17),0))),IF(AND(AR$7&gt;=$J17,AR$7&lt;=$L17),(($D17*$P17)/$M17),0))))))</f>
        <v>0</v>
      </c>
      <c r="AS18" s="37">
        <f>IF(AS$7&gt;$L17,(((IF(Data!$C$2&gt;0,(IF(OR(AS$5=Data!$F$2,AS$5=Data!$G$2,(IF(COUNTIF(Data!$A$2:$A$939,AS$7),AS$7=(VLOOKUP(AS$7,Data!$A$2:$A$852,1,FALSE)),0))),"H",IF(AND(AS$7&gt;=$J17,AS$7&lt;=$K17),($D17*(1-$P17)/$N17),0))),IF(AND(AS$7&gt;=$J17,AS$7&lt;=$K17),(($D17-$O17)/$N17),0))))),(((IF(Data!$C$2&gt;0,(IF(OR(AS$5=Data!$F$2,AS$5=Data!$G$2,(IF(COUNTIF(Data!$A$2:$A$939,AS$7),AS$7=(VLOOKUP(AS$7,Data!$A$2:$A$852,1,FALSE)),0))),"H",IF(AND(AS$7&gt;=$J17,AS$7&lt;=$L17),($D17*$P17/$M17),0))),IF(AND(AS$7&gt;=$J17,AS$7&lt;=$L17),(($D17*$P17)/$M17),0))))))</f>
        <v>0</v>
      </c>
      <c r="AT18" s="37" t="str">
        <f>IF(AT$7&gt;$L17,(((IF(Data!$C$2&gt;0,(IF(OR(AT$5=Data!$F$2,AT$5=Data!$G$2,(IF(COUNTIF(Data!$A$2:$A$939,AT$7),AT$7=(VLOOKUP(AT$7,Data!$A$2:$A$852,1,FALSE)),0))),"H",IF(AND(AT$7&gt;=$J17,AT$7&lt;=$K17),($D17*(1-$P17)/$N17),0))),IF(AND(AT$7&gt;=$J17,AT$7&lt;=$K17),(($D17-$O17)/$N17),0))))),(((IF(Data!$C$2&gt;0,(IF(OR(AT$5=Data!$F$2,AT$5=Data!$G$2,(IF(COUNTIF(Data!$A$2:$A$939,AT$7),AT$7=(VLOOKUP(AT$7,Data!$A$2:$A$852,1,FALSE)),0))),"H",IF(AND(AT$7&gt;=$J17,AT$7&lt;=$L17),($D17*$P17/$M17),0))),IF(AND(AT$7&gt;=$J17,AT$7&lt;=$L17),(($D17*$P17)/$M17),0))))))</f>
        <v>H</v>
      </c>
      <c r="AU18" s="37" t="str">
        <f>IF(AU$7&gt;$L17,(((IF(Data!$C$2&gt;0,(IF(OR(AU$5=Data!$F$2,AU$5=Data!$G$2,(IF(COUNTIF(Data!$A$2:$A$939,AU$7),AU$7=(VLOOKUP(AU$7,Data!$A$2:$A$852,1,FALSE)),0))),"H",IF(AND(AU$7&gt;=$J17,AU$7&lt;=$K17),($D17*(1-$P17)/$N17),0))),IF(AND(AU$7&gt;=$J17,AU$7&lt;=$K17),(($D17-$O17)/$N17),0))))),(((IF(Data!$C$2&gt;0,(IF(OR(AU$5=Data!$F$2,AU$5=Data!$G$2,(IF(COUNTIF(Data!$A$2:$A$939,AU$7),AU$7=(VLOOKUP(AU$7,Data!$A$2:$A$852,1,FALSE)),0))),"H",IF(AND(AU$7&gt;=$J17,AU$7&lt;=$L17),($D17*$P17/$M17),0))),IF(AND(AU$7&gt;=$J17,AU$7&lt;=$L17),(($D17*$P17)/$M17),0))))))</f>
        <v>H</v>
      </c>
      <c r="AV18" s="37">
        <f>IF(AV$7&gt;$L17,(((IF(Data!$C$2&gt;0,(IF(OR(AV$5=Data!$F$2,AV$5=Data!$G$2,(IF(COUNTIF(Data!$A$2:$A$939,AV$7),AV$7=(VLOOKUP(AV$7,Data!$A$2:$A$852,1,FALSE)),0))),"H",IF(AND(AV$7&gt;=$J17,AV$7&lt;=$K17),($D17*(1-$P17)/$N17),0))),IF(AND(AV$7&gt;=$J17,AV$7&lt;=$K17),(($D17-$O17)/$N17),0))))),(((IF(Data!$C$2&gt;0,(IF(OR(AV$5=Data!$F$2,AV$5=Data!$G$2,(IF(COUNTIF(Data!$A$2:$A$939,AV$7),AV$7=(VLOOKUP(AV$7,Data!$A$2:$A$852,1,FALSE)),0))),"H",IF(AND(AV$7&gt;=$J17,AV$7&lt;=$L17),($D17*$P17/$M17),0))),IF(AND(AV$7&gt;=$J17,AV$7&lt;=$L17),(($D17*$P17)/$M17),0))))))</f>
        <v>0</v>
      </c>
      <c r="AW18" s="37">
        <f>IF(AW$7&gt;$L17,(((IF(Data!$C$2&gt;0,(IF(OR(AW$5=Data!$F$2,AW$5=Data!$G$2,(IF(COUNTIF(Data!$A$2:$A$939,AW$7),AW$7=(VLOOKUP(AW$7,Data!$A$2:$A$852,1,FALSE)),0))),"H",IF(AND(AW$7&gt;=$J17,AW$7&lt;=$K17),($D17*(1-$P17)/$N17),0))),IF(AND(AW$7&gt;=$J17,AW$7&lt;=$K17),(($D17-$O17)/$N17),0))))),(((IF(Data!$C$2&gt;0,(IF(OR(AW$5=Data!$F$2,AW$5=Data!$G$2,(IF(COUNTIF(Data!$A$2:$A$939,AW$7),AW$7=(VLOOKUP(AW$7,Data!$A$2:$A$852,1,FALSE)),0))),"H",IF(AND(AW$7&gt;=$J17,AW$7&lt;=$L17),($D17*$P17/$M17),0))),IF(AND(AW$7&gt;=$J17,AW$7&lt;=$L17),(($D17*$P17)/$M17),0))))))</f>
        <v>0</v>
      </c>
      <c r="AX18" s="37">
        <f>IF(AX$7&gt;$L17,(((IF(Data!$C$2&gt;0,(IF(OR(AX$5=Data!$F$2,AX$5=Data!$G$2,(IF(COUNTIF(Data!$A$2:$A$939,AX$7),AX$7=(VLOOKUP(AX$7,Data!$A$2:$A$852,1,FALSE)),0))),"H",IF(AND(AX$7&gt;=$J17,AX$7&lt;=$K17),($D17*(1-$P17)/$N17),0))),IF(AND(AX$7&gt;=$J17,AX$7&lt;=$K17),(($D17-$O17)/$N17),0))))),(((IF(Data!$C$2&gt;0,(IF(OR(AX$5=Data!$F$2,AX$5=Data!$G$2,(IF(COUNTIF(Data!$A$2:$A$939,AX$7),AX$7=(VLOOKUP(AX$7,Data!$A$2:$A$852,1,FALSE)),0))),"H",IF(AND(AX$7&gt;=$J17,AX$7&lt;=$L17),($D17*$P17/$M17),0))),IF(AND(AX$7&gt;=$J17,AX$7&lt;=$L17),(($D17*$P17)/$M17),0))))))</f>
        <v>0</v>
      </c>
      <c r="AY18" s="37">
        <f>IF(AY$7&gt;$L17,(((IF(Data!$C$2&gt;0,(IF(OR(AY$5=Data!$F$2,AY$5=Data!$G$2,(IF(COUNTIF(Data!$A$2:$A$939,AY$7),AY$7=(VLOOKUP(AY$7,Data!$A$2:$A$852,1,FALSE)),0))),"H",IF(AND(AY$7&gt;=$J17,AY$7&lt;=$K17),($D17*(1-$P17)/$N17),0))),IF(AND(AY$7&gt;=$J17,AY$7&lt;=$K17),(($D17-$O17)/$N17),0))))),(((IF(Data!$C$2&gt;0,(IF(OR(AY$5=Data!$F$2,AY$5=Data!$G$2,(IF(COUNTIF(Data!$A$2:$A$939,AY$7),AY$7=(VLOOKUP(AY$7,Data!$A$2:$A$852,1,FALSE)),0))),"H",IF(AND(AY$7&gt;=$J17,AY$7&lt;=$L17),($D17*$P17/$M17),0))),IF(AND(AY$7&gt;=$J17,AY$7&lt;=$L17),(($D17*$P17)/$M17),0))))))</f>
        <v>0</v>
      </c>
      <c r="AZ18" s="37">
        <f>IF(AZ$7&gt;$L17,(((IF(Data!$C$2&gt;0,(IF(OR(AZ$5=Data!$F$2,AZ$5=Data!$G$2,(IF(COUNTIF(Data!$A$2:$A$939,AZ$7),AZ$7=(VLOOKUP(AZ$7,Data!$A$2:$A$852,1,FALSE)),0))),"H",IF(AND(AZ$7&gt;=$J17,AZ$7&lt;=$K17),($D17*(1-$P17)/$N17),0))),IF(AND(AZ$7&gt;=$J17,AZ$7&lt;=$K17),(($D17-$O17)/$N17),0))))),(((IF(Data!$C$2&gt;0,(IF(OR(AZ$5=Data!$F$2,AZ$5=Data!$G$2,(IF(COUNTIF(Data!$A$2:$A$939,AZ$7),AZ$7=(VLOOKUP(AZ$7,Data!$A$2:$A$852,1,FALSE)),0))),"H",IF(AND(AZ$7&gt;=$J17,AZ$7&lt;=$L17),($D17*$P17/$M17),0))),IF(AND(AZ$7&gt;=$J17,AZ$7&lt;=$L17),(($D17*$P17)/$M17),0))))))</f>
        <v>0</v>
      </c>
      <c r="BA18" s="37" t="str">
        <f>IF(BA$7&gt;$L17,(((IF(Data!$C$2&gt;0,(IF(OR(BA$5=Data!$F$2,BA$5=Data!$G$2,(IF(COUNTIF(Data!$A$2:$A$939,BA$7),BA$7=(VLOOKUP(BA$7,Data!$A$2:$A$852,1,FALSE)),0))),"H",IF(AND(BA$7&gt;=$J17,BA$7&lt;=$K17),($D17*(1-$P17)/$N17),0))),IF(AND(BA$7&gt;=$J17,BA$7&lt;=$K17),(($D17-$O17)/$N17),0))))),(((IF(Data!$C$2&gt;0,(IF(OR(BA$5=Data!$F$2,BA$5=Data!$G$2,(IF(COUNTIF(Data!$A$2:$A$939,BA$7),BA$7=(VLOOKUP(BA$7,Data!$A$2:$A$852,1,FALSE)),0))),"H",IF(AND(BA$7&gt;=$J17,BA$7&lt;=$L17),($D17*$P17/$M17),0))),IF(AND(BA$7&gt;=$J17,BA$7&lt;=$L17),(($D17*$P17)/$M17),0))))))</f>
        <v>H</v>
      </c>
      <c r="BB18" s="37" t="str">
        <f>IF(BB$7&gt;$L17,(((IF(Data!$C$2&gt;0,(IF(OR(BB$5=Data!$F$2,BB$5=Data!$G$2,(IF(COUNTIF(Data!$A$2:$A$939,BB$7),BB$7=(VLOOKUP(BB$7,Data!$A$2:$A$852,1,FALSE)),0))),"H",IF(AND(BB$7&gt;=$J17,BB$7&lt;=$K17),($D17*(1-$P17)/$N17),0))),IF(AND(BB$7&gt;=$J17,BB$7&lt;=$K17),(($D17-$O17)/$N17),0))))),(((IF(Data!$C$2&gt;0,(IF(OR(BB$5=Data!$F$2,BB$5=Data!$G$2,(IF(COUNTIF(Data!$A$2:$A$939,BB$7),BB$7=(VLOOKUP(BB$7,Data!$A$2:$A$852,1,FALSE)),0))),"H",IF(AND(BB$7&gt;=$J17,BB$7&lt;=$L17),($D17*$P17/$M17),0))),IF(AND(BB$7&gt;=$J17,BB$7&lt;=$L17),(($D17*$P17)/$M17),0))))))</f>
        <v>H</v>
      </c>
      <c r="BC18" s="37">
        <f>IF(BC$7&gt;$L17,(((IF(Data!$C$2&gt;0,(IF(OR(BC$5=Data!$F$2,BC$5=Data!$G$2,(IF(COUNTIF(Data!$A$2:$A$939,BC$7),BC$7=(VLOOKUP(BC$7,Data!$A$2:$A$852,1,FALSE)),0))),"H",IF(AND(BC$7&gt;=$J17,BC$7&lt;=$K17),($D17*(1-$P17)/$N17),0))),IF(AND(BC$7&gt;=$J17,BC$7&lt;=$K17),(($D17-$O17)/$N17),0))))),(((IF(Data!$C$2&gt;0,(IF(OR(BC$5=Data!$F$2,BC$5=Data!$G$2,(IF(COUNTIF(Data!$A$2:$A$939,BC$7),BC$7=(VLOOKUP(BC$7,Data!$A$2:$A$852,1,FALSE)),0))),"H",IF(AND(BC$7&gt;=$J17,BC$7&lt;=$L17),($D17*$P17/$M17),0))),IF(AND(BC$7&gt;=$J17,BC$7&lt;=$L17),(($D17*$P17)/$M17),0))))))</f>
        <v>0</v>
      </c>
      <c r="BD18" s="37">
        <f>IF(BD$7&gt;$L17,(((IF(Data!$C$2&gt;0,(IF(OR(BD$5=Data!$F$2,BD$5=Data!$G$2,(IF(COUNTIF(Data!$A$2:$A$939,BD$7),BD$7=(VLOOKUP(BD$7,Data!$A$2:$A$852,1,FALSE)),0))),"H",IF(AND(BD$7&gt;=$J17,BD$7&lt;=$K17),($D17*(1-$P17)/$N17),0))),IF(AND(BD$7&gt;=$J17,BD$7&lt;=$K17),(($D17-$O17)/$N17),0))))),(((IF(Data!$C$2&gt;0,(IF(OR(BD$5=Data!$F$2,BD$5=Data!$G$2,(IF(COUNTIF(Data!$A$2:$A$939,BD$7),BD$7=(VLOOKUP(BD$7,Data!$A$2:$A$852,1,FALSE)),0))),"H",IF(AND(BD$7&gt;=$J17,BD$7&lt;=$L17),($D17*$P17/$M17),0))),IF(AND(BD$7&gt;=$J17,BD$7&lt;=$L17),(($D17*$P17)/$M17),0))))))</f>
        <v>0</v>
      </c>
      <c r="BE18" s="37">
        <f>IF(BE$7&gt;$L17,(((IF(Data!$C$2&gt;0,(IF(OR(BE$5=Data!$F$2,BE$5=Data!$G$2,(IF(COUNTIF(Data!$A$2:$A$939,BE$7),BE$7=(VLOOKUP(BE$7,Data!$A$2:$A$852,1,FALSE)),0))),"H",IF(AND(BE$7&gt;=$J17,BE$7&lt;=$K17),($D17*(1-$P17)/$N17),0))),IF(AND(BE$7&gt;=$J17,BE$7&lt;=$K17),(($D17-$O17)/$N17),0))))),(((IF(Data!$C$2&gt;0,(IF(OR(BE$5=Data!$F$2,BE$5=Data!$G$2,(IF(COUNTIF(Data!$A$2:$A$939,BE$7),BE$7=(VLOOKUP(BE$7,Data!$A$2:$A$852,1,FALSE)),0))),"H",IF(AND(BE$7&gt;=$J17,BE$7&lt;=$L17),($D17*$P17/$M17),0))),IF(AND(BE$7&gt;=$J17,BE$7&lt;=$L17),(($D17*$P17)/$M17),0))))))</f>
        <v>0</v>
      </c>
      <c r="BF18" s="37">
        <f>IF(BF$7&gt;$L17,(((IF(Data!$C$2&gt;0,(IF(OR(BF$5=Data!$F$2,BF$5=Data!$G$2,(IF(COUNTIF(Data!$A$2:$A$939,BF$7),BF$7=(VLOOKUP(BF$7,Data!$A$2:$A$852,1,FALSE)),0))),"H",IF(AND(BF$7&gt;=$J17,BF$7&lt;=$K17),($D17*(1-$P17)/$N17),0))),IF(AND(BF$7&gt;=$J17,BF$7&lt;=$K17),(($D17-$O17)/$N17),0))))),(((IF(Data!$C$2&gt;0,(IF(OR(BF$5=Data!$F$2,BF$5=Data!$G$2,(IF(COUNTIF(Data!$A$2:$A$939,BF$7),BF$7=(VLOOKUP(BF$7,Data!$A$2:$A$852,1,FALSE)),0))),"H",IF(AND(BF$7&gt;=$J17,BF$7&lt;=$L17),($D17*$P17/$M17),0))),IF(AND(BF$7&gt;=$J17,BF$7&lt;=$L17),(($D17*$P17)/$M17),0))))))</f>
        <v>0</v>
      </c>
      <c r="BG18" s="37">
        <f>IF(BG$7&gt;$L17,(((IF(Data!$C$2&gt;0,(IF(OR(BG$5=Data!$F$2,BG$5=Data!$G$2,(IF(COUNTIF(Data!$A$2:$A$939,BG$7),BG$7=(VLOOKUP(BG$7,Data!$A$2:$A$852,1,FALSE)),0))),"H",IF(AND(BG$7&gt;=$J17,BG$7&lt;=$K17),($D17*(1-$P17)/$N17),0))),IF(AND(BG$7&gt;=$J17,BG$7&lt;=$K17),(($D17-$O17)/$N17),0))))),(((IF(Data!$C$2&gt;0,(IF(OR(BG$5=Data!$F$2,BG$5=Data!$G$2,(IF(COUNTIF(Data!$A$2:$A$939,BG$7),BG$7=(VLOOKUP(BG$7,Data!$A$2:$A$852,1,FALSE)),0))),"H",IF(AND(BG$7&gt;=$J17,BG$7&lt;=$L17),($D17*$P17/$M17),0))),IF(AND(BG$7&gt;=$J17,BG$7&lt;=$L17),(($D17*$P17)/$M17),0))))))</f>
        <v>0</v>
      </c>
      <c r="BH18" s="37" t="str">
        <f>IF(BH$7&gt;$L17,(((IF(Data!$C$2&gt;0,(IF(OR(BH$5=Data!$F$2,BH$5=Data!$G$2,(IF(COUNTIF(Data!$A$2:$A$939,BH$7),BH$7=(VLOOKUP(BH$7,Data!$A$2:$A$852,1,FALSE)),0))),"H",IF(AND(BH$7&gt;=$J17,BH$7&lt;=$K17),($D17*(1-$P17)/$N17),0))),IF(AND(BH$7&gt;=$J17,BH$7&lt;=$K17),(($D17-$O17)/$N17),0))))),(((IF(Data!$C$2&gt;0,(IF(OR(BH$5=Data!$F$2,BH$5=Data!$G$2,(IF(COUNTIF(Data!$A$2:$A$939,BH$7),BH$7=(VLOOKUP(BH$7,Data!$A$2:$A$852,1,FALSE)),0))),"H",IF(AND(BH$7&gt;=$J17,BH$7&lt;=$L17),($D17*$P17/$M17),0))),IF(AND(BH$7&gt;=$J17,BH$7&lt;=$L17),(($D17*$P17)/$M17),0))))))</f>
        <v>H</v>
      </c>
      <c r="BI18" s="37" t="str">
        <f>IF(BI$7&gt;$L17,(((IF(Data!$C$2&gt;0,(IF(OR(BI$5=Data!$F$2,BI$5=Data!$G$2,(IF(COUNTIF(Data!$A$2:$A$939,BI$7),BI$7=(VLOOKUP(BI$7,Data!$A$2:$A$852,1,FALSE)),0))),"H",IF(AND(BI$7&gt;=$J17,BI$7&lt;=$K17),($D17*(1-$P17)/$N17),0))),IF(AND(BI$7&gt;=$J17,BI$7&lt;=$K17),(($D17-$O17)/$N17),0))))),(((IF(Data!$C$2&gt;0,(IF(OR(BI$5=Data!$F$2,BI$5=Data!$G$2,(IF(COUNTIF(Data!$A$2:$A$939,BI$7),BI$7=(VLOOKUP(BI$7,Data!$A$2:$A$852,1,FALSE)),0))),"H",IF(AND(BI$7&gt;=$J17,BI$7&lt;=$L17),($D17*$P17/$M17),0))),IF(AND(BI$7&gt;=$J17,BI$7&lt;=$L17),(($D17*$P17)/$M17),0))))))</f>
        <v>H</v>
      </c>
      <c r="BJ18" s="37">
        <f>IF(BJ$7&gt;$L17,(((IF(Data!$C$2&gt;0,(IF(OR(BJ$5=Data!$F$2,BJ$5=Data!$G$2,(IF(COUNTIF(Data!$A$2:$A$939,BJ$7),BJ$7=(VLOOKUP(BJ$7,Data!$A$2:$A$852,1,FALSE)),0))),"H",IF(AND(BJ$7&gt;=$J17,BJ$7&lt;=$K17),($D17*(1-$P17)/$N17),0))),IF(AND(BJ$7&gt;=$J17,BJ$7&lt;=$K17),(($D17-$O17)/$N17),0))))),(((IF(Data!$C$2&gt;0,(IF(OR(BJ$5=Data!$F$2,BJ$5=Data!$G$2,(IF(COUNTIF(Data!$A$2:$A$939,BJ$7),BJ$7=(VLOOKUP(BJ$7,Data!$A$2:$A$852,1,FALSE)),0))),"H",IF(AND(BJ$7&gt;=$J17,BJ$7&lt;=$L17),($D17*$P17/$M17),0))),IF(AND(BJ$7&gt;=$J17,BJ$7&lt;=$L17),(($D17*$P17)/$M17),0))))))</f>
        <v>0</v>
      </c>
      <c r="BK18" s="37">
        <f>IF(BK$7&gt;$L17,(((IF(Data!$C$2&gt;0,(IF(OR(BK$5=Data!$F$2,BK$5=Data!$G$2,(IF(COUNTIF(Data!$A$2:$A$939,BK$7),BK$7=(VLOOKUP(BK$7,Data!$A$2:$A$852,1,FALSE)),0))),"H",IF(AND(BK$7&gt;=$J17,BK$7&lt;=$K17),($D17*(1-$P17)/$N17),0))),IF(AND(BK$7&gt;=$J17,BK$7&lt;=$K17),(($D17-$O17)/$N17),0))))),(((IF(Data!$C$2&gt;0,(IF(OR(BK$5=Data!$F$2,BK$5=Data!$G$2,(IF(COUNTIF(Data!$A$2:$A$939,BK$7),BK$7=(VLOOKUP(BK$7,Data!$A$2:$A$852,1,FALSE)),0))),"H",IF(AND(BK$7&gt;=$J17,BK$7&lt;=$L17),($D17*$P17/$M17),0))),IF(AND(BK$7&gt;=$J17,BK$7&lt;=$L17),(($D17*$P17)/$M17),0))))))</f>
        <v>0</v>
      </c>
      <c r="BL18" s="37">
        <f>IF(BL$7&gt;$L17,(((IF(Data!$C$2&gt;0,(IF(OR(BL$5=Data!$F$2,BL$5=Data!$G$2,(IF(COUNTIF(Data!$A$2:$A$939,BL$7),BL$7=(VLOOKUP(BL$7,Data!$A$2:$A$852,1,FALSE)),0))),"H",IF(AND(BL$7&gt;=$J17,BL$7&lt;=$K17),($D17*(1-$P17)/$N17),0))),IF(AND(BL$7&gt;=$J17,BL$7&lt;=$K17),(($D17-$O17)/$N17),0))))),(((IF(Data!$C$2&gt;0,(IF(OR(BL$5=Data!$F$2,BL$5=Data!$G$2,(IF(COUNTIF(Data!$A$2:$A$939,BL$7),BL$7=(VLOOKUP(BL$7,Data!$A$2:$A$852,1,FALSE)),0))),"H",IF(AND(BL$7&gt;=$J17,BL$7&lt;=$L17),($D17*$P17/$M17),0))),IF(AND(BL$7&gt;=$J17,BL$7&lt;=$L17),(($D17*$P17)/$M17),0))))))</f>
        <v>0</v>
      </c>
      <c r="BM18" s="37">
        <f>IF(BM$7&gt;$L17,(((IF(Data!$C$2&gt;0,(IF(OR(BM$5=Data!$F$2,BM$5=Data!$G$2,(IF(COUNTIF(Data!$A$2:$A$939,BM$7),BM$7=(VLOOKUP(BM$7,Data!$A$2:$A$852,1,FALSE)),0))),"H",IF(AND(BM$7&gt;=$J17,BM$7&lt;=$K17),($D17*(1-$P17)/$N17),0))),IF(AND(BM$7&gt;=$J17,BM$7&lt;=$K17),(($D17-$O17)/$N17),0))))),(((IF(Data!$C$2&gt;0,(IF(OR(BM$5=Data!$F$2,BM$5=Data!$G$2,(IF(COUNTIF(Data!$A$2:$A$939,BM$7),BM$7=(VLOOKUP(BM$7,Data!$A$2:$A$852,1,FALSE)),0))),"H",IF(AND(BM$7&gt;=$J17,BM$7&lt;=$L17),($D17*$P17/$M17),0))),IF(AND(BM$7&gt;=$J17,BM$7&lt;=$L17),(($D17*$P17)/$M17),0))))))</f>
        <v>0</v>
      </c>
      <c r="BN18" s="37">
        <f>IF(BN$7&gt;$L17,(((IF(Data!$C$2&gt;0,(IF(OR(BN$5=Data!$F$2,BN$5=Data!$G$2,(IF(COUNTIF(Data!$A$2:$A$939,BN$7),BN$7=(VLOOKUP(BN$7,Data!$A$2:$A$852,1,FALSE)),0))),"H",IF(AND(BN$7&gt;=$J17,BN$7&lt;=$K17),($D17*(1-$P17)/$N17),0))),IF(AND(BN$7&gt;=$J17,BN$7&lt;=$K17),(($D17-$O17)/$N17),0))))),(((IF(Data!$C$2&gt;0,(IF(OR(BN$5=Data!$F$2,BN$5=Data!$G$2,(IF(COUNTIF(Data!$A$2:$A$939,BN$7),BN$7=(VLOOKUP(BN$7,Data!$A$2:$A$852,1,FALSE)),0))),"H",IF(AND(BN$7&gt;=$J17,BN$7&lt;=$L17),($D17*$P17/$M17),0))),IF(AND(BN$7&gt;=$J17,BN$7&lt;=$L17),(($D17*$P17)/$M17),0))))))</f>
        <v>0</v>
      </c>
      <c r="BO18" s="37" t="str">
        <f>IF(BO$7&gt;$L17,(((IF(Data!$C$2&gt;0,(IF(OR(BO$5=Data!$F$2,BO$5=Data!$G$2,(IF(COUNTIF(Data!$A$2:$A$939,BO$7),BO$7=(VLOOKUP(BO$7,Data!$A$2:$A$852,1,FALSE)),0))),"H",IF(AND(BO$7&gt;=$J17,BO$7&lt;=$K17),($D17*(1-$P17)/$N17),0))),IF(AND(BO$7&gt;=$J17,BO$7&lt;=$K17),(($D17-$O17)/$N17),0))))),(((IF(Data!$C$2&gt;0,(IF(OR(BO$5=Data!$F$2,BO$5=Data!$G$2,(IF(COUNTIF(Data!$A$2:$A$939,BO$7),BO$7=(VLOOKUP(BO$7,Data!$A$2:$A$852,1,FALSE)),0))),"H",IF(AND(BO$7&gt;=$J17,BO$7&lt;=$L17),($D17*$P17/$M17),0))),IF(AND(BO$7&gt;=$J17,BO$7&lt;=$L17),(($D17*$P17)/$M17),0))))))</f>
        <v>H</v>
      </c>
      <c r="BP18" s="37" t="str">
        <f>IF(BP$7&gt;$L17,(((IF(Data!$C$2&gt;0,(IF(OR(BP$5=Data!$F$2,BP$5=Data!$G$2,(IF(COUNTIF(Data!$A$2:$A$939,BP$7),BP$7=(VLOOKUP(BP$7,Data!$A$2:$A$852,1,FALSE)),0))),"H",IF(AND(BP$7&gt;=$J17,BP$7&lt;=$K17),($D17*(1-$P17)/$N17),0))),IF(AND(BP$7&gt;=$J17,BP$7&lt;=$K17),(($D17-$O17)/$N17),0))))),(((IF(Data!$C$2&gt;0,(IF(OR(BP$5=Data!$F$2,BP$5=Data!$G$2,(IF(COUNTIF(Data!$A$2:$A$939,BP$7),BP$7=(VLOOKUP(BP$7,Data!$A$2:$A$852,1,FALSE)),0))),"H",IF(AND(BP$7&gt;=$J17,BP$7&lt;=$L17),($D17*$P17/$M17),0))),IF(AND(BP$7&gt;=$J17,BP$7&lt;=$L17),(($D17*$P17)/$M17),0))))))</f>
        <v>H</v>
      </c>
      <c r="BQ18" s="37">
        <f>IF(BQ$7&gt;$L17,(((IF(Data!$C$2&gt;0,(IF(OR(BQ$5=Data!$F$2,BQ$5=Data!$G$2,(IF(COUNTIF(Data!$A$2:$A$939,BQ$7),BQ$7=(VLOOKUP(BQ$7,Data!$A$2:$A$852,1,FALSE)),0))),"H",IF(AND(BQ$7&gt;=$J17,BQ$7&lt;=$K17),($D17*(1-$P17)/$N17),0))),IF(AND(BQ$7&gt;=$J17,BQ$7&lt;=$K17),(($D17-$O17)/$N17),0))))),(((IF(Data!$C$2&gt;0,(IF(OR(BQ$5=Data!$F$2,BQ$5=Data!$G$2,(IF(COUNTIF(Data!$A$2:$A$939,BQ$7),BQ$7=(VLOOKUP(BQ$7,Data!$A$2:$A$852,1,FALSE)),0))),"H",IF(AND(BQ$7&gt;=$J17,BQ$7&lt;=$L17),($D17*$P17/$M17),0))),IF(AND(BQ$7&gt;=$J17,BQ$7&lt;=$L17),(($D17*$P17)/$M17),0))))))</f>
        <v>0</v>
      </c>
      <c r="BR18" s="37">
        <f>IF(BR$7&gt;$L17,(((IF(Data!$C$2&gt;0,(IF(OR(BR$5=Data!$F$2,BR$5=Data!$G$2,(IF(COUNTIF(Data!$A$2:$A$939,BR$7),BR$7=(VLOOKUP(BR$7,Data!$A$2:$A$852,1,FALSE)),0))),"H",IF(AND(BR$7&gt;=$J17,BR$7&lt;=$K17),($D17*(1-$P17)/$N17),0))),IF(AND(BR$7&gt;=$J17,BR$7&lt;=$K17),(($D17-$O17)/$N17),0))))),(((IF(Data!$C$2&gt;0,(IF(OR(BR$5=Data!$F$2,BR$5=Data!$G$2,(IF(COUNTIF(Data!$A$2:$A$939,BR$7),BR$7=(VLOOKUP(BR$7,Data!$A$2:$A$852,1,FALSE)),0))),"H",IF(AND(BR$7&gt;=$J17,BR$7&lt;=$L17),($D17*$P17/$M17),0))),IF(AND(BR$7&gt;=$J17,BR$7&lt;=$L17),(($D17*$P17)/$M17),0))))))</f>
        <v>0</v>
      </c>
      <c r="BS18" s="37">
        <f>IF(BS$7&gt;$L17,(((IF(Data!$C$2&gt;0,(IF(OR(BS$5=Data!$F$2,BS$5=Data!$G$2,(IF(COUNTIF(Data!$A$2:$A$939,BS$7),BS$7=(VLOOKUP(BS$7,Data!$A$2:$A$852,1,FALSE)),0))),"H",IF(AND(BS$7&gt;=$J17,BS$7&lt;=$K17),($D17*(1-$P17)/$N17),0))),IF(AND(BS$7&gt;=$J17,BS$7&lt;=$K17),(($D17-$O17)/$N17),0))))),(((IF(Data!$C$2&gt;0,(IF(OR(BS$5=Data!$F$2,BS$5=Data!$G$2,(IF(COUNTIF(Data!$A$2:$A$939,BS$7),BS$7=(VLOOKUP(BS$7,Data!$A$2:$A$852,1,FALSE)),0))),"H",IF(AND(BS$7&gt;=$J17,BS$7&lt;=$L17),($D17*$P17/$M17),0))),IF(AND(BS$7&gt;=$J17,BS$7&lt;=$L17),(($D17*$P17)/$M17),0))))))</f>
        <v>0</v>
      </c>
      <c r="BT18" s="37">
        <f>IF(BT$7&gt;$L17,(((IF(Data!$C$2&gt;0,(IF(OR(BT$5=Data!$F$2,BT$5=Data!$G$2,(IF(COUNTIF(Data!$A$2:$A$939,BT$7),BT$7=(VLOOKUP(BT$7,Data!$A$2:$A$852,1,FALSE)),0))),"H",IF(AND(BT$7&gt;=$J17,BT$7&lt;=$K17),($D17*(1-$P17)/$N17),0))),IF(AND(BT$7&gt;=$J17,BT$7&lt;=$K17),(($D17-$O17)/$N17),0))))),(((IF(Data!$C$2&gt;0,(IF(OR(BT$5=Data!$F$2,BT$5=Data!$G$2,(IF(COUNTIF(Data!$A$2:$A$939,BT$7),BT$7=(VLOOKUP(BT$7,Data!$A$2:$A$852,1,FALSE)),0))),"H",IF(AND(BT$7&gt;=$J17,BT$7&lt;=$L17),($D17*$P17/$M17),0))),IF(AND(BT$7&gt;=$J17,BT$7&lt;=$L17),(($D17*$P17)/$M17),0))))))</f>
        <v>0</v>
      </c>
      <c r="BU18" s="37">
        <f>IF(BU$7&gt;$L17,(((IF(Data!$C$2&gt;0,(IF(OR(BU$5=Data!$F$2,BU$5=Data!$G$2,(IF(COUNTIF(Data!$A$2:$A$939,BU$7),BU$7=(VLOOKUP(BU$7,Data!$A$2:$A$852,1,FALSE)),0))),"H",IF(AND(BU$7&gt;=$J17,BU$7&lt;=$K17),($D17*(1-$P17)/$N17),0))),IF(AND(BU$7&gt;=$J17,BU$7&lt;=$K17),(($D17-$O17)/$N17),0))))),(((IF(Data!$C$2&gt;0,(IF(OR(BU$5=Data!$F$2,BU$5=Data!$G$2,(IF(COUNTIF(Data!$A$2:$A$939,BU$7),BU$7=(VLOOKUP(BU$7,Data!$A$2:$A$852,1,FALSE)),0))),"H",IF(AND(BU$7&gt;=$J17,BU$7&lt;=$L17),($D17*$P17/$M17),0))),IF(AND(BU$7&gt;=$J17,BU$7&lt;=$L17),(($D17*$P17)/$M17),0))))))</f>
        <v>0</v>
      </c>
      <c r="BV18" s="37" t="str">
        <f>IF(BV$7&gt;$L17,(((IF(Data!$C$2&gt;0,(IF(OR(BV$5=Data!$F$2,BV$5=Data!$G$2,(IF(COUNTIF(Data!$A$2:$A$939,BV$7),BV$7=(VLOOKUP(BV$7,Data!$A$2:$A$852,1,FALSE)),0))),"H",IF(AND(BV$7&gt;=$J17,BV$7&lt;=$K17),($D17*(1-$P17)/$N17),0))),IF(AND(BV$7&gt;=$J17,BV$7&lt;=$K17),(($D17-$O17)/$N17),0))))),(((IF(Data!$C$2&gt;0,(IF(OR(BV$5=Data!$F$2,BV$5=Data!$G$2,(IF(COUNTIF(Data!$A$2:$A$939,BV$7),BV$7=(VLOOKUP(BV$7,Data!$A$2:$A$852,1,FALSE)),0))),"H",IF(AND(BV$7&gt;=$J17,BV$7&lt;=$L17),($D17*$P17/$M17),0))),IF(AND(BV$7&gt;=$J17,BV$7&lt;=$L17),(($D17*$P17)/$M17),0))))))</f>
        <v>H</v>
      </c>
      <c r="BW18" s="37" t="str">
        <f>IF(BW$7&gt;$L17,(((IF(Data!$C$2&gt;0,(IF(OR(BW$5=Data!$F$2,BW$5=Data!$G$2,(IF(COUNTIF(Data!$A$2:$A$939,BW$7),BW$7=(VLOOKUP(BW$7,Data!$A$2:$A$852,1,FALSE)),0))),"H",IF(AND(BW$7&gt;=$J17,BW$7&lt;=$K17),($D17*(1-$P17)/$N17),0))),IF(AND(BW$7&gt;=$J17,BW$7&lt;=$K17),(($D17-$O17)/$N17),0))))),(((IF(Data!$C$2&gt;0,(IF(OR(BW$5=Data!$F$2,BW$5=Data!$G$2,(IF(COUNTIF(Data!$A$2:$A$939,BW$7),BW$7=(VLOOKUP(BW$7,Data!$A$2:$A$852,1,FALSE)),0))),"H",IF(AND(BW$7&gt;=$J17,BW$7&lt;=$L17),($D17*$P17/$M17),0))),IF(AND(BW$7&gt;=$J17,BW$7&lt;=$L17),(($D17*$P17)/$M17),0))))))</f>
        <v>H</v>
      </c>
      <c r="BX18" s="37">
        <f>IF(BX$7&gt;$L17,(((IF(Data!$C$2&gt;0,(IF(OR(BX$5=Data!$F$2,BX$5=Data!$G$2,(IF(COUNTIF(Data!$A$2:$A$939,BX$7),BX$7=(VLOOKUP(BX$7,Data!$A$2:$A$852,1,FALSE)),0))),"H",IF(AND(BX$7&gt;=$J17,BX$7&lt;=$K17),($D17*(1-$P17)/$N17),0))),IF(AND(BX$7&gt;=$J17,BX$7&lt;=$K17),(($D17-$O17)/$N17),0))))),(((IF(Data!$C$2&gt;0,(IF(OR(BX$5=Data!$F$2,BX$5=Data!$G$2,(IF(COUNTIF(Data!$A$2:$A$939,BX$7),BX$7=(VLOOKUP(BX$7,Data!$A$2:$A$852,1,FALSE)),0))),"H",IF(AND(BX$7&gt;=$J17,BX$7&lt;=$L17),($D17*$P17/$M17),0))),IF(AND(BX$7&gt;=$J17,BX$7&lt;=$L17),(($D17*$P17)/$M17),0))))))</f>
        <v>0</v>
      </c>
      <c r="BY18" s="37">
        <f>IF(BY$7&gt;$L17,(((IF(Data!$C$2&gt;0,(IF(OR(BY$5=Data!$F$2,BY$5=Data!$G$2,(IF(COUNTIF(Data!$A$2:$A$939,BY$7),BY$7=(VLOOKUP(BY$7,Data!$A$2:$A$852,1,FALSE)),0))),"H",IF(AND(BY$7&gt;=$J17,BY$7&lt;=$K17),($D17*(1-$P17)/$N17),0))),IF(AND(BY$7&gt;=$J17,BY$7&lt;=$K17),(($D17-$O17)/$N17),0))))),(((IF(Data!$C$2&gt;0,(IF(OR(BY$5=Data!$F$2,BY$5=Data!$G$2,(IF(COUNTIF(Data!$A$2:$A$939,BY$7),BY$7=(VLOOKUP(BY$7,Data!$A$2:$A$852,1,FALSE)),0))),"H",IF(AND(BY$7&gt;=$J17,BY$7&lt;=$L17),($D17*$P17/$M17),0))),IF(AND(BY$7&gt;=$J17,BY$7&lt;=$L17),(($D17*$P17)/$M17),0))))))</f>
        <v>0</v>
      </c>
      <c r="BZ18" s="37">
        <f>IF(BZ$7&gt;$L17,(((IF(Data!$C$2&gt;0,(IF(OR(BZ$5=Data!$F$2,BZ$5=Data!$G$2,(IF(COUNTIF(Data!$A$2:$A$939,BZ$7),BZ$7=(VLOOKUP(BZ$7,Data!$A$2:$A$852,1,FALSE)),0))),"H",IF(AND(BZ$7&gt;=$J17,BZ$7&lt;=$K17),($D17*(1-$P17)/$N17),0))),IF(AND(BZ$7&gt;=$J17,BZ$7&lt;=$K17),(($D17-$O17)/$N17),0))))),(((IF(Data!$C$2&gt;0,(IF(OR(BZ$5=Data!$F$2,BZ$5=Data!$G$2,(IF(COUNTIF(Data!$A$2:$A$939,BZ$7),BZ$7=(VLOOKUP(BZ$7,Data!$A$2:$A$852,1,FALSE)),0))),"H",IF(AND(BZ$7&gt;=$J17,BZ$7&lt;=$L17),($D17*$P17/$M17),0))),IF(AND(BZ$7&gt;=$J17,BZ$7&lt;=$L17),(($D17*$P17)/$M17),0))))))</f>
        <v>8</v>
      </c>
      <c r="CA18" s="37">
        <f>IF(CA$7&gt;$L17,(((IF(Data!$C$2&gt;0,(IF(OR(CA$5=Data!$F$2,CA$5=Data!$G$2,(IF(COUNTIF(Data!$A$2:$A$939,CA$7),CA$7=(VLOOKUP(CA$7,Data!$A$2:$A$852,1,FALSE)),0))),"H",IF(AND(CA$7&gt;=$J17,CA$7&lt;=$K17),($D17*(1-$P17)/$N17),0))),IF(AND(CA$7&gt;=$J17,CA$7&lt;=$K17),(($D17-$O17)/$N17),0))))),(((IF(Data!$C$2&gt;0,(IF(OR(CA$5=Data!$F$2,CA$5=Data!$G$2,(IF(COUNTIF(Data!$A$2:$A$939,CA$7),CA$7=(VLOOKUP(CA$7,Data!$A$2:$A$852,1,FALSE)),0))),"H",IF(AND(CA$7&gt;=$J17,CA$7&lt;=$L17),($D17*$P17/$M17),0))),IF(AND(CA$7&gt;=$J17,CA$7&lt;=$L17),(($D17*$P17)/$M17),0))))))</f>
        <v>8</v>
      </c>
      <c r="CB18" s="37">
        <f>IF(CB$7&gt;$L17,(((IF(Data!$C$2&gt;0,(IF(OR(CB$5=Data!$F$2,CB$5=Data!$G$2,(IF(COUNTIF(Data!$A$2:$A$939,CB$7),CB$7=(VLOOKUP(CB$7,Data!$A$2:$A$852,1,FALSE)),0))),"H",IF(AND(CB$7&gt;=$J17,CB$7&lt;=$K17),($D17*(1-$P17)/$N17),0))),IF(AND(CB$7&gt;=$J17,CB$7&lt;=$K17),(($D17-$O17)/$N17),0))))),(((IF(Data!$C$2&gt;0,(IF(OR(CB$5=Data!$F$2,CB$5=Data!$G$2,(IF(COUNTIF(Data!$A$2:$A$939,CB$7),CB$7=(VLOOKUP(CB$7,Data!$A$2:$A$852,1,FALSE)),0))),"H",IF(AND(CB$7&gt;=$J17,CB$7&lt;=$L17),($D17*$P17/$M17),0))),IF(AND(CB$7&gt;=$J17,CB$7&lt;=$L17),(($D17*$P17)/$M17),0))))))</f>
        <v>8</v>
      </c>
      <c r="CC18" s="37" t="str">
        <f>IF(CC$7&gt;$L17,(((IF(Data!$C$2&gt;0,(IF(OR(CC$5=Data!$F$2,CC$5=Data!$G$2,(IF(COUNTIF(Data!$A$2:$A$939,CC$7),CC$7=(VLOOKUP(CC$7,Data!$A$2:$A$852,1,FALSE)),0))),"H",IF(AND(CC$7&gt;=$J17,CC$7&lt;=$K17),($D17*(1-$P17)/$N17),0))),IF(AND(CC$7&gt;=$J17,CC$7&lt;=$K17),(($D17-$O17)/$N17),0))))),(((IF(Data!$C$2&gt;0,(IF(OR(CC$5=Data!$F$2,CC$5=Data!$G$2,(IF(COUNTIF(Data!$A$2:$A$939,CC$7),CC$7=(VLOOKUP(CC$7,Data!$A$2:$A$852,1,FALSE)),0))),"H",IF(AND(CC$7&gt;=$J17,CC$7&lt;=$L17),($D17*$P17/$M17),0))),IF(AND(CC$7&gt;=$J17,CC$7&lt;=$L17),(($D17*$P17)/$M17),0))))))</f>
        <v>H</v>
      </c>
      <c r="CD18" s="37" t="str">
        <f>IF(CD$7&gt;$L17,(((IF(Data!$C$2&gt;0,(IF(OR(CD$5=Data!$F$2,CD$5=Data!$G$2,(IF(COUNTIF(Data!$A$2:$A$939,CD$7),CD$7=(VLOOKUP(CD$7,Data!$A$2:$A$852,1,FALSE)),0))),"H",IF(AND(CD$7&gt;=$J17,CD$7&lt;=$K17),($D17*(1-$P17)/$N17),0))),IF(AND(CD$7&gt;=$J17,CD$7&lt;=$K17),(($D17-$O17)/$N17),0))))),(((IF(Data!$C$2&gt;0,(IF(OR(CD$5=Data!$F$2,CD$5=Data!$G$2,(IF(COUNTIF(Data!$A$2:$A$939,CD$7),CD$7=(VLOOKUP(CD$7,Data!$A$2:$A$852,1,FALSE)),0))),"H",IF(AND(CD$7&gt;=$J17,CD$7&lt;=$L17),($D17*$P17/$M17),0))),IF(AND(CD$7&gt;=$J17,CD$7&lt;=$L17),(($D17*$P17)/$M17),0))))))</f>
        <v>H</v>
      </c>
      <c r="CE18" s="37">
        <f>IF(CE$7&gt;$L17,(((IF(Data!$C$2&gt;0,(IF(OR(CE$5=Data!$F$2,CE$5=Data!$G$2,(IF(COUNTIF(Data!$A$2:$A$939,CE$7),CE$7=(VLOOKUP(CE$7,Data!$A$2:$A$852,1,FALSE)),0))),"H",IF(AND(CE$7&gt;=$J17,CE$7&lt;=$K17),($D17*(1-$P17)/$N17),0))),IF(AND(CE$7&gt;=$J17,CE$7&lt;=$K17),(($D17-$O17)/$N17),0))))),(((IF(Data!$C$2&gt;0,(IF(OR(CE$5=Data!$F$2,CE$5=Data!$G$2,(IF(COUNTIF(Data!$A$2:$A$939,CE$7),CE$7=(VLOOKUP(CE$7,Data!$A$2:$A$852,1,FALSE)),0))),"H",IF(AND(CE$7&gt;=$J17,CE$7&lt;=$L17),($D17*$P17/$M17),0))),IF(AND(CE$7&gt;=$J17,CE$7&lt;=$L17),(($D17*$P17)/$M17),0))))))</f>
        <v>8</v>
      </c>
      <c r="CF18" s="37">
        <f>IF(CF$7&gt;$L17,(((IF(Data!$C$2&gt;0,(IF(OR(CF$5=Data!$F$2,CF$5=Data!$G$2,(IF(COUNTIF(Data!$A$2:$A$939,CF$7),CF$7=(VLOOKUP(CF$7,Data!$A$2:$A$852,1,FALSE)),0))),"H",IF(AND(CF$7&gt;=$J17,CF$7&lt;=$K17),($D17*(1-$P17)/$N17),0))),IF(AND(CF$7&gt;=$J17,CF$7&lt;=$K17),(($D17-$O17)/$N17),0))))),(((IF(Data!$C$2&gt;0,(IF(OR(CF$5=Data!$F$2,CF$5=Data!$G$2,(IF(COUNTIF(Data!$A$2:$A$939,CF$7),CF$7=(VLOOKUP(CF$7,Data!$A$2:$A$852,1,FALSE)),0))),"H",IF(AND(CF$7&gt;=$J17,CF$7&lt;=$L17),($D17*$P17/$M17),0))),IF(AND(CF$7&gt;=$J17,CF$7&lt;=$L17),(($D17*$P17)/$M17),0))))))</f>
        <v>8</v>
      </c>
      <c r="CG18" s="37">
        <f>IF(CG$7&gt;$L17,(((IF(Data!$C$2&gt;0,(IF(OR(CG$5=Data!$F$2,CG$5=Data!$G$2,(IF(COUNTIF(Data!$A$2:$A$939,CG$7),CG$7=(VLOOKUP(CG$7,Data!$A$2:$A$852,1,FALSE)),0))),"H",IF(AND(CG$7&gt;=$J17,CG$7&lt;=$K17),($D17*(1-$P17)/$N17),0))),IF(AND(CG$7&gt;=$J17,CG$7&lt;=$K17),(($D17-$O17)/$N17),0))))),(((IF(Data!$C$2&gt;0,(IF(OR(CG$5=Data!$F$2,CG$5=Data!$G$2,(IF(COUNTIF(Data!$A$2:$A$939,CG$7),CG$7=(VLOOKUP(CG$7,Data!$A$2:$A$852,1,FALSE)),0))),"H",IF(AND(CG$7&gt;=$J17,CG$7&lt;=$L17),($D17*$P17/$M17),0))),IF(AND(CG$7&gt;=$J17,CG$7&lt;=$L17),(($D17*$P17)/$M17),0))))))</f>
        <v>8</v>
      </c>
      <c r="CH18" s="37">
        <f>IF(CH$7&gt;$L17,(((IF(Data!$C$2&gt;0,(IF(OR(CH$5=Data!$F$2,CH$5=Data!$G$2,(IF(COUNTIF(Data!$A$2:$A$939,CH$7),CH$7=(VLOOKUP(CH$7,Data!$A$2:$A$852,1,FALSE)),0))),"H",IF(AND(CH$7&gt;=$J17,CH$7&lt;=$K17),($D17*(1-$P17)/$N17),0))),IF(AND(CH$7&gt;=$J17,CH$7&lt;=$K17),(($D17-$O17)/$N17),0))))),(((IF(Data!$C$2&gt;0,(IF(OR(CH$5=Data!$F$2,CH$5=Data!$G$2,(IF(COUNTIF(Data!$A$2:$A$939,CH$7),CH$7=(VLOOKUP(CH$7,Data!$A$2:$A$852,1,FALSE)),0))),"H",IF(AND(CH$7&gt;=$J17,CH$7&lt;=$L17),($D17*$P17/$M17),0))),IF(AND(CH$7&gt;=$J17,CH$7&lt;=$L17),(($D17*$P17)/$M17),0))))))</f>
        <v>8</v>
      </c>
      <c r="CI18" s="37">
        <f>IF(CI$7&gt;$L17,(((IF(Data!$C$2&gt;0,(IF(OR(CI$5=Data!$F$2,CI$5=Data!$G$2,(IF(COUNTIF(Data!$A$2:$A$939,CI$7),CI$7=(VLOOKUP(CI$7,Data!$A$2:$A$852,1,FALSE)),0))),"H",IF(AND(CI$7&gt;=$J17,CI$7&lt;=$K17),($D17*(1-$P17)/$N17),0))),IF(AND(CI$7&gt;=$J17,CI$7&lt;=$K17),(($D17-$O17)/$N17),0))))),(((IF(Data!$C$2&gt;0,(IF(OR(CI$5=Data!$F$2,CI$5=Data!$G$2,(IF(COUNTIF(Data!$A$2:$A$939,CI$7),CI$7=(VLOOKUP(CI$7,Data!$A$2:$A$852,1,FALSE)),0))),"H",IF(AND(CI$7&gt;=$J17,CI$7&lt;=$L17),($D17*$P17/$M17),0))),IF(AND(CI$7&gt;=$J17,CI$7&lt;=$L17),(($D17*$P17)/$M17),0))))))</f>
        <v>8</v>
      </c>
      <c r="CJ18" s="37" t="str">
        <f>IF(CJ$7&gt;$L17,(((IF(Data!$C$2&gt;0,(IF(OR(CJ$5=Data!$F$2,CJ$5=Data!$G$2,(IF(COUNTIF(Data!$A$2:$A$939,CJ$7),CJ$7=(VLOOKUP(CJ$7,Data!$A$2:$A$852,1,FALSE)),0))),"H",IF(AND(CJ$7&gt;=$J17,CJ$7&lt;=$K17),($D17*(1-$P17)/$N17),0))),IF(AND(CJ$7&gt;=$J17,CJ$7&lt;=$K17),(($D17-$O17)/$N17),0))))),(((IF(Data!$C$2&gt;0,(IF(OR(CJ$5=Data!$F$2,CJ$5=Data!$G$2,(IF(COUNTIF(Data!$A$2:$A$939,CJ$7),CJ$7=(VLOOKUP(CJ$7,Data!$A$2:$A$852,1,FALSE)),0))),"H",IF(AND(CJ$7&gt;=$J17,CJ$7&lt;=$L17),($D17*$P17/$M17),0))),IF(AND(CJ$7&gt;=$J17,CJ$7&lt;=$L17),(($D17*$P17)/$M17),0))))))</f>
        <v>H</v>
      </c>
      <c r="CK18" s="37" t="str">
        <f>IF(CK$7&gt;$L17,(((IF(Data!$C$2&gt;0,(IF(OR(CK$5=Data!$F$2,CK$5=Data!$G$2,(IF(COUNTIF(Data!$A$2:$A$939,CK$7),CK$7=(VLOOKUP(CK$7,Data!$A$2:$A$852,1,FALSE)),0))),"H",IF(AND(CK$7&gt;=$J17,CK$7&lt;=$K17),($D17*(1-$P17)/$N17),0))),IF(AND(CK$7&gt;=$J17,CK$7&lt;=$K17),(($D17-$O17)/$N17),0))))),(((IF(Data!$C$2&gt;0,(IF(OR(CK$5=Data!$F$2,CK$5=Data!$G$2,(IF(COUNTIF(Data!$A$2:$A$939,CK$7),CK$7=(VLOOKUP(CK$7,Data!$A$2:$A$852,1,FALSE)),0))),"H",IF(AND(CK$7&gt;=$J17,CK$7&lt;=$L17),($D17*$P17/$M17),0))),IF(AND(CK$7&gt;=$J17,CK$7&lt;=$L17),(($D17*$P17)/$M17),0))))))</f>
        <v>H</v>
      </c>
      <c r="CL18" s="37">
        <f>IF(CL$7&gt;$L17,(((IF(Data!$C$2&gt;0,(IF(OR(CL$5=Data!$F$2,CL$5=Data!$G$2,(IF(COUNTIF(Data!$A$2:$A$939,CL$7),CL$7=(VLOOKUP(CL$7,Data!$A$2:$A$852,1,FALSE)),0))),"H",IF(AND(CL$7&gt;=$J17,CL$7&lt;=$K17),($D17*(1-$P17)/$N17),0))),IF(AND(CL$7&gt;=$J17,CL$7&lt;=$K17),(($D17-$O17)/$N17),0))))),(((IF(Data!$C$2&gt;0,(IF(OR(CL$5=Data!$F$2,CL$5=Data!$G$2,(IF(COUNTIF(Data!$A$2:$A$939,CL$7),CL$7=(VLOOKUP(CL$7,Data!$A$2:$A$852,1,FALSE)),0))),"H",IF(AND(CL$7&gt;=$J17,CL$7&lt;=$L17),($D17*$P17/$M17),0))),IF(AND(CL$7&gt;=$J17,CL$7&lt;=$L17),(($D17*$P17)/$M17),0))))))</f>
        <v>8</v>
      </c>
      <c r="CM18" s="37">
        <f>IF(CM$7&gt;$L17,(((IF(Data!$C$2&gt;0,(IF(OR(CM$5=Data!$F$2,CM$5=Data!$G$2,(IF(COUNTIF(Data!$A$2:$A$939,CM$7),CM$7=(VLOOKUP(CM$7,Data!$A$2:$A$852,1,FALSE)),0))),"H",IF(AND(CM$7&gt;=$J17,CM$7&lt;=$K17),($D17*(1-$P17)/$N17),0))),IF(AND(CM$7&gt;=$J17,CM$7&lt;=$K17),(($D17-$O17)/$N17),0))))),(((IF(Data!$C$2&gt;0,(IF(OR(CM$5=Data!$F$2,CM$5=Data!$G$2,(IF(COUNTIF(Data!$A$2:$A$939,CM$7),CM$7=(VLOOKUP(CM$7,Data!$A$2:$A$852,1,FALSE)),0))),"H",IF(AND(CM$7&gt;=$J17,CM$7&lt;=$L17),($D17*$P17/$M17),0))),IF(AND(CM$7&gt;=$J17,CM$7&lt;=$L17),(($D17*$P17)/$M17),0))))))</f>
        <v>8</v>
      </c>
      <c r="CN18" s="37">
        <f>IF(CN$7&gt;$L17,(((IF(Data!$C$2&gt;0,(IF(OR(CN$5=Data!$F$2,CN$5=Data!$G$2,(IF(COUNTIF(Data!$A$2:$A$939,CN$7),CN$7=(VLOOKUP(CN$7,Data!$A$2:$A$852,1,FALSE)),0))),"H",IF(AND(CN$7&gt;=$J17,CN$7&lt;=$K17),($D17*(1-$P17)/$N17),0))),IF(AND(CN$7&gt;=$J17,CN$7&lt;=$K17),(($D17-$O17)/$N17),0))))),(((IF(Data!$C$2&gt;0,(IF(OR(CN$5=Data!$F$2,CN$5=Data!$G$2,(IF(COUNTIF(Data!$A$2:$A$939,CN$7),CN$7=(VLOOKUP(CN$7,Data!$A$2:$A$852,1,FALSE)),0))),"H",IF(AND(CN$7&gt;=$J17,CN$7&lt;=$L17),($D17*$P17/$M17),0))),IF(AND(CN$7&gt;=$J17,CN$7&lt;=$L17),(($D17*$P17)/$M17),0))))))</f>
        <v>8</v>
      </c>
      <c r="CO18" s="37">
        <f>IF(CO$7&gt;$L17,(((IF(Data!$C$2&gt;0,(IF(OR(CO$5=Data!$F$2,CO$5=Data!$G$2,(IF(COUNTIF(Data!$A$2:$A$939,CO$7),CO$7=(VLOOKUP(CO$7,Data!$A$2:$A$852,1,FALSE)),0))),"H",IF(AND(CO$7&gt;=$J17,CO$7&lt;=$K17),($D17*(1-$P17)/$N17),0))),IF(AND(CO$7&gt;=$J17,CO$7&lt;=$K17),(($D17-$O17)/$N17),0))))),(((IF(Data!$C$2&gt;0,(IF(OR(CO$5=Data!$F$2,CO$5=Data!$G$2,(IF(COUNTIF(Data!$A$2:$A$939,CO$7),CO$7=(VLOOKUP(CO$7,Data!$A$2:$A$852,1,FALSE)),0))),"H",IF(AND(CO$7&gt;=$J17,CO$7&lt;=$L17),($D17*$P17/$M17),0))),IF(AND(CO$7&gt;=$J17,CO$7&lt;=$L17),(($D17*$P17)/$M17),0))))))</f>
        <v>8</v>
      </c>
      <c r="CP18" s="37">
        <f>IF(CP$7&gt;$L17,(((IF(Data!$C$2&gt;0,(IF(OR(CP$5=Data!$F$2,CP$5=Data!$G$2,(IF(COUNTIF(Data!$A$2:$A$939,CP$7),CP$7=(VLOOKUP(CP$7,Data!$A$2:$A$852,1,FALSE)),0))),"H",IF(AND(CP$7&gt;=$J17,CP$7&lt;=$K17),($D17*(1-$P17)/$N17),0))),IF(AND(CP$7&gt;=$J17,CP$7&lt;=$K17),(($D17-$O17)/$N17),0))))),(((IF(Data!$C$2&gt;0,(IF(OR(CP$5=Data!$F$2,CP$5=Data!$G$2,(IF(COUNTIF(Data!$A$2:$A$939,CP$7),CP$7=(VLOOKUP(CP$7,Data!$A$2:$A$852,1,FALSE)),0))),"H",IF(AND(CP$7&gt;=$J17,CP$7&lt;=$L17),($D17*$P17/$M17),0))),IF(AND(CP$7&gt;=$J17,CP$7&lt;=$L17),(($D17*$P17)/$M17),0))))))</f>
        <v>0</v>
      </c>
      <c r="CQ18" s="37" t="str">
        <f>IF(CQ$7&gt;$L17,(((IF(Data!$C$2&gt;0,(IF(OR(CQ$5=Data!$F$2,CQ$5=Data!$G$2,(IF(COUNTIF(Data!$A$2:$A$939,CQ$7),CQ$7=(VLOOKUP(CQ$7,Data!$A$2:$A$852,1,FALSE)),0))),"H",IF(AND(CQ$7&gt;=$J17,CQ$7&lt;=$K17),($D17*(1-$P17)/$N17),0))),IF(AND(CQ$7&gt;=$J17,CQ$7&lt;=$K17),(($D17-$O17)/$N17),0))))),(((IF(Data!$C$2&gt;0,(IF(OR(CQ$5=Data!$F$2,CQ$5=Data!$G$2,(IF(COUNTIF(Data!$A$2:$A$939,CQ$7),CQ$7=(VLOOKUP(CQ$7,Data!$A$2:$A$852,1,FALSE)),0))),"H",IF(AND(CQ$7&gt;=$J17,CQ$7&lt;=$L17),($D17*$P17/$M17),0))),IF(AND(CQ$7&gt;=$J17,CQ$7&lt;=$L17),(($D17*$P17)/$M17),0))))))</f>
        <v>H</v>
      </c>
      <c r="CR18" s="37" t="str">
        <f>IF(CR$7&gt;$L17,(((IF(Data!$C$2&gt;0,(IF(OR(CR$5=Data!$F$2,CR$5=Data!$G$2,(IF(COUNTIF(Data!$A$2:$A$939,CR$7),CR$7=(VLOOKUP(CR$7,Data!$A$2:$A$852,1,FALSE)),0))),"H",IF(AND(CR$7&gt;=$J17,CR$7&lt;=$K17),($D17*(1-$P17)/$N17),0))),IF(AND(CR$7&gt;=$J17,CR$7&lt;=$K17),(($D17-$O17)/$N17),0))))),(((IF(Data!$C$2&gt;0,(IF(OR(CR$5=Data!$F$2,CR$5=Data!$G$2,(IF(COUNTIF(Data!$A$2:$A$939,CR$7),CR$7=(VLOOKUP(CR$7,Data!$A$2:$A$852,1,FALSE)),0))),"H",IF(AND(CR$7&gt;=$J17,CR$7&lt;=$L17),($D17*$P17/$M17),0))),IF(AND(CR$7&gt;=$J17,CR$7&lt;=$L17),(($D17*$P17)/$M17),0))))))</f>
        <v>H</v>
      </c>
      <c r="CS18" s="37">
        <f>IF(CS$7&gt;$L17,(((IF(Data!$C$2&gt;0,(IF(OR(CS$5=Data!$F$2,CS$5=Data!$G$2,(IF(COUNTIF(Data!$A$2:$A$939,CS$7),CS$7=(VLOOKUP(CS$7,Data!$A$2:$A$852,1,FALSE)),0))),"H",IF(AND(CS$7&gt;=$J17,CS$7&lt;=$K17),($D17*(1-$P17)/$N17),0))),IF(AND(CS$7&gt;=$J17,CS$7&lt;=$K17),(($D17-$O17)/$N17),0))))),(((IF(Data!$C$2&gt;0,(IF(OR(CS$5=Data!$F$2,CS$5=Data!$G$2,(IF(COUNTIF(Data!$A$2:$A$939,CS$7),CS$7=(VLOOKUP(CS$7,Data!$A$2:$A$852,1,FALSE)),0))),"H",IF(AND(CS$7&gt;=$J17,CS$7&lt;=$L17),($D17*$P17/$M17),0))),IF(AND(CS$7&gt;=$J17,CS$7&lt;=$L17),(($D17*$P17)/$M17),0))))))</f>
        <v>0</v>
      </c>
      <c r="CT18" s="37">
        <f>IF(CT$7&gt;$L17,(((IF(Data!$C$2&gt;0,(IF(OR(CT$5=Data!$F$2,CT$5=Data!$G$2,(IF(COUNTIF(Data!$A$2:$A$939,CT$7),CT$7=(VLOOKUP(CT$7,Data!$A$2:$A$852,1,FALSE)),0))),"H",IF(AND(CT$7&gt;=$J17,CT$7&lt;=$K17),($D17*(1-$P17)/$N17),0))),IF(AND(CT$7&gt;=$J17,CT$7&lt;=$K17),(($D17-$O17)/$N17),0))))),(((IF(Data!$C$2&gt;0,(IF(OR(CT$5=Data!$F$2,CT$5=Data!$G$2,(IF(COUNTIF(Data!$A$2:$A$939,CT$7),CT$7=(VLOOKUP(CT$7,Data!$A$2:$A$852,1,FALSE)),0))),"H",IF(AND(CT$7&gt;=$J17,CT$7&lt;=$L17),($D17*$P17/$M17),0))),IF(AND(CT$7&gt;=$J17,CT$7&lt;=$L17),(($D17*$P17)/$M17),0))))))</f>
        <v>0</v>
      </c>
      <c r="CU18" s="37">
        <f>IF(CU$7&gt;$L17,(((IF(Data!$C$2&gt;0,(IF(OR(CU$5=Data!$F$2,CU$5=Data!$G$2,(IF(COUNTIF(Data!$A$2:$A$939,CU$7),CU$7=(VLOOKUP(CU$7,Data!$A$2:$A$852,1,FALSE)),0))),"H",IF(AND(CU$7&gt;=$J17,CU$7&lt;=$K17),($D17*(1-$P17)/$N17),0))),IF(AND(CU$7&gt;=$J17,CU$7&lt;=$K17),(($D17-$O17)/$N17),0))))),(((IF(Data!$C$2&gt;0,(IF(OR(CU$5=Data!$F$2,CU$5=Data!$G$2,(IF(COUNTIF(Data!$A$2:$A$939,CU$7),CU$7=(VLOOKUP(CU$7,Data!$A$2:$A$852,1,FALSE)),0))),"H",IF(AND(CU$7&gt;=$J17,CU$7&lt;=$L17),($D17*$P17/$M17),0))),IF(AND(CU$7&gt;=$J17,CU$7&lt;=$L17),(($D17*$P17)/$M17),0))))))</f>
        <v>0</v>
      </c>
      <c r="CV18" s="37">
        <f>IF(CV$7&gt;$L17,(((IF(Data!$C$2&gt;0,(IF(OR(CV$5=Data!$F$2,CV$5=Data!$G$2,(IF(COUNTIF(Data!$A$2:$A$939,CV$7),CV$7=(VLOOKUP(CV$7,Data!$A$2:$A$852,1,FALSE)),0))),"H",IF(AND(CV$7&gt;=$J17,CV$7&lt;=$K17),($D17*(1-$P17)/$N17),0))),IF(AND(CV$7&gt;=$J17,CV$7&lt;=$K17),(($D17-$O17)/$N17),0))))),(((IF(Data!$C$2&gt;0,(IF(OR(CV$5=Data!$F$2,CV$5=Data!$G$2,(IF(COUNTIF(Data!$A$2:$A$939,CV$7),CV$7=(VLOOKUP(CV$7,Data!$A$2:$A$852,1,FALSE)),0))),"H",IF(AND(CV$7&gt;=$J17,CV$7&lt;=$L17),($D17*$P17/$M17),0))),IF(AND(CV$7&gt;=$J17,CV$7&lt;=$L17),(($D17*$P17)/$M17),0))))))</f>
        <v>0</v>
      </c>
      <c r="CW18" s="37">
        <f>IF(CW$7&gt;$L17,(((IF(Data!$C$2&gt;0,(IF(OR(CW$5=Data!$F$2,CW$5=Data!$G$2,(IF(COUNTIF(Data!$A$2:$A$939,CW$7),CW$7=(VLOOKUP(CW$7,Data!$A$2:$A$852,1,FALSE)),0))),"H",IF(AND(CW$7&gt;=$J17,CW$7&lt;=$K17),($D17*(1-$P17)/$N17),0))),IF(AND(CW$7&gt;=$J17,CW$7&lt;=$K17),(($D17-$O17)/$N17),0))))),(((IF(Data!$C$2&gt;0,(IF(OR(CW$5=Data!$F$2,CW$5=Data!$G$2,(IF(COUNTIF(Data!$A$2:$A$939,CW$7),CW$7=(VLOOKUP(CW$7,Data!$A$2:$A$852,1,FALSE)),0))),"H",IF(AND(CW$7&gt;=$J17,CW$7&lt;=$L17),($D17*$P17/$M17),0))),IF(AND(CW$7&gt;=$J17,CW$7&lt;=$L17),(($D17*$P17)/$M17),0))))))</f>
        <v>0</v>
      </c>
      <c r="CX18" s="37" t="str">
        <f>IF(CX$7&gt;$L17,(((IF(Data!$C$2&gt;0,(IF(OR(CX$5=Data!$F$2,CX$5=Data!$G$2,(IF(COUNTIF(Data!$A$2:$A$939,CX$7),CX$7=(VLOOKUP(CX$7,Data!$A$2:$A$852,1,FALSE)),0))),"H",IF(AND(CX$7&gt;=$J17,CX$7&lt;=$K17),($D17*(1-$P17)/$N17),0))),IF(AND(CX$7&gt;=$J17,CX$7&lt;=$K17),(($D17-$O17)/$N17),0))))),(((IF(Data!$C$2&gt;0,(IF(OR(CX$5=Data!$F$2,CX$5=Data!$G$2,(IF(COUNTIF(Data!$A$2:$A$939,CX$7),CX$7=(VLOOKUP(CX$7,Data!$A$2:$A$852,1,FALSE)),0))),"H",IF(AND(CX$7&gt;=$J17,CX$7&lt;=$L17),($D17*$P17/$M17),0))),IF(AND(CX$7&gt;=$J17,CX$7&lt;=$L17),(($D17*$P17)/$M17),0))))))</f>
        <v>H</v>
      </c>
      <c r="CY18" s="37" t="str">
        <f>IF(CY$7&gt;$L17,(((IF(Data!$C$2&gt;0,(IF(OR(CY$5=Data!$F$2,CY$5=Data!$G$2,(IF(COUNTIF(Data!$A$2:$A$939,CY$7),CY$7=(VLOOKUP(CY$7,Data!$A$2:$A$852,1,FALSE)),0))),"H",IF(AND(CY$7&gt;=$J17,CY$7&lt;=$K17),($D17*(1-$P17)/$N17),0))),IF(AND(CY$7&gt;=$J17,CY$7&lt;=$K17),(($D17-$O17)/$N17),0))))),(((IF(Data!$C$2&gt;0,(IF(OR(CY$5=Data!$F$2,CY$5=Data!$G$2,(IF(COUNTIF(Data!$A$2:$A$939,CY$7),CY$7=(VLOOKUP(CY$7,Data!$A$2:$A$852,1,FALSE)),0))),"H",IF(AND(CY$7&gt;=$J17,CY$7&lt;=$L17),($D17*$P17/$M17),0))),IF(AND(CY$7&gt;=$J17,CY$7&lt;=$L17),(($D17*$P17)/$M17),0))))))</f>
        <v>H</v>
      </c>
      <c r="CZ18" s="37">
        <f>IF(CZ$7&gt;$L17,(((IF(Data!$C$2&gt;0,(IF(OR(CZ$5=Data!$F$2,CZ$5=Data!$G$2,(IF(COUNTIF(Data!$A$2:$A$939,CZ$7),CZ$7=(VLOOKUP(CZ$7,Data!$A$2:$A$852,1,FALSE)),0))),"H",IF(AND(CZ$7&gt;=$J17,CZ$7&lt;=$K17),($D17*(1-$P17)/$N17),0))),IF(AND(CZ$7&gt;=$J17,CZ$7&lt;=$K17),(($D17-$O17)/$N17),0))))),(((IF(Data!$C$2&gt;0,(IF(OR(CZ$5=Data!$F$2,CZ$5=Data!$G$2,(IF(COUNTIF(Data!$A$2:$A$939,CZ$7),CZ$7=(VLOOKUP(CZ$7,Data!$A$2:$A$852,1,FALSE)),0))),"H",IF(AND(CZ$7&gt;=$J17,CZ$7&lt;=$L17),($D17*$P17/$M17),0))),IF(AND(CZ$7&gt;=$J17,CZ$7&lt;=$L17),(($D17*$P17)/$M17),0))))))</f>
        <v>0</v>
      </c>
      <c r="DA18" s="37">
        <f>IF(DA$7&gt;$L17,(((IF(Data!$C$2&gt;0,(IF(OR(DA$5=Data!$F$2,DA$5=Data!$G$2,(IF(COUNTIF(Data!$A$2:$A$939,DA$7),DA$7=(VLOOKUP(DA$7,Data!$A$2:$A$852,1,FALSE)),0))),"H",IF(AND(DA$7&gt;=$J17,DA$7&lt;=$K17),($D17*(1-$P17)/$N17),0))),IF(AND(DA$7&gt;=$J17,DA$7&lt;=$K17),(($D17-$O17)/$N17),0))))),(((IF(Data!$C$2&gt;0,(IF(OR(DA$5=Data!$F$2,DA$5=Data!$G$2,(IF(COUNTIF(Data!$A$2:$A$939,DA$7),DA$7=(VLOOKUP(DA$7,Data!$A$2:$A$852,1,FALSE)),0))),"H",IF(AND(DA$7&gt;=$J17,DA$7&lt;=$L17),($D17*$P17/$M17),0))),IF(AND(DA$7&gt;=$J17,DA$7&lt;=$L17),(($D17*$P17)/$M17),0))))))</f>
        <v>0</v>
      </c>
      <c r="DB18" s="37">
        <f>IF(DB$7&gt;$L17,(((IF(Data!$C$2&gt;0,(IF(OR(DB$5=Data!$F$2,DB$5=Data!$G$2,(IF(COUNTIF(Data!$A$2:$A$939,DB$7),DB$7=(VLOOKUP(DB$7,Data!$A$2:$A$852,1,FALSE)),0))),"H",IF(AND(DB$7&gt;=$J17,DB$7&lt;=$K17),($D17*(1-$P17)/$N17),0))),IF(AND(DB$7&gt;=$J17,DB$7&lt;=$K17),(($D17-$O17)/$N17),0))))),(((IF(Data!$C$2&gt;0,(IF(OR(DB$5=Data!$F$2,DB$5=Data!$G$2,(IF(COUNTIF(Data!$A$2:$A$939,DB$7),DB$7=(VLOOKUP(DB$7,Data!$A$2:$A$852,1,FALSE)),0))),"H",IF(AND(DB$7&gt;=$J17,DB$7&lt;=$L17),($D17*$P17/$M17),0))),IF(AND(DB$7&gt;=$J17,DB$7&lt;=$L17),(($D17*$P17)/$M17),0))))))</f>
        <v>0</v>
      </c>
      <c r="DC18" s="37">
        <f>IF(DC$7&gt;$L17,(((IF(Data!$C$2&gt;0,(IF(OR(DC$5=Data!$F$2,DC$5=Data!$G$2,(IF(COUNTIF(Data!$A$2:$A$939,DC$7),DC$7=(VLOOKUP(DC$7,Data!$A$2:$A$852,1,FALSE)),0))),"H",IF(AND(DC$7&gt;=$J17,DC$7&lt;=$K17),($D17*(1-$P17)/$N17),0))),IF(AND(DC$7&gt;=$J17,DC$7&lt;=$K17),(($D17-$O17)/$N17),0))))),(((IF(Data!$C$2&gt;0,(IF(OR(DC$5=Data!$F$2,DC$5=Data!$G$2,(IF(COUNTIF(Data!$A$2:$A$939,DC$7),DC$7=(VLOOKUP(DC$7,Data!$A$2:$A$852,1,FALSE)),0))),"H",IF(AND(DC$7&gt;=$J17,DC$7&lt;=$L17),($D17*$P17/$M17),0))),IF(AND(DC$7&gt;=$J17,DC$7&lt;=$L17),(($D17*$P17)/$M17),0))))))</f>
        <v>0</v>
      </c>
      <c r="DD18" s="37">
        <f>IF(DD$7&gt;$L17,(((IF(Data!$C$2&gt;0,(IF(OR(DD$5=Data!$F$2,DD$5=Data!$G$2,(IF(COUNTIF(Data!$A$2:$A$939,DD$7),DD$7=(VLOOKUP(DD$7,Data!$A$2:$A$852,1,FALSE)),0))),"H",IF(AND(DD$7&gt;=$J17,DD$7&lt;=$K17),($D17*(1-$P17)/$N17),0))),IF(AND(DD$7&gt;=$J17,DD$7&lt;=$K17),(($D17-$O17)/$N17),0))))),(((IF(Data!$C$2&gt;0,(IF(OR(DD$5=Data!$F$2,DD$5=Data!$G$2,(IF(COUNTIF(Data!$A$2:$A$939,DD$7),DD$7=(VLOOKUP(DD$7,Data!$A$2:$A$852,1,FALSE)),0))),"H",IF(AND(DD$7&gt;=$J17,DD$7&lt;=$L17),($D17*$P17/$M17),0))),IF(AND(DD$7&gt;=$J17,DD$7&lt;=$L17),(($D17*$P17)/$M17),0))))))</f>
        <v>0</v>
      </c>
      <c r="DE18" s="37" t="str">
        <f>IF(DE$7&gt;$L17,(((IF(Data!$C$2&gt;0,(IF(OR(DE$5=Data!$F$2,DE$5=Data!$G$2,(IF(COUNTIF(Data!$A$2:$A$939,DE$7),DE$7=(VLOOKUP(DE$7,Data!$A$2:$A$852,1,FALSE)),0))),"H",IF(AND(DE$7&gt;=$J17,DE$7&lt;=$K17),($D17*(1-$P17)/$N17),0))),IF(AND(DE$7&gt;=$J17,DE$7&lt;=$K17),(($D17-$O17)/$N17),0))))),(((IF(Data!$C$2&gt;0,(IF(OR(DE$5=Data!$F$2,DE$5=Data!$G$2,(IF(COUNTIF(Data!$A$2:$A$939,DE$7),DE$7=(VLOOKUP(DE$7,Data!$A$2:$A$852,1,FALSE)),0))),"H",IF(AND(DE$7&gt;=$J17,DE$7&lt;=$L17),($D17*$P17/$M17),0))),IF(AND(DE$7&gt;=$J17,DE$7&lt;=$L17),(($D17*$P17)/$M17),0))))))</f>
        <v>H</v>
      </c>
      <c r="DF18" s="37" t="str">
        <f>IF(DF$7&gt;$L17,(((IF(Data!$C$2&gt;0,(IF(OR(DF$5=Data!$F$2,DF$5=Data!$G$2,(IF(COUNTIF(Data!$A$2:$A$939,DF$7),DF$7=(VLOOKUP(DF$7,Data!$A$2:$A$852,1,FALSE)),0))),"H",IF(AND(DF$7&gt;=$J17,DF$7&lt;=$K17),($D17*(1-$P17)/$N17),0))),IF(AND(DF$7&gt;=$J17,DF$7&lt;=$K17),(($D17-$O17)/$N17),0))))),(((IF(Data!$C$2&gt;0,(IF(OR(DF$5=Data!$F$2,DF$5=Data!$G$2,(IF(COUNTIF(Data!$A$2:$A$939,DF$7),DF$7=(VLOOKUP(DF$7,Data!$A$2:$A$852,1,FALSE)),0))),"H",IF(AND(DF$7&gt;=$J17,DF$7&lt;=$L17),($D17*$P17/$M17),0))),IF(AND(DF$7&gt;=$J17,DF$7&lt;=$L17),(($D17*$P17)/$M17),0))))))</f>
        <v>H</v>
      </c>
      <c r="DG18" s="37">
        <f>IF(DG$7&gt;$L17,(((IF(Data!$C$2&gt;0,(IF(OR(DG$5=Data!$F$2,DG$5=Data!$G$2,(IF(COUNTIF(Data!$A$2:$A$939,DG$7),DG$7=(VLOOKUP(DG$7,Data!$A$2:$A$852,1,FALSE)),0))),"H",IF(AND(DG$7&gt;=$J17,DG$7&lt;=$K17),($D17*(1-$P17)/$N17),0))),IF(AND(DG$7&gt;=$J17,DG$7&lt;=$K17),(($D17-$O17)/$N17),0))))),(((IF(Data!$C$2&gt;0,(IF(OR(DG$5=Data!$F$2,DG$5=Data!$G$2,(IF(COUNTIF(Data!$A$2:$A$939,DG$7),DG$7=(VLOOKUP(DG$7,Data!$A$2:$A$852,1,FALSE)),0))),"H",IF(AND(DG$7&gt;=$J17,DG$7&lt;=$L17),($D17*$P17/$M17),0))),IF(AND(DG$7&gt;=$J17,DG$7&lt;=$L17),(($D17*$P17)/$M17),0))))))</f>
        <v>0</v>
      </c>
      <c r="DH18" s="37">
        <f>IF(DH$7&gt;$L17,(((IF(Data!$C$2&gt;0,(IF(OR(DH$5=Data!$F$2,DH$5=Data!$G$2,(IF(COUNTIF(Data!$A$2:$A$939,DH$7),DH$7=(VLOOKUP(DH$7,Data!$A$2:$A$852,1,FALSE)),0))),"H",IF(AND(DH$7&gt;=$J17,DH$7&lt;=$K17),($D17*(1-$P17)/$N17),0))),IF(AND(DH$7&gt;=$J17,DH$7&lt;=$K17),(($D17-$O17)/$N17),0))))),(((IF(Data!$C$2&gt;0,(IF(OR(DH$5=Data!$F$2,DH$5=Data!$G$2,(IF(COUNTIF(Data!$A$2:$A$939,DH$7),DH$7=(VLOOKUP(DH$7,Data!$A$2:$A$852,1,FALSE)),0))),"H",IF(AND(DH$7&gt;=$J17,DH$7&lt;=$L17),($D17*$P17/$M17),0))),IF(AND(DH$7&gt;=$J17,DH$7&lt;=$L17),(($D17*$P17)/$M17),0))))))</f>
        <v>0</v>
      </c>
      <c r="DI18" s="37">
        <f>IF(DI$7&gt;$L17,(((IF(Data!$C$2&gt;0,(IF(OR(DI$5=Data!$F$2,DI$5=Data!$G$2,(IF(COUNTIF(Data!$A$2:$A$939,DI$7),DI$7=(VLOOKUP(DI$7,Data!$A$2:$A$852,1,FALSE)),0))),"H",IF(AND(DI$7&gt;=$J17,DI$7&lt;=$K17),($D17*(1-$P17)/$N17),0))),IF(AND(DI$7&gt;=$J17,DI$7&lt;=$K17),(($D17-$O17)/$N17),0))))),(((IF(Data!$C$2&gt;0,(IF(OR(DI$5=Data!$F$2,DI$5=Data!$G$2,(IF(COUNTIF(Data!$A$2:$A$939,DI$7),DI$7=(VLOOKUP(DI$7,Data!$A$2:$A$852,1,FALSE)),0))),"H",IF(AND(DI$7&gt;=$J17,DI$7&lt;=$L17),($D17*$P17/$M17),0))),IF(AND(DI$7&gt;=$J17,DI$7&lt;=$L17),(($D17*$P17)/$M17),0))))))</f>
        <v>0</v>
      </c>
      <c r="DJ18" s="37">
        <f>IF(DJ$7&gt;$L17,(((IF(Data!$C$2&gt;0,(IF(OR(DJ$5=Data!$F$2,DJ$5=Data!$G$2,(IF(COUNTIF(Data!$A$2:$A$939,DJ$7),DJ$7=(VLOOKUP(DJ$7,Data!$A$2:$A$852,1,FALSE)),0))),"H",IF(AND(DJ$7&gt;=$J17,DJ$7&lt;=$K17),($D17*(1-$P17)/$N17),0))),IF(AND(DJ$7&gt;=$J17,DJ$7&lt;=$K17),(($D17-$O17)/$N17),0))))),(((IF(Data!$C$2&gt;0,(IF(OR(DJ$5=Data!$F$2,DJ$5=Data!$G$2,(IF(COUNTIF(Data!$A$2:$A$939,DJ$7),DJ$7=(VLOOKUP(DJ$7,Data!$A$2:$A$852,1,FALSE)),0))),"H",IF(AND(DJ$7&gt;=$J17,DJ$7&lt;=$L17),($D17*$P17/$M17),0))),IF(AND(DJ$7&gt;=$J17,DJ$7&lt;=$L17),(($D17*$P17)/$M17),0))))))</f>
        <v>0</v>
      </c>
      <c r="DK18" s="37">
        <f>IF(DK$7&gt;$L17,(((IF(Data!$C$2&gt;0,(IF(OR(DK$5=Data!$F$2,DK$5=Data!$G$2,(IF(COUNTIF(Data!$A$2:$A$939,DK$7),DK$7=(VLOOKUP(DK$7,Data!$A$2:$A$852,1,FALSE)),0))),"H",IF(AND(DK$7&gt;=$J17,DK$7&lt;=$K17),($D17*(1-$P17)/$N17),0))),IF(AND(DK$7&gt;=$J17,DK$7&lt;=$K17),(($D17-$O17)/$N17),0))))),(((IF(Data!$C$2&gt;0,(IF(OR(DK$5=Data!$F$2,DK$5=Data!$G$2,(IF(COUNTIF(Data!$A$2:$A$939,DK$7),DK$7=(VLOOKUP(DK$7,Data!$A$2:$A$852,1,FALSE)),0))),"H",IF(AND(DK$7&gt;=$J17,DK$7&lt;=$L17),($D17*$P17/$M17),0))),IF(AND(DK$7&gt;=$J17,DK$7&lt;=$L17),(($D17*$P17)/$M17),0))))))</f>
        <v>0</v>
      </c>
      <c r="DL18" s="37" t="str">
        <f>IF(DL$7&gt;$L17,(((IF(Data!$C$2&gt;0,(IF(OR(DL$5=Data!$F$2,DL$5=Data!$G$2,(IF(COUNTIF(Data!$A$2:$A$939,DL$7),DL$7=(VLOOKUP(DL$7,Data!$A$2:$A$852,1,FALSE)),0))),"H",IF(AND(DL$7&gt;=$J17,DL$7&lt;=$K17),($D17*(1-$P17)/$N17),0))),IF(AND(DL$7&gt;=$J17,DL$7&lt;=$K17),(($D17-$O17)/$N17),0))))),(((IF(Data!$C$2&gt;0,(IF(OR(DL$5=Data!$F$2,DL$5=Data!$G$2,(IF(COUNTIF(Data!$A$2:$A$939,DL$7),DL$7=(VLOOKUP(DL$7,Data!$A$2:$A$852,1,FALSE)),0))),"H",IF(AND(DL$7&gt;=$J17,DL$7&lt;=$L17),($D17*$P17/$M17),0))),IF(AND(DL$7&gt;=$J17,DL$7&lt;=$L17),(($D17*$P17)/$M17),0))))))</f>
        <v>H</v>
      </c>
      <c r="DM18" s="37" t="str">
        <f>IF(DM$7&gt;$L17,(((IF(Data!$C$2&gt;0,(IF(OR(DM$5=Data!$F$2,DM$5=Data!$G$2,(IF(COUNTIF(Data!$A$2:$A$939,DM$7),DM$7=(VLOOKUP(DM$7,Data!$A$2:$A$852,1,FALSE)),0))),"H",IF(AND(DM$7&gt;=$J17,DM$7&lt;=$K17),($D17*(1-$P17)/$N17),0))),IF(AND(DM$7&gt;=$J17,DM$7&lt;=$K17),(($D17-$O17)/$N17),0))))),(((IF(Data!$C$2&gt;0,(IF(OR(DM$5=Data!$F$2,DM$5=Data!$G$2,(IF(COUNTIF(Data!$A$2:$A$939,DM$7),DM$7=(VLOOKUP(DM$7,Data!$A$2:$A$852,1,FALSE)),0))),"H",IF(AND(DM$7&gt;=$J17,DM$7&lt;=$L17),($D17*$P17/$M17),0))),IF(AND(DM$7&gt;=$J17,DM$7&lt;=$L17),(($D17*$P17)/$M17),0))))))</f>
        <v>H</v>
      </c>
      <c r="DN18" s="37">
        <f>IF(DN$7&gt;$L17,(((IF(Data!$C$2&gt;0,(IF(OR(DN$5=Data!$F$2,DN$5=Data!$G$2,(IF(COUNTIF(Data!$A$2:$A$939,DN$7),DN$7=(VLOOKUP(DN$7,Data!$A$2:$A$852,1,FALSE)),0))),"H",IF(AND(DN$7&gt;=$J17,DN$7&lt;=$K17),($D17*(1-$P17)/$N17),0))),IF(AND(DN$7&gt;=$J17,DN$7&lt;=$K17),(($D17-$O17)/$N17),0))))),(((IF(Data!$C$2&gt;0,(IF(OR(DN$5=Data!$F$2,DN$5=Data!$G$2,(IF(COUNTIF(Data!$A$2:$A$939,DN$7),DN$7=(VLOOKUP(DN$7,Data!$A$2:$A$852,1,FALSE)),0))),"H",IF(AND(DN$7&gt;=$J17,DN$7&lt;=$L17),($D17*$P17/$M17),0))),IF(AND(DN$7&gt;=$J17,DN$7&lt;=$L17),(($D17*$P17)/$M17),0))))))</f>
        <v>0</v>
      </c>
      <c r="DO18" s="37">
        <f>IF(DO$7&gt;$L17,(((IF(Data!$C$2&gt;0,(IF(OR(DO$5=Data!$F$2,DO$5=Data!$G$2,(IF(COUNTIF(Data!$A$2:$A$939,DO$7),DO$7=(VLOOKUP(DO$7,Data!$A$2:$A$852,1,FALSE)),0))),"H",IF(AND(DO$7&gt;=$J17,DO$7&lt;=$K17),($D17*(1-$P17)/$N17),0))),IF(AND(DO$7&gt;=$J17,DO$7&lt;=$K17),(($D17-$O17)/$N17),0))))),(((IF(Data!$C$2&gt;0,(IF(OR(DO$5=Data!$F$2,DO$5=Data!$G$2,(IF(COUNTIF(Data!$A$2:$A$939,DO$7),DO$7=(VLOOKUP(DO$7,Data!$A$2:$A$852,1,FALSE)),0))),"H",IF(AND(DO$7&gt;=$J17,DO$7&lt;=$L17),($D17*$P17/$M17),0))),IF(AND(DO$7&gt;=$J17,DO$7&lt;=$L17),(($D17*$P17)/$M17),0))))))</f>
        <v>0</v>
      </c>
      <c r="DP18" s="37">
        <f>IF(DP$7&gt;$L17,(((IF(Data!$C$2&gt;0,(IF(OR(DP$5=Data!$F$2,DP$5=Data!$G$2,(IF(COUNTIF(Data!$A$2:$A$939,DP$7),DP$7=(VLOOKUP(DP$7,Data!$A$2:$A$852,1,FALSE)),0))),"H",IF(AND(DP$7&gt;=$J17,DP$7&lt;=$K17),($D17*(1-$P17)/$N17),0))),IF(AND(DP$7&gt;=$J17,DP$7&lt;=$K17),(($D17-$O17)/$N17),0))))),(((IF(Data!$C$2&gt;0,(IF(OR(DP$5=Data!$F$2,DP$5=Data!$G$2,(IF(COUNTIF(Data!$A$2:$A$939,DP$7),DP$7=(VLOOKUP(DP$7,Data!$A$2:$A$852,1,FALSE)),0))),"H",IF(AND(DP$7&gt;=$J17,DP$7&lt;=$L17),($D17*$P17/$M17),0))),IF(AND(DP$7&gt;=$J17,DP$7&lt;=$L17),(($D17*$P17)/$M17),0))))))</f>
        <v>0</v>
      </c>
      <c r="DQ18" s="37">
        <f>IF(DQ$7&gt;$L17,(((IF(Data!$C$2&gt;0,(IF(OR(DQ$5=Data!$F$2,DQ$5=Data!$G$2,(IF(COUNTIF(Data!$A$2:$A$939,DQ$7),DQ$7=(VLOOKUP(DQ$7,Data!$A$2:$A$852,1,FALSE)),0))),"H",IF(AND(DQ$7&gt;=$J17,DQ$7&lt;=$K17),($D17*(1-$P17)/$N17),0))),IF(AND(DQ$7&gt;=$J17,DQ$7&lt;=$K17),(($D17-$O17)/$N17),0))))),(((IF(Data!$C$2&gt;0,(IF(OR(DQ$5=Data!$F$2,DQ$5=Data!$G$2,(IF(COUNTIF(Data!$A$2:$A$939,DQ$7),DQ$7=(VLOOKUP(DQ$7,Data!$A$2:$A$852,1,FALSE)),0))),"H",IF(AND(DQ$7&gt;=$J17,DQ$7&lt;=$L17),($D17*$P17/$M17),0))),IF(AND(DQ$7&gt;=$J17,DQ$7&lt;=$L17),(($D17*$P17)/$M17),0))))))</f>
        <v>0</v>
      </c>
      <c r="DR18" s="37">
        <f>IF(DR$7&gt;$L17,(((IF(Data!$C$2&gt;0,(IF(OR(DR$5=Data!$F$2,DR$5=Data!$G$2,(IF(COUNTIF(Data!$A$2:$A$939,DR$7),DR$7=(VLOOKUP(DR$7,Data!$A$2:$A$852,1,FALSE)),0))),"H",IF(AND(DR$7&gt;=$J17,DR$7&lt;=$K17),($D17*(1-$P17)/$N17),0))),IF(AND(DR$7&gt;=$J17,DR$7&lt;=$K17),(($D17-$O17)/$N17),0))))),(((IF(Data!$C$2&gt;0,(IF(OR(DR$5=Data!$F$2,DR$5=Data!$G$2,(IF(COUNTIF(Data!$A$2:$A$939,DR$7),DR$7=(VLOOKUP(DR$7,Data!$A$2:$A$852,1,FALSE)),0))),"H",IF(AND(DR$7&gt;=$J17,DR$7&lt;=$L17),($D17*$P17/$M17),0))),IF(AND(DR$7&gt;=$J17,DR$7&lt;=$L17),(($D17*$P17)/$M17),0))))))</f>
        <v>0</v>
      </c>
      <c r="DS18" s="37" t="str">
        <f>IF(DS$7&gt;$L17,(((IF(Data!$C$2&gt;0,(IF(OR(DS$5=Data!$F$2,DS$5=Data!$G$2,(IF(COUNTIF(Data!$A$2:$A$939,DS$7),DS$7=(VLOOKUP(DS$7,Data!$A$2:$A$852,1,FALSE)),0))),"H",IF(AND(DS$7&gt;=$J17,DS$7&lt;=$K17),($D17*(1-$P17)/$N17),0))),IF(AND(DS$7&gt;=$J17,DS$7&lt;=$K17),(($D17-$O17)/$N17),0))))),(((IF(Data!$C$2&gt;0,(IF(OR(DS$5=Data!$F$2,DS$5=Data!$G$2,(IF(COUNTIF(Data!$A$2:$A$939,DS$7),DS$7=(VLOOKUP(DS$7,Data!$A$2:$A$852,1,FALSE)),0))),"H",IF(AND(DS$7&gt;=$J17,DS$7&lt;=$L17),($D17*$P17/$M17),0))),IF(AND(DS$7&gt;=$J17,DS$7&lt;=$L17),(($D17*$P17)/$M17),0))))))</f>
        <v>H</v>
      </c>
      <c r="DT18" s="37" t="str">
        <f>IF(DT$7&gt;$L17,(((IF(Data!$C$2&gt;0,(IF(OR(DT$5=Data!$F$2,DT$5=Data!$G$2,(IF(COUNTIF(Data!$A$2:$A$939,DT$7),DT$7=(VLOOKUP(DT$7,Data!$A$2:$A$852,1,FALSE)),0))),"H",IF(AND(DT$7&gt;=$J17,DT$7&lt;=$K17),($D17*(1-$P17)/$N17),0))),IF(AND(DT$7&gt;=$J17,DT$7&lt;=$K17),(($D17-$O17)/$N17),0))))),(((IF(Data!$C$2&gt;0,(IF(OR(DT$5=Data!$F$2,DT$5=Data!$G$2,(IF(COUNTIF(Data!$A$2:$A$939,DT$7),DT$7=(VLOOKUP(DT$7,Data!$A$2:$A$852,1,FALSE)),0))),"H",IF(AND(DT$7&gt;=$J17,DT$7&lt;=$L17),($D17*$P17/$M17),0))),IF(AND(DT$7&gt;=$J17,DT$7&lt;=$L17),(($D17*$P17)/$M17),0))))))</f>
        <v>H</v>
      </c>
      <c r="DU18" s="37">
        <f>IF(DU$7&gt;$L17,(((IF(Data!$C$2&gt;0,(IF(OR(DU$5=Data!$F$2,DU$5=Data!$G$2,(IF(COUNTIF(Data!$A$2:$A$939,DU$7),DU$7=(VLOOKUP(DU$7,Data!$A$2:$A$852,1,FALSE)),0))),"H",IF(AND(DU$7&gt;=$J17,DU$7&lt;=$K17),($D17*(1-$P17)/$N17),0))),IF(AND(DU$7&gt;=$J17,DU$7&lt;=$K17),(($D17-$O17)/$N17),0))))),(((IF(Data!$C$2&gt;0,(IF(OR(DU$5=Data!$F$2,DU$5=Data!$G$2,(IF(COUNTIF(Data!$A$2:$A$939,DU$7),DU$7=(VLOOKUP(DU$7,Data!$A$2:$A$852,1,FALSE)),0))),"H",IF(AND(DU$7&gt;=$J17,DU$7&lt;=$L17),($D17*$P17/$M17),0))),IF(AND(DU$7&gt;=$J17,DU$7&lt;=$L17),(($D17*$P17)/$M17),0))))))</f>
        <v>0</v>
      </c>
      <c r="DV18" s="37">
        <f>IF(DV$7&gt;$L17,(((IF(Data!$C$2&gt;0,(IF(OR(DV$5=Data!$F$2,DV$5=Data!$G$2,(IF(COUNTIF(Data!$A$2:$A$939,DV$7),DV$7=(VLOOKUP(DV$7,Data!$A$2:$A$852,1,FALSE)),0))),"H",IF(AND(DV$7&gt;=$J17,DV$7&lt;=$K17),($D17*(1-$P17)/$N17),0))),IF(AND(DV$7&gt;=$J17,DV$7&lt;=$K17),(($D17-$O17)/$N17),0))))),(((IF(Data!$C$2&gt;0,(IF(OR(DV$5=Data!$F$2,DV$5=Data!$G$2,(IF(COUNTIF(Data!$A$2:$A$939,DV$7),DV$7=(VLOOKUP(DV$7,Data!$A$2:$A$852,1,FALSE)),0))),"H",IF(AND(DV$7&gt;=$J17,DV$7&lt;=$L17),($D17*$P17/$M17),0))),IF(AND(DV$7&gt;=$J17,DV$7&lt;=$L17),(($D17*$P17)/$M17),0))))))</f>
        <v>0</v>
      </c>
      <c r="DW18" s="37">
        <f>IF(DW$7&gt;$L17,(((IF(Data!$C$2&gt;0,(IF(OR(DW$5=Data!$F$2,DW$5=Data!$G$2,(IF(COUNTIF(Data!$A$2:$A$939,DW$7),DW$7=(VLOOKUP(DW$7,Data!$A$2:$A$852,1,FALSE)),0))),"H",IF(AND(DW$7&gt;=$J17,DW$7&lt;=$K17),($D17*(1-$P17)/$N17),0))),IF(AND(DW$7&gt;=$J17,DW$7&lt;=$K17),(($D17-$O17)/$N17),0))))),(((IF(Data!$C$2&gt;0,(IF(OR(DW$5=Data!$F$2,DW$5=Data!$G$2,(IF(COUNTIF(Data!$A$2:$A$939,DW$7),DW$7=(VLOOKUP(DW$7,Data!$A$2:$A$852,1,FALSE)),0))),"H",IF(AND(DW$7&gt;=$J17,DW$7&lt;=$L17),($D17*$P17/$M17),0))),IF(AND(DW$7&gt;=$J17,DW$7&lt;=$L17),(($D17*$P17)/$M17),0))))))</f>
        <v>0</v>
      </c>
      <c r="DX18" s="37">
        <f>IF(DX$7&gt;$L17,(((IF(Data!$C$2&gt;0,(IF(OR(DX$5=Data!$F$2,DX$5=Data!$G$2,(IF(COUNTIF(Data!$A$2:$A$939,DX$7),DX$7=(VLOOKUP(DX$7,Data!$A$2:$A$852,1,FALSE)),0))),"H",IF(AND(DX$7&gt;=$J17,DX$7&lt;=$K17),($D17*(1-$P17)/$N17),0))),IF(AND(DX$7&gt;=$J17,DX$7&lt;=$K17),(($D17-$O17)/$N17),0))))),(((IF(Data!$C$2&gt;0,(IF(OR(DX$5=Data!$F$2,DX$5=Data!$G$2,(IF(COUNTIF(Data!$A$2:$A$939,DX$7),DX$7=(VLOOKUP(DX$7,Data!$A$2:$A$852,1,FALSE)),0))),"H",IF(AND(DX$7&gt;=$J17,DX$7&lt;=$L17),($D17*$P17/$M17),0))),IF(AND(DX$7&gt;=$J17,DX$7&lt;=$L17),(($D17*$P17)/$M17),0))))))</f>
        <v>0</v>
      </c>
      <c r="DY18" s="37">
        <f>IF(DY$7&gt;$L17,(((IF(Data!$C$2&gt;0,(IF(OR(DY$5=Data!$F$2,DY$5=Data!$G$2,(IF(COUNTIF(Data!$A$2:$A$939,DY$7),DY$7=(VLOOKUP(DY$7,Data!$A$2:$A$852,1,FALSE)),0))),"H",IF(AND(DY$7&gt;=$J17,DY$7&lt;=$K17),($D17*(1-$P17)/$N17),0))),IF(AND(DY$7&gt;=$J17,DY$7&lt;=$K17),(($D17-$O17)/$N17),0))))),(((IF(Data!$C$2&gt;0,(IF(OR(DY$5=Data!$F$2,DY$5=Data!$G$2,(IF(COUNTIF(Data!$A$2:$A$939,DY$7),DY$7=(VLOOKUP(DY$7,Data!$A$2:$A$852,1,FALSE)),0))),"H",IF(AND(DY$7&gt;=$J17,DY$7&lt;=$L17),($D17*$P17/$M17),0))),IF(AND(DY$7&gt;=$J17,DY$7&lt;=$L17),(($D17*$P17)/$M17),0))))))</f>
        <v>0</v>
      </c>
      <c r="DZ18" s="37" t="str">
        <f>IF(DZ$7&gt;$L17,(((IF(Data!$C$2&gt;0,(IF(OR(DZ$5=Data!$F$2,DZ$5=Data!$G$2,(IF(COUNTIF(Data!$A$2:$A$939,DZ$7),DZ$7=(VLOOKUP(DZ$7,Data!$A$2:$A$852,1,FALSE)),0))),"H",IF(AND(DZ$7&gt;=$J17,DZ$7&lt;=$K17),($D17*(1-$P17)/$N17),0))),IF(AND(DZ$7&gt;=$J17,DZ$7&lt;=$K17),(($D17-$O17)/$N17),0))))),(((IF(Data!$C$2&gt;0,(IF(OR(DZ$5=Data!$F$2,DZ$5=Data!$G$2,(IF(COUNTIF(Data!$A$2:$A$939,DZ$7),DZ$7=(VLOOKUP(DZ$7,Data!$A$2:$A$852,1,FALSE)),0))),"H",IF(AND(DZ$7&gt;=$J17,DZ$7&lt;=$L17),($D17*$P17/$M17),0))),IF(AND(DZ$7&gt;=$J17,DZ$7&lt;=$L17),(($D17*$P17)/$M17),0))))))</f>
        <v>H</v>
      </c>
      <c r="EA18" s="37" t="str">
        <f>IF(EA$7&gt;$L17,(((IF(Data!$C$2&gt;0,(IF(OR(EA$5=Data!$F$2,EA$5=Data!$G$2,(IF(COUNTIF(Data!$A$2:$A$939,EA$7),EA$7=(VLOOKUP(EA$7,Data!$A$2:$A$852,1,FALSE)),0))),"H",IF(AND(EA$7&gt;=$J17,EA$7&lt;=$K17),($D17*(1-$P17)/$N17),0))),IF(AND(EA$7&gt;=$J17,EA$7&lt;=$K17),(($D17-$O17)/$N17),0))))),(((IF(Data!$C$2&gt;0,(IF(OR(EA$5=Data!$F$2,EA$5=Data!$G$2,(IF(COUNTIF(Data!$A$2:$A$939,EA$7),EA$7=(VLOOKUP(EA$7,Data!$A$2:$A$852,1,FALSE)),0))),"H",IF(AND(EA$7&gt;=$J17,EA$7&lt;=$L17),($D17*$P17/$M17),0))),IF(AND(EA$7&gt;=$J17,EA$7&lt;=$L17),(($D17*$P17)/$M17),0))))))</f>
        <v>H</v>
      </c>
      <c r="EB18" s="37">
        <f>IF(EB$7&gt;$L17,(((IF(Data!$C$2&gt;0,(IF(OR(EB$5=Data!$F$2,EB$5=Data!$G$2,(IF(COUNTIF(Data!$A$2:$A$939,EB$7),EB$7=(VLOOKUP(EB$7,Data!$A$2:$A$852,1,FALSE)),0))),"H",IF(AND(EB$7&gt;=$J17,EB$7&lt;=$K17),($D17*(1-$P17)/$N17),0))),IF(AND(EB$7&gt;=$J17,EB$7&lt;=$K17),(($D17-$O17)/$N17),0))))),(((IF(Data!$C$2&gt;0,(IF(OR(EB$5=Data!$F$2,EB$5=Data!$G$2,(IF(COUNTIF(Data!$A$2:$A$939,EB$7),EB$7=(VLOOKUP(EB$7,Data!$A$2:$A$852,1,FALSE)),0))),"H",IF(AND(EB$7&gt;=$J17,EB$7&lt;=$L17),($D17*$P17/$M17),0))),IF(AND(EB$7&gt;=$J17,EB$7&lt;=$L17),(($D17*$P17)/$M17),0))))))</f>
        <v>0</v>
      </c>
      <c r="EC18" s="37">
        <f>IF(EC$7&gt;$L17,(((IF(Data!$C$2&gt;0,(IF(OR(EC$5=Data!$F$2,EC$5=Data!$G$2,(IF(COUNTIF(Data!$A$2:$A$939,EC$7),EC$7=(VLOOKUP(EC$7,Data!$A$2:$A$852,1,FALSE)),0))),"H",IF(AND(EC$7&gt;=$J17,EC$7&lt;=$K17),($D17*(1-$P17)/$N17),0))),IF(AND(EC$7&gt;=$J17,EC$7&lt;=$K17),(($D17-$O17)/$N17),0))))),(((IF(Data!$C$2&gt;0,(IF(OR(EC$5=Data!$F$2,EC$5=Data!$G$2,(IF(COUNTIF(Data!$A$2:$A$939,EC$7),EC$7=(VLOOKUP(EC$7,Data!$A$2:$A$852,1,FALSE)),0))),"H",IF(AND(EC$7&gt;=$J17,EC$7&lt;=$L17),($D17*$P17/$M17),0))),IF(AND(EC$7&gt;=$J17,EC$7&lt;=$L17),(($D17*$P17)/$M17),0))))))</f>
        <v>0</v>
      </c>
      <c r="ED18" s="37">
        <f>IF(ED$7&gt;$L17,(((IF(Data!$C$2&gt;0,(IF(OR(ED$5=Data!$F$2,ED$5=Data!$G$2,(IF(COUNTIF(Data!$A$2:$A$939,ED$7),ED$7=(VLOOKUP(ED$7,Data!$A$2:$A$852,1,FALSE)),0))),"H",IF(AND(ED$7&gt;=$J17,ED$7&lt;=$K17),($D17*(1-$P17)/$N17),0))),IF(AND(ED$7&gt;=$J17,ED$7&lt;=$K17),(($D17-$O17)/$N17),0))))),(((IF(Data!$C$2&gt;0,(IF(OR(ED$5=Data!$F$2,ED$5=Data!$G$2,(IF(COUNTIF(Data!$A$2:$A$939,ED$7),ED$7=(VLOOKUP(ED$7,Data!$A$2:$A$852,1,FALSE)),0))),"H",IF(AND(ED$7&gt;=$J17,ED$7&lt;=$L17),($D17*$P17/$M17),0))),IF(AND(ED$7&gt;=$J17,ED$7&lt;=$L17),(($D17*$P17)/$M17),0))))))</f>
        <v>0</v>
      </c>
      <c r="EE18" s="37">
        <f>IF(EE$7&gt;$L17,(((IF(Data!$C$2&gt;0,(IF(OR(EE$5=Data!$F$2,EE$5=Data!$G$2,(IF(COUNTIF(Data!$A$2:$A$939,EE$7),EE$7=(VLOOKUP(EE$7,Data!$A$2:$A$852,1,FALSE)),0))),"H",IF(AND(EE$7&gt;=$J17,EE$7&lt;=$K17),($D17*(1-$P17)/$N17),0))),IF(AND(EE$7&gt;=$J17,EE$7&lt;=$K17),(($D17-$O17)/$N17),0))))),(((IF(Data!$C$2&gt;0,(IF(OR(EE$5=Data!$F$2,EE$5=Data!$G$2,(IF(COUNTIF(Data!$A$2:$A$939,EE$7),EE$7=(VLOOKUP(EE$7,Data!$A$2:$A$852,1,FALSE)),0))),"H",IF(AND(EE$7&gt;=$J17,EE$7&lt;=$L17),($D17*$P17/$M17),0))),IF(AND(EE$7&gt;=$J17,EE$7&lt;=$L17),(($D17*$P17)/$M17),0))))))</f>
        <v>0</v>
      </c>
      <c r="EF18" s="37">
        <f>IF(EF$7&gt;$L17,(((IF(Data!$C$2&gt;0,(IF(OR(EF$5=Data!$F$2,EF$5=Data!$G$2,(IF(COUNTIF(Data!$A$2:$A$939,EF$7),EF$7=(VLOOKUP(EF$7,Data!$A$2:$A$852,1,FALSE)),0))),"H",IF(AND(EF$7&gt;=$J17,EF$7&lt;=$K17),($D17*(1-$P17)/$N17),0))),IF(AND(EF$7&gt;=$J17,EF$7&lt;=$K17),(($D17-$O17)/$N17),0))))),(((IF(Data!$C$2&gt;0,(IF(OR(EF$5=Data!$F$2,EF$5=Data!$G$2,(IF(COUNTIF(Data!$A$2:$A$939,EF$7),EF$7=(VLOOKUP(EF$7,Data!$A$2:$A$852,1,FALSE)),0))),"H",IF(AND(EF$7&gt;=$J17,EF$7&lt;=$L17),($D17*$P17/$M17),0))),IF(AND(EF$7&gt;=$J17,EF$7&lt;=$L17),(($D17*$P17)/$M17),0))))))</f>
        <v>0</v>
      </c>
      <c r="EG18" s="37" t="str">
        <f>IF(EG$7&gt;$L17,(((IF(Data!$C$2&gt;0,(IF(OR(EG$5=Data!$F$2,EG$5=Data!$G$2,(IF(COUNTIF(Data!$A$2:$A$939,EG$7),EG$7=(VLOOKUP(EG$7,Data!$A$2:$A$852,1,FALSE)),0))),"H",IF(AND(EG$7&gt;=$J17,EG$7&lt;=$K17),($D17*(1-$P17)/$N17),0))),IF(AND(EG$7&gt;=$J17,EG$7&lt;=$K17),(($D17-$O17)/$N17),0))))),(((IF(Data!$C$2&gt;0,(IF(OR(EG$5=Data!$F$2,EG$5=Data!$G$2,(IF(COUNTIF(Data!$A$2:$A$939,EG$7),EG$7=(VLOOKUP(EG$7,Data!$A$2:$A$852,1,FALSE)),0))),"H",IF(AND(EG$7&gt;=$J17,EG$7&lt;=$L17),($D17*$P17/$M17),0))),IF(AND(EG$7&gt;=$J17,EG$7&lt;=$L17),(($D17*$P17)/$M17),0))))))</f>
        <v>H</v>
      </c>
      <c r="EH18" s="37" t="str">
        <f>IF(EH$7&gt;$L17,(((IF(Data!$C$2&gt;0,(IF(OR(EH$5=Data!$F$2,EH$5=Data!$G$2,(IF(COUNTIF(Data!$A$2:$A$939,EH$7),EH$7=(VLOOKUP(EH$7,Data!$A$2:$A$852,1,FALSE)),0))),"H",IF(AND(EH$7&gt;=$J17,EH$7&lt;=$K17),($D17*(1-$P17)/$N17),0))),IF(AND(EH$7&gt;=$J17,EH$7&lt;=$K17),(($D17-$O17)/$N17),0))))),(((IF(Data!$C$2&gt;0,(IF(OR(EH$5=Data!$F$2,EH$5=Data!$G$2,(IF(COUNTIF(Data!$A$2:$A$939,EH$7),EH$7=(VLOOKUP(EH$7,Data!$A$2:$A$852,1,FALSE)),0))),"H",IF(AND(EH$7&gt;=$J17,EH$7&lt;=$L17),($D17*$P17/$M17),0))),IF(AND(EH$7&gt;=$J17,EH$7&lt;=$L17),(($D17*$P17)/$M17),0))))))</f>
        <v>H</v>
      </c>
      <c r="EI18" s="37">
        <f>IF(EI$7&gt;$L17,(((IF(Data!$C$2&gt;0,(IF(OR(EI$5=Data!$F$2,EI$5=Data!$G$2,(IF(COUNTIF(Data!$A$2:$A$939,EI$7),EI$7=(VLOOKUP(EI$7,Data!$A$2:$A$852,1,FALSE)),0))),"H",IF(AND(EI$7&gt;=$J17,EI$7&lt;=$K17),($D17*(1-$P17)/$N17),0))),IF(AND(EI$7&gt;=$J17,EI$7&lt;=$K17),(($D17-$O17)/$N17),0))))),(((IF(Data!$C$2&gt;0,(IF(OR(EI$5=Data!$F$2,EI$5=Data!$G$2,(IF(COUNTIF(Data!$A$2:$A$939,EI$7),EI$7=(VLOOKUP(EI$7,Data!$A$2:$A$852,1,FALSE)),0))),"H",IF(AND(EI$7&gt;=$J17,EI$7&lt;=$L17),($D17*$P17/$M17),0))),IF(AND(EI$7&gt;=$J17,EI$7&lt;=$L17),(($D17*$P17)/$M17),0))))))</f>
        <v>0</v>
      </c>
      <c r="EJ18" s="37">
        <f>IF(EJ$7&gt;$L17,(((IF(Data!$C$2&gt;0,(IF(OR(EJ$5=Data!$F$2,EJ$5=Data!$G$2,(IF(COUNTIF(Data!$A$2:$A$939,EJ$7),EJ$7=(VLOOKUP(EJ$7,Data!$A$2:$A$852,1,FALSE)),0))),"H",IF(AND(EJ$7&gt;=$J17,EJ$7&lt;=$K17),($D17*(1-$P17)/$N17),0))),IF(AND(EJ$7&gt;=$J17,EJ$7&lt;=$K17),(($D17-$O17)/$N17),0))))),(((IF(Data!$C$2&gt;0,(IF(OR(EJ$5=Data!$F$2,EJ$5=Data!$G$2,(IF(COUNTIF(Data!$A$2:$A$939,EJ$7),EJ$7=(VLOOKUP(EJ$7,Data!$A$2:$A$852,1,FALSE)),0))),"H",IF(AND(EJ$7&gt;=$J17,EJ$7&lt;=$L17),($D17*$P17/$M17),0))),IF(AND(EJ$7&gt;=$J17,EJ$7&lt;=$L17),(($D17*$P17)/$M17),0))))))</f>
        <v>0</v>
      </c>
      <c r="EK18" s="37">
        <f>IF(EK$7&gt;$L17,(((IF(Data!$C$2&gt;0,(IF(OR(EK$5=Data!$F$2,EK$5=Data!$G$2,(IF(COUNTIF(Data!$A$2:$A$939,EK$7),EK$7=(VLOOKUP(EK$7,Data!$A$2:$A$852,1,FALSE)),0))),"H",IF(AND(EK$7&gt;=$J17,EK$7&lt;=$K17),($D17*(1-$P17)/$N17),0))),IF(AND(EK$7&gt;=$J17,EK$7&lt;=$K17),(($D17-$O17)/$N17),0))))),(((IF(Data!$C$2&gt;0,(IF(OR(EK$5=Data!$F$2,EK$5=Data!$G$2,(IF(COUNTIF(Data!$A$2:$A$939,EK$7),EK$7=(VLOOKUP(EK$7,Data!$A$2:$A$852,1,FALSE)),0))),"H",IF(AND(EK$7&gt;=$J17,EK$7&lt;=$L17),($D17*$P17/$M17),0))),IF(AND(EK$7&gt;=$J17,EK$7&lt;=$L17),(($D17*$P17)/$M17),0))))))</f>
        <v>0</v>
      </c>
      <c r="EL18" s="37">
        <f>IF(EL$7&gt;$L17,(((IF(Data!$C$2&gt;0,(IF(OR(EL$5=Data!$F$2,EL$5=Data!$G$2,(IF(COUNTIF(Data!$A$2:$A$939,EL$7),EL$7=(VLOOKUP(EL$7,Data!$A$2:$A$852,1,FALSE)),0))),"H",IF(AND(EL$7&gt;=$J17,EL$7&lt;=$K17),($D17*(1-$P17)/$N17),0))),IF(AND(EL$7&gt;=$J17,EL$7&lt;=$K17),(($D17-$O17)/$N17),0))))),(((IF(Data!$C$2&gt;0,(IF(OR(EL$5=Data!$F$2,EL$5=Data!$G$2,(IF(COUNTIF(Data!$A$2:$A$939,EL$7),EL$7=(VLOOKUP(EL$7,Data!$A$2:$A$852,1,FALSE)),0))),"H",IF(AND(EL$7&gt;=$J17,EL$7&lt;=$L17),($D17*$P17/$M17),0))),IF(AND(EL$7&gt;=$J17,EL$7&lt;=$L17),(($D17*$P17)/$M17),0))))))</f>
        <v>0</v>
      </c>
      <c r="EM18" s="37">
        <f>IF(EM$7&gt;$L17,(((IF(Data!$C$2&gt;0,(IF(OR(EM$5=Data!$F$2,EM$5=Data!$G$2,(IF(COUNTIF(Data!$A$2:$A$939,EM$7),EM$7=(VLOOKUP(EM$7,Data!$A$2:$A$852,1,FALSE)),0))),"H",IF(AND(EM$7&gt;=$J17,EM$7&lt;=$K17),($D17*(1-$P17)/$N17),0))),IF(AND(EM$7&gt;=$J17,EM$7&lt;=$K17),(($D17-$O17)/$N17),0))))),(((IF(Data!$C$2&gt;0,(IF(OR(EM$5=Data!$F$2,EM$5=Data!$G$2,(IF(COUNTIF(Data!$A$2:$A$939,EM$7),EM$7=(VLOOKUP(EM$7,Data!$A$2:$A$852,1,FALSE)),0))),"H",IF(AND(EM$7&gt;=$J17,EM$7&lt;=$L17),($D17*$P17/$M17),0))),IF(AND(EM$7&gt;=$J17,EM$7&lt;=$L17),(($D17*$P17)/$M17),0))))))</f>
        <v>0</v>
      </c>
      <c r="EN18" s="37" t="str">
        <f>IF(EN$7&gt;$L17,(((IF(Data!$C$2&gt;0,(IF(OR(EN$5=Data!$F$2,EN$5=Data!$G$2,(IF(COUNTIF(Data!$A$2:$A$939,EN$7),EN$7=(VLOOKUP(EN$7,Data!$A$2:$A$852,1,FALSE)),0))),"H",IF(AND(EN$7&gt;=$J17,EN$7&lt;=$K17),($D17*(1-$P17)/$N17),0))),IF(AND(EN$7&gt;=$J17,EN$7&lt;=$K17),(($D17-$O17)/$N17),0))))),(((IF(Data!$C$2&gt;0,(IF(OR(EN$5=Data!$F$2,EN$5=Data!$G$2,(IF(COUNTIF(Data!$A$2:$A$939,EN$7),EN$7=(VLOOKUP(EN$7,Data!$A$2:$A$852,1,FALSE)),0))),"H",IF(AND(EN$7&gt;=$J17,EN$7&lt;=$L17),($D17*$P17/$M17),0))),IF(AND(EN$7&gt;=$J17,EN$7&lt;=$L17),(($D17*$P17)/$M17),0))))))</f>
        <v>H</v>
      </c>
      <c r="EO18" s="38" t="str">
        <f>IF(EO$7&gt;$L17,(((IF(Data!$C$2&gt;0,(IF(OR(EO$5=Data!$F$2,EO$5=Data!$G$2,(IF(COUNTIF(Data!$A$2:$A$939,EO$7),EO$7=(VLOOKUP(EO$7,Data!$A$2:$A$852,1,FALSE)),0))),"H",IF(AND(EO$7&gt;=$J17,EO$7&lt;=$K17),($D17*(1-$P17)/$N17),0))),IF(AND(EO$7&gt;=$J17,EO$7&lt;=$K17),(($D17-$O17)/$N17),0))))),(((IF(Data!$C$2&gt;0,(IF(OR(EO$5=Data!$F$2,EO$5=Data!$G$2,(IF(COUNTIF(Data!$A$2:$A$939,EO$7),EO$7=(VLOOKUP(EO$7,Data!$A$2:$A$852,1,FALSE)),0))),"H",IF(AND(EO$7&gt;=$J17,EO$7&lt;=$L17),($D17*$P17/$M17),0))),IF(AND(EO$7&gt;=$J17,EO$7&lt;=$L17),(($D17*$P17)/$M17),0))))))</f>
        <v>H</v>
      </c>
      <c r="EP18" s="8" t="s">
        <v>48</v>
      </c>
      <c r="EQ18" s="18">
        <f>SUM(T18:EO18)-D17</f>
        <v>0</v>
      </c>
    </row>
    <row r="19" spans="1:147" ht="30" customHeight="1" thickTop="1">
      <c r="A19" s="370"/>
      <c r="B19" s="368"/>
      <c r="C19" s="368" t="s">
        <v>241</v>
      </c>
      <c r="D19" s="346">
        <v>16</v>
      </c>
      <c r="E19" s="350">
        <v>45115</v>
      </c>
      <c r="F19" s="350">
        <v>45118</v>
      </c>
      <c r="G19" s="348">
        <f>IF(F19&gt;0,(IF(E19&gt;0,IF(Data!$C$2&gt;0,((NETWORKDAYS.INTL(E19,F19,Data!$C$2,Data!$A$2:$A$1242))),((F19-E19)+1)),0)),0)</f>
        <v>2</v>
      </c>
      <c r="H19" s="346">
        <f>I19*D19</f>
        <v>16</v>
      </c>
      <c r="I19" s="362">
        <f>IF(G19&gt;0,((IF(AND(E19&lt;=$EJ$3,F19&gt;=$EJ$3),(IF(Data!$C$2&gt;0,NETWORKDAYS.INTL(E19,$EJ$3,Data!$C$2,Data!$A$2:$A$1231),$EJ$3-E19)),IF(F19&lt;=$EJ$3,G19,0)))/G19),0)</f>
        <v>1</v>
      </c>
      <c r="J19" s="350">
        <v>45121</v>
      </c>
      <c r="K19" s="350">
        <v>45124</v>
      </c>
      <c r="L19" s="350">
        <f>IF(K19&gt;=$EJ$3,$EJ$3,K19)</f>
        <v>45124</v>
      </c>
      <c r="M19" s="348">
        <f>IF(L19&gt;0,(IF(J19&gt;0,IF(Data!$C$2&gt;0,((NETWORKDAYS.INTL(J19,L19,Data!$C$2,Data!$A$2:$A$1242))),((L19-J19)+1)),0)),0)</f>
        <v>2</v>
      </c>
      <c r="N19" s="348">
        <f>IF(P19=1,0,IF(L19&gt;0,(IF(J19&gt;0,IF(Data!$C$2&gt;0,(((NETWORKDAYS.INTL($EJ$3,K19,Data!$C$2,Data!$A$2:$A$1242)))-1),((-$EJ$3+K19))),0)),0))</f>
        <v>0</v>
      </c>
      <c r="O19" s="346">
        <f>P19*D19</f>
        <v>16</v>
      </c>
      <c r="P19" s="362">
        <v>1</v>
      </c>
      <c r="Q19" s="344">
        <f>IF(K19&gt;0,F19-K19,0)</f>
        <v>-6</v>
      </c>
      <c r="R19" s="346">
        <f>IF(K19&gt;0,O19-H19,0)</f>
        <v>0</v>
      </c>
      <c r="S19" s="341">
        <f>IF(P19&gt;0,P19-I19,0)</f>
        <v>0</v>
      </c>
      <c r="T19" s="33">
        <f>IF(Data!$C$2&gt;0,(IF(OR(T$5=Data!$F$2,T$5=Data!$G$2,(IF(COUNTIF(Data!$A$2:$A$939,T$7),T$7=(VLOOKUP(T$7,Data!$A$2:$A$852,1,FALSE)),0))),"H",IF(AND(T$7&gt;=$E19,T$7&lt;=$F19),($D19/$G19),0))),IF(AND(T$7&gt;=$E19,T$7&lt;=$F19),($D19/$G19),0))</f>
        <v>0</v>
      </c>
      <c r="U19" s="34">
        <f>IF(Data!$C$2&gt;0,(IF(OR(U$5=Data!$F$2,U$5=Data!$G$2,(IF(COUNTIF(Data!$A$2:$A$939,U$7),U$7=(VLOOKUP(U$7,Data!$A$2:$A$852,1,FALSE)),0))),"H",IF(AND(U$7&gt;=$E19,U$7&lt;=$F19),($D19/$G19),0))),IF(AND(U$7&gt;=$E19,U$7&lt;=$F19),($D19/$G19),0))</f>
        <v>0</v>
      </c>
      <c r="V19" s="34">
        <f>IF(Data!$C$2&gt;0,(IF(OR(V$5=Data!$F$2,V$5=Data!$G$2,(IF(COUNTIF(Data!$A$2:$A$939,V$7),V$7=(VLOOKUP(V$7,Data!$A$2:$A$852,1,FALSE)),0))),"H",IF(AND(V$7&gt;=$E19,V$7&lt;=$F19),($D19/$G19),0))),IF(AND(V$7&gt;=$E19,V$7&lt;=$F19),($D19/$G19),0))</f>
        <v>0</v>
      </c>
      <c r="W19" s="34">
        <f>IF(Data!$C$2&gt;0,(IF(OR(W$5=Data!$F$2,W$5=Data!$G$2,(IF(COUNTIF(Data!$A$2:$A$939,W$7),W$7=(VLOOKUP(W$7,Data!$A$2:$A$852,1,FALSE)),0))),"H",IF(AND(W$7&gt;=$E19,W$7&lt;=$F19),($D19/$G19),0))),IF(AND(W$7&gt;=$E19,W$7&lt;=$F19),($D19/$G19),0))</f>
        <v>0</v>
      </c>
      <c r="X19" s="34">
        <f>IF(Data!$C$2&gt;0,(IF(OR(X$5=Data!$F$2,X$5=Data!$G$2,(IF(COUNTIF(Data!$A$2:$A$939,X$7),X$7=(VLOOKUP(X$7,Data!$A$2:$A$852,1,FALSE)),0))),"H",IF(AND(X$7&gt;=$E19,X$7&lt;=$F19),($D19/$G19),0))),IF(AND(X$7&gt;=$E19,X$7&lt;=$F19),($D19/$G19),0))</f>
        <v>0</v>
      </c>
      <c r="Y19" s="34" t="str">
        <f>IF(Data!$C$2&gt;0,(IF(OR(Y$5=Data!$F$2,Y$5=Data!$G$2,(IF(COUNTIF(Data!$A$2:$A$939,Y$7),Y$7=(VLOOKUP(Y$7,Data!$A$2:$A$852,1,FALSE)),0))),"H",IF(AND(Y$7&gt;=$E19,Y$7&lt;=$F19),($D19/$G19),0))),IF(AND(Y$7&gt;=$E19,Y$7&lt;=$F19),($D19/$G19),0))</f>
        <v>H</v>
      </c>
      <c r="Z19" s="34" t="str">
        <f>IF(Data!$C$2&gt;0,(IF(OR(Z$5=Data!$F$2,Z$5=Data!$G$2,(IF(COUNTIF(Data!$A$2:$A$939,Z$7),Z$7=(VLOOKUP(Z$7,Data!$A$2:$A$852,1,FALSE)),0))),"H",IF(AND(Z$7&gt;=$E19,Z$7&lt;=$F19),($D19/$G19),0))),IF(AND(Z$7&gt;=$E19,Z$7&lt;=$F19),($D19/$G19),0))</f>
        <v>H</v>
      </c>
      <c r="AA19" s="34">
        <f>IF(Data!$C$2&gt;0,(IF(OR(AA$5=Data!$F$2,AA$5=Data!$G$2,(IF(COUNTIF(Data!$A$2:$A$939,AA$7),AA$7=(VLOOKUP(AA$7,Data!$A$2:$A$852,1,FALSE)),0))),"H",IF(AND(AA$7&gt;=$E19,AA$7&lt;=$F19),($D19/$G19),0))),IF(AND(AA$7&gt;=$E19,AA$7&lt;=$F19),($D19/$G19),0))</f>
        <v>0</v>
      </c>
      <c r="AB19" s="34">
        <f>IF(Data!$C$2&gt;0,(IF(OR(AB$5=Data!$F$2,AB$5=Data!$G$2,(IF(COUNTIF(Data!$A$2:$A$939,AB$7),AB$7=(VLOOKUP(AB$7,Data!$A$2:$A$852,1,FALSE)),0))),"H",IF(AND(AB$7&gt;=$E19,AB$7&lt;=$F19),($D19/$G19),0))),IF(AND(AB$7&gt;=$E19,AB$7&lt;=$F19),($D19/$G19),0))</f>
        <v>0</v>
      </c>
      <c r="AC19" s="34">
        <f>IF(Data!$C$2&gt;0,(IF(OR(AC$5=Data!$F$2,AC$5=Data!$G$2,(IF(COUNTIF(Data!$A$2:$A$939,AC$7),AC$7=(VLOOKUP(AC$7,Data!$A$2:$A$852,1,FALSE)),0))),"H",IF(AND(AC$7&gt;=$E19,AC$7&lt;=$F19),($D19/$G19),0))),IF(AND(AC$7&gt;=$E19,AC$7&lt;=$F19),($D19/$G19),0))</f>
        <v>0</v>
      </c>
      <c r="AD19" s="34">
        <f>IF(Data!$C$2&gt;0,(IF(OR(AD$5=Data!$F$2,AD$5=Data!$G$2,(IF(COUNTIF(Data!$A$2:$A$939,AD$7),AD$7=(VLOOKUP(AD$7,Data!$A$2:$A$852,1,FALSE)),0))),"H",IF(AND(AD$7&gt;=$E19,AD$7&lt;=$F19),($D19/$G19),0))),IF(AND(AD$7&gt;=$E19,AD$7&lt;=$F19),($D19/$G19),0))</f>
        <v>0</v>
      </c>
      <c r="AE19" s="34">
        <f>IF(Data!$C$2&gt;0,(IF(OR(AE$5=Data!$F$2,AE$5=Data!$G$2,(IF(COUNTIF(Data!$A$2:$A$939,AE$7),AE$7=(VLOOKUP(AE$7,Data!$A$2:$A$852,1,FALSE)),0))),"H",IF(AND(AE$7&gt;=$E19,AE$7&lt;=$F19),($D19/$G19),0))),IF(AND(AE$7&gt;=$E19,AE$7&lt;=$F19),($D19/$G19),0))</f>
        <v>0</v>
      </c>
      <c r="AF19" s="34" t="str">
        <f>IF(Data!$C$2&gt;0,(IF(OR(AF$5=Data!$F$2,AF$5=Data!$G$2,(IF(COUNTIF(Data!$A$2:$A$939,AF$7),AF$7=(VLOOKUP(AF$7,Data!$A$2:$A$852,1,FALSE)),0))),"H",IF(AND(AF$7&gt;=$E19,AF$7&lt;=$F19),($D19/$G19),0))),IF(AND(AF$7&gt;=$E19,AF$7&lt;=$F19),($D19/$G19),0))</f>
        <v>H</v>
      </c>
      <c r="AG19" s="34" t="str">
        <f>IF(Data!$C$2&gt;0,(IF(OR(AG$5=Data!$F$2,AG$5=Data!$G$2,(IF(COUNTIF(Data!$A$2:$A$939,AG$7),AG$7=(VLOOKUP(AG$7,Data!$A$2:$A$852,1,FALSE)),0))),"H",IF(AND(AG$7&gt;=$E19,AG$7&lt;=$F19),($D19/$G19),0))),IF(AND(AG$7&gt;=$E19,AG$7&lt;=$F19),($D19/$G19),0))</f>
        <v>H</v>
      </c>
      <c r="AH19" s="34">
        <f>IF(Data!$C$2&gt;0,(IF(OR(AH$5=Data!$F$2,AH$5=Data!$G$2,(IF(COUNTIF(Data!$A$2:$A$939,AH$7),AH$7=(VLOOKUP(AH$7,Data!$A$2:$A$852,1,FALSE)),0))),"H",IF(AND(AH$7&gt;=$E19,AH$7&lt;=$F19),($D19/$G19),0))),IF(AND(AH$7&gt;=$E19,AH$7&lt;=$F19),($D19/$G19),0))</f>
        <v>0</v>
      </c>
      <c r="AI19" s="34">
        <f>IF(Data!$C$2&gt;0,(IF(OR(AI$5=Data!$F$2,AI$5=Data!$G$2,(IF(COUNTIF(Data!$A$2:$A$939,AI$7),AI$7=(VLOOKUP(AI$7,Data!$A$2:$A$852,1,FALSE)),0))),"H",IF(AND(AI$7&gt;=$E19,AI$7&lt;=$F19),($D19/$G19),0))),IF(AND(AI$7&gt;=$E19,AI$7&lt;=$F19),($D19/$G19),0))</f>
        <v>0</v>
      </c>
      <c r="AJ19" s="34">
        <f>IF(Data!$C$2&gt;0,(IF(OR(AJ$5=Data!$F$2,AJ$5=Data!$G$2,(IF(COUNTIF(Data!$A$2:$A$939,AJ$7),AJ$7=(VLOOKUP(AJ$7,Data!$A$2:$A$852,1,FALSE)),0))),"H",IF(AND(AJ$7&gt;=$E19,AJ$7&lt;=$F19),($D19/$G19),0))),IF(AND(AJ$7&gt;=$E19,AJ$7&lt;=$F19),($D19/$G19),0))</f>
        <v>0</v>
      </c>
      <c r="AK19" s="34">
        <f>IF(Data!$C$2&gt;0,(IF(OR(AK$5=Data!$F$2,AK$5=Data!$G$2,(IF(COUNTIF(Data!$A$2:$A$939,AK$7),AK$7=(VLOOKUP(AK$7,Data!$A$2:$A$852,1,FALSE)),0))),"H",IF(AND(AK$7&gt;=$E19,AK$7&lt;=$F19),($D19/$G19),0))),IF(AND(AK$7&gt;=$E19,AK$7&lt;=$F19),($D19/$G19),0))</f>
        <v>0</v>
      </c>
      <c r="AL19" s="34">
        <f>IF(Data!$C$2&gt;0,(IF(OR(AL$5=Data!$F$2,AL$5=Data!$G$2,(IF(COUNTIF(Data!$A$2:$A$939,AL$7),AL$7=(VLOOKUP(AL$7,Data!$A$2:$A$852,1,FALSE)),0))),"H",IF(AND(AL$7&gt;=$E19,AL$7&lt;=$F19),($D19/$G19),0))),IF(AND(AL$7&gt;=$E19,AL$7&lt;=$F19),($D19/$G19),0))</f>
        <v>0</v>
      </c>
      <c r="AM19" s="34" t="str">
        <f>IF(Data!$C$2&gt;0,(IF(OR(AM$5=Data!$F$2,AM$5=Data!$G$2,(IF(COUNTIF(Data!$A$2:$A$939,AM$7),AM$7=(VLOOKUP(AM$7,Data!$A$2:$A$852,1,FALSE)),0))),"H",IF(AND(AM$7&gt;=$E19,AM$7&lt;=$F19),($D19/$G19),0))),IF(AND(AM$7&gt;=$E19,AM$7&lt;=$F19),($D19/$G19),0))</f>
        <v>H</v>
      </c>
      <c r="AN19" s="34" t="str">
        <f>IF(Data!$C$2&gt;0,(IF(OR(AN$5=Data!$F$2,AN$5=Data!$G$2,(IF(COUNTIF(Data!$A$2:$A$939,AN$7),AN$7=(VLOOKUP(AN$7,Data!$A$2:$A$852,1,FALSE)),0))),"H",IF(AND(AN$7&gt;=$E19,AN$7&lt;=$F19),($D19/$G19),0))),IF(AND(AN$7&gt;=$E19,AN$7&lt;=$F19),($D19/$G19),0))</f>
        <v>H</v>
      </c>
      <c r="AO19" s="34">
        <f>IF(Data!$C$2&gt;0,(IF(OR(AO$5=Data!$F$2,AO$5=Data!$G$2,(IF(COUNTIF(Data!$A$2:$A$939,AO$7),AO$7=(VLOOKUP(AO$7,Data!$A$2:$A$852,1,FALSE)),0))),"H",IF(AND(AO$7&gt;=$E19,AO$7&lt;=$F19),($D19/$G19),0))),IF(AND(AO$7&gt;=$E19,AO$7&lt;=$F19),($D19/$G19),0))</f>
        <v>0</v>
      </c>
      <c r="AP19" s="34">
        <f>IF(Data!$C$2&gt;0,(IF(OR(AP$5=Data!$F$2,AP$5=Data!$G$2,(IF(COUNTIF(Data!$A$2:$A$939,AP$7),AP$7=(VLOOKUP(AP$7,Data!$A$2:$A$852,1,FALSE)),0))),"H",IF(AND(AP$7&gt;=$E19,AP$7&lt;=$F19),($D19/$G19),0))),IF(AND(AP$7&gt;=$E19,AP$7&lt;=$F19),($D19/$G19),0))</f>
        <v>0</v>
      </c>
      <c r="AQ19" s="34">
        <f>IF(Data!$C$2&gt;0,(IF(OR(AQ$5=Data!$F$2,AQ$5=Data!$G$2,(IF(COUNTIF(Data!$A$2:$A$939,AQ$7),AQ$7=(VLOOKUP(AQ$7,Data!$A$2:$A$852,1,FALSE)),0))),"H",IF(AND(AQ$7&gt;=$E19,AQ$7&lt;=$F19),($D19/$G19),0))),IF(AND(AQ$7&gt;=$E19,AQ$7&lt;=$F19),($D19/$G19),0))</f>
        <v>0</v>
      </c>
      <c r="AR19" s="34">
        <f>IF(Data!$C$2&gt;0,(IF(OR(AR$5=Data!$F$2,AR$5=Data!$G$2,(IF(COUNTIF(Data!$A$2:$A$939,AR$7),AR$7=(VLOOKUP(AR$7,Data!$A$2:$A$852,1,FALSE)),0))),"H",IF(AND(AR$7&gt;=$E19,AR$7&lt;=$F19),($D19/$G19),0))),IF(AND(AR$7&gt;=$E19,AR$7&lt;=$F19),($D19/$G19),0))</f>
        <v>0</v>
      </c>
      <c r="AS19" s="34">
        <f>IF(Data!$C$2&gt;0,(IF(OR(AS$5=Data!$F$2,AS$5=Data!$G$2,(IF(COUNTIF(Data!$A$2:$A$939,AS$7),AS$7=(VLOOKUP(AS$7,Data!$A$2:$A$852,1,FALSE)),0))),"H",IF(AND(AS$7&gt;=$E19,AS$7&lt;=$F19),($D19/$G19),0))),IF(AND(AS$7&gt;=$E19,AS$7&lt;=$F19),($D19/$G19),0))</f>
        <v>0</v>
      </c>
      <c r="AT19" s="34" t="str">
        <f>IF(Data!$C$2&gt;0,(IF(OR(AT$5=Data!$F$2,AT$5=Data!$G$2,(IF(COUNTIF(Data!$A$2:$A$939,AT$7),AT$7=(VLOOKUP(AT$7,Data!$A$2:$A$852,1,FALSE)),0))),"H",IF(AND(AT$7&gt;=$E19,AT$7&lt;=$F19),($D19/$G19),0))),IF(AND(AT$7&gt;=$E19,AT$7&lt;=$F19),($D19/$G19),0))</f>
        <v>H</v>
      </c>
      <c r="AU19" s="34" t="str">
        <f>IF(Data!$C$2&gt;0,(IF(OR(AU$5=Data!$F$2,AU$5=Data!$G$2,(IF(COUNTIF(Data!$A$2:$A$939,AU$7),AU$7=(VLOOKUP(AU$7,Data!$A$2:$A$852,1,FALSE)),0))),"H",IF(AND(AU$7&gt;=$E19,AU$7&lt;=$F19),($D19/$G19),0))),IF(AND(AU$7&gt;=$E19,AU$7&lt;=$F19),($D19/$G19),0))</f>
        <v>H</v>
      </c>
      <c r="AV19" s="34">
        <f>IF(Data!$C$2&gt;0,(IF(OR(AV$5=Data!$F$2,AV$5=Data!$G$2,(IF(COUNTIF(Data!$A$2:$A$939,AV$7),AV$7=(VLOOKUP(AV$7,Data!$A$2:$A$852,1,FALSE)),0))),"H",IF(AND(AV$7&gt;=$E19,AV$7&lt;=$F19),($D19/$G19),0))),IF(AND(AV$7&gt;=$E19,AV$7&lt;=$F19),($D19/$G19),0))</f>
        <v>0</v>
      </c>
      <c r="AW19" s="34">
        <f>IF(Data!$C$2&gt;0,(IF(OR(AW$5=Data!$F$2,AW$5=Data!$G$2,(IF(COUNTIF(Data!$A$2:$A$939,AW$7),AW$7=(VLOOKUP(AW$7,Data!$A$2:$A$852,1,FALSE)),0))),"H",IF(AND(AW$7&gt;=$E19,AW$7&lt;=$F19),($D19/$G19),0))),IF(AND(AW$7&gt;=$E19,AW$7&lt;=$F19),($D19/$G19),0))</f>
        <v>0</v>
      </c>
      <c r="AX19" s="34">
        <f>IF(Data!$C$2&gt;0,(IF(OR(AX$5=Data!$F$2,AX$5=Data!$G$2,(IF(COUNTIF(Data!$A$2:$A$939,AX$7),AX$7=(VLOOKUP(AX$7,Data!$A$2:$A$852,1,FALSE)),0))),"H",IF(AND(AX$7&gt;=$E19,AX$7&lt;=$F19),($D19/$G19),0))),IF(AND(AX$7&gt;=$E19,AX$7&lt;=$F19),($D19/$G19),0))</f>
        <v>0</v>
      </c>
      <c r="AY19" s="34">
        <f>IF(Data!$C$2&gt;0,(IF(OR(AY$5=Data!$F$2,AY$5=Data!$G$2,(IF(COUNTIF(Data!$A$2:$A$939,AY$7),AY$7=(VLOOKUP(AY$7,Data!$A$2:$A$852,1,FALSE)),0))),"H",IF(AND(AY$7&gt;=$E19,AY$7&lt;=$F19),($D19/$G19),0))),IF(AND(AY$7&gt;=$E19,AY$7&lt;=$F19),($D19/$G19),0))</f>
        <v>0</v>
      </c>
      <c r="AZ19" s="34">
        <f>IF(Data!$C$2&gt;0,(IF(OR(AZ$5=Data!$F$2,AZ$5=Data!$G$2,(IF(COUNTIF(Data!$A$2:$A$939,AZ$7),AZ$7=(VLOOKUP(AZ$7,Data!$A$2:$A$852,1,FALSE)),0))),"H",IF(AND(AZ$7&gt;=$E19,AZ$7&lt;=$F19),($D19/$G19),0))),IF(AND(AZ$7&gt;=$E19,AZ$7&lt;=$F19),($D19/$G19),0))</f>
        <v>0</v>
      </c>
      <c r="BA19" s="34" t="str">
        <f>IF(Data!$C$2&gt;0,(IF(OR(BA$5=Data!$F$2,BA$5=Data!$G$2,(IF(COUNTIF(Data!$A$2:$A$939,BA$7),BA$7=(VLOOKUP(BA$7,Data!$A$2:$A$852,1,FALSE)),0))),"H",IF(AND(BA$7&gt;=$E19,BA$7&lt;=$F19),($D19/$G19),0))),IF(AND(BA$7&gt;=$E19,BA$7&lt;=$F19),($D19/$G19),0))</f>
        <v>H</v>
      </c>
      <c r="BB19" s="34" t="str">
        <f>IF(Data!$C$2&gt;0,(IF(OR(BB$5=Data!$F$2,BB$5=Data!$G$2,(IF(COUNTIF(Data!$A$2:$A$939,BB$7),BB$7=(VLOOKUP(BB$7,Data!$A$2:$A$852,1,FALSE)),0))),"H",IF(AND(BB$7&gt;=$E19,BB$7&lt;=$F19),($D19/$G19),0))),IF(AND(BB$7&gt;=$E19,BB$7&lt;=$F19),($D19/$G19),0))</f>
        <v>H</v>
      </c>
      <c r="BC19" s="34">
        <f>IF(Data!$C$2&gt;0,(IF(OR(BC$5=Data!$F$2,BC$5=Data!$G$2,(IF(COUNTIF(Data!$A$2:$A$939,BC$7),BC$7=(VLOOKUP(BC$7,Data!$A$2:$A$852,1,FALSE)),0))),"H",IF(AND(BC$7&gt;=$E19,BC$7&lt;=$F19),($D19/$G19),0))),IF(AND(BC$7&gt;=$E19,BC$7&lt;=$F19),($D19/$G19),0))</f>
        <v>0</v>
      </c>
      <c r="BD19" s="34">
        <f>IF(Data!$C$2&gt;0,(IF(OR(BD$5=Data!$F$2,BD$5=Data!$G$2,(IF(COUNTIF(Data!$A$2:$A$939,BD$7),BD$7=(VLOOKUP(BD$7,Data!$A$2:$A$852,1,FALSE)),0))),"H",IF(AND(BD$7&gt;=$E19,BD$7&lt;=$F19),($D19/$G19),0))),IF(AND(BD$7&gt;=$E19,BD$7&lt;=$F19),($D19/$G19),0))</f>
        <v>0</v>
      </c>
      <c r="BE19" s="34">
        <f>IF(Data!$C$2&gt;0,(IF(OR(BE$5=Data!$F$2,BE$5=Data!$G$2,(IF(COUNTIF(Data!$A$2:$A$939,BE$7),BE$7=(VLOOKUP(BE$7,Data!$A$2:$A$852,1,FALSE)),0))),"H",IF(AND(BE$7&gt;=$E19,BE$7&lt;=$F19),($D19/$G19),0))),IF(AND(BE$7&gt;=$E19,BE$7&lt;=$F19),($D19/$G19),0))</f>
        <v>0</v>
      </c>
      <c r="BF19" s="34">
        <f>IF(Data!$C$2&gt;0,(IF(OR(BF$5=Data!$F$2,BF$5=Data!$G$2,(IF(COUNTIF(Data!$A$2:$A$939,BF$7),BF$7=(VLOOKUP(BF$7,Data!$A$2:$A$852,1,FALSE)),0))),"H",IF(AND(BF$7&gt;=$E19,BF$7&lt;=$F19),($D19/$G19),0))),IF(AND(BF$7&gt;=$E19,BF$7&lt;=$F19),($D19/$G19),0))</f>
        <v>0</v>
      </c>
      <c r="BG19" s="34">
        <f>IF(Data!$C$2&gt;0,(IF(OR(BG$5=Data!$F$2,BG$5=Data!$G$2,(IF(COUNTIF(Data!$A$2:$A$939,BG$7),BG$7=(VLOOKUP(BG$7,Data!$A$2:$A$852,1,FALSE)),0))),"H",IF(AND(BG$7&gt;=$E19,BG$7&lt;=$F19),($D19/$G19),0))),IF(AND(BG$7&gt;=$E19,BG$7&lt;=$F19),($D19/$G19),0))</f>
        <v>0</v>
      </c>
      <c r="BH19" s="34" t="str">
        <f>IF(Data!$C$2&gt;0,(IF(OR(BH$5=Data!$F$2,BH$5=Data!$G$2,(IF(COUNTIF(Data!$A$2:$A$939,BH$7),BH$7=(VLOOKUP(BH$7,Data!$A$2:$A$852,1,FALSE)),0))),"H",IF(AND(BH$7&gt;=$E19,BH$7&lt;=$F19),($D19/$G19),0))),IF(AND(BH$7&gt;=$E19,BH$7&lt;=$F19),($D19/$G19),0))</f>
        <v>H</v>
      </c>
      <c r="BI19" s="34" t="str">
        <f>IF(Data!$C$2&gt;0,(IF(OR(BI$5=Data!$F$2,BI$5=Data!$G$2,(IF(COUNTIF(Data!$A$2:$A$939,BI$7),BI$7=(VLOOKUP(BI$7,Data!$A$2:$A$852,1,FALSE)),0))),"H",IF(AND(BI$7&gt;=$E19,BI$7&lt;=$F19),($D19/$G19),0))),IF(AND(BI$7&gt;=$E19,BI$7&lt;=$F19),($D19/$G19),0))</f>
        <v>H</v>
      </c>
      <c r="BJ19" s="34">
        <f>IF(Data!$C$2&gt;0,(IF(OR(BJ$5=Data!$F$2,BJ$5=Data!$G$2,(IF(COUNTIF(Data!$A$2:$A$939,BJ$7),BJ$7=(VLOOKUP(BJ$7,Data!$A$2:$A$852,1,FALSE)),0))),"H",IF(AND(BJ$7&gt;=$E19,BJ$7&lt;=$F19),($D19/$G19),0))),IF(AND(BJ$7&gt;=$E19,BJ$7&lt;=$F19),($D19/$G19),0))</f>
        <v>0</v>
      </c>
      <c r="BK19" s="34">
        <f>IF(Data!$C$2&gt;0,(IF(OR(BK$5=Data!$F$2,BK$5=Data!$G$2,(IF(COUNTIF(Data!$A$2:$A$939,BK$7),BK$7=(VLOOKUP(BK$7,Data!$A$2:$A$852,1,FALSE)),0))),"H",IF(AND(BK$7&gt;=$E19,BK$7&lt;=$F19),($D19/$G19),0))),IF(AND(BK$7&gt;=$E19,BK$7&lt;=$F19),($D19/$G19),0))</f>
        <v>0</v>
      </c>
      <c r="BL19" s="34">
        <f>IF(Data!$C$2&gt;0,(IF(OR(BL$5=Data!$F$2,BL$5=Data!$G$2,(IF(COUNTIF(Data!$A$2:$A$939,BL$7),BL$7=(VLOOKUP(BL$7,Data!$A$2:$A$852,1,FALSE)),0))),"H",IF(AND(BL$7&gt;=$E19,BL$7&lt;=$F19),($D19/$G19),0))),IF(AND(BL$7&gt;=$E19,BL$7&lt;=$F19),($D19/$G19),0))</f>
        <v>0</v>
      </c>
      <c r="BM19" s="34">
        <f>IF(Data!$C$2&gt;0,(IF(OR(BM$5=Data!$F$2,BM$5=Data!$G$2,(IF(COUNTIF(Data!$A$2:$A$939,BM$7),BM$7=(VLOOKUP(BM$7,Data!$A$2:$A$852,1,FALSE)),0))),"H",IF(AND(BM$7&gt;=$E19,BM$7&lt;=$F19),($D19/$G19),0))),IF(AND(BM$7&gt;=$E19,BM$7&lt;=$F19),($D19/$G19),0))</f>
        <v>0</v>
      </c>
      <c r="BN19" s="34">
        <f>IF(Data!$C$2&gt;0,(IF(OR(BN$5=Data!$F$2,BN$5=Data!$G$2,(IF(COUNTIF(Data!$A$2:$A$939,BN$7),BN$7=(VLOOKUP(BN$7,Data!$A$2:$A$852,1,FALSE)),0))),"H",IF(AND(BN$7&gt;=$E19,BN$7&lt;=$F19),($D19/$G19),0))),IF(AND(BN$7&gt;=$E19,BN$7&lt;=$F19),($D19/$G19),0))</f>
        <v>0</v>
      </c>
      <c r="BO19" s="34" t="str">
        <f>IF(Data!$C$2&gt;0,(IF(OR(BO$5=Data!$F$2,BO$5=Data!$G$2,(IF(COUNTIF(Data!$A$2:$A$939,BO$7),BO$7=(VLOOKUP(BO$7,Data!$A$2:$A$852,1,FALSE)),0))),"H",IF(AND(BO$7&gt;=$E19,BO$7&lt;=$F19),($D19/$G19),0))),IF(AND(BO$7&gt;=$E19,BO$7&lt;=$F19),($D19/$G19),0))</f>
        <v>H</v>
      </c>
      <c r="BP19" s="34" t="str">
        <f>IF(Data!$C$2&gt;0,(IF(OR(BP$5=Data!$F$2,BP$5=Data!$G$2,(IF(COUNTIF(Data!$A$2:$A$939,BP$7),BP$7=(VLOOKUP(BP$7,Data!$A$2:$A$852,1,FALSE)),0))),"H",IF(AND(BP$7&gt;=$E19,BP$7&lt;=$F19),($D19/$G19),0))),IF(AND(BP$7&gt;=$E19,BP$7&lt;=$F19),($D19/$G19),0))</f>
        <v>H</v>
      </c>
      <c r="BQ19" s="34">
        <f>IF(Data!$C$2&gt;0,(IF(OR(BQ$5=Data!$F$2,BQ$5=Data!$G$2,(IF(COUNTIF(Data!$A$2:$A$939,BQ$7),BQ$7=(VLOOKUP(BQ$7,Data!$A$2:$A$852,1,FALSE)),0))),"H",IF(AND(BQ$7&gt;=$E19,BQ$7&lt;=$F19),($D19/$G19),0))),IF(AND(BQ$7&gt;=$E19,BQ$7&lt;=$F19),($D19/$G19),0))</f>
        <v>0</v>
      </c>
      <c r="BR19" s="34">
        <f>IF(Data!$C$2&gt;0,(IF(OR(BR$5=Data!$F$2,BR$5=Data!$G$2,(IF(COUNTIF(Data!$A$2:$A$939,BR$7),BR$7=(VLOOKUP(BR$7,Data!$A$2:$A$852,1,FALSE)),0))),"H",IF(AND(BR$7&gt;=$E19,BR$7&lt;=$F19),($D19/$G19),0))),IF(AND(BR$7&gt;=$E19,BR$7&lt;=$F19),($D19/$G19),0))</f>
        <v>0</v>
      </c>
      <c r="BS19" s="34">
        <f>IF(Data!$C$2&gt;0,(IF(OR(BS$5=Data!$F$2,BS$5=Data!$G$2,(IF(COUNTIF(Data!$A$2:$A$939,BS$7),BS$7=(VLOOKUP(BS$7,Data!$A$2:$A$852,1,FALSE)),0))),"H",IF(AND(BS$7&gt;=$E19,BS$7&lt;=$F19),($D19/$G19),0))),IF(AND(BS$7&gt;=$E19,BS$7&lt;=$F19),($D19/$G19),0))</f>
        <v>0</v>
      </c>
      <c r="BT19" s="34">
        <f>IF(Data!$C$2&gt;0,(IF(OR(BT$5=Data!$F$2,BT$5=Data!$G$2,(IF(COUNTIF(Data!$A$2:$A$939,BT$7),BT$7=(VLOOKUP(BT$7,Data!$A$2:$A$852,1,FALSE)),0))),"H",IF(AND(BT$7&gt;=$E19,BT$7&lt;=$F19),($D19/$G19),0))),IF(AND(BT$7&gt;=$E19,BT$7&lt;=$F19),($D19/$G19),0))</f>
        <v>0</v>
      </c>
      <c r="BU19" s="34">
        <f>IF(Data!$C$2&gt;0,(IF(OR(BU$5=Data!$F$2,BU$5=Data!$G$2,(IF(COUNTIF(Data!$A$2:$A$939,BU$7),BU$7=(VLOOKUP(BU$7,Data!$A$2:$A$852,1,FALSE)),0))),"H",IF(AND(BU$7&gt;=$E19,BU$7&lt;=$F19),($D19/$G19),0))),IF(AND(BU$7&gt;=$E19,BU$7&lt;=$F19),($D19/$G19),0))</f>
        <v>0</v>
      </c>
      <c r="BV19" s="34" t="str">
        <f>IF(Data!$C$2&gt;0,(IF(OR(BV$5=Data!$F$2,BV$5=Data!$G$2,(IF(COUNTIF(Data!$A$2:$A$939,BV$7),BV$7=(VLOOKUP(BV$7,Data!$A$2:$A$852,1,FALSE)),0))),"H",IF(AND(BV$7&gt;=$E19,BV$7&lt;=$F19),($D19/$G19),0))),IF(AND(BV$7&gt;=$E19,BV$7&lt;=$F19),($D19/$G19),0))</f>
        <v>H</v>
      </c>
      <c r="BW19" s="34" t="str">
        <f>IF(Data!$C$2&gt;0,(IF(OR(BW$5=Data!$F$2,BW$5=Data!$G$2,(IF(COUNTIF(Data!$A$2:$A$939,BW$7),BW$7=(VLOOKUP(BW$7,Data!$A$2:$A$852,1,FALSE)),0))),"H",IF(AND(BW$7&gt;=$E19,BW$7&lt;=$F19),($D19/$G19),0))),IF(AND(BW$7&gt;=$E19,BW$7&lt;=$F19),($D19/$G19),0))</f>
        <v>H</v>
      </c>
      <c r="BX19" s="34">
        <f>IF(Data!$C$2&gt;0,(IF(OR(BX$5=Data!$F$2,BX$5=Data!$G$2,(IF(COUNTIF(Data!$A$2:$A$939,BX$7),BX$7=(VLOOKUP(BX$7,Data!$A$2:$A$852,1,FALSE)),0))),"H",IF(AND(BX$7&gt;=$E19,BX$7&lt;=$F19),($D19/$G19),0))),IF(AND(BX$7&gt;=$E19,BX$7&lt;=$F19),($D19/$G19),0))</f>
        <v>0</v>
      </c>
      <c r="BY19" s="34">
        <f>IF(Data!$C$2&gt;0,(IF(OR(BY$5=Data!$F$2,BY$5=Data!$G$2,(IF(COUNTIF(Data!$A$2:$A$939,BY$7),BY$7=(VLOOKUP(BY$7,Data!$A$2:$A$852,1,FALSE)),0))),"H",IF(AND(BY$7&gt;=$E19,BY$7&lt;=$F19),($D19/$G19),0))),IF(AND(BY$7&gt;=$E19,BY$7&lt;=$F19),($D19/$G19),0))</f>
        <v>0</v>
      </c>
      <c r="BZ19" s="34">
        <f>IF(Data!$C$2&gt;0,(IF(OR(BZ$5=Data!$F$2,BZ$5=Data!$G$2,(IF(COUNTIF(Data!$A$2:$A$939,BZ$7),BZ$7=(VLOOKUP(BZ$7,Data!$A$2:$A$852,1,FALSE)),0))),"H",IF(AND(BZ$7&gt;=$E19,BZ$7&lt;=$F19),($D19/$G19),0))),IF(AND(BZ$7&gt;=$E19,BZ$7&lt;=$F19),($D19/$G19),0))</f>
        <v>0</v>
      </c>
      <c r="CA19" s="34">
        <f>IF(Data!$C$2&gt;0,(IF(OR(CA$5=Data!$F$2,CA$5=Data!$G$2,(IF(COUNTIF(Data!$A$2:$A$939,CA$7),CA$7=(VLOOKUP(CA$7,Data!$A$2:$A$852,1,FALSE)),0))),"H",IF(AND(CA$7&gt;=$E19,CA$7&lt;=$F19),($D19/$G19),0))),IF(AND(CA$7&gt;=$E19,CA$7&lt;=$F19),($D19/$G19),0))</f>
        <v>0</v>
      </c>
      <c r="CB19" s="34">
        <f>IF(Data!$C$2&gt;0,(IF(OR(CB$5=Data!$F$2,CB$5=Data!$G$2,(IF(COUNTIF(Data!$A$2:$A$939,CB$7),CB$7=(VLOOKUP(CB$7,Data!$A$2:$A$852,1,FALSE)),0))),"H",IF(AND(CB$7&gt;=$E19,CB$7&lt;=$F19),($D19/$G19),0))),IF(AND(CB$7&gt;=$E19,CB$7&lt;=$F19),($D19/$G19),0))</f>
        <v>0</v>
      </c>
      <c r="CC19" s="34" t="str">
        <f>IF(Data!$C$2&gt;0,(IF(OR(CC$5=Data!$F$2,CC$5=Data!$G$2,(IF(COUNTIF(Data!$A$2:$A$939,CC$7),CC$7=(VLOOKUP(CC$7,Data!$A$2:$A$852,1,FALSE)),0))),"H",IF(AND(CC$7&gt;=$E19,CC$7&lt;=$F19),($D19/$G19),0))),IF(AND(CC$7&gt;=$E19,CC$7&lt;=$F19),($D19/$G19),0))</f>
        <v>H</v>
      </c>
      <c r="CD19" s="34" t="str">
        <f>IF(Data!$C$2&gt;0,(IF(OR(CD$5=Data!$F$2,CD$5=Data!$G$2,(IF(COUNTIF(Data!$A$2:$A$939,CD$7),CD$7=(VLOOKUP(CD$7,Data!$A$2:$A$852,1,FALSE)),0))),"H",IF(AND(CD$7&gt;=$E19,CD$7&lt;=$F19),($D19/$G19),0))),IF(AND(CD$7&gt;=$E19,CD$7&lt;=$F19),($D19/$G19),0))</f>
        <v>H</v>
      </c>
      <c r="CE19" s="34">
        <f>IF(Data!$C$2&gt;0,(IF(OR(CE$5=Data!$F$2,CE$5=Data!$G$2,(IF(COUNTIF(Data!$A$2:$A$939,CE$7),CE$7=(VLOOKUP(CE$7,Data!$A$2:$A$852,1,FALSE)),0))),"H",IF(AND(CE$7&gt;=$E19,CE$7&lt;=$F19),($D19/$G19),0))),IF(AND(CE$7&gt;=$E19,CE$7&lt;=$F19),($D19/$G19),0))</f>
        <v>0</v>
      </c>
      <c r="CF19" s="34">
        <f>IF(Data!$C$2&gt;0,(IF(OR(CF$5=Data!$F$2,CF$5=Data!$G$2,(IF(COUNTIF(Data!$A$2:$A$939,CF$7),CF$7=(VLOOKUP(CF$7,Data!$A$2:$A$852,1,FALSE)),0))),"H",IF(AND(CF$7&gt;=$E19,CF$7&lt;=$F19),($D19/$G19),0))),IF(AND(CF$7&gt;=$E19,CF$7&lt;=$F19),($D19/$G19),0))</f>
        <v>0</v>
      </c>
      <c r="CG19" s="34">
        <f>IF(Data!$C$2&gt;0,(IF(OR(CG$5=Data!$F$2,CG$5=Data!$G$2,(IF(COUNTIF(Data!$A$2:$A$939,CG$7),CG$7=(VLOOKUP(CG$7,Data!$A$2:$A$852,1,FALSE)),0))),"H",IF(AND(CG$7&gt;=$E19,CG$7&lt;=$F19),($D19/$G19),0))),IF(AND(CG$7&gt;=$E19,CG$7&lt;=$F19),($D19/$G19),0))</f>
        <v>0</v>
      </c>
      <c r="CH19" s="34">
        <f>IF(Data!$C$2&gt;0,(IF(OR(CH$5=Data!$F$2,CH$5=Data!$G$2,(IF(COUNTIF(Data!$A$2:$A$939,CH$7),CH$7=(VLOOKUP(CH$7,Data!$A$2:$A$852,1,FALSE)),0))),"H",IF(AND(CH$7&gt;=$E19,CH$7&lt;=$F19),($D19/$G19),0))),IF(AND(CH$7&gt;=$E19,CH$7&lt;=$F19),($D19/$G19),0))</f>
        <v>0</v>
      </c>
      <c r="CI19" s="34">
        <f>IF(Data!$C$2&gt;0,(IF(OR(CI$5=Data!$F$2,CI$5=Data!$G$2,(IF(COUNTIF(Data!$A$2:$A$939,CI$7),CI$7=(VLOOKUP(CI$7,Data!$A$2:$A$852,1,FALSE)),0))),"H",IF(AND(CI$7&gt;=$E19,CI$7&lt;=$F19),($D19/$G19),0))),IF(AND(CI$7&gt;=$E19,CI$7&lt;=$F19),($D19/$G19),0))</f>
        <v>0</v>
      </c>
      <c r="CJ19" s="34" t="str">
        <f>IF(Data!$C$2&gt;0,(IF(OR(CJ$5=Data!$F$2,CJ$5=Data!$G$2,(IF(COUNTIF(Data!$A$2:$A$939,CJ$7),CJ$7=(VLOOKUP(CJ$7,Data!$A$2:$A$852,1,FALSE)),0))),"H",IF(AND(CJ$7&gt;=$E19,CJ$7&lt;=$F19),($D19/$G19),0))),IF(AND(CJ$7&gt;=$E19,CJ$7&lt;=$F19),($D19/$G19),0))</f>
        <v>H</v>
      </c>
      <c r="CK19" s="34" t="str">
        <f>IF(Data!$C$2&gt;0,(IF(OR(CK$5=Data!$F$2,CK$5=Data!$G$2,(IF(COUNTIF(Data!$A$2:$A$939,CK$7),CK$7=(VLOOKUP(CK$7,Data!$A$2:$A$852,1,FALSE)),0))),"H",IF(AND(CK$7&gt;=$E19,CK$7&lt;=$F19),($D19/$G19),0))),IF(AND(CK$7&gt;=$E19,CK$7&lt;=$F19),($D19/$G19),0))</f>
        <v>H</v>
      </c>
      <c r="CL19" s="34">
        <f>IF(Data!$C$2&gt;0,(IF(OR(CL$5=Data!$F$2,CL$5=Data!$G$2,(IF(COUNTIF(Data!$A$2:$A$939,CL$7),CL$7=(VLOOKUP(CL$7,Data!$A$2:$A$852,1,FALSE)),0))),"H",IF(AND(CL$7&gt;=$E19,CL$7&lt;=$F19),($D19/$G19),0))),IF(AND(CL$7&gt;=$E19,CL$7&lt;=$F19),($D19/$G19),0))</f>
        <v>8</v>
      </c>
      <c r="CM19" s="34">
        <f>IF(Data!$C$2&gt;0,(IF(OR(CM$5=Data!$F$2,CM$5=Data!$G$2,(IF(COUNTIF(Data!$A$2:$A$939,CM$7),CM$7=(VLOOKUP(CM$7,Data!$A$2:$A$852,1,FALSE)),0))),"H",IF(AND(CM$7&gt;=$E19,CM$7&lt;=$F19),($D19/$G19),0))),IF(AND(CM$7&gt;=$E19,CM$7&lt;=$F19),($D19/$G19),0))</f>
        <v>8</v>
      </c>
      <c r="CN19" s="34">
        <f>IF(Data!$C$2&gt;0,(IF(OR(CN$5=Data!$F$2,CN$5=Data!$G$2,(IF(COUNTIF(Data!$A$2:$A$939,CN$7),CN$7=(VLOOKUP(CN$7,Data!$A$2:$A$852,1,FALSE)),0))),"H",IF(AND(CN$7&gt;=$E19,CN$7&lt;=$F19),($D19/$G19),0))),IF(AND(CN$7&gt;=$E19,CN$7&lt;=$F19),($D19/$G19),0))</f>
        <v>0</v>
      </c>
      <c r="CO19" s="34">
        <f>IF(Data!$C$2&gt;0,(IF(OR(CO$5=Data!$F$2,CO$5=Data!$G$2,(IF(COUNTIF(Data!$A$2:$A$939,CO$7),CO$7=(VLOOKUP(CO$7,Data!$A$2:$A$852,1,FALSE)),0))),"H",IF(AND(CO$7&gt;=$E19,CO$7&lt;=$F19),($D19/$G19),0))),IF(AND(CO$7&gt;=$E19,CO$7&lt;=$F19),($D19/$G19),0))</f>
        <v>0</v>
      </c>
      <c r="CP19" s="34">
        <f>IF(Data!$C$2&gt;0,(IF(OR(CP$5=Data!$F$2,CP$5=Data!$G$2,(IF(COUNTIF(Data!$A$2:$A$939,CP$7),CP$7=(VLOOKUP(CP$7,Data!$A$2:$A$852,1,FALSE)),0))),"H",IF(AND(CP$7&gt;=$E19,CP$7&lt;=$F19),($D19/$G19),0))),IF(AND(CP$7&gt;=$E19,CP$7&lt;=$F19),($D19/$G19),0))</f>
        <v>0</v>
      </c>
      <c r="CQ19" s="34" t="str">
        <f>IF(Data!$C$2&gt;0,(IF(OR(CQ$5=Data!$F$2,CQ$5=Data!$G$2,(IF(COUNTIF(Data!$A$2:$A$939,CQ$7),CQ$7=(VLOOKUP(CQ$7,Data!$A$2:$A$852,1,FALSE)),0))),"H",IF(AND(CQ$7&gt;=$E19,CQ$7&lt;=$F19),($D19/$G19),0))),IF(AND(CQ$7&gt;=$E19,CQ$7&lt;=$F19),($D19/$G19),0))</f>
        <v>H</v>
      </c>
      <c r="CR19" s="34" t="str">
        <f>IF(Data!$C$2&gt;0,(IF(OR(CR$5=Data!$F$2,CR$5=Data!$G$2,(IF(COUNTIF(Data!$A$2:$A$939,CR$7),CR$7=(VLOOKUP(CR$7,Data!$A$2:$A$852,1,FALSE)),0))),"H",IF(AND(CR$7&gt;=$E19,CR$7&lt;=$F19),($D19/$G19),0))),IF(AND(CR$7&gt;=$E19,CR$7&lt;=$F19),($D19/$G19),0))</f>
        <v>H</v>
      </c>
      <c r="CS19" s="34">
        <f>IF(Data!$C$2&gt;0,(IF(OR(CS$5=Data!$F$2,CS$5=Data!$G$2,(IF(COUNTIF(Data!$A$2:$A$939,CS$7),CS$7=(VLOOKUP(CS$7,Data!$A$2:$A$852,1,FALSE)),0))),"H",IF(AND(CS$7&gt;=$E19,CS$7&lt;=$F19),($D19/$G19),0))),IF(AND(CS$7&gt;=$E19,CS$7&lt;=$F19),($D19/$G19),0))</f>
        <v>0</v>
      </c>
      <c r="CT19" s="34">
        <f>IF(Data!$C$2&gt;0,(IF(OR(CT$5=Data!$F$2,CT$5=Data!$G$2,(IF(COUNTIF(Data!$A$2:$A$939,CT$7),CT$7=(VLOOKUP(CT$7,Data!$A$2:$A$852,1,FALSE)),0))),"H",IF(AND(CT$7&gt;=$E19,CT$7&lt;=$F19),($D19/$G19),0))),IF(AND(CT$7&gt;=$E19,CT$7&lt;=$F19),($D19/$G19),0))</f>
        <v>0</v>
      </c>
      <c r="CU19" s="34">
        <f>IF(Data!$C$2&gt;0,(IF(OR(CU$5=Data!$F$2,CU$5=Data!$G$2,(IF(COUNTIF(Data!$A$2:$A$939,CU$7),CU$7=(VLOOKUP(CU$7,Data!$A$2:$A$852,1,FALSE)),0))),"H",IF(AND(CU$7&gt;=$E19,CU$7&lt;=$F19),($D19/$G19),0))),IF(AND(CU$7&gt;=$E19,CU$7&lt;=$F19),($D19/$G19),0))</f>
        <v>0</v>
      </c>
      <c r="CV19" s="34">
        <f>IF(Data!$C$2&gt;0,(IF(OR(CV$5=Data!$F$2,CV$5=Data!$G$2,(IF(COUNTIF(Data!$A$2:$A$939,CV$7),CV$7=(VLOOKUP(CV$7,Data!$A$2:$A$852,1,FALSE)),0))),"H",IF(AND(CV$7&gt;=$E19,CV$7&lt;=$F19),($D19/$G19),0))),IF(AND(CV$7&gt;=$E19,CV$7&lt;=$F19),($D19/$G19),0))</f>
        <v>0</v>
      </c>
      <c r="CW19" s="34">
        <f>IF(Data!$C$2&gt;0,(IF(OR(CW$5=Data!$F$2,CW$5=Data!$G$2,(IF(COUNTIF(Data!$A$2:$A$939,CW$7),CW$7=(VLOOKUP(CW$7,Data!$A$2:$A$852,1,FALSE)),0))),"H",IF(AND(CW$7&gt;=$E19,CW$7&lt;=$F19),($D19/$G19),0))),IF(AND(CW$7&gt;=$E19,CW$7&lt;=$F19),($D19/$G19),0))</f>
        <v>0</v>
      </c>
      <c r="CX19" s="34" t="str">
        <f>IF(Data!$C$2&gt;0,(IF(OR(CX$5=Data!$F$2,CX$5=Data!$G$2,(IF(COUNTIF(Data!$A$2:$A$939,CX$7),CX$7=(VLOOKUP(CX$7,Data!$A$2:$A$852,1,FALSE)),0))),"H",IF(AND(CX$7&gt;=$E19,CX$7&lt;=$F19),($D19/$G19),0))),IF(AND(CX$7&gt;=$E19,CX$7&lt;=$F19),($D19/$G19),0))</f>
        <v>H</v>
      </c>
      <c r="CY19" s="34" t="str">
        <f>IF(Data!$C$2&gt;0,(IF(OR(CY$5=Data!$F$2,CY$5=Data!$G$2,(IF(COUNTIF(Data!$A$2:$A$939,CY$7),CY$7=(VLOOKUP(CY$7,Data!$A$2:$A$852,1,FALSE)),0))),"H",IF(AND(CY$7&gt;=$E19,CY$7&lt;=$F19),($D19/$G19),0))),IF(AND(CY$7&gt;=$E19,CY$7&lt;=$F19),($D19/$G19),0))</f>
        <v>H</v>
      </c>
      <c r="CZ19" s="34">
        <f>IF(Data!$C$2&gt;0,(IF(OR(CZ$5=Data!$F$2,CZ$5=Data!$G$2,(IF(COUNTIF(Data!$A$2:$A$939,CZ$7),CZ$7=(VLOOKUP(CZ$7,Data!$A$2:$A$852,1,FALSE)),0))),"H",IF(AND(CZ$7&gt;=$E19,CZ$7&lt;=$F19),($D19/$G19),0))),IF(AND(CZ$7&gt;=$E19,CZ$7&lt;=$F19),($D19/$G19),0))</f>
        <v>0</v>
      </c>
      <c r="DA19" s="34">
        <f>IF(Data!$C$2&gt;0,(IF(OR(DA$5=Data!$F$2,DA$5=Data!$G$2,(IF(COUNTIF(Data!$A$2:$A$939,DA$7),DA$7=(VLOOKUP(DA$7,Data!$A$2:$A$852,1,FALSE)),0))),"H",IF(AND(DA$7&gt;=$E19,DA$7&lt;=$F19),($D19/$G19),0))),IF(AND(DA$7&gt;=$E19,DA$7&lt;=$F19),($D19/$G19),0))</f>
        <v>0</v>
      </c>
      <c r="DB19" s="34">
        <f>IF(Data!$C$2&gt;0,(IF(OR(DB$5=Data!$F$2,DB$5=Data!$G$2,(IF(COUNTIF(Data!$A$2:$A$939,DB$7),DB$7=(VLOOKUP(DB$7,Data!$A$2:$A$852,1,FALSE)),0))),"H",IF(AND(DB$7&gt;=$E19,DB$7&lt;=$F19),($D19/$G19),0))),IF(AND(DB$7&gt;=$E19,DB$7&lt;=$F19),($D19/$G19),0))</f>
        <v>0</v>
      </c>
      <c r="DC19" s="34">
        <f>IF(Data!$C$2&gt;0,(IF(OR(DC$5=Data!$F$2,DC$5=Data!$G$2,(IF(COUNTIF(Data!$A$2:$A$939,DC$7),DC$7=(VLOOKUP(DC$7,Data!$A$2:$A$852,1,FALSE)),0))),"H",IF(AND(DC$7&gt;=$E19,DC$7&lt;=$F19),($D19/$G19),0))),IF(AND(DC$7&gt;=$E19,DC$7&lt;=$F19),($D19/$G19),0))</f>
        <v>0</v>
      </c>
      <c r="DD19" s="34">
        <f>IF(Data!$C$2&gt;0,(IF(OR(DD$5=Data!$F$2,DD$5=Data!$G$2,(IF(COUNTIF(Data!$A$2:$A$939,DD$7),DD$7=(VLOOKUP(DD$7,Data!$A$2:$A$852,1,FALSE)),0))),"H",IF(AND(DD$7&gt;=$E19,DD$7&lt;=$F19),($D19/$G19),0))),IF(AND(DD$7&gt;=$E19,DD$7&lt;=$F19),($D19/$G19),0))</f>
        <v>0</v>
      </c>
      <c r="DE19" s="34" t="str">
        <f>IF(Data!$C$2&gt;0,(IF(OR(DE$5=Data!$F$2,DE$5=Data!$G$2,(IF(COUNTIF(Data!$A$2:$A$939,DE$7),DE$7=(VLOOKUP(DE$7,Data!$A$2:$A$852,1,FALSE)),0))),"H",IF(AND(DE$7&gt;=$E19,DE$7&lt;=$F19),($D19/$G19),0))),IF(AND(DE$7&gt;=$E19,DE$7&lt;=$F19),($D19/$G19),0))</f>
        <v>H</v>
      </c>
      <c r="DF19" s="34" t="str">
        <f>IF(Data!$C$2&gt;0,(IF(OR(DF$5=Data!$F$2,DF$5=Data!$G$2,(IF(COUNTIF(Data!$A$2:$A$939,DF$7),DF$7=(VLOOKUP(DF$7,Data!$A$2:$A$852,1,FALSE)),0))),"H",IF(AND(DF$7&gt;=$E19,DF$7&lt;=$F19),($D19/$G19),0))),IF(AND(DF$7&gt;=$E19,DF$7&lt;=$F19),($D19/$G19),0))</f>
        <v>H</v>
      </c>
      <c r="DG19" s="34">
        <f>IF(Data!$C$2&gt;0,(IF(OR(DG$5=Data!$F$2,DG$5=Data!$G$2,(IF(COUNTIF(Data!$A$2:$A$939,DG$7),DG$7=(VLOOKUP(DG$7,Data!$A$2:$A$852,1,FALSE)),0))),"H",IF(AND(DG$7&gt;=$E19,DG$7&lt;=$F19),($D19/$G19),0))),IF(AND(DG$7&gt;=$E19,DG$7&lt;=$F19),($D19/$G19),0))</f>
        <v>0</v>
      </c>
      <c r="DH19" s="34">
        <f>IF(Data!$C$2&gt;0,(IF(OR(DH$5=Data!$F$2,DH$5=Data!$G$2,(IF(COUNTIF(Data!$A$2:$A$939,DH$7),DH$7=(VLOOKUP(DH$7,Data!$A$2:$A$852,1,FALSE)),0))),"H",IF(AND(DH$7&gt;=$E19,DH$7&lt;=$F19),($D19/$G19),0))),IF(AND(DH$7&gt;=$E19,DH$7&lt;=$F19),($D19/$G19),0))</f>
        <v>0</v>
      </c>
      <c r="DI19" s="34">
        <f>IF(Data!$C$2&gt;0,(IF(OR(DI$5=Data!$F$2,DI$5=Data!$G$2,(IF(COUNTIF(Data!$A$2:$A$939,DI$7),DI$7=(VLOOKUP(DI$7,Data!$A$2:$A$852,1,FALSE)),0))),"H",IF(AND(DI$7&gt;=$E19,DI$7&lt;=$F19),($D19/$G19),0))),IF(AND(DI$7&gt;=$E19,DI$7&lt;=$F19),($D19/$G19),0))</f>
        <v>0</v>
      </c>
      <c r="DJ19" s="34">
        <f>IF(Data!$C$2&gt;0,(IF(OR(DJ$5=Data!$F$2,DJ$5=Data!$G$2,(IF(COUNTIF(Data!$A$2:$A$939,DJ$7),DJ$7=(VLOOKUP(DJ$7,Data!$A$2:$A$852,1,FALSE)),0))),"H",IF(AND(DJ$7&gt;=$E19,DJ$7&lt;=$F19),($D19/$G19),0))),IF(AND(DJ$7&gt;=$E19,DJ$7&lt;=$F19),($D19/$G19),0))</f>
        <v>0</v>
      </c>
      <c r="DK19" s="34">
        <f>IF(Data!$C$2&gt;0,(IF(OR(DK$5=Data!$F$2,DK$5=Data!$G$2,(IF(COUNTIF(Data!$A$2:$A$939,DK$7),DK$7=(VLOOKUP(DK$7,Data!$A$2:$A$852,1,FALSE)),0))),"H",IF(AND(DK$7&gt;=$E19,DK$7&lt;=$F19),($D19/$G19),0))),IF(AND(DK$7&gt;=$E19,DK$7&lt;=$F19),($D19/$G19),0))</f>
        <v>0</v>
      </c>
      <c r="DL19" s="34" t="str">
        <f>IF(Data!$C$2&gt;0,(IF(OR(DL$5=Data!$F$2,DL$5=Data!$G$2,(IF(COUNTIF(Data!$A$2:$A$939,DL$7),DL$7=(VLOOKUP(DL$7,Data!$A$2:$A$852,1,FALSE)),0))),"H",IF(AND(DL$7&gt;=$E19,DL$7&lt;=$F19),($D19/$G19),0))),IF(AND(DL$7&gt;=$E19,DL$7&lt;=$F19),($D19/$G19),0))</f>
        <v>H</v>
      </c>
      <c r="DM19" s="34" t="str">
        <f>IF(Data!$C$2&gt;0,(IF(OR(DM$5=Data!$F$2,DM$5=Data!$G$2,(IF(COUNTIF(Data!$A$2:$A$939,DM$7),DM$7=(VLOOKUP(DM$7,Data!$A$2:$A$852,1,FALSE)),0))),"H",IF(AND(DM$7&gt;=$E19,DM$7&lt;=$F19),($D19/$G19),0))),IF(AND(DM$7&gt;=$E19,DM$7&lt;=$F19),($D19/$G19),0))</f>
        <v>H</v>
      </c>
      <c r="DN19" s="34">
        <f>IF(Data!$C$2&gt;0,(IF(OR(DN$5=Data!$F$2,DN$5=Data!$G$2,(IF(COUNTIF(Data!$A$2:$A$939,DN$7),DN$7=(VLOOKUP(DN$7,Data!$A$2:$A$852,1,FALSE)),0))),"H",IF(AND(DN$7&gt;=$E19,DN$7&lt;=$F19),($D19/$G19),0))),IF(AND(DN$7&gt;=$E19,DN$7&lt;=$F19),($D19/$G19),0))</f>
        <v>0</v>
      </c>
      <c r="DO19" s="34">
        <f>IF(Data!$C$2&gt;0,(IF(OR(DO$5=Data!$F$2,DO$5=Data!$G$2,(IF(COUNTIF(Data!$A$2:$A$939,DO$7),DO$7=(VLOOKUP(DO$7,Data!$A$2:$A$852,1,FALSE)),0))),"H",IF(AND(DO$7&gt;=$E19,DO$7&lt;=$F19),($D19/$G19),0))),IF(AND(DO$7&gt;=$E19,DO$7&lt;=$F19),($D19/$G19),0))</f>
        <v>0</v>
      </c>
      <c r="DP19" s="34">
        <f>IF(Data!$C$2&gt;0,(IF(OR(DP$5=Data!$F$2,DP$5=Data!$G$2,(IF(COUNTIF(Data!$A$2:$A$939,DP$7),DP$7=(VLOOKUP(DP$7,Data!$A$2:$A$852,1,FALSE)),0))),"H",IF(AND(DP$7&gt;=$E19,DP$7&lt;=$F19),($D19/$G19),0))),IF(AND(DP$7&gt;=$E19,DP$7&lt;=$F19),($D19/$G19),0))</f>
        <v>0</v>
      </c>
      <c r="DQ19" s="34">
        <f>IF(Data!$C$2&gt;0,(IF(OR(DQ$5=Data!$F$2,DQ$5=Data!$G$2,(IF(COUNTIF(Data!$A$2:$A$939,DQ$7),DQ$7=(VLOOKUP(DQ$7,Data!$A$2:$A$852,1,FALSE)),0))),"H",IF(AND(DQ$7&gt;=$E19,DQ$7&lt;=$F19),($D19/$G19),0))),IF(AND(DQ$7&gt;=$E19,DQ$7&lt;=$F19),($D19/$G19),0))</f>
        <v>0</v>
      </c>
      <c r="DR19" s="34">
        <f>IF(Data!$C$2&gt;0,(IF(OR(DR$5=Data!$F$2,DR$5=Data!$G$2,(IF(COUNTIF(Data!$A$2:$A$939,DR$7),DR$7=(VLOOKUP(DR$7,Data!$A$2:$A$852,1,FALSE)),0))),"H",IF(AND(DR$7&gt;=$E19,DR$7&lt;=$F19),($D19/$G19),0))),IF(AND(DR$7&gt;=$E19,DR$7&lt;=$F19),($D19/$G19),0))</f>
        <v>0</v>
      </c>
      <c r="DS19" s="34" t="str">
        <f>IF(Data!$C$2&gt;0,(IF(OR(DS$5=Data!$F$2,DS$5=Data!$G$2,(IF(COUNTIF(Data!$A$2:$A$939,DS$7),DS$7=(VLOOKUP(DS$7,Data!$A$2:$A$852,1,FALSE)),0))),"H",IF(AND(DS$7&gt;=$E19,DS$7&lt;=$F19),($D19/$G19),0))),IF(AND(DS$7&gt;=$E19,DS$7&lt;=$F19),($D19/$G19),0))</f>
        <v>H</v>
      </c>
      <c r="DT19" s="34" t="str">
        <f>IF(Data!$C$2&gt;0,(IF(OR(DT$5=Data!$F$2,DT$5=Data!$G$2,(IF(COUNTIF(Data!$A$2:$A$939,DT$7),DT$7=(VLOOKUP(DT$7,Data!$A$2:$A$852,1,FALSE)),0))),"H",IF(AND(DT$7&gt;=$E19,DT$7&lt;=$F19),($D19/$G19),0))),IF(AND(DT$7&gt;=$E19,DT$7&lt;=$F19),($D19/$G19),0))</f>
        <v>H</v>
      </c>
      <c r="DU19" s="34">
        <f>IF(Data!$C$2&gt;0,(IF(OR(DU$5=Data!$F$2,DU$5=Data!$G$2,(IF(COUNTIF(Data!$A$2:$A$939,DU$7),DU$7=(VLOOKUP(DU$7,Data!$A$2:$A$852,1,FALSE)),0))),"H",IF(AND(DU$7&gt;=$E19,DU$7&lt;=$F19),($D19/$G19),0))),IF(AND(DU$7&gt;=$E19,DU$7&lt;=$F19),($D19/$G19),0))</f>
        <v>0</v>
      </c>
      <c r="DV19" s="34">
        <f>IF(Data!$C$2&gt;0,(IF(OR(DV$5=Data!$F$2,DV$5=Data!$G$2,(IF(COUNTIF(Data!$A$2:$A$939,DV$7),DV$7=(VLOOKUP(DV$7,Data!$A$2:$A$852,1,FALSE)),0))),"H",IF(AND(DV$7&gt;=$E19,DV$7&lt;=$F19),($D19/$G19),0))),IF(AND(DV$7&gt;=$E19,DV$7&lt;=$F19),($D19/$G19),0))</f>
        <v>0</v>
      </c>
      <c r="DW19" s="34">
        <f>IF(Data!$C$2&gt;0,(IF(OR(DW$5=Data!$F$2,DW$5=Data!$G$2,(IF(COUNTIF(Data!$A$2:$A$939,DW$7),DW$7=(VLOOKUP(DW$7,Data!$A$2:$A$852,1,FALSE)),0))),"H",IF(AND(DW$7&gt;=$E19,DW$7&lt;=$F19),($D19/$G19),0))),IF(AND(DW$7&gt;=$E19,DW$7&lt;=$F19),($D19/$G19),0))</f>
        <v>0</v>
      </c>
      <c r="DX19" s="34">
        <f>IF(Data!$C$2&gt;0,(IF(OR(DX$5=Data!$F$2,DX$5=Data!$G$2,(IF(COUNTIF(Data!$A$2:$A$939,DX$7),DX$7=(VLOOKUP(DX$7,Data!$A$2:$A$852,1,FALSE)),0))),"H",IF(AND(DX$7&gt;=$E19,DX$7&lt;=$F19),($D19/$G19),0))),IF(AND(DX$7&gt;=$E19,DX$7&lt;=$F19),($D19/$G19),0))</f>
        <v>0</v>
      </c>
      <c r="DY19" s="34">
        <f>IF(Data!$C$2&gt;0,(IF(OR(DY$5=Data!$F$2,DY$5=Data!$G$2,(IF(COUNTIF(Data!$A$2:$A$939,DY$7),DY$7=(VLOOKUP(DY$7,Data!$A$2:$A$852,1,FALSE)),0))),"H",IF(AND(DY$7&gt;=$E19,DY$7&lt;=$F19),($D19/$G19),0))),IF(AND(DY$7&gt;=$E19,DY$7&lt;=$F19),($D19/$G19),0))</f>
        <v>0</v>
      </c>
      <c r="DZ19" s="34" t="str">
        <f>IF(Data!$C$2&gt;0,(IF(OR(DZ$5=Data!$F$2,DZ$5=Data!$G$2,(IF(COUNTIF(Data!$A$2:$A$939,DZ$7),DZ$7=(VLOOKUP(DZ$7,Data!$A$2:$A$852,1,FALSE)),0))),"H",IF(AND(DZ$7&gt;=$E19,DZ$7&lt;=$F19),($D19/$G19),0))),IF(AND(DZ$7&gt;=$E19,DZ$7&lt;=$F19),($D19/$G19),0))</f>
        <v>H</v>
      </c>
      <c r="EA19" s="34" t="str">
        <f>IF(Data!$C$2&gt;0,(IF(OR(EA$5=Data!$F$2,EA$5=Data!$G$2,(IF(COUNTIF(Data!$A$2:$A$939,EA$7),EA$7=(VLOOKUP(EA$7,Data!$A$2:$A$852,1,FALSE)),0))),"H",IF(AND(EA$7&gt;=$E19,EA$7&lt;=$F19),($D19/$G19),0))),IF(AND(EA$7&gt;=$E19,EA$7&lt;=$F19),($D19/$G19),0))</f>
        <v>H</v>
      </c>
      <c r="EB19" s="34">
        <f>IF(Data!$C$2&gt;0,(IF(OR(EB$5=Data!$F$2,EB$5=Data!$G$2,(IF(COUNTIF(Data!$A$2:$A$939,EB$7),EB$7=(VLOOKUP(EB$7,Data!$A$2:$A$852,1,FALSE)),0))),"H",IF(AND(EB$7&gt;=$E19,EB$7&lt;=$F19),($D19/$G19),0))),IF(AND(EB$7&gt;=$E19,EB$7&lt;=$F19),($D19/$G19),0))</f>
        <v>0</v>
      </c>
      <c r="EC19" s="34">
        <f>IF(Data!$C$2&gt;0,(IF(OR(EC$5=Data!$F$2,EC$5=Data!$G$2,(IF(COUNTIF(Data!$A$2:$A$939,EC$7),EC$7=(VLOOKUP(EC$7,Data!$A$2:$A$852,1,FALSE)),0))),"H",IF(AND(EC$7&gt;=$E19,EC$7&lt;=$F19),($D19/$G19),0))),IF(AND(EC$7&gt;=$E19,EC$7&lt;=$F19),($D19/$G19),0))</f>
        <v>0</v>
      </c>
      <c r="ED19" s="34">
        <f>IF(Data!$C$2&gt;0,(IF(OR(ED$5=Data!$F$2,ED$5=Data!$G$2,(IF(COUNTIF(Data!$A$2:$A$939,ED$7),ED$7=(VLOOKUP(ED$7,Data!$A$2:$A$852,1,FALSE)),0))),"H",IF(AND(ED$7&gt;=$E19,ED$7&lt;=$F19),($D19/$G19),0))),IF(AND(ED$7&gt;=$E19,ED$7&lt;=$F19),($D19/$G19),0))</f>
        <v>0</v>
      </c>
      <c r="EE19" s="34">
        <f>IF(Data!$C$2&gt;0,(IF(OR(EE$5=Data!$F$2,EE$5=Data!$G$2,(IF(COUNTIF(Data!$A$2:$A$939,EE$7),EE$7=(VLOOKUP(EE$7,Data!$A$2:$A$852,1,FALSE)),0))),"H",IF(AND(EE$7&gt;=$E19,EE$7&lt;=$F19),($D19/$G19),0))),IF(AND(EE$7&gt;=$E19,EE$7&lt;=$F19),($D19/$G19),0))</f>
        <v>0</v>
      </c>
      <c r="EF19" s="34">
        <f>IF(Data!$C$2&gt;0,(IF(OR(EF$5=Data!$F$2,EF$5=Data!$G$2,(IF(COUNTIF(Data!$A$2:$A$939,EF$7),EF$7=(VLOOKUP(EF$7,Data!$A$2:$A$852,1,FALSE)),0))),"H",IF(AND(EF$7&gt;=$E19,EF$7&lt;=$F19),($D19/$G19),0))),IF(AND(EF$7&gt;=$E19,EF$7&lt;=$F19),($D19/$G19),0))</f>
        <v>0</v>
      </c>
      <c r="EG19" s="34" t="str">
        <f>IF(Data!$C$2&gt;0,(IF(OR(EG$5=Data!$F$2,EG$5=Data!$G$2,(IF(COUNTIF(Data!$A$2:$A$939,EG$7),EG$7=(VLOOKUP(EG$7,Data!$A$2:$A$852,1,FALSE)),0))),"H",IF(AND(EG$7&gt;=$E19,EG$7&lt;=$F19),($D19/$G19),0))),IF(AND(EG$7&gt;=$E19,EG$7&lt;=$F19),($D19/$G19),0))</f>
        <v>H</v>
      </c>
      <c r="EH19" s="34" t="str">
        <f>IF(Data!$C$2&gt;0,(IF(OR(EH$5=Data!$F$2,EH$5=Data!$G$2,(IF(COUNTIF(Data!$A$2:$A$939,EH$7),EH$7=(VLOOKUP(EH$7,Data!$A$2:$A$852,1,FALSE)),0))),"H",IF(AND(EH$7&gt;=$E19,EH$7&lt;=$F19),($D19/$G19),0))),IF(AND(EH$7&gt;=$E19,EH$7&lt;=$F19),($D19/$G19),0))</f>
        <v>H</v>
      </c>
      <c r="EI19" s="34">
        <f>IF(Data!$C$2&gt;0,(IF(OR(EI$5=Data!$F$2,EI$5=Data!$G$2,(IF(COUNTIF(Data!$A$2:$A$939,EI$7),EI$7=(VLOOKUP(EI$7,Data!$A$2:$A$852,1,FALSE)),0))),"H",IF(AND(EI$7&gt;=$E19,EI$7&lt;=$F19),($D19/$G19),0))),IF(AND(EI$7&gt;=$E19,EI$7&lt;=$F19),($D19/$G19),0))</f>
        <v>0</v>
      </c>
      <c r="EJ19" s="34">
        <f>IF(Data!$C$2&gt;0,(IF(OR(EJ$5=Data!$F$2,EJ$5=Data!$G$2,(IF(COUNTIF(Data!$A$2:$A$939,EJ$7),EJ$7=(VLOOKUP(EJ$7,Data!$A$2:$A$852,1,FALSE)),0))),"H",IF(AND(EJ$7&gt;=$E19,EJ$7&lt;=$F19),($D19/$G19),0))),IF(AND(EJ$7&gt;=$E19,EJ$7&lt;=$F19),($D19/$G19),0))</f>
        <v>0</v>
      </c>
      <c r="EK19" s="34">
        <f>IF(Data!$C$2&gt;0,(IF(OR(EK$5=Data!$F$2,EK$5=Data!$G$2,(IF(COUNTIF(Data!$A$2:$A$939,EK$7),EK$7=(VLOOKUP(EK$7,Data!$A$2:$A$852,1,FALSE)),0))),"H",IF(AND(EK$7&gt;=$E19,EK$7&lt;=$F19),($D19/$G19),0))),IF(AND(EK$7&gt;=$E19,EK$7&lt;=$F19),($D19/$G19),0))</f>
        <v>0</v>
      </c>
      <c r="EL19" s="34">
        <f>IF(Data!$C$2&gt;0,(IF(OR(EL$5=Data!$F$2,EL$5=Data!$G$2,(IF(COUNTIF(Data!$A$2:$A$939,EL$7),EL$7=(VLOOKUP(EL$7,Data!$A$2:$A$852,1,FALSE)),0))),"H",IF(AND(EL$7&gt;=$E19,EL$7&lt;=$F19),($D19/$G19),0))),IF(AND(EL$7&gt;=$E19,EL$7&lt;=$F19),($D19/$G19),0))</f>
        <v>0</v>
      </c>
      <c r="EM19" s="34">
        <f>IF(Data!$C$2&gt;0,(IF(OR(EM$5=Data!$F$2,EM$5=Data!$G$2,(IF(COUNTIF(Data!$A$2:$A$939,EM$7),EM$7=(VLOOKUP(EM$7,Data!$A$2:$A$852,1,FALSE)),0))),"H",IF(AND(EM$7&gt;=$E19,EM$7&lt;=$F19),($D19/$G19),0))),IF(AND(EM$7&gt;=$E19,EM$7&lt;=$F19),($D19/$G19),0))</f>
        <v>0</v>
      </c>
      <c r="EN19" s="34" t="str">
        <f>IF(Data!$C$2&gt;0,(IF(OR(EN$5=Data!$F$2,EN$5=Data!$G$2,(IF(COUNTIF(Data!$A$2:$A$939,EN$7),EN$7=(VLOOKUP(EN$7,Data!$A$2:$A$852,1,FALSE)),0))),"H",IF(AND(EN$7&gt;=$E19,EN$7&lt;=$F19),($D19/$G19),0))),IF(AND(EN$7&gt;=$E19,EN$7&lt;=$F19),($D19/$G19),0))</f>
        <v>H</v>
      </c>
      <c r="EO19" s="35" t="str">
        <f>IF(Data!$C$2&gt;0,(IF(OR(EO$5=Data!$F$2,EO$5=Data!$G$2,(IF(COUNTIF(Data!$A$2:$A$939,EO$7),EO$7=(VLOOKUP(EO$7,Data!$A$2:$A$852,1,FALSE)),0))),"H",IF(AND(EO$7&gt;=$E19,EO$7&lt;=$F19),($D19/$G19),0))),IF(AND(EO$7&gt;=$E19,EO$7&lt;=$F19),($D19/$G19),0))</f>
        <v>H</v>
      </c>
      <c r="EP19" s="8" t="s">
        <v>47</v>
      </c>
      <c r="EQ19" s="18">
        <f>SUM(T19:EO19)-D19</f>
        <v>0</v>
      </c>
    </row>
    <row r="20" spans="1:147" ht="30" customHeight="1" thickBot="1">
      <c r="A20" s="371"/>
      <c r="B20" s="372"/>
      <c r="C20" s="372"/>
      <c r="D20" s="364"/>
      <c r="E20" s="366"/>
      <c r="F20" s="366"/>
      <c r="G20" s="373"/>
      <c r="H20" s="364"/>
      <c r="I20" s="365"/>
      <c r="J20" s="351"/>
      <c r="K20" s="351"/>
      <c r="L20" s="351"/>
      <c r="M20" s="349"/>
      <c r="N20" s="349"/>
      <c r="O20" s="364"/>
      <c r="P20" s="365"/>
      <c r="Q20" s="391"/>
      <c r="R20" s="364"/>
      <c r="S20" s="343"/>
      <c r="T20" s="36">
        <f>IF(T$7&gt;$L19,(((IF(Data!$C$2&gt;0,(IF(OR(T$5=Data!$F$2,T$5=Data!$G$2,(IF(COUNTIF(Data!$A$2:$A$939,T$7),T$7=(VLOOKUP(T$7,Data!$A$2:$A$852,1,FALSE)),0))),"H",IF(AND(T$7&gt;=$J19,T$7&lt;=$K19),($D19*(1-$P19)/$N19),0))),IF(AND(T$7&gt;=$J19,T$7&lt;=$K19),(($D19-$O19)/$N19),0))))),(((IF(Data!$C$2&gt;0,(IF(OR(T$5=Data!$F$2,T$5=Data!$G$2,(IF(COUNTIF(Data!$A$2:$A$939,T$7),T$7=(VLOOKUP(T$7,Data!$A$2:$A$852,1,FALSE)),0))),"H",IF(AND(T$7&gt;=$J19,T$7&lt;=$L19),($D19*$P19/$M19),0))),IF(AND(T$7&gt;=$J19,T$7&lt;=$L19),(($D19*$P19)/$M19),0))))))</f>
        <v>0</v>
      </c>
      <c r="U20" s="37">
        <f>IF(U$7&gt;$L19,(((IF(Data!$C$2&gt;0,(IF(OR(U$5=Data!$F$2,U$5=Data!$G$2,(IF(COUNTIF(Data!$A$2:$A$939,U$7),U$7=(VLOOKUP(U$7,Data!$A$2:$A$852,1,FALSE)),0))),"H",IF(AND(U$7&gt;=$J19,U$7&lt;=$K19),($D19*(1-$P19)/$N19),0))),IF(AND(U$7&gt;=$J19,U$7&lt;=$K19),(($D19-$O19)/$N19),0))))),(((IF(Data!$C$2&gt;0,(IF(OR(U$5=Data!$F$2,U$5=Data!$G$2,(IF(COUNTIF(Data!$A$2:$A$939,U$7),U$7=(VLOOKUP(U$7,Data!$A$2:$A$852,1,FALSE)),0))),"H",IF(AND(U$7&gt;=$J19,U$7&lt;=$L19),($D19*$P19/$M19),0))),IF(AND(U$7&gt;=$J19,U$7&lt;=$L19),(($D19*$P19)/$M19),0))))))</f>
        <v>0</v>
      </c>
      <c r="V20" s="37">
        <f>IF(V$7&gt;$L19,(((IF(Data!$C$2&gt;0,(IF(OR(V$5=Data!$F$2,V$5=Data!$G$2,(IF(COUNTIF(Data!$A$2:$A$939,V$7),V$7=(VLOOKUP(V$7,Data!$A$2:$A$852,1,FALSE)),0))),"H",IF(AND(V$7&gt;=$J19,V$7&lt;=$K19),($D19*(1-$P19)/$N19),0))),IF(AND(V$7&gt;=$J19,V$7&lt;=$K19),(($D19-$O19)/$N19),0))))),(((IF(Data!$C$2&gt;0,(IF(OR(V$5=Data!$F$2,V$5=Data!$G$2,(IF(COUNTIF(Data!$A$2:$A$939,V$7),V$7=(VLOOKUP(V$7,Data!$A$2:$A$852,1,FALSE)),0))),"H",IF(AND(V$7&gt;=$J19,V$7&lt;=$L19),($D19*$P19/$M19),0))),IF(AND(V$7&gt;=$J19,V$7&lt;=$L19),(($D19*$P19)/$M19),0))))))</f>
        <v>0</v>
      </c>
      <c r="W20" s="37">
        <f>IF(W$7&gt;$L19,(((IF(Data!$C$2&gt;0,(IF(OR(W$5=Data!$F$2,W$5=Data!$G$2,(IF(COUNTIF(Data!$A$2:$A$939,W$7),W$7=(VLOOKUP(W$7,Data!$A$2:$A$852,1,FALSE)),0))),"H",IF(AND(W$7&gt;=$J19,W$7&lt;=$K19),($D19*(1-$P19)/$N19),0))),IF(AND(W$7&gt;=$J19,W$7&lt;=$K19),(($D19-$O19)/$N19),0))))),(((IF(Data!$C$2&gt;0,(IF(OR(W$5=Data!$F$2,W$5=Data!$G$2,(IF(COUNTIF(Data!$A$2:$A$939,W$7),W$7=(VLOOKUP(W$7,Data!$A$2:$A$852,1,FALSE)),0))),"H",IF(AND(W$7&gt;=$J19,W$7&lt;=$L19),($D19*$P19/$M19),0))),IF(AND(W$7&gt;=$J19,W$7&lt;=$L19),(($D19*$P19)/$M19),0))))))</f>
        <v>0</v>
      </c>
      <c r="X20" s="37">
        <f>IF(X$7&gt;$L19,(((IF(Data!$C$2&gt;0,(IF(OR(X$5=Data!$F$2,X$5=Data!$G$2,(IF(COUNTIF(Data!$A$2:$A$939,X$7),X$7=(VLOOKUP(X$7,Data!$A$2:$A$852,1,FALSE)),0))),"H",IF(AND(X$7&gt;=$J19,X$7&lt;=$K19),($D19*(1-$P19)/$N19),0))),IF(AND(X$7&gt;=$J19,X$7&lt;=$K19),(($D19-$O19)/$N19),0))))),(((IF(Data!$C$2&gt;0,(IF(OR(X$5=Data!$F$2,X$5=Data!$G$2,(IF(COUNTIF(Data!$A$2:$A$939,X$7),X$7=(VLOOKUP(X$7,Data!$A$2:$A$852,1,FALSE)),0))),"H",IF(AND(X$7&gt;=$J19,X$7&lt;=$L19),($D19*$P19/$M19),0))),IF(AND(X$7&gt;=$J19,X$7&lt;=$L19),(($D19*$P19)/$M19),0))))))</f>
        <v>0</v>
      </c>
      <c r="Y20" s="37" t="str">
        <f>IF(Y$7&gt;$L19,(((IF(Data!$C$2&gt;0,(IF(OR(Y$5=Data!$F$2,Y$5=Data!$G$2,(IF(COUNTIF(Data!$A$2:$A$939,Y$7),Y$7=(VLOOKUP(Y$7,Data!$A$2:$A$852,1,FALSE)),0))),"H",IF(AND(Y$7&gt;=$J19,Y$7&lt;=$K19),($D19*(1-$P19)/$N19),0))),IF(AND(Y$7&gt;=$J19,Y$7&lt;=$K19),(($D19-$O19)/$N19),0))))),(((IF(Data!$C$2&gt;0,(IF(OR(Y$5=Data!$F$2,Y$5=Data!$G$2,(IF(COUNTIF(Data!$A$2:$A$939,Y$7),Y$7=(VLOOKUP(Y$7,Data!$A$2:$A$852,1,FALSE)),0))),"H",IF(AND(Y$7&gt;=$J19,Y$7&lt;=$L19),($D19*$P19/$M19),0))),IF(AND(Y$7&gt;=$J19,Y$7&lt;=$L19),(($D19*$P19)/$M19),0))))))</f>
        <v>H</v>
      </c>
      <c r="Z20" s="37" t="str">
        <f>IF(Z$7&gt;$L19,(((IF(Data!$C$2&gt;0,(IF(OR(Z$5=Data!$F$2,Z$5=Data!$G$2,(IF(COUNTIF(Data!$A$2:$A$939,Z$7),Z$7=(VLOOKUP(Z$7,Data!$A$2:$A$852,1,FALSE)),0))),"H",IF(AND(Z$7&gt;=$J19,Z$7&lt;=$K19),($D19*(1-$P19)/$N19),0))),IF(AND(Z$7&gt;=$J19,Z$7&lt;=$K19),(($D19-$O19)/$N19),0))))),(((IF(Data!$C$2&gt;0,(IF(OR(Z$5=Data!$F$2,Z$5=Data!$G$2,(IF(COUNTIF(Data!$A$2:$A$939,Z$7),Z$7=(VLOOKUP(Z$7,Data!$A$2:$A$852,1,FALSE)),0))),"H",IF(AND(Z$7&gt;=$J19,Z$7&lt;=$L19),($D19*$P19/$M19),0))),IF(AND(Z$7&gt;=$J19,Z$7&lt;=$L19),(($D19*$P19)/$M19),0))))))</f>
        <v>H</v>
      </c>
      <c r="AA20" s="37">
        <f>IF(AA$7&gt;$L19,(((IF(Data!$C$2&gt;0,(IF(OR(AA$5=Data!$F$2,AA$5=Data!$G$2,(IF(COUNTIF(Data!$A$2:$A$939,AA$7),AA$7=(VLOOKUP(AA$7,Data!$A$2:$A$852,1,FALSE)),0))),"H",IF(AND(AA$7&gt;=$J19,AA$7&lt;=$K19),($D19*(1-$P19)/$N19),0))),IF(AND(AA$7&gt;=$J19,AA$7&lt;=$K19),(($D19-$O19)/$N19),0))))),(((IF(Data!$C$2&gt;0,(IF(OR(AA$5=Data!$F$2,AA$5=Data!$G$2,(IF(COUNTIF(Data!$A$2:$A$939,AA$7),AA$7=(VLOOKUP(AA$7,Data!$A$2:$A$852,1,FALSE)),0))),"H",IF(AND(AA$7&gt;=$J19,AA$7&lt;=$L19),($D19*$P19/$M19),0))),IF(AND(AA$7&gt;=$J19,AA$7&lt;=$L19),(($D19*$P19)/$M19),0))))))</f>
        <v>0</v>
      </c>
      <c r="AB20" s="37">
        <f>IF(AB$7&gt;$L19,(((IF(Data!$C$2&gt;0,(IF(OR(AB$5=Data!$F$2,AB$5=Data!$G$2,(IF(COUNTIF(Data!$A$2:$A$939,AB$7),AB$7=(VLOOKUP(AB$7,Data!$A$2:$A$852,1,FALSE)),0))),"H",IF(AND(AB$7&gt;=$J19,AB$7&lt;=$K19),($D19*(1-$P19)/$N19),0))),IF(AND(AB$7&gt;=$J19,AB$7&lt;=$K19),(($D19-$O19)/$N19),0))))),(((IF(Data!$C$2&gt;0,(IF(OR(AB$5=Data!$F$2,AB$5=Data!$G$2,(IF(COUNTIF(Data!$A$2:$A$939,AB$7),AB$7=(VLOOKUP(AB$7,Data!$A$2:$A$852,1,FALSE)),0))),"H",IF(AND(AB$7&gt;=$J19,AB$7&lt;=$L19),($D19*$P19/$M19),0))),IF(AND(AB$7&gt;=$J19,AB$7&lt;=$L19),(($D19*$P19)/$M19),0))))))</f>
        <v>0</v>
      </c>
      <c r="AC20" s="37">
        <f>IF(AC$7&gt;$L19,(((IF(Data!$C$2&gt;0,(IF(OR(AC$5=Data!$F$2,AC$5=Data!$G$2,(IF(COUNTIF(Data!$A$2:$A$939,AC$7),AC$7=(VLOOKUP(AC$7,Data!$A$2:$A$852,1,FALSE)),0))),"H",IF(AND(AC$7&gt;=$J19,AC$7&lt;=$K19),($D19*(1-$P19)/$N19),0))),IF(AND(AC$7&gt;=$J19,AC$7&lt;=$K19),(($D19-$O19)/$N19),0))))),(((IF(Data!$C$2&gt;0,(IF(OR(AC$5=Data!$F$2,AC$5=Data!$G$2,(IF(COUNTIF(Data!$A$2:$A$939,AC$7),AC$7=(VLOOKUP(AC$7,Data!$A$2:$A$852,1,FALSE)),0))),"H",IF(AND(AC$7&gt;=$J19,AC$7&lt;=$L19),($D19*$P19/$M19),0))),IF(AND(AC$7&gt;=$J19,AC$7&lt;=$L19),(($D19*$P19)/$M19),0))))))</f>
        <v>0</v>
      </c>
      <c r="AD20" s="37">
        <f>IF(AD$7&gt;$L19,(((IF(Data!$C$2&gt;0,(IF(OR(AD$5=Data!$F$2,AD$5=Data!$G$2,(IF(COUNTIF(Data!$A$2:$A$939,AD$7),AD$7=(VLOOKUP(AD$7,Data!$A$2:$A$852,1,FALSE)),0))),"H",IF(AND(AD$7&gt;=$J19,AD$7&lt;=$K19),($D19*(1-$P19)/$N19),0))),IF(AND(AD$7&gt;=$J19,AD$7&lt;=$K19),(($D19-$O19)/$N19),0))))),(((IF(Data!$C$2&gt;0,(IF(OR(AD$5=Data!$F$2,AD$5=Data!$G$2,(IF(COUNTIF(Data!$A$2:$A$939,AD$7),AD$7=(VLOOKUP(AD$7,Data!$A$2:$A$852,1,FALSE)),0))),"H",IF(AND(AD$7&gt;=$J19,AD$7&lt;=$L19),($D19*$P19/$M19),0))),IF(AND(AD$7&gt;=$J19,AD$7&lt;=$L19),(($D19*$P19)/$M19),0))))))</f>
        <v>0</v>
      </c>
      <c r="AE20" s="37">
        <f>IF(AE$7&gt;$L19,(((IF(Data!$C$2&gt;0,(IF(OR(AE$5=Data!$F$2,AE$5=Data!$G$2,(IF(COUNTIF(Data!$A$2:$A$939,AE$7),AE$7=(VLOOKUP(AE$7,Data!$A$2:$A$852,1,FALSE)),0))),"H",IF(AND(AE$7&gt;=$J19,AE$7&lt;=$K19),($D19*(1-$P19)/$N19),0))),IF(AND(AE$7&gt;=$J19,AE$7&lt;=$K19),(($D19-$O19)/$N19),0))))),(((IF(Data!$C$2&gt;0,(IF(OR(AE$5=Data!$F$2,AE$5=Data!$G$2,(IF(COUNTIF(Data!$A$2:$A$939,AE$7),AE$7=(VLOOKUP(AE$7,Data!$A$2:$A$852,1,FALSE)),0))),"H",IF(AND(AE$7&gt;=$J19,AE$7&lt;=$L19),($D19*$P19/$M19),0))),IF(AND(AE$7&gt;=$J19,AE$7&lt;=$L19),(($D19*$P19)/$M19),0))))))</f>
        <v>0</v>
      </c>
      <c r="AF20" s="37" t="str">
        <f>IF(AF$7&gt;$L19,(((IF(Data!$C$2&gt;0,(IF(OR(AF$5=Data!$F$2,AF$5=Data!$G$2,(IF(COUNTIF(Data!$A$2:$A$939,AF$7),AF$7=(VLOOKUP(AF$7,Data!$A$2:$A$852,1,FALSE)),0))),"H",IF(AND(AF$7&gt;=$J19,AF$7&lt;=$K19),($D19*(1-$P19)/$N19),0))),IF(AND(AF$7&gt;=$J19,AF$7&lt;=$K19),(($D19-$O19)/$N19),0))))),(((IF(Data!$C$2&gt;0,(IF(OR(AF$5=Data!$F$2,AF$5=Data!$G$2,(IF(COUNTIF(Data!$A$2:$A$939,AF$7),AF$7=(VLOOKUP(AF$7,Data!$A$2:$A$852,1,FALSE)),0))),"H",IF(AND(AF$7&gt;=$J19,AF$7&lt;=$L19),($D19*$P19/$M19),0))),IF(AND(AF$7&gt;=$J19,AF$7&lt;=$L19),(($D19*$P19)/$M19),0))))))</f>
        <v>H</v>
      </c>
      <c r="AG20" s="37" t="str">
        <f>IF(AG$7&gt;$L19,(((IF(Data!$C$2&gt;0,(IF(OR(AG$5=Data!$F$2,AG$5=Data!$G$2,(IF(COUNTIF(Data!$A$2:$A$939,AG$7),AG$7=(VLOOKUP(AG$7,Data!$A$2:$A$852,1,FALSE)),0))),"H",IF(AND(AG$7&gt;=$J19,AG$7&lt;=$K19),($D19*(1-$P19)/$N19),0))),IF(AND(AG$7&gt;=$J19,AG$7&lt;=$K19),(($D19-$O19)/$N19),0))))),(((IF(Data!$C$2&gt;0,(IF(OR(AG$5=Data!$F$2,AG$5=Data!$G$2,(IF(COUNTIF(Data!$A$2:$A$939,AG$7),AG$7=(VLOOKUP(AG$7,Data!$A$2:$A$852,1,FALSE)),0))),"H",IF(AND(AG$7&gt;=$J19,AG$7&lt;=$L19),($D19*$P19/$M19),0))),IF(AND(AG$7&gt;=$J19,AG$7&lt;=$L19),(($D19*$P19)/$M19),0))))))</f>
        <v>H</v>
      </c>
      <c r="AH20" s="37">
        <f>IF(AH$7&gt;$L19,(((IF(Data!$C$2&gt;0,(IF(OR(AH$5=Data!$F$2,AH$5=Data!$G$2,(IF(COUNTIF(Data!$A$2:$A$939,AH$7),AH$7=(VLOOKUP(AH$7,Data!$A$2:$A$852,1,FALSE)),0))),"H",IF(AND(AH$7&gt;=$J19,AH$7&lt;=$K19),($D19*(1-$P19)/$N19),0))),IF(AND(AH$7&gt;=$J19,AH$7&lt;=$K19),(($D19-$O19)/$N19),0))))),(((IF(Data!$C$2&gt;0,(IF(OR(AH$5=Data!$F$2,AH$5=Data!$G$2,(IF(COUNTIF(Data!$A$2:$A$939,AH$7),AH$7=(VLOOKUP(AH$7,Data!$A$2:$A$852,1,FALSE)),0))),"H",IF(AND(AH$7&gt;=$J19,AH$7&lt;=$L19),($D19*$P19/$M19),0))),IF(AND(AH$7&gt;=$J19,AH$7&lt;=$L19),(($D19*$P19)/$M19),0))))))</f>
        <v>0</v>
      </c>
      <c r="AI20" s="37">
        <f>IF(AI$7&gt;$L19,(((IF(Data!$C$2&gt;0,(IF(OR(AI$5=Data!$F$2,AI$5=Data!$G$2,(IF(COUNTIF(Data!$A$2:$A$939,AI$7),AI$7=(VLOOKUP(AI$7,Data!$A$2:$A$852,1,FALSE)),0))),"H",IF(AND(AI$7&gt;=$J19,AI$7&lt;=$K19),($D19*(1-$P19)/$N19),0))),IF(AND(AI$7&gt;=$J19,AI$7&lt;=$K19),(($D19-$O19)/$N19),0))))),(((IF(Data!$C$2&gt;0,(IF(OR(AI$5=Data!$F$2,AI$5=Data!$G$2,(IF(COUNTIF(Data!$A$2:$A$939,AI$7),AI$7=(VLOOKUP(AI$7,Data!$A$2:$A$852,1,FALSE)),0))),"H",IF(AND(AI$7&gt;=$J19,AI$7&lt;=$L19),($D19*$P19/$M19),0))),IF(AND(AI$7&gt;=$J19,AI$7&lt;=$L19),(($D19*$P19)/$M19),0))))))</f>
        <v>0</v>
      </c>
      <c r="AJ20" s="37">
        <f>IF(AJ$7&gt;$L19,(((IF(Data!$C$2&gt;0,(IF(OR(AJ$5=Data!$F$2,AJ$5=Data!$G$2,(IF(COUNTIF(Data!$A$2:$A$939,AJ$7),AJ$7=(VLOOKUP(AJ$7,Data!$A$2:$A$852,1,FALSE)),0))),"H",IF(AND(AJ$7&gt;=$J19,AJ$7&lt;=$K19),($D19*(1-$P19)/$N19),0))),IF(AND(AJ$7&gt;=$J19,AJ$7&lt;=$K19),(($D19-$O19)/$N19),0))))),(((IF(Data!$C$2&gt;0,(IF(OR(AJ$5=Data!$F$2,AJ$5=Data!$G$2,(IF(COUNTIF(Data!$A$2:$A$939,AJ$7),AJ$7=(VLOOKUP(AJ$7,Data!$A$2:$A$852,1,FALSE)),0))),"H",IF(AND(AJ$7&gt;=$J19,AJ$7&lt;=$L19),($D19*$P19/$M19),0))),IF(AND(AJ$7&gt;=$J19,AJ$7&lt;=$L19),(($D19*$P19)/$M19),0))))))</f>
        <v>0</v>
      </c>
      <c r="AK20" s="37">
        <f>IF(AK$7&gt;$L19,(((IF(Data!$C$2&gt;0,(IF(OR(AK$5=Data!$F$2,AK$5=Data!$G$2,(IF(COUNTIF(Data!$A$2:$A$939,AK$7),AK$7=(VLOOKUP(AK$7,Data!$A$2:$A$852,1,FALSE)),0))),"H",IF(AND(AK$7&gt;=$J19,AK$7&lt;=$K19),($D19*(1-$P19)/$N19),0))),IF(AND(AK$7&gt;=$J19,AK$7&lt;=$K19),(($D19-$O19)/$N19),0))))),(((IF(Data!$C$2&gt;0,(IF(OR(AK$5=Data!$F$2,AK$5=Data!$G$2,(IF(COUNTIF(Data!$A$2:$A$939,AK$7),AK$7=(VLOOKUP(AK$7,Data!$A$2:$A$852,1,FALSE)),0))),"H",IF(AND(AK$7&gt;=$J19,AK$7&lt;=$L19),($D19*$P19/$M19),0))),IF(AND(AK$7&gt;=$J19,AK$7&lt;=$L19),(($D19*$P19)/$M19),0))))))</f>
        <v>0</v>
      </c>
      <c r="AL20" s="37">
        <f>IF(AL$7&gt;$L19,(((IF(Data!$C$2&gt;0,(IF(OR(AL$5=Data!$F$2,AL$5=Data!$G$2,(IF(COUNTIF(Data!$A$2:$A$939,AL$7),AL$7=(VLOOKUP(AL$7,Data!$A$2:$A$852,1,FALSE)),0))),"H",IF(AND(AL$7&gt;=$J19,AL$7&lt;=$K19),($D19*(1-$P19)/$N19),0))),IF(AND(AL$7&gt;=$J19,AL$7&lt;=$K19),(($D19-$O19)/$N19),0))))),(((IF(Data!$C$2&gt;0,(IF(OR(AL$5=Data!$F$2,AL$5=Data!$G$2,(IF(COUNTIF(Data!$A$2:$A$939,AL$7),AL$7=(VLOOKUP(AL$7,Data!$A$2:$A$852,1,FALSE)),0))),"H",IF(AND(AL$7&gt;=$J19,AL$7&lt;=$L19),($D19*$P19/$M19),0))),IF(AND(AL$7&gt;=$J19,AL$7&lt;=$L19),(($D19*$P19)/$M19),0))))))</f>
        <v>0</v>
      </c>
      <c r="AM20" s="37" t="str">
        <f>IF(AM$7&gt;$L19,(((IF(Data!$C$2&gt;0,(IF(OR(AM$5=Data!$F$2,AM$5=Data!$G$2,(IF(COUNTIF(Data!$A$2:$A$939,AM$7),AM$7=(VLOOKUP(AM$7,Data!$A$2:$A$852,1,FALSE)),0))),"H",IF(AND(AM$7&gt;=$J19,AM$7&lt;=$K19),($D19*(1-$P19)/$N19),0))),IF(AND(AM$7&gt;=$J19,AM$7&lt;=$K19),(($D19-$O19)/$N19),0))))),(((IF(Data!$C$2&gt;0,(IF(OR(AM$5=Data!$F$2,AM$5=Data!$G$2,(IF(COUNTIF(Data!$A$2:$A$939,AM$7),AM$7=(VLOOKUP(AM$7,Data!$A$2:$A$852,1,FALSE)),0))),"H",IF(AND(AM$7&gt;=$J19,AM$7&lt;=$L19),($D19*$P19/$M19),0))),IF(AND(AM$7&gt;=$J19,AM$7&lt;=$L19),(($D19*$P19)/$M19),0))))))</f>
        <v>H</v>
      </c>
      <c r="AN20" s="37" t="str">
        <f>IF(AN$7&gt;$L19,(((IF(Data!$C$2&gt;0,(IF(OR(AN$5=Data!$F$2,AN$5=Data!$G$2,(IF(COUNTIF(Data!$A$2:$A$939,AN$7),AN$7=(VLOOKUP(AN$7,Data!$A$2:$A$852,1,FALSE)),0))),"H",IF(AND(AN$7&gt;=$J19,AN$7&lt;=$K19),($D19*(1-$P19)/$N19),0))),IF(AND(AN$7&gt;=$J19,AN$7&lt;=$K19),(($D19-$O19)/$N19),0))))),(((IF(Data!$C$2&gt;0,(IF(OR(AN$5=Data!$F$2,AN$5=Data!$G$2,(IF(COUNTIF(Data!$A$2:$A$939,AN$7),AN$7=(VLOOKUP(AN$7,Data!$A$2:$A$852,1,FALSE)),0))),"H",IF(AND(AN$7&gt;=$J19,AN$7&lt;=$L19),($D19*$P19/$M19),0))),IF(AND(AN$7&gt;=$J19,AN$7&lt;=$L19),(($D19*$P19)/$M19),0))))))</f>
        <v>H</v>
      </c>
      <c r="AO20" s="37">
        <f>IF(AO$7&gt;$L19,(((IF(Data!$C$2&gt;0,(IF(OR(AO$5=Data!$F$2,AO$5=Data!$G$2,(IF(COUNTIF(Data!$A$2:$A$939,AO$7),AO$7=(VLOOKUP(AO$7,Data!$A$2:$A$852,1,FALSE)),0))),"H",IF(AND(AO$7&gt;=$J19,AO$7&lt;=$K19),($D19*(1-$P19)/$N19),0))),IF(AND(AO$7&gt;=$J19,AO$7&lt;=$K19),(($D19-$O19)/$N19),0))))),(((IF(Data!$C$2&gt;0,(IF(OR(AO$5=Data!$F$2,AO$5=Data!$G$2,(IF(COUNTIF(Data!$A$2:$A$939,AO$7),AO$7=(VLOOKUP(AO$7,Data!$A$2:$A$852,1,FALSE)),0))),"H",IF(AND(AO$7&gt;=$J19,AO$7&lt;=$L19),($D19*$P19/$M19),0))),IF(AND(AO$7&gt;=$J19,AO$7&lt;=$L19),(($D19*$P19)/$M19),0))))))</f>
        <v>0</v>
      </c>
      <c r="AP20" s="37">
        <f>IF(AP$7&gt;$L19,(((IF(Data!$C$2&gt;0,(IF(OR(AP$5=Data!$F$2,AP$5=Data!$G$2,(IF(COUNTIF(Data!$A$2:$A$939,AP$7),AP$7=(VLOOKUP(AP$7,Data!$A$2:$A$852,1,FALSE)),0))),"H",IF(AND(AP$7&gt;=$J19,AP$7&lt;=$K19),($D19*(1-$P19)/$N19),0))),IF(AND(AP$7&gt;=$J19,AP$7&lt;=$K19),(($D19-$O19)/$N19),0))))),(((IF(Data!$C$2&gt;0,(IF(OR(AP$5=Data!$F$2,AP$5=Data!$G$2,(IF(COUNTIF(Data!$A$2:$A$939,AP$7),AP$7=(VLOOKUP(AP$7,Data!$A$2:$A$852,1,FALSE)),0))),"H",IF(AND(AP$7&gt;=$J19,AP$7&lt;=$L19),($D19*$P19/$M19),0))),IF(AND(AP$7&gt;=$J19,AP$7&lt;=$L19),(($D19*$P19)/$M19),0))))))</f>
        <v>0</v>
      </c>
      <c r="AQ20" s="37">
        <f>IF(AQ$7&gt;$L19,(((IF(Data!$C$2&gt;0,(IF(OR(AQ$5=Data!$F$2,AQ$5=Data!$G$2,(IF(COUNTIF(Data!$A$2:$A$939,AQ$7),AQ$7=(VLOOKUP(AQ$7,Data!$A$2:$A$852,1,FALSE)),0))),"H",IF(AND(AQ$7&gt;=$J19,AQ$7&lt;=$K19),($D19*(1-$P19)/$N19),0))),IF(AND(AQ$7&gt;=$J19,AQ$7&lt;=$K19),(($D19-$O19)/$N19),0))))),(((IF(Data!$C$2&gt;0,(IF(OR(AQ$5=Data!$F$2,AQ$5=Data!$G$2,(IF(COUNTIF(Data!$A$2:$A$939,AQ$7),AQ$7=(VLOOKUP(AQ$7,Data!$A$2:$A$852,1,FALSE)),0))),"H",IF(AND(AQ$7&gt;=$J19,AQ$7&lt;=$L19),($D19*$P19/$M19),0))),IF(AND(AQ$7&gt;=$J19,AQ$7&lt;=$L19),(($D19*$P19)/$M19),0))))))</f>
        <v>0</v>
      </c>
      <c r="AR20" s="37">
        <f>IF(AR$7&gt;$L19,(((IF(Data!$C$2&gt;0,(IF(OR(AR$5=Data!$F$2,AR$5=Data!$G$2,(IF(COUNTIF(Data!$A$2:$A$939,AR$7),AR$7=(VLOOKUP(AR$7,Data!$A$2:$A$852,1,FALSE)),0))),"H",IF(AND(AR$7&gt;=$J19,AR$7&lt;=$K19),($D19*(1-$P19)/$N19),0))),IF(AND(AR$7&gt;=$J19,AR$7&lt;=$K19),(($D19-$O19)/$N19),0))))),(((IF(Data!$C$2&gt;0,(IF(OR(AR$5=Data!$F$2,AR$5=Data!$G$2,(IF(COUNTIF(Data!$A$2:$A$939,AR$7),AR$7=(VLOOKUP(AR$7,Data!$A$2:$A$852,1,FALSE)),0))),"H",IF(AND(AR$7&gt;=$J19,AR$7&lt;=$L19),($D19*$P19/$M19),0))),IF(AND(AR$7&gt;=$J19,AR$7&lt;=$L19),(($D19*$P19)/$M19),0))))))</f>
        <v>0</v>
      </c>
      <c r="AS20" s="37">
        <f>IF(AS$7&gt;$L19,(((IF(Data!$C$2&gt;0,(IF(OR(AS$5=Data!$F$2,AS$5=Data!$G$2,(IF(COUNTIF(Data!$A$2:$A$939,AS$7),AS$7=(VLOOKUP(AS$7,Data!$A$2:$A$852,1,FALSE)),0))),"H",IF(AND(AS$7&gt;=$J19,AS$7&lt;=$K19),($D19*(1-$P19)/$N19),0))),IF(AND(AS$7&gt;=$J19,AS$7&lt;=$K19),(($D19-$O19)/$N19),0))))),(((IF(Data!$C$2&gt;0,(IF(OR(AS$5=Data!$F$2,AS$5=Data!$G$2,(IF(COUNTIF(Data!$A$2:$A$939,AS$7),AS$7=(VLOOKUP(AS$7,Data!$A$2:$A$852,1,FALSE)),0))),"H",IF(AND(AS$7&gt;=$J19,AS$7&lt;=$L19),($D19*$P19/$M19),0))),IF(AND(AS$7&gt;=$J19,AS$7&lt;=$L19),(($D19*$P19)/$M19),0))))))</f>
        <v>0</v>
      </c>
      <c r="AT20" s="37" t="str">
        <f>IF(AT$7&gt;$L19,(((IF(Data!$C$2&gt;0,(IF(OR(AT$5=Data!$F$2,AT$5=Data!$G$2,(IF(COUNTIF(Data!$A$2:$A$939,AT$7),AT$7=(VLOOKUP(AT$7,Data!$A$2:$A$852,1,FALSE)),0))),"H",IF(AND(AT$7&gt;=$J19,AT$7&lt;=$K19),($D19*(1-$P19)/$N19),0))),IF(AND(AT$7&gt;=$J19,AT$7&lt;=$K19),(($D19-$O19)/$N19),0))))),(((IF(Data!$C$2&gt;0,(IF(OR(AT$5=Data!$F$2,AT$5=Data!$G$2,(IF(COUNTIF(Data!$A$2:$A$939,AT$7),AT$7=(VLOOKUP(AT$7,Data!$A$2:$A$852,1,FALSE)),0))),"H",IF(AND(AT$7&gt;=$J19,AT$7&lt;=$L19),($D19*$P19/$M19),0))),IF(AND(AT$7&gt;=$J19,AT$7&lt;=$L19),(($D19*$P19)/$M19),0))))))</f>
        <v>H</v>
      </c>
      <c r="AU20" s="37" t="str">
        <f>IF(AU$7&gt;$L19,(((IF(Data!$C$2&gt;0,(IF(OR(AU$5=Data!$F$2,AU$5=Data!$G$2,(IF(COUNTIF(Data!$A$2:$A$939,AU$7),AU$7=(VLOOKUP(AU$7,Data!$A$2:$A$852,1,FALSE)),0))),"H",IF(AND(AU$7&gt;=$J19,AU$7&lt;=$K19),($D19*(1-$P19)/$N19),0))),IF(AND(AU$7&gt;=$J19,AU$7&lt;=$K19),(($D19-$O19)/$N19),0))))),(((IF(Data!$C$2&gt;0,(IF(OR(AU$5=Data!$F$2,AU$5=Data!$G$2,(IF(COUNTIF(Data!$A$2:$A$939,AU$7),AU$7=(VLOOKUP(AU$7,Data!$A$2:$A$852,1,FALSE)),0))),"H",IF(AND(AU$7&gt;=$J19,AU$7&lt;=$L19),($D19*$P19/$M19),0))),IF(AND(AU$7&gt;=$J19,AU$7&lt;=$L19),(($D19*$P19)/$M19),0))))))</f>
        <v>H</v>
      </c>
      <c r="AV20" s="37">
        <f>IF(AV$7&gt;$L19,(((IF(Data!$C$2&gt;0,(IF(OR(AV$5=Data!$F$2,AV$5=Data!$G$2,(IF(COUNTIF(Data!$A$2:$A$939,AV$7),AV$7=(VLOOKUP(AV$7,Data!$A$2:$A$852,1,FALSE)),0))),"H",IF(AND(AV$7&gt;=$J19,AV$7&lt;=$K19),($D19*(1-$P19)/$N19),0))),IF(AND(AV$7&gt;=$J19,AV$7&lt;=$K19),(($D19-$O19)/$N19),0))))),(((IF(Data!$C$2&gt;0,(IF(OR(AV$5=Data!$F$2,AV$5=Data!$G$2,(IF(COUNTIF(Data!$A$2:$A$939,AV$7),AV$7=(VLOOKUP(AV$7,Data!$A$2:$A$852,1,FALSE)),0))),"H",IF(AND(AV$7&gt;=$J19,AV$7&lt;=$L19),($D19*$P19/$M19),0))),IF(AND(AV$7&gt;=$J19,AV$7&lt;=$L19),(($D19*$P19)/$M19),0))))))</f>
        <v>0</v>
      </c>
      <c r="AW20" s="37">
        <f>IF(AW$7&gt;$L19,(((IF(Data!$C$2&gt;0,(IF(OR(AW$5=Data!$F$2,AW$5=Data!$G$2,(IF(COUNTIF(Data!$A$2:$A$939,AW$7),AW$7=(VLOOKUP(AW$7,Data!$A$2:$A$852,1,FALSE)),0))),"H",IF(AND(AW$7&gt;=$J19,AW$7&lt;=$K19),($D19*(1-$P19)/$N19),0))),IF(AND(AW$7&gt;=$J19,AW$7&lt;=$K19),(($D19-$O19)/$N19),0))))),(((IF(Data!$C$2&gt;0,(IF(OR(AW$5=Data!$F$2,AW$5=Data!$G$2,(IF(COUNTIF(Data!$A$2:$A$939,AW$7),AW$7=(VLOOKUP(AW$7,Data!$A$2:$A$852,1,FALSE)),0))),"H",IF(AND(AW$7&gt;=$J19,AW$7&lt;=$L19),($D19*$P19/$M19),0))),IF(AND(AW$7&gt;=$J19,AW$7&lt;=$L19),(($D19*$P19)/$M19),0))))))</f>
        <v>0</v>
      </c>
      <c r="AX20" s="37">
        <f>IF(AX$7&gt;$L19,(((IF(Data!$C$2&gt;0,(IF(OR(AX$5=Data!$F$2,AX$5=Data!$G$2,(IF(COUNTIF(Data!$A$2:$A$939,AX$7),AX$7=(VLOOKUP(AX$7,Data!$A$2:$A$852,1,FALSE)),0))),"H",IF(AND(AX$7&gt;=$J19,AX$7&lt;=$K19),($D19*(1-$P19)/$N19),0))),IF(AND(AX$7&gt;=$J19,AX$7&lt;=$K19),(($D19-$O19)/$N19),0))))),(((IF(Data!$C$2&gt;0,(IF(OR(AX$5=Data!$F$2,AX$5=Data!$G$2,(IF(COUNTIF(Data!$A$2:$A$939,AX$7),AX$7=(VLOOKUP(AX$7,Data!$A$2:$A$852,1,FALSE)),0))),"H",IF(AND(AX$7&gt;=$J19,AX$7&lt;=$L19),($D19*$P19/$M19),0))),IF(AND(AX$7&gt;=$J19,AX$7&lt;=$L19),(($D19*$P19)/$M19),0))))))</f>
        <v>0</v>
      </c>
      <c r="AY20" s="37">
        <f>IF(AY$7&gt;$L19,(((IF(Data!$C$2&gt;0,(IF(OR(AY$5=Data!$F$2,AY$5=Data!$G$2,(IF(COUNTIF(Data!$A$2:$A$939,AY$7),AY$7=(VLOOKUP(AY$7,Data!$A$2:$A$852,1,FALSE)),0))),"H",IF(AND(AY$7&gt;=$J19,AY$7&lt;=$K19),($D19*(1-$P19)/$N19),0))),IF(AND(AY$7&gt;=$J19,AY$7&lt;=$K19),(($D19-$O19)/$N19),0))))),(((IF(Data!$C$2&gt;0,(IF(OR(AY$5=Data!$F$2,AY$5=Data!$G$2,(IF(COUNTIF(Data!$A$2:$A$939,AY$7),AY$7=(VLOOKUP(AY$7,Data!$A$2:$A$852,1,FALSE)),0))),"H",IF(AND(AY$7&gt;=$J19,AY$7&lt;=$L19),($D19*$P19/$M19),0))),IF(AND(AY$7&gt;=$J19,AY$7&lt;=$L19),(($D19*$P19)/$M19),0))))))</f>
        <v>0</v>
      </c>
      <c r="AZ20" s="37">
        <f>IF(AZ$7&gt;$L19,(((IF(Data!$C$2&gt;0,(IF(OR(AZ$5=Data!$F$2,AZ$5=Data!$G$2,(IF(COUNTIF(Data!$A$2:$A$939,AZ$7),AZ$7=(VLOOKUP(AZ$7,Data!$A$2:$A$852,1,FALSE)),0))),"H",IF(AND(AZ$7&gt;=$J19,AZ$7&lt;=$K19),($D19*(1-$P19)/$N19),0))),IF(AND(AZ$7&gt;=$J19,AZ$7&lt;=$K19),(($D19-$O19)/$N19),0))))),(((IF(Data!$C$2&gt;0,(IF(OR(AZ$5=Data!$F$2,AZ$5=Data!$G$2,(IF(COUNTIF(Data!$A$2:$A$939,AZ$7),AZ$7=(VLOOKUP(AZ$7,Data!$A$2:$A$852,1,FALSE)),0))),"H",IF(AND(AZ$7&gt;=$J19,AZ$7&lt;=$L19),($D19*$P19/$M19),0))),IF(AND(AZ$7&gt;=$J19,AZ$7&lt;=$L19),(($D19*$P19)/$M19),0))))))</f>
        <v>0</v>
      </c>
      <c r="BA20" s="37" t="str">
        <f>IF(BA$7&gt;$L19,(((IF(Data!$C$2&gt;0,(IF(OR(BA$5=Data!$F$2,BA$5=Data!$G$2,(IF(COUNTIF(Data!$A$2:$A$939,BA$7),BA$7=(VLOOKUP(BA$7,Data!$A$2:$A$852,1,FALSE)),0))),"H",IF(AND(BA$7&gt;=$J19,BA$7&lt;=$K19),($D19*(1-$P19)/$N19),0))),IF(AND(BA$7&gt;=$J19,BA$7&lt;=$K19),(($D19-$O19)/$N19),0))))),(((IF(Data!$C$2&gt;0,(IF(OR(BA$5=Data!$F$2,BA$5=Data!$G$2,(IF(COUNTIF(Data!$A$2:$A$939,BA$7),BA$7=(VLOOKUP(BA$7,Data!$A$2:$A$852,1,FALSE)),0))),"H",IF(AND(BA$7&gt;=$J19,BA$7&lt;=$L19),($D19*$P19/$M19),0))),IF(AND(BA$7&gt;=$J19,BA$7&lt;=$L19),(($D19*$P19)/$M19),0))))))</f>
        <v>H</v>
      </c>
      <c r="BB20" s="37" t="str">
        <f>IF(BB$7&gt;$L19,(((IF(Data!$C$2&gt;0,(IF(OR(BB$5=Data!$F$2,BB$5=Data!$G$2,(IF(COUNTIF(Data!$A$2:$A$939,BB$7),BB$7=(VLOOKUP(BB$7,Data!$A$2:$A$852,1,FALSE)),0))),"H",IF(AND(BB$7&gt;=$J19,BB$7&lt;=$K19),($D19*(1-$P19)/$N19),0))),IF(AND(BB$7&gt;=$J19,BB$7&lt;=$K19),(($D19-$O19)/$N19),0))))),(((IF(Data!$C$2&gt;0,(IF(OR(BB$5=Data!$F$2,BB$5=Data!$G$2,(IF(COUNTIF(Data!$A$2:$A$939,BB$7),BB$7=(VLOOKUP(BB$7,Data!$A$2:$A$852,1,FALSE)),0))),"H",IF(AND(BB$7&gt;=$J19,BB$7&lt;=$L19),($D19*$P19/$M19),0))),IF(AND(BB$7&gt;=$J19,BB$7&lt;=$L19),(($D19*$P19)/$M19),0))))))</f>
        <v>H</v>
      </c>
      <c r="BC20" s="37">
        <f>IF(BC$7&gt;$L19,(((IF(Data!$C$2&gt;0,(IF(OR(BC$5=Data!$F$2,BC$5=Data!$G$2,(IF(COUNTIF(Data!$A$2:$A$939,BC$7),BC$7=(VLOOKUP(BC$7,Data!$A$2:$A$852,1,FALSE)),0))),"H",IF(AND(BC$7&gt;=$J19,BC$7&lt;=$K19),($D19*(1-$P19)/$N19),0))),IF(AND(BC$7&gt;=$J19,BC$7&lt;=$K19),(($D19-$O19)/$N19),0))))),(((IF(Data!$C$2&gt;0,(IF(OR(BC$5=Data!$F$2,BC$5=Data!$G$2,(IF(COUNTIF(Data!$A$2:$A$939,BC$7),BC$7=(VLOOKUP(BC$7,Data!$A$2:$A$852,1,FALSE)),0))),"H",IF(AND(BC$7&gt;=$J19,BC$7&lt;=$L19),($D19*$P19/$M19),0))),IF(AND(BC$7&gt;=$J19,BC$7&lt;=$L19),(($D19*$P19)/$M19),0))))))</f>
        <v>0</v>
      </c>
      <c r="BD20" s="37">
        <f>IF(BD$7&gt;$L19,(((IF(Data!$C$2&gt;0,(IF(OR(BD$5=Data!$F$2,BD$5=Data!$G$2,(IF(COUNTIF(Data!$A$2:$A$939,BD$7),BD$7=(VLOOKUP(BD$7,Data!$A$2:$A$852,1,FALSE)),0))),"H",IF(AND(BD$7&gt;=$J19,BD$7&lt;=$K19),($D19*(1-$P19)/$N19),0))),IF(AND(BD$7&gt;=$J19,BD$7&lt;=$K19),(($D19-$O19)/$N19),0))))),(((IF(Data!$C$2&gt;0,(IF(OR(BD$5=Data!$F$2,BD$5=Data!$G$2,(IF(COUNTIF(Data!$A$2:$A$939,BD$7),BD$7=(VLOOKUP(BD$7,Data!$A$2:$A$852,1,FALSE)),0))),"H",IF(AND(BD$7&gt;=$J19,BD$7&lt;=$L19),($D19*$P19/$M19),0))),IF(AND(BD$7&gt;=$J19,BD$7&lt;=$L19),(($D19*$P19)/$M19),0))))))</f>
        <v>0</v>
      </c>
      <c r="BE20" s="37">
        <f>IF(BE$7&gt;$L19,(((IF(Data!$C$2&gt;0,(IF(OR(BE$5=Data!$F$2,BE$5=Data!$G$2,(IF(COUNTIF(Data!$A$2:$A$939,BE$7),BE$7=(VLOOKUP(BE$7,Data!$A$2:$A$852,1,FALSE)),0))),"H",IF(AND(BE$7&gt;=$J19,BE$7&lt;=$K19),($D19*(1-$P19)/$N19),0))),IF(AND(BE$7&gt;=$J19,BE$7&lt;=$K19),(($D19-$O19)/$N19),0))))),(((IF(Data!$C$2&gt;0,(IF(OR(BE$5=Data!$F$2,BE$5=Data!$G$2,(IF(COUNTIF(Data!$A$2:$A$939,BE$7),BE$7=(VLOOKUP(BE$7,Data!$A$2:$A$852,1,FALSE)),0))),"H",IF(AND(BE$7&gt;=$J19,BE$7&lt;=$L19),($D19*$P19/$M19),0))),IF(AND(BE$7&gt;=$J19,BE$7&lt;=$L19),(($D19*$P19)/$M19),0))))))</f>
        <v>0</v>
      </c>
      <c r="BF20" s="37">
        <f>IF(BF$7&gt;$L19,(((IF(Data!$C$2&gt;0,(IF(OR(BF$5=Data!$F$2,BF$5=Data!$G$2,(IF(COUNTIF(Data!$A$2:$A$939,BF$7),BF$7=(VLOOKUP(BF$7,Data!$A$2:$A$852,1,FALSE)),0))),"H",IF(AND(BF$7&gt;=$J19,BF$7&lt;=$K19),($D19*(1-$P19)/$N19),0))),IF(AND(BF$7&gt;=$J19,BF$7&lt;=$K19),(($D19-$O19)/$N19),0))))),(((IF(Data!$C$2&gt;0,(IF(OR(BF$5=Data!$F$2,BF$5=Data!$G$2,(IF(COUNTIF(Data!$A$2:$A$939,BF$7),BF$7=(VLOOKUP(BF$7,Data!$A$2:$A$852,1,FALSE)),0))),"H",IF(AND(BF$7&gt;=$J19,BF$7&lt;=$L19),($D19*$P19/$M19),0))),IF(AND(BF$7&gt;=$J19,BF$7&lt;=$L19),(($D19*$P19)/$M19),0))))))</f>
        <v>0</v>
      </c>
      <c r="BG20" s="37">
        <f>IF(BG$7&gt;$L19,(((IF(Data!$C$2&gt;0,(IF(OR(BG$5=Data!$F$2,BG$5=Data!$G$2,(IF(COUNTIF(Data!$A$2:$A$939,BG$7),BG$7=(VLOOKUP(BG$7,Data!$A$2:$A$852,1,FALSE)),0))),"H",IF(AND(BG$7&gt;=$J19,BG$7&lt;=$K19),($D19*(1-$P19)/$N19),0))),IF(AND(BG$7&gt;=$J19,BG$7&lt;=$K19),(($D19-$O19)/$N19),0))))),(((IF(Data!$C$2&gt;0,(IF(OR(BG$5=Data!$F$2,BG$5=Data!$G$2,(IF(COUNTIF(Data!$A$2:$A$939,BG$7),BG$7=(VLOOKUP(BG$7,Data!$A$2:$A$852,1,FALSE)),0))),"H",IF(AND(BG$7&gt;=$J19,BG$7&lt;=$L19),($D19*$P19/$M19),0))),IF(AND(BG$7&gt;=$J19,BG$7&lt;=$L19),(($D19*$P19)/$M19),0))))))</f>
        <v>0</v>
      </c>
      <c r="BH20" s="37" t="str">
        <f>IF(BH$7&gt;$L19,(((IF(Data!$C$2&gt;0,(IF(OR(BH$5=Data!$F$2,BH$5=Data!$G$2,(IF(COUNTIF(Data!$A$2:$A$939,BH$7),BH$7=(VLOOKUP(BH$7,Data!$A$2:$A$852,1,FALSE)),0))),"H",IF(AND(BH$7&gt;=$J19,BH$7&lt;=$K19),($D19*(1-$P19)/$N19),0))),IF(AND(BH$7&gt;=$J19,BH$7&lt;=$K19),(($D19-$O19)/$N19),0))))),(((IF(Data!$C$2&gt;0,(IF(OR(BH$5=Data!$F$2,BH$5=Data!$G$2,(IF(COUNTIF(Data!$A$2:$A$939,BH$7),BH$7=(VLOOKUP(BH$7,Data!$A$2:$A$852,1,FALSE)),0))),"H",IF(AND(BH$7&gt;=$J19,BH$7&lt;=$L19),($D19*$P19/$M19),0))),IF(AND(BH$7&gt;=$J19,BH$7&lt;=$L19),(($D19*$P19)/$M19),0))))))</f>
        <v>H</v>
      </c>
      <c r="BI20" s="37" t="str">
        <f>IF(BI$7&gt;$L19,(((IF(Data!$C$2&gt;0,(IF(OR(BI$5=Data!$F$2,BI$5=Data!$G$2,(IF(COUNTIF(Data!$A$2:$A$939,BI$7),BI$7=(VLOOKUP(BI$7,Data!$A$2:$A$852,1,FALSE)),0))),"H",IF(AND(BI$7&gt;=$J19,BI$7&lt;=$K19),($D19*(1-$P19)/$N19),0))),IF(AND(BI$7&gt;=$J19,BI$7&lt;=$K19),(($D19-$O19)/$N19),0))))),(((IF(Data!$C$2&gt;0,(IF(OR(BI$5=Data!$F$2,BI$5=Data!$G$2,(IF(COUNTIF(Data!$A$2:$A$939,BI$7),BI$7=(VLOOKUP(BI$7,Data!$A$2:$A$852,1,FALSE)),0))),"H",IF(AND(BI$7&gt;=$J19,BI$7&lt;=$L19),($D19*$P19/$M19),0))),IF(AND(BI$7&gt;=$J19,BI$7&lt;=$L19),(($D19*$P19)/$M19),0))))))</f>
        <v>H</v>
      </c>
      <c r="BJ20" s="37">
        <f>IF(BJ$7&gt;$L19,(((IF(Data!$C$2&gt;0,(IF(OR(BJ$5=Data!$F$2,BJ$5=Data!$G$2,(IF(COUNTIF(Data!$A$2:$A$939,BJ$7),BJ$7=(VLOOKUP(BJ$7,Data!$A$2:$A$852,1,FALSE)),0))),"H",IF(AND(BJ$7&gt;=$J19,BJ$7&lt;=$K19),($D19*(1-$P19)/$N19),0))),IF(AND(BJ$7&gt;=$J19,BJ$7&lt;=$K19),(($D19-$O19)/$N19),0))))),(((IF(Data!$C$2&gt;0,(IF(OR(BJ$5=Data!$F$2,BJ$5=Data!$G$2,(IF(COUNTIF(Data!$A$2:$A$939,BJ$7),BJ$7=(VLOOKUP(BJ$7,Data!$A$2:$A$852,1,FALSE)),0))),"H",IF(AND(BJ$7&gt;=$J19,BJ$7&lt;=$L19),($D19*$P19/$M19),0))),IF(AND(BJ$7&gt;=$J19,BJ$7&lt;=$L19),(($D19*$P19)/$M19),0))))))</f>
        <v>0</v>
      </c>
      <c r="BK20" s="37">
        <f>IF(BK$7&gt;$L19,(((IF(Data!$C$2&gt;0,(IF(OR(BK$5=Data!$F$2,BK$5=Data!$G$2,(IF(COUNTIF(Data!$A$2:$A$939,BK$7),BK$7=(VLOOKUP(BK$7,Data!$A$2:$A$852,1,FALSE)),0))),"H",IF(AND(BK$7&gt;=$J19,BK$7&lt;=$K19),($D19*(1-$P19)/$N19),0))),IF(AND(BK$7&gt;=$J19,BK$7&lt;=$K19),(($D19-$O19)/$N19),0))))),(((IF(Data!$C$2&gt;0,(IF(OR(BK$5=Data!$F$2,BK$5=Data!$G$2,(IF(COUNTIF(Data!$A$2:$A$939,BK$7),BK$7=(VLOOKUP(BK$7,Data!$A$2:$A$852,1,FALSE)),0))),"H",IF(AND(BK$7&gt;=$J19,BK$7&lt;=$L19),($D19*$P19/$M19),0))),IF(AND(BK$7&gt;=$J19,BK$7&lt;=$L19),(($D19*$P19)/$M19),0))))))</f>
        <v>0</v>
      </c>
      <c r="BL20" s="37">
        <f>IF(BL$7&gt;$L19,(((IF(Data!$C$2&gt;0,(IF(OR(BL$5=Data!$F$2,BL$5=Data!$G$2,(IF(COUNTIF(Data!$A$2:$A$939,BL$7),BL$7=(VLOOKUP(BL$7,Data!$A$2:$A$852,1,FALSE)),0))),"H",IF(AND(BL$7&gt;=$J19,BL$7&lt;=$K19),($D19*(1-$P19)/$N19),0))),IF(AND(BL$7&gt;=$J19,BL$7&lt;=$K19),(($D19-$O19)/$N19),0))))),(((IF(Data!$C$2&gt;0,(IF(OR(BL$5=Data!$F$2,BL$5=Data!$G$2,(IF(COUNTIF(Data!$A$2:$A$939,BL$7),BL$7=(VLOOKUP(BL$7,Data!$A$2:$A$852,1,FALSE)),0))),"H",IF(AND(BL$7&gt;=$J19,BL$7&lt;=$L19),($D19*$P19/$M19),0))),IF(AND(BL$7&gt;=$J19,BL$7&lt;=$L19),(($D19*$P19)/$M19),0))))))</f>
        <v>0</v>
      </c>
      <c r="BM20" s="37">
        <f>IF(BM$7&gt;$L19,(((IF(Data!$C$2&gt;0,(IF(OR(BM$5=Data!$F$2,BM$5=Data!$G$2,(IF(COUNTIF(Data!$A$2:$A$939,BM$7),BM$7=(VLOOKUP(BM$7,Data!$A$2:$A$852,1,FALSE)),0))),"H",IF(AND(BM$7&gt;=$J19,BM$7&lt;=$K19),($D19*(1-$P19)/$N19),0))),IF(AND(BM$7&gt;=$J19,BM$7&lt;=$K19),(($D19-$O19)/$N19),0))))),(((IF(Data!$C$2&gt;0,(IF(OR(BM$5=Data!$F$2,BM$5=Data!$G$2,(IF(COUNTIF(Data!$A$2:$A$939,BM$7),BM$7=(VLOOKUP(BM$7,Data!$A$2:$A$852,1,FALSE)),0))),"H",IF(AND(BM$7&gt;=$J19,BM$7&lt;=$L19),($D19*$P19/$M19),0))),IF(AND(BM$7&gt;=$J19,BM$7&lt;=$L19),(($D19*$P19)/$M19),0))))))</f>
        <v>0</v>
      </c>
      <c r="BN20" s="37">
        <f>IF(BN$7&gt;$L19,(((IF(Data!$C$2&gt;0,(IF(OR(BN$5=Data!$F$2,BN$5=Data!$G$2,(IF(COUNTIF(Data!$A$2:$A$939,BN$7),BN$7=(VLOOKUP(BN$7,Data!$A$2:$A$852,1,FALSE)),0))),"H",IF(AND(BN$7&gt;=$J19,BN$7&lt;=$K19),($D19*(1-$P19)/$N19),0))),IF(AND(BN$7&gt;=$J19,BN$7&lt;=$K19),(($D19-$O19)/$N19),0))))),(((IF(Data!$C$2&gt;0,(IF(OR(BN$5=Data!$F$2,BN$5=Data!$G$2,(IF(COUNTIF(Data!$A$2:$A$939,BN$7),BN$7=(VLOOKUP(BN$7,Data!$A$2:$A$852,1,FALSE)),0))),"H",IF(AND(BN$7&gt;=$J19,BN$7&lt;=$L19),($D19*$P19/$M19),0))),IF(AND(BN$7&gt;=$J19,BN$7&lt;=$L19),(($D19*$P19)/$M19),0))))))</f>
        <v>0</v>
      </c>
      <c r="BO20" s="37" t="str">
        <f>IF(BO$7&gt;$L19,(((IF(Data!$C$2&gt;0,(IF(OR(BO$5=Data!$F$2,BO$5=Data!$G$2,(IF(COUNTIF(Data!$A$2:$A$939,BO$7),BO$7=(VLOOKUP(BO$7,Data!$A$2:$A$852,1,FALSE)),0))),"H",IF(AND(BO$7&gt;=$J19,BO$7&lt;=$K19),($D19*(1-$P19)/$N19),0))),IF(AND(BO$7&gt;=$J19,BO$7&lt;=$K19),(($D19-$O19)/$N19),0))))),(((IF(Data!$C$2&gt;0,(IF(OR(BO$5=Data!$F$2,BO$5=Data!$G$2,(IF(COUNTIF(Data!$A$2:$A$939,BO$7),BO$7=(VLOOKUP(BO$7,Data!$A$2:$A$852,1,FALSE)),0))),"H",IF(AND(BO$7&gt;=$J19,BO$7&lt;=$L19),($D19*$P19/$M19),0))),IF(AND(BO$7&gt;=$J19,BO$7&lt;=$L19),(($D19*$P19)/$M19),0))))))</f>
        <v>H</v>
      </c>
      <c r="BP20" s="37" t="str">
        <f>IF(BP$7&gt;$L19,(((IF(Data!$C$2&gt;0,(IF(OR(BP$5=Data!$F$2,BP$5=Data!$G$2,(IF(COUNTIF(Data!$A$2:$A$939,BP$7),BP$7=(VLOOKUP(BP$7,Data!$A$2:$A$852,1,FALSE)),0))),"H",IF(AND(BP$7&gt;=$J19,BP$7&lt;=$K19),($D19*(1-$P19)/$N19),0))),IF(AND(BP$7&gt;=$J19,BP$7&lt;=$K19),(($D19-$O19)/$N19),0))))),(((IF(Data!$C$2&gt;0,(IF(OR(BP$5=Data!$F$2,BP$5=Data!$G$2,(IF(COUNTIF(Data!$A$2:$A$939,BP$7),BP$7=(VLOOKUP(BP$7,Data!$A$2:$A$852,1,FALSE)),0))),"H",IF(AND(BP$7&gt;=$J19,BP$7&lt;=$L19),($D19*$P19/$M19),0))),IF(AND(BP$7&gt;=$J19,BP$7&lt;=$L19),(($D19*$P19)/$M19),0))))))</f>
        <v>H</v>
      </c>
      <c r="BQ20" s="37">
        <f>IF(BQ$7&gt;$L19,(((IF(Data!$C$2&gt;0,(IF(OR(BQ$5=Data!$F$2,BQ$5=Data!$G$2,(IF(COUNTIF(Data!$A$2:$A$939,BQ$7),BQ$7=(VLOOKUP(BQ$7,Data!$A$2:$A$852,1,FALSE)),0))),"H",IF(AND(BQ$7&gt;=$J19,BQ$7&lt;=$K19),($D19*(1-$P19)/$N19),0))),IF(AND(BQ$7&gt;=$J19,BQ$7&lt;=$K19),(($D19-$O19)/$N19),0))))),(((IF(Data!$C$2&gt;0,(IF(OR(BQ$5=Data!$F$2,BQ$5=Data!$G$2,(IF(COUNTIF(Data!$A$2:$A$939,BQ$7),BQ$7=(VLOOKUP(BQ$7,Data!$A$2:$A$852,1,FALSE)),0))),"H",IF(AND(BQ$7&gt;=$J19,BQ$7&lt;=$L19),($D19*$P19/$M19),0))),IF(AND(BQ$7&gt;=$J19,BQ$7&lt;=$L19),(($D19*$P19)/$M19),0))))))</f>
        <v>0</v>
      </c>
      <c r="BR20" s="37">
        <f>IF(BR$7&gt;$L19,(((IF(Data!$C$2&gt;0,(IF(OR(BR$5=Data!$F$2,BR$5=Data!$G$2,(IF(COUNTIF(Data!$A$2:$A$939,BR$7),BR$7=(VLOOKUP(BR$7,Data!$A$2:$A$852,1,FALSE)),0))),"H",IF(AND(BR$7&gt;=$J19,BR$7&lt;=$K19),($D19*(1-$P19)/$N19),0))),IF(AND(BR$7&gt;=$J19,BR$7&lt;=$K19),(($D19-$O19)/$N19),0))))),(((IF(Data!$C$2&gt;0,(IF(OR(BR$5=Data!$F$2,BR$5=Data!$G$2,(IF(COUNTIF(Data!$A$2:$A$939,BR$7),BR$7=(VLOOKUP(BR$7,Data!$A$2:$A$852,1,FALSE)),0))),"H",IF(AND(BR$7&gt;=$J19,BR$7&lt;=$L19),($D19*$P19/$M19),0))),IF(AND(BR$7&gt;=$J19,BR$7&lt;=$L19),(($D19*$P19)/$M19),0))))))</f>
        <v>0</v>
      </c>
      <c r="BS20" s="37">
        <f>IF(BS$7&gt;$L19,(((IF(Data!$C$2&gt;0,(IF(OR(BS$5=Data!$F$2,BS$5=Data!$G$2,(IF(COUNTIF(Data!$A$2:$A$939,BS$7),BS$7=(VLOOKUP(BS$7,Data!$A$2:$A$852,1,FALSE)),0))),"H",IF(AND(BS$7&gt;=$J19,BS$7&lt;=$K19),($D19*(1-$P19)/$N19),0))),IF(AND(BS$7&gt;=$J19,BS$7&lt;=$K19),(($D19-$O19)/$N19),0))))),(((IF(Data!$C$2&gt;0,(IF(OR(BS$5=Data!$F$2,BS$5=Data!$G$2,(IF(COUNTIF(Data!$A$2:$A$939,BS$7),BS$7=(VLOOKUP(BS$7,Data!$A$2:$A$852,1,FALSE)),0))),"H",IF(AND(BS$7&gt;=$J19,BS$7&lt;=$L19),($D19*$P19/$M19),0))),IF(AND(BS$7&gt;=$J19,BS$7&lt;=$L19),(($D19*$P19)/$M19),0))))))</f>
        <v>0</v>
      </c>
      <c r="BT20" s="37">
        <f>IF(BT$7&gt;$L19,(((IF(Data!$C$2&gt;0,(IF(OR(BT$5=Data!$F$2,BT$5=Data!$G$2,(IF(COUNTIF(Data!$A$2:$A$939,BT$7),BT$7=(VLOOKUP(BT$7,Data!$A$2:$A$852,1,FALSE)),0))),"H",IF(AND(BT$7&gt;=$J19,BT$7&lt;=$K19),($D19*(1-$P19)/$N19),0))),IF(AND(BT$7&gt;=$J19,BT$7&lt;=$K19),(($D19-$O19)/$N19),0))))),(((IF(Data!$C$2&gt;0,(IF(OR(BT$5=Data!$F$2,BT$5=Data!$G$2,(IF(COUNTIF(Data!$A$2:$A$939,BT$7),BT$7=(VLOOKUP(BT$7,Data!$A$2:$A$852,1,FALSE)),0))),"H",IF(AND(BT$7&gt;=$J19,BT$7&lt;=$L19),($D19*$P19/$M19),0))),IF(AND(BT$7&gt;=$J19,BT$7&lt;=$L19),(($D19*$P19)/$M19),0))))))</f>
        <v>0</v>
      </c>
      <c r="BU20" s="37">
        <f>IF(BU$7&gt;$L19,(((IF(Data!$C$2&gt;0,(IF(OR(BU$5=Data!$F$2,BU$5=Data!$G$2,(IF(COUNTIF(Data!$A$2:$A$939,BU$7),BU$7=(VLOOKUP(BU$7,Data!$A$2:$A$852,1,FALSE)),0))),"H",IF(AND(BU$7&gt;=$J19,BU$7&lt;=$K19),($D19*(1-$P19)/$N19),0))),IF(AND(BU$7&gt;=$J19,BU$7&lt;=$K19),(($D19-$O19)/$N19),0))))),(((IF(Data!$C$2&gt;0,(IF(OR(BU$5=Data!$F$2,BU$5=Data!$G$2,(IF(COUNTIF(Data!$A$2:$A$939,BU$7),BU$7=(VLOOKUP(BU$7,Data!$A$2:$A$852,1,FALSE)),0))),"H",IF(AND(BU$7&gt;=$J19,BU$7&lt;=$L19),($D19*$P19/$M19),0))),IF(AND(BU$7&gt;=$J19,BU$7&lt;=$L19),(($D19*$P19)/$M19),0))))))</f>
        <v>0</v>
      </c>
      <c r="BV20" s="37" t="str">
        <f>IF(BV$7&gt;$L19,(((IF(Data!$C$2&gt;0,(IF(OR(BV$5=Data!$F$2,BV$5=Data!$G$2,(IF(COUNTIF(Data!$A$2:$A$939,BV$7),BV$7=(VLOOKUP(BV$7,Data!$A$2:$A$852,1,FALSE)),0))),"H",IF(AND(BV$7&gt;=$J19,BV$7&lt;=$K19),($D19*(1-$P19)/$N19),0))),IF(AND(BV$7&gt;=$J19,BV$7&lt;=$K19),(($D19-$O19)/$N19),0))))),(((IF(Data!$C$2&gt;0,(IF(OR(BV$5=Data!$F$2,BV$5=Data!$G$2,(IF(COUNTIF(Data!$A$2:$A$939,BV$7),BV$7=(VLOOKUP(BV$7,Data!$A$2:$A$852,1,FALSE)),0))),"H",IF(AND(BV$7&gt;=$J19,BV$7&lt;=$L19),($D19*$P19/$M19),0))),IF(AND(BV$7&gt;=$J19,BV$7&lt;=$L19),(($D19*$P19)/$M19),0))))))</f>
        <v>H</v>
      </c>
      <c r="BW20" s="37" t="str">
        <f>IF(BW$7&gt;$L19,(((IF(Data!$C$2&gt;0,(IF(OR(BW$5=Data!$F$2,BW$5=Data!$G$2,(IF(COUNTIF(Data!$A$2:$A$939,BW$7),BW$7=(VLOOKUP(BW$7,Data!$A$2:$A$852,1,FALSE)),0))),"H",IF(AND(BW$7&gt;=$J19,BW$7&lt;=$K19),($D19*(1-$P19)/$N19),0))),IF(AND(BW$7&gt;=$J19,BW$7&lt;=$K19),(($D19-$O19)/$N19),0))))),(((IF(Data!$C$2&gt;0,(IF(OR(BW$5=Data!$F$2,BW$5=Data!$G$2,(IF(COUNTIF(Data!$A$2:$A$939,BW$7),BW$7=(VLOOKUP(BW$7,Data!$A$2:$A$852,1,FALSE)),0))),"H",IF(AND(BW$7&gt;=$J19,BW$7&lt;=$L19),($D19*$P19/$M19),0))),IF(AND(BW$7&gt;=$J19,BW$7&lt;=$L19),(($D19*$P19)/$M19),0))))))</f>
        <v>H</v>
      </c>
      <c r="BX20" s="37">
        <f>IF(BX$7&gt;$L19,(((IF(Data!$C$2&gt;0,(IF(OR(BX$5=Data!$F$2,BX$5=Data!$G$2,(IF(COUNTIF(Data!$A$2:$A$939,BX$7),BX$7=(VLOOKUP(BX$7,Data!$A$2:$A$852,1,FALSE)),0))),"H",IF(AND(BX$7&gt;=$J19,BX$7&lt;=$K19),($D19*(1-$P19)/$N19),0))),IF(AND(BX$7&gt;=$J19,BX$7&lt;=$K19),(($D19-$O19)/$N19),0))))),(((IF(Data!$C$2&gt;0,(IF(OR(BX$5=Data!$F$2,BX$5=Data!$G$2,(IF(COUNTIF(Data!$A$2:$A$939,BX$7),BX$7=(VLOOKUP(BX$7,Data!$A$2:$A$852,1,FALSE)),0))),"H",IF(AND(BX$7&gt;=$J19,BX$7&lt;=$L19),($D19*$P19/$M19),0))),IF(AND(BX$7&gt;=$J19,BX$7&lt;=$L19),(($D19*$P19)/$M19),0))))))</f>
        <v>0</v>
      </c>
      <c r="BY20" s="37">
        <f>IF(BY$7&gt;$L19,(((IF(Data!$C$2&gt;0,(IF(OR(BY$5=Data!$F$2,BY$5=Data!$G$2,(IF(COUNTIF(Data!$A$2:$A$939,BY$7),BY$7=(VLOOKUP(BY$7,Data!$A$2:$A$852,1,FALSE)),0))),"H",IF(AND(BY$7&gt;=$J19,BY$7&lt;=$K19),($D19*(1-$P19)/$N19),0))),IF(AND(BY$7&gt;=$J19,BY$7&lt;=$K19),(($D19-$O19)/$N19),0))))),(((IF(Data!$C$2&gt;0,(IF(OR(BY$5=Data!$F$2,BY$5=Data!$G$2,(IF(COUNTIF(Data!$A$2:$A$939,BY$7),BY$7=(VLOOKUP(BY$7,Data!$A$2:$A$852,1,FALSE)),0))),"H",IF(AND(BY$7&gt;=$J19,BY$7&lt;=$L19),($D19*$P19/$M19),0))),IF(AND(BY$7&gt;=$J19,BY$7&lt;=$L19),(($D19*$P19)/$M19),0))))))</f>
        <v>0</v>
      </c>
      <c r="BZ20" s="37">
        <f>IF(BZ$7&gt;$L19,(((IF(Data!$C$2&gt;0,(IF(OR(BZ$5=Data!$F$2,BZ$5=Data!$G$2,(IF(COUNTIF(Data!$A$2:$A$939,BZ$7),BZ$7=(VLOOKUP(BZ$7,Data!$A$2:$A$852,1,FALSE)),0))),"H",IF(AND(BZ$7&gt;=$J19,BZ$7&lt;=$K19),($D19*(1-$P19)/$N19),0))),IF(AND(BZ$7&gt;=$J19,BZ$7&lt;=$K19),(($D19-$O19)/$N19),0))))),(((IF(Data!$C$2&gt;0,(IF(OR(BZ$5=Data!$F$2,BZ$5=Data!$G$2,(IF(COUNTIF(Data!$A$2:$A$939,BZ$7),BZ$7=(VLOOKUP(BZ$7,Data!$A$2:$A$852,1,FALSE)),0))),"H",IF(AND(BZ$7&gt;=$J19,BZ$7&lt;=$L19),($D19*$P19/$M19),0))),IF(AND(BZ$7&gt;=$J19,BZ$7&lt;=$L19),(($D19*$P19)/$M19),0))))))</f>
        <v>0</v>
      </c>
      <c r="CA20" s="37">
        <f>IF(CA$7&gt;$L19,(((IF(Data!$C$2&gt;0,(IF(OR(CA$5=Data!$F$2,CA$5=Data!$G$2,(IF(COUNTIF(Data!$A$2:$A$939,CA$7),CA$7=(VLOOKUP(CA$7,Data!$A$2:$A$852,1,FALSE)),0))),"H",IF(AND(CA$7&gt;=$J19,CA$7&lt;=$K19),($D19*(1-$P19)/$N19),0))),IF(AND(CA$7&gt;=$J19,CA$7&lt;=$K19),(($D19-$O19)/$N19),0))))),(((IF(Data!$C$2&gt;0,(IF(OR(CA$5=Data!$F$2,CA$5=Data!$G$2,(IF(COUNTIF(Data!$A$2:$A$939,CA$7),CA$7=(VLOOKUP(CA$7,Data!$A$2:$A$852,1,FALSE)),0))),"H",IF(AND(CA$7&gt;=$J19,CA$7&lt;=$L19),($D19*$P19/$M19),0))),IF(AND(CA$7&gt;=$J19,CA$7&lt;=$L19),(($D19*$P19)/$M19),0))))))</f>
        <v>0</v>
      </c>
      <c r="CB20" s="37">
        <f>IF(CB$7&gt;$L19,(((IF(Data!$C$2&gt;0,(IF(OR(CB$5=Data!$F$2,CB$5=Data!$G$2,(IF(COUNTIF(Data!$A$2:$A$939,CB$7),CB$7=(VLOOKUP(CB$7,Data!$A$2:$A$852,1,FALSE)),0))),"H",IF(AND(CB$7&gt;=$J19,CB$7&lt;=$K19),($D19*(1-$P19)/$N19),0))),IF(AND(CB$7&gt;=$J19,CB$7&lt;=$K19),(($D19-$O19)/$N19),0))))),(((IF(Data!$C$2&gt;0,(IF(OR(CB$5=Data!$F$2,CB$5=Data!$G$2,(IF(COUNTIF(Data!$A$2:$A$939,CB$7),CB$7=(VLOOKUP(CB$7,Data!$A$2:$A$852,1,FALSE)),0))),"H",IF(AND(CB$7&gt;=$J19,CB$7&lt;=$L19),($D19*$P19/$M19),0))),IF(AND(CB$7&gt;=$J19,CB$7&lt;=$L19),(($D19*$P19)/$M19),0))))))</f>
        <v>0</v>
      </c>
      <c r="CC20" s="37" t="str">
        <f>IF(CC$7&gt;$L19,(((IF(Data!$C$2&gt;0,(IF(OR(CC$5=Data!$F$2,CC$5=Data!$G$2,(IF(COUNTIF(Data!$A$2:$A$939,CC$7),CC$7=(VLOOKUP(CC$7,Data!$A$2:$A$852,1,FALSE)),0))),"H",IF(AND(CC$7&gt;=$J19,CC$7&lt;=$K19),($D19*(1-$P19)/$N19),0))),IF(AND(CC$7&gt;=$J19,CC$7&lt;=$K19),(($D19-$O19)/$N19),0))))),(((IF(Data!$C$2&gt;0,(IF(OR(CC$5=Data!$F$2,CC$5=Data!$G$2,(IF(COUNTIF(Data!$A$2:$A$939,CC$7),CC$7=(VLOOKUP(CC$7,Data!$A$2:$A$852,1,FALSE)),0))),"H",IF(AND(CC$7&gt;=$J19,CC$7&lt;=$L19),($D19*$P19/$M19),0))),IF(AND(CC$7&gt;=$J19,CC$7&lt;=$L19),(($D19*$P19)/$M19),0))))))</f>
        <v>H</v>
      </c>
      <c r="CD20" s="37" t="str">
        <f>IF(CD$7&gt;$L19,(((IF(Data!$C$2&gt;0,(IF(OR(CD$5=Data!$F$2,CD$5=Data!$G$2,(IF(COUNTIF(Data!$A$2:$A$939,CD$7),CD$7=(VLOOKUP(CD$7,Data!$A$2:$A$852,1,FALSE)),0))),"H",IF(AND(CD$7&gt;=$J19,CD$7&lt;=$K19),($D19*(1-$P19)/$N19),0))),IF(AND(CD$7&gt;=$J19,CD$7&lt;=$K19),(($D19-$O19)/$N19),0))))),(((IF(Data!$C$2&gt;0,(IF(OR(CD$5=Data!$F$2,CD$5=Data!$G$2,(IF(COUNTIF(Data!$A$2:$A$939,CD$7),CD$7=(VLOOKUP(CD$7,Data!$A$2:$A$852,1,FALSE)),0))),"H",IF(AND(CD$7&gt;=$J19,CD$7&lt;=$L19),($D19*$P19/$M19),0))),IF(AND(CD$7&gt;=$J19,CD$7&lt;=$L19),(($D19*$P19)/$M19),0))))))</f>
        <v>H</v>
      </c>
      <c r="CE20" s="37">
        <f>IF(CE$7&gt;$L19,(((IF(Data!$C$2&gt;0,(IF(OR(CE$5=Data!$F$2,CE$5=Data!$G$2,(IF(COUNTIF(Data!$A$2:$A$939,CE$7),CE$7=(VLOOKUP(CE$7,Data!$A$2:$A$852,1,FALSE)),0))),"H",IF(AND(CE$7&gt;=$J19,CE$7&lt;=$K19),($D19*(1-$P19)/$N19),0))),IF(AND(CE$7&gt;=$J19,CE$7&lt;=$K19),(($D19-$O19)/$N19),0))))),(((IF(Data!$C$2&gt;0,(IF(OR(CE$5=Data!$F$2,CE$5=Data!$G$2,(IF(COUNTIF(Data!$A$2:$A$939,CE$7),CE$7=(VLOOKUP(CE$7,Data!$A$2:$A$852,1,FALSE)),0))),"H",IF(AND(CE$7&gt;=$J19,CE$7&lt;=$L19),($D19*$P19/$M19),0))),IF(AND(CE$7&gt;=$J19,CE$7&lt;=$L19),(($D19*$P19)/$M19),0))))))</f>
        <v>0</v>
      </c>
      <c r="CF20" s="37">
        <f>IF(CF$7&gt;$L19,(((IF(Data!$C$2&gt;0,(IF(OR(CF$5=Data!$F$2,CF$5=Data!$G$2,(IF(COUNTIF(Data!$A$2:$A$939,CF$7),CF$7=(VLOOKUP(CF$7,Data!$A$2:$A$852,1,FALSE)),0))),"H",IF(AND(CF$7&gt;=$J19,CF$7&lt;=$K19),($D19*(1-$P19)/$N19),0))),IF(AND(CF$7&gt;=$J19,CF$7&lt;=$K19),(($D19-$O19)/$N19),0))))),(((IF(Data!$C$2&gt;0,(IF(OR(CF$5=Data!$F$2,CF$5=Data!$G$2,(IF(COUNTIF(Data!$A$2:$A$939,CF$7),CF$7=(VLOOKUP(CF$7,Data!$A$2:$A$852,1,FALSE)),0))),"H",IF(AND(CF$7&gt;=$J19,CF$7&lt;=$L19),($D19*$P19/$M19),0))),IF(AND(CF$7&gt;=$J19,CF$7&lt;=$L19),(($D19*$P19)/$M19),0))))))</f>
        <v>0</v>
      </c>
      <c r="CG20" s="37">
        <f>IF(CG$7&gt;$L19,(((IF(Data!$C$2&gt;0,(IF(OR(CG$5=Data!$F$2,CG$5=Data!$G$2,(IF(COUNTIF(Data!$A$2:$A$939,CG$7),CG$7=(VLOOKUP(CG$7,Data!$A$2:$A$852,1,FALSE)),0))),"H",IF(AND(CG$7&gt;=$J19,CG$7&lt;=$K19),($D19*(1-$P19)/$N19),0))),IF(AND(CG$7&gt;=$J19,CG$7&lt;=$K19),(($D19-$O19)/$N19),0))))),(((IF(Data!$C$2&gt;0,(IF(OR(CG$5=Data!$F$2,CG$5=Data!$G$2,(IF(COUNTIF(Data!$A$2:$A$939,CG$7),CG$7=(VLOOKUP(CG$7,Data!$A$2:$A$852,1,FALSE)),0))),"H",IF(AND(CG$7&gt;=$J19,CG$7&lt;=$L19),($D19*$P19/$M19),0))),IF(AND(CG$7&gt;=$J19,CG$7&lt;=$L19),(($D19*$P19)/$M19),0))))))</f>
        <v>0</v>
      </c>
      <c r="CH20" s="37">
        <f>IF(CH$7&gt;$L19,(((IF(Data!$C$2&gt;0,(IF(OR(CH$5=Data!$F$2,CH$5=Data!$G$2,(IF(COUNTIF(Data!$A$2:$A$939,CH$7),CH$7=(VLOOKUP(CH$7,Data!$A$2:$A$852,1,FALSE)),0))),"H",IF(AND(CH$7&gt;=$J19,CH$7&lt;=$K19),($D19*(1-$P19)/$N19),0))),IF(AND(CH$7&gt;=$J19,CH$7&lt;=$K19),(($D19-$O19)/$N19),0))))),(((IF(Data!$C$2&gt;0,(IF(OR(CH$5=Data!$F$2,CH$5=Data!$G$2,(IF(COUNTIF(Data!$A$2:$A$939,CH$7),CH$7=(VLOOKUP(CH$7,Data!$A$2:$A$852,1,FALSE)),0))),"H",IF(AND(CH$7&gt;=$J19,CH$7&lt;=$L19),($D19*$P19/$M19),0))),IF(AND(CH$7&gt;=$J19,CH$7&lt;=$L19),(($D19*$P19)/$M19),0))))))</f>
        <v>0</v>
      </c>
      <c r="CI20" s="37">
        <f>IF(CI$7&gt;$L19,(((IF(Data!$C$2&gt;0,(IF(OR(CI$5=Data!$F$2,CI$5=Data!$G$2,(IF(COUNTIF(Data!$A$2:$A$939,CI$7),CI$7=(VLOOKUP(CI$7,Data!$A$2:$A$852,1,FALSE)),0))),"H",IF(AND(CI$7&gt;=$J19,CI$7&lt;=$K19),($D19*(1-$P19)/$N19),0))),IF(AND(CI$7&gt;=$J19,CI$7&lt;=$K19),(($D19-$O19)/$N19),0))))),(((IF(Data!$C$2&gt;0,(IF(OR(CI$5=Data!$F$2,CI$5=Data!$G$2,(IF(COUNTIF(Data!$A$2:$A$939,CI$7),CI$7=(VLOOKUP(CI$7,Data!$A$2:$A$852,1,FALSE)),0))),"H",IF(AND(CI$7&gt;=$J19,CI$7&lt;=$L19),($D19*$P19/$M19),0))),IF(AND(CI$7&gt;=$J19,CI$7&lt;=$L19),(($D19*$P19)/$M19),0))))))</f>
        <v>0</v>
      </c>
      <c r="CJ20" s="37" t="str">
        <f>IF(CJ$7&gt;$L19,(((IF(Data!$C$2&gt;0,(IF(OR(CJ$5=Data!$F$2,CJ$5=Data!$G$2,(IF(COUNTIF(Data!$A$2:$A$939,CJ$7),CJ$7=(VLOOKUP(CJ$7,Data!$A$2:$A$852,1,FALSE)),0))),"H",IF(AND(CJ$7&gt;=$J19,CJ$7&lt;=$K19),($D19*(1-$P19)/$N19),0))),IF(AND(CJ$7&gt;=$J19,CJ$7&lt;=$K19),(($D19-$O19)/$N19),0))))),(((IF(Data!$C$2&gt;0,(IF(OR(CJ$5=Data!$F$2,CJ$5=Data!$G$2,(IF(COUNTIF(Data!$A$2:$A$939,CJ$7),CJ$7=(VLOOKUP(CJ$7,Data!$A$2:$A$852,1,FALSE)),0))),"H",IF(AND(CJ$7&gt;=$J19,CJ$7&lt;=$L19),($D19*$P19/$M19),0))),IF(AND(CJ$7&gt;=$J19,CJ$7&lt;=$L19),(($D19*$P19)/$M19),0))))))</f>
        <v>H</v>
      </c>
      <c r="CK20" s="37" t="str">
        <f>IF(CK$7&gt;$L19,(((IF(Data!$C$2&gt;0,(IF(OR(CK$5=Data!$F$2,CK$5=Data!$G$2,(IF(COUNTIF(Data!$A$2:$A$939,CK$7),CK$7=(VLOOKUP(CK$7,Data!$A$2:$A$852,1,FALSE)),0))),"H",IF(AND(CK$7&gt;=$J19,CK$7&lt;=$K19),($D19*(1-$P19)/$N19),0))),IF(AND(CK$7&gt;=$J19,CK$7&lt;=$K19),(($D19-$O19)/$N19),0))))),(((IF(Data!$C$2&gt;0,(IF(OR(CK$5=Data!$F$2,CK$5=Data!$G$2,(IF(COUNTIF(Data!$A$2:$A$939,CK$7),CK$7=(VLOOKUP(CK$7,Data!$A$2:$A$852,1,FALSE)),0))),"H",IF(AND(CK$7&gt;=$J19,CK$7&lt;=$L19),($D19*$P19/$M19),0))),IF(AND(CK$7&gt;=$J19,CK$7&lt;=$L19),(($D19*$P19)/$M19),0))))))</f>
        <v>H</v>
      </c>
      <c r="CL20" s="37">
        <f>IF(CL$7&gt;$L19,(((IF(Data!$C$2&gt;0,(IF(OR(CL$5=Data!$F$2,CL$5=Data!$G$2,(IF(COUNTIF(Data!$A$2:$A$939,CL$7),CL$7=(VLOOKUP(CL$7,Data!$A$2:$A$852,1,FALSE)),0))),"H",IF(AND(CL$7&gt;=$J19,CL$7&lt;=$K19),($D19*(1-$P19)/$N19),0))),IF(AND(CL$7&gt;=$J19,CL$7&lt;=$K19),(($D19-$O19)/$N19),0))))),(((IF(Data!$C$2&gt;0,(IF(OR(CL$5=Data!$F$2,CL$5=Data!$G$2,(IF(COUNTIF(Data!$A$2:$A$939,CL$7),CL$7=(VLOOKUP(CL$7,Data!$A$2:$A$852,1,FALSE)),0))),"H",IF(AND(CL$7&gt;=$J19,CL$7&lt;=$L19),($D19*$P19/$M19),0))),IF(AND(CL$7&gt;=$J19,CL$7&lt;=$L19),(($D19*$P19)/$M19),0))))))</f>
        <v>0</v>
      </c>
      <c r="CM20" s="37">
        <f>IF(CM$7&gt;$L19,(((IF(Data!$C$2&gt;0,(IF(OR(CM$5=Data!$F$2,CM$5=Data!$G$2,(IF(COUNTIF(Data!$A$2:$A$939,CM$7),CM$7=(VLOOKUP(CM$7,Data!$A$2:$A$852,1,FALSE)),0))),"H",IF(AND(CM$7&gt;=$J19,CM$7&lt;=$K19),($D19*(1-$P19)/$N19),0))),IF(AND(CM$7&gt;=$J19,CM$7&lt;=$K19),(($D19-$O19)/$N19),0))))),(((IF(Data!$C$2&gt;0,(IF(OR(CM$5=Data!$F$2,CM$5=Data!$G$2,(IF(COUNTIF(Data!$A$2:$A$939,CM$7),CM$7=(VLOOKUP(CM$7,Data!$A$2:$A$852,1,FALSE)),0))),"H",IF(AND(CM$7&gt;=$J19,CM$7&lt;=$L19),($D19*$P19/$M19),0))),IF(AND(CM$7&gt;=$J19,CM$7&lt;=$L19),(($D19*$P19)/$M19),0))))))</f>
        <v>0</v>
      </c>
      <c r="CN20" s="37">
        <f>IF(CN$7&gt;$L19,(((IF(Data!$C$2&gt;0,(IF(OR(CN$5=Data!$F$2,CN$5=Data!$G$2,(IF(COUNTIF(Data!$A$2:$A$939,CN$7),CN$7=(VLOOKUP(CN$7,Data!$A$2:$A$852,1,FALSE)),0))),"H",IF(AND(CN$7&gt;=$J19,CN$7&lt;=$K19),($D19*(1-$P19)/$N19),0))),IF(AND(CN$7&gt;=$J19,CN$7&lt;=$K19),(($D19-$O19)/$N19),0))))),(((IF(Data!$C$2&gt;0,(IF(OR(CN$5=Data!$F$2,CN$5=Data!$G$2,(IF(COUNTIF(Data!$A$2:$A$939,CN$7),CN$7=(VLOOKUP(CN$7,Data!$A$2:$A$852,1,FALSE)),0))),"H",IF(AND(CN$7&gt;=$J19,CN$7&lt;=$L19),($D19*$P19/$M19),0))),IF(AND(CN$7&gt;=$J19,CN$7&lt;=$L19),(($D19*$P19)/$M19),0))))))</f>
        <v>0</v>
      </c>
      <c r="CO20" s="37">
        <f>IF(CO$7&gt;$L19,(((IF(Data!$C$2&gt;0,(IF(OR(CO$5=Data!$F$2,CO$5=Data!$G$2,(IF(COUNTIF(Data!$A$2:$A$939,CO$7),CO$7=(VLOOKUP(CO$7,Data!$A$2:$A$852,1,FALSE)),0))),"H",IF(AND(CO$7&gt;=$J19,CO$7&lt;=$K19),($D19*(1-$P19)/$N19),0))),IF(AND(CO$7&gt;=$J19,CO$7&lt;=$K19),(($D19-$O19)/$N19),0))))),(((IF(Data!$C$2&gt;0,(IF(OR(CO$5=Data!$F$2,CO$5=Data!$G$2,(IF(COUNTIF(Data!$A$2:$A$939,CO$7),CO$7=(VLOOKUP(CO$7,Data!$A$2:$A$852,1,FALSE)),0))),"H",IF(AND(CO$7&gt;=$J19,CO$7&lt;=$L19),($D19*$P19/$M19),0))),IF(AND(CO$7&gt;=$J19,CO$7&lt;=$L19),(($D19*$P19)/$M19),0))))))</f>
        <v>0</v>
      </c>
      <c r="CP20" s="37">
        <f>IF(CP$7&gt;$L19,(((IF(Data!$C$2&gt;0,(IF(OR(CP$5=Data!$F$2,CP$5=Data!$G$2,(IF(COUNTIF(Data!$A$2:$A$939,CP$7),CP$7=(VLOOKUP(CP$7,Data!$A$2:$A$852,1,FALSE)),0))),"H",IF(AND(CP$7&gt;=$J19,CP$7&lt;=$K19),($D19*(1-$P19)/$N19),0))),IF(AND(CP$7&gt;=$J19,CP$7&lt;=$K19),(($D19-$O19)/$N19),0))))),(((IF(Data!$C$2&gt;0,(IF(OR(CP$5=Data!$F$2,CP$5=Data!$G$2,(IF(COUNTIF(Data!$A$2:$A$939,CP$7),CP$7=(VLOOKUP(CP$7,Data!$A$2:$A$852,1,FALSE)),0))),"H",IF(AND(CP$7&gt;=$J19,CP$7&lt;=$L19),($D19*$P19/$M19),0))),IF(AND(CP$7&gt;=$J19,CP$7&lt;=$L19),(($D19*$P19)/$M19),0))))))</f>
        <v>8</v>
      </c>
      <c r="CQ20" s="37" t="str">
        <f>IF(CQ$7&gt;$L19,(((IF(Data!$C$2&gt;0,(IF(OR(CQ$5=Data!$F$2,CQ$5=Data!$G$2,(IF(COUNTIF(Data!$A$2:$A$939,CQ$7),CQ$7=(VLOOKUP(CQ$7,Data!$A$2:$A$852,1,FALSE)),0))),"H",IF(AND(CQ$7&gt;=$J19,CQ$7&lt;=$K19),($D19*(1-$P19)/$N19),0))),IF(AND(CQ$7&gt;=$J19,CQ$7&lt;=$K19),(($D19-$O19)/$N19),0))))),(((IF(Data!$C$2&gt;0,(IF(OR(CQ$5=Data!$F$2,CQ$5=Data!$G$2,(IF(COUNTIF(Data!$A$2:$A$939,CQ$7),CQ$7=(VLOOKUP(CQ$7,Data!$A$2:$A$852,1,FALSE)),0))),"H",IF(AND(CQ$7&gt;=$J19,CQ$7&lt;=$L19),($D19*$P19/$M19),0))),IF(AND(CQ$7&gt;=$J19,CQ$7&lt;=$L19),(($D19*$P19)/$M19),0))))))</f>
        <v>H</v>
      </c>
      <c r="CR20" s="37" t="str">
        <f>IF(CR$7&gt;$L19,(((IF(Data!$C$2&gt;0,(IF(OR(CR$5=Data!$F$2,CR$5=Data!$G$2,(IF(COUNTIF(Data!$A$2:$A$939,CR$7),CR$7=(VLOOKUP(CR$7,Data!$A$2:$A$852,1,FALSE)),0))),"H",IF(AND(CR$7&gt;=$J19,CR$7&lt;=$K19),($D19*(1-$P19)/$N19),0))),IF(AND(CR$7&gt;=$J19,CR$7&lt;=$K19),(($D19-$O19)/$N19),0))))),(((IF(Data!$C$2&gt;0,(IF(OR(CR$5=Data!$F$2,CR$5=Data!$G$2,(IF(COUNTIF(Data!$A$2:$A$939,CR$7),CR$7=(VLOOKUP(CR$7,Data!$A$2:$A$852,1,FALSE)),0))),"H",IF(AND(CR$7&gt;=$J19,CR$7&lt;=$L19),($D19*$P19/$M19),0))),IF(AND(CR$7&gt;=$J19,CR$7&lt;=$L19),(($D19*$P19)/$M19),0))))))</f>
        <v>H</v>
      </c>
      <c r="CS20" s="37">
        <f>IF(CS$7&gt;$L19,(((IF(Data!$C$2&gt;0,(IF(OR(CS$5=Data!$F$2,CS$5=Data!$G$2,(IF(COUNTIF(Data!$A$2:$A$939,CS$7),CS$7=(VLOOKUP(CS$7,Data!$A$2:$A$852,1,FALSE)),0))),"H",IF(AND(CS$7&gt;=$J19,CS$7&lt;=$K19),($D19*(1-$P19)/$N19),0))),IF(AND(CS$7&gt;=$J19,CS$7&lt;=$K19),(($D19-$O19)/$N19),0))))),(((IF(Data!$C$2&gt;0,(IF(OR(CS$5=Data!$F$2,CS$5=Data!$G$2,(IF(COUNTIF(Data!$A$2:$A$939,CS$7),CS$7=(VLOOKUP(CS$7,Data!$A$2:$A$852,1,FALSE)),0))),"H",IF(AND(CS$7&gt;=$J19,CS$7&lt;=$L19),($D19*$P19/$M19),0))),IF(AND(CS$7&gt;=$J19,CS$7&lt;=$L19),(($D19*$P19)/$M19),0))))))</f>
        <v>8</v>
      </c>
      <c r="CT20" s="37">
        <f>IF(CT$7&gt;$L19,(((IF(Data!$C$2&gt;0,(IF(OR(CT$5=Data!$F$2,CT$5=Data!$G$2,(IF(COUNTIF(Data!$A$2:$A$939,CT$7),CT$7=(VLOOKUP(CT$7,Data!$A$2:$A$852,1,FALSE)),0))),"H",IF(AND(CT$7&gt;=$J19,CT$7&lt;=$K19),($D19*(1-$P19)/$N19),0))),IF(AND(CT$7&gt;=$J19,CT$7&lt;=$K19),(($D19-$O19)/$N19),0))))),(((IF(Data!$C$2&gt;0,(IF(OR(CT$5=Data!$F$2,CT$5=Data!$G$2,(IF(COUNTIF(Data!$A$2:$A$939,CT$7),CT$7=(VLOOKUP(CT$7,Data!$A$2:$A$852,1,FALSE)),0))),"H",IF(AND(CT$7&gt;=$J19,CT$7&lt;=$L19),($D19*$P19/$M19),0))),IF(AND(CT$7&gt;=$J19,CT$7&lt;=$L19),(($D19*$P19)/$M19),0))))))</f>
        <v>0</v>
      </c>
      <c r="CU20" s="37">
        <f>IF(CU$7&gt;$L19,(((IF(Data!$C$2&gt;0,(IF(OR(CU$5=Data!$F$2,CU$5=Data!$G$2,(IF(COUNTIF(Data!$A$2:$A$939,CU$7),CU$7=(VLOOKUP(CU$7,Data!$A$2:$A$852,1,FALSE)),0))),"H",IF(AND(CU$7&gt;=$J19,CU$7&lt;=$K19),($D19*(1-$P19)/$N19),0))),IF(AND(CU$7&gt;=$J19,CU$7&lt;=$K19),(($D19-$O19)/$N19),0))))),(((IF(Data!$C$2&gt;0,(IF(OR(CU$5=Data!$F$2,CU$5=Data!$G$2,(IF(COUNTIF(Data!$A$2:$A$939,CU$7),CU$7=(VLOOKUP(CU$7,Data!$A$2:$A$852,1,FALSE)),0))),"H",IF(AND(CU$7&gt;=$J19,CU$7&lt;=$L19),($D19*$P19/$M19),0))),IF(AND(CU$7&gt;=$J19,CU$7&lt;=$L19),(($D19*$P19)/$M19),0))))))</f>
        <v>0</v>
      </c>
      <c r="CV20" s="37">
        <f>IF(CV$7&gt;$L19,(((IF(Data!$C$2&gt;0,(IF(OR(CV$5=Data!$F$2,CV$5=Data!$G$2,(IF(COUNTIF(Data!$A$2:$A$939,CV$7),CV$7=(VLOOKUP(CV$7,Data!$A$2:$A$852,1,FALSE)),0))),"H",IF(AND(CV$7&gt;=$J19,CV$7&lt;=$K19),($D19*(1-$P19)/$N19),0))),IF(AND(CV$7&gt;=$J19,CV$7&lt;=$K19),(($D19-$O19)/$N19),0))))),(((IF(Data!$C$2&gt;0,(IF(OR(CV$5=Data!$F$2,CV$5=Data!$G$2,(IF(COUNTIF(Data!$A$2:$A$939,CV$7),CV$7=(VLOOKUP(CV$7,Data!$A$2:$A$852,1,FALSE)),0))),"H",IF(AND(CV$7&gt;=$J19,CV$7&lt;=$L19),($D19*$P19/$M19),0))),IF(AND(CV$7&gt;=$J19,CV$7&lt;=$L19),(($D19*$P19)/$M19),0))))))</f>
        <v>0</v>
      </c>
      <c r="CW20" s="37">
        <f>IF(CW$7&gt;$L19,(((IF(Data!$C$2&gt;0,(IF(OR(CW$5=Data!$F$2,CW$5=Data!$G$2,(IF(COUNTIF(Data!$A$2:$A$939,CW$7),CW$7=(VLOOKUP(CW$7,Data!$A$2:$A$852,1,FALSE)),0))),"H",IF(AND(CW$7&gt;=$J19,CW$7&lt;=$K19),($D19*(1-$P19)/$N19),0))),IF(AND(CW$7&gt;=$J19,CW$7&lt;=$K19),(($D19-$O19)/$N19),0))))),(((IF(Data!$C$2&gt;0,(IF(OR(CW$5=Data!$F$2,CW$5=Data!$G$2,(IF(COUNTIF(Data!$A$2:$A$939,CW$7),CW$7=(VLOOKUP(CW$7,Data!$A$2:$A$852,1,FALSE)),0))),"H",IF(AND(CW$7&gt;=$J19,CW$7&lt;=$L19),($D19*$P19/$M19),0))),IF(AND(CW$7&gt;=$J19,CW$7&lt;=$L19),(($D19*$P19)/$M19),0))))))</f>
        <v>0</v>
      </c>
      <c r="CX20" s="37" t="str">
        <f>IF(CX$7&gt;$L19,(((IF(Data!$C$2&gt;0,(IF(OR(CX$5=Data!$F$2,CX$5=Data!$G$2,(IF(COUNTIF(Data!$A$2:$A$939,CX$7),CX$7=(VLOOKUP(CX$7,Data!$A$2:$A$852,1,FALSE)),0))),"H",IF(AND(CX$7&gt;=$J19,CX$7&lt;=$K19),($D19*(1-$P19)/$N19),0))),IF(AND(CX$7&gt;=$J19,CX$7&lt;=$K19),(($D19-$O19)/$N19),0))))),(((IF(Data!$C$2&gt;0,(IF(OR(CX$5=Data!$F$2,CX$5=Data!$G$2,(IF(COUNTIF(Data!$A$2:$A$939,CX$7),CX$7=(VLOOKUP(CX$7,Data!$A$2:$A$852,1,FALSE)),0))),"H",IF(AND(CX$7&gt;=$J19,CX$7&lt;=$L19),($D19*$P19/$M19),0))),IF(AND(CX$7&gt;=$J19,CX$7&lt;=$L19),(($D19*$P19)/$M19),0))))))</f>
        <v>H</v>
      </c>
      <c r="CY20" s="37" t="str">
        <f>IF(CY$7&gt;$L19,(((IF(Data!$C$2&gt;0,(IF(OR(CY$5=Data!$F$2,CY$5=Data!$G$2,(IF(COUNTIF(Data!$A$2:$A$939,CY$7),CY$7=(VLOOKUP(CY$7,Data!$A$2:$A$852,1,FALSE)),0))),"H",IF(AND(CY$7&gt;=$J19,CY$7&lt;=$K19),($D19*(1-$P19)/$N19),0))),IF(AND(CY$7&gt;=$J19,CY$7&lt;=$K19),(($D19-$O19)/$N19),0))))),(((IF(Data!$C$2&gt;0,(IF(OR(CY$5=Data!$F$2,CY$5=Data!$G$2,(IF(COUNTIF(Data!$A$2:$A$939,CY$7),CY$7=(VLOOKUP(CY$7,Data!$A$2:$A$852,1,FALSE)),0))),"H",IF(AND(CY$7&gt;=$J19,CY$7&lt;=$L19),($D19*$P19/$M19),0))),IF(AND(CY$7&gt;=$J19,CY$7&lt;=$L19),(($D19*$P19)/$M19),0))))))</f>
        <v>H</v>
      </c>
      <c r="CZ20" s="37">
        <f>IF(CZ$7&gt;$L19,(((IF(Data!$C$2&gt;0,(IF(OR(CZ$5=Data!$F$2,CZ$5=Data!$G$2,(IF(COUNTIF(Data!$A$2:$A$939,CZ$7),CZ$7=(VLOOKUP(CZ$7,Data!$A$2:$A$852,1,FALSE)),0))),"H",IF(AND(CZ$7&gt;=$J19,CZ$7&lt;=$K19),($D19*(1-$P19)/$N19),0))),IF(AND(CZ$7&gt;=$J19,CZ$7&lt;=$K19),(($D19-$O19)/$N19),0))))),(((IF(Data!$C$2&gt;0,(IF(OR(CZ$5=Data!$F$2,CZ$5=Data!$G$2,(IF(COUNTIF(Data!$A$2:$A$939,CZ$7),CZ$7=(VLOOKUP(CZ$7,Data!$A$2:$A$852,1,FALSE)),0))),"H",IF(AND(CZ$7&gt;=$J19,CZ$7&lt;=$L19),($D19*$P19/$M19),0))),IF(AND(CZ$7&gt;=$J19,CZ$7&lt;=$L19),(($D19*$P19)/$M19),0))))))</f>
        <v>0</v>
      </c>
      <c r="DA20" s="37">
        <f>IF(DA$7&gt;$L19,(((IF(Data!$C$2&gt;0,(IF(OR(DA$5=Data!$F$2,DA$5=Data!$G$2,(IF(COUNTIF(Data!$A$2:$A$939,DA$7),DA$7=(VLOOKUP(DA$7,Data!$A$2:$A$852,1,FALSE)),0))),"H",IF(AND(DA$7&gt;=$J19,DA$7&lt;=$K19),($D19*(1-$P19)/$N19),0))),IF(AND(DA$7&gt;=$J19,DA$7&lt;=$K19),(($D19-$O19)/$N19),0))))),(((IF(Data!$C$2&gt;0,(IF(OR(DA$5=Data!$F$2,DA$5=Data!$G$2,(IF(COUNTIF(Data!$A$2:$A$939,DA$7),DA$7=(VLOOKUP(DA$7,Data!$A$2:$A$852,1,FALSE)),0))),"H",IF(AND(DA$7&gt;=$J19,DA$7&lt;=$L19),($D19*$P19/$M19),0))),IF(AND(DA$7&gt;=$J19,DA$7&lt;=$L19),(($D19*$P19)/$M19),0))))))</f>
        <v>0</v>
      </c>
      <c r="DB20" s="37">
        <f>IF(DB$7&gt;$L19,(((IF(Data!$C$2&gt;0,(IF(OR(DB$5=Data!$F$2,DB$5=Data!$G$2,(IF(COUNTIF(Data!$A$2:$A$939,DB$7),DB$7=(VLOOKUP(DB$7,Data!$A$2:$A$852,1,FALSE)),0))),"H",IF(AND(DB$7&gt;=$J19,DB$7&lt;=$K19),($D19*(1-$P19)/$N19),0))),IF(AND(DB$7&gt;=$J19,DB$7&lt;=$K19),(($D19-$O19)/$N19),0))))),(((IF(Data!$C$2&gt;0,(IF(OR(DB$5=Data!$F$2,DB$5=Data!$G$2,(IF(COUNTIF(Data!$A$2:$A$939,DB$7),DB$7=(VLOOKUP(DB$7,Data!$A$2:$A$852,1,FALSE)),0))),"H",IF(AND(DB$7&gt;=$J19,DB$7&lt;=$L19),($D19*$P19/$M19),0))),IF(AND(DB$7&gt;=$J19,DB$7&lt;=$L19),(($D19*$P19)/$M19),0))))))</f>
        <v>0</v>
      </c>
      <c r="DC20" s="37">
        <f>IF(DC$7&gt;$L19,(((IF(Data!$C$2&gt;0,(IF(OR(DC$5=Data!$F$2,DC$5=Data!$G$2,(IF(COUNTIF(Data!$A$2:$A$939,DC$7),DC$7=(VLOOKUP(DC$7,Data!$A$2:$A$852,1,FALSE)),0))),"H",IF(AND(DC$7&gt;=$J19,DC$7&lt;=$K19),($D19*(1-$P19)/$N19),0))),IF(AND(DC$7&gt;=$J19,DC$7&lt;=$K19),(($D19-$O19)/$N19),0))))),(((IF(Data!$C$2&gt;0,(IF(OR(DC$5=Data!$F$2,DC$5=Data!$G$2,(IF(COUNTIF(Data!$A$2:$A$939,DC$7),DC$7=(VLOOKUP(DC$7,Data!$A$2:$A$852,1,FALSE)),0))),"H",IF(AND(DC$7&gt;=$J19,DC$7&lt;=$L19),($D19*$P19/$M19),0))),IF(AND(DC$7&gt;=$J19,DC$7&lt;=$L19),(($D19*$P19)/$M19),0))))))</f>
        <v>0</v>
      </c>
      <c r="DD20" s="37">
        <f>IF(DD$7&gt;$L19,(((IF(Data!$C$2&gt;0,(IF(OR(DD$5=Data!$F$2,DD$5=Data!$G$2,(IF(COUNTIF(Data!$A$2:$A$939,DD$7),DD$7=(VLOOKUP(DD$7,Data!$A$2:$A$852,1,FALSE)),0))),"H",IF(AND(DD$7&gt;=$J19,DD$7&lt;=$K19),($D19*(1-$P19)/$N19),0))),IF(AND(DD$7&gt;=$J19,DD$7&lt;=$K19),(($D19-$O19)/$N19),0))))),(((IF(Data!$C$2&gt;0,(IF(OR(DD$5=Data!$F$2,DD$5=Data!$G$2,(IF(COUNTIF(Data!$A$2:$A$939,DD$7),DD$7=(VLOOKUP(DD$7,Data!$A$2:$A$852,1,FALSE)),0))),"H",IF(AND(DD$7&gt;=$J19,DD$7&lt;=$L19),($D19*$P19/$M19),0))),IF(AND(DD$7&gt;=$J19,DD$7&lt;=$L19),(($D19*$P19)/$M19),0))))))</f>
        <v>0</v>
      </c>
      <c r="DE20" s="37" t="str">
        <f>IF(DE$7&gt;$L19,(((IF(Data!$C$2&gt;0,(IF(OR(DE$5=Data!$F$2,DE$5=Data!$G$2,(IF(COUNTIF(Data!$A$2:$A$939,DE$7),DE$7=(VLOOKUP(DE$7,Data!$A$2:$A$852,1,FALSE)),0))),"H",IF(AND(DE$7&gt;=$J19,DE$7&lt;=$K19),($D19*(1-$P19)/$N19),0))),IF(AND(DE$7&gt;=$J19,DE$7&lt;=$K19),(($D19-$O19)/$N19),0))))),(((IF(Data!$C$2&gt;0,(IF(OR(DE$5=Data!$F$2,DE$5=Data!$G$2,(IF(COUNTIF(Data!$A$2:$A$939,DE$7),DE$7=(VLOOKUP(DE$7,Data!$A$2:$A$852,1,FALSE)),0))),"H",IF(AND(DE$7&gt;=$J19,DE$7&lt;=$L19),($D19*$P19/$M19),0))),IF(AND(DE$7&gt;=$J19,DE$7&lt;=$L19),(($D19*$P19)/$M19),0))))))</f>
        <v>H</v>
      </c>
      <c r="DF20" s="37" t="str">
        <f>IF(DF$7&gt;$L19,(((IF(Data!$C$2&gt;0,(IF(OR(DF$5=Data!$F$2,DF$5=Data!$G$2,(IF(COUNTIF(Data!$A$2:$A$939,DF$7),DF$7=(VLOOKUP(DF$7,Data!$A$2:$A$852,1,FALSE)),0))),"H",IF(AND(DF$7&gt;=$J19,DF$7&lt;=$K19),($D19*(1-$P19)/$N19),0))),IF(AND(DF$7&gt;=$J19,DF$7&lt;=$K19),(($D19-$O19)/$N19),0))))),(((IF(Data!$C$2&gt;0,(IF(OR(DF$5=Data!$F$2,DF$5=Data!$G$2,(IF(COUNTIF(Data!$A$2:$A$939,DF$7),DF$7=(VLOOKUP(DF$7,Data!$A$2:$A$852,1,FALSE)),0))),"H",IF(AND(DF$7&gt;=$J19,DF$7&lt;=$L19),($D19*$P19/$M19),0))),IF(AND(DF$7&gt;=$J19,DF$7&lt;=$L19),(($D19*$P19)/$M19),0))))))</f>
        <v>H</v>
      </c>
      <c r="DG20" s="37">
        <f>IF(DG$7&gt;$L19,(((IF(Data!$C$2&gt;0,(IF(OR(DG$5=Data!$F$2,DG$5=Data!$G$2,(IF(COUNTIF(Data!$A$2:$A$939,DG$7),DG$7=(VLOOKUP(DG$7,Data!$A$2:$A$852,1,FALSE)),0))),"H",IF(AND(DG$7&gt;=$J19,DG$7&lt;=$K19),($D19*(1-$P19)/$N19),0))),IF(AND(DG$7&gt;=$J19,DG$7&lt;=$K19),(($D19-$O19)/$N19),0))))),(((IF(Data!$C$2&gt;0,(IF(OR(DG$5=Data!$F$2,DG$5=Data!$G$2,(IF(COUNTIF(Data!$A$2:$A$939,DG$7),DG$7=(VLOOKUP(DG$7,Data!$A$2:$A$852,1,FALSE)),0))),"H",IF(AND(DG$7&gt;=$J19,DG$7&lt;=$L19),($D19*$P19/$M19),0))),IF(AND(DG$7&gt;=$J19,DG$7&lt;=$L19),(($D19*$P19)/$M19),0))))))</f>
        <v>0</v>
      </c>
      <c r="DH20" s="37">
        <f>IF(DH$7&gt;$L19,(((IF(Data!$C$2&gt;0,(IF(OR(DH$5=Data!$F$2,DH$5=Data!$G$2,(IF(COUNTIF(Data!$A$2:$A$939,DH$7),DH$7=(VLOOKUP(DH$7,Data!$A$2:$A$852,1,FALSE)),0))),"H",IF(AND(DH$7&gt;=$J19,DH$7&lt;=$K19),($D19*(1-$P19)/$N19),0))),IF(AND(DH$7&gt;=$J19,DH$7&lt;=$K19),(($D19-$O19)/$N19),0))))),(((IF(Data!$C$2&gt;0,(IF(OR(DH$5=Data!$F$2,DH$5=Data!$G$2,(IF(COUNTIF(Data!$A$2:$A$939,DH$7),DH$7=(VLOOKUP(DH$7,Data!$A$2:$A$852,1,FALSE)),0))),"H",IF(AND(DH$7&gt;=$J19,DH$7&lt;=$L19),($D19*$P19/$M19),0))),IF(AND(DH$7&gt;=$J19,DH$7&lt;=$L19),(($D19*$P19)/$M19),0))))))</f>
        <v>0</v>
      </c>
      <c r="DI20" s="37">
        <f>IF(DI$7&gt;$L19,(((IF(Data!$C$2&gt;0,(IF(OR(DI$5=Data!$F$2,DI$5=Data!$G$2,(IF(COUNTIF(Data!$A$2:$A$939,DI$7),DI$7=(VLOOKUP(DI$7,Data!$A$2:$A$852,1,FALSE)),0))),"H",IF(AND(DI$7&gt;=$J19,DI$7&lt;=$K19),($D19*(1-$P19)/$N19),0))),IF(AND(DI$7&gt;=$J19,DI$7&lt;=$K19),(($D19-$O19)/$N19),0))))),(((IF(Data!$C$2&gt;0,(IF(OR(DI$5=Data!$F$2,DI$5=Data!$G$2,(IF(COUNTIF(Data!$A$2:$A$939,DI$7),DI$7=(VLOOKUP(DI$7,Data!$A$2:$A$852,1,FALSE)),0))),"H",IF(AND(DI$7&gt;=$J19,DI$7&lt;=$L19),($D19*$P19/$M19),0))),IF(AND(DI$7&gt;=$J19,DI$7&lt;=$L19),(($D19*$P19)/$M19),0))))))</f>
        <v>0</v>
      </c>
      <c r="DJ20" s="37">
        <f>IF(DJ$7&gt;$L19,(((IF(Data!$C$2&gt;0,(IF(OR(DJ$5=Data!$F$2,DJ$5=Data!$G$2,(IF(COUNTIF(Data!$A$2:$A$939,DJ$7),DJ$7=(VLOOKUP(DJ$7,Data!$A$2:$A$852,1,FALSE)),0))),"H",IF(AND(DJ$7&gt;=$J19,DJ$7&lt;=$K19),($D19*(1-$P19)/$N19),0))),IF(AND(DJ$7&gt;=$J19,DJ$7&lt;=$K19),(($D19-$O19)/$N19),0))))),(((IF(Data!$C$2&gt;0,(IF(OR(DJ$5=Data!$F$2,DJ$5=Data!$G$2,(IF(COUNTIF(Data!$A$2:$A$939,DJ$7),DJ$7=(VLOOKUP(DJ$7,Data!$A$2:$A$852,1,FALSE)),0))),"H",IF(AND(DJ$7&gt;=$J19,DJ$7&lt;=$L19),($D19*$P19/$M19),0))),IF(AND(DJ$7&gt;=$J19,DJ$7&lt;=$L19),(($D19*$P19)/$M19),0))))))</f>
        <v>0</v>
      </c>
      <c r="DK20" s="37">
        <f>IF(DK$7&gt;$L19,(((IF(Data!$C$2&gt;0,(IF(OR(DK$5=Data!$F$2,DK$5=Data!$G$2,(IF(COUNTIF(Data!$A$2:$A$939,DK$7),DK$7=(VLOOKUP(DK$7,Data!$A$2:$A$852,1,FALSE)),0))),"H",IF(AND(DK$7&gt;=$J19,DK$7&lt;=$K19),($D19*(1-$P19)/$N19),0))),IF(AND(DK$7&gt;=$J19,DK$7&lt;=$K19),(($D19-$O19)/$N19),0))))),(((IF(Data!$C$2&gt;0,(IF(OR(DK$5=Data!$F$2,DK$5=Data!$G$2,(IF(COUNTIF(Data!$A$2:$A$939,DK$7),DK$7=(VLOOKUP(DK$7,Data!$A$2:$A$852,1,FALSE)),0))),"H",IF(AND(DK$7&gt;=$J19,DK$7&lt;=$L19),($D19*$P19/$M19),0))),IF(AND(DK$7&gt;=$J19,DK$7&lt;=$L19),(($D19*$P19)/$M19),0))))))</f>
        <v>0</v>
      </c>
      <c r="DL20" s="37" t="str">
        <f>IF(DL$7&gt;$L19,(((IF(Data!$C$2&gt;0,(IF(OR(DL$5=Data!$F$2,DL$5=Data!$G$2,(IF(COUNTIF(Data!$A$2:$A$939,DL$7),DL$7=(VLOOKUP(DL$7,Data!$A$2:$A$852,1,FALSE)),0))),"H",IF(AND(DL$7&gt;=$J19,DL$7&lt;=$K19),($D19*(1-$P19)/$N19),0))),IF(AND(DL$7&gt;=$J19,DL$7&lt;=$K19),(($D19-$O19)/$N19),0))))),(((IF(Data!$C$2&gt;0,(IF(OR(DL$5=Data!$F$2,DL$5=Data!$G$2,(IF(COUNTIF(Data!$A$2:$A$939,DL$7),DL$7=(VLOOKUP(DL$7,Data!$A$2:$A$852,1,FALSE)),0))),"H",IF(AND(DL$7&gt;=$J19,DL$7&lt;=$L19),($D19*$P19/$M19),0))),IF(AND(DL$7&gt;=$J19,DL$7&lt;=$L19),(($D19*$P19)/$M19),0))))))</f>
        <v>H</v>
      </c>
      <c r="DM20" s="37" t="str">
        <f>IF(DM$7&gt;$L19,(((IF(Data!$C$2&gt;0,(IF(OR(DM$5=Data!$F$2,DM$5=Data!$G$2,(IF(COUNTIF(Data!$A$2:$A$939,DM$7),DM$7=(VLOOKUP(DM$7,Data!$A$2:$A$852,1,FALSE)),0))),"H",IF(AND(DM$7&gt;=$J19,DM$7&lt;=$K19),($D19*(1-$P19)/$N19),0))),IF(AND(DM$7&gt;=$J19,DM$7&lt;=$K19),(($D19-$O19)/$N19),0))))),(((IF(Data!$C$2&gt;0,(IF(OR(DM$5=Data!$F$2,DM$5=Data!$G$2,(IF(COUNTIF(Data!$A$2:$A$939,DM$7),DM$7=(VLOOKUP(DM$7,Data!$A$2:$A$852,1,FALSE)),0))),"H",IF(AND(DM$7&gt;=$J19,DM$7&lt;=$L19),($D19*$P19/$M19),0))),IF(AND(DM$7&gt;=$J19,DM$7&lt;=$L19),(($D19*$P19)/$M19),0))))))</f>
        <v>H</v>
      </c>
      <c r="DN20" s="37">
        <f>IF(DN$7&gt;$L19,(((IF(Data!$C$2&gt;0,(IF(OR(DN$5=Data!$F$2,DN$5=Data!$G$2,(IF(COUNTIF(Data!$A$2:$A$939,DN$7),DN$7=(VLOOKUP(DN$7,Data!$A$2:$A$852,1,FALSE)),0))),"H",IF(AND(DN$7&gt;=$J19,DN$7&lt;=$K19),($D19*(1-$P19)/$N19),0))),IF(AND(DN$7&gt;=$J19,DN$7&lt;=$K19),(($D19-$O19)/$N19),0))))),(((IF(Data!$C$2&gt;0,(IF(OR(DN$5=Data!$F$2,DN$5=Data!$G$2,(IF(COUNTIF(Data!$A$2:$A$939,DN$7),DN$7=(VLOOKUP(DN$7,Data!$A$2:$A$852,1,FALSE)),0))),"H",IF(AND(DN$7&gt;=$J19,DN$7&lt;=$L19),($D19*$P19/$M19),0))),IF(AND(DN$7&gt;=$J19,DN$7&lt;=$L19),(($D19*$P19)/$M19),0))))))</f>
        <v>0</v>
      </c>
      <c r="DO20" s="37">
        <f>IF(DO$7&gt;$L19,(((IF(Data!$C$2&gt;0,(IF(OR(DO$5=Data!$F$2,DO$5=Data!$G$2,(IF(COUNTIF(Data!$A$2:$A$939,DO$7),DO$7=(VLOOKUP(DO$7,Data!$A$2:$A$852,1,FALSE)),0))),"H",IF(AND(DO$7&gt;=$J19,DO$7&lt;=$K19),($D19*(1-$P19)/$N19),0))),IF(AND(DO$7&gt;=$J19,DO$7&lt;=$K19),(($D19-$O19)/$N19),0))))),(((IF(Data!$C$2&gt;0,(IF(OR(DO$5=Data!$F$2,DO$5=Data!$G$2,(IF(COUNTIF(Data!$A$2:$A$939,DO$7),DO$7=(VLOOKUP(DO$7,Data!$A$2:$A$852,1,FALSE)),0))),"H",IF(AND(DO$7&gt;=$J19,DO$7&lt;=$L19),($D19*$P19/$M19),0))),IF(AND(DO$7&gt;=$J19,DO$7&lt;=$L19),(($D19*$P19)/$M19),0))))))</f>
        <v>0</v>
      </c>
      <c r="DP20" s="37">
        <f>IF(DP$7&gt;$L19,(((IF(Data!$C$2&gt;0,(IF(OR(DP$5=Data!$F$2,DP$5=Data!$G$2,(IF(COUNTIF(Data!$A$2:$A$939,DP$7),DP$7=(VLOOKUP(DP$7,Data!$A$2:$A$852,1,FALSE)),0))),"H",IF(AND(DP$7&gt;=$J19,DP$7&lt;=$K19),($D19*(1-$P19)/$N19),0))),IF(AND(DP$7&gt;=$J19,DP$7&lt;=$K19),(($D19-$O19)/$N19),0))))),(((IF(Data!$C$2&gt;0,(IF(OR(DP$5=Data!$F$2,DP$5=Data!$G$2,(IF(COUNTIF(Data!$A$2:$A$939,DP$7),DP$7=(VLOOKUP(DP$7,Data!$A$2:$A$852,1,FALSE)),0))),"H",IF(AND(DP$7&gt;=$J19,DP$7&lt;=$L19),($D19*$P19/$M19),0))),IF(AND(DP$7&gt;=$J19,DP$7&lt;=$L19),(($D19*$P19)/$M19),0))))))</f>
        <v>0</v>
      </c>
      <c r="DQ20" s="37">
        <f>IF(DQ$7&gt;$L19,(((IF(Data!$C$2&gt;0,(IF(OR(DQ$5=Data!$F$2,DQ$5=Data!$G$2,(IF(COUNTIF(Data!$A$2:$A$939,DQ$7),DQ$7=(VLOOKUP(DQ$7,Data!$A$2:$A$852,1,FALSE)),0))),"H",IF(AND(DQ$7&gt;=$J19,DQ$7&lt;=$K19),($D19*(1-$P19)/$N19),0))),IF(AND(DQ$7&gt;=$J19,DQ$7&lt;=$K19),(($D19-$O19)/$N19),0))))),(((IF(Data!$C$2&gt;0,(IF(OR(DQ$5=Data!$F$2,DQ$5=Data!$G$2,(IF(COUNTIF(Data!$A$2:$A$939,DQ$7),DQ$7=(VLOOKUP(DQ$7,Data!$A$2:$A$852,1,FALSE)),0))),"H",IF(AND(DQ$7&gt;=$J19,DQ$7&lt;=$L19),($D19*$P19/$M19),0))),IF(AND(DQ$7&gt;=$J19,DQ$7&lt;=$L19),(($D19*$P19)/$M19),0))))))</f>
        <v>0</v>
      </c>
      <c r="DR20" s="37">
        <f>IF(DR$7&gt;$L19,(((IF(Data!$C$2&gt;0,(IF(OR(DR$5=Data!$F$2,DR$5=Data!$G$2,(IF(COUNTIF(Data!$A$2:$A$939,DR$7),DR$7=(VLOOKUP(DR$7,Data!$A$2:$A$852,1,FALSE)),0))),"H",IF(AND(DR$7&gt;=$J19,DR$7&lt;=$K19),($D19*(1-$P19)/$N19),0))),IF(AND(DR$7&gt;=$J19,DR$7&lt;=$K19),(($D19-$O19)/$N19),0))))),(((IF(Data!$C$2&gt;0,(IF(OR(DR$5=Data!$F$2,DR$5=Data!$G$2,(IF(COUNTIF(Data!$A$2:$A$939,DR$7),DR$7=(VLOOKUP(DR$7,Data!$A$2:$A$852,1,FALSE)),0))),"H",IF(AND(DR$7&gt;=$J19,DR$7&lt;=$L19),($D19*$P19/$M19),0))),IF(AND(DR$7&gt;=$J19,DR$7&lt;=$L19),(($D19*$P19)/$M19),0))))))</f>
        <v>0</v>
      </c>
      <c r="DS20" s="37" t="str">
        <f>IF(DS$7&gt;$L19,(((IF(Data!$C$2&gt;0,(IF(OR(DS$5=Data!$F$2,DS$5=Data!$G$2,(IF(COUNTIF(Data!$A$2:$A$939,DS$7),DS$7=(VLOOKUP(DS$7,Data!$A$2:$A$852,1,FALSE)),0))),"H",IF(AND(DS$7&gt;=$J19,DS$7&lt;=$K19),($D19*(1-$P19)/$N19),0))),IF(AND(DS$7&gt;=$J19,DS$7&lt;=$K19),(($D19-$O19)/$N19),0))))),(((IF(Data!$C$2&gt;0,(IF(OR(DS$5=Data!$F$2,DS$5=Data!$G$2,(IF(COUNTIF(Data!$A$2:$A$939,DS$7),DS$7=(VLOOKUP(DS$7,Data!$A$2:$A$852,1,FALSE)),0))),"H",IF(AND(DS$7&gt;=$J19,DS$7&lt;=$L19),($D19*$P19/$M19),0))),IF(AND(DS$7&gt;=$J19,DS$7&lt;=$L19),(($D19*$P19)/$M19),0))))))</f>
        <v>H</v>
      </c>
      <c r="DT20" s="37" t="str">
        <f>IF(DT$7&gt;$L19,(((IF(Data!$C$2&gt;0,(IF(OR(DT$5=Data!$F$2,DT$5=Data!$G$2,(IF(COUNTIF(Data!$A$2:$A$939,DT$7),DT$7=(VLOOKUP(DT$7,Data!$A$2:$A$852,1,FALSE)),0))),"H",IF(AND(DT$7&gt;=$J19,DT$7&lt;=$K19),($D19*(1-$P19)/$N19),0))),IF(AND(DT$7&gt;=$J19,DT$7&lt;=$K19),(($D19-$O19)/$N19),0))))),(((IF(Data!$C$2&gt;0,(IF(OR(DT$5=Data!$F$2,DT$5=Data!$G$2,(IF(COUNTIF(Data!$A$2:$A$939,DT$7),DT$7=(VLOOKUP(DT$7,Data!$A$2:$A$852,1,FALSE)),0))),"H",IF(AND(DT$7&gt;=$J19,DT$7&lt;=$L19),($D19*$P19/$M19),0))),IF(AND(DT$7&gt;=$J19,DT$7&lt;=$L19),(($D19*$P19)/$M19),0))))))</f>
        <v>H</v>
      </c>
      <c r="DU20" s="37">
        <f>IF(DU$7&gt;$L19,(((IF(Data!$C$2&gt;0,(IF(OR(DU$5=Data!$F$2,DU$5=Data!$G$2,(IF(COUNTIF(Data!$A$2:$A$939,DU$7),DU$7=(VLOOKUP(DU$7,Data!$A$2:$A$852,1,FALSE)),0))),"H",IF(AND(DU$7&gt;=$J19,DU$7&lt;=$K19),($D19*(1-$P19)/$N19),0))),IF(AND(DU$7&gt;=$J19,DU$7&lt;=$K19),(($D19-$O19)/$N19),0))))),(((IF(Data!$C$2&gt;0,(IF(OR(DU$5=Data!$F$2,DU$5=Data!$G$2,(IF(COUNTIF(Data!$A$2:$A$939,DU$7),DU$7=(VLOOKUP(DU$7,Data!$A$2:$A$852,1,FALSE)),0))),"H",IF(AND(DU$7&gt;=$J19,DU$7&lt;=$L19),($D19*$P19/$M19),0))),IF(AND(DU$7&gt;=$J19,DU$7&lt;=$L19),(($D19*$P19)/$M19),0))))))</f>
        <v>0</v>
      </c>
      <c r="DV20" s="37">
        <f>IF(DV$7&gt;$L19,(((IF(Data!$C$2&gt;0,(IF(OR(DV$5=Data!$F$2,DV$5=Data!$G$2,(IF(COUNTIF(Data!$A$2:$A$939,DV$7),DV$7=(VLOOKUP(DV$7,Data!$A$2:$A$852,1,FALSE)),0))),"H",IF(AND(DV$7&gt;=$J19,DV$7&lt;=$K19),($D19*(1-$P19)/$N19),0))),IF(AND(DV$7&gt;=$J19,DV$7&lt;=$K19),(($D19-$O19)/$N19),0))))),(((IF(Data!$C$2&gt;0,(IF(OR(DV$5=Data!$F$2,DV$5=Data!$G$2,(IF(COUNTIF(Data!$A$2:$A$939,DV$7),DV$7=(VLOOKUP(DV$7,Data!$A$2:$A$852,1,FALSE)),0))),"H",IF(AND(DV$7&gt;=$J19,DV$7&lt;=$L19),($D19*$P19/$M19),0))),IF(AND(DV$7&gt;=$J19,DV$7&lt;=$L19),(($D19*$P19)/$M19),0))))))</f>
        <v>0</v>
      </c>
      <c r="DW20" s="37">
        <f>IF(DW$7&gt;$L19,(((IF(Data!$C$2&gt;0,(IF(OR(DW$5=Data!$F$2,DW$5=Data!$G$2,(IF(COUNTIF(Data!$A$2:$A$939,DW$7),DW$7=(VLOOKUP(DW$7,Data!$A$2:$A$852,1,FALSE)),0))),"H",IF(AND(DW$7&gt;=$J19,DW$7&lt;=$K19),($D19*(1-$P19)/$N19),0))),IF(AND(DW$7&gt;=$J19,DW$7&lt;=$K19),(($D19-$O19)/$N19),0))))),(((IF(Data!$C$2&gt;0,(IF(OR(DW$5=Data!$F$2,DW$5=Data!$G$2,(IF(COUNTIF(Data!$A$2:$A$939,DW$7),DW$7=(VLOOKUP(DW$7,Data!$A$2:$A$852,1,FALSE)),0))),"H",IF(AND(DW$7&gt;=$J19,DW$7&lt;=$L19),($D19*$P19/$M19),0))),IF(AND(DW$7&gt;=$J19,DW$7&lt;=$L19),(($D19*$P19)/$M19),0))))))</f>
        <v>0</v>
      </c>
      <c r="DX20" s="37">
        <f>IF(DX$7&gt;$L19,(((IF(Data!$C$2&gt;0,(IF(OR(DX$5=Data!$F$2,DX$5=Data!$G$2,(IF(COUNTIF(Data!$A$2:$A$939,DX$7),DX$7=(VLOOKUP(DX$7,Data!$A$2:$A$852,1,FALSE)),0))),"H",IF(AND(DX$7&gt;=$J19,DX$7&lt;=$K19),($D19*(1-$P19)/$N19),0))),IF(AND(DX$7&gt;=$J19,DX$7&lt;=$K19),(($D19-$O19)/$N19),0))))),(((IF(Data!$C$2&gt;0,(IF(OR(DX$5=Data!$F$2,DX$5=Data!$G$2,(IF(COUNTIF(Data!$A$2:$A$939,DX$7),DX$7=(VLOOKUP(DX$7,Data!$A$2:$A$852,1,FALSE)),0))),"H",IF(AND(DX$7&gt;=$J19,DX$7&lt;=$L19),($D19*$P19/$M19),0))),IF(AND(DX$7&gt;=$J19,DX$7&lt;=$L19),(($D19*$P19)/$M19),0))))))</f>
        <v>0</v>
      </c>
      <c r="DY20" s="37">
        <f>IF(DY$7&gt;$L19,(((IF(Data!$C$2&gt;0,(IF(OR(DY$5=Data!$F$2,DY$5=Data!$G$2,(IF(COUNTIF(Data!$A$2:$A$939,DY$7),DY$7=(VLOOKUP(DY$7,Data!$A$2:$A$852,1,FALSE)),0))),"H",IF(AND(DY$7&gt;=$J19,DY$7&lt;=$K19),($D19*(1-$P19)/$N19),0))),IF(AND(DY$7&gt;=$J19,DY$7&lt;=$K19),(($D19-$O19)/$N19),0))))),(((IF(Data!$C$2&gt;0,(IF(OR(DY$5=Data!$F$2,DY$5=Data!$G$2,(IF(COUNTIF(Data!$A$2:$A$939,DY$7),DY$7=(VLOOKUP(DY$7,Data!$A$2:$A$852,1,FALSE)),0))),"H",IF(AND(DY$7&gt;=$J19,DY$7&lt;=$L19),($D19*$P19/$M19),0))),IF(AND(DY$7&gt;=$J19,DY$7&lt;=$L19),(($D19*$P19)/$M19),0))))))</f>
        <v>0</v>
      </c>
      <c r="DZ20" s="37" t="str">
        <f>IF(DZ$7&gt;$L19,(((IF(Data!$C$2&gt;0,(IF(OR(DZ$5=Data!$F$2,DZ$5=Data!$G$2,(IF(COUNTIF(Data!$A$2:$A$939,DZ$7),DZ$7=(VLOOKUP(DZ$7,Data!$A$2:$A$852,1,FALSE)),0))),"H",IF(AND(DZ$7&gt;=$J19,DZ$7&lt;=$K19),($D19*(1-$P19)/$N19),0))),IF(AND(DZ$7&gt;=$J19,DZ$7&lt;=$K19),(($D19-$O19)/$N19),0))))),(((IF(Data!$C$2&gt;0,(IF(OR(DZ$5=Data!$F$2,DZ$5=Data!$G$2,(IF(COUNTIF(Data!$A$2:$A$939,DZ$7),DZ$7=(VLOOKUP(DZ$7,Data!$A$2:$A$852,1,FALSE)),0))),"H",IF(AND(DZ$7&gt;=$J19,DZ$7&lt;=$L19),($D19*$P19/$M19),0))),IF(AND(DZ$7&gt;=$J19,DZ$7&lt;=$L19),(($D19*$P19)/$M19),0))))))</f>
        <v>H</v>
      </c>
      <c r="EA20" s="37" t="str">
        <f>IF(EA$7&gt;$L19,(((IF(Data!$C$2&gt;0,(IF(OR(EA$5=Data!$F$2,EA$5=Data!$G$2,(IF(COUNTIF(Data!$A$2:$A$939,EA$7),EA$7=(VLOOKUP(EA$7,Data!$A$2:$A$852,1,FALSE)),0))),"H",IF(AND(EA$7&gt;=$J19,EA$7&lt;=$K19),($D19*(1-$P19)/$N19),0))),IF(AND(EA$7&gt;=$J19,EA$7&lt;=$K19),(($D19-$O19)/$N19),0))))),(((IF(Data!$C$2&gt;0,(IF(OR(EA$5=Data!$F$2,EA$5=Data!$G$2,(IF(COUNTIF(Data!$A$2:$A$939,EA$7),EA$7=(VLOOKUP(EA$7,Data!$A$2:$A$852,1,FALSE)),0))),"H",IF(AND(EA$7&gt;=$J19,EA$7&lt;=$L19),($D19*$P19/$M19),0))),IF(AND(EA$7&gt;=$J19,EA$7&lt;=$L19),(($D19*$P19)/$M19),0))))))</f>
        <v>H</v>
      </c>
      <c r="EB20" s="37">
        <f>IF(EB$7&gt;$L19,(((IF(Data!$C$2&gt;0,(IF(OR(EB$5=Data!$F$2,EB$5=Data!$G$2,(IF(COUNTIF(Data!$A$2:$A$939,EB$7),EB$7=(VLOOKUP(EB$7,Data!$A$2:$A$852,1,FALSE)),0))),"H",IF(AND(EB$7&gt;=$J19,EB$7&lt;=$K19),($D19*(1-$P19)/$N19),0))),IF(AND(EB$7&gt;=$J19,EB$7&lt;=$K19),(($D19-$O19)/$N19),0))))),(((IF(Data!$C$2&gt;0,(IF(OR(EB$5=Data!$F$2,EB$5=Data!$G$2,(IF(COUNTIF(Data!$A$2:$A$939,EB$7),EB$7=(VLOOKUP(EB$7,Data!$A$2:$A$852,1,FALSE)),0))),"H",IF(AND(EB$7&gt;=$J19,EB$7&lt;=$L19),($D19*$P19/$M19),0))),IF(AND(EB$7&gt;=$J19,EB$7&lt;=$L19),(($D19*$P19)/$M19),0))))))</f>
        <v>0</v>
      </c>
      <c r="EC20" s="37">
        <f>IF(EC$7&gt;$L19,(((IF(Data!$C$2&gt;0,(IF(OR(EC$5=Data!$F$2,EC$5=Data!$G$2,(IF(COUNTIF(Data!$A$2:$A$939,EC$7),EC$7=(VLOOKUP(EC$7,Data!$A$2:$A$852,1,FALSE)),0))),"H",IF(AND(EC$7&gt;=$J19,EC$7&lt;=$K19),($D19*(1-$P19)/$N19),0))),IF(AND(EC$7&gt;=$J19,EC$7&lt;=$K19),(($D19-$O19)/$N19),0))))),(((IF(Data!$C$2&gt;0,(IF(OR(EC$5=Data!$F$2,EC$5=Data!$G$2,(IF(COUNTIF(Data!$A$2:$A$939,EC$7),EC$7=(VLOOKUP(EC$7,Data!$A$2:$A$852,1,FALSE)),0))),"H",IF(AND(EC$7&gt;=$J19,EC$7&lt;=$L19),($D19*$P19/$M19),0))),IF(AND(EC$7&gt;=$J19,EC$7&lt;=$L19),(($D19*$P19)/$M19),0))))))</f>
        <v>0</v>
      </c>
      <c r="ED20" s="37">
        <f>IF(ED$7&gt;$L19,(((IF(Data!$C$2&gt;0,(IF(OR(ED$5=Data!$F$2,ED$5=Data!$G$2,(IF(COUNTIF(Data!$A$2:$A$939,ED$7),ED$7=(VLOOKUP(ED$7,Data!$A$2:$A$852,1,FALSE)),0))),"H",IF(AND(ED$7&gt;=$J19,ED$7&lt;=$K19),($D19*(1-$P19)/$N19),0))),IF(AND(ED$7&gt;=$J19,ED$7&lt;=$K19),(($D19-$O19)/$N19),0))))),(((IF(Data!$C$2&gt;0,(IF(OR(ED$5=Data!$F$2,ED$5=Data!$G$2,(IF(COUNTIF(Data!$A$2:$A$939,ED$7),ED$7=(VLOOKUP(ED$7,Data!$A$2:$A$852,1,FALSE)),0))),"H",IF(AND(ED$7&gt;=$J19,ED$7&lt;=$L19),($D19*$P19/$M19),0))),IF(AND(ED$7&gt;=$J19,ED$7&lt;=$L19),(($D19*$P19)/$M19),0))))))</f>
        <v>0</v>
      </c>
      <c r="EE20" s="37">
        <f>IF(EE$7&gt;$L19,(((IF(Data!$C$2&gt;0,(IF(OR(EE$5=Data!$F$2,EE$5=Data!$G$2,(IF(COUNTIF(Data!$A$2:$A$939,EE$7),EE$7=(VLOOKUP(EE$7,Data!$A$2:$A$852,1,FALSE)),0))),"H",IF(AND(EE$7&gt;=$J19,EE$7&lt;=$K19),($D19*(1-$P19)/$N19),0))),IF(AND(EE$7&gt;=$J19,EE$7&lt;=$K19),(($D19-$O19)/$N19),0))))),(((IF(Data!$C$2&gt;0,(IF(OR(EE$5=Data!$F$2,EE$5=Data!$G$2,(IF(COUNTIF(Data!$A$2:$A$939,EE$7),EE$7=(VLOOKUP(EE$7,Data!$A$2:$A$852,1,FALSE)),0))),"H",IF(AND(EE$7&gt;=$J19,EE$7&lt;=$L19),($D19*$P19/$M19),0))),IF(AND(EE$7&gt;=$J19,EE$7&lt;=$L19),(($D19*$P19)/$M19),0))))))</f>
        <v>0</v>
      </c>
      <c r="EF20" s="37">
        <f>IF(EF$7&gt;$L19,(((IF(Data!$C$2&gt;0,(IF(OR(EF$5=Data!$F$2,EF$5=Data!$G$2,(IF(COUNTIF(Data!$A$2:$A$939,EF$7),EF$7=(VLOOKUP(EF$7,Data!$A$2:$A$852,1,FALSE)),0))),"H",IF(AND(EF$7&gt;=$J19,EF$7&lt;=$K19),($D19*(1-$P19)/$N19),0))),IF(AND(EF$7&gt;=$J19,EF$7&lt;=$K19),(($D19-$O19)/$N19),0))))),(((IF(Data!$C$2&gt;0,(IF(OR(EF$5=Data!$F$2,EF$5=Data!$G$2,(IF(COUNTIF(Data!$A$2:$A$939,EF$7),EF$7=(VLOOKUP(EF$7,Data!$A$2:$A$852,1,FALSE)),0))),"H",IF(AND(EF$7&gt;=$J19,EF$7&lt;=$L19),($D19*$P19/$M19),0))),IF(AND(EF$7&gt;=$J19,EF$7&lt;=$L19),(($D19*$P19)/$M19),0))))))</f>
        <v>0</v>
      </c>
      <c r="EG20" s="37" t="str">
        <f>IF(EG$7&gt;$L19,(((IF(Data!$C$2&gt;0,(IF(OR(EG$5=Data!$F$2,EG$5=Data!$G$2,(IF(COUNTIF(Data!$A$2:$A$939,EG$7),EG$7=(VLOOKUP(EG$7,Data!$A$2:$A$852,1,FALSE)),0))),"H",IF(AND(EG$7&gt;=$J19,EG$7&lt;=$K19),($D19*(1-$P19)/$N19),0))),IF(AND(EG$7&gt;=$J19,EG$7&lt;=$K19),(($D19-$O19)/$N19),0))))),(((IF(Data!$C$2&gt;0,(IF(OR(EG$5=Data!$F$2,EG$5=Data!$G$2,(IF(COUNTIF(Data!$A$2:$A$939,EG$7),EG$7=(VLOOKUP(EG$7,Data!$A$2:$A$852,1,FALSE)),0))),"H",IF(AND(EG$7&gt;=$J19,EG$7&lt;=$L19),($D19*$P19/$M19),0))),IF(AND(EG$7&gt;=$J19,EG$7&lt;=$L19),(($D19*$P19)/$M19),0))))))</f>
        <v>H</v>
      </c>
      <c r="EH20" s="37" t="str">
        <f>IF(EH$7&gt;$L19,(((IF(Data!$C$2&gt;0,(IF(OR(EH$5=Data!$F$2,EH$5=Data!$G$2,(IF(COUNTIF(Data!$A$2:$A$939,EH$7),EH$7=(VLOOKUP(EH$7,Data!$A$2:$A$852,1,FALSE)),0))),"H",IF(AND(EH$7&gt;=$J19,EH$7&lt;=$K19),($D19*(1-$P19)/$N19),0))),IF(AND(EH$7&gt;=$J19,EH$7&lt;=$K19),(($D19-$O19)/$N19),0))))),(((IF(Data!$C$2&gt;0,(IF(OR(EH$5=Data!$F$2,EH$5=Data!$G$2,(IF(COUNTIF(Data!$A$2:$A$939,EH$7),EH$7=(VLOOKUP(EH$7,Data!$A$2:$A$852,1,FALSE)),0))),"H",IF(AND(EH$7&gt;=$J19,EH$7&lt;=$L19),($D19*$P19/$M19),0))),IF(AND(EH$7&gt;=$J19,EH$7&lt;=$L19),(($D19*$P19)/$M19),0))))))</f>
        <v>H</v>
      </c>
      <c r="EI20" s="37">
        <f>IF(EI$7&gt;$L19,(((IF(Data!$C$2&gt;0,(IF(OR(EI$5=Data!$F$2,EI$5=Data!$G$2,(IF(COUNTIF(Data!$A$2:$A$939,EI$7),EI$7=(VLOOKUP(EI$7,Data!$A$2:$A$852,1,FALSE)),0))),"H",IF(AND(EI$7&gt;=$J19,EI$7&lt;=$K19),($D19*(1-$P19)/$N19),0))),IF(AND(EI$7&gt;=$J19,EI$7&lt;=$K19),(($D19-$O19)/$N19),0))))),(((IF(Data!$C$2&gt;0,(IF(OR(EI$5=Data!$F$2,EI$5=Data!$G$2,(IF(COUNTIF(Data!$A$2:$A$939,EI$7),EI$7=(VLOOKUP(EI$7,Data!$A$2:$A$852,1,FALSE)),0))),"H",IF(AND(EI$7&gt;=$J19,EI$7&lt;=$L19),($D19*$P19/$M19),0))),IF(AND(EI$7&gt;=$J19,EI$7&lt;=$L19),(($D19*$P19)/$M19),0))))))</f>
        <v>0</v>
      </c>
      <c r="EJ20" s="37">
        <f>IF(EJ$7&gt;$L19,(((IF(Data!$C$2&gt;0,(IF(OR(EJ$5=Data!$F$2,EJ$5=Data!$G$2,(IF(COUNTIF(Data!$A$2:$A$939,EJ$7),EJ$7=(VLOOKUP(EJ$7,Data!$A$2:$A$852,1,FALSE)),0))),"H",IF(AND(EJ$7&gt;=$J19,EJ$7&lt;=$K19),($D19*(1-$P19)/$N19),0))),IF(AND(EJ$7&gt;=$J19,EJ$7&lt;=$K19),(($D19-$O19)/$N19),0))))),(((IF(Data!$C$2&gt;0,(IF(OR(EJ$5=Data!$F$2,EJ$5=Data!$G$2,(IF(COUNTIF(Data!$A$2:$A$939,EJ$7),EJ$7=(VLOOKUP(EJ$7,Data!$A$2:$A$852,1,FALSE)),0))),"H",IF(AND(EJ$7&gt;=$J19,EJ$7&lt;=$L19),($D19*$P19/$M19),0))),IF(AND(EJ$7&gt;=$J19,EJ$7&lt;=$L19),(($D19*$P19)/$M19),0))))))</f>
        <v>0</v>
      </c>
      <c r="EK20" s="37">
        <f>IF(EK$7&gt;$L19,(((IF(Data!$C$2&gt;0,(IF(OR(EK$5=Data!$F$2,EK$5=Data!$G$2,(IF(COUNTIF(Data!$A$2:$A$939,EK$7),EK$7=(VLOOKUP(EK$7,Data!$A$2:$A$852,1,FALSE)),0))),"H",IF(AND(EK$7&gt;=$J19,EK$7&lt;=$K19),($D19*(1-$P19)/$N19),0))),IF(AND(EK$7&gt;=$J19,EK$7&lt;=$K19),(($D19-$O19)/$N19),0))))),(((IF(Data!$C$2&gt;0,(IF(OR(EK$5=Data!$F$2,EK$5=Data!$G$2,(IF(COUNTIF(Data!$A$2:$A$939,EK$7),EK$7=(VLOOKUP(EK$7,Data!$A$2:$A$852,1,FALSE)),0))),"H",IF(AND(EK$7&gt;=$J19,EK$7&lt;=$L19),($D19*$P19/$M19),0))),IF(AND(EK$7&gt;=$J19,EK$7&lt;=$L19),(($D19*$P19)/$M19),0))))))</f>
        <v>0</v>
      </c>
      <c r="EL20" s="37">
        <f>IF(EL$7&gt;$L19,(((IF(Data!$C$2&gt;0,(IF(OR(EL$5=Data!$F$2,EL$5=Data!$G$2,(IF(COUNTIF(Data!$A$2:$A$939,EL$7),EL$7=(VLOOKUP(EL$7,Data!$A$2:$A$852,1,FALSE)),0))),"H",IF(AND(EL$7&gt;=$J19,EL$7&lt;=$K19),($D19*(1-$P19)/$N19),0))),IF(AND(EL$7&gt;=$J19,EL$7&lt;=$K19),(($D19-$O19)/$N19),0))))),(((IF(Data!$C$2&gt;0,(IF(OR(EL$5=Data!$F$2,EL$5=Data!$G$2,(IF(COUNTIF(Data!$A$2:$A$939,EL$7),EL$7=(VLOOKUP(EL$7,Data!$A$2:$A$852,1,FALSE)),0))),"H",IF(AND(EL$7&gt;=$J19,EL$7&lt;=$L19),($D19*$P19/$M19),0))),IF(AND(EL$7&gt;=$J19,EL$7&lt;=$L19),(($D19*$P19)/$M19),0))))))</f>
        <v>0</v>
      </c>
      <c r="EM20" s="37">
        <f>IF(EM$7&gt;$L19,(((IF(Data!$C$2&gt;0,(IF(OR(EM$5=Data!$F$2,EM$5=Data!$G$2,(IF(COUNTIF(Data!$A$2:$A$939,EM$7),EM$7=(VLOOKUP(EM$7,Data!$A$2:$A$852,1,FALSE)),0))),"H",IF(AND(EM$7&gt;=$J19,EM$7&lt;=$K19),($D19*(1-$P19)/$N19),0))),IF(AND(EM$7&gt;=$J19,EM$7&lt;=$K19),(($D19-$O19)/$N19),0))))),(((IF(Data!$C$2&gt;0,(IF(OR(EM$5=Data!$F$2,EM$5=Data!$G$2,(IF(COUNTIF(Data!$A$2:$A$939,EM$7),EM$7=(VLOOKUP(EM$7,Data!$A$2:$A$852,1,FALSE)),0))),"H",IF(AND(EM$7&gt;=$J19,EM$7&lt;=$L19),($D19*$P19/$M19),0))),IF(AND(EM$7&gt;=$J19,EM$7&lt;=$L19),(($D19*$P19)/$M19),0))))))</f>
        <v>0</v>
      </c>
      <c r="EN20" s="37" t="str">
        <f>IF(EN$7&gt;$L19,(((IF(Data!$C$2&gt;0,(IF(OR(EN$5=Data!$F$2,EN$5=Data!$G$2,(IF(COUNTIF(Data!$A$2:$A$939,EN$7),EN$7=(VLOOKUP(EN$7,Data!$A$2:$A$852,1,FALSE)),0))),"H",IF(AND(EN$7&gt;=$J19,EN$7&lt;=$K19),($D19*(1-$P19)/$N19),0))),IF(AND(EN$7&gt;=$J19,EN$7&lt;=$K19),(($D19-$O19)/$N19),0))))),(((IF(Data!$C$2&gt;0,(IF(OR(EN$5=Data!$F$2,EN$5=Data!$G$2,(IF(COUNTIF(Data!$A$2:$A$939,EN$7),EN$7=(VLOOKUP(EN$7,Data!$A$2:$A$852,1,FALSE)),0))),"H",IF(AND(EN$7&gt;=$J19,EN$7&lt;=$L19),($D19*$P19/$M19),0))),IF(AND(EN$7&gt;=$J19,EN$7&lt;=$L19),(($D19*$P19)/$M19),0))))))</f>
        <v>H</v>
      </c>
      <c r="EO20" s="38" t="str">
        <f>IF(EO$7&gt;$L19,(((IF(Data!$C$2&gt;0,(IF(OR(EO$5=Data!$F$2,EO$5=Data!$G$2,(IF(COUNTIF(Data!$A$2:$A$939,EO$7),EO$7=(VLOOKUP(EO$7,Data!$A$2:$A$852,1,FALSE)),0))),"H",IF(AND(EO$7&gt;=$J19,EO$7&lt;=$K19),($D19*(1-$P19)/$N19),0))),IF(AND(EO$7&gt;=$J19,EO$7&lt;=$K19),(($D19-$O19)/$N19),0))))),(((IF(Data!$C$2&gt;0,(IF(OR(EO$5=Data!$F$2,EO$5=Data!$G$2,(IF(COUNTIF(Data!$A$2:$A$939,EO$7),EO$7=(VLOOKUP(EO$7,Data!$A$2:$A$852,1,FALSE)),0))),"H",IF(AND(EO$7&gt;=$J19,EO$7&lt;=$L19),($D19*$P19/$M19),0))),IF(AND(EO$7&gt;=$J19,EO$7&lt;=$L19),(($D19*$P19)/$M19),0))))))</f>
        <v>H</v>
      </c>
      <c r="EP20" s="8" t="s">
        <v>48</v>
      </c>
      <c r="EQ20" s="18">
        <f>SUM(T20:EO20)-D19</f>
        <v>0</v>
      </c>
    </row>
    <row r="21" spans="1:147" ht="30" customHeight="1" thickTop="1">
      <c r="A21" s="370"/>
      <c r="B21" s="368"/>
      <c r="C21" s="368" t="s">
        <v>251</v>
      </c>
      <c r="D21" s="346">
        <v>16</v>
      </c>
      <c r="E21" s="350">
        <v>45119</v>
      </c>
      <c r="F21" s="350">
        <v>45120</v>
      </c>
      <c r="G21" s="348">
        <f>IF(F21&gt;0,(IF(E21&gt;0,IF(Data!$C$2&gt;0,((NETWORKDAYS.INTL(E21,F21,Data!$C$2,Data!$A$2:$A$1242))),((F21-E21)+1)),0)),0)</f>
        <v>2</v>
      </c>
      <c r="H21" s="346">
        <f>I21*D21</f>
        <v>16</v>
      </c>
      <c r="I21" s="362">
        <f>IF(G21&gt;0,((IF(AND(E21&lt;=$EJ$3,F21&gt;=$EJ$3),(IF(Data!$C$2&gt;0,NETWORKDAYS.INTL(E21,$EJ$3,Data!$C$2,Data!$A$2:$A$1231),$EJ$3-E21)),IF(F21&lt;=$EJ$3,G21,0)))/G21),0)</f>
        <v>1</v>
      </c>
      <c r="J21" s="350">
        <v>45125</v>
      </c>
      <c r="K21" s="350">
        <v>45126</v>
      </c>
      <c r="L21" s="350">
        <f>IF(K21&gt;=$EJ$3,$EJ$3,K21)</f>
        <v>45126</v>
      </c>
      <c r="M21" s="348">
        <f>IF(L21&gt;0,(IF(J21&gt;0,IF(Data!$C$2&gt;0,((NETWORKDAYS.INTL(J21,L21,Data!$C$2,Data!$A$2:$A$1242))),((L21-J21)+1)),0)),0)</f>
        <v>2</v>
      </c>
      <c r="N21" s="348">
        <f>IF(P21=1,0,IF(L21&gt;0,(IF(J21&gt;0,IF(Data!$C$2&gt;0,(((NETWORKDAYS.INTL($EJ$3,K21,Data!$C$2,Data!$A$2:$A$1242)))-1),((-$EJ$3+K21))),0)),0))</f>
        <v>0</v>
      </c>
      <c r="O21" s="346">
        <f>P21*D21</f>
        <v>16</v>
      </c>
      <c r="P21" s="362">
        <v>1</v>
      </c>
      <c r="Q21" s="344">
        <f>IF(K21&gt;0,F21-K21,0)</f>
        <v>-6</v>
      </c>
      <c r="R21" s="346">
        <f>IF(K21&gt;0,O21-H21,0)</f>
        <v>0</v>
      </c>
      <c r="S21" s="341">
        <f>IF(P21&gt;0,P21-I21,0)</f>
        <v>0</v>
      </c>
      <c r="T21" s="33">
        <f>IF(Data!$C$2&gt;0,(IF(OR(T$5=Data!$F$2,T$5=Data!$G$2,(IF(COUNTIF(Data!$A$2:$A$939,T$7),T$7=(VLOOKUP(T$7,Data!$A$2:$A$852,1,FALSE)),0))),"H",IF(AND(T$7&gt;=$E21,T$7&lt;=$F21),($D21/$G21),0))),IF(AND(T$7&gt;=$E21,T$7&lt;=$F21),($D21/$G21),0))</f>
        <v>0</v>
      </c>
      <c r="U21" s="34">
        <f>IF(Data!$C$2&gt;0,(IF(OR(U$5=Data!$F$2,U$5=Data!$G$2,(IF(COUNTIF(Data!$A$2:$A$939,U$7),U$7=(VLOOKUP(U$7,Data!$A$2:$A$852,1,FALSE)),0))),"H",IF(AND(U$7&gt;=$E21,U$7&lt;=$F21),($D21/$G21),0))),IF(AND(U$7&gt;=$E21,U$7&lt;=$F21),($D21/$G21),0))</f>
        <v>0</v>
      </c>
      <c r="V21" s="34">
        <f>IF(Data!$C$2&gt;0,(IF(OR(V$5=Data!$F$2,V$5=Data!$G$2,(IF(COUNTIF(Data!$A$2:$A$939,V$7),V$7=(VLOOKUP(V$7,Data!$A$2:$A$852,1,FALSE)),0))),"H",IF(AND(V$7&gt;=$E21,V$7&lt;=$F21),($D21/$G21),0))),IF(AND(V$7&gt;=$E21,V$7&lt;=$F21),($D21/$G21),0))</f>
        <v>0</v>
      </c>
      <c r="W21" s="34">
        <f>IF(Data!$C$2&gt;0,(IF(OR(W$5=Data!$F$2,W$5=Data!$G$2,(IF(COUNTIF(Data!$A$2:$A$939,W$7),W$7=(VLOOKUP(W$7,Data!$A$2:$A$852,1,FALSE)),0))),"H",IF(AND(W$7&gt;=$E21,W$7&lt;=$F21),($D21/$G21),0))),IF(AND(W$7&gt;=$E21,W$7&lt;=$F21),($D21/$G21),0))</f>
        <v>0</v>
      </c>
      <c r="X21" s="34">
        <f>IF(Data!$C$2&gt;0,(IF(OR(X$5=Data!$F$2,X$5=Data!$G$2,(IF(COUNTIF(Data!$A$2:$A$939,X$7),X$7=(VLOOKUP(X$7,Data!$A$2:$A$852,1,FALSE)),0))),"H",IF(AND(X$7&gt;=$E21,X$7&lt;=$F21),($D21/$G21),0))),IF(AND(X$7&gt;=$E21,X$7&lt;=$F21),($D21/$G21),0))</f>
        <v>0</v>
      </c>
      <c r="Y21" s="34" t="str">
        <f>IF(Data!$C$2&gt;0,(IF(OR(Y$5=Data!$F$2,Y$5=Data!$G$2,(IF(COUNTIF(Data!$A$2:$A$939,Y$7),Y$7=(VLOOKUP(Y$7,Data!$A$2:$A$852,1,FALSE)),0))),"H",IF(AND(Y$7&gt;=$E21,Y$7&lt;=$F21),($D21/$G21),0))),IF(AND(Y$7&gt;=$E21,Y$7&lt;=$F21),($D21/$G21),0))</f>
        <v>H</v>
      </c>
      <c r="Z21" s="34" t="str">
        <f>IF(Data!$C$2&gt;0,(IF(OR(Z$5=Data!$F$2,Z$5=Data!$G$2,(IF(COUNTIF(Data!$A$2:$A$939,Z$7),Z$7=(VLOOKUP(Z$7,Data!$A$2:$A$852,1,FALSE)),0))),"H",IF(AND(Z$7&gt;=$E21,Z$7&lt;=$F21),($D21/$G21),0))),IF(AND(Z$7&gt;=$E21,Z$7&lt;=$F21),($D21/$G21),0))</f>
        <v>H</v>
      </c>
      <c r="AA21" s="34">
        <f>IF(Data!$C$2&gt;0,(IF(OR(AA$5=Data!$F$2,AA$5=Data!$G$2,(IF(COUNTIF(Data!$A$2:$A$939,AA$7),AA$7=(VLOOKUP(AA$7,Data!$A$2:$A$852,1,FALSE)),0))),"H",IF(AND(AA$7&gt;=$E21,AA$7&lt;=$F21),($D21/$G21),0))),IF(AND(AA$7&gt;=$E21,AA$7&lt;=$F21),($D21/$G21),0))</f>
        <v>0</v>
      </c>
      <c r="AB21" s="34">
        <f>IF(Data!$C$2&gt;0,(IF(OR(AB$5=Data!$F$2,AB$5=Data!$G$2,(IF(COUNTIF(Data!$A$2:$A$939,AB$7),AB$7=(VLOOKUP(AB$7,Data!$A$2:$A$852,1,FALSE)),0))),"H",IF(AND(AB$7&gt;=$E21,AB$7&lt;=$F21),($D21/$G21),0))),IF(AND(AB$7&gt;=$E21,AB$7&lt;=$F21),($D21/$G21),0))</f>
        <v>0</v>
      </c>
      <c r="AC21" s="34">
        <f>IF(Data!$C$2&gt;0,(IF(OR(AC$5=Data!$F$2,AC$5=Data!$G$2,(IF(COUNTIF(Data!$A$2:$A$939,AC$7),AC$7=(VLOOKUP(AC$7,Data!$A$2:$A$852,1,FALSE)),0))),"H",IF(AND(AC$7&gt;=$E21,AC$7&lt;=$F21),($D21/$G21),0))),IF(AND(AC$7&gt;=$E21,AC$7&lt;=$F21),($D21/$G21),0))</f>
        <v>0</v>
      </c>
      <c r="AD21" s="34">
        <f>IF(Data!$C$2&gt;0,(IF(OR(AD$5=Data!$F$2,AD$5=Data!$G$2,(IF(COUNTIF(Data!$A$2:$A$939,AD$7),AD$7=(VLOOKUP(AD$7,Data!$A$2:$A$852,1,FALSE)),0))),"H",IF(AND(AD$7&gt;=$E21,AD$7&lt;=$F21),($D21/$G21),0))),IF(AND(AD$7&gt;=$E21,AD$7&lt;=$F21),($D21/$G21),0))</f>
        <v>0</v>
      </c>
      <c r="AE21" s="34">
        <f>IF(Data!$C$2&gt;0,(IF(OR(AE$5=Data!$F$2,AE$5=Data!$G$2,(IF(COUNTIF(Data!$A$2:$A$939,AE$7),AE$7=(VLOOKUP(AE$7,Data!$A$2:$A$852,1,FALSE)),0))),"H",IF(AND(AE$7&gt;=$E21,AE$7&lt;=$F21),($D21/$G21),0))),IF(AND(AE$7&gt;=$E21,AE$7&lt;=$F21),($D21/$G21),0))</f>
        <v>0</v>
      </c>
      <c r="AF21" s="34" t="str">
        <f>IF(Data!$C$2&gt;0,(IF(OR(AF$5=Data!$F$2,AF$5=Data!$G$2,(IF(COUNTIF(Data!$A$2:$A$939,AF$7),AF$7=(VLOOKUP(AF$7,Data!$A$2:$A$852,1,FALSE)),0))),"H",IF(AND(AF$7&gt;=$E21,AF$7&lt;=$F21),($D21/$G21),0))),IF(AND(AF$7&gt;=$E21,AF$7&lt;=$F21),($D21/$G21),0))</f>
        <v>H</v>
      </c>
      <c r="AG21" s="34" t="str">
        <f>IF(Data!$C$2&gt;0,(IF(OR(AG$5=Data!$F$2,AG$5=Data!$G$2,(IF(COUNTIF(Data!$A$2:$A$939,AG$7),AG$7=(VLOOKUP(AG$7,Data!$A$2:$A$852,1,FALSE)),0))),"H",IF(AND(AG$7&gt;=$E21,AG$7&lt;=$F21),($D21/$G21),0))),IF(AND(AG$7&gt;=$E21,AG$7&lt;=$F21),($D21/$G21),0))</f>
        <v>H</v>
      </c>
      <c r="AH21" s="34">
        <f>IF(Data!$C$2&gt;0,(IF(OR(AH$5=Data!$F$2,AH$5=Data!$G$2,(IF(COUNTIF(Data!$A$2:$A$939,AH$7),AH$7=(VLOOKUP(AH$7,Data!$A$2:$A$852,1,FALSE)),0))),"H",IF(AND(AH$7&gt;=$E21,AH$7&lt;=$F21),($D21/$G21),0))),IF(AND(AH$7&gt;=$E21,AH$7&lt;=$F21),($D21/$G21),0))</f>
        <v>0</v>
      </c>
      <c r="AI21" s="34">
        <f>IF(Data!$C$2&gt;0,(IF(OR(AI$5=Data!$F$2,AI$5=Data!$G$2,(IF(COUNTIF(Data!$A$2:$A$939,AI$7),AI$7=(VLOOKUP(AI$7,Data!$A$2:$A$852,1,FALSE)),0))),"H",IF(AND(AI$7&gt;=$E21,AI$7&lt;=$F21),($D21/$G21),0))),IF(AND(AI$7&gt;=$E21,AI$7&lt;=$F21),($D21/$G21),0))</f>
        <v>0</v>
      </c>
      <c r="AJ21" s="34">
        <f>IF(Data!$C$2&gt;0,(IF(OR(AJ$5=Data!$F$2,AJ$5=Data!$G$2,(IF(COUNTIF(Data!$A$2:$A$939,AJ$7),AJ$7=(VLOOKUP(AJ$7,Data!$A$2:$A$852,1,FALSE)),0))),"H",IF(AND(AJ$7&gt;=$E21,AJ$7&lt;=$F21),($D21/$G21),0))),IF(AND(AJ$7&gt;=$E21,AJ$7&lt;=$F21),($D21/$G21),0))</f>
        <v>0</v>
      </c>
      <c r="AK21" s="34">
        <f>IF(Data!$C$2&gt;0,(IF(OR(AK$5=Data!$F$2,AK$5=Data!$G$2,(IF(COUNTIF(Data!$A$2:$A$939,AK$7),AK$7=(VLOOKUP(AK$7,Data!$A$2:$A$852,1,FALSE)),0))),"H",IF(AND(AK$7&gt;=$E21,AK$7&lt;=$F21),($D21/$G21),0))),IF(AND(AK$7&gt;=$E21,AK$7&lt;=$F21),($D21/$G21),0))</f>
        <v>0</v>
      </c>
      <c r="AL21" s="34">
        <f>IF(Data!$C$2&gt;0,(IF(OR(AL$5=Data!$F$2,AL$5=Data!$G$2,(IF(COUNTIF(Data!$A$2:$A$939,AL$7),AL$7=(VLOOKUP(AL$7,Data!$A$2:$A$852,1,FALSE)),0))),"H",IF(AND(AL$7&gt;=$E21,AL$7&lt;=$F21),($D21/$G21),0))),IF(AND(AL$7&gt;=$E21,AL$7&lt;=$F21),($D21/$G21),0))</f>
        <v>0</v>
      </c>
      <c r="AM21" s="34" t="str">
        <f>IF(Data!$C$2&gt;0,(IF(OR(AM$5=Data!$F$2,AM$5=Data!$G$2,(IF(COUNTIF(Data!$A$2:$A$939,AM$7),AM$7=(VLOOKUP(AM$7,Data!$A$2:$A$852,1,FALSE)),0))),"H",IF(AND(AM$7&gt;=$E21,AM$7&lt;=$F21),($D21/$G21),0))),IF(AND(AM$7&gt;=$E21,AM$7&lt;=$F21),($D21/$G21),0))</f>
        <v>H</v>
      </c>
      <c r="AN21" s="34" t="str">
        <f>IF(Data!$C$2&gt;0,(IF(OR(AN$5=Data!$F$2,AN$5=Data!$G$2,(IF(COUNTIF(Data!$A$2:$A$939,AN$7),AN$7=(VLOOKUP(AN$7,Data!$A$2:$A$852,1,FALSE)),0))),"H",IF(AND(AN$7&gt;=$E21,AN$7&lt;=$F21),($D21/$G21),0))),IF(AND(AN$7&gt;=$E21,AN$7&lt;=$F21),($D21/$G21),0))</f>
        <v>H</v>
      </c>
      <c r="AO21" s="34">
        <f>IF(Data!$C$2&gt;0,(IF(OR(AO$5=Data!$F$2,AO$5=Data!$G$2,(IF(COUNTIF(Data!$A$2:$A$939,AO$7),AO$7=(VLOOKUP(AO$7,Data!$A$2:$A$852,1,FALSE)),0))),"H",IF(AND(AO$7&gt;=$E21,AO$7&lt;=$F21),($D21/$G21),0))),IF(AND(AO$7&gt;=$E21,AO$7&lt;=$F21),($D21/$G21),0))</f>
        <v>0</v>
      </c>
      <c r="AP21" s="34">
        <f>IF(Data!$C$2&gt;0,(IF(OR(AP$5=Data!$F$2,AP$5=Data!$G$2,(IF(COUNTIF(Data!$A$2:$A$939,AP$7),AP$7=(VLOOKUP(AP$7,Data!$A$2:$A$852,1,FALSE)),0))),"H",IF(AND(AP$7&gt;=$E21,AP$7&lt;=$F21),($D21/$G21),0))),IF(AND(AP$7&gt;=$E21,AP$7&lt;=$F21),($D21/$G21),0))</f>
        <v>0</v>
      </c>
      <c r="AQ21" s="34">
        <f>IF(Data!$C$2&gt;0,(IF(OR(AQ$5=Data!$F$2,AQ$5=Data!$G$2,(IF(COUNTIF(Data!$A$2:$A$939,AQ$7),AQ$7=(VLOOKUP(AQ$7,Data!$A$2:$A$852,1,FALSE)),0))),"H",IF(AND(AQ$7&gt;=$E21,AQ$7&lt;=$F21),($D21/$G21),0))),IF(AND(AQ$7&gt;=$E21,AQ$7&lt;=$F21),($D21/$G21),0))</f>
        <v>0</v>
      </c>
      <c r="AR21" s="34">
        <f>IF(Data!$C$2&gt;0,(IF(OR(AR$5=Data!$F$2,AR$5=Data!$G$2,(IF(COUNTIF(Data!$A$2:$A$939,AR$7),AR$7=(VLOOKUP(AR$7,Data!$A$2:$A$852,1,FALSE)),0))),"H",IF(AND(AR$7&gt;=$E21,AR$7&lt;=$F21),($D21/$G21),0))),IF(AND(AR$7&gt;=$E21,AR$7&lt;=$F21),($D21/$G21),0))</f>
        <v>0</v>
      </c>
      <c r="AS21" s="34">
        <f>IF(Data!$C$2&gt;0,(IF(OR(AS$5=Data!$F$2,AS$5=Data!$G$2,(IF(COUNTIF(Data!$A$2:$A$939,AS$7),AS$7=(VLOOKUP(AS$7,Data!$A$2:$A$852,1,FALSE)),0))),"H",IF(AND(AS$7&gt;=$E21,AS$7&lt;=$F21),($D21/$G21),0))),IF(AND(AS$7&gt;=$E21,AS$7&lt;=$F21),($D21/$G21),0))</f>
        <v>0</v>
      </c>
      <c r="AT21" s="34" t="str">
        <f>IF(Data!$C$2&gt;0,(IF(OR(AT$5=Data!$F$2,AT$5=Data!$G$2,(IF(COUNTIF(Data!$A$2:$A$939,AT$7),AT$7=(VLOOKUP(AT$7,Data!$A$2:$A$852,1,FALSE)),0))),"H",IF(AND(AT$7&gt;=$E21,AT$7&lt;=$F21),($D21/$G21),0))),IF(AND(AT$7&gt;=$E21,AT$7&lt;=$F21),($D21/$G21),0))</f>
        <v>H</v>
      </c>
      <c r="AU21" s="34" t="str">
        <f>IF(Data!$C$2&gt;0,(IF(OR(AU$5=Data!$F$2,AU$5=Data!$G$2,(IF(COUNTIF(Data!$A$2:$A$939,AU$7),AU$7=(VLOOKUP(AU$7,Data!$A$2:$A$852,1,FALSE)),0))),"H",IF(AND(AU$7&gt;=$E21,AU$7&lt;=$F21),($D21/$G21),0))),IF(AND(AU$7&gt;=$E21,AU$7&lt;=$F21),($D21/$G21),0))</f>
        <v>H</v>
      </c>
      <c r="AV21" s="34">
        <f>IF(Data!$C$2&gt;0,(IF(OR(AV$5=Data!$F$2,AV$5=Data!$G$2,(IF(COUNTIF(Data!$A$2:$A$939,AV$7),AV$7=(VLOOKUP(AV$7,Data!$A$2:$A$852,1,FALSE)),0))),"H",IF(AND(AV$7&gt;=$E21,AV$7&lt;=$F21),($D21/$G21),0))),IF(AND(AV$7&gt;=$E21,AV$7&lt;=$F21),($D21/$G21),0))</f>
        <v>0</v>
      </c>
      <c r="AW21" s="34">
        <f>IF(Data!$C$2&gt;0,(IF(OR(AW$5=Data!$F$2,AW$5=Data!$G$2,(IF(COUNTIF(Data!$A$2:$A$939,AW$7),AW$7=(VLOOKUP(AW$7,Data!$A$2:$A$852,1,FALSE)),0))),"H",IF(AND(AW$7&gt;=$E21,AW$7&lt;=$F21),($D21/$G21),0))),IF(AND(AW$7&gt;=$E21,AW$7&lt;=$F21),($D21/$G21),0))</f>
        <v>0</v>
      </c>
      <c r="AX21" s="34">
        <f>IF(Data!$C$2&gt;0,(IF(OR(AX$5=Data!$F$2,AX$5=Data!$G$2,(IF(COUNTIF(Data!$A$2:$A$939,AX$7),AX$7=(VLOOKUP(AX$7,Data!$A$2:$A$852,1,FALSE)),0))),"H",IF(AND(AX$7&gt;=$E21,AX$7&lt;=$F21),($D21/$G21),0))),IF(AND(AX$7&gt;=$E21,AX$7&lt;=$F21),($D21/$G21),0))</f>
        <v>0</v>
      </c>
      <c r="AY21" s="34">
        <f>IF(Data!$C$2&gt;0,(IF(OR(AY$5=Data!$F$2,AY$5=Data!$G$2,(IF(COUNTIF(Data!$A$2:$A$939,AY$7),AY$7=(VLOOKUP(AY$7,Data!$A$2:$A$852,1,FALSE)),0))),"H",IF(AND(AY$7&gt;=$E21,AY$7&lt;=$F21),($D21/$G21),0))),IF(AND(AY$7&gt;=$E21,AY$7&lt;=$F21),($D21/$G21),0))</f>
        <v>0</v>
      </c>
      <c r="AZ21" s="34">
        <f>IF(Data!$C$2&gt;0,(IF(OR(AZ$5=Data!$F$2,AZ$5=Data!$G$2,(IF(COUNTIF(Data!$A$2:$A$939,AZ$7),AZ$7=(VLOOKUP(AZ$7,Data!$A$2:$A$852,1,FALSE)),0))),"H",IF(AND(AZ$7&gt;=$E21,AZ$7&lt;=$F21),($D21/$G21),0))),IF(AND(AZ$7&gt;=$E21,AZ$7&lt;=$F21),($D21/$G21),0))</f>
        <v>0</v>
      </c>
      <c r="BA21" s="34" t="str">
        <f>IF(Data!$C$2&gt;0,(IF(OR(BA$5=Data!$F$2,BA$5=Data!$G$2,(IF(COUNTIF(Data!$A$2:$A$939,BA$7),BA$7=(VLOOKUP(BA$7,Data!$A$2:$A$852,1,FALSE)),0))),"H",IF(AND(BA$7&gt;=$E21,BA$7&lt;=$F21),($D21/$G21),0))),IF(AND(BA$7&gt;=$E21,BA$7&lt;=$F21),($D21/$G21),0))</f>
        <v>H</v>
      </c>
      <c r="BB21" s="34" t="str">
        <f>IF(Data!$C$2&gt;0,(IF(OR(BB$5=Data!$F$2,BB$5=Data!$G$2,(IF(COUNTIF(Data!$A$2:$A$939,BB$7),BB$7=(VLOOKUP(BB$7,Data!$A$2:$A$852,1,FALSE)),0))),"H",IF(AND(BB$7&gt;=$E21,BB$7&lt;=$F21),($D21/$G21),0))),IF(AND(BB$7&gt;=$E21,BB$7&lt;=$F21),($D21/$G21),0))</f>
        <v>H</v>
      </c>
      <c r="BC21" s="34">
        <f>IF(Data!$C$2&gt;0,(IF(OR(BC$5=Data!$F$2,BC$5=Data!$G$2,(IF(COUNTIF(Data!$A$2:$A$939,BC$7),BC$7=(VLOOKUP(BC$7,Data!$A$2:$A$852,1,FALSE)),0))),"H",IF(AND(BC$7&gt;=$E21,BC$7&lt;=$F21),($D21/$G21),0))),IF(AND(BC$7&gt;=$E21,BC$7&lt;=$F21),($D21/$G21),0))</f>
        <v>0</v>
      </c>
      <c r="BD21" s="34">
        <f>IF(Data!$C$2&gt;0,(IF(OR(BD$5=Data!$F$2,BD$5=Data!$G$2,(IF(COUNTIF(Data!$A$2:$A$939,BD$7),BD$7=(VLOOKUP(BD$7,Data!$A$2:$A$852,1,FALSE)),0))),"H",IF(AND(BD$7&gt;=$E21,BD$7&lt;=$F21),($D21/$G21),0))),IF(AND(BD$7&gt;=$E21,BD$7&lt;=$F21),($D21/$G21),0))</f>
        <v>0</v>
      </c>
      <c r="BE21" s="34">
        <f>IF(Data!$C$2&gt;0,(IF(OR(BE$5=Data!$F$2,BE$5=Data!$G$2,(IF(COUNTIF(Data!$A$2:$A$939,BE$7),BE$7=(VLOOKUP(BE$7,Data!$A$2:$A$852,1,FALSE)),0))),"H",IF(AND(BE$7&gt;=$E21,BE$7&lt;=$F21),($D21/$G21),0))),IF(AND(BE$7&gt;=$E21,BE$7&lt;=$F21),($D21/$G21),0))</f>
        <v>0</v>
      </c>
      <c r="BF21" s="34">
        <f>IF(Data!$C$2&gt;0,(IF(OR(BF$5=Data!$F$2,BF$5=Data!$G$2,(IF(COUNTIF(Data!$A$2:$A$939,BF$7),BF$7=(VLOOKUP(BF$7,Data!$A$2:$A$852,1,FALSE)),0))),"H",IF(AND(BF$7&gt;=$E21,BF$7&lt;=$F21),($D21/$G21),0))),IF(AND(BF$7&gt;=$E21,BF$7&lt;=$F21),($D21/$G21),0))</f>
        <v>0</v>
      </c>
      <c r="BG21" s="34">
        <f>IF(Data!$C$2&gt;0,(IF(OR(BG$5=Data!$F$2,BG$5=Data!$G$2,(IF(COUNTIF(Data!$A$2:$A$939,BG$7),BG$7=(VLOOKUP(BG$7,Data!$A$2:$A$852,1,FALSE)),0))),"H",IF(AND(BG$7&gt;=$E21,BG$7&lt;=$F21),($D21/$G21),0))),IF(AND(BG$7&gt;=$E21,BG$7&lt;=$F21),($D21/$G21),0))</f>
        <v>0</v>
      </c>
      <c r="BH21" s="34" t="str">
        <f>IF(Data!$C$2&gt;0,(IF(OR(BH$5=Data!$F$2,BH$5=Data!$G$2,(IF(COUNTIF(Data!$A$2:$A$939,BH$7),BH$7=(VLOOKUP(BH$7,Data!$A$2:$A$852,1,FALSE)),0))),"H",IF(AND(BH$7&gt;=$E21,BH$7&lt;=$F21),($D21/$G21),0))),IF(AND(BH$7&gt;=$E21,BH$7&lt;=$F21),($D21/$G21),0))</f>
        <v>H</v>
      </c>
      <c r="BI21" s="34" t="str">
        <f>IF(Data!$C$2&gt;0,(IF(OR(BI$5=Data!$F$2,BI$5=Data!$G$2,(IF(COUNTIF(Data!$A$2:$A$939,BI$7),BI$7=(VLOOKUP(BI$7,Data!$A$2:$A$852,1,FALSE)),0))),"H",IF(AND(BI$7&gt;=$E21,BI$7&lt;=$F21),($D21/$G21),0))),IF(AND(BI$7&gt;=$E21,BI$7&lt;=$F21),($D21/$G21),0))</f>
        <v>H</v>
      </c>
      <c r="BJ21" s="34">
        <f>IF(Data!$C$2&gt;0,(IF(OR(BJ$5=Data!$F$2,BJ$5=Data!$G$2,(IF(COUNTIF(Data!$A$2:$A$939,BJ$7),BJ$7=(VLOOKUP(BJ$7,Data!$A$2:$A$852,1,FALSE)),0))),"H",IF(AND(BJ$7&gt;=$E21,BJ$7&lt;=$F21),($D21/$G21),0))),IF(AND(BJ$7&gt;=$E21,BJ$7&lt;=$F21),($D21/$G21),0))</f>
        <v>0</v>
      </c>
      <c r="BK21" s="34">
        <f>IF(Data!$C$2&gt;0,(IF(OR(BK$5=Data!$F$2,BK$5=Data!$G$2,(IF(COUNTIF(Data!$A$2:$A$939,BK$7),BK$7=(VLOOKUP(BK$7,Data!$A$2:$A$852,1,FALSE)),0))),"H",IF(AND(BK$7&gt;=$E21,BK$7&lt;=$F21),($D21/$G21),0))),IF(AND(BK$7&gt;=$E21,BK$7&lt;=$F21),($D21/$G21),0))</f>
        <v>0</v>
      </c>
      <c r="BL21" s="34">
        <f>IF(Data!$C$2&gt;0,(IF(OR(BL$5=Data!$F$2,BL$5=Data!$G$2,(IF(COUNTIF(Data!$A$2:$A$939,BL$7),BL$7=(VLOOKUP(BL$7,Data!$A$2:$A$852,1,FALSE)),0))),"H",IF(AND(BL$7&gt;=$E21,BL$7&lt;=$F21),($D21/$G21),0))),IF(AND(BL$7&gt;=$E21,BL$7&lt;=$F21),($D21/$G21),0))</f>
        <v>0</v>
      </c>
      <c r="BM21" s="34">
        <f>IF(Data!$C$2&gt;0,(IF(OR(BM$5=Data!$F$2,BM$5=Data!$G$2,(IF(COUNTIF(Data!$A$2:$A$939,BM$7),BM$7=(VLOOKUP(BM$7,Data!$A$2:$A$852,1,FALSE)),0))),"H",IF(AND(BM$7&gt;=$E21,BM$7&lt;=$F21),($D21/$G21),0))),IF(AND(BM$7&gt;=$E21,BM$7&lt;=$F21),($D21/$G21),0))</f>
        <v>0</v>
      </c>
      <c r="BN21" s="34">
        <f>IF(Data!$C$2&gt;0,(IF(OR(BN$5=Data!$F$2,BN$5=Data!$G$2,(IF(COUNTIF(Data!$A$2:$A$939,BN$7),BN$7=(VLOOKUP(BN$7,Data!$A$2:$A$852,1,FALSE)),0))),"H",IF(AND(BN$7&gt;=$E21,BN$7&lt;=$F21),($D21/$G21),0))),IF(AND(BN$7&gt;=$E21,BN$7&lt;=$F21),($D21/$G21),0))</f>
        <v>0</v>
      </c>
      <c r="BO21" s="34" t="str">
        <f>IF(Data!$C$2&gt;0,(IF(OR(BO$5=Data!$F$2,BO$5=Data!$G$2,(IF(COUNTIF(Data!$A$2:$A$939,BO$7),BO$7=(VLOOKUP(BO$7,Data!$A$2:$A$852,1,FALSE)),0))),"H",IF(AND(BO$7&gt;=$E21,BO$7&lt;=$F21),($D21/$G21),0))),IF(AND(BO$7&gt;=$E21,BO$7&lt;=$F21),($D21/$G21),0))</f>
        <v>H</v>
      </c>
      <c r="BP21" s="34" t="str">
        <f>IF(Data!$C$2&gt;0,(IF(OR(BP$5=Data!$F$2,BP$5=Data!$G$2,(IF(COUNTIF(Data!$A$2:$A$939,BP$7),BP$7=(VLOOKUP(BP$7,Data!$A$2:$A$852,1,FALSE)),0))),"H",IF(AND(BP$7&gt;=$E21,BP$7&lt;=$F21),($D21/$G21),0))),IF(AND(BP$7&gt;=$E21,BP$7&lt;=$F21),($D21/$G21),0))</f>
        <v>H</v>
      </c>
      <c r="BQ21" s="34">
        <f>IF(Data!$C$2&gt;0,(IF(OR(BQ$5=Data!$F$2,BQ$5=Data!$G$2,(IF(COUNTIF(Data!$A$2:$A$939,BQ$7),BQ$7=(VLOOKUP(BQ$7,Data!$A$2:$A$852,1,FALSE)),0))),"H",IF(AND(BQ$7&gt;=$E21,BQ$7&lt;=$F21),($D21/$G21),0))),IF(AND(BQ$7&gt;=$E21,BQ$7&lt;=$F21),($D21/$G21),0))</f>
        <v>0</v>
      </c>
      <c r="BR21" s="34">
        <f>IF(Data!$C$2&gt;0,(IF(OR(BR$5=Data!$F$2,BR$5=Data!$G$2,(IF(COUNTIF(Data!$A$2:$A$939,BR$7),BR$7=(VLOOKUP(BR$7,Data!$A$2:$A$852,1,FALSE)),0))),"H",IF(AND(BR$7&gt;=$E21,BR$7&lt;=$F21),($D21/$G21),0))),IF(AND(BR$7&gt;=$E21,BR$7&lt;=$F21),($D21/$G21),0))</f>
        <v>0</v>
      </c>
      <c r="BS21" s="34">
        <f>IF(Data!$C$2&gt;0,(IF(OR(BS$5=Data!$F$2,BS$5=Data!$G$2,(IF(COUNTIF(Data!$A$2:$A$939,BS$7),BS$7=(VLOOKUP(BS$7,Data!$A$2:$A$852,1,FALSE)),0))),"H",IF(AND(BS$7&gt;=$E21,BS$7&lt;=$F21),($D21/$G21),0))),IF(AND(BS$7&gt;=$E21,BS$7&lt;=$F21),($D21/$G21),0))</f>
        <v>0</v>
      </c>
      <c r="BT21" s="34">
        <f>IF(Data!$C$2&gt;0,(IF(OR(BT$5=Data!$F$2,BT$5=Data!$G$2,(IF(COUNTIF(Data!$A$2:$A$939,BT$7),BT$7=(VLOOKUP(BT$7,Data!$A$2:$A$852,1,FALSE)),0))),"H",IF(AND(BT$7&gt;=$E21,BT$7&lt;=$F21),($D21/$G21),0))),IF(AND(BT$7&gt;=$E21,BT$7&lt;=$F21),($D21/$G21),0))</f>
        <v>0</v>
      </c>
      <c r="BU21" s="34">
        <f>IF(Data!$C$2&gt;0,(IF(OR(BU$5=Data!$F$2,BU$5=Data!$G$2,(IF(COUNTIF(Data!$A$2:$A$939,BU$7),BU$7=(VLOOKUP(BU$7,Data!$A$2:$A$852,1,FALSE)),0))),"H",IF(AND(BU$7&gt;=$E21,BU$7&lt;=$F21),($D21/$G21),0))),IF(AND(BU$7&gt;=$E21,BU$7&lt;=$F21),($D21/$G21),0))</f>
        <v>0</v>
      </c>
      <c r="BV21" s="34" t="str">
        <f>IF(Data!$C$2&gt;0,(IF(OR(BV$5=Data!$F$2,BV$5=Data!$G$2,(IF(COUNTIF(Data!$A$2:$A$939,BV$7),BV$7=(VLOOKUP(BV$7,Data!$A$2:$A$852,1,FALSE)),0))),"H",IF(AND(BV$7&gt;=$E21,BV$7&lt;=$F21),($D21/$G21),0))),IF(AND(BV$7&gt;=$E21,BV$7&lt;=$F21),($D21/$G21),0))</f>
        <v>H</v>
      </c>
      <c r="BW21" s="34" t="str">
        <f>IF(Data!$C$2&gt;0,(IF(OR(BW$5=Data!$F$2,BW$5=Data!$G$2,(IF(COUNTIF(Data!$A$2:$A$939,BW$7),BW$7=(VLOOKUP(BW$7,Data!$A$2:$A$852,1,FALSE)),0))),"H",IF(AND(BW$7&gt;=$E21,BW$7&lt;=$F21),($D21/$G21),0))),IF(AND(BW$7&gt;=$E21,BW$7&lt;=$F21),($D21/$G21),0))</f>
        <v>H</v>
      </c>
      <c r="BX21" s="34">
        <f>IF(Data!$C$2&gt;0,(IF(OR(BX$5=Data!$F$2,BX$5=Data!$G$2,(IF(COUNTIF(Data!$A$2:$A$939,BX$7),BX$7=(VLOOKUP(BX$7,Data!$A$2:$A$852,1,FALSE)),0))),"H",IF(AND(BX$7&gt;=$E21,BX$7&lt;=$F21),($D21/$G21),0))),IF(AND(BX$7&gt;=$E21,BX$7&lt;=$F21),($D21/$G21),0))</f>
        <v>0</v>
      </c>
      <c r="BY21" s="34">
        <f>IF(Data!$C$2&gt;0,(IF(OR(BY$5=Data!$F$2,BY$5=Data!$G$2,(IF(COUNTIF(Data!$A$2:$A$939,BY$7),BY$7=(VLOOKUP(BY$7,Data!$A$2:$A$852,1,FALSE)),0))),"H",IF(AND(BY$7&gt;=$E21,BY$7&lt;=$F21),($D21/$G21),0))),IF(AND(BY$7&gt;=$E21,BY$7&lt;=$F21),($D21/$G21),0))</f>
        <v>0</v>
      </c>
      <c r="BZ21" s="34">
        <f>IF(Data!$C$2&gt;0,(IF(OR(BZ$5=Data!$F$2,BZ$5=Data!$G$2,(IF(COUNTIF(Data!$A$2:$A$939,BZ$7),BZ$7=(VLOOKUP(BZ$7,Data!$A$2:$A$852,1,FALSE)),0))),"H",IF(AND(BZ$7&gt;=$E21,BZ$7&lt;=$F21),($D21/$G21),0))),IF(AND(BZ$7&gt;=$E21,BZ$7&lt;=$F21),($D21/$G21),0))</f>
        <v>0</v>
      </c>
      <c r="CA21" s="34">
        <f>IF(Data!$C$2&gt;0,(IF(OR(CA$5=Data!$F$2,CA$5=Data!$G$2,(IF(COUNTIF(Data!$A$2:$A$939,CA$7),CA$7=(VLOOKUP(CA$7,Data!$A$2:$A$852,1,FALSE)),0))),"H",IF(AND(CA$7&gt;=$E21,CA$7&lt;=$F21),($D21/$G21),0))),IF(AND(CA$7&gt;=$E21,CA$7&lt;=$F21),($D21/$G21),0))</f>
        <v>0</v>
      </c>
      <c r="CB21" s="34">
        <f>IF(Data!$C$2&gt;0,(IF(OR(CB$5=Data!$F$2,CB$5=Data!$G$2,(IF(COUNTIF(Data!$A$2:$A$939,CB$7),CB$7=(VLOOKUP(CB$7,Data!$A$2:$A$852,1,FALSE)),0))),"H",IF(AND(CB$7&gt;=$E21,CB$7&lt;=$F21),($D21/$G21),0))),IF(AND(CB$7&gt;=$E21,CB$7&lt;=$F21),($D21/$G21),0))</f>
        <v>0</v>
      </c>
      <c r="CC21" s="34" t="str">
        <f>IF(Data!$C$2&gt;0,(IF(OR(CC$5=Data!$F$2,CC$5=Data!$G$2,(IF(COUNTIF(Data!$A$2:$A$939,CC$7),CC$7=(VLOOKUP(CC$7,Data!$A$2:$A$852,1,FALSE)),0))),"H",IF(AND(CC$7&gt;=$E21,CC$7&lt;=$F21),($D21/$G21),0))),IF(AND(CC$7&gt;=$E21,CC$7&lt;=$F21),($D21/$G21),0))</f>
        <v>H</v>
      </c>
      <c r="CD21" s="34" t="str">
        <f>IF(Data!$C$2&gt;0,(IF(OR(CD$5=Data!$F$2,CD$5=Data!$G$2,(IF(COUNTIF(Data!$A$2:$A$939,CD$7),CD$7=(VLOOKUP(CD$7,Data!$A$2:$A$852,1,FALSE)),0))),"H",IF(AND(CD$7&gt;=$E21,CD$7&lt;=$F21),($D21/$G21),0))),IF(AND(CD$7&gt;=$E21,CD$7&lt;=$F21),($D21/$G21),0))</f>
        <v>H</v>
      </c>
      <c r="CE21" s="34">
        <f>IF(Data!$C$2&gt;0,(IF(OR(CE$5=Data!$F$2,CE$5=Data!$G$2,(IF(COUNTIF(Data!$A$2:$A$939,CE$7),CE$7=(VLOOKUP(CE$7,Data!$A$2:$A$852,1,FALSE)),0))),"H",IF(AND(CE$7&gt;=$E21,CE$7&lt;=$F21),($D21/$G21),0))),IF(AND(CE$7&gt;=$E21,CE$7&lt;=$F21),($D21/$G21),0))</f>
        <v>0</v>
      </c>
      <c r="CF21" s="34">
        <f>IF(Data!$C$2&gt;0,(IF(OR(CF$5=Data!$F$2,CF$5=Data!$G$2,(IF(COUNTIF(Data!$A$2:$A$939,CF$7),CF$7=(VLOOKUP(CF$7,Data!$A$2:$A$852,1,FALSE)),0))),"H",IF(AND(CF$7&gt;=$E21,CF$7&lt;=$F21),($D21/$G21),0))),IF(AND(CF$7&gt;=$E21,CF$7&lt;=$F21),($D21/$G21),0))</f>
        <v>0</v>
      </c>
      <c r="CG21" s="34">
        <f>IF(Data!$C$2&gt;0,(IF(OR(CG$5=Data!$F$2,CG$5=Data!$G$2,(IF(COUNTIF(Data!$A$2:$A$939,CG$7),CG$7=(VLOOKUP(CG$7,Data!$A$2:$A$852,1,FALSE)),0))),"H",IF(AND(CG$7&gt;=$E21,CG$7&lt;=$F21),($D21/$G21),0))),IF(AND(CG$7&gt;=$E21,CG$7&lt;=$F21),($D21/$G21),0))</f>
        <v>0</v>
      </c>
      <c r="CH21" s="34">
        <f>IF(Data!$C$2&gt;0,(IF(OR(CH$5=Data!$F$2,CH$5=Data!$G$2,(IF(COUNTIF(Data!$A$2:$A$939,CH$7),CH$7=(VLOOKUP(CH$7,Data!$A$2:$A$852,1,FALSE)),0))),"H",IF(AND(CH$7&gt;=$E21,CH$7&lt;=$F21),($D21/$G21),0))),IF(AND(CH$7&gt;=$E21,CH$7&lt;=$F21),($D21/$G21),0))</f>
        <v>0</v>
      </c>
      <c r="CI21" s="34">
        <f>IF(Data!$C$2&gt;0,(IF(OR(CI$5=Data!$F$2,CI$5=Data!$G$2,(IF(COUNTIF(Data!$A$2:$A$939,CI$7),CI$7=(VLOOKUP(CI$7,Data!$A$2:$A$852,1,FALSE)),0))),"H",IF(AND(CI$7&gt;=$E21,CI$7&lt;=$F21),($D21/$G21),0))),IF(AND(CI$7&gt;=$E21,CI$7&lt;=$F21),($D21/$G21),0))</f>
        <v>0</v>
      </c>
      <c r="CJ21" s="34" t="str">
        <f>IF(Data!$C$2&gt;0,(IF(OR(CJ$5=Data!$F$2,CJ$5=Data!$G$2,(IF(COUNTIF(Data!$A$2:$A$939,CJ$7),CJ$7=(VLOOKUP(CJ$7,Data!$A$2:$A$852,1,FALSE)),0))),"H",IF(AND(CJ$7&gt;=$E21,CJ$7&lt;=$F21),($D21/$G21),0))),IF(AND(CJ$7&gt;=$E21,CJ$7&lt;=$F21),($D21/$G21),0))</f>
        <v>H</v>
      </c>
      <c r="CK21" s="34" t="str">
        <f>IF(Data!$C$2&gt;0,(IF(OR(CK$5=Data!$F$2,CK$5=Data!$G$2,(IF(COUNTIF(Data!$A$2:$A$939,CK$7),CK$7=(VLOOKUP(CK$7,Data!$A$2:$A$852,1,FALSE)),0))),"H",IF(AND(CK$7&gt;=$E21,CK$7&lt;=$F21),($D21/$G21),0))),IF(AND(CK$7&gt;=$E21,CK$7&lt;=$F21),($D21/$G21),0))</f>
        <v>H</v>
      </c>
      <c r="CL21" s="34">
        <f>IF(Data!$C$2&gt;0,(IF(OR(CL$5=Data!$F$2,CL$5=Data!$G$2,(IF(COUNTIF(Data!$A$2:$A$939,CL$7),CL$7=(VLOOKUP(CL$7,Data!$A$2:$A$852,1,FALSE)),0))),"H",IF(AND(CL$7&gt;=$E21,CL$7&lt;=$F21),($D21/$G21),0))),IF(AND(CL$7&gt;=$E21,CL$7&lt;=$F21),($D21/$G21),0))</f>
        <v>0</v>
      </c>
      <c r="CM21" s="34">
        <f>IF(Data!$C$2&gt;0,(IF(OR(CM$5=Data!$F$2,CM$5=Data!$G$2,(IF(COUNTIF(Data!$A$2:$A$939,CM$7),CM$7=(VLOOKUP(CM$7,Data!$A$2:$A$852,1,FALSE)),0))),"H",IF(AND(CM$7&gt;=$E21,CM$7&lt;=$F21),($D21/$G21),0))),IF(AND(CM$7&gt;=$E21,CM$7&lt;=$F21),($D21/$G21),0))</f>
        <v>0</v>
      </c>
      <c r="CN21" s="34">
        <f>IF(Data!$C$2&gt;0,(IF(OR(CN$5=Data!$F$2,CN$5=Data!$G$2,(IF(COUNTIF(Data!$A$2:$A$939,CN$7),CN$7=(VLOOKUP(CN$7,Data!$A$2:$A$852,1,FALSE)),0))),"H",IF(AND(CN$7&gt;=$E21,CN$7&lt;=$F21),($D21/$G21),0))),IF(AND(CN$7&gt;=$E21,CN$7&lt;=$F21),($D21/$G21),0))</f>
        <v>8</v>
      </c>
      <c r="CO21" s="34">
        <f>IF(Data!$C$2&gt;0,(IF(OR(CO$5=Data!$F$2,CO$5=Data!$G$2,(IF(COUNTIF(Data!$A$2:$A$939,CO$7),CO$7=(VLOOKUP(CO$7,Data!$A$2:$A$852,1,FALSE)),0))),"H",IF(AND(CO$7&gt;=$E21,CO$7&lt;=$F21),($D21/$G21),0))),IF(AND(CO$7&gt;=$E21,CO$7&lt;=$F21),($D21/$G21),0))</f>
        <v>8</v>
      </c>
      <c r="CP21" s="34">
        <f>IF(Data!$C$2&gt;0,(IF(OR(CP$5=Data!$F$2,CP$5=Data!$G$2,(IF(COUNTIF(Data!$A$2:$A$939,CP$7),CP$7=(VLOOKUP(CP$7,Data!$A$2:$A$852,1,FALSE)),0))),"H",IF(AND(CP$7&gt;=$E21,CP$7&lt;=$F21),($D21/$G21),0))),IF(AND(CP$7&gt;=$E21,CP$7&lt;=$F21),($D21/$G21),0))</f>
        <v>0</v>
      </c>
      <c r="CQ21" s="34" t="str">
        <f>IF(Data!$C$2&gt;0,(IF(OR(CQ$5=Data!$F$2,CQ$5=Data!$G$2,(IF(COUNTIF(Data!$A$2:$A$939,CQ$7),CQ$7=(VLOOKUP(CQ$7,Data!$A$2:$A$852,1,FALSE)),0))),"H",IF(AND(CQ$7&gt;=$E21,CQ$7&lt;=$F21),($D21/$G21),0))),IF(AND(CQ$7&gt;=$E21,CQ$7&lt;=$F21),($D21/$G21),0))</f>
        <v>H</v>
      </c>
      <c r="CR21" s="34" t="str">
        <f>IF(Data!$C$2&gt;0,(IF(OR(CR$5=Data!$F$2,CR$5=Data!$G$2,(IF(COUNTIF(Data!$A$2:$A$939,CR$7),CR$7=(VLOOKUP(CR$7,Data!$A$2:$A$852,1,FALSE)),0))),"H",IF(AND(CR$7&gt;=$E21,CR$7&lt;=$F21),($D21/$G21),0))),IF(AND(CR$7&gt;=$E21,CR$7&lt;=$F21),($D21/$G21),0))</f>
        <v>H</v>
      </c>
      <c r="CS21" s="34">
        <f>IF(Data!$C$2&gt;0,(IF(OR(CS$5=Data!$F$2,CS$5=Data!$G$2,(IF(COUNTIF(Data!$A$2:$A$939,CS$7),CS$7=(VLOOKUP(CS$7,Data!$A$2:$A$852,1,FALSE)),0))),"H",IF(AND(CS$7&gt;=$E21,CS$7&lt;=$F21),($D21/$G21),0))),IF(AND(CS$7&gt;=$E21,CS$7&lt;=$F21),($D21/$G21),0))</f>
        <v>0</v>
      </c>
      <c r="CT21" s="34">
        <f>IF(Data!$C$2&gt;0,(IF(OR(CT$5=Data!$F$2,CT$5=Data!$G$2,(IF(COUNTIF(Data!$A$2:$A$939,CT$7),CT$7=(VLOOKUP(CT$7,Data!$A$2:$A$852,1,FALSE)),0))),"H",IF(AND(CT$7&gt;=$E21,CT$7&lt;=$F21),($D21/$G21),0))),IF(AND(CT$7&gt;=$E21,CT$7&lt;=$F21),($D21/$G21),0))</f>
        <v>0</v>
      </c>
      <c r="CU21" s="34">
        <f>IF(Data!$C$2&gt;0,(IF(OR(CU$5=Data!$F$2,CU$5=Data!$G$2,(IF(COUNTIF(Data!$A$2:$A$939,CU$7),CU$7=(VLOOKUP(CU$7,Data!$A$2:$A$852,1,FALSE)),0))),"H",IF(AND(CU$7&gt;=$E21,CU$7&lt;=$F21),($D21/$G21),0))),IF(AND(CU$7&gt;=$E21,CU$7&lt;=$F21),($D21/$G21),0))</f>
        <v>0</v>
      </c>
      <c r="CV21" s="34">
        <f>IF(Data!$C$2&gt;0,(IF(OR(CV$5=Data!$F$2,CV$5=Data!$G$2,(IF(COUNTIF(Data!$A$2:$A$939,CV$7),CV$7=(VLOOKUP(CV$7,Data!$A$2:$A$852,1,FALSE)),0))),"H",IF(AND(CV$7&gt;=$E21,CV$7&lt;=$F21),($D21/$G21),0))),IF(AND(CV$7&gt;=$E21,CV$7&lt;=$F21),($D21/$G21),0))</f>
        <v>0</v>
      </c>
      <c r="CW21" s="34">
        <f>IF(Data!$C$2&gt;0,(IF(OR(CW$5=Data!$F$2,CW$5=Data!$G$2,(IF(COUNTIF(Data!$A$2:$A$939,CW$7),CW$7=(VLOOKUP(CW$7,Data!$A$2:$A$852,1,FALSE)),0))),"H",IF(AND(CW$7&gt;=$E21,CW$7&lt;=$F21),($D21/$G21),0))),IF(AND(CW$7&gt;=$E21,CW$7&lt;=$F21),($D21/$G21),0))</f>
        <v>0</v>
      </c>
      <c r="CX21" s="34" t="str">
        <f>IF(Data!$C$2&gt;0,(IF(OR(CX$5=Data!$F$2,CX$5=Data!$G$2,(IF(COUNTIF(Data!$A$2:$A$939,CX$7),CX$7=(VLOOKUP(CX$7,Data!$A$2:$A$852,1,FALSE)),0))),"H",IF(AND(CX$7&gt;=$E21,CX$7&lt;=$F21),($D21/$G21),0))),IF(AND(CX$7&gt;=$E21,CX$7&lt;=$F21),($D21/$G21),0))</f>
        <v>H</v>
      </c>
      <c r="CY21" s="34" t="str">
        <f>IF(Data!$C$2&gt;0,(IF(OR(CY$5=Data!$F$2,CY$5=Data!$G$2,(IF(COUNTIF(Data!$A$2:$A$939,CY$7),CY$7=(VLOOKUP(CY$7,Data!$A$2:$A$852,1,FALSE)),0))),"H",IF(AND(CY$7&gt;=$E21,CY$7&lt;=$F21),($D21/$G21),0))),IF(AND(CY$7&gt;=$E21,CY$7&lt;=$F21),($D21/$G21),0))</f>
        <v>H</v>
      </c>
      <c r="CZ21" s="34">
        <f>IF(Data!$C$2&gt;0,(IF(OR(CZ$5=Data!$F$2,CZ$5=Data!$G$2,(IF(COUNTIF(Data!$A$2:$A$939,CZ$7),CZ$7=(VLOOKUP(CZ$7,Data!$A$2:$A$852,1,FALSE)),0))),"H",IF(AND(CZ$7&gt;=$E21,CZ$7&lt;=$F21),($D21/$G21),0))),IF(AND(CZ$7&gt;=$E21,CZ$7&lt;=$F21),($D21/$G21),0))</f>
        <v>0</v>
      </c>
      <c r="DA21" s="34">
        <f>IF(Data!$C$2&gt;0,(IF(OR(DA$5=Data!$F$2,DA$5=Data!$G$2,(IF(COUNTIF(Data!$A$2:$A$939,DA$7),DA$7=(VLOOKUP(DA$7,Data!$A$2:$A$852,1,FALSE)),0))),"H",IF(AND(DA$7&gt;=$E21,DA$7&lt;=$F21),($D21/$G21),0))),IF(AND(DA$7&gt;=$E21,DA$7&lt;=$F21),($D21/$G21),0))</f>
        <v>0</v>
      </c>
      <c r="DB21" s="34">
        <f>IF(Data!$C$2&gt;0,(IF(OR(DB$5=Data!$F$2,DB$5=Data!$G$2,(IF(COUNTIF(Data!$A$2:$A$939,DB$7),DB$7=(VLOOKUP(DB$7,Data!$A$2:$A$852,1,FALSE)),0))),"H",IF(AND(DB$7&gt;=$E21,DB$7&lt;=$F21),($D21/$G21),0))),IF(AND(DB$7&gt;=$E21,DB$7&lt;=$F21),($D21/$G21),0))</f>
        <v>0</v>
      </c>
      <c r="DC21" s="34">
        <f>IF(Data!$C$2&gt;0,(IF(OR(DC$5=Data!$F$2,DC$5=Data!$G$2,(IF(COUNTIF(Data!$A$2:$A$939,DC$7),DC$7=(VLOOKUP(DC$7,Data!$A$2:$A$852,1,FALSE)),0))),"H",IF(AND(DC$7&gt;=$E21,DC$7&lt;=$F21),($D21/$G21),0))),IF(AND(DC$7&gt;=$E21,DC$7&lt;=$F21),($D21/$G21),0))</f>
        <v>0</v>
      </c>
      <c r="DD21" s="34">
        <f>IF(Data!$C$2&gt;0,(IF(OR(DD$5=Data!$F$2,DD$5=Data!$G$2,(IF(COUNTIF(Data!$A$2:$A$939,DD$7),DD$7=(VLOOKUP(DD$7,Data!$A$2:$A$852,1,FALSE)),0))),"H",IF(AND(DD$7&gt;=$E21,DD$7&lt;=$F21),($D21/$G21),0))),IF(AND(DD$7&gt;=$E21,DD$7&lt;=$F21),($D21/$G21),0))</f>
        <v>0</v>
      </c>
      <c r="DE21" s="34" t="str">
        <f>IF(Data!$C$2&gt;0,(IF(OR(DE$5=Data!$F$2,DE$5=Data!$G$2,(IF(COUNTIF(Data!$A$2:$A$939,DE$7),DE$7=(VLOOKUP(DE$7,Data!$A$2:$A$852,1,FALSE)),0))),"H",IF(AND(DE$7&gt;=$E21,DE$7&lt;=$F21),($D21/$G21),0))),IF(AND(DE$7&gt;=$E21,DE$7&lt;=$F21),($D21/$G21),0))</f>
        <v>H</v>
      </c>
      <c r="DF21" s="34" t="str">
        <f>IF(Data!$C$2&gt;0,(IF(OR(DF$5=Data!$F$2,DF$5=Data!$G$2,(IF(COUNTIF(Data!$A$2:$A$939,DF$7),DF$7=(VLOOKUP(DF$7,Data!$A$2:$A$852,1,FALSE)),0))),"H",IF(AND(DF$7&gt;=$E21,DF$7&lt;=$F21),($D21/$G21),0))),IF(AND(DF$7&gt;=$E21,DF$7&lt;=$F21),($D21/$G21),0))</f>
        <v>H</v>
      </c>
      <c r="DG21" s="34">
        <f>IF(Data!$C$2&gt;0,(IF(OR(DG$5=Data!$F$2,DG$5=Data!$G$2,(IF(COUNTIF(Data!$A$2:$A$939,DG$7),DG$7=(VLOOKUP(DG$7,Data!$A$2:$A$852,1,FALSE)),0))),"H",IF(AND(DG$7&gt;=$E21,DG$7&lt;=$F21),($D21/$G21),0))),IF(AND(DG$7&gt;=$E21,DG$7&lt;=$F21),($D21/$G21),0))</f>
        <v>0</v>
      </c>
      <c r="DH21" s="34">
        <f>IF(Data!$C$2&gt;0,(IF(OR(DH$5=Data!$F$2,DH$5=Data!$G$2,(IF(COUNTIF(Data!$A$2:$A$939,DH$7),DH$7=(VLOOKUP(DH$7,Data!$A$2:$A$852,1,FALSE)),0))),"H",IF(AND(DH$7&gt;=$E21,DH$7&lt;=$F21),($D21/$G21),0))),IF(AND(DH$7&gt;=$E21,DH$7&lt;=$F21),($D21/$G21),0))</f>
        <v>0</v>
      </c>
      <c r="DI21" s="34">
        <f>IF(Data!$C$2&gt;0,(IF(OR(DI$5=Data!$F$2,DI$5=Data!$G$2,(IF(COUNTIF(Data!$A$2:$A$939,DI$7),DI$7=(VLOOKUP(DI$7,Data!$A$2:$A$852,1,FALSE)),0))),"H",IF(AND(DI$7&gt;=$E21,DI$7&lt;=$F21),($D21/$G21),0))),IF(AND(DI$7&gt;=$E21,DI$7&lt;=$F21),($D21/$G21),0))</f>
        <v>0</v>
      </c>
      <c r="DJ21" s="34">
        <f>IF(Data!$C$2&gt;0,(IF(OR(DJ$5=Data!$F$2,DJ$5=Data!$G$2,(IF(COUNTIF(Data!$A$2:$A$939,DJ$7),DJ$7=(VLOOKUP(DJ$7,Data!$A$2:$A$852,1,FALSE)),0))),"H",IF(AND(DJ$7&gt;=$E21,DJ$7&lt;=$F21),($D21/$G21),0))),IF(AND(DJ$7&gt;=$E21,DJ$7&lt;=$F21),($D21/$G21),0))</f>
        <v>0</v>
      </c>
      <c r="DK21" s="34">
        <f>IF(Data!$C$2&gt;0,(IF(OR(DK$5=Data!$F$2,DK$5=Data!$G$2,(IF(COUNTIF(Data!$A$2:$A$939,DK$7),DK$7=(VLOOKUP(DK$7,Data!$A$2:$A$852,1,FALSE)),0))),"H",IF(AND(DK$7&gt;=$E21,DK$7&lt;=$F21),($D21/$G21),0))),IF(AND(DK$7&gt;=$E21,DK$7&lt;=$F21),($D21/$G21),0))</f>
        <v>0</v>
      </c>
      <c r="DL21" s="34" t="str">
        <f>IF(Data!$C$2&gt;0,(IF(OR(DL$5=Data!$F$2,DL$5=Data!$G$2,(IF(COUNTIF(Data!$A$2:$A$939,DL$7),DL$7=(VLOOKUP(DL$7,Data!$A$2:$A$852,1,FALSE)),0))),"H",IF(AND(DL$7&gt;=$E21,DL$7&lt;=$F21),($D21/$G21),0))),IF(AND(DL$7&gt;=$E21,DL$7&lt;=$F21),($D21/$G21),0))</f>
        <v>H</v>
      </c>
      <c r="DM21" s="34" t="str">
        <f>IF(Data!$C$2&gt;0,(IF(OR(DM$5=Data!$F$2,DM$5=Data!$G$2,(IF(COUNTIF(Data!$A$2:$A$939,DM$7),DM$7=(VLOOKUP(DM$7,Data!$A$2:$A$852,1,FALSE)),0))),"H",IF(AND(DM$7&gt;=$E21,DM$7&lt;=$F21),($D21/$G21),0))),IF(AND(DM$7&gt;=$E21,DM$7&lt;=$F21),($D21/$G21),0))</f>
        <v>H</v>
      </c>
      <c r="DN21" s="34">
        <f>IF(Data!$C$2&gt;0,(IF(OR(DN$5=Data!$F$2,DN$5=Data!$G$2,(IF(COUNTIF(Data!$A$2:$A$939,DN$7),DN$7=(VLOOKUP(DN$7,Data!$A$2:$A$852,1,FALSE)),0))),"H",IF(AND(DN$7&gt;=$E21,DN$7&lt;=$F21),($D21/$G21),0))),IF(AND(DN$7&gt;=$E21,DN$7&lt;=$F21),($D21/$G21),0))</f>
        <v>0</v>
      </c>
      <c r="DO21" s="34">
        <f>IF(Data!$C$2&gt;0,(IF(OR(DO$5=Data!$F$2,DO$5=Data!$G$2,(IF(COUNTIF(Data!$A$2:$A$939,DO$7),DO$7=(VLOOKUP(DO$7,Data!$A$2:$A$852,1,FALSE)),0))),"H",IF(AND(DO$7&gt;=$E21,DO$7&lt;=$F21),($D21/$G21),0))),IF(AND(DO$7&gt;=$E21,DO$7&lt;=$F21),($D21/$G21),0))</f>
        <v>0</v>
      </c>
      <c r="DP21" s="34">
        <f>IF(Data!$C$2&gt;0,(IF(OR(DP$5=Data!$F$2,DP$5=Data!$G$2,(IF(COUNTIF(Data!$A$2:$A$939,DP$7),DP$7=(VLOOKUP(DP$7,Data!$A$2:$A$852,1,FALSE)),0))),"H",IF(AND(DP$7&gt;=$E21,DP$7&lt;=$F21),($D21/$G21),0))),IF(AND(DP$7&gt;=$E21,DP$7&lt;=$F21),($D21/$G21),0))</f>
        <v>0</v>
      </c>
      <c r="DQ21" s="34">
        <f>IF(Data!$C$2&gt;0,(IF(OR(DQ$5=Data!$F$2,DQ$5=Data!$G$2,(IF(COUNTIF(Data!$A$2:$A$939,DQ$7),DQ$7=(VLOOKUP(DQ$7,Data!$A$2:$A$852,1,FALSE)),0))),"H",IF(AND(DQ$7&gt;=$E21,DQ$7&lt;=$F21),($D21/$G21),0))),IF(AND(DQ$7&gt;=$E21,DQ$7&lt;=$F21),($D21/$G21),0))</f>
        <v>0</v>
      </c>
      <c r="DR21" s="34">
        <f>IF(Data!$C$2&gt;0,(IF(OR(DR$5=Data!$F$2,DR$5=Data!$G$2,(IF(COUNTIF(Data!$A$2:$A$939,DR$7),DR$7=(VLOOKUP(DR$7,Data!$A$2:$A$852,1,FALSE)),0))),"H",IF(AND(DR$7&gt;=$E21,DR$7&lt;=$F21),($D21/$G21),0))),IF(AND(DR$7&gt;=$E21,DR$7&lt;=$F21),($D21/$G21),0))</f>
        <v>0</v>
      </c>
      <c r="DS21" s="34" t="str">
        <f>IF(Data!$C$2&gt;0,(IF(OR(DS$5=Data!$F$2,DS$5=Data!$G$2,(IF(COUNTIF(Data!$A$2:$A$939,DS$7),DS$7=(VLOOKUP(DS$7,Data!$A$2:$A$852,1,FALSE)),0))),"H",IF(AND(DS$7&gt;=$E21,DS$7&lt;=$F21),($D21/$G21),0))),IF(AND(DS$7&gt;=$E21,DS$7&lt;=$F21),($D21/$G21),0))</f>
        <v>H</v>
      </c>
      <c r="DT21" s="34" t="str">
        <f>IF(Data!$C$2&gt;0,(IF(OR(DT$5=Data!$F$2,DT$5=Data!$G$2,(IF(COUNTIF(Data!$A$2:$A$939,DT$7),DT$7=(VLOOKUP(DT$7,Data!$A$2:$A$852,1,FALSE)),0))),"H",IF(AND(DT$7&gt;=$E21,DT$7&lt;=$F21),($D21/$G21),0))),IF(AND(DT$7&gt;=$E21,DT$7&lt;=$F21),($D21/$G21),0))</f>
        <v>H</v>
      </c>
      <c r="DU21" s="34">
        <f>IF(Data!$C$2&gt;0,(IF(OR(DU$5=Data!$F$2,DU$5=Data!$G$2,(IF(COUNTIF(Data!$A$2:$A$939,DU$7),DU$7=(VLOOKUP(DU$7,Data!$A$2:$A$852,1,FALSE)),0))),"H",IF(AND(DU$7&gt;=$E21,DU$7&lt;=$F21),($D21/$G21),0))),IF(AND(DU$7&gt;=$E21,DU$7&lt;=$F21),($D21/$G21),0))</f>
        <v>0</v>
      </c>
      <c r="DV21" s="34">
        <f>IF(Data!$C$2&gt;0,(IF(OR(DV$5=Data!$F$2,DV$5=Data!$G$2,(IF(COUNTIF(Data!$A$2:$A$939,DV$7),DV$7=(VLOOKUP(DV$7,Data!$A$2:$A$852,1,FALSE)),0))),"H",IF(AND(DV$7&gt;=$E21,DV$7&lt;=$F21),($D21/$G21),0))),IF(AND(DV$7&gt;=$E21,DV$7&lt;=$F21),($D21/$G21),0))</f>
        <v>0</v>
      </c>
      <c r="DW21" s="34">
        <f>IF(Data!$C$2&gt;0,(IF(OR(DW$5=Data!$F$2,DW$5=Data!$G$2,(IF(COUNTIF(Data!$A$2:$A$939,DW$7),DW$7=(VLOOKUP(DW$7,Data!$A$2:$A$852,1,FALSE)),0))),"H",IF(AND(DW$7&gt;=$E21,DW$7&lt;=$F21),($D21/$G21),0))),IF(AND(DW$7&gt;=$E21,DW$7&lt;=$F21),($D21/$G21),0))</f>
        <v>0</v>
      </c>
      <c r="DX21" s="34">
        <f>IF(Data!$C$2&gt;0,(IF(OR(DX$5=Data!$F$2,DX$5=Data!$G$2,(IF(COUNTIF(Data!$A$2:$A$939,DX$7),DX$7=(VLOOKUP(DX$7,Data!$A$2:$A$852,1,FALSE)),0))),"H",IF(AND(DX$7&gt;=$E21,DX$7&lt;=$F21),($D21/$G21),0))),IF(AND(DX$7&gt;=$E21,DX$7&lt;=$F21),($D21/$G21),0))</f>
        <v>0</v>
      </c>
      <c r="DY21" s="34">
        <f>IF(Data!$C$2&gt;0,(IF(OR(DY$5=Data!$F$2,DY$5=Data!$G$2,(IF(COUNTIF(Data!$A$2:$A$939,DY$7),DY$7=(VLOOKUP(DY$7,Data!$A$2:$A$852,1,FALSE)),0))),"H",IF(AND(DY$7&gt;=$E21,DY$7&lt;=$F21),($D21/$G21),0))),IF(AND(DY$7&gt;=$E21,DY$7&lt;=$F21),($D21/$G21),0))</f>
        <v>0</v>
      </c>
      <c r="DZ21" s="34" t="str">
        <f>IF(Data!$C$2&gt;0,(IF(OR(DZ$5=Data!$F$2,DZ$5=Data!$G$2,(IF(COUNTIF(Data!$A$2:$A$939,DZ$7),DZ$7=(VLOOKUP(DZ$7,Data!$A$2:$A$852,1,FALSE)),0))),"H",IF(AND(DZ$7&gt;=$E21,DZ$7&lt;=$F21),($D21/$G21),0))),IF(AND(DZ$7&gt;=$E21,DZ$7&lt;=$F21),($D21/$G21),0))</f>
        <v>H</v>
      </c>
      <c r="EA21" s="34" t="str">
        <f>IF(Data!$C$2&gt;0,(IF(OR(EA$5=Data!$F$2,EA$5=Data!$G$2,(IF(COUNTIF(Data!$A$2:$A$939,EA$7),EA$7=(VLOOKUP(EA$7,Data!$A$2:$A$852,1,FALSE)),0))),"H",IF(AND(EA$7&gt;=$E21,EA$7&lt;=$F21),($D21/$G21),0))),IF(AND(EA$7&gt;=$E21,EA$7&lt;=$F21),($D21/$G21),0))</f>
        <v>H</v>
      </c>
      <c r="EB21" s="34">
        <f>IF(Data!$C$2&gt;0,(IF(OR(EB$5=Data!$F$2,EB$5=Data!$G$2,(IF(COUNTIF(Data!$A$2:$A$939,EB$7),EB$7=(VLOOKUP(EB$7,Data!$A$2:$A$852,1,FALSE)),0))),"H",IF(AND(EB$7&gt;=$E21,EB$7&lt;=$F21),($D21/$G21),0))),IF(AND(EB$7&gt;=$E21,EB$7&lt;=$F21),($D21/$G21),0))</f>
        <v>0</v>
      </c>
      <c r="EC21" s="34">
        <f>IF(Data!$C$2&gt;0,(IF(OR(EC$5=Data!$F$2,EC$5=Data!$G$2,(IF(COUNTIF(Data!$A$2:$A$939,EC$7),EC$7=(VLOOKUP(EC$7,Data!$A$2:$A$852,1,FALSE)),0))),"H",IF(AND(EC$7&gt;=$E21,EC$7&lt;=$F21),($D21/$G21),0))),IF(AND(EC$7&gt;=$E21,EC$7&lt;=$F21),($D21/$G21),0))</f>
        <v>0</v>
      </c>
      <c r="ED21" s="34">
        <f>IF(Data!$C$2&gt;0,(IF(OR(ED$5=Data!$F$2,ED$5=Data!$G$2,(IF(COUNTIF(Data!$A$2:$A$939,ED$7),ED$7=(VLOOKUP(ED$7,Data!$A$2:$A$852,1,FALSE)),0))),"H",IF(AND(ED$7&gt;=$E21,ED$7&lt;=$F21),($D21/$G21),0))),IF(AND(ED$7&gt;=$E21,ED$7&lt;=$F21),($D21/$G21),0))</f>
        <v>0</v>
      </c>
      <c r="EE21" s="34">
        <f>IF(Data!$C$2&gt;0,(IF(OR(EE$5=Data!$F$2,EE$5=Data!$G$2,(IF(COUNTIF(Data!$A$2:$A$939,EE$7),EE$7=(VLOOKUP(EE$7,Data!$A$2:$A$852,1,FALSE)),0))),"H",IF(AND(EE$7&gt;=$E21,EE$7&lt;=$F21),($D21/$G21),0))),IF(AND(EE$7&gt;=$E21,EE$7&lt;=$F21),($D21/$G21),0))</f>
        <v>0</v>
      </c>
      <c r="EF21" s="34">
        <f>IF(Data!$C$2&gt;0,(IF(OR(EF$5=Data!$F$2,EF$5=Data!$G$2,(IF(COUNTIF(Data!$A$2:$A$939,EF$7),EF$7=(VLOOKUP(EF$7,Data!$A$2:$A$852,1,FALSE)),0))),"H",IF(AND(EF$7&gt;=$E21,EF$7&lt;=$F21),($D21/$G21),0))),IF(AND(EF$7&gt;=$E21,EF$7&lt;=$F21),($D21/$G21),0))</f>
        <v>0</v>
      </c>
      <c r="EG21" s="34" t="str">
        <f>IF(Data!$C$2&gt;0,(IF(OR(EG$5=Data!$F$2,EG$5=Data!$G$2,(IF(COUNTIF(Data!$A$2:$A$939,EG$7),EG$7=(VLOOKUP(EG$7,Data!$A$2:$A$852,1,FALSE)),0))),"H",IF(AND(EG$7&gt;=$E21,EG$7&lt;=$F21),($D21/$G21),0))),IF(AND(EG$7&gt;=$E21,EG$7&lt;=$F21),($D21/$G21),0))</f>
        <v>H</v>
      </c>
      <c r="EH21" s="34" t="str">
        <f>IF(Data!$C$2&gt;0,(IF(OR(EH$5=Data!$F$2,EH$5=Data!$G$2,(IF(COUNTIF(Data!$A$2:$A$939,EH$7),EH$7=(VLOOKUP(EH$7,Data!$A$2:$A$852,1,FALSE)),0))),"H",IF(AND(EH$7&gt;=$E21,EH$7&lt;=$F21),($D21/$G21),0))),IF(AND(EH$7&gt;=$E21,EH$7&lt;=$F21),($D21/$G21),0))</f>
        <v>H</v>
      </c>
      <c r="EI21" s="34">
        <f>IF(Data!$C$2&gt;0,(IF(OR(EI$5=Data!$F$2,EI$5=Data!$G$2,(IF(COUNTIF(Data!$A$2:$A$939,EI$7),EI$7=(VLOOKUP(EI$7,Data!$A$2:$A$852,1,FALSE)),0))),"H",IF(AND(EI$7&gt;=$E21,EI$7&lt;=$F21),($D21/$G21),0))),IF(AND(EI$7&gt;=$E21,EI$7&lt;=$F21),($D21/$G21),0))</f>
        <v>0</v>
      </c>
      <c r="EJ21" s="34">
        <f>IF(Data!$C$2&gt;0,(IF(OR(EJ$5=Data!$F$2,EJ$5=Data!$G$2,(IF(COUNTIF(Data!$A$2:$A$939,EJ$7),EJ$7=(VLOOKUP(EJ$7,Data!$A$2:$A$852,1,FALSE)),0))),"H",IF(AND(EJ$7&gt;=$E21,EJ$7&lt;=$F21),($D21/$G21),0))),IF(AND(EJ$7&gt;=$E21,EJ$7&lt;=$F21),($D21/$G21),0))</f>
        <v>0</v>
      </c>
      <c r="EK21" s="34">
        <f>IF(Data!$C$2&gt;0,(IF(OR(EK$5=Data!$F$2,EK$5=Data!$G$2,(IF(COUNTIF(Data!$A$2:$A$939,EK$7),EK$7=(VLOOKUP(EK$7,Data!$A$2:$A$852,1,FALSE)),0))),"H",IF(AND(EK$7&gt;=$E21,EK$7&lt;=$F21),($D21/$G21),0))),IF(AND(EK$7&gt;=$E21,EK$7&lt;=$F21),($D21/$G21),0))</f>
        <v>0</v>
      </c>
      <c r="EL21" s="34">
        <f>IF(Data!$C$2&gt;0,(IF(OR(EL$5=Data!$F$2,EL$5=Data!$G$2,(IF(COUNTIF(Data!$A$2:$A$939,EL$7),EL$7=(VLOOKUP(EL$7,Data!$A$2:$A$852,1,FALSE)),0))),"H",IF(AND(EL$7&gt;=$E21,EL$7&lt;=$F21),($D21/$G21),0))),IF(AND(EL$7&gt;=$E21,EL$7&lt;=$F21),($D21/$G21),0))</f>
        <v>0</v>
      </c>
      <c r="EM21" s="34">
        <f>IF(Data!$C$2&gt;0,(IF(OR(EM$5=Data!$F$2,EM$5=Data!$G$2,(IF(COUNTIF(Data!$A$2:$A$939,EM$7),EM$7=(VLOOKUP(EM$7,Data!$A$2:$A$852,1,FALSE)),0))),"H",IF(AND(EM$7&gt;=$E21,EM$7&lt;=$F21),($D21/$G21),0))),IF(AND(EM$7&gt;=$E21,EM$7&lt;=$F21),($D21/$G21),0))</f>
        <v>0</v>
      </c>
      <c r="EN21" s="34" t="str">
        <f>IF(Data!$C$2&gt;0,(IF(OR(EN$5=Data!$F$2,EN$5=Data!$G$2,(IF(COUNTIF(Data!$A$2:$A$939,EN$7),EN$7=(VLOOKUP(EN$7,Data!$A$2:$A$852,1,FALSE)),0))),"H",IF(AND(EN$7&gt;=$E21,EN$7&lt;=$F21),($D21/$G21),0))),IF(AND(EN$7&gt;=$E21,EN$7&lt;=$F21),($D21/$G21),0))</f>
        <v>H</v>
      </c>
      <c r="EO21" s="35" t="str">
        <f>IF(Data!$C$2&gt;0,(IF(OR(EO$5=Data!$F$2,EO$5=Data!$G$2,(IF(COUNTIF(Data!$A$2:$A$939,EO$7),EO$7=(VLOOKUP(EO$7,Data!$A$2:$A$852,1,FALSE)),0))),"H",IF(AND(EO$7&gt;=$E21,EO$7&lt;=$F21),($D21/$G21),0))),IF(AND(EO$7&gt;=$E21,EO$7&lt;=$F21),($D21/$G21),0))</f>
        <v>H</v>
      </c>
      <c r="EP21" s="8" t="s">
        <v>47</v>
      </c>
      <c r="EQ21" s="18">
        <f>SUM(T21:EO21)-D21</f>
        <v>0</v>
      </c>
    </row>
    <row r="22" spans="1:147" ht="30" customHeight="1" thickBot="1">
      <c r="A22" s="385"/>
      <c r="B22" s="369"/>
      <c r="C22" s="369"/>
      <c r="D22" s="364"/>
      <c r="E22" s="366"/>
      <c r="F22" s="366"/>
      <c r="G22" s="373"/>
      <c r="H22" s="347"/>
      <c r="I22" s="363"/>
      <c r="J22" s="366"/>
      <c r="K22" s="351"/>
      <c r="L22" s="366"/>
      <c r="M22" s="373"/>
      <c r="N22" s="373"/>
      <c r="O22" s="347"/>
      <c r="P22" s="365"/>
      <c r="Q22" s="345"/>
      <c r="R22" s="347"/>
      <c r="S22" s="342"/>
      <c r="T22" s="36">
        <f>IF(T$7&gt;$L21,(((IF(Data!$C$2&gt;0,(IF(OR(T$5=Data!$F$2,T$5=Data!$G$2,(IF(COUNTIF(Data!$A$2:$A$939,T$7),T$7=(VLOOKUP(T$7,Data!$A$2:$A$852,1,FALSE)),0))),"H",IF(AND(T$7&gt;=$J21,T$7&lt;=$K21),($D21*(1-$P21)/$N21),0))),IF(AND(T$7&gt;=$J21,T$7&lt;=$K21),(($D21-$O21)/$N21),0))))),(((IF(Data!$C$2&gt;0,(IF(OR(T$5=Data!$F$2,T$5=Data!$G$2,(IF(COUNTIF(Data!$A$2:$A$939,T$7),T$7=(VLOOKUP(T$7,Data!$A$2:$A$852,1,FALSE)),0))),"H",IF(AND(T$7&gt;=$J21,T$7&lt;=$L21),($D21*$P21/$M21),0))),IF(AND(T$7&gt;=$J21,T$7&lt;=$L21),(($D21*$P21)/$M21),0))))))</f>
        <v>0</v>
      </c>
      <c r="U22" s="37">
        <f>IF(U$7&gt;$L21,(((IF(Data!$C$2&gt;0,(IF(OR(U$5=Data!$F$2,U$5=Data!$G$2,(IF(COUNTIF(Data!$A$2:$A$939,U$7),U$7=(VLOOKUP(U$7,Data!$A$2:$A$852,1,FALSE)),0))),"H",IF(AND(U$7&gt;=$J21,U$7&lt;=$K21),($D21*(1-$P21)/$N21),0))),IF(AND(U$7&gt;=$J21,U$7&lt;=$K21),(($D21-$O21)/$N21),0))))),(((IF(Data!$C$2&gt;0,(IF(OR(U$5=Data!$F$2,U$5=Data!$G$2,(IF(COUNTIF(Data!$A$2:$A$939,U$7),U$7=(VLOOKUP(U$7,Data!$A$2:$A$852,1,FALSE)),0))),"H",IF(AND(U$7&gt;=$J21,U$7&lt;=$L21),($D21*$P21/$M21),0))),IF(AND(U$7&gt;=$J21,U$7&lt;=$L21),(($D21*$P21)/$M21),0))))))</f>
        <v>0</v>
      </c>
      <c r="V22" s="37">
        <f>IF(V$7&gt;$L21,(((IF(Data!$C$2&gt;0,(IF(OR(V$5=Data!$F$2,V$5=Data!$G$2,(IF(COUNTIF(Data!$A$2:$A$939,V$7),V$7=(VLOOKUP(V$7,Data!$A$2:$A$852,1,FALSE)),0))),"H",IF(AND(V$7&gt;=$J21,V$7&lt;=$K21),($D21*(1-$P21)/$N21),0))),IF(AND(V$7&gt;=$J21,V$7&lt;=$K21),(($D21-$O21)/$N21),0))))),(((IF(Data!$C$2&gt;0,(IF(OR(V$5=Data!$F$2,V$5=Data!$G$2,(IF(COUNTIF(Data!$A$2:$A$939,V$7),V$7=(VLOOKUP(V$7,Data!$A$2:$A$852,1,FALSE)),0))),"H",IF(AND(V$7&gt;=$J21,V$7&lt;=$L21),($D21*$P21/$M21),0))),IF(AND(V$7&gt;=$J21,V$7&lt;=$L21),(($D21*$P21)/$M21),0))))))</f>
        <v>0</v>
      </c>
      <c r="W22" s="37">
        <f>IF(W$7&gt;$L21,(((IF(Data!$C$2&gt;0,(IF(OR(W$5=Data!$F$2,W$5=Data!$G$2,(IF(COUNTIF(Data!$A$2:$A$939,W$7),W$7=(VLOOKUP(W$7,Data!$A$2:$A$852,1,FALSE)),0))),"H",IF(AND(W$7&gt;=$J21,W$7&lt;=$K21),($D21*(1-$P21)/$N21),0))),IF(AND(W$7&gt;=$J21,W$7&lt;=$K21),(($D21-$O21)/$N21),0))))),(((IF(Data!$C$2&gt;0,(IF(OR(W$5=Data!$F$2,W$5=Data!$G$2,(IF(COUNTIF(Data!$A$2:$A$939,W$7),W$7=(VLOOKUP(W$7,Data!$A$2:$A$852,1,FALSE)),0))),"H",IF(AND(W$7&gt;=$J21,W$7&lt;=$L21),($D21*$P21/$M21),0))),IF(AND(W$7&gt;=$J21,W$7&lt;=$L21),(($D21*$P21)/$M21),0))))))</f>
        <v>0</v>
      </c>
      <c r="X22" s="37">
        <f>IF(X$7&gt;$L21,(((IF(Data!$C$2&gt;0,(IF(OR(X$5=Data!$F$2,X$5=Data!$G$2,(IF(COUNTIF(Data!$A$2:$A$939,X$7),X$7=(VLOOKUP(X$7,Data!$A$2:$A$852,1,FALSE)),0))),"H",IF(AND(X$7&gt;=$J21,X$7&lt;=$K21),($D21*(1-$P21)/$N21),0))),IF(AND(X$7&gt;=$J21,X$7&lt;=$K21),(($D21-$O21)/$N21),0))))),(((IF(Data!$C$2&gt;0,(IF(OR(X$5=Data!$F$2,X$5=Data!$G$2,(IF(COUNTIF(Data!$A$2:$A$939,X$7),X$7=(VLOOKUP(X$7,Data!$A$2:$A$852,1,FALSE)),0))),"H",IF(AND(X$7&gt;=$J21,X$7&lt;=$L21),($D21*$P21/$M21),0))),IF(AND(X$7&gt;=$J21,X$7&lt;=$L21),(($D21*$P21)/$M21),0))))))</f>
        <v>0</v>
      </c>
      <c r="Y22" s="37" t="str">
        <f>IF(Y$7&gt;$L21,(((IF(Data!$C$2&gt;0,(IF(OR(Y$5=Data!$F$2,Y$5=Data!$G$2,(IF(COUNTIF(Data!$A$2:$A$939,Y$7),Y$7=(VLOOKUP(Y$7,Data!$A$2:$A$852,1,FALSE)),0))),"H",IF(AND(Y$7&gt;=$J21,Y$7&lt;=$K21),($D21*(1-$P21)/$N21),0))),IF(AND(Y$7&gt;=$J21,Y$7&lt;=$K21),(($D21-$O21)/$N21),0))))),(((IF(Data!$C$2&gt;0,(IF(OR(Y$5=Data!$F$2,Y$5=Data!$G$2,(IF(COUNTIF(Data!$A$2:$A$939,Y$7),Y$7=(VLOOKUP(Y$7,Data!$A$2:$A$852,1,FALSE)),0))),"H",IF(AND(Y$7&gt;=$J21,Y$7&lt;=$L21),($D21*$P21/$M21),0))),IF(AND(Y$7&gt;=$J21,Y$7&lt;=$L21),(($D21*$P21)/$M21),0))))))</f>
        <v>H</v>
      </c>
      <c r="Z22" s="37" t="str">
        <f>IF(Z$7&gt;$L21,(((IF(Data!$C$2&gt;0,(IF(OR(Z$5=Data!$F$2,Z$5=Data!$G$2,(IF(COUNTIF(Data!$A$2:$A$939,Z$7),Z$7=(VLOOKUP(Z$7,Data!$A$2:$A$852,1,FALSE)),0))),"H",IF(AND(Z$7&gt;=$J21,Z$7&lt;=$K21),($D21*(1-$P21)/$N21),0))),IF(AND(Z$7&gt;=$J21,Z$7&lt;=$K21),(($D21-$O21)/$N21),0))))),(((IF(Data!$C$2&gt;0,(IF(OR(Z$5=Data!$F$2,Z$5=Data!$G$2,(IF(COUNTIF(Data!$A$2:$A$939,Z$7),Z$7=(VLOOKUP(Z$7,Data!$A$2:$A$852,1,FALSE)),0))),"H",IF(AND(Z$7&gt;=$J21,Z$7&lt;=$L21),($D21*$P21/$M21),0))),IF(AND(Z$7&gt;=$J21,Z$7&lt;=$L21),(($D21*$P21)/$M21),0))))))</f>
        <v>H</v>
      </c>
      <c r="AA22" s="37">
        <f>IF(AA$7&gt;$L21,(((IF(Data!$C$2&gt;0,(IF(OR(AA$5=Data!$F$2,AA$5=Data!$G$2,(IF(COUNTIF(Data!$A$2:$A$939,AA$7),AA$7=(VLOOKUP(AA$7,Data!$A$2:$A$852,1,FALSE)),0))),"H",IF(AND(AA$7&gt;=$J21,AA$7&lt;=$K21),($D21*(1-$P21)/$N21),0))),IF(AND(AA$7&gt;=$J21,AA$7&lt;=$K21),(($D21-$O21)/$N21),0))))),(((IF(Data!$C$2&gt;0,(IF(OR(AA$5=Data!$F$2,AA$5=Data!$G$2,(IF(COUNTIF(Data!$A$2:$A$939,AA$7),AA$7=(VLOOKUP(AA$7,Data!$A$2:$A$852,1,FALSE)),0))),"H",IF(AND(AA$7&gt;=$J21,AA$7&lt;=$L21),($D21*$P21/$M21),0))),IF(AND(AA$7&gt;=$J21,AA$7&lt;=$L21),(($D21*$P21)/$M21),0))))))</f>
        <v>0</v>
      </c>
      <c r="AB22" s="37">
        <f>IF(AB$7&gt;$L21,(((IF(Data!$C$2&gt;0,(IF(OR(AB$5=Data!$F$2,AB$5=Data!$G$2,(IF(COUNTIF(Data!$A$2:$A$939,AB$7),AB$7=(VLOOKUP(AB$7,Data!$A$2:$A$852,1,FALSE)),0))),"H",IF(AND(AB$7&gt;=$J21,AB$7&lt;=$K21),($D21*(1-$P21)/$N21),0))),IF(AND(AB$7&gt;=$J21,AB$7&lt;=$K21),(($D21-$O21)/$N21),0))))),(((IF(Data!$C$2&gt;0,(IF(OR(AB$5=Data!$F$2,AB$5=Data!$G$2,(IF(COUNTIF(Data!$A$2:$A$939,AB$7),AB$7=(VLOOKUP(AB$7,Data!$A$2:$A$852,1,FALSE)),0))),"H",IF(AND(AB$7&gt;=$J21,AB$7&lt;=$L21),($D21*$P21/$M21),0))),IF(AND(AB$7&gt;=$J21,AB$7&lt;=$L21),(($D21*$P21)/$M21),0))))))</f>
        <v>0</v>
      </c>
      <c r="AC22" s="37">
        <f>IF(AC$7&gt;$L21,(((IF(Data!$C$2&gt;0,(IF(OR(AC$5=Data!$F$2,AC$5=Data!$G$2,(IF(COUNTIF(Data!$A$2:$A$939,AC$7),AC$7=(VLOOKUP(AC$7,Data!$A$2:$A$852,1,FALSE)),0))),"H",IF(AND(AC$7&gt;=$J21,AC$7&lt;=$K21),($D21*(1-$P21)/$N21),0))),IF(AND(AC$7&gt;=$J21,AC$7&lt;=$K21),(($D21-$O21)/$N21),0))))),(((IF(Data!$C$2&gt;0,(IF(OR(AC$5=Data!$F$2,AC$5=Data!$G$2,(IF(COUNTIF(Data!$A$2:$A$939,AC$7),AC$7=(VLOOKUP(AC$7,Data!$A$2:$A$852,1,FALSE)),0))),"H",IF(AND(AC$7&gt;=$J21,AC$7&lt;=$L21),($D21*$P21/$M21),0))),IF(AND(AC$7&gt;=$J21,AC$7&lt;=$L21),(($D21*$P21)/$M21),0))))))</f>
        <v>0</v>
      </c>
      <c r="AD22" s="37">
        <f>IF(AD$7&gt;$L21,(((IF(Data!$C$2&gt;0,(IF(OR(AD$5=Data!$F$2,AD$5=Data!$G$2,(IF(COUNTIF(Data!$A$2:$A$939,AD$7),AD$7=(VLOOKUP(AD$7,Data!$A$2:$A$852,1,FALSE)),0))),"H",IF(AND(AD$7&gt;=$J21,AD$7&lt;=$K21),($D21*(1-$P21)/$N21),0))),IF(AND(AD$7&gt;=$J21,AD$7&lt;=$K21),(($D21-$O21)/$N21),0))))),(((IF(Data!$C$2&gt;0,(IF(OR(AD$5=Data!$F$2,AD$5=Data!$G$2,(IF(COUNTIF(Data!$A$2:$A$939,AD$7),AD$7=(VLOOKUP(AD$7,Data!$A$2:$A$852,1,FALSE)),0))),"H",IF(AND(AD$7&gt;=$J21,AD$7&lt;=$L21),($D21*$P21/$M21),0))),IF(AND(AD$7&gt;=$J21,AD$7&lt;=$L21),(($D21*$P21)/$M21),0))))))</f>
        <v>0</v>
      </c>
      <c r="AE22" s="37">
        <f>IF(AE$7&gt;$L21,(((IF(Data!$C$2&gt;0,(IF(OR(AE$5=Data!$F$2,AE$5=Data!$G$2,(IF(COUNTIF(Data!$A$2:$A$939,AE$7),AE$7=(VLOOKUP(AE$7,Data!$A$2:$A$852,1,FALSE)),0))),"H",IF(AND(AE$7&gt;=$J21,AE$7&lt;=$K21),($D21*(1-$P21)/$N21),0))),IF(AND(AE$7&gt;=$J21,AE$7&lt;=$K21),(($D21-$O21)/$N21),0))))),(((IF(Data!$C$2&gt;0,(IF(OR(AE$5=Data!$F$2,AE$5=Data!$G$2,(IF(COUNTIF(Data!$A$2:$A$939,AE$7),AE$7=(VLOOKUP(AE$7,Data!$A$2:$A$852,1,FALSE)),0))),"H",IF(AND(AE$7&gt;=$J21,AE$7&lt;=$L21),($D21*$P21/$M21),0))),IF(AND(AE$7&gt;=$J21,AE$7&lt;=$L21),(($D21*$P21)/$M21),0))))))</f>
        <v>0</v>
      </c>
      <c r="AF22" s="37" t="str">
        <f>IF(AF$7&gt;$L21,(((IF(Data!$C$2&gt;0,(IF(OR(AF$5=Data!$F$2,AF$5=Data!$G$2,(IF(COUNTIF(Data!$A$2:$A$939,AF$7),AF$7=(VLOOKUP(AF$7,Data!$A$2:$A$852,1,FALSE)),0))),"H",IF(AND(AF$7&gt;=$J21,AF$7&lt;=$K21),($D21*(1-$P21)/$N21),0))),IF(AND(AF$7&gt;=$J21,AF$7&lt;=$K21),(($D21-$O21)/$N21),0))))),(((IF(Data!$C$2&gt;0,(IF(OR(AF$5=Data!$F$2,AF$5=Data!$G$2,(IF(COUNTIF(Data!$A$2:$A$939,AF$7),AF$7=(VLOOKUP(AF$7,Data!$A$2:$A$852,1,FALSE)),0))),"H",IF(AND(AF$7&gt;=$J21,AF$7&lt;=$L21),($D21*$P21/$M21),0))),IF(AND(AF$7&gt;=$J21,AF$7&lt;=$L21),(($D21*$P21)/$M21),0))))))</f>
        <v>H</v>
      </c>
      <c r="AG22" s="37" t="str">
        <f>IF(AG$7&gt;$L21,(((IF(Data!$C$2&gt;0,(IF(OR(AG$5=Data!$F$2,AG$5=Data!$G$2,(IF(COUNTIF(Data!$A$2:$A$939,AG$7),AG$7=(VLOOKUP(AG$7,Data!$A$2:$A$852,1,FALSE)),0))),"H",IF(AND(AG$7&gt;=$J21,AG$7&lt;=$K21),($D21*(1-$P21)/$N21),0))),IF(AND(AG$7&gt;=$J21,AG$7&lt;=$K21),(($D21-$O21)/$N21),0))))),(((IF(Data!$C$2&gt;0,(IF(OR(AG$5=Data!$F$2,AG$5=Data!$G$2,(IF(COUNTIF(Data!$A$2:$A$939,AG$7),AG$7=(VLOOKUP(AG$7,Data!$A$2:$A$852,1,FALSE)),0))),"H",IF(AND(AG$7&gt;=$J21,AG$7&lt;=$L21),($D21*$P21/$M21),0))),IF(AND(AG$7&gt;=$J21,AG$7&lt;=$L21),(($D21*$P21)/$M21),0))))))</f>
        <v>H</v>
      </c>
      <c r="AH22" s="37">
        <f>IF(AH$7&gt;$L21,(((IF(Data!$C$2&gt;0,(IF(OR(AH$5=Data!$F$2,AH$5=Data!$G$2,(IF(COUNTIF(Data!$A$2:$A$939,AH$7),AH$7=(VLOOKUP(AH$7,Data!$A$2:$A$852,1,FALSE)),0))),"H",IF(AND(AH$7&gt;=$J21,AH$7&lt;=$K21),($D21*(1-$P21)/$N21),0))),IF(AND(AH$7&gt;=$J21,AH$7&lt;=$K21),(($D21-$O21)/$N21),0))))),(((IF(Data!$C$2&gt;0,(IF(OR(AH$5=Data!$F$2,AH$5=Data!$G$2,(IF(COUNTIF(Data!$A$2:$A$939,AH$7),AH$7=(VLOOKUP(AH$7,Data!$A$2:$A$852,1,FALSE)),0))),"H",IF(AND(AH$7&gt;=$J21,AH$7&lt;=$L21),($D21*$P21/$M21),0))),IF(AND(AH$7&gt;=$J21,AH$7&lt;=$L21),(($D21*$P21)/$M21),0))))))</f>
        <v>0</v>
      </c>
      <c r="AI22" s="37">
        <f>IF(AI$7&gt;$L21,(((IF(Data!$C$2&gt;0,(IF(OR(AI$5=Data!$F$2,AI$5=Data!$G$2,(IF(COUNTIF(Data!$A$2:$A$939,AI$7),AI$7=(VLOOKUP(AI$7,Data!$A$2:$A$852,1,FALSE)),0))),"H",IF(AND(AI$7&gt;=$J21,AI$7&lt;=$K21),($D21*(1-$P21)/$N21),0))),IF(AND(AI$7&gt;=$J21,AI$7&lt;=$K21),(($D21-$O21)/$N21),0))))),(((IF(Data!$C$2&gt;0,(IF(OR(AI$5=Data!$F$2,AI$5=Data!$G$2,(IF(COUNTIF(Data!$A$2:$A$939,AI$7),AI$7=(VLOOKUP(AI$7,Data!$A$2:$A$852,1,FALSE)),0))),"H",IF(AND(AI$7&gt;=$J21,AI$7&lt;=$L21),($D21*$P21/$M21),0))),IF(AND(AI$7&gt;=$J21,AI$7&lt;=$L21),(($D21*$P21)/$M21),0))))))</f>
        <v>0</v>
      </c>
      <c r="AJ22" s="37">
        <f>IF(AJ$7&gt;$L21,(((IF(Data!$C$2&gt;0,(IF(OR(AJ$5=Data!$F$2,AJ$5=Data!$G$2,(IF(COUNTIF(Data!$A$2:$A$939,AJ$7),AJ$7=(VLOOKUP(AJ$7,Data!$A$2:$A$852,1,FALSE)),0))),"H",IF(AND(AJ$7&gt;=$J21,AJ$7&lt;=$K21),($D21*(1-$P21)/$N21),0))),IF(AND(AJ$7&gt;=$J21,AJ$7&lt;=$K21),(($D21-$O21)/$N21),0))))),(((IF(Data!$C$2&gt;0,(IF(OR(AJ$5=Data!$F$2,AJ$5=Data!$G$2,(IF(COUNTIF(Data!$A$2:$A$939,AJ$7),AJ$7=(VLOOKUP(AJ$7,Data!$A$2:$A$852,1,FALSE)),0))),"H",IF(AND(AJ$7&gt;=$J21,AJ$7&lt;=$L21),($D21*$P21/$M21),0))),IF(AND(AJ$7&gt;=$J21,AJ$7&lt;=$L21),(($D21*$P21)/$M21),0))))))</f>
        <v>0</v>
      </c>
      <c r="AK22" s="37">
        <f>IF(AK$7&gt;$L21,(((IF(Data!$C$2&gt;0,(IF(OR(AK$5=Data!$F$2,AK$5=Data!$G$2,(IF(COUNTIF(Data!$A$2:$A$939,AK$7),AK$7=(VLOOKUP(AK$7,Data!$A$2:$A$852,1,FALSE)),0))),"H",IF(AND(AK$7&gt;=$J21,AK$7&lt;=$K21),($D21*(1-$P21)/$N21),0))),IF(AND(AK$7&gt;=$J21,AK$7&lt;=$K21),(($D21-$O21)/$N21),0))))),(((IF(Data!$C$2&gt;0,(IF(OR(AK$5=Data!$F$2,AK$5=Data!$G$2,(IF(COUNTIF(Data!$A$2:$A$939,AK$7),AK$7=(VLOOKUP(AK$7,Data!$A$2:$A$852,1,FALSE)),0))),"H",IF(AND(AK$7&gt;=$J21,AK$7&lt;=$L21),($D21*$P21/$M21),0))),IF(AND(AK$7&gt;=$J21,AK$7&lt;=$L21),(($D21*$P21)/$M21),0))))))</f>
        <v>0</v>
      </c>
      <c r="AL22" s="37">
        <f>IF(AL$7&gt;$L21,(((IF(Data!$C$2&gt;0,(IF(OR(AL$5=Data!$F$2,AL$5=Data!$G$2,(IF(COUNTIF(Data!$A$2:$A$939,AL$7),AL$7=(VLOOKUP(AL$7,Data!$A$2:$A$852,1,FALSE)),0))),"H",IF(AND(AL$7&gt;=$J21,AL$7&lt;=$K21),($D21*(1-$P21)/$N21),0))),IF(AND(AL$7&gt;=$J21,AL$7&lt;=$K21),(($D21-$O21)/$N21),0))))),(((IF(Data!$C$2&gt;0,(IF(OR(AL$5=Data!$F$2,AL$5=Data!$G$2,(IF(COUNTIF(Data!$A$2:$A$939,AL$7),AL$7=(VLOOKUP(AL$7,Data!$A$2:$A$852,1,FALSE)),0))),"H",IF(AND(AL$7&gt;=$J21,AL$7&lt;=$L21),($D21*$P21/$M21),0))),IF(AND(AL$7&gt;=$J21,AL$7&lt;=$L21),(($D21*$P21)/$M21),0))))))</f>
        <v>0</v>
      </c>
      <c r="AM22" s="37" t="str">
        <f>IF(AM$7&gt;$L21,(((IF(Data!$C$2&gt;0,(IF(OR(AM$5=Data!$F$2,AM$5=Data!$G$2,(IF(COUNTIF(Data!$A$2:$A$939,AM$7),AM$7=(VLOOKUP(AM$7,Data!$A$2:$A$852,1,FALSE)),0))),"H",IF(AND(AM$7&gt;=$J21,AM$7&lt;=$K21),($D21*(1-$P21)/$N21),0))),IF(AND(AM$7&gt;=$J21,AM$7&lt;=$K21),(($D21-$O21)/$N21),0))))),(((IF(Data!$C$2&gt;0,(IF(OR(AM$5=Data!$F$2,AM$5=Data!$G$2,(IF(COUNTIF(Data!$A$2:$A$939,AM$7),AM$7=(VLOOKUP(AM$7,Data!$A$2:$A$852,1,FALSE)),0))),"H",IF(AND(AM$7&gt;=$J21,AM$7&lt;=$L21),($D21*$P21/$M21),0))),IF(AND(AM$7&gt;=$J21,AM$7&lt;=$L21),(($D21*$P21)/$M21),0))))))</f>
        <v>H</v>
      </c>
      <c r="AN22" s="37" t="str">
        <f>IF(AN$7&gt;$L21,(((IF(Data!$C$2&gt;0,(IF(OR(AN$5=Data!$F$2,AN$5=Data!$G$2,(IF(COUNTIF(Data!$A$2:$A$939,AN$7),AN$7=(VLOOKUP(AN$7,Data!$A$2:$A$852,1,FALSE)),0))),"H",IF(AND(AN$7&gt;=$J21,AN$7&lt;=$K21),($D21*(1-$P21)/$N21),0))),IF(AND(AN$7&gt;=$J21,AN$7&lt;=$K21),(($D21-$O21)/$N21),0))))),(((IF(Data!$C$2&gt;0,(IF(OR(AN$5=Data!$F$2,AN$5=Data!$G$2,(IF(COUNTIF(Data!$A$2:$A$939,AN$7),AN$7=(VLOOKUP(AN$7,Data!$A$2:$A$852,1,FALSE)),0))),"H",IF(AND(AN$7&gt;=$J21,AN$7&lt;=$L21),($D21*$P21/$M21),0))),IF(AND(AN$7&gt;=$J21,AN$7&lt;=$L21),(($D21*$P21)/$M21),0))))))</f>
        <v>H</v>
      </c>
      <c r="AO22" s="37">
        <f>IF(AO$7&gt;$L21,(((IF(Data!$C$2&gt;0,(IF(OR(AO$5=Data!$F$2,AO$5=Data!$G$2,(IF(COUNTIF(Data!$A$2:$A$939,AO$7),AO$7=(VLOOKUP(AO$7,Data!$A$2:$A$852,1,FALSE)),0))),"H",IF(AND(AO$7&gt;=$J21,AO$7&lt;=$K21),($D21*(1-$P21)/$N21),0))),IF(AND(AO$7&gt;=$J21,AO$7&lt;=$K21),(($D21-$O21)/$N21),0))))),(((IF(Data!$C$2&gt;0,(IF(OR(AO$5=Data!$F$2,AO$5=Data!$G$2,(IF(COUNTIF(Data!$A$2:$A$939,AO$7),AO$7=(VLOOKUP(AO$7,Data!$A$2:$A$852,1,FALSE)),0))),"H",IF(AND(AO$7&gt;=$J21,AO$7&lt;=$L21),($D21*$P21/$M21),0))),IF(AND(AO$7&gt;=$J21,AO$7&lt;=$L21),(($D21*$P21)/$M21),0))))))</f>
        <v>0</v>
      </c>
      <c r="AP22" s="37">
        <f>IF(AP$7&gt;$L21,(((IF(Data!$C$2&gt;0,(IF(OR(AP$5=Data!$F$2,AP$5=Data!$G$2,(IF(COUNTIF(Data!$A$2:$A$939,AP$7),AP$7=(VLOOKUP(AP$7,Data!$A$2:$A$852,1,FALSE)),0))),"H",IF(AND(AP$7&gt;=$J21,AP$7&lt;=$K21),($D21*(1-$P21)/$N21),0))),IF(AND(AP$7&gt;=$J21,AP$7&lt;=$K21),(($D21-$O21)/$N21),0))))),(((IF(Data!$C$2&gt;0,(IF(OR(AP$5=Data!$F$2,AP$5=Data!$G$2,(IF(COUNTIF(Data!$A$2:$A$939,AP$7),AP$7=(VLOOKUP(AP$7,Data!$A$2:$A$852,1,FALSE)),0))),"H",IF(AND(AP$7&gt;=$J21,AP$7&lt;=$L21),($D21*$P21/$M21),0))),IF(AND(AP$7&gt;=$J21,AP$7&lt;=$L21),(($D21*$P21)/$M21),0))))))</f>
        <v>0</v>
      </c>
      <c r="AQ22" s="37">
        <f>IF(AQ$7&gt;$L21,(((IF(Data!$C$2&gt;0,(IF(OR(AQ$5=Data!$F$2,AQ$5=Data!$G$2,(IF(COUNTIF(Data!$A$2:$A$939,AQ$7),AQ$7=(VLOOKUP(AQ$7,Data!$A$2:$A$852,1,FALSE)),0))),"H",IF(AND(AQ$7&gt;=$J21,AQ$7&lt;=$K21),($D21*(1-$P21)/$N21),0))),IF(AND(AQ$7&gt;=$J21,AQ$7&lt;=$K21),(($D21-$O21)/$N21),0))))),(((IF(Data!$C$2&gt;0,(IF(OR(AQ$5=Data!$F$2,AQ$5=Data!$G$2,(IF(COUNTIF(Data!$A$2:$A$939,AQ$7),AQ$7=(VLOOKUP(AQ$7,Data!$A$2:$A$852,1,FALSE)),0))),"H",IF(AND(AQ$7&gt;=$J21,AQ$7&lt;=$L21),($D21*$P21/$M21),0))),IF(AND(AQ$7&gt;=$J21,AQ$7&lt;=$L21),(($D21*$P21)/$M21),0))))))</f>
        <v>0</v>
      </c>
      <c r="AR22" s="37">
        <f>IF(AR$7&gt;$L21,(((IF(Data!$C$2&gt;0,(IF(OR(AR$5=Data!$F$2,AR$5=Data!$G$2,(IF(COUNTIF(Data!$A$2:$A$939,AR$7),AR$7=(VLOOKUP(AR$7,Data!$A$2:$A$852,1,FALSE)),0))),"H",IF(AND(AR$7&gt;=$J21,AR$7&lt;=$K21),($D21*(1-$P21)/$N21),0))),IF(AND(AR$7&gt;=$J21,AR$7&lt;=$K21),(($D21-$O21)/$N21),0))))),(((IF(Data!$C$2&gt;0,(IF(OR(AR$5=Data!$F$2,AR$5=Data!$G$2,(IF(COUNTIF(Data!$A$2:$A$939,AR$7),AR$7=(VLOOKUP(AR$7,Data!$A$2:$A$852,1,FALSE)),0))),"H",IF(AND(AR$7&gt;=$J21,AR$7&lt;=$L21),($D21*$P21/$M21),0))),IF(AND(AR$7&gt;=$J21,AR$7&lt;=$L21),(($D21*$P21)/$M21),0))))))</f>
        <v>0</v>
      </c>
      <c r="AS22" s="37">
        <f>IF(AS$7&gt;$L21,(((IF(Data!$C$2&gt;0,(IF(OR(AS$5=Data!$F$2,AS$5=Data!$G$2,(IF(COUNTIF(Data!$A$2:$A$939,AS$7),AS$7=(VLOOKUP(AS$7,Data!$A$2:$A$852,1,FALSE)),0))),"H",IF(AND(AS$7&gt;=$J21,AS$7&lt;=$K21),($D21*(1-$P21)/$N21),0))),IF(AND(AS$7&gt;=$J21,AS$7&lt;=$K21),(($D21-$O21)/$N21),0))))),(((IF(Data!$C$2&gt;0,(IF(OR(AS$5=Data!$F$2,AS$5=Data!$G$2,(IF(COUNTIF(Data!$A$2:$A$939,AS$7),AS$7=(VLOOKUP(AS$7,Data!$A$2:$A$852,1,FALSE)),0))),"H",IF(AND(AS$7&gt;=$J21,AS$7&lt;=$L21),($D21*$P21/$M21),0))),IF(AND(AS$7&gt;=$J21,AS$7&lt;=$L21),(($D21*$P21)/$M21),0))))))</f>
        <v>0</v>
      </c>
      <c r="AT22" s="37" t="str">
        <f>IF(AT$7&gt;$L21,(((IF(Data!$C$2&gt;0,(IF(OR(AT$5=Data!$F$2,AT$5=Data!$G$2,(IF(COUNTIF(Data!$A$2:$A$939,AT$7),AT$7=(VLOOKUP(AT$7,Data!$A$2:$A$852,1,FALSE)),0))),"H",IF(AND(AT$7&gt;=$J21,AT$7&lt;=$K21),($D21*(1-$P21)/$N21),0))),IF(AND(AT$7&gt;=$J21,AT$7&lt;=$K21),(($D21-$O21)/$N21),0))))),(((IF(Data!$C$2&gt;0,(IF(OR(AT$5=Data!$F$2,AT$5=Data!$G$2,(IF(COUNTIF(Data!$A$2:$A$939,AT$7),AT$7=(VLOOKUP(AT$7,Data!$A$2:$A$852,1,FALSE)),0))),"H",IF(AND(AT$7&gt;=$J21,AT$7&lt;=$L21),($D21*$P21/$M21),0))),IF(AND(AT$7&gt;=$J21,AT$7&lt;=$L21),(($D21*$P21)/$M21),0))))))</f>
        <v>H</v>
      </c>
      <c r="AU22" s="37" t="str">
        <f>IF(AU$7&gt;$L21,(((IF(Data!$C$2&gt;0,(IF(OR(AU$5=Data!$F$2,AU$5=Data!$G$2,(IF(COUNTIF(Data!$A$2:$A$939,AU$7),AU$7=(VLOOKUP(AU$7,Data!$A$2:$A$852,1,FALSE)),0))),"H",IF(AND(AU$7&gt;=$J21,AU$7&lt;=$K21),($D21*(1-$P21)/$N21),0))),IF(AND(AU$7&gt;=$J21,AU$7&lt;=$K21),(($D21-$O21)/$N21),0))))),(((IF(Data!$C$2&gt;0,(IF(OR(AU$5=Data!$F$2,AU$5=Data!$G$2,(IF(COUNTIF(Data!$A$2:$A$939,AU$7),AU$7=(VLOOKUP(AU$7,Data!$A$2:$A$852,1,FALSE)),0))),"H",IF(AND(AU$7&gt;=$J21,AU$7&lt;=$L21),($D21*$P21/$M21),0))),IF(AND(AU$7&gt;=$J21,AU$7&lt;=$L21),(($D21*$P21)/$M21),0))))))</f>
        <v>H</v>
      </c>
      <c r="AV22" s="37">
        <f>IF(AV$7&gt;$L21,(((IF(Data!$C$2&gt;0,(IF(OR(AV$5=Data!$F$2,AV$5=Data!$G$2,(IF(COUNTIF(Data!$A$2:$A$939,AV$7),AV$7=(VLOOKUP(AV$7,Data!$A$2:$A$852,1,FALSE)),0))),"H",IF(AND(AV$7&gt;=$J21,AV$7&lt;=$K21),($D21*(1-$P21)/$N21),0))),IF(AND(AV$7&gt;=$J21,AV$7&lt;=$K21),(($D21-$O21)/$N21),0))))),(((IF(Data!$C$2&gt;0,(IF(OR(AV$5=Data!$F$2,AV$5=Data!$G$2,(IF(COUNTIF(Data!$A$2:$A$939,AV$7),AV$7=(VLOOKUP(AV$7,Data!$A$2:$A$852,1,FALSE)),0))),"H",IF(AND(AV$7&gt;=$J21,AV$7&lt;=$L21),($D21*$P21/$M21),0))),IF(AND(AV$7&gt;=$J21,AV$7&lt;=$L21),(($D21*$P21)/$M21),0))))))</f>
        <v>0</v>
      </c>
      <c r="AW22" s="37">
        <f>IF(AW$7&gt;$L21,(((IF(Data!$C$2&gt;0,(IF(OR(AW$5=Data!$F$2,AW$5=Data!$G$2,(IF(COUNTIF(Data!$A$2:$A$939,AW$7),AW$7=(VLOOKUP(AW$7,Data!$A$2:$A$852,1,FALSE)),0))),"H",IF(AND(AW$7&gt;=$J21,AW$7&lt;=$K21),($D21*(1-$P21)/$N21),0))),IF(AND(AW$7&gt;=$J21,AW$7&lt;=$K21),(($D21-$O21)/$N21),0))))),(((IF(Data!$C$2&gt;0,(IF(OR(AW$5=Data!$F$2,AW$5=Data!$G$2,(IF(COUNTIF(Data!$A$2:$A$939,AW$7),AW$7=(VLOOKUP(AW$7,Data!$A$2:$A$852,1,FALSE)),0))),"H",IF(AND(AW$7&gt;=$J21,AW$7&lt;=$L21),($D21*$P21/$M21),0))),IF(AND(AW$7&gt;=$J21,AW$7&lt;=$L21),(($D21*$P21)/$M21),0))))))</f>
        <v>0</v>
      </c>
      <c r="AX22" s="37">
        <f>IF(AX$7&gt;$L21,(((IF(Data!$C$2&gt;0,(IF(OR(AX$5=Data!$F$2,AX$5=Data!$G$2,(IF(COUNTIF(Data!$A$2:$A$939,AX$7),AX$7=(VLOOKUP(AX$7,Data!$A$2:$A$852,1,FALSE)),0))),"H",IF(AND(AX$7&gt;=$J21,AX$7&lt;=$K21),($D21*(1-$P21)/$N21),0))),IF(AND(AX$7&gt;=$J21,AX$7&lt;=$K21),(($D21-$O21)/$N21),0))))),(((IF(Data!$C$2&gt;0,(IF(OR(AX$5=Data!$F$2,AX$5=Data!$G$2,(IF(COUNTIF(Data!$A$2:$A$939,AX$7),AX$7=(VLOOKUP(AX$7,Data!$A$2:$A$852,1,FALSE)),0))),"H",IF(AND(AX$7&gt;=$J21,AX$7&lt;=$L21),($D21*$P21/$M21),0))),IF(AND(AX$7&gt;=$J21,AX$7&lt;=$L21),(($D21*$P21)/$M21),0))))))</f>
        <v>0</v>
      </c>
      <c r="AY22" s="37">
        <f>IF(AY$7&gt;$L21,(((IF(Data!$C$2&gt;0,(IF(OR(AY$5=Data!$F$2,AY$5=Data!$G$2,(IF(COUNTIF(Data!$A$2:$A$939,AY$7),AY$7=(VLOOKUP(AY$7,Data!$A$2:$A$852,1,FALSE)),0))),"H",IF(AND(AY$7&gt;=$J21,AY$7&lt;=$K21),($D21*(1-$P21)/$N21),0))),IF(AND(AY$7&gt;=$J21,AY$7&lt;=$K21),(($D21-$O21)/$N21),0))))),(((IF(Data!$C$2&gt;0,(IF(OR(AY$5=Data!$F$2,AY$5=Data!$G$2,(IF(COUNTIF(Data!$A$2:$A$939,AY$7),AY$7=(VLOOKUP(AY$7,Data!$A$2:$A$852,1,FALSE)),0))),"H",IF(AND(AY$7&gt;=$J21,AY$7&lt;=$L21),($D21*$P21/$M21),0))),IF(AND(AY$7&gt;=$J21,AY$7&lt;=$L21),(($D21*$P21)/$M21),0))))))</f>
        <v>0</v>
      </c>
      <c r="AZ22" s="37">
        <f>IF(AZ$7&gt;$L21,(((IF(Data!$C$2&gt;0,(IF(OR(AZ$5=Data!$F$2,AZ$5=Data!$G$2,(IF(COUNTIF(Data!$A$2:$A$939,AZ$7),AZ$7=(VLOOKUP(AZ$7,Data!$A$2:$A$852,1,FALSE)),0))),"H",IF(AND(AZ$7&gt;=$J21,AZ$7&lt;=$K21),($D21*(1-$P21)/$N21),0))),IF(AND(AZ$7&gt;=$J21,AZ$7&lt;=$K21),(($D21-$O21)/$N21),0))))),(((IF(Data!$C$2&gt;0,(IF(OR(AZ$5=Data!$F$2,AZ$5=Data!$G$2,(IF(COUNTIF(Data!$A$2:$A$939,AZ$7),AZ$7=(VLOOKUP(AZ$7,Data!$A$2:$A$852,1,FALSE)),0))),"H",IF(AND(AZ$7&gt;=$J21,AZ$7&lt;=$L21),($D21*$P21/$M21),0))),IF(AND(AZ$7&gt;=$J21,AZ$7&lt;=$L21),(($D21*$P21)/$M21),0))))))</f>
        <v>0</v>
      </c>
      <c r="BA22" s="37" t="str">
        <f>IF(BA$7&gt;$L21,(((IF(Data!$C$2&gt;0,(IF(OR(BA$5=Data!$F$2,BA$5=Data!$G$2,(IF(COUNTIF(Data!$A$2:$A$939,BA$7),BA$7=(VLOOKUP(BA$7,Data!$A$2:$A$852,1,FALSE)),0))),"H",IF(AND(BA$7&gt;=$J21,BA$7&lt;=$K21),($D21*(1-$P21)/$N21),0))),IF(AND(BA$7&gt;=$J21,BA$7&lt;=$K21),(($D21-$O21)/$N21),0))))),(((IF(Data!$C$2&gt;0,(IF(OR(BA$5=Data!$F$2,BA$5=Data!$G$2,(IF(COUNTIF(Data!$A$2:$A$939,BA$7),BA$7=(VLOOKUP(BA$7,Data!$A$2:$A$852,1,FALSE)),0))),"H",IF(AND(BA$7&gt;=$J21,BA$7&lt;=$L21),($D21*$P21/$M21),0))),IF(AND(BA$7&gt;=$J21,BA$7&lt;=$L21),(($D21*$P21)/$M21),0))))))</f>
        <v>H</v>
      </c>
      <c r="BB22" s="37" t="str">
        <f>IF(BB$7&gt;$L21,(((IF(Data!$C$2&gt;0,(IF(OR(BB$5=Data!$F$2,BB$5=Data!$G$2,(IF(COUNTIF(Data!$A$2:$A$939,BB$7),BB$7=(VLOOKUP(BB$7,Data!$A$2:$A$852,1,FALSE)),0))),"H",IF(AND(BB$7&gt;=$J21,BB$7&lt;=$K21),($D21*(1-$P21)/$N21),0))),IF(AND(BB$7&gt;=$J21,BB$7&lt;=$K21),(($D21-$O21)/$N21),0))))),(((IF(Data!$C$2&gt;0,(IF(OR(BB$5=Data!$F$2,BB$5=Data!$G$2,(IF(COUNTIF(Data!$A$2:$A$939,BB$7),BB$7=(VLOOKUP(BB$7,Data!$A$2:$A$852,1,FALSE)),0))),"H",IF(AND(BB$7&gt;=$J21,BB$7&lt;=$L21),($D21*$P21/$M21),0))),IF(AND(BB$7&gt;=$J21,BB$7&lt;=$L21),(($D21*$P21)/$M21),0))))))</f>
        <v>H</v>
      </c>
      <c r="BC22" s="37">
        <f>IF(BC$7&gt;$L21,(((IF(Data!$C$2&gt;0,(IF(OR(BC$5=Data!$F$2,BC$5=Data!$G$2,(IF(COUNTIF(Data!$A$2:$A$939,BC$7),BC$7=(VLOOKUP(BC$7,Data!$A$2:$A$852,1,FALSE)),0))),"H",IF(AND(BC$7&gt;=$J21,BC$7&lt;=$K21),($D21*(1-$P21)/$N21),0))),IF(AND(BC$7&gt;=$J21,BC$7&lt;=$K21),(($D21-$O21)/$N21),0))))),(((IF(Data!$C$2&gt;0,(IF(OR(BC$5=Data!$F$2,BC$5=Data!$G$2,(IF(COUNTIF(Data!$A$2:$A$939,BC$7),BC$7=(VLOOKUP(BC$7,Data!$A$2:$A$852,1,FALSE)),0))),"H",IF(AND(BC$7&gt;=$J21,BC$7&lt;=$L21),($D21*$P21/$M21),0))),IF(AND(BC$7&gt;=$J21,BC$7&lt;=$L21),(($D21*$P21)/$M21),0))))))</f>
        <v>0</v>
      </c>
      <c r="BD22" s="37">
        <f>IF(BD$7&gt;$L21,(((IF(Data!$C$2&gt;0,(IF(OR(BD$5=Data!$F$2,BD$5=Data!$G$2,(IF(COUNTIF(Data!$A$2:$A$939,BD$7),BD$7=(VLOOKUP(BD$7,Data!$A$2:$A$852,1,FALSE)),0))),"H",IF(AND(BD$7&gt;=$J21,BD$7&lt;=$K21),($D21*(1-$P21)/$N21),0))),IF(AND(BD$7&gt;=$J21,BD$7&lt;=$K21),(($D21-$O21)/$N21),0))))),(((IF(Data!$C$2&gt;0,(IF(OR(BD$5=Data!$F$2,BD$5=Data!$G$2,(IF(COUNTIF(Data!$A$2:$A$939,BD$7),BD$7=(VLOOKUP(BD$7,Data!$A$2:$A$852,1,FALSE)),0))),"H",IF(AND(BD$7&gt;=$J21,BD$7&lt;=$L21),($D21*$P21/$M21),0))),IF(AND(BD$7&gt;=$J21,BD$7&lt;=$L21),(($D21*$P21)/$M21),0))))))</f>
        <v>0</v>
      </c>
      <c r="BE22" s="37">
        <f>IF(BE$7&gt;$L21,(((IF(Data!$C$2&gt;0,(IF(OR(BE$5=Data!$F$2,BE$5=Data!$G$2,(IF(COUNTIF(Data!$A$2:$A$939,BE$7),BE$7=(VLOOKUP(BE$7,Data!$A$2:$A$852,1,FALSE)),0))),"H",IF(AND(BE$7&gt;=$J21,BE$7&lt;=$K21),($D21*(1-$P21)/$N21),0))),IF(AND(BE$7&gt;=$J21,BE$7&lt;=$K21),(($D21-$O21)/$N21),0))))),(((IF(Data!$C$2&gt;0,(IF(OR(BE$5=Data!$F$2,BE$5=Data!$G$2,(IF(COUNTIF(Data!$A$2:$A$939,BE$7),BE$7=(VLOOKUP(BE$7,Data!$A$2:$A$852,1,FALSE)),0))),"H",IF(AND(BE$7&gt;=$J21,BE$7&lt;=$L21),($D21*$P21/$M21),0))),IF(AND(BE$7&gt;=$J21,BE$7&lt;=$L21),(($D21*$P21)/$M21),0))))))</f>
        <v>0</v>
      </c>
      <c r="BF22" s="37">
        <f>IF(BF$7&gt;$L21,(((IF(Data!$C$2&gt;0,(IF(OR(BF$5=Data!$F$2,BF$5=Data!$G$2,(IF(COUNTIF(Data!$A$2:$A$939,BF$7),BF$7=(VLOOKUP(BF$7,Data!$A$2:$A$852,1,FALSE)),0))),"H",IF(AND(BF$7&gt;=$J21,BF$7&lt;=$K21),($D21*(1-$P21)/$N21),0))),IF(AND(BF$7&gt;=$J21,BF$7&lt;=$K21),(($D21-$O21)/$N21),0))))),(((IF(Data!$C$2&gt;0,(IF(OR(BF$5=Data!$F$2,BF$5=Data!$G$2,(IF(COUNTIF(Data!$A$2:$A$939,BF$7),BF$7=(VLOOKUP(BF$7,Data!$A$2:$A$852,1,FALSE)),0))),"H",IF(AND(BF$7&gt;=$J21,BF$7&lt;=$L21),($D21*$P21/$M21),0))),IF(AND(BF$7&gt;=$J21,BF$7&lt;=$L21),(($D21*$P21)/$M21),0))))))</f>
        <v>0</v>
      </c>
      <c r="BG22" s="37">
        <f>IF(BG$7&gt;$L21,(((IF(Data!$C$2&gt;0,(IF(OR(BG$5=Data!$F$2,BG$5=Data!$G$2,(IF(COUNTIF(Data!$A$2:$A$939,BG$7),BG$7=(VLOOKUP(BG$7,Data!$A$2:$A$852,1,FALSE)),0))),"H",IF(AND(BG$7&gt;=$J21,BG$7&lt;=$K21),($D21*(1-$P21)/$N21),0))),IF(AND(BG$7&gt;=$J21,BG$7&lt;=$K21),(($D21-$O21)/$N21),0))))),(((IF(Data!$C$2&gt;0,(IF(OR(BG$5=Data!$F$2,BG$5=Data!$G$2,(IF(COUNTIF(Data!$A$2:$A$939,BG$7),BG$7=(VLOOKUP(BG$7,Data!$A$2:$A$852,1,FALSE)),0))),"H",IF(AND(BG$7&gt;=$J21,BG$7&lt;=$L21),($D21*$P21/$M21),0))),IF(AND(BG$7&gt;=$J21,BG$7&lt;=$L21),(($D21*$P21)/$M21),0))))))</f>
        <v>0</v>
      </c>
      <c r="BH22" s="37" t="str">
        <f>IF(BH$7&gt;$L21,(((IF(Data!$C$2&gt;0,(IF(OR(BH$5=Data!$F$2,BH$5=Data!$G$2,(IF(COUNTIF(Data!$A$2:$A$939,BH$7),BH$7=(VLOOKUP(BH$7,Data!$A$2:$A$852,1,FALSE)),0))),"H",IF(AND(BH$7&gt;=$J21,BH$7&lt;=$K21),($D21*(1-$P21)/$N21),0))),IF(AND(BH$7&gt;=$J21,BH$7&lt;=$K21),(($D21-$O21)/$N21),0))))),(((IF(Data!$C$2&gt;0,(IF(OR(BH$5=Data!$F$2,BH$5=Data!$G$2,(IF(COUNTIF(Data!$A$2:$A$939,BH$7),BH$7=(VLOOKUP(BH$7,Data!$A$2:$A$852,1,FALSE)),0))),"H",IF(AND(BH$7&gt;=$J21,BH$7&lt;=$L21),($D21*$P21/$M21),0))),IF(AND(BH$7&gt;=$J21,BH$7&lt;=$L21),(($D21*$P21)/$M21),0))))))</f>
        <v>H</v>
      </c>
      <c r="BI22" s="37" t="str">
        <f>IF(BI$7&gt;$L21,(((IF(Data!$C$2&gt;0,(IF(OR(BI$5=Data!$F$2,BI$5=Data!$G$2,(IF(COUNTIF(Data!$A$2:$A$939,BI$7),BI$7=(VLOOKUP(BI$7,Data!$A$2:$A$852,1,FALSE)),0))),"H",IF(AND(BI$7&gt;=$J21,BI$7&lt;=$K21),($D21*(1-$P21)/$N21),0))),IF(AND(BI$7&gt;=$J21,BI$7&lt;=$K21),(($D21-$O21)/$N21),0))))),(((IF(Data!$C$2&gt;0,(IF(OR(BI$5=Data!$F$2,BI$5=Data!$G$2,(IF(COUNTIF(Data!$A$2:$A$939,BI$7),BI$7=(VLOOKUP(BI$7,Data!$A$2:$A$852,1,FALSE)),0))),"H",IF(AND(BI$7&gt;=$J21,BI$7&lt;=$L21),($D21*$P21/$M21),0))),IF(AND(BI$7&gt;=$J21,BI$7&lt;=$L21),(($D21*$P21)/$M21),0))))))</f>
        <v>H</v>
      </c>
      <c r="BJ22" s="37">
        <f>IF(BJ$7&gt;$L21,(((IF(Data!$C$2&gt;0,(IF(OR(BJ$5=Data!$F$2,BJ$5=Data!$G$2,(IF(COUNTIF(Data!$A$2:$A$939,BJ$7),BJ$7=(VLOOKUP(BJ$7,Data!$A$2:$A$852,1,FALSE)),0))),"H",IF(AND(BJ$7&gt;=$J21,BJ$7&lt;=$K21),($D21*(1-$P21)/$N21),0))),IF(AND(BJ$7&gt;=$J21,BJ$7&lt;=$K21),(($D21-$O21)/$N21),0))))),(((IF(Data!$C$2&gt;0,(IF(OR(BJ$5=Data!$F$2,BJ$5=Data!$G$2,(IF(COUNTIF(Data!$A$2:$A$939,BJ$7),BJ$7=(VLOOKUP(BJ$7,Data!$A$2:$A$852,1,FALSE)),0))),"H",IF(AND(BJ$7&gt;=$J21,BJ$7&lt;=$L21),($D21*$P21/$M21),0))),IF(AND(BJ$7&gt;=$J21,BJ$7&lt;=$L21),(($D21*$P21)/$M21),0))))))</f>
        <v>0</v>
      </c>
      <c r="BK22" s="37">
        <f>IF(BK$7&gt;$L21,(((IF(Data!$C$2&gt;0,(IF(OR(BK$5=Data!$F$2,BK$5=Data!$G$2,(IF(COUNTIF(Data!$A$2:$A$939,BK$7),BK$7=(VLOOKUP(BK$7,Data!$A$2:$A$852,1,FALSE)),0))),"H",IF(AND(BK$7&gt;=$J21,BK$7&lt;=$K21),($D21*(1-$P21)/$N21),0))),IF(AND(BK$7&gt;=$J21,BK$7&lt;=$K21),(($D21-$O21)/$N21),0))))),(((IF(Data!$C$2&gt;0,(IF(OR(BK$5=Data!$F$2,BK$5=Data!$G$2,(IF(COUNTIF(Data!$A$2:$A$939,BK$7),BK$7=(VLOOKUP(BK$7,Data!$A$2:$A$852,1,FALSE)),0))),"H",IF(AND(BK$7&gt;=$J21,BK$7&lt;=$L21),($D21*$P21/$M21),0))),IF(AND(BK$7&gt;=$J21,BK$7&lt;=$L21),(($D21*$P21)/$M21),0))))))</f>
        <v>0</v>
      </c>
      <c r="BL22" s="37">
        <f>IF(BL$7&gt;$L21,(((IF(Data!$C$2&gt;0,(IF(OR(BL$5=Data!$F$2,BL$5=Data!$G$2,(IF(COUNTIF(Data!$A$2:$A$939,BL$7),BL$7=(VLOOKUP(BL$7,Data!$A$2:$A$852,1,FALSE)),0))),"H",IF(AND(BL$7&gt;=$J21,BL$7&lt;=$K21),($D21*(1-$P21)/$N21),0))),IF(AND(BL$7&gt;=$J21,BL$7&lt;=$K21),(($D21-$O21)/$N21),0))))),(((IF(Data!$C$2&gt;0,(IF(OR(BL$5=Data!$F$2,BL$5=Data!$G$2,(IF(COUNTIF(Data!$A$2:$A$939,BL$7),BL$7=(VLOOKUP(BL$7,Data!$A$2:$A$852,1,FALSE)),0))),"H",IF(AND(BL$7&gt;=$J21,BL$7&lt;=$L21),($D21*$P21/$M21),0))),IF(AND(BL$7&gt;=$J21,BL$7&lt;=$L21),(($D21*$P21)/$M21),0))))))</f>
        <v>0</v>
      </c>
      <c r="BM22" s="37">
        <f>IF(BM$7&gt;$L21,(((IF(Data!$C$2&gt;0,(IF(OR(BM$5=Data!$F$2,BM$5=Data!$G$2,(IF(COUNTIF(Data!$A$2:$A$939,BM$7),BM$7=(VLOOKUP(BM$7,Data!$A$2:$A$852,1,FALSE)),0))),"H",IF(AND(BM$7&gt;=$J21,BM$7&lt;=$K21),($D21*(1-$P21)/$N21),0))),IF(AND(BM$7&gt;=$J21,BM$7&lt;=$K21),(($D21-$O21)/$N21),0))))),(((IF(Data!$C$2&gt;0,(IF(OR(BM$5=Data!$F$2,BM$5=Data!$G$2,(IF(COUNTIF(Data!$A$2:$A$939,BM$7),BM$7=(VLOOKUP(BM$7,Data!$A$2:$A$852,1,FALSE)),0))),"H",IF(AND(BM$7&gt;=$J21,BM$7&lt;=$L21),($D21*$P21/$M21),0))),IF(AND(BM$7&gt;=$J21,BM$7&lt;=$L21),(($D21*$P21)/$M21),0))))))</f>
        <v>0</v>
      </c>
      <c r="BN22" s="37">
        <f>IF(BN$7&gt;$L21,(((IF(Data!$C$2&gt;0,(IF(OR(BN$5=Data!$F$2,BN$5=Data!$G$2,(IF(COUNTIF(Data!$A$2:$A$939,BN$7),BN$7=(VLOOKUP(BN$7,Data!$A$2:$A$852,1,FALSE)),0))),"H",IF(AND(BN$7&gt;=$J21,BN$7&lt;=$K21),($D21*(1-$P21)/$N21),0))),IF(AND(BN$7&gt;=$J21,BN$7&lt;=$K21),(($D21-$O21)/$N21),0))))),(((IF(Data!$C$2&gt;0,(IF(OR(BN$5=Data!$F$2,BN$5=Data!$G$2,(IF(COUNTIF(Data!$A$2:$A$939,BN$7),BN$7=(VLOOKUP(BN$7,Data!$A$2:$A$852,1,FALSE)),0))),"H",IF(AND(BN$7&gt;=$J21,BN$7&lt;=$L21),($D21*$P21/$M21),0))),IF(AND(BN$7&gt;=$J21,BN$7&lt;=$L21),(($D21*$P21)/$M21),0))))))</f>
        <v>0</v>
      </c>
      <c r="BO22" s="37" t="str">
        <f>IF(BO$7&gt;$L21,(((IF(Data!$C$2&gt;0,(IF(OR(BO$5=Data!$F$2,BO$5=Data!$G$2,(IF(COUNTIF(Data!$A$2:$A$939,BO$7),BO$7=(VLOOKUP(BO$7,Data!$A$2:$A$852,1,FALSE)),0))),"H",IF(AND(BO$7&gt;=$J21,BO$7&lt;=$K21),($D21*(1-$P21)/$N21),0))),IF(AND(BO$7&gt;=$J21,BO$7&lt;=$K21),(($D21-$O21)/$N21),0))))),(((IF(Data!$C$2&gt;0,(IF(OR(BO$5=Data!$F$2,BO$5=Data!$G$2,(IF(COUNTIF(Data!$A$2:$A$939,BO$7),BO$7=(VLOOKUP(BO$7,Data!$A$2:$A$852,1,FALSE)),0))),"H",IF(AND(BO$7&gt;=$J21,BO$7&lt;=$L21),($D21*$P21/$M21),0))),IF(AND(BO$7&gt;=$J21,BO$7&lt;=$L21),(($D21*$P21)/$M21),0))))))</f>
        <v>H</v>
      </c>
      <c r="BP22" s="37" t="str">
        <f>IF(BP$7&gt;$L21,(((IF(Data!$C$2&gt;0,(IF(OR(BP$5=Data!$F$2,BP$5=Data!$G$2,(IF(COUNTIF(Data!$A$2:$A$939,BP$7),BP$7=(VLOOKUP(BP$7,Data!$A$2:$A$852,1,FALSE)),0))),"H",IF(AND(BP$7&gt;=$J21,BP$7&lt;=$K21),($D21*(1-$P21)/$N21),0))),IF(AND(BP$7&gt;=$J21,BP$7&lt;=$K21),(($D21-$O21)/$N21),0))))),(((IF(Data!$C$2&gt;0,(IF(OR(BP$5=Data!$F$2,BP$5=Data!$G$2,(IF(COUNTIF(Data!$A$2:$A$939,BP$7),BP$7=(VLOOKUP(BP$7,Data!$A$2:$A$852,1,FALSE)),0))),"H",IF(AND(BP$7&gt;=$J21,BP$7&lt;=$L21),($D21*$P21/$M21),0))),IF(AND(BP$7&gt;=$J21,BP$7&lt;=$L21),(($D21*$P21)/$M21),0))))))</f>
        <v>H</v>
      </c>
      <c r="BQ22" s="37">
        <f>IF(BQ$7&gt;$L21,(((IF(Data!$C$2&gt;0,(IF(OR(BQ$5=Data!$F$2,BQ$5=Data!$G$2,(IF(COUNTIF(Data!$A$2:$A$939,BQ$7),BQ$7=(VLOOKUP(BQ$7,Data!$A$2:$A$852,1,FALSE)),0))),"H",IF(AND(BQ$7&gt;=$J21,BQ$7&lt;=$K21),($D21*(1-$P21)/$N21),0))),IF(AND(BQ$7&gt;=$J21,BQ$7&lt;=$K21),(($D21-$O21)/$N21),0))))),(((IF(Data!$C$2&gt;0,(IF(OR(BQ$5=Data!$F$2,BQ$5=Data!$G$2,(IF(COUNTIF(Data!$A$2:$A$939,BQ$7),BQ$7=(VLOOKUP(BQ$7,Data!$A$2:$A$852,1,FALSE)),0))),"H",IF(AND(BQ$7&gt;=$J21,BQ$7&lt;=$L21),($D21*$P21/$M21),0))),IF(AND(BQ$7&gt;=$J21,BQ$7&lt;=$L21),(($D21*$P21)/$M21),0))))))</f>
        <v>0</v>
      </c>
      <c r="BR22" s="37">
        <f>IF(BR$7&gt;$L21,(((IF(Data!$C$2&gt;0,(IF(OR(BR$5=Data!$F$2,BR$5=Data!$G$2,(IF(COUNTIF(Data!$A$2:$A$939,BR$7),BR$7=(VLOOKUP(BR$7,Data!$A$2:$A$852,1,FALSE)),0))),"H",IF(AND(BR$7&gt;=$J21,BR$7&lt;=$K21),($D21*(1-$P21)/$N21),0))),IF(AND(BR$7&gt;=$J21,BR$7&lt;=$K21),(($D21-$O21)/$N21),0))))),(((IF(Data!$C$2&gt;0,(IF(OR(BR$5=Data!$F$2,BR$5=Data!$G$2,(IF(COUNTIF(Data!$A$2:$A$939,BR$7),BR$7=(VLOOKUP(BR$7,Data!$A$2:$A$852,1,FALSE)),0))),"H",IF(AND(BR$7&gt;=$J21,BR$7&lt;=$L21),($D21*$P21/$M21),0))),IF(AND(BR$7&gt;=$J21,BR$7&lt;=$L21),(($D21*$P21)/$M21),0))))))</f>
        <v>0</v>
      </c>
      <c r="BS22" s="37">
        <f>IF(BS$7&gt;$L21,(((IF(Data!$C$2&gt;0,(IF(OR(BS$5=Data!$F$2,BS$5=Data!$G$2,(IF(COUNTIF(Data!$A$2:$A$939,BS$7),BS$7=(VLOOKUP(BS$7,Data!$A$2:$A$852,1,FALSE)),0))),"H",IF(AND(BS$7&gt;=$J21,BS$7&lt;=$K21),($D21*(1-$P21)/$N21),0))),IF(AND(BS$7&gt;=$J21,BS$7&lt;=$K21),(($D21-$O21)/$N21),0))))),(((IF(Data!$C$2&gt;0,(IF(OR(BS$5=Data!$F$2,BS$5=Data!$G$2,(IF(COUNTIF(Data!$A$2:$A$939,BS$7),BS$7=(VLOOKUP(BS$7,Data!$A$2:$A$852,1,FALSE)),0))),"H",IF(AND(BS$7&gt;=$J21,BS$7&lt;=$L21),($D21*$P21/$M21),0))),IF(AND(BS$7&gt;=$J21,BS$7&lt;=$L21),(($D21*$P21)/$M21),0))))))</f>
        <v>0</v>
      </c>
      <c r="BT22" s="37">
        <f>IF(BT$7&gt;$L21,(((IF(Data!$C$2&gt;0,(IF(OR(BT$5=Data!$F$2,BT$5=Data!$G$2,(IF(COUNTIF(Data!$A$2:$A$939,BT$7),BT$7=(VLOOKUP(BT$7,Data!$A$2:$A$852,1,FALSE)),0))),"H",IF(AND(BT$7&gt;=$J21,BT$7&lt;=$K21),($D21*(1-$P21)/$N21),0))),IF(AND(BT$7&gt;=$J21,BT$7&lt;=$K21),(($D21-$O21)/$N21),0))))),(((IF(Data!$C$2&gt;0,(IF(OR(BT$5=Data!$F$2,BT$5=Data!$G$2,(IF(COUNTIF(Data!$A$2:$A$939,BT$7),BT$7=(VLOOKUP(BT$7,Data!$A$2:$A$852,1,FALSE)),0))),"H",IF(AND(BT$7&gt;=$J21,BT$7&lt;=$L21),($D21*$P21/$M21),0))),IF(AND(BT$7&gt;=$J21,BT$7&lt;=$L21),(($D21*$P21)/$M21),0))))))</f>
        <v>0</v>
      </c>
      <c r="BU22" s="37">
        <f>IF(BU$7&gt;$L21,(((IF(Data!$C$2&gt;0,(IF(OR(BU$5=Data!$F$2,BU$5=Data!$G$2,(IF(COUNTIF(Data!$A$2:$A$939,BU$7),BU$7=(VLOOKUP(BU$7,Data!$A$2:$A$852,1,FALSE)),0))),"H",IF(AND(BU$7&gt;=$J21,BU$7&lt;=$K21),($D21*(1-$P21)/$N21),0))),IF(AND(BU$7&gt;=$J21,BU$7&lt;=$K21),(($D21-$O21)/$N21),0))))),(((IF(Data!$C$2&gt;0,(IF(OR(BU$5=Data!$F$2,BU$5=Data!$G$2,(IF(COUNTIF(Data!$A$2:$A$939,BU$7),BU$7=(VLOOKUP(BU$7,Data!$A$2:$A$852,1,FALSE)),0))),"H",IF(AND(BU$7&gt;=$J21,BU$7&lt;=$L21),($D21*$P21/$M21),0))),IF(AND(BU$7&gt;=$J21,BU$7&lt;=$L21),(($D21*$P21)/$M21),0))))))</f>
        <v>0</v>
      </c>
      <c r="BV22" s="37" t="str">
        <f>IF(BV$7&gt;$L21,(((IF(Data!$C$2&gt;0,(IF(OR(BV$5=Data!$F$2,BV$5=Data!$G$2,(IF(COUNTIF(Data!$A$2:$A$939,BV$7),BV$7=(VLOOKUP(BV$7,Data!$A$2:$A$852,1,FALSE)),0))),"H",IF(AND(BV$7&gt;=$J21,BV$7&lt;=$K21),($D21*(1-$P21)/$N21),0))),IF(AND(BV$7&gt;=$J21,BV$7&lt;=$K21),(($D21-$O21)/$N21),0))))),(((IF(Data!$C$2&gt;0,(IF(OR(BV$5=Data!$F$2,BV$5=Data!$G$2,(IF(COUNTIF(Data!$A$2:$A$939,BV$7),BV$7=(VLOOKUP(BV$7,Data!$A$2:$A$852,1,FALSE)),0))),"H",IF(AND(BV$7&gt;=$J21,BV$7&lt;=$L21),($D21*$P21/$M21),0))),IF(AND(BV$7&gt;=$J21,BV$7&lt;=$L21),(($D21*$P21)/$M21),0))))))</f>
        <v>H</v>
      </c>
      <c r="BW22" s="37" t="str">
        <f>IF(BW$7&gt;$L21,(((IF(Data!$C$2&gt;0,(IF(OR(BW$5=Data!$F$2,BW$5=Data!$G$2,(IF(COUNTIF(Data!$A$2:$A$939,BW$7),BW$7=(VLOOKUP(BW$7,Data!$A$2:$A$852,1,FALSE)),0))),"H",IF(AND(BW$7&gt;=$J21,BW$7&lt;=$K21),($D21*(1-$P21)/$N21),0))),IF(AND(BW$7&gt;=$J21,BW$7&lt;=$K21),(($D21-$O21)/$N21),0))))),(((IF(Data!$C$2&gt;0,(IF(OR(BW$5=Data!$F$2,BW$5=Data!$G$2,(IF(COUNTIF(Data!$A$2:$A$939,BW$7),BW$7=(VLOOKUP(BW$7,Data!$A$2:$A$852,1,FALSE)),0))),"H",IF(AND(BW$7&gt;=$J21,BW$7&lt;=$L21),($D21*$P21/$M21),0))),IF(AND(BW$7&gt;=$J21,BW$7&lt;=$L21),(($D21*$P21)/$M21),0))))))</f>
        <v>H</v>
      </c>
      <c r="BX22" s="37">
        <f>IF(BX$7&gt;$L21,(((IF(Data!$C$2&gt;0,(IF(OR(BX$5=Data!$F$2,BX$5=Data!$G$2,(IF(COUNTIF(Data!$A$2:$A$939,BX$7),BX$7=(VLOOKUP(BX$7,Data!$A$2:$A$852,1,FALSE)),0))),"H",IF(AND(BX$7&gt;=$J21,BX$7&lt;=$K21),($D21*(1-$P21)/$N21),0))),IF(AND(BX$7&gt;=$J21,BX$7&lt;=$K21),(($D21-$O21)/$N21),0))))),(((IF(Data!$C$2&gt;0,(IF(OR(BX$5=Data!$F$2,BX$5=Data!$G$2,(IF(COUNTIF(Data!$A$2:$A$939,BX$7),BX$7=(VLOOKUP(BX$7,Data!$A$2:$A$852,1,FALSE)),0))),"H",IF(AND(BX$7&gt;=$J21,BX$7&lt;=$L21),($D21*$P21/$M21),0))),IF(AND(BX$7&gt;=$J21,BX$7&lt;=$L21),(($D21*$P21)/$M21),0))))))</f>
        <v>0</v>
      </c>
      <c r="BY22" s="37">
        <f>IF(BY$7&gt;$L21,(((IF(Data!$C$2&gt;0,(IF(OR(BY$5=Data!$F$2,BY$5=Data!$G$2,(IF(COUNTIF(Data!$A$2:$A$939,BY$7),BY$7=(VLOOKUP(BY$7,Data!$A$2:$A$852,1,FALSE)),0))),"H",IF(AND(BY$7&gt;=$J21,BY$7&lt;=$K21),($D21*(1-$P21)/$N21),0))),IF(AND(BY$7&gt;=$J21,BY$7&lt;=$K21),(($D21-$O21)/$N21),0))))),(((IF(Data!$C$2&gt;0,(IF(OR(BY$5=Data!$F$2,BY$5=Data!$G$2,(IF(COUNTIF(Data!$A$2:$A$939,BY$7),BY$7=(VLOOKUP(BY$7,Data!$A$2:$A$852,1,FALSE)),0))),"H",IF(AND(BY$7&gt;=$J21,BY$7&lt;=$L21),($D21*$P21/$M21),0))),IF(AND(BY$7&gt;=$J21,BY$7&lt;=$L21),(($D21*$P21)/$M21),0))))))</f>
        <v>0</v>
      </c>
      <c r="BZ22" s="37">
        <f>IF(BZ$7&gt;$L21,(((IF(Data!$C$2&gt;0,(IF(OR(BZ$5=Data!$F$2,BZ$5=Data!$G$2,(IF(COUNTIF(Data!$A$2:$A$939,BZ$7),BZ$7=(VLOOKUP(BZ$7,Data!$A$2:$A$852,1,FALSE)),0))),"H",IF(AND(BZ$7&gt;=$J21,BZ$7&lt;=$K21),($D21*(1-$P21)/$N21),0))),IF(AND(BZ$7&gt;=$J21,BZ$7&lt;=$K21),(($D21-$O21)/$N21),0))))),(((IF(Data!$C$2&gt;0,(IF(OR(BZ$5=Data!$F$2,BZ$5=Data!$G$2,(IF(COUNTIF(Data!$A$2:$A$939,BZ$7),BZ$7=(VLOOKUP(BZ$7,Data!$A$2:$A$852,1,FALSE)),0))),"H",IF(AND(BZ$7&gt;=$J21,BZ$7&lt;=$L21),($D21*$P21/$M21),0))),IF(AND(BZ$7&gt;=$J21,BZ$7&lt;=$L21),(($D21*$P21)/$M21),0))))))</f>
        <v>0</v>
      </c>
      <c r="CA22" s="37">
        <f>IF(CA$7&gt;$L21,(((IF(Data!$C$2&gt;0,(IF(OR(CA$5=Data!$F$2,CA$5=Data!$G$2,(IF(COUNTIF(Data!$A$2:$A$939,CA$7),CA$7=(VLOOKUP(CA$7,Data!$A$2:$A$852,1,FALSE)),0))),"H",IF(AND(CA$7&gt;=$J21,CA$7&lt;=$K21),($D21*(1-$P21)/$N21),0))),IF(AND(CA$7&gt;=$J21,CA$7&lt;=$K21),(($D21-$O21)/$N21),0))))),(((IF(Data!$C$2&gt;0,(IF(OR(CA$5=Data!$F$2,CA$5=Data!$G$2,(IF(COUNTIF(Data!$A$2:$A$939,CA$7),CA$7=(VLOOKUP(CA$7,Data!$A$2:$A$852,1,FALSE)),0))),"H",IF(AND(CA$7&gt;=$J21,CA$7&lt;=$L21),($D21*$P21/$M21),0))),IF(AND(CA$7&gt;=$J21,CA$7&lt;=$L21),(($D21*$P21)/$M21),0))))))</f>
        <v>0</v>
      </c>
      <c r="CB22" s="37">
        <f>IF(CB$7&gt;$L21,(((IF(Data!$C$2&gt;0,(IF(OR(CB$5=Data!$F$2,CB$5=Data!$G$2,(IF(COUNTIF(Data!$A$2:$A$939,CB$7),CB$7=(VLOOKUP(CB$7,Data!$A$2:$A$852,1,FALSE)),0))),"H",IF(AND(CB$7&gt;=$J21,CB$7&lt;=$K21),($D21*(1-$P21)/$N21),0))),IF(AND(CB$7&gt;=$J21,CB$7&lt;=$K21),(($D21-$O21)/$N21),0))))),(((IF(Data!$C$2&gt;0,(IF(OR(CB$5=Data!$F$2,CB$5=Data!$G$2,(IF(COUNTIF(Data!$A$2:$A$939,CB$7),CB$7=(VLOOKUP(CB$7,Data!$A$2:$A$852,1,FALSE)),0))),"H",IF(AND(CB$7&gt;=$J21,CB$7&lt;=$L21),($D21*$P21/$M21),0))),IF(AND(CB$7&gt;=$J21,CB$7&lt;=$L21),(($D21*$P21)/$M21),0))))))</f>
        <v>0</v>
      </c>
      <c r="CC22" s="37" t="str">
        <f>IF(CC$7&gt;$L21,(((IF(Data!$C$2&gt;0,(IF(OR(CC$5=Data!$F$2,CC$5=Data!$G$2,(IF(COUNTIF(Data!$A$2:$A$939,CC$7),CC$7=(VLOOKUP(CC$7,Data!$A$2:$A$852,1,FALSE)),0))),"H",IF(AND(CC$7&gt;=$J21,CC$7&lt;=$K21),($D21*(1-$P21)/$N21),0))),IF(AND(CC$7&gt;=$J21,CC$7&lt;=$K21),(($D21-$O21)/$N21),0))))),(((IF(Data!$C$2&gt;0,(IF(OR(CC$5=Data!$F$2,CC$5=Data!$G$2,(IF(COUNTIF(Data!$A$2:$A$939,CC$7),CC$7=(VLOOKUP(CC$7,Data!$A$2:$A$852,1,FALSE)),0))),"H",IF(AND(CC$7&gt;=$J21,CC$7&lt;=$L21),($D21*$P21/$M21),0))),IF(AND(CC$7&gt;=$J21,CC$7&lt;=$L21),(($D21*$P21)/$M21),0))))))</f>
        <v>H</v>
      </c>
      <c r="CD22" s="37" t="str">
        <f>IF(CD$7&gt;$L21,(((IF(Data!$C$2&gt;0,(IF(OR(CD$5=Data!$F$2,CD$5=Data!$G$2,(IF(COUNTIF(Data!$A$2:$A$939,CD$7),CD$7=(VLOOKUP(CD$7,Data!$A$2:$A$852,1,FALSE)),0))),"H",IF(AND(CD$7&gt;=$J21,CD$7&lt;=$K21),($D21*(1-$P21)/$N21),0))),IF(AND(CD$7&gt;=$J21,CD$7&lt;=$K21),(($D21-$O21)/$N21),0))))),(((IF(Data!$C$2&gt;0,(IF(OR(CD$5=Data!$F$2,CD$5=Data!$G$2,(IF(COUNTIF(Data!$A$2:$A$939,CD$7),CD$7=(VLOOKUP(CD$7,Data!$A$2:$A$852,1,FALSE)),0))),"H",IF(AND(CD$7&gt;=$J21,CD$7&lt;=$L21),($D21*$P21/$M21),0))),IF(AND(CD$7&gt;=$J21,CD$7&lt;=$L21),(($D21*$P21)/$M21),0))))))</f>
        <v>H</v>
      </c>
      <c r="CE22" s="37">
        <f>IF(CE$7&gt;$L21,(((IF(Data!$C$2&gt;0,(IF(OR(CE$5=Data!$F$2,CE$5=Data!$G$2,(IF(COUNTIF(Data!$A$2:$A$939,CE$7),CE$7=(VLOOKUP(CE$7,Data!$A$2:$A$852,1,FALSE)),0))),"H",IF(AND(CE$7&gt;=$J21,CE$7&lt;=$K21),($D21*(1-$P21)/$N21),0))),IF(AND(CE$7&gt;=$J21,CE$7&lt;=$K21),(($D21-$O21)/$N21),0))))),(((IF(Data!$C$2&gt;0,(IF(OR(CE$5=Data!$F$2,CE$5=Data!$G$2,(IF(COUNTIF(Data!$A$2:$A$939,CE$7),CE$7=(VLOOKUP(CE$7,Data!$A$2:$A$852,1,FALSE)),0))),"H",IF(AND(CE$7&gt;=$J21,CE$7&lt;=$L21),($D21*$P21/$M21),0))),IF(AND(CE$7&gt;=$J21,CE$7&lt;=$L21),(($D21*$P21)/$M21),0))))))</f>
        <v>0</v>
      </c>
      <c r="CF22" s="37">
        <f>IF(CF$7&gt;$L21,(((IF(Data!$C$2&gt;0,(IF(OR(CF$5=Data!$F$2,CF$5=Data!$G$2,(IF(COUNTIF(Data!$A$2:$A$939,CF$7),CF$7=(VLOOKUP(CF$7,Data!$A$2:$A$852,1,FALSE)),0))),"H",IF(AND(CF$7&gt;=$J21,CF$7&lt;=$K21),($D21*(1-$P21)/$N21),0))),IF(AND(CF$7&gt;=$J21,CF$7&lt;=$K21),(($D21-$O21)/$N21),0))))),(((IF(Data!$C$2&gt;0,(IF(OR(CF$5=Data!$F$2,CF$5=Data!$G$2,(IF(COUNTIF(Data!$A$2:$A$939,CF$7),CF$7=(VLOOKUP(CF$7,Data!$A$2:$A$852,1,FALSE)),0))),"H",IF(AND(CF$7&gt;=$J21,CF$7&lt;=$L21),($D21*$P21/$M21),0))),IF(AND(CF$7&gt;=$J21,CF$7&lt;=$L21),(($D21*$P21)/$M21),0))))))</f>
        <v>0</v>
      </c>
      <c r="CG22" s="37">
        <f>IF(CG$7&gt;$L21,(((IF(Data!$C$2&gt;0,(IF(OR(CG$5=Data!$F$2,CG$5=Data!$G$2,(IF(COUNTIF(Data!$A$2:$A$939,CG$7),CG$7=(VLOOKUP(CG$7,Data!$A$2:$A$852,1,FALSE)),0))),"H",IF(AND(CG$7&gt;=$J21,CG$7&lt;=$K21),($D21*(1-$P21)/$N21),0))),IF(AND(CG$7&gt;=$J21,CG$7&lt;=$K21),(($D21-$O21)/$N21),0))))),(((IF(Data!$C$2&gt;0,(IF(OR(CG$5=Data!$F$2,CG$5=Data!$G$2,(IF(COUNTIF(Data!$A$2:$A$939,CG$7),CG$7=(VLOOKUP(CG$7,Data!$A$2:$A$852,1,FALSE)),0))),"H",IF(AND(CG$7&gt;=$J21,CG$7&lt;=$L21),($D21*$P21/$M21),0))),IF(AND(CG$7&gt;=$J21,CG$7&lt;=$L21),(($D21*$P21)/$M21),0))))))</f>
        <v>0</v>
      </c>
      <c r="CH22" s="37">
        <f>IF(CH$7&gt;$L21,(((IF(Data!$C$2&gt;0,(IF(OR(CH$5=Data!$F$2,CH$5=Data!$G$2,(IF(COUNTIF(Data!$A$2:$A$939,CH$7),CH$7=(VLOOKUP(CH$7,Data!$A$2:$A$852,1,FALSE)),0))),"H",IF(AND(CH$7&gt;=$J21,CH$7&lt;=$K21),($D21*(1-$P21)/$N21),0))),IF(AND(CH$7&gt;=$J21,CH$7&lt;=$K21),(($D21-$O21)/$N21),0))))),(((IF(Data!$C$2&gt;0,(IF(OR(CH$5=Data!$F$2,CH$5=Data!$G$2,(IF(COUNTIF(Data!$A$2:$A$939,CH$7),CH$7=(VLOOKUP(CH$7,Data!$A$2:$A$852,1,FALSE)),0))),"H",IF(AND(CH$7&gt;=$J21,CH$7&lt;=$L21),($D21*$P21/$M21),0))),IF(AND(CH$7&gt;=$J21,CH$7&lt;=$L21),(($D21*$P21)/$M21),0))))))</f>
        <v>0</v>
      </c>
      <c r="CI22" s="37">
        <f>IF(CI$7&gt;$L21,(((IF(Data!$C$2&gt;0,(IF(OR(CI$5=Data!$F$2,CI$5=Data!$G$2,(IF(COUNTIF(Data!$A$2:$A$939,CI$7),CI$7=(VLOOKUP(CI$7,Data!$A$2:$A$852,1,FALSE)),0))),"H",IF(AND(CI$7&gt;=$J21,CI$7&lt;=$K21),($D21*(1-$P21)/$N21),0))),IF(AND(CI$7&gt;=$J21,CI$7&lt;=$K21),(($D21-$O21)/$N21),0))))),(((IF(Data!$C$2&gt;0,(IF(OR(CI$5=Data!$F$2,CI$5=Data!$G$2,(IF(COUNTIF(Data!$A$2:$A$939,CI$7),CI$7=(VLOOKUP(CI$7,Data!$A$2:$A$852,1,FALSE)),0))),"H",IF(AND(CI$7&gt;=$J21,CI$7&lt;=$L21),($D21*$P21/$M21),0))),IF(AND(CI$7&gt;=$J21,CI$7&lt;=$L21),(($D21*$P21)/$M21),0))))))</f>
        <v>0</v>
      </c>
      <c r="CJ22" s="37" t="str">
        <f>IF(CJ$7&gt;$L21,(((IF(Data!$C$2&gt;0,(IF(OR(CJ$5=Data!$F$2,CJ$5=Data!$G$2,(IF(COUNTIF(Data!$A$2:$A$939,CJ$7),CJ$7=(VLOOKUP(CJ$7,Data!$A$2:$A$852,1,FALSE)),0))),"H",IF(AND(CJ$7&gt;=$J21,CJ$7&lt;=$K21),($D21*(1-$P21)/$N21),0))),IF(AND(CJ$7&gt;=$J21,CJ$7&lt;=$K21),(($D21-$O21)/$N21),0))))),(((IF(Data!$C$2&gt;0,(IF(OR(CJ$5=Data!$F$2,CJ$5=Data!$G$2,(IF(COUNTIF(Data!$A$2:$A$939,CJ$7),CJ$7=(VLOOKUP(CJ$7,Data!$A$2:$A$852,1,FALSE)),0))),"H",IF(AND(CJ$7&gt;=$J21,CJ$7&lt;=$L21),($D21*$P21/$M21),0))),IF(AND(CJ$7&gt;=$J21,CJ$7&lt;=$L21),(($D21*$P21)/$M21),0))))))</f>
        <v>H</v>
      </c>
      <c r="CK22" s="37" t="str">
        <f>IF(CK$7&gt;$L21,(((IF(Data!$C$2&gt;0,(IF(OR(CK$5=Data!$F$2,CK$5=Data!$G$2,(IF(COUNTIF(Data!$A$2:$A$939,CK$7),CK$7=(VLOOKUP(CK$7,Data!$A$2:$A$852,1,FALSE)),0))),"H",IF(AND(CK$7&gt;=$J21,CK$7&lt;=$K21),($D21*(1-$P21)/$N21),0))),IF(AND(CK$7&gt;=$J21,CK$7&lt;=$K21),(($D21-$O21)/$N21),0))))),(((IF(Data!$C$2&gt;0,(IF(OR(CK$5=Data!$F$2,CK$5=Data!$G$2,(IF(COUNTIF(Data!$A$2:$A$939,CK$7),CK$7=(VLOOKUP(CK$7,Data!$A$2:$A$852,1,FALSE)),0))),"H",IF(AND(CK$7&gt;=$J21,CK$7&lt;=$L21),($D21*$P21/$M21),0))),IF(AND(CK$7&gt;=$J21,CK$7&lt;=$L21),(($D21*$P21)/$M21),0))))))</f>
        <v>H</v>
      </c>
      <c r="CL22" s="37">
        <f>IF(CL$7&gt;$L21,(((IF(Data!$C$2&gt;0,(IF(OR(CL$5=Data!$F$2,CL$5=Data!$G$2,(IF(COUNTIF(Data!$A$2:$A$939,CL$7),CL$7=(VLOOKUP(CL$7,Data!$A$2:$A$852,1,FALSE)),0))),"H",IF(AND(CL$7&gt;=$J21,CL$7&lt;=$K21),($D21*(1-$P21)/$N21),0))),IF(AND(CL$7&gt;=$J21,CL$7&lt;=$K21),(($D21-$O21)/$N21),0))))),(((IF(Data!$C$2&gt;0,(IF(OR(CL$5=Data!$F$2,CL$5=Data!$G$2,(IF(COUNTIF(Data!$A$2:$A$939,CL$7),CL$7=(VLOOKUP(CL$7,Data!$A$2:$A$852,1,FALSE)),0))),"H",IF(AND(CL$7&gt;=$J21,CL$7&lt;=$L21),($D21*$P21/$M21),0))),IF(AND(CL$7&gt;=$J21,CL$7&lt;=$L21),(($D21*$P21)/$M21),0))))))</f>
        <v>0</v>
      </c>
      <c r="CM22" s="37">
        <f>IF(CM$7&gt;$L21,(((IF(Data!$C$2&gt;0,(IF(OR(CM$5=Data!$F$2,CM$5=Data!$G$2,(IF(COUNTIF(Data!$A$2:$A$939,CM$7),CM$7=(VLOOKUP(CM$7,Data!$A$2:$A$852,1,FALSE)),0))),"H",IF(AND(CM$7&gt;=$J21,CM$7&lt;=$K21),($D21*(1-$P21)/$N21),0))),IF(AND(CM$7&gt;=$J21,CM$7&lt;=$K21),(($D21-$O21)/$N21),0))))),(((IF(Data!$C$2&gt;0,(IF(OR(CM$5=Data!$F$2,CM$5=Data!$G$2,(IF(COUNTIF(Data!$A$2:$A$939,CM$7),CM$7=(VLOOKUP(CM$7,Data!$A$2:$A$852,1,FALSE)),0))),"H",IF(AND(CM$7&gt;=$J21,CM$7&lt;=$L21),($D21*$P21/$M21),0))),IF(AND(CM$7&gt;=$J21,CM$7&lt;=$L21),(($D21*$P21)/$M21),0))))))</f>
        <v>0</v>
      </c>
      <c r="CN22" s="37">
        <f>IF(CN$7&gt;$L21,(((IF(Data!$C$2&gt;0,(IF(OR(CN$5=Data!$F$2,CN$5=Data!$G$2,(IF(COUNTIF(Data!$A$2:$A$939,CN$7),CN$7=(VLOOKUP(CN$7,Data!$A$2:$A$852,1,FALSE)),0))),"H",IF(AND(CN$7&gt;=$J21,CN$7&lt;=$K21),($D21*(1-$P21)/$N21),0))),IF(AND(CN$7&gt;=$J21,CN$7&lt;=$K21),(($D21-$O21)/$N21),0))))),(((IF(Data!$C$2&gt;0,(IF(OR(CN$5=Data!$F$2,CN$5=Data!$G$2,(IF(COUNTIF(Data!$A$2:$A$939,CN$7),CN$7=(VLOOKUP(CN$7,Data!$A$2:$A$852,1,FALSE)),0))),"H",IF(AND(CN$7&gt;=$J21,CN$7&lt;=$L21),($D21*$P21/$M21),0))),IF(AND(CN$7&gt;=$J21,CN$7&lt;=$L21),(($D21*$P21)/$M21),0))))))</f>
        <v>0</v>
      </c>
      <c r="CO22" s="37">
        <f>IF(CO$7&gt;$L21,(((IF(Data!$C$2&gt;0,(IF(OR(CO$5=Data!$F$2,CO$5=Data!$G$2,(IF(COUNTIF(Data!$A$2:$A$939,CO$7),CO$7=(VLOOKUP(CO$7,Data!$A$2:$A$852,1,FALSE)),0))),"H",IF(AND(CO$7&gt;=$J21,CO$7&lt;=$K21),($D21*(1-$P21)/$N21),0))),IF(AND(CO$7&gt;=$J21,CO$7&lt;=$K21),(($D21-$O21)/$N21),0))))),(((IF(Data!$C$2&gt;0,(IF(OR(CO$5=Data!$F$2,CO$5=Data!$G$2,(IF(COUNTIF(Data!$A$2:$A$939,CO$7),CO$7=(VLOOKUP(CO$7,Data!$A$2:$A$852,1,FALSE)),0))),"H",IF(AND(CO$7&gt;=$J21,CO$7&lt;=$L21),($D21*$P21/$M21),0))),IF(AND(CO$7&gt;=$J21,CO$7&lt;=$L21),(($D21*$P21)/$M21),0))))))</f>
        <v>0</v>
      </c>
      <c r="CP22" s="37">
        <f>IF(CP$7&gt;$L21,(((IF(Data!$C$2&gt;0,(IF(OR(CP$5=Data!$F$2,CP$5=Data!$G$2,(IF(COUNTIF(Data!$A$2:$A$939,CP$7),CP$7=(VLOOKUP(CP$7,Data!$A$2:$A$852,1,FALSE)),0))),"H",IF(AND(CP$7&gt;=$J21,CP$7&lt;=$K21),($D21*(1-$P21)/$N21),0))),IF(AND(CP$7&gt;=$J21,CP$7&lt;=$K21),(($D21-$O21)/$N21),0))))),(((IF(Data!$C$2&gt;0,(IF(OR(CP$5=Data!$F$2,CP$5=Data!$G$2,(IF(COUNTIF(Data!$A$2:$A$939,CP$7),CP$7=(VLOOKUP(CP$7,Data!$A$2:$A$852,1,FALSE)),0))),"H",IF(AND(CP$7&gt;=$J21,CP$7&lt;=$L21),($D21*$P21/$M21),0))),IF(AND(CP$7&gt;=$J21,CP$7&lt;=$L21),(($D21*$P21)/$M21),0))))))</f>
        <v>0</v>
      </c>
      <c r="CQ22" s="37" t="str">
        <f>IF(CQ$7&gt;$L21,(((IF(Data!$C$2&gt;0,(IF(OR(CQ$5=Data!$F$2,CQ$5=Data!$G$2,(IF(COUNTIF(Data!$A$2:$A$939,CQ$7),CQ$7=(VLOOKUP(CQ$7,Data!$A$2:$A$852,1,FALSE)),0))),"H",IF(AND(CQ$7&gt;=$J21,CQ$7&lt;=$K21),($D21*(1-$P21)/$N21),0))),IF(AND(CQ$7&gt;=$J21,CQ$7&lt;=$K21),(($D21-$O21)/$N21),0))))),(((IF(Data!$C$2&gt;0,(IF(OR(CQ$5=Data!$F$2,CQ$5=Data!$G$2,(IF(COUNTIF(Data!$A$2:$A$939,CQ$7),CQ$7=(VLOOKUP(CQ$7,Data!$A$2:$A$852,1,FALSE)),0))),"H",IF(AND(CQ$7&gt;=$J21,CQ$7&lt;=$L21),($D21*$P21/$M21),0))),IF(AND(CQ$7&gt;=$J21,CQ$7&lt;=$L21),(($D21*$P21)/$M21),0))))))</f>
        <v>H</v>
      </c>
      <c r="CR22" s="37" t="str">
        <f>IF(CR$7&gt;$L21,(((IF(Data!$C$2&gt;0,(IF(OR(CR$5=Data!$F$2,CR$5=Data!$G$2,(IF(COUNTIF(Data!$A$2:$A$939,CR$7),CR$7=(VLOOKUP(CR$7,Data!$A$2:$A$852,1,FALSE)),0))),"H",IF(AND(CR$7&gt;=$J21,CR$7&lt;=$K21),($D21*(1-$P21)/$N21),0))),IF(AND(CR$7&gt;=$J21,CR$7&lt;=$K21),(($D21-$O21)/$N21),0))))),(((IF(Data!$C$2&gt;0,(IF(OR(CR$5=Data!$F$2,CR$5=Data!$G$2,(IF(COUNTIF(Data!$A$2:$A$939,CR$7),CR$7=(VLOOKUP(CR$7,Data!$A$2:$A$852,1,FALSE)),0))),"H",IF(AND(CR$7&gt;=$J21,CR$7&lt;=$L21),($D21*$P21/$M21),0))),IF(AND(CR$7&gt;=$J21,CR$7&lt;=$L21),(($D21*$P21)/$M21),0))))))</f>
        <v>H</v>
      </c>
      <c r="CS22" s="37">
        <f>IF(CS$7&gt;$L21,(((IF(Data!$C$2&gt;0,(IF(OR(CS$5=Data!$F$2,CS$5=Data!$G$2,(IF(COUNTIF(Data!$A$2:$A$939,CS$7),CS$7=(VLOOKUP(CS$7,Data!$A$2:$A$852,1,FALSE)),0))),"H",IF(AND(CS$7&gt;=$J21,CS$7&lt;=$K21),($D21*(1-$P21)/$N21),0))),IF(AND(CS$7&gt;=$J21,CS$7&lt;=$K21),(($D21-$O21)/$N21),0))))),(((IF(Data!$C$2&gt;0,(IF(OR(CS$5=Data!$F$2,CS$5=Data!$G$2,(IF(COUNTIF(Data!$A$2:$A$939,CS$7),CS$7=(VLOOKUP(CS$7,Data!$A$2:$A$852,1,FALSE)),0))),"H",IF(AND(CS$7&gt;=$J21,CS$7&lt;=$L21),($D21*$P21/$M21),0))),IF(AND(CS$7&gt;=$J21,CS$7&lt;=$L21),(($D21*$P21)/$M21),0))))))</f>
        <v>0</v>
      </c>
      <c r="CT22" s="37">
        <f>IF(CT$7&gt;$L21,(((IF(Data!$C$2&gt;0,(IF(OR(CT$5=Data!$F$2,CT$5=Data!$G$2,(IF(COUNTIF(Data!$A$2:$A$939,CT$7),CT$7=(VLOOKUP(CT$7,Data!$A$2:$A$852,1,FALSE)),0))),"H",IF(AND(CT$7&gt;=$J21,CT$7&lt;=$K21),($D21*(1-$P21)/$N21),0))),IF(AND(CT$7&gt;=$J21,CT$7&lt;=$K21),(($D21-$O21)/$N21),0))))),(((IF(Data!$C$2&gt;0,(IF(OR(CT$5=Data!$F$2,CT$5=Data!$G$2,(IF(COUNTIF(Data!$A$2:$A$939,CT$7),CT$7=(VLOOKUP(CT$7,Data!$A$2:$A$852,1,FALSE)),0))),"H",IF(AND(CT$7&gt;=$J21,CT$7&lt;=$L21),($D21*$P21/$M21),0))),IF(AND(CT$7&gt;=$J21,CT$7&lt;=$L21),(($D21*$P21)/$M21),0))))))</f>
        <v>8</v>
      </c>
      <c r="CU22" s="37">
        <f>IF(CU$7&gt;$L21,(((IF(Data!$C$2&gt;0,(IF(OR(CU$5=Data!$F$2,CU$5=Data!$G$2,(IF(COUNTIF(Data!$A$2:$A$939,CU$7),CU$7=(VLOOKUP(CU$7,Data!$A$2:$A$852,1,FALSE)),0))),"H",IF(AND(CU$7&gt;=$J21,CU$7&lt;=$K21),($D21*(1-$P21)/$N21),0))),IF(AND(CU$7&gt;=$J21,CU$7&lt;=$K21),(($D21-$O21)/$N21),0))))),(((IF(Data!$C$2&gt;0,(IF(OR(CU$5=Data!$F$2,CU$5=Data!$G$2,(IF(COUNTIF(Data!$A$2:$A$939,CU$7),CU$7=(VLOOKUP(CU$7,Data!$A$2:$A$852,1,FALSE)),0))),"H",IF(AND(CU$7&gt;=$J21,CU$7&lt;=$L21),($D21*$P21/$M21),0))),IF(AND(CU$7&gt;=$J21,CU$7&lt;=$L21),(($D21*$P21)/$M21),0))))))</f>
        <v>8</v>
      </c>
      <c r="CV22" s="37">
        <f>IF(CV$7&gt;$L21,(((IF(Data!$C$2&gt;0,(IF(OR(CV$5=Data!$F$2,CV$5=Data!$G$2,(IF(COUNTIF(Data!$A$2:$A$939,CV$7),CV$7=(VLOOKUP(CV$7,Data!$A$2:$A$852,1,FALSE)),0))),"H",IF(AND(CV$7&gt;=$J21,CV$7&lt;=$K21),($D21*(1-$P21)/$N21),0))),IF(AND(CV$7&gt;=$J21,CV$7&lt;=$K21),(($D21-$O21)/$N21),0))))),(((IF(Data!$C$2&gt;0,(IF(OR(CV$5=Data!$F$2,CV$5=Data!$G$2,(IF(COUNTIF(Data!$A$2:$A$939,CV$7),CV$7=(VLOOKUP(CV$7,Data!$A$2:$A$852,1,FALSE)),0))),"H",IF(AND(CV$7&gt;=$J21,CV$7&lt;=$L21),($D21*$P21/$M21),0))),IF(AND(CV$7&gt;=$J21,CV$7&lt;=$L21),(($D21*$P21)/$M21),0))))))</f>
        <v>0</v>
      </c>
      <c r="CW22" s="37">
        <f>IF(CW$7&gt;$L21,(((IF(Data!$C$2&gt;0,(IF(OR(CW$5=Data!$F$2,CW$5=Data!$G$2,(IF(COUNTIF(Data!$A$2:$A$939,CW$7),CW$7=(VLOOKUP(CW$7,Data!$A$2:$A$852,1,FALSE)),0))),"H",IF(AND(CW$7&gt;=$J21,CW$7&lt;=$K21),($D21*(1-$P21)/$N21),0))),IF(AND(CW$7&gt;=$J21,CW$7&lt;=$K21),(($D21-$O21)/$N21),0))))),(((IF(Data!$C$2&gt;0,(IF(OR(CW$5=Data!$F$2,CW$5=Data!$G$2,(IF(COUNTIF(Data!$A$2:$A$939,CW$7),CW$7=(VLOOKUP(CW$7,Data!$A$2:$A$852,1,FALSE)),0))),"H",IF(AND(CW$7&gt;=$J21,CW$7&lt;=$L21),($D21*$P21/$M21),0))),IF(AND(CW$7&gt;=$J21,CW$7&lt;=$L21),(($D21*$P21)/$M21),0))))))</f>
        <v>0</v>
      </c>
      <c r="CX22" s="37" t="str">
        <f>IF(CX$7&gt;$L21,(((IF(Data!$C$2&gt;0,(IF(OR(CX$5=Data!$F$2,CX$5=Data!$G$2,(IF(COUNTIF(Data!$A$2:$A$939,CX$7),CX$7=(VLOOKUP(CX$7,Data!$A$2:$A$852,1,FALSE)),0))),"H",IF(AND(CX$7&gt;=$J21,CX$7&lt;=$K21),($D21*(1-$P21)/$N21),0))),IF(AND(CX$7&gt;=$J21,CX$7&lt;=$K21),(($D21-$O21)/$N21),0))))),(((IF(Data!$C$2&gt;0,(IF(OR(CX$5=Data!$F$2,CX$5=Data!$G$2,(IF(COUNTIF(Data!$A$2:$A$939,CX$7),CX$7=(VLOOKUP(CX$7,Data!$A$2:$A$852,1,FALSE)),0))),"H",IF(AND(CX$7&gt;=$J21,CX$7&lt;=$L21),($D21*$P21/$M21),0))),IF(AND(CX$7&gt;=$J21,CX$7&lt;=$L21),(($D21*$P21)/$M21),0))))))</f>
        <v>H</v>
      </c>
      <c r="CY22" s="37" t="str">
        <f>IF(CY$7&gt;$L21,(((IF(Data!$C$2&gt;0,(IF(OR(CY$5=Data!$F$2,CY$5=Data!$G$2,(IF(COUNTIF(Data!$A$2:$A$939,CY$7),CY$7=(VLOOKUP(CY$7,Data!$A$2:$A$852,1,FALSE)),0))),"H",IF(AND(CY$7&gt;=$J21,CY$7&lt;=$K21),($D21*(1-$P21)/$N21),0))),IF(AND(CY$7&gt;=$J21,CY$7&lt;=$K21),(($D21-$O21)/$N21),0))))),(((IF(Data!$C$2&gt;0,(IF(OR(CY$5=Data!$F$2,CY$5=Data!$G$2,(IF(COUNTIF(Data!$A$2:$A$939,CY$7),CY$7=(VLOOKUP(CY$7,Data!$A$2:$A$852,1,FALSE)),0))),"H",IF(AND(CY$7&gt;=$J21,CY$7&lt;=$L21),($D21*$P21/$M21),0))),IF(AND(CY$7&gt;=$J21,CY$7&lt;=$L21),(($D21*$P21)/$M21),0))))))</f>
        <v>H</v>
      </c>
      <c r="CZ22" s="37">
        <f>IF(CZ$7&gt;$L21,(((IF(Data!$C$2&gt;0,(IF(OR(CZ$5=Data!$F$2,CZ$5=Data!$G$2,(IF(COUNTIF(Data!$A$2:$A$939,CZ$7),CZ$7=(VLOOKUP(CZ$7,Data!$A$2:$A$852,1,FALSE)),0))),"H",IF(AND(CZ$7&gt;=$J21,CZ$7&lt;=$K21),($D21*(1-$P21)/$N21),0))),IF(AND(CZ$7&gt;=$J21,CZ$7&lt;=$K21),(($D21-$O21)/$N21),0))))),(((IF(Data!$C$2&gt;0,(IF(OR(CZ$5=Data!$F$2,CZ$5=Data!$G$2,(IF(COUNTIF(Data!$A$2:$A$939,CZ$7),CZ$7=(VLOOKUP(CZ$7,Data!$A$2:$A$852,1,FALSE)),0))),"H",IF(AND(CZ$7&gt;=$J21,CZ$7&lt;=$L21),($D21*$P21/$M21),0))),IF(AND(CZ$7&gt;=$J21,CZ$7&lt;=$L21),(($D21*$P21)/$M21),0))))))</f>
        <v>0</v>
      </c>
      <c r="DA22" s="37">
        <f>IF(DA$7&gt;$L21,(((IF(Data!$C$2&gt;0,(IF(OR(DA$5=Data!$F$2,DA$5=Data!$G$2,(IF(COUNTIF(Data!$A$2:$A$939,DA$7),DA$7=(VLOOKUP(DA$7,Data!$A$2:$A$852,1,FALSE)),0))),"H",IF(AND(DA$7&gt;=$J21,DA$7&lt;=$K21),($D21*(1-$P21)/$N21),0))),IF(AND(DA$7&gt;=$J21,DA$7&lt;=$K21),(($D21-$O21)/$N21),0))))),(((IF(Data!$C$2&gt;0,(IF(OR(DA$5=Data!$F$2,DA$5=Data!$G$2,(IF(COUNTIF(Data!$A$2:$A$939,DA$7),DA$7=(VLOOKUP(DA$7,Data!$A$2:$A$852,1,FALSE)),0))),"H",IF(AND(DA$7&gt;=$J21,DA$7&lt;=$L21),($D21*$P21/$M21),0))),IF(AND(DA$7&gt;=$J21,DA$7&lt;=$L21),(($D21*$P21)/$M21),0))))))</f>
        <v>0</v>
      </c>
      <c r="DB22" s="37">
        <f>IF(DB$7&gt;$L21,(((IF(Data!$C$2&gt;0,(IF(OR(DB$5=Data!$F$2,DB$5=Data!$G$2,(IF(COUNTIF(Data!$A$2:$A$939,DB$7),DB$7=(VLOOKUP(DB$7,Data!$A$2:$A$852,1,FALSE)),0))),"H",IF(AND(DB$7&gt;=$J21,DB$7&lt;=$K21),($D21*(1-$P21)/$N21),0))),IF(AND(DB$7&gt;=$J21,DB$7&lt;=$K21),(($D21-$O21)/$N21),0))))),(((IF(Data!$C$2&gt;0,(IF(OR(DB$5=Data!$F$2,DB$5=Data!$G$2,(IF(COUNTIF(Data!$A$2:$A$939,DB$7),DB$7=(VLOOKUP(DB$7,Data!$A$2:$A$852,1,FALSE)),0))),"H",IF(AND(DB$7&gt;=$J21,DB$7&lt;=$L21),($D21*$P21/$M21),0))),IF(AND(DB$7&gt;=$J21,DB$7&lt;=$L21),(($D21*$P21)/$M21),0))))))</f>
        <v>0</v>
      </c>
      <c r="DC22" s="37">
        <f>IF(DC$7&gt;$L21,(((IF(Data!$C$2&gt;0,(IF(OR(DC$5=Data!$F$2,DC$5=Data!$G$2,(IF(COUNTIF(Data!$A$2:$A$939,DC$7),DC$7=(VLOOKUP(DC$7,Data!$A$2:$A$852,1,FALSE)),0))),"H",IF(AND(DC$7&gt;=$J21,DC$7&lt;=$K21),($D21*(1-$P21)/$N21),0))),IF(AND(DC$7&gt;=$J21,DC$7&lt;=$K21),(($D21-$O21)/$N21),0))))),(((IF(Data!$C$2&gt;0,(IF(OR(DC$5=Data!$F$2,DC$5=Data!$G$2,(IF(COUNTIF(Data!$A$2:$A$939,DC$7),DC$7=(VLOOKUP(DC$7,Data!$A$2:$A$852,1,FALSE)),0))),"H",IF(AND(DC$7&gt;=$J21,DC$7&lt;=$L21),($D21*$P21/$M21),0))),IF(AND(DC$7&gt;=$J21,DC$7&lt;=$L21),(($D21*$P21)/$M21),0))))))</f>
        <v>0</v>
      </c>
      <c r="DD22" s="37">
        <f>IF(DD$7&gt;$L21,(((IF(Data!$C$2&gt;0,(IF(OR(DD$5=Data!$F$2,DD$5=Data!$G$2,(IF(COUNTIF(Data!$A$2:$A$939,DD$7),DD$7=(VLOOKUP(DD$7,Data!$A$2:$A$852,1,FALSE)),0))),"H",IF(AND(DD$7&gt;=$J21,DD$7&lt;=$K21),($D21*(1-$P21)/$N21),0))),IF(AND(DD$7&gt;=$J21,DD$7&lt;=$K21),(($D21-$O21)/$N21),0))))),(((IF(Data!$C$2&gt;0,(IF(OR(DD$5=Data!$F$2,DD$5=Data!$G$2,(IF(COUNTIF(Data!$A$2:$A$939,DD$7),DD$7=(VLOOKUP(DD$7,Data!$A$2:$A$852,1,FALSE)),0))),"H",IF(AND(DD$7&gt;=$J21,DD$7&lt;=$L21),($D21*$P21/$M21),0))),IF(AND(DD$7&gt;=$J21,DD$7&lt;=$L21),(($D21*$P21)/$M21),0))))))</f>
        <v>0</v>
      </c>
      <c r="DE22" s="37" t="str">
        <f>IF(DE$7&gt;$L21,(((IF(Data!$C$2&gt;0,(IF(OR(DE$5=Data!$F$2,DE$5=Data!$G$2,(IF(COUNTIF(Data!$A$2:$A$939,DE$7),DE$7=(VLOOKUP(DE$7,Data!$A$2:$A$852,1,FALSE)),0))),"H",IF(AND(DE$7&gt;=$J21,DE$7&lt;=$K21),($D21*(1-$P21)/$N21),0))),IF(AND(DE$7&gt;=$J21,DE$7&lt;=$K21),(($D21-$O21)/$N21),0))))),(((IF(Data!$C$2&gt;0,(IF(OR(DE$5=Data!$F$2,DE$5=Data!$G$2,(IF(COUNTIF(Data!$A$2:$A$939,DE$7),DE$7=(VLOOKUP(DE$7,Data!$A$2:$A$852,1,FALSE)),0))),"H",IF(AND(DE$7&gt;=$J21,DE$7&lt;=$L21),($D21*$P21/$M21),0))),IF(AND(DE$7&gt;=$J21,DE$7&lt;=$L21),(($D21*$P21)/$M21),0))))))</f>
        <v>H</v>
      </c>
      <c r="DF22" s="37" t="str">
        <f>IF(DF$7&gt;$L21,(((IF(Data!$C$2&gt;0,(IF(OR(DF$5=Data!$F$2,DF$5=Data!$G$2,(IF(COUNTIF(Data!$A$2:$A$939,DF$7),DF$7=(VLOOKUP(DF$7,Data!$A$2:$A$852,1,FALSE)),0))),"H",IF(AND(DF$7&gt;=$J21,DF$7&lt;=$K21),($D21*(1-$P21)/$N21),0))),IF(AND(DF$7&gt;=$J21,DF$7&lt;=$K21),(($D21-$O21)/$N21),0))))),(((IF(Data!$C$2&gt;0,(IF(OR(DF$5=Data!$F$2,DF$5=Data!$G$2,(IF(COUNTIF(Data!$A$2:$A$939,DF$7),DF$7=(VLOOKUP(DF$7,Data!$A$2:$A$852,1,FALSE)),0))),"H",IF(AND(DF$7&gt;=$J21,DF$7&lt;=$L21),($D21*$P21/$M21),0))),IF(AND(DF$7&gt;=$J21,DF$7&lt;=$L21),(($D21*$P21)/$M21),0))))))</f>
        <v>H</v>
      </c>
      <c r="DG22" s="37">
        <f>IF(DG$7&gt;$L21,(((IF(Data!$C$2&gt;0,(IF(OR(DG$5=Data!$F$2,DG$5=Data!$G$2,(IF(COUNTIF(Data!$A$2:$A$939,DG$7),DG$7=(VLOOKUP(DG$7,Data!$A$2:$A$852,1,FALSE)),0))),"H",IF(AND(DG$7&gt;=$J21,DG$7&lt;=$K21),($D21*(1-$P21)/$N21),0))),IF(AND(DG$7&gt;=$J21,DG$7&lt;=$K21),(($D21-$O21)/$N21),0))))),(((IF(Data!$C$2&gt;0,(IF(OR(DG$5=Data!$F$2,DG$5=Data!$G$2,(IF(COUNTIF(Data!$A$2:$A$939,DG$7),DG$7=(VLOOKUP(DG$7,Data!$A$2:$A$852,1,FALSE)),0))),"H",IF(AND(DG$7&gt;=$J21,DG$7&lt;=$L21),($D21*$P21/$M21),0))),IF(AND(DG$7&gt;=$J21,DG$7&lt;=$L21),(($D21*$P21)/$M21),0))))))</f>
        <v>0</v>
      </c>
      <c r="DH22" s="37">
        <f>IF(DH$7&gt;$L21,(((IF(Data!$C$2&gt;0,(IF(OR(DH$5=Data!$F$2,DH$5=Data!$G$2,(IF(COUNTIF(Data!$A$2:$A$939,DH$7),DH$7=(VLOOKUP(DH$7,Data!$A$2:$A$852,1,FALSE)),0))),"H",IF(AND(DH$7&gt;=$J21,DH$7&lt;=$K21),($D21*(1-$P21)/$N21),0))),IF(AND(DH$7&gt;=$J21,DH$7&lt;=$K21),(($D21-$O21)/$N21),0))))),(((IF(Data!$C$2&gt;0,(IF(OR(DH$5=Data!$F$2,DH$5=Data!$G$2,(IF(COUNTIF(Data!$A$2:$A$939,DH$7),DH$7=(VLOOKUP(DH$7,Data!$A$2:$A$852,1,FALSE)),0))),"H",IF(AND(DH$7&gt;=$J21,DH$7&lt;=$L21),($D21*$P21/$M21),0))),IF(AND(DH$7&gt;=$J21,DH$7&lt;=$L21),(($D21*$P21)/$M21),0))))))</f>
        <v>0</v>
      </c>
      <c r="DI22" s="37">
        <f>IF(DI$7&gt;$L21,(((IF(Data!$C$2&gt;0,(IF(OR(DI$5=Data!$F$2,DI$5=Data!$G$2,(IF(COUNTIF(Data!$A$2:$A$939,DI$7),DI$7=(VLOOKUP(DI$7,Data!$A$2:$A$852,1,FALSE)),0))),"H",IF(AND(DI$7&gt;=$J21,DI$7&lt;=$K21),($D21*(1-$P21)/$N21),0))),IF(AND(DI$7&gt;=$J21,DI$7&lt;=$K21),(($D21-$O21)/$N21),0))))),(((IF(Data!$C$2&gt;0,(IF(OR(DI$5=Data!$F$2,DI$5=Data!$G$2,(IF(COUNTIF(Data!$A$2:$A$939,DI$7),DI$7=(VLOOKUP(DI$7,Data!$A$2:$A$852,1,FALSE)),0))),"H",IF(AND(DI$7&gt;=$J21,DI$7&lt;=$L21),($D21*$P21/$M21),0))),IF(AND(DI$7&gt;=$J21,DI$7&lt;=$L21),(($D21*$P21)/$M21),0))))))</f>
        <v>0</v>
      </c>
      <c r="DJ22" s="37">
        <f>IF(DJ$7&gt;$L21,(((IF(Data!$C$2&gt;0,(IF(OR(DJ$5=Data!$F$2,DJ$5=Data!$G$2,(IF(COUNTIF(Data!$A$2:$A$939,DJ$7),DJ$7=(VLOOKUP(DJ$7,Data!$A$2:$A$852,1,FALSE)),0))),"H",IF(AND(DJ$7&gt;=$J21,DJ$7&lt;=$K21),($D21*(1-$P21)/$N21),0))),IF(AND(DJ$7&gt;=$J21,DJ$7&lt;=$K21),(($D21-$O21)/$N21),0))))),(((IF(Data!$C$2&gt;0,(IF(OR(DJ$5=Data!$F$2,DJ$5=Data!$G$2,(IF(COUNTIF(Data!$A$2:$A$939,DJ$7),DJ$7=(VLOOKUP(DJ$7,Data!$A$2:$A$852,1,FALSE)),0))),"H",IF(AND(DJ$7&gt;=$J21,DJ$7&lt;=$L21),($D21*$P21/$M21),0))),IF(AND(DJ$7&gt;=$J21,DJ$7&lt;=$L21),(($D21*$P21)/$M21),0))))))</f>
        <v>0</v>
      </c>
      <c r="DK22" s="37">
        <f>IF(DK$7&gt;$L21,(((IF(Data!$C$2&gt;0,(IF(OR(DK$5=Data!$F$2,DK$5=Data!$G$2,(IF(COUNTIF(Data!$A$2:$A$939,DK$7),DK$7=(VLOOKUP(DK$7,Data!$A$2:$A$852,1,FALSE)),0))),"H",IF(AND(DK$7&gt;=$J21,DK$7&lt;=$K21),($D21*(1-$P21)/$N21),0))),IF(AND(DK$7&gt;=$J21,DK$7&lt;=$K21),(($D21-$O21)/$N21),0))))),(((IF(Data!$C$2&gt;0,(IF(OR(DK$5=Data!$F$2,DK$5=Data!$G$2,(IF(COUNTIF(Data!$A$2:$A$939,DK$7),DK$7=(VLOOKUP(DK$7,Data!$A$2:$A$852,1,FALSE)),0))),"H",IF(AND(DK$7&gt;=$J21,DK$7&lt;=$L21),($D21*$P21/$M21),0))),IF(AND(DK$7&gt;=$J21,DK$7&lt;=$L21),(($D21*$P21)/$M21),0))))))</f>
        <v>0</v>
      </c>
      <c r="DL22" s="37" t="str">
        <f>IF(DL$7&gt;$L21,(((IF(Data!$C$2&gt;0,(IF(OR(DL$5=Data!$F$2,DL$5=Data!$G$2,(IF(COUNTIF(Data!$A$2:$A$939,DL$7),DL$7=(VLOOKUP(DL$7,Data!$A$2:$A$852,1,FALSE)),0))),"H",IF(AND(DL$7&gt;=$J21,DL$7&lt;=$K21),($D21*(1-$P21)/$N21),0))),IF(AND(DL$7&gt;=$J21,DL$7&lt;=$K21),(($D21-$O21)/$N21),0))))),(((IF(Data!$C$2&gt;0,(IF(OR(DL$5=Data!$F$2,DL$5=Data!$G$2,(IF(COUNTIF(Data!$A$2:$A$939,DL$7),DL$7=(VLOOKUP(DL$7,Data!$A$2:$A$852,1,FALSE)),0))),"H",IF(AND(DL$7&gt;=$J21,DL$7&lt;=$L21),($D21*$P21/$M21),0))),IF(AND(DL$7&gt;=$J21,DL$7&lt;=$L21),(($D21*$P21)/$M21),0))))))</f>
        <v>H</v>
      </c>
      <c r="DM22" s="37" t="str">
        <f>IF(DM$7&gt;$L21,(((IF(Data!$C$2&gt;0,(IF(OR(DM$5=Data!$F$2,DM$5=Data!$G$2,(IF(COUNTIF(Data!$A$2:$A$939,DM$7),DM$7=(VLOOKUP(DM$7,Data!$A$2:$A$852,1,FALSE)),0))),"H",IF(AND(DM$7&gt;=$J21,DM$7&lt;=$K21),($D21*(1-$P21)/$N21),0))),IF(AND(DM$7&gt;=$J21,DM$7&lt;=$K21),(($D21-$O21)/$N21),0))))),(((IF(Data!$C$2&gt;0,(IF(OR(DM$5=Data!$F$2,DM$5=Data!$G$2,(IF(COUNTIF(Data!$A$2:$A$939,DM$7),DM$7=(VLOOKUP(DM$7,Data!$A$2:$A$852,1,FALSE)),0))),"H",IF(AND(DM$7&gt;=$J21,DM$7&lt;=$L21),($D21*$P21/$M21),0))),IF(AND(DM$7&gt;=$J21,DM$7&lt;=$L21),(($D21*$P21)/$M21),0))))))</f>
        <v>H</v>
      </c>
      <c r="DN22" s="37">
        <f>IF(DN$7&gt;$L21,(((IF(Data!$C$2&gt;0,(IF(OR(DN$5=Data!$F$2,DN$5=Data!$G$2,(IF(COUNTIF(Data!$A$2:$A$939,DN$7),DN$7=(VLOOKUP(DN$7,Data!$A$2:$A$852,1,FALSE)),0))),"H",IF(AND(DN$7&gt;=$J21,DN$7&lt;=$K21),($D21*(1-$P21)/$N21),0))),IF(AND(DN$7&gt;=$J21,DN$7&lt;=$K21),(($D21-$O21)/$N21),0))))),(((IF(Data!$C$2&gt;0,(IF(OR(DN$5=Data!$F$2,DN$5=Data!$G$2,(IF(COUNTIF(Data!$A$2:$A$939,DN$7),DN$7=(VLOOKUP(DN$7,Data!$A$2:$A$852,1,FALSE)),0))),"H",IF(AND(DN$7&gt;=$J21,DN$7&lt;=$L21),($D21*$P21/$M21),0))),IF(AND(DN$7&gt;=$J21,DN$7&lt;=$L21),(($D21*$P21)/$M21),0))))))</f>
        <v>0</v>
      </c>
      <c r="DO22" s="37">
        <f>IF(DO$7&gt;$L21,(((IF(Data!$C$2&gt;0,(IF(OR(DO$5=Data!$F$2,DO$5=Data!$G$2,(IF(COUNTIF(Data!$A$2:$A$939,DO$7),DO$7=(VLOOKUP(DO$7,Data!$A$2:$A$852,1,FALSE)),0))),"H",IF(AND(DO$7&gt;=$J21,DO$7&lt;=$K21),($D21*(1-$P21)/$N21),0))),IF(AND(DO$7&gt;=$J21,DO$7&lt;=$K21),(($D21-$O21)/$N21),0))))),(((IF(Data!$C$2&gt;0,(IF(OR(DO$5=Data!$F$2,DO$5=Data!$G$2,(IF(COUNTIF(Data!$A$2:$A$939,DO$7),DO$7=(VLOOKUP(DO$7,Data!$A$2:$A$852,1,FALSE)),0))),"H",IF(AND(DO$7&gt;=$J21,DO$7&lt;=$L21),($D21*$P21/$M21),0))),IF(AND(DO$7&gt;=$J21,DO$7&lt;=$L21),(($D21*$P21)/$M21),0))))))</f>
        <v>0</v>
      </c>
      <c r="DP22" s="37">
        <f>IF(DP$7&gt;$L21,(((IF(Data!$C$2&gt;0,(IF(OR(DP$5=Data!$F$2,DP$5=Data!$G$2,(IF(COUNTIF(Data!$A$2:$A$939,DP$7),DP$7=(VLOOKUP(DP$7,Data!$A$2:$A$852,1,FALSE)),0))),"H",IF(AND(DP$7&gt;=$J21,DP$7&lt;=$K21),($D21*(1-$P21)/$N21),0))),IF(AND(DP$7&gt;=$J21,DP$7&lt;=$K21),(($D21-$O21)/$N21),0))))),(((IF(Data!$C$2&gt;0,(IF(OR(DP$5=Data!$F$2,DP$5=Data!$G$2,(IF(COUNTIF(Data!$A$2:$A$939,DP$7),DP$7=(VLOOKUP(DP$7,Data!$A$2:$A$852,1,FALSE)),0))),"H",IF(AND(DP$7&gt;=$J21,DP$7&lt;=$L21),($D21*$P21/$M21),0))),IF(AND(DP$7&gt;=$J21,DP$7&lt;=$L21),(($D21*$P21)/$M21),0))))))</f>
        <v>0</v>
      </c>
      <c r="DQ22" s="37">
        <f>IF(DQ$7&gt;$L21,(((IF(Data!$C$2&gt;0,(IF(OR(DQ$5=Data!$F$2,DQ$5=Data!$G$2,(IF(COUNTIF(Data!$A$2:$A$939,DQ$7),DQ$7=(VLOOKUP(DQ$7,Data!$A$2:$A$852,1,FALSE)),0))),"H",IF(AND(DQ$7&gt;=$J21,DQ$7&lt;=$K21),($D21*(1-$P21)/$N21),0))),IF(AND(DQ$7&gt;=$J21,DQ$7&lt;=$K21),(($D21-$O21)/$N21),0))))),(((IF(Data!$C$2&gt;0,(IF(OR(DQ$5=Data!$F$2,DQ$5=Data!$G$2,(IF(COUNTIF(Data!$A$2:$A$939,DQ$7),DQ$7=(VLOOKUP(DQ$7,Data!$A$2:$A$852,1,FALSE)),0))),"H",IF(AND(DQ$7&gt;=$J21,DQ$7&lt;=$L21),($D21*$P21/$M21),0))),IF(AND(DQ$7&gt;=$J21,DQ$7&lt;=$L21),(($D21*$P21)/$M21),0))))))</f>
        <v>0</v>
      </c>
      <c r="DR22" s="37">
        <f>IF(DR$7&gt;$L21,(((IF(Data!$C$2&gt;0,(IF(OR(DR$5=Data!$F$2,DR$5=Data!$G$2,(IF(COUNTIF(Data!$A$2:$A$939,DR$7),DR$7=(VLOOKUP(DR$7,Data!$A$2:$A$852,1,FALSE)),0))),"H",IF(AND(DR$7&gt;=$J21,DR$7&lt;=$K21),($D21*(1-$P21)/$N21),0))),IF(AND(DR$7&gt;=$J21,DR$7&lt;=$K21),(($D21-$O21)/$N21),0))))),(((IF(Data!$C$2&gt;0,(IF(OR(DR$5=Data!$F$2,DR$5=Data!$G$2,(IF(COUNTIF(Data!$A$2:$A$939,DR$7),DR$7=(VLOOKUP(DR$7,Data!$A$2:$A$852,1,FALSE)),0))),"H",IF(AND(DR$7&gt;=$J21,DR$7&lt;=$L21),($D21*$P21/$M21),0))),IF(AND(DR$7&gt;=$J21,DR$7&lt;=$L21),(($D21*$P21)/$M21),0))))))</f>
        <v>0</v>
      </c>
      <c r="DS22" s="37" t="str">
        <f>IF(DS$7&gt;$L21,(((IF(Data!$C$2&gt;0,(IF(OR(DS$5=Data!$F$2,DS$5=Data!$G$2,(IF(COUNTIF(Data!$A$2:$A$939,DS$7),DS$7=(VLOOKUP(DS$7,Data!$A$2:$A$852,1,FALSE)),0))),"H",IF(AND(DS$7&gt;=$J21,DS$7&lt;=$K21),($D21*(1-$P21)/$N21),0))),IF(AND(DS$7&gt;=$J21,DS$7&lt;=$K21),(($D21-$O21)/$N21),0))))),(((IF(Data!$C$2&gt;0,(IF(OR(DS$5=Data!$F$2,DS$5=Data!$G$2,(IF(COUNTIF(Data!$A$2:$A$939,DS$7),DS$7=(VLOOKUP(DS$7,Data!$A$2:$A$852,1,FALSE)),0))),"H",IF(AND(DS$7&gt;=$J21,DS$7&lt;=$L21),($D21*$P21/$M21),0))),IF(AND(DS$7&gt;=$J21,DS$7&lt;=$L21),(($D21*$P21)/$M21),0))))))</f>
        <v>H</v>
      </c>
      <c r="DT22" s="37" t="str">
        <f>IF(DT$7&gt;$L21,(((IF(Data!$C$2&gt;0,(IF(OR(DT$5=Data!$F$2,DT$5=Data!$G$2,(IF(COUNTIF(Data!$A$2:$A$939,DT$7),DT$7=(VLOOKUP(DT$7,Data!$A$2:$A$852,1,FALSE)),0))),"H",IF(AND(DT$7&gt;=$J21,DT$7&lt;=$K21),($D21*(1-$P21)/$N21),0))),IF(AND(DT$7&gt;=$J21,DT$7&lt;=$K21),(($D21-$O21)/$N21),0))))),(((IF(Data!$C$2&gt;0,(IF(OR(DT$5=Data!$F$2,DT$5=Data!$G$2,(IF(COUNTIF(Data!$A$2:$A$939,DT$7),DT$7=(VLOOKUP(DT$7,Data!$A$2:$A$852,1,FALSE)),0))),"H",IF(AND(DT$7&gt;=$J21,DT$7&lt;=$L21),($D21*$P21/$M21),0))),IF(AND(DT$7&gt;=$J21,DT$7&lt;=$L21),(($D21*$P21)/$M21),0))))))</f>
        <v>H</v>
      </c>
      <c r="DU22" s="37">
        <f>IF(DU$7&gt;$L21,(((IF(Data!$C$2&gt;0,(IF(OR(DU$5=Data!$F$2,DU$5=Data!$G$2,(IF(COUNTIF(Data!$A$2:$A$939,DU$7),DU$7=(VLOOKUP(DU$7,Data!$A$2:$A$852,1,FALSE)),0))),"H",IF(AND(DU$7&gt;=$J21,DU$7&lt;=$K21),($D21*(1-$P21)/$N21),0))),IF(AND(DU$7&gt;=$J21,DU$7&lt;=$K21),(($D21-$O21)/$N21),0))))),(((IF(Data!$C$2&gt;0,(IF(OR(DU$5=Data!$F$2,DU$5=Data!$G$2,(IF(COUNTIF(Data!$A$2:$A$939,DU$7),DU$7=(VLOOKUP(DU$7,Data!$A$2:$A$852,1,FALSE)),0))),"H",IF(AND(DU$7&gt;=$J21,DU$7&lt;=$L21),($D21*$P21/$M21),0))),IF(AND(DU$7&gt;=$J21,DU$7&lt;=$L21),(($D21*$P21)/$M21),0))))))</f>
        <v>0</v>
      </c>
      <c r="DV22" s="37">
        <f>IF(DV$7&gt;$L21,(((IF(Data!$C$2&gt;0,(IF(OR(DV$5=Data!$F$2,DV$5=Data!$G$2,(IF(COUNTIF(Data!$A$2:$A$939,DV$7),DV$7=(VLOOKUP(DV$7,Data!$A$2:$A$852,1,FALSE)),0))),"H",IF(AND(DV$7&gt;=$J21,DV$7&lt;=$K21),($D21*(1-$P21)/$N21),0))),IF(AND(DV$7&gt;=$J21,DV$7&lt;=$K21),(($D21-$O21)/$N21),0))))),(((IF(Data!$C$2&gt;0,(IF(OR(DV$5=Data!$F$2,DV$5=Data!$G$2,(IF(COUNTIF(Data!$A$2:$A$939,DV$7),DV$7=(VLOOKUP(DV$7,Data!$A$2:$A$852,1,FALSE)),0))),"H",IF(AND(DV$7&gt;=$J21,DV$7&lt;=$L21),($D21*$P21/$M21),0))),IF(AND(DV$7&gt;=$J21,DV$7&lt;=$L21),(($D21*$P21)/$M21),0))))))</f>
        <v>0</v>
      </c>
      <c r="DW22" s="37">
        <f>IF(DW$7&gt;$L21,(((IF(Data!$C$2&gt;0,(IF(OR(DW$5=Data!$F$2,DW$5=Data!$G$2,(IF(COUNTIF(Data!$A$2:$A$939,DW$7),DW$7=(VLOOKUP(DW$7,Data!$A$2:$A$852,1,FALSE)),0))),"H",IF(AND(DW$7&gt;=$J21,DW$7&lt;=$K21),($D21*(1-$P21)/$N21),0))),IF(AND(DW$7&gt;=$J21,DW$7&lt;=$K21),(($D21-$O21)/$N21),0))))),(((IF(Data!$C$2&gt;0,(IF(OR(DW$5=Data!$F$2,DW$5=Data!$G$2,(IF(COUNTIF(Data!$A$2:$A$939,DW$7),DW$7=(VLOOKUP(DW$7,Data!$A$2:$A$852,1,FALSE)),0))),"H",IF(AND(DW$7&gt;=$J21,DW$7&lt;=$L21),($D21*$P21/$M21),0))),IF(AND(DW$7&gt;=$J21,DW$7&lt;=$L21),(($D21*$P21)/$M21),0))))))</f>
        <v>0</v>
      </c>
      <c r="DX22" s="37">
        <f>IF(DX$7&gt;$L21,(((IF(Data!$C$2&gt;0,(IF(OR(DX$5=Data!$F$2,DX$5=Data!$G$2,(IF(COUNTIF(Data!$A$2:$A$939,DX$7),DX$7=(VLOOKUP(DX$7,Data!$A$2:$A$852,1,FALSE)),0))),"H",IF(AND(DX$7&gt;=$J21,DX$7&lt;=$K21),($D21*(1-$P21)/$N21),0))),IF(AND(DX$7&gt;=$J21,DX$7&lt;=$K21),(($D21-$O21)/$N21),0))))),(((IF(Data!$C$2&gt;0,(IF(OR(DX$5=Data!$F$2,DX$5=Data!$G$2,(IF(COUNTIF(Data!$A$2:$A$939,DX$7),DX$7=(VLOOKUP(DX$7,Data!$A$2:$A$852,1,FALSE)),0))),"H",IF(AND(DX$7&gt;=$J21,DX$7&lt;=$L21),($D21*$P21/$M21),0))),IF(AND(DX$7&gt;=$J21,DX$7&lt;=$L21),(($D21*$P21)/$M21),0))))))</f>
        <v>0</v>
      </c>
      <c r="DY22" s="37">
        <f>IF(DY$7&gt;$L21,(((IF(Data!$C$2&gt;0,(IF(OR(DY$5=Data!$F$2,DY$5=Data!$G$2,(IF(COUNTIF(Data!$A$2:$A$939,DY$7),DY$7=(VLOOKUP(DY$7,Data!$A$2:$A$852,1,FALSE)),0))),"H",IF(AND(DY$7&gt;=$J21,DY$7&lt;=$K21),($D21*(1-$P21)/$N21),0))),IF(AND(DY$7&gt;=$J21,DY$7&lt;=$K21),(($D21-$O21)/$N21),0))))),(((IF(Data!$C$2&gt;0,(IF(OR(DY$5=Data!$F$2,DY$5=Data!$G$2,(IF(COUNTIF(Data!$A$2:$A$939,DY$7),DY$7=(VLOOKUP(DY$7,Data!$A$2:$A$852,1,FALSE)),0))),"H",IF(AND(DY$7&gt;=$J21,DY$7&lt;=$L21),($D21*$P21/$M21),0))),IF(AND(DY$7&gt;=$J21,DY$7&lt;=$L21),(($D21*$P21)/$M21),0))))))</f>
        <v>0</v>
      </c>
      <c r="DZ22" s="37" t="str">
        <f>IF(DZ$7&gt;$L21,(((IF(Data!$C$2&gt;0,(IF(OR(DZ$5=Data!$F$2,DZ$5=Data!$G$2,(IF(COUNTIF(Data!$A$2:$A$939,DZ$7),DZ$7=(VLOOKUP(DZ$7,Data!$A$2:$A$852,1,FALSE)),0))),"H",IF(AND(DZ$7&gt;=$J21,DZ$7&lt;=$K21),($D21*(1-$P21)/$N21),0))),IF(AND(DZ$7&gt;=$J21,DZ$7&lt;=$K21),(($D21-$O21)/$N21),0))))),(((IF(Data!$C$2&gt;0,(IF(OR(DZ$5=Data!$F$2,DZ$5=Data!$G$2,(IF(COUNTIF(Data!$A$2:$A$939,DZ$7),DZ$7=(VLOOKUP(DZ$7,Data!$A$2:$A$852,1,FALSE)),0))),"H",IF(AND(DZ$7&gt;=$J21,DZ$7&lt;=$L21),($D21*$P21/$M21),0))),IF(AND(DZ$7&gt;=$J21,DZ$7&lt;=$L21),(($D21*$P21)/$M21),0))))))</f>
        <v>H</v>
      </c>
      <c r="EA22" s="37" t="str">
        <f>IF(EA$7&gt;$L21,(((IF(Data!$C$2&gt;0,(IF(OR(EA$5=Data!$F$2,EA$5=Data!$G$2,(IF(COUNTIF(Data!$A$2:$A$939,EA$7),EA$7=(VLOOKUP(EA$7,Data!$A$2:$A$852,1,FALSE)),0))),"H",IF(AND(EA$7&gt;=$J21,EA$7&lt;=$K21),($D21*(1-$P21)/$N21),0))),IF(AND(EA$7&gt;=$J21,EA$7&lt;=$K21),(($D21-$O21)/$N21),0))))),(((IF(Data!$C$2&gt;0,(IF(OR(EA$5=Data!$F$2,EA$5=Data!$G$2,(IF(COUNTIF(Data!$A$2:$A$939,EA$7),EA$7=(VLOOKUP(EA$7,Data!$A$2:$A$852,1,FALSE)),0))),"H",IF(AND(EA$7&gt;=$J21,EA$7&lt;=$L21),($D21*$P21/$M21),0))),IF(AND(EA$7&gt;=$J21,EA$7&lt;=$L21),(($D21*$P21)/$M21),0))))))</f>
        <v>H</v>
      </c>
      <c r="EB22" s="37">
        <f>IF(EB$7&gt;$L21,(((IF(Data!$C$2&gt;0,(IF(OR(EB$5=Data!$F$2,EB$5=Data!$G$2,(IF(COUNTIF(Data!$A$2:$A$939,EB$7),EB$7=(VLOOKUP(EB$7,Data!$A$2:$A$852,1,FALSE)),0))),"H",IF(AND(EB$7&gt;=$J21,EB$7&lt;=$K21),($D21*(1-$P21)/$N21),0))),IF(AND(EB$7&gt;=$J21,EB$7&lt;=$K21),(($D21-$O21)/$N21),0))))),(((IF(Data!$C$2&gt;0,(IF(OR(EB$5=Data!$F$2,EB$5=Data!$G$2,(IF(COUNTIF(Data!$A$2:$A$939,EB$7),EB$7=(VLOOKUP(EB$7,Data!$A$2:$A$852,1,FALSE)),0))),"H",IF(AND(EB$7&gt;=$J21,EB$7&lt;=$L21),($D21*$P21/$M21),0))),IF(AND(EB$7&gt;=$J21,EB$7&lt;=$L21),(($D21*$P21)/$M21),0))))))</f>
        <v>0</v>
      </c>
      <c r="EC22" s="37">
        <f>IF(EC$7&gt;$L21,(((IF(Data!$C$2&gt;0,(IF(OR(EC$5=Data!$F$2,EC$5=Data!$G$2,(IF(COUNTIF(Data!$A$2:$A$939,EC$7),EC$7=(VLOOKUP(EC$7,Data!$A$2:$A$852,1,FALSE)),0))),"H",IF(AND(EC$7&gt;=$J21,EC$7&lt;=$K21),($D21*(1-$P21)/$N21),0))),IF(AND(EC$7&gt;=$J21,EC$7&lt;=$K21),(($D21-$O21)/$N21),0))))),(((IF(Data!$C$2&gt;0,(IF(OR(EC$5=Data!$F$2,EC$5=Data!$G$2,(IF(COUNTIF(Data!$A$2:$A$939,EC$7),EC$7=(VLOOKUP(EC$7,Data!$A$2:$A$852,1,FALSE)),0))),"H",IF(AND(EC$7&gt;=$J21,EC$7&lt;=$L21),($D21*$P21/$M21),0))),IF(AND(EC$7&gt;=$J21,EC$7&lt;=$L21),(($D21*$P21)/$M21),0))))))</f>
        <v>0</v>
      </c>
      <c r="ED22" s="37">
        <f>IF(ED$7&gt;$L21,(((IF(Data!$C$2&gt;0,(IF(OR(ED$5=Data!$F$2,ED$5=Data!$G$2,(IF(COUNTIF(Data!$A$2:$A$939,ED$7),ED$7=(VLOOKUP(ED$7,Data!$A$2:$A$852,1,FALSE)),0))),"H",IF(AND(ED$7&gt;=$J21,ED$7&lt;=$K21),($D21*(1-$P21)/$N21),0))),IF(AND(ED$7&gt;=$J21,ED$7&lt;=$K21),(($D21-$O21)/$N21),0))))),(((IF(Data!$C$2&gt;0,(IF(OR(ED$5=Data!$F$2,ED$5=Data!$G$2,(IF(COUNTIF(Data!$A$2:$A$939,ED$7),ED$7=(VLOOKUP(ED$7,Data!$A$2:$A$852,1,FALSE)),0))),"H",IF(AND(ED$7&gt;=$J21,ED$7&lt;=$L21),($D21*$P21/$M21),0))),IF(AND(ED$7&gt;=$J21,ED$7&lt;=$L21),(($D21*$P21)/$M21),0))))))</f>
        <v>0</v>
      </c>
      <c r="EE22" s="37">
        <f>IF(EE$7&gt;$L21,(((IF(Data!$C$2&gt;0,(IF(OR(EE$5=Data!$F$2,EE$5=Data!$G$2,(IF(COUNTIF(Data!$A$2:$A$939,EE$7),EE$7=(VLOOKUP(EE$7,Data!$A$2:$A$852,1,FALSE)),0))),"H",IF(AND(EE$7&gt;=$J21,EE$7&lt;=$K21),($D21*(1-$P21)/$N21),0))),IF(AND(EE$7&gt;=$J21,EE$7&lt;=$K21),(($D21-$O21)/$N21),0))))),(((IF(Data!$C$2&gt;0,(IF(OR(EE$5=Data!$F$2,EE$5=Data!$G$2,(IF(COUNTIF(Data!$A$2:$A$939,EE$7),EE$7=(VLOOKUP(EE$7,Data!$A$2:$A$852,1,FALSE)),0))),"H",IF(AND(EE$7&gt;=$J21,EE$7&lt;=$L21),($D21*$P21/$M21),0))),IF(AND(EE$7&gt;=$J21,EE$7&lt;=$L21),(($D21*$P21)/$M21),0))))))</f>
        <v>0</v>
      </c>
      <c r="EF22" s="37">
        <f>IF(EF$7&gt;$L21,(((IF(Data!$C$2&gt;0,(IF(OR(EF$5=Data!$F$2,EF$5=Data!$G$2,(IF(COUNTIF(Data!$A$2:$A$939,EF$7),EF$7=(VLOOKUP(EF$7,Data!$A$2:$A$852,1,FALSE)),0))),"H",IF(AND(EF$7&gt;=$J21,EF$7&lt;=$K21),($D21*(1-$P21)/$N21),0))),IF(AND(EF$7&gt;=$J21,EF$7&lt;=$K21),(($D21-$O21)/$N21),0))))),(((IF(Data!$C$2&gt;0,(IF(OR(EF$5=Data!$F$2,EF$5=Data!$G$2,(IF(COUNTIF(Data!$A$2:$A$939,EF$7),EF$7=(VLOOKUP(EF$7,Data!$A$2:$A$852,1,FALSE)),0))),"H",IF(AND(EF$7&gt;=$J21,EF$7&lt;=$L21),($D21*$P21/$M21),0))),IF(AND(EF$7&gt;=$J21,EF$7&lt;=$L21),(($D21*$P21)/$M21),0))))))</f>
        <v>0</v>
      </c>
      <c r="EG22" s="37" t="str">
        <f>IF(EG$7&gt;$L21,(((IF(Data!$C$2&gt;0,(IF(OR(EG$5=Data!$F$2,EG$5=Data!$G$2,(IF(COUNTIF(Data!$A$2:$A$939,EG$7),EG$7=(VLOOKUP(EG$7,Data!$A$2:$A$852,1,FALSE)),0))),"H",IF(AND(EG$7&gt;=$J21,EG$7&lt;=$K21),($D21*(1-$P21)/$N21),0))),IF(AND(EG$7&gt;=$J21,EG$7&lt;=$K21),(($D21-$O21)/$N21),0))))),(((IF(Data!$C$2&gt;0,(IF(OR(EG$5=Data!$F$2,EG$5=Data!$G$2,(IF(COUNTIF(Data!$A$2:$A$939,EG$7),EG$7=(VLOOKUP(EG$7,Data!$A$2:$A$852,1,FALSE)),0))),"H",IF(AND(EG$7&gt;=$J21,EG$7&lt;=$L21),($D21*$P21/$M21),0))),IF(AND(EG$7&gt;=$J21,EG$7&lt;=$L21),(($D21*$P21)/$M21),0))))))</f>
        <v>H</v>
      </c>
      <c r="EH22" s="37" t="str">
        <f>IF(EH$7&gt;$L21,(((IF(Data!$C$2&gt;0,(IF(OR(EH$5=Data!$F$2,EH$5=Data!$G$2,(IF(COUNTIF(Data!$A$2:$A$939,EH$7),EH$7=(VLOOKUP(EH$7,Data!$A$2:$A$852,1,FALSE)),0))),"H",IF(AND(EH$7&gt;=$J21,EH$7&lt;=$K21),($D21*(1-$P21)/$N21),0))),IF(AND(EH$7&gt;=$J21,EH$7&lt;=$K21),(($D21-$O21)/$N21),0))))),(((IF(Data!$C$2&gt;0,(IF(OR(EH$5=Data!$F$2,EH$5=Data!$G$2,(IF(COUNTIF(Data!$A$2:$A$939,EH$7),EH$7=(VLOOKUP(EH$7,Data!$A$2:$A$852,1,FALSE)),0))),"H",IF(AND(EH$7&gt;=$J21,EH$7&lt;=$L21),($D21*$P21/$M21),0))),IF(AND(EH$7&gt;=$J21,EH$7&lt;=$L21),(($D21*$P21)/$M21),0))))))</f>
        <v>H</v>
      </c>
      <c r="EI22" s="37">
        <f>IF(EI$7&gt;$L21,(((IF(Data!$C$2&gt;0,(IF(OR(EI$5=Data!$F$2,EI$5=Data!$G$2,(IF(COUNTIF(Data!$A$2:$A$939,EI$7),EI$7=(VLOOKUP(EI$7,Data!$A$2:$A$852,1,FALSE)),0))),"H",IF(AND(EI$7&gt;=$J21,EI$7&lt;=$K21),($D21*(1-$P21)/$N21),0))),IF(AND(EI$7&gt;=$J21,EI$7&lt;=$K21),(($D21-$O21)/$N21),0))))),(((IF(Data!$C$2&gt;0,(IF(OR(EI$5=Data!$F$2,EI$5=Data!$G$2,(IF(COUNTIF(Data!$A$2:$A$939,EI$7),EI$7=(VLOOKUP(EI$7,Data!$A$2:$A$852,1,FALSE)),0))),"H",IF(AND(EI$7&gt;=$J21,EI$7&lt;=$L21),($D21*$P21/$M21),0))),IF(AND(EI$7&gt;=$J21,EI$7&lt;=$L21),(($D21*$P21)/$M21),0))))))</f>
        <v>0</v>
      </c>
      <c r="EJ22" s="37">
        <f>IF(EJ$7&gt;$L21,(((IF(Data!$C$2&gt;0,(IF(OR(EJ$5=Data!$F$2,EJ$5=Data!$G$2,(IF(COUNTIF(Data!$A$2:$A$939,EJ$7),EJ$7=(VLOOKUP(EJ$7,Data!$A$2:$A$852,1,FALSE)),0))),"H",IF(AND(EJ$7&gt;=$J21,EJ$7&lt;=$K21),($D21*(1-$P21)/$N21),0))),IF(AND(EJ$7&gt;=$J21,EJ$7&lt;=$K21),(($D21-$O21)/$N21),0))))),(((IF(Data!$C$2&gt;0,(IF(OR(EJ$5=Data!$F$2,EJ$5=Data!$G$2,(IF(COUNTIF(Data!$A$2:$A$939,EJ$7),EJ$7=(VLOOKUP(EJ$7,Data!$A$2:$A$852,1,FALSE)),0))),"H",IF(AND(EJ$7&gt;=$J21,EJ$7&lt;=$L21),($D21*$P21/$M21),0))),IF(AND(EJ$7&gt;=$J21,EJ$7&lt;=$L21),(($D21*$P21)/$M21),0))))))</f>
        <v>0</v>
      </c>
      <c r="EK22" s="37">
        <f>IF(EK$7&gt;$L21,(((IF(Data!$C$2&gt;0,(IF(OR(EK$5=Data!$F$2,EK$5=Data!$G$2,(IF(COUNTIF(Data!$A$2:$A$939,EK$7),EK$7=(VLOOKUP(EK$7,Data!$A$2:$A$852,1,FALSE)),0))),"H",IF(AND(EK$7&gt;=$J21,EK$7&lt;=$K21),($D21*(1-$P21)/$N21),0))),IF(AND(EK$7&gt;=$J21,EK$7&lt;=$K21),(($D21-$O21)/$N21),0))))),(((IF(Data!$C$2&gt;0,(IF(OR(EK$5=Data!$F$2,EK$5=Data!$G$2,(IF(COUNTIF(Data!$A$2:$A$939,EK$7),EK$7=(VLOOKUP(EK$7,Data!$A$2:$A$852,1,FALSE)),0))),"H",IF(AND(EK$7&gt;=$J21,EK$7&lt;=$L21),($D21*$P21/$M21),0))),IF(AND(EK$7&gt;=$J21,EK$7&lt;=$L21),(($D21*$P21)/$M21),0))))))</f>
        <v>0</v>
      </c>
      <c r="EL22" s="37">
        <f>IF(EL$7&gt;$L21,(((IF(Data!$C$2&gt;0,(IF(OR(EL$5=Data!$F$2,EL$5=Data!$G$2,(IF(COUNTIF(Data!$A$2:$A$939,EL$7),EL$7=(VLOOKUP(EL$7,Data!$A$2:$A$852,1,FALSE)),0))),"H",IF(AND(EL$7&gt;=$J21,EL$7&lt;=$K21),($D21*(1-$P21)/$N21),0))),IF(AND(EL$7&gt;=$J21,EL$7&lt;=$K21),(($D21-$O21)/$N21),0))))),(((IF(Data!$C$2&gt;0,(IF(OR(EL$5=Data!$F$2,EL$5=Data!$G$2,(IF(COUNTIF(Data!$A$2:$A$939,EL$7),EL$7=(VLOOKUP(EL$7,Data!$A$2:$A$852,1,FALSE)),0))),"H",IF(AND(EL$7&gt;=$J21,EL$7&lt;=$L21),($D21*$P21/$M21),0))),IF(AND(EL$7&gt;=$J21,EL$7&lt;=$L21),(($D21*$P21)/$M21),0))))))</f>
        <v>0</v>
      </c>
      <c r="EM22" s="37">
        <f>IF(EM$7&gt;$L21,(((IF(Data!$C$2&gt;0,(IF(OR(EM$5=Data!$F$2,EM$5=Data!$G$2,(IF(COUNTIF(Data!$A$2:$A$939,EM$7),EM$7=(VLOOKUP(EM$7,Data!$A$2:$A$852,1,FALSE)),0))),"H",IF(AND(EM$7&gt;=$J21,EM$7&lt;=$K21),($D21*(1-$P21)/$N21),0))),IF(AND(EM$7&gt;=$J21,EM$7&lt;=$K21),(($D21-$O21)/$N21),0))))),(((IF(Data!$C$2&gt;0,(IF(OR(EM$5=Data!$F$2,EM$5=Data!$G$2,(IF(COUNTIF(Data!$A$2:$A$939,EM$7),EM$7=(VLOOKUP(EM$7,Data!$A$2:$A$852,1,FALSE)),0))),"H",IF(AND(EM$7&gt;=$J21,EM$7&lt;=$L21),($D21*$P21/$M21),0))),IF(AND(EM$7&gt;=$J21,EM$7&lt;=$L21),(($D21*$P21)/$M21),0))))))</f>
        <v>0</v>
      </c>
      <c r="EN22" s="37" t="str">
        <f>IF(EN$7&gt;$L21,(((IF(Data!$C$2&gt;0,(IF(OR(EN$5=Data!$F$2,EN$5=Data!$G$2,(IF(COUNTIF(Data!$A$2:$A$939,EN$7),EN$7=(VLOOKUP(EN$7,Data!$A$2:$A$852,1,FALSE)),0))),"H",IF(AND(EN$7&gt;=$J21,EN$7&lt;=$K21),($D21*(1-$P21)/$N21),0))),IF(AND(EN$7&gt;=$J21,EN$7&lt;=$K21),(($D21-$O21)/$N21),0))))),(((IF(Data!$C$2&gt;0,(IF(OR(EN$5=Data!$F$2,EN$5=Data!$G$2,(IF(COUNTIF(Data!$A$2:$A$939,EN$7),EN$7=(VLOOKUP(EN$7,Data!$A$2:$A$852,1,FALSE)),0))),"H",IF(AND(EN$7&gt;=$J21,EN$7&lt;=$L21),($D21*$P21/$M21),0))),IF(AND(EN$7&gt;=$J21,EN$7&lt;=$L21),(($D21*$P21)/$M21),0))))))</f>
        <v>H</v>
      </c>
      <c r="EO22" s="38" t="str">
        <f>IF(EO$7&gt;$L21,(((IF(Data!$C$2&gt;0,(IF(OR(EO$5=Data!$F$2,EO$5=Data!$G$2,(IF(COUNTIF(Data!$A$2:$A$939,EO$7),EO$7=(VLOOKUP(EO$7,Data!$A$2:$A$852,1,FALSE)),0))),"H",IF(AND(EO$7&gt;=$J21,EO$7&lt;=$K21),($D21*(1-$P21)/$N21),0))),IF(AND(EO$7&gt;=$J21,EO$7&lt;=$K21),(($D21-$O21)/$N21),0))))),(((IF(Data!$C$2&gt;0,(IF(OR(EO$5=Data!$F$2,EO$5=Data!$G$2,(IF(COUNTIF(Data!$A$2:$A$939,EO$7),EO$7=(VLOOKUP(EO$7,Data!$A$2:$A$852,1,FALSE)),0))),"H",IF(AND(EO$7&gt;=$J21,EO$7&lt;=$L21),($D21*$P21/$M21),0))),IF(AND(EO$7&gt;=$J21,EO$7&lt;=$L21),(($D21*$P21)/$M21),0))))))</f>
        <v>H</v>
      </c>
      <c r="EP22" s="8" t="s">
        <v>48</v>
      </c>
      <c r="EQ22" s="18">
        <f>SUM(T22:EO22)-D21</f>
        <v>0</v>
      </c>
    </row>
    <row r="23" spans="1:147" ht="30" customHeight="1" thickTop="1">
      <c r="A23" s="370"/>
      <c r="B23" s="368"/>
      <c r="C23" s="368" t="s">
        <v>243</v>
      </c>
      <c r="D23" s="346">
        <v>16</v>
      </c>
      <c r="E23" s="350">
        <v>45121</v>
      </c>
      <c r="F23" s="350">
        <v>45124</v>
      </c>
      <c r="G23" s="348">
        <f>IF(F23&gt;0,(IF(E23&gt;0,IF(Data!$C$2&gt;0,((NETWORKDAYS.INTL(E23,F23,Data!$C$2,Data!$A$2:$A$1242))),((F23-E23)+1)),0)),0)</f>
        <v>2</v>
      </c>
      <c r="H23" s="346">
        <f>I23*D23</f>
        <v>16</v>
      </c>
      <c r="I23" s="362">
        <f>IF(G23&gt;0,((IF(AND(E23&lt;=$EJ$3,F23&gt;=$EJ$3),(IF(Data!$C$2&gt;0,NETWORKDAYS.INTL(E23,$EJ$3,Data!$C$2,Data!$A$2:$A$1231),$EJ$3-E23)),IF(F23&lt;=$EJ$3,G23,0)))/G23),0)</f>
        <v>1</v>
      </c>
      <c r="J23" s="350">
        <v>45127</v>
      </c>
      <c r="K23" s="350">
        <v>45128</v>
      </c>
      <c r="L23" s="350">
        <f>IF(K23&gt;=$EJ$3,$EJ$3,K23)</f>
        <v>45128</v>
      </c>
      <c r="M23" s="348">
        <f>IF(L23&gt;0,(IF(J23&gt;0,IF(Data!$C$2&gt;0,((NETWORKDAYS.INTL(J23,L23,Data!$C$2,Data!$A$2:$A$1242))),((L23-J23)+1)),0)),0)</f>
        <v>2</v>
      </c>
      <c r="N23" s="348">
        <f>IF(P23=1,0,IF(L23&gt;0,(IF(J23&gt;0,IF(Data!$C$2&gt;0,(((NETWORKDAYS.INTL($EJ$3,K23,Data!$C$2,Data!$A$2:$A$1242)))-1),((-$EJ$3+K23))),0)),0))</f>
        <v>0</v>
      </c>
      <c r="O23" s="346">
        <f>P23*D23</f>
        <v>16</v>
      </c>
      <c r="P23" s="362">
        <v>1</v>
      </c>
      <c r="Q23" s="344">
        <f>IF(K23&gt;0,F23-K23,0)</f>
        <v>-4</v>
      </c>
      <c r="R23" s="346">
        <f>IF(K23&gt;0,O23-H23,0)</f>
        <v>0</v>
      </c>
      <c r="S23" s="341">
        <f>IF(P23&gt;0,P23-I23,0)</f>
        <v>0</v>
      </c>
      <c r="T23" s="33">
        <f>IF(Data!$C$2&gt;0,(IF(OR(T$5=Data!$F$2,T$5=Data!$G$2,(IF(COUNTIF(Data!$A$2:$A$939,T$7),T$7=(VLOOKUP(T$7,Data!$A$2:$A$852,1,FALSE)),0))),"H",IF(AND(T$7&gt;=$E23,T$7&lt;=$F23),($D23/$G23),0))),IF(AND(T$7&gt;=$E23,T$7&lt;=$F23),($D23/$G23),0))</f>
        <v>0</v>
      </c>
      <c r="U23" s="34">
        <f>IF(Data!$C$2&gt;0,(IF(OR(U$5=Data!$F$2,U$5=Data!$G$2,(IF(COUNTIF(Data!$A$2:$A$939,U$7),U$7=(VLOOKUP(U$7,Data!$A$2:$A$852,1,FALSE)),0))),"H",IF(AND(U$7&gt;=$E23,U$7&lt;=$F23),($D23/$G23),0))),IF(AND(U$7&gt;=$E23,U$7&lt;=$F23),($D23/$G23),0))</f>
        <v>0</v>
      </c>
      <c r="V23" s="34">
        <f>IF(Data!$C$2&gt;0,(IF(OR(V$5=Data!$F$2,V$5=Data!$G$2,(IF(COUNTIF(Data!$A$2:$A$939,V$7),V$7=(VLOOKUP(V$7,Data!$A$2:$A$852,1,FALSE)),0))),"H",IF(AND(V$7&gt;=$E23,V$7&lt;=$F23),($D23/$G23),0))),IF(AND(V$7&gt;=$E23,V$7&lt;=$F23),($D23/$G23),0))</f>
        <v>0</v>
      </c>
      <c r="W23" s="34">
        <f>IF(Data!$C$2&gt;0,(IF(OR(W$5=Data!$F$2,W$5=Data!$G$2,(IF(COUNTIF(Data!$A$2:$A$939,W$7),W$7=(VLOOKUP(W$7,Data!$A$2:$A$852,1,FALSE)),0))),"H",IF(AND(W$7&gt;=$E23,W$7&lt;=$F23),($D23/$G23),0))),IF(AND(W$7&gt;=$E23,W$7&lt;=$F23),($D23/$G23),0))</f>
        <v>0</v>
      </c>
      <c r="X23" s="34">
        <f>IF(Data!$C$2&gt;0,(IF(OR(X$5=Data!$F$2,X$5=Data!$G$2,(IF(COUNTIF(Data!$A$2:$A$939,X$7),X$7=(VLOOKUP(X$7,Data!$A$2:$A$852,1,FALSE)),0))),"H",IF(AND(X$7&gt;=$E23,X$7&lt;=$F23),($D23/$G23),0))),IF(AND(X$7&gt;=$E23,X$7&lt;=$F23),($D23/$G23),0))</f>
        <v>0</v>
      </c>
      <c r="Y23" s="34" t="str">
        <f>IF(Data!$C$2&gt;0,(IF(OR(Y$5=Data!$F$2,Y$5=Data!$G$2,(IF(COUNTIF(Data!$A$2:$A$939,Y$7),Y$7=(VLOOKUP(Y$7,Data!$A$2:$A$852,1,FALSE)),0))),"H",IF(AND(Y$7&gt;=$E23,Y$7&lt;=$F23),($D23/$G23),0))),IF(AND(Y$7&gt;=$E23,Y$7&lt;=$F23),($D23/$G23),0))</f>
        <v>H</v>
      </c>
      <c r="Z23" s="34" t="str">
        <f>IF(Data!$C$2&gt;0,(IF(OR(Z$5=Data!$F$2,Z$5=Data!$G$2,(IF(COUNTIF(Data!$A$2:$A$939,Z$7),Z$7=(VLOOKUP(Z$7,Data!$A$2:$A$852,1,FALSE)),0))),"H",IF(AND(Z$7&gt;=$E23,Z$7&lt;=$F23),($D23/$G23),0))),IF(AND(Z$7&gt;=$E23,Z$7&lt;=$F23),($D23/$G23),0))</f>
        <v>H</v>
      </c>
      <c r="AA23" s="34">
        <f>IF(Data!$C$2&gt;0,(IF(OR(AA$5=Data!$F$2,AA$5=Data!$G$2,(IF(COUNTIF(Data!$A$2:$A$939,AA$7),AA$7=(VLOOKUP(AA$7,Data!$A$2:$A$852,1,FALSE)),0))),"H",IF(AND(AA$7&gt;=$E23,AA$7&lt;=$F23),($D23/$G23),0))),IF(AND(AA$7&gt;=$E23,AA$7&lt;=$F23),($D23/$G23),0))</f>
        <v>0</v>
      </c>
      <c r="AB23" s="34">
        <f>IF(Data!$C$2&gt;0,(IF(OR(AB$5=Data!$F$2,AB$5=Data!$G$2,(IF(COUNTIF(Data!$A$2:$A$939,AB$7),AB$7=(VLOOKUP(AB$7,Data!$A$2:$A$852,1,FALSE)),0))),"H",IF(AND(AB$7&gt;=$E23,AB$7&lt;=$F23),($D23/$G23),0))),IF(AND(AB$7&gt;=$E23,AB$7&lt;=$F23),($D23/$G23),0))</f>
        <v>0</v>
      </c>
      <c r="AC23" s="34">
        <f>IF(Data!$C$2&gt;0,(IF(OR(AC$5=Data!$F$2,AC$5=Data!$G$2,(IF(COUNTIF(Data!$A$2:$A$939,AC$7),AC$7=(VLOOKUP(AC$7,Data!$A$2:$A$852,1,FALSE)),0))),"H",IF(AND(AC$7&gt;=$E23,AC$7&lt;=$F23),($D23/$G23),0))),IF(AND(AC$7&gt;=$E23,AC$7&lt;=$F23),($D23/$G23),0))</f>
        <v>0</v>
      </c>
      <c r="AD23" s="34">
        <f>IF(Data!$C$2&gt;0,(IF(OR(AD$5=Data!$F$2,AD$5=Data!$G$2,(IF(COUNTIF(Data!$A$2:$A$939,AD$7),AD$7=(VLOOKUP(AD$7,Data!$A$2:$A$852,1,FALSE)),0))),"H",IF(AND(AD$7&gt;=$E23,AD$7&lt;=$F23),($D23/$G23),0))),IF(AND(AD$7&gt;=$E23,AD$7&lt;=$F23),($D23/$G23),0))</f>
        <v>0</v>
      </c>
      <c r="AE23" s="34">
        <f>IF(Data!$C$2&gt;0,(IF(OR(AE$5=Data!$F$2,AE$5=Data!$G$2,(IF(COUNTIF(Data!$A$2:$A$939,AE$7),AE$7=(VLOOKUP(AE$7,Data!$A$2:$A$852,1,FALSE)),0))),"H",IF(AND(AE$7&gt;=$E23,AE$7&lt;=$F23),($D23/$G23),0))),IF(AND(AE$7&gt;=$E23,AE$7&lt;=$F23),($D23/$G23),0))</f>
        <v>0</v>
      </c>
      <c r="AF23" s="34" t="str">
        <f>IF(Data!$C$2&gt;0,(IF(OR(AF$5=Data!$F$2,AF$5=Data!$G$2,(IF(COUNTIF(Data!$A$2:$A$939,AF$7),AF$7=(VLOOKUP(AF$7,Data!$A$2:$A$852,1,FALSE)),0))),"H",IF(AND(AF$7&gt;=$E23,AF$7&lt;=$F23),($D23/$G23),0))),IF(AND(AF$7&gt;=$E23,AF$7&lt;=$F23),($D23/$G23),0))</f>
        <v>H</v>
      </c>
      <c r="AG23" s="34" t="str">
        <f>IF(Data!$C$2&gt;0,(IF(OR(AG$5=Data!$F$2,AG$5=Data!$G$2,(IF(COUNTIF(Data!$A$2:$A$939,AG$7),AG$7=(VLOOKUP(AG$7,Data!$A$2:$A$852,1,FALSE)),0))),"H",IF(AND(AG$7&gt;=$E23,AG$7&lt;=$F23),($D23/$G23),0))),IF(AND(AG$7&gt;=$E23,AG$7&lt;=$F23),($D23/$G23),0))</f>
        <v>H</v>
      </c>
      <c r="AH23" s="34">
        <f>IF(Data!$C$2&gt;0,(IF(OR(AH$5=Data!$F$2,AH$5=Data!$G$2,(IF(COUNTIF(Data!$A$2:$A$939,AH$7),AH$7=(VLOOKUP(AH$7,Data!$A$2:$A$852,1,FALSE)),0))),"H",IF(AND(AH$7&gt;=$E23,AH$7&lt;=$F23),($D23/$G23),0))),IF(AND(AH$7&gt;=$E23,AH$7&lt;=$F23),($D23/$G23),0))</f>
        <v>0</v>
      </c>
      <c r="AI23" s="34">
        <f>IF(Data!$C$2&gt;0,(IF(OR(AI$5=Data!$F$2,AI$5=Data!$G$2,(IF(COUNTIF(Data!$A$2:$A$939,AI$7),AI$7=(VLOOKUP(AI$7,Data!$A$2:$A$852,1,FALSE)),0))),"H",IF(AND(AI$7&gt;=$E23,AI$7&lt;=$F23),($D23/$G23),0))),IF(AND(AI$7&gt;=$E23,AI$7&lt;=$F23),($D23/$G23),0))</f>
        <v>0</v>
      </c>
      <c r="AJ23" s="34">
        <f>IF(Data!$C$2&gt;0,(IF(OR(AJ$5=Data!$F$2,AJ$5=Data!$G$2,(IF(COUNTIF(Data!$A$2:$A$939,AJ$7),AJ$7=(VLOOKUP(AJ$7,Data!$A$2:$A$852,1,FALSE)),0))),"H",IF(AND(AJ$7&gt;=$E23,AJ$7&lt;=$F23),($D23/$G23),0))),IF(AND(AJ$7&gt;=$E23,AJ$7&lt;=$F23),($D23/$G23),0))</f>
        <v>0</v>
      </c>
      <c r="AK23" s="34">
        <f>IF(Data!$C$2&gt;0,(IF(OR(AK$5=Data!$F$2,AK$5=Data!$G$2,(IF(COUNTIF(Data!$A$2:$A$939,AK$7),AK$7=(VLOOKUP(AK$7,Data!$A$2:$A$852,1,FALSE)),0))),"H",IF(AND(AK$7&gt;=$E23,AK$7&lt;=$F23),($D23/$G23),0))),IF(AND(AK$7&gt;=$E23,AK$7&lt;=$F23),($D23/$G23),0))</f>
        <v>0</v>
      </c>
      <c r="AL23" s="34">
        <f>IF(Data!$C$2&gt;0,(IF(OR(AL$5=Data!$F$2,AL$5=Data!$G$2,(IF(COUNTIF(Data!$A$2:$A$939,AL$7),AL$7=(VLOOKUP(AL$7,Data!$A$2:$A$852,1,FALSE)),0))),"H",IF(AND(AL$7&gt;=$E23,AL$7&lt;=$F23),($D23/$G23),0))),IF(AND(AL$7&gt;=$E23,AL$7&lt;=$F23),($D23/$G23),0))</f>
        <v>0</v>
      </c>
      <c r="AM23" s="34" t="str">
        <f>IF(Data!$C$2&gt;0,(IF(OR(AM$5=Data!$F$2,AM$5=Data!$G$2,(IF(COUNTIF(Data!$A$2:$A$939,AM$7),AM$7=(VLOOKUP(AM$7,Data!$A$2:$A$852,1,FALSE)),0))),"H",IF(AND(AM$7&gt;=$E23,AM$7&lt;=$F23),($D23/$G23),0))),IF(AND(AM$7&gt;=$E23,AM$7&lt;=$F23),($D23/$G23),0))</f>
        <v>H</v>
      </c>
      <c r="AN23" s="34" t="str">
        <f>IF(Data!$C$2&gt;0,(IF(OR(AN$5=Data!$F$2,AN$5=Data!$G$2,(IF(COUNTIF(Data!$A$2:$A$939,AN$7),AN$7=(VLOOKUP(AN$7,Data!$A$2:$A$852,1,FALSE)),0))),"H",IF(AND(AN$7&gt;=$E23,AN$7&lt;=$F23),($D23/$G23),0))),IF(AND(AN$7&gt;=$E23,AN$7&lt;=$F23),($D23/$G23),0))</f>
        <v>H</v>
      </c>
      <c r="AO23" s="34">
        <f>IF(Data!$C$2&gt;0,(IF(OR(AO$5=Data!$F$2,AO$5=Data!$G$2,(IF(COUNTIF(Data!$A$2:$A$939,AO$7),AO$7=(VLOOKUP(AO$7,Data!$A$2:$A$852,1,FALSE)),0))),"H",IF(AND(AO$7&gt;=$E23,AO$7&lt;=$F23),($D23/$G23),0))),IF(AND(AO$7&gt;=$E23,AO$7&lt;=$F23),($D23/$G23),0))</f>
        <v>0</v>
      </c>
      <c r="AP23" s="34">
        <f>IF(Data!$C$2&gt;0,(IF(OR(AP$5=Data!$F$2,AP$5=Data!$G$2,(IF(COUNTIF(Data!$A$2:$A$939,AP$7),AP$7=(VLOOKUP(AP$7,Data!$A$2:$A$852,1,FALSE)),0))),"H",IF(AND(AP$7&gt;=$E23,AP$7&lt;=$F23),($D23/$G23),0))),IF(AND(AP$7&gt;=$E23,AP$7&lt;=$F23),($D23/$G23),0))</f>
        <v>0</v>
      </c>
      <c r="AQ23" s="34">
        <f>IF(Data!$C$2&gt;0,(IF(OR(AQ$5=Data!$F$2,AQ$5=Data!$G$2,(IF(COUNTIF(Data!$A$2:$A$939,AQ$7),AQ$7=(VLOOKUP(AQ$7,Data!$A$2:$A$852,1,FALSE)),0))),"H",IF(AND(AQ$7&gt;=$E23,AQ$7&lt;=$F23),($D23/$G23),0))),IF(AND(AQ$7&gt;=$E23,AQ$7&lt;=$F23),($D23/$G23),0))</f>
        <v>0</v>
      </c>
      <c r="AR23" s="34">
        <f>IF(Data!$C$2&gt;0,(IF(OR(AR$5=Data!$F$2,AR$5=Data!$G$2,(IF(COUNTIF(Data!$A$2:$A$939,AR$7),AR$7=(VLOOKUP(AR$7,Data!$A$2:$A$852,1,FALSE)),0))),"H",IF(AND(AR$7&gt;=$E23,AR$7&lt;=$F23),($D23/$G23),0))),IF(AND(AR$7&gt;=$E23,AR$7&lt;=$F23),($D23/$G23),0))</f>
        <v>0</v>
      </c>
      <c r="AS23" s="34">
        <f>IF(Data!$C$2&gt;0,(IF(OR(AS$5=Data!$F$2,AS$5=Data!$G$2,(IF(COUNTIF(Data!$A$2:$A$939,AS$7),AS$7=(VLOOKUP(AS$7,Data!$A$2:$A$852,1,FALSE)),0))),"H",IF(AND(AS$7&gt;=$E23,AS$7&lt;=$F23),($D23/$G23),0))),IF(AND(AS$7&gt;=$E23,AS$7&lt;=$F23),($D23/$G23),0))</f>
        <v>0</v>
      </c>
      <c r="AT23" s="34" t="str">
        <f>IF(Data!$C$2&gt;0,(IF(OR(AT$5=Data!$F$2,AT$5=Data!$G$2,(IF(COUNTIF(Data!$A$2:$A$939,AT$7),AT$7=(VLOOKUP(AT$7,Data!$A$2:$A$852,1,FALSE)),0))),"H",IF(AND(AT$7&gt;=$E23,AT$7&lt;=$F23),($D23/$G23),0))),IF(AND(AT$7&gt;=$E23,AT$7&lt;=$F23),($D23/$G23),0))</f>
        <v>H</v>
      </c>
      <c r="AU23" s="34" t="str">
        <f>IF(Data!$C$2&gt;0,(IF(OR(AU$5=Data!$F$2,AU$5=Data!$G$2,(IF(COUNTIF(Data!$A$2:$A$939,AU$7),AU$7=(VLOOKUP(AU$7,Data!$A$2:$A$852,1,FALSE)),0))),"H",IF(AND(AU$7&gt;=$E23,AU$7&lt;=$F23),($D23/$G23),0))),IF(AND(AU$7&gt;=$E23,AU$7&lt;=$F23),($D23/$G23),0))</f>
        <v>H</v>
      </c>
      <c r="AV23" s="34">
        <f>IF(Data!$C$2&gt;0,(IF(OR(AV$5=Data!$F$2,AV$5=Data!$G$2,(IF(COUNTIF(Data!$A$2:$A$939,AV$7),AV$7=(VLOOKUP(AV$7,Data!$A$2:$A$852,1,FALSE)),0))),"H",IF(AND(AV$7&gt;=$E23,AV$7&lt;=$F23),($D23/$G23),0))),IF(AND(AV$7&gt;=$E23,AV$7&lt;=$F23),($D23/$G23),0))</f>
        <v>0</v>
      </c>
      <c r="AW23" s="34">
        <f>IF(Data!$C$2&gt;0,(IF(OR(AW$5=Data!$F$2,AW$5=Data!$G$2,(IF(COUNTIF(Data!$A$2:$A$939,AW$7),AW$7=(VLOOKUP(AW$7,Data!$A$2:$A$852,1,FALSE)),0))),"H",IF(AND(AW$7&gt;=$E23,AW$7&lt;=$F23),($D23/$G23),0))),IF(AND(AW$7&gt;=$E23,AW$7&lt;=$F23),($D23/$G23),0))</f>
        <v>0</v>
      </c>
      <c r="AX23" s="34">
        <f>IF(Data!$C$2&gt;0,(IF(OR(AX$5=Data!$F$2,AX$5=Data!$G$2,(IF(COUNTIF(Data!$A$2:$A$939,AX$7),AX$7=(VLOOKUP(AX$7,Data!$A$2:$A$852,1,FALSE)),0))),"H",IF(AND(AX$7&gt;=$E23,AX$7&lt;=$F23),($D23/$G23),0))),IF(AND(AX$7&gt;=$E23,AX$7&lt;=$F23),($D23/$G23),0))</f>
        <v>0</v>
      </c>
      <c r="AY23" s="34">
        <f>IF(Data!$C$2&gt;0,(IF(OR(AY$5=Data!$F$2,AY$5=Data!$G$2,(IF(COUNTIF(Data!$A$2:$A$939,AY$7),AY$7=(VLOOKUP(AY$7,Data!$A$2:$A$852,1,FALSE)),0))),"H",IF(AND(AY$7&gt;=$E23,AY$7&lt;=$F23),($D23/$G23),0))),IF(AND(AY$7&gt;=$E23,AY$7&lt;=$F23),($D23/$G23),0))</f>
        <v>0</v>
      </c>
      <c r="AZ23" s="34">
        <f>IF(Data!$C$2&gt;0,(IF(OR(AZ$5=Data!$F$2,AZ$5=Data!$G$2,(IF(COUNTIF(Data!$A$2:$A$939,AZ$7),AZ$7=(VLOOKUP(AZ$7,Data!$A$2:$A$852,1,FALSE)),0))),"H",IF(AND(AZ$7&gt;=$E23,AZ$7&lt;=$F23),($D23/$G23),0))),IF(AND(AZ$7&gt;=$E23,AZ$7&lt;=$F23),($D23/$G23),0))</f>
        <v>0</v>
      </c>
      <c r="BA23" s="34" t="str">
        <f>IF(Data!$C$2&gt;0,(IF(OR(BA$5=Data!$F$2,BA$5=Data!$G$2,(IF(COUNTIF(Data!$A$2:$A$939,BA$7),BA$7=(VLOOKUP(BA$7,Data!$A$2:$A$852,1,FALSE)),0))),"H",IF(AND(BA$7&gt;=$E23,BA$7&lt;=$F23),($D23/$G23),0))),IF(AND(BA$7&gt;=$E23,BA$7&lt;=$F23),($D23/$G23),0))</f>
        <v>H</v>
      </c>
      <c r="BB23" s="34" t="str">
        <f>IF(Data!$C$2&gt;0,(IF(OR(BB$5=Data!$F$2,BB$5=Data!$G$2,(IF(COUNTIF(Data!$A$2:$A$939,BB$7),BB$7=(VLOOKUP(BB$7,Data!$A$2:$A$852,1,FALSE)),0))),"H",IF(AND(BB$7&gt;=$E23,BB$7&lt;=$F23),($D23/$G23),0))),IF(AND(BB$7&gt;=$E23,BB$7&lt;=$F23),($D23/$G23),0))</f>
        <v>H</v>
      </c>
      <c r="BC23" s="34">
        <f>IF(Data!$C$2&gt;0,(IF(OR(BC$5=Data!$F$2,BC$5=Data!$G$2,(IF(COUNTIF(Data!$A$2:$A$939,BC$7),BC$7=(VLOOKUP(BC$7,Data!$A$2:$A$852,1,FALSE)),0))),"H",IF(AND(BC$7&gt;=$E23,BC$7&lt;=$F23),($D23/$G23),0))),IF(AND(BC$7&gt;=$E23,BC$7&lt;=$F23),($D23/$G23),0))</f>
        <v>0</v>
      </c>
      <c r="BD23" s="34">
        <f>IF(Data!$C$2&gt;0,(IF(OR(BD$5=Data!$F$2,BD$5=Data!$G$2,(IF(COUNTIF(Data!$A$2:$A$939,BD$7),BD$7=(VLOOKUP(BD$7,Data!$A$2:$A$852,1,FALSE)),0))),"H",IF(AND(BD$7&gt;=$E23,BD$7&lt;=$F23),($D23/$G23),0))),IF(AND(BD$7&gt;=$E23,BD$7&lt;=$F23),($D23/$G23),0))</f>
        <v>0</v>
      </c>
      <c r="BE23" s="34">
        <f>IF(Data!$C$2&gt;0,(IF(OR(BE$5=Data!$F$2,BE$5=Data!$G$2,(IF(COUNTIF(Data!$A$2:$A$939,BE$7),BE$7=(VLOOKUP(BE$7,Data!$A$2:$A$852,1,FALSE)),0))),"H",IF(AND(BE$7&gt;=$E23,BE$7&lt;=$F23),($D23/$G23),0))),IF(AND(BE$7&gt;=$E23,BE$7&lt;=$F23),($D23/$G23),0))</f>
        <v>0</v>
      </c>
      <c r="BF23" s="34">
        <f>IF(Data!$C$2&gt;0,(IF(OR(BF$5=Data!$F$2,BF$5=Data!$G$2,(IF(COUNTIF(Data!$A$2:$A$939,BF$7),BF$7=(VLOOKUP(BF$7,Data!$A$2:$A$852,1,FALSE)),0))),"H",IF(AND(BF$7&gt;=$E23,BF$7&lt;=$F23),($D23/$G23),0))),IF(AND(BF$7&gt;=$E23,BF$7&lt;=$F23),($D23/$G23),0))</f>
        <v>0</v>
      </c>
      <c r="BG23" s="34">
        <f>IF(Data!$C$2&gt;0,(IF(OR(BG$5=Data!$F$2,BG$5=Data!$G$2,(IF(COUNTIF(Data!$A$2:$A$939,BG$7),BG$7=(VLOOKUP(BG$7,Data!$A$2:$A$852,1,FALSE)),0))),"H",IF(AND(BG$7&gt;=$E23,BG$7&lt;=$F23),($D23/$G23),0))),IF(AND(BG$7&gt;=$E23,BG$7&lt;=$F23),($D23/$G23),0))</f>
        <v>0</v>
      </c>
      <c r="BH23" s="34" t="str">
        <f>IF(Data!$C$2&gt;0,(IF(OR(BH$5=Data!$F$2,BH$5=Data!$G$2,(IF(COUNTIF(Data!$A$2:$A$939,BH$7),BH$7=(VLOOKUP(BH$7,Data!$A$2:$A$852,1,FALSE)),0))),"H",IF(AND(BH$7&gt;=$E23,BH$7&lt;=$F23),($D23/$G23),0))),IF(AND(BH$7&gt;=$E23,BH$7&lt;=$F23),($D23/$G23),0))</f>
        <v>H</v>
      </c>
      <c r="BI23" s="34" t="str">
        <f>IF(Data!$C$2&gt;0,(IF(OR(BI$5=Data!$F$2,BI$5=Data!$G$2,(IF(COUNTIF(Data!$A$2:$A$939,BI$7),BI$7=(VLOOKUP(BI$7,Data!$A$2:$A$852,1,FALSE)),0))),"H",IF(AND(BI$7&gt;=$E23,BI$7&lt;=$F23),($D23/$G23),0))),IF(AND(BI$7&gt;=$E23,BI$7&lt;=$F23),($D23/$G23),0))</f>
        <v>H</v>
      </c>
      <c r="BJ23" s="34">
        <f>IF(Data!$C$2&gt;0,(IF(OR(BJ$5=Data!$F$2,BJ$5=Data!$G$2,(IF(COUNTIF(Data!$A$2:$A$939,BJ$7),BJ$7=(VLOOKUP(BJ$7,Data!$A$2:$A$852,1,FALSE)),0))),"H",IF(AND(BJ$7&gt;=$E23,BJ$7&lt;=$F23),($D23/$G23),0))),IF(AND(BJ$7&gt;=$E23,BJ$7&lt;=$F23),($D23/$G23),0))</f>
        <v>0</v>
      </c>
      <c r="BK23" s="34">
        <f>IF(Data!$C$2&gt;0,(IF(OR(BK$5=Data!$F$2,BK$5=Data!$G$2,(IF(COUNTIF(Data!$A$2:$A$939,BK$7),BK$7=(VLOOKUP(BK$7,Data!$A$2:$A$852,1,FALSE)),0))),"H",IF(AND(BK$7&gt;=$E23,BK$7&lt;=$F23),($D23/$G23),0))),IF(AND(BK$7&gt;=$E23,BK$7&lt;=$F23),($D23/$G23),0))</f>
        <v>0</v>
      </c>
      <c r="BL23" s="34">
        <f>IF(Data!$C$2&gt;0,(IF(OR(BL$5=Data!$F$2,BL$5=Data!$G$2,(IF(COUNTIF(Data!$A$2:$A$939,BL$7),BL$7=(VLOOKUP(BL$7,Data!$A$2:$A$852,1,FALSE)),0))),"H",IF(AND(BL$7&gt;=$E23,BL$7&lt;=$F23),($D23/$G23),0))),IF(AND(BL$7&gt;=$E23,BL$7&lt;=$F23),($D23/$G23),0))</f>
        <v>0</v>
      </c>
      <c r="BM23" s="34">
        <f>IF(Data!$C$2&gt;0,(IF(OR(BM$5=Data!$F$2,BM$5=Data!$G$2,(IF(COUNTIF(Data!$A$2:$A$939,BM$7),BM$7=(VLOOKUP(BM$7,Data!$A$2:$A$852,1,FALSE)),0))),"H",IF(AND(BM$7&gt;=$E23,BM$7&lt;=$F23),($D23/$G23),0))),IF(AND(BM$7&gt;=$E23,BM$7&lt;=$F23),($D23/$G23),0))</f>
        <v>0</v>
      </c>
      <c r="BN23" s="34">
        <f>IF(Data!$C$2&gt;0,(IF(OR(BN$5=Data!$F$2,BN$5=Data!$G$2,(IF(COUNTIF(Data!$A$2:$A$939,BN$7),BN$7=(VLOOKUP(BN$7,Data!$A$2:$A$852,1,FALSE)),0))),"H",IF(AND(BN$7&gt;=$E23,BN$7&lt;=$F23),($D23/$G23),0))),IF(AND(BN$7&gt;=$E23,BN$7&lt;=$F23),($D23/$G23),0))</f>
        <v>0</v>
      </c>
      <c r="BO23" s="34" t="str">
        <f>IF(Data!$C$2&gt;0,(IF(OR(BO$5=Data!$F$2,BO$5=Data!$G$2,(IF(COUNTIF(Data!$A$2:$A$939,BO$7),BO$7=(VLOOKUP(BO$7,Data!$A$2:$A$852,1,FALSE)),0))),"H",IF(AND(BO$7&gt;=$E23,BO$7&lt;=$F23),($D23/$G23),0))),IF(AND(BO$7&gt;=$E23,BO$7&lt;=$F23),($D23/$G23),0))</f>
        <v>H</v>
      </c>
      <c r="BP23" s="34" t="str">
        <f>IF(Data!$C$2&gt;0,(IF(OR(BP$5=Data!$F$2,BP$5=Data!$G$2,(IF(COUNTIF(Data!$A$2:$A$939,BP$7),BP$7=(VLOOKUP(BP$7,Data!$A$2:$A$852,1,FALSE)),0))),"H",IF(AND(BP$7&gt;=$E23,BP$7&lt;=$F23),($D23/$G23),0))),IF(AND(BP$7&gt;=$E23,BP$7&lt;=$F23),($D23/$G23),0))</f>
        <v>H</v>
      </c>
      <c r="BQ23" s="34">
        <f>IF(Data!$C$2&gt;0,(IF(OR(BQ$5=Data!$F$2,BQ$5=Data!$G$2,(IF(COUNTIF(Data!$A$2:$A$939,BQ$7),BQ$7=(VLOOKUP(BQ$7,Data!$A$2:$A$852,1,FALSE)),0))),"H",IF(AND(BQ$7&gt;=$E23,BQ$7&lt;=$F23),($D23/$G23),0))),IF(AND(BQ$7&gt;=$E23,BQ$7&lt;=$F23),($D23/$G23),0))</f>
        <v>0</v>
      </c>
      <c r="BR23" s="34">
        <f>IF(Data!$C$2&gt;0,(IF(OR(BR$5=Data!$F$2,BR$5=Data!$G$2,(IF(COUNTIF(Data!$A$2:$A$939,BR$7),BR$7=(VLOOKUP(BR$7,Data!$A$2:$A$852,1,FALSE)),0))),"H",IF(AND(BR$7&gt;=$E23,BR$7&lt;=$F23),($D23/$G23),0))),IF(AND(BR$7&gt;=$E23,BR$7&lt;=$F23),($D23/$G23),0))</f>
        <v>0</v>
      </c>
      <c r="BS23" s="34">
        <f>IF(Data!$C$2&gt;0,(IF(OR(BS$5=Data!$F$2,BS$5=Data!$G$2,(IF(COUNTIF(Data!$A$2:$A$939,BS$7),BS$7=(VLOOKUP(BS$7,Data!$A$2:$A$852,1,FALSE)),0))),"H",IF(AND(BS$7&gt;=$E23,BS$7&lt;=$F23),($D23/$G23),0))),IF(AND(BS$7&gt;=$E23,BS$7&lt;=$F23),($D23/$G23),0))</f>
        <v>0</v>
      </c>
      <c r="BT23" s="34">
        <f>IF(Data!$C$2&gt;0,(IF(OR(BT$5=Data!$F$2,BT$5=Data!$G$2,(IF(COUNTIF(Data!$A$2:$A$939,BT$7),BT$7=(VLOOKUP(BT$7,Data!$A$2:$A$852,1,FALSE)),0))),"H",IF(AND(BT$7&gt;=$E23,BT$7&lt;=$F23),($D23/$G23),0))),IF(AND(BT$7&gt;=$E23,BT$7&lt;=$F23),($D23/$G23),0))</f>
        <v>0</v>
      </c>
      <c r="BU23" s="34">
        <f>IF(Data!$C$2&gt;0,(IF(OR(BU$5=Data!$F$2,BU$5=Data!$G$2,(IF(COUNTIF(Data!$A$2:$A$939,BU$7),BU$7=(VLOOKUP(BU$7,Data!$A$2:$A$852,1,FALSE)),0))),"H",IF(AND(BU$7&gt;=$E23,BU$7&lt;=$F23),($D23/$G23),0))),IF(AND(BU$7&gt;=$E23,BU$7&lt;=$F23),($D23/$G23),0))</f>
        <v>0</v>
      </c>
      <c r="BV23" s="34" t="str">
        <f>IF(Data!$C$2&gt;0,(IF(OR(BV$5=Data!$F$2,BV$5=Data!$G$2,(IF(COUNTIF(Data!$A$2:$A$939,BV$7),BV$7=(VLOOKUP(BV$7,Data!$A$2:$A$852,1,FALSE)),0))),"H",IF(AND(BV$7&gt;=$E23,BV$7&lt;=$F23),($D23/$G23),0))),IF(AND(BV$7&gt;=$E23,BV$7&lt;=$F23),($D23/$G23),0))</f>
        <v>H</v>
      </c>
      <c r="BW23" s="34" t="str">
        <f>IF(Data!$C$2&gt;0,(IF(OR(BW$5=Data!$F$2,BW$5=Data!$G$2,(IF(COUNTIF(Data!$A$2:$A$939,BW$7),BW$7=(VLOOKUP(BW$7,Data!$A$2:$A$852,1,FALSE)),0))),"H",IF(AND(BW$7&gt;=$E23,BW$7&lt;=$F23),($D23/$G23),0))),IF(AND(BW$7&gt;=$E23,BW$7&lt;=$F23),($D23/$G23),0))</f>
        <v>H</v>
      </c>
      <c r="BX23" s="34">
        <f>IF(Data!$C$2&gt;0,(IF(OR(BX$5=Data!$F$2,BX$5=Data!$G$2,(IF(COUNTIF(Data!$A$2:$A$939,BX$7),BX$7=(VLOOKUP(BX$7,Data!$A$2:$A$852,1,FALSE)),0))),"H",IF(AND(BX$7&gt;=$E23,BX$7&lt;=$F23),($D23/$G23),0))),IF(AND(BX$7&gt;=$E23,BX$7&lt;=$F23),($D23/$G23),0))</f>
        <v>0</v>
      </c>
      <c r="BY23" s="34">
        <f>IF(Data!$C$2&gt;0,(IF(OR(BY$5=Data!$F$2,BY$5=Data!$G$2,(IF(COUNTIF(Data!$A$2:$A$939,BY$7),BY$7=(VLOOKUP(BY$7,Data!$A$2:$A$852,1,FALSE)),0))),"H",IF(AND(BY$7&gt;=$E23,BY$7&lt;=$F23),($D23/$G23),0))),IF(AND(BY$7&gt;=$E23,BY$7&lt;=$F23),($D23/$G23),0))</f>
        <v>0</v>
      </c>
      <c r="BZ23" s="34">
        <f>IF(Data!$C$2&gt;0,(IF(OR(BZ$5=Data!$F$2,BZ$5=Data!$G$2,(IF(COUNTIF(Data!$A$2:$A$939,BZ$7),BZ$7=(VLOOKUP(BZ$7,Data!$A$2:$A$852,1,FALSE)),0))),"H",IF(AND(BZ$7&gt;=$E23,BZ$7&lt;=$F23),($D23/$G23),0))),IF(AND(BZ$7&gt;=$E23,BZ$7&lt;=$F23),($D23/$G23),0))</f>
        <v>0</v>
      </c>
      <c r="CA23" s="34">
        <f>IF(Data!$C$2&gt;0,(IF(OR(CA$5=Data!$F$2,CA$5=Data!$G$2,(IF(COUNTIF(Data!$A$2:$A$939,CA$7),CA$7=(VLOOKUP(CA$7,Data!$A$2:$A$852,1,FALSE)),0))),"H",IF(AND(CA$7&gt;=$E23,CA$7&lt;=$F23),($D23/$G23),0))),IF(AND(CA$7&gt;=$E23,CA$7&lt;=$F23),($D23/$G23),0))</f>
        <v>0</v>
      </c>
      <c r="CB23" s="34">
        <f>IF(Data!$C$2&gt;0,(IF(OR(CB$5=Data!$F$2,CB$5=Data!$G$2,(IF(COUNTIF(Data!$A$2:$A$939,CB$7),CB$7=(VLOOKUP(CB$7,Data!$A$2:$A$852,1,FALSE)),0))),"H",IF(AND(CB$7&gt;=$E23,CB$7&lt;=$F23),($D23/$G23),0))),IF(AND(CB$7&gt;=$E23,CB$7&lt;=$F23),($D23/$G23),0))</f>
        <v>0</v>
      </c>
      <c r="CC23" s="34" t="str">
        <f>IF(Data!$C$2&gt;0,(IF(OR(CC$5=Data!$F$2,CC$5=Data!$G$2,(IF(COUNTIF(Data!$A$2:$A$939,CC$7),CC$7=(VLOOKUP(CC$7,Data!$A$2:$A$852,1,FALSE)),0))),"H",IF(AND(CC$7&gt;=$E23,CC$7&lt;=$F23),($D23/$G23),0))),IF(AND(CC$7&gt;=$E23,CC$7&lt;=$F23),($D23/$G23),0))</f>
        <v>H</v>
      </c>
      <c r="CD23" s="34" t="str">
        <f>IF(Data!$C$2&gt;0,(IF(OR(CD$5=Data!$F$2,CD$5=Data!$G$2,(IF(COUNTIF(Data!$A$2:$A$939,CD$7),CD$7=(VLOOKUP(CD$7,Data!$A$2:$A$852,1,FALSE)),0))),"H",IF(AND(CD$7&gt;=$E23,CD$7&lt;=$F23),($D23/$G23),0))),IF(AND(CD$7&gt;=$E23,CD$7&lt;=$F23),($D23/$G23),0))</f>
        <v>H</v>
      </c>
      <c r="CE23" s="34">
        <f>IF(Data!$C$2&gt;0,(IF(OR(CE$5=Data!$F$2,CE$5=Data!$G$2,(IF(COUNTIF(Data!$A$2:$A$939,CE$7),CE$7=(VLOOKUP(CE$7,Data!$A$2:$A$852,1,FALSE)),0))),"H",IF(AND(CE$7&gt;=$E23,CE$7&lt;=$F23),($D23/$G23),0))),IF(AND(CE$7&gt;=$E23,CE$7&lt;=$F23),($D23/$G23),0))</f>
        <v>0</v>
      </c>
      <c r="CF23" s="34">
        <f>IF(Data!$C$2&gt;0,(IF(OR(CF$5=Data!$F$2,CF$5=Data!$G$2,(IF(COUNTIF(Data!$A$2:$A$939,CF$7),CF$7=(VLOOKUP(CF$7,Data!$A$2:$A$852,1,FALSE)),0))),"H",IF(AND(CF$7&gt;=$E23,CF$7&lt;=$F23),($D23/$G23),0))),IF(AND(CF$7&gt;=$E23,CF$7&lt;=$F23),($D23/$G23),0))</f>
        <v>0</v>
      </c>
      <c r="CG23" s="34">
        <f>IF(Data!$C$2&gt;0,(IF(OR(CG$5=Data!$F$2,CG$5=Data!$G$2,(IF(COUNTIF(Data!$A$2:$A$939,CG$7),CG$7=(VLOOKUP(CG$7,Data!$A$2:$A$852,1,FALSE)),0))),"H",IF(AND(CG$7&gt;=$E23,CG$7&lt;=$F23),($D23/$G23),0))),IF(AND(CG$7&gt;=$E23,CG$7&lt;=$F23),($D23/$G23),0))</f>
        <v>0</v>
      </c>
      <c r="CH23" s="34">
        <f>IF(Data!$C$2&gt;0,(IF(OR(CH$5=Data!$F$2,CH$5=Data!$G$2,(IF(COUNTIF(Data!$A$2:$A$939,CH$7),CH$7=(VLOOKUP(CH$7,Data!$A$2:$A$852,1,FALSE)),0))),"H",IF(AND(CH$7&gt;=$E23,CH$7&lt;=$F23),($D23/$G23),0))),IF(AND(CH$7&gt;=$E23,CH$7&lt;=$F23),($D23/$G23),0))</f>
        <v>0</v>
      </c>
      <c r="CI23" s="34">
        <f>IF(Data!$C$2&gt;0,(IF(OR(CI$5=Data!$F$2,CI$5=Data!$G$2,(IF(COUNTIF(Data!$A$2:$A$939,CI$7),CI$7=(VLOOKUP(CI$7,Data!$A$2:$A$852,1,FALSE)),0))),"H",IF(AND(CI$7&gt;=$E23,CI$7&lt;=$F23),($D23/$G23),0))),IF(AND(CI$7&gt;=$E23,CI$7&lt;=$F23),($D23/$G23),0))</f>
        <v>0</v>
      </c>
      <c r="CJ23" s="34" t="str">
        <f>IF(Data!$C$2&gt;0,(IF(OR(CJ$5=Data!$F$2,CJ$5=Data!$G$2,(IF(COUNTIF(Data!$A$2:$A$939,CJ$7),CJ$7=(VLOOKUP(CJ$7,Data!$A$2:$A$852,1,FALSE)),0))),"H",IF(AND(CJ$7&gt;=$E23,CJ$7&lt;=$F23),($D23/$G23),0))),IF(AND(CJ$7&gt;=$E23,CJ$7&lt;=$F23),($D23/$G23),0))</f>
        <v>H</v>
      </c>
      <c r="CK23" s="34" t="str">
        <f>IF(Data!$C$2&gt;0,(IF(OR(CK$5=Data!$F$2,CK$5=Data!$G$2,(IF(COUNTIF(Data!$A$2:$A$939,CK$7),CK$7=(VLOOKUP(CK$7,Data!$A$2:$A$852,1,FALSE)),0))),"H",IF(AND(CK$7&gt;=$E23,CK$7&lt;=$F23),($D23/$G23),0))),IF(AND(CK$7&gt;=$E23,CK$7&lt;=$F23),($D23/$G23),0))</f>
        <v>H</v>
      </c>
      <c r="CL23" s="34">
        <f>IF(Data!$C$2&gt;0,(IF(OR(CL$5=Data!$F$2,CL$5=Data!$G$2,(IF(COUNTIF(Data!$A$2:$A$939,CL$7),CL$7=(VLOOKUP(CL$7,Data!$A$2:$A$852,1,FALSE)),0))),"H",IF(AND(CL$7&gt;=$E23,CL$7&lt;=$F23),($D23/$G23),0))),IF(AND(CL$7&gt;=$E23,CL$7&lt;=$F23),($D23/$G23),0))</f>
        <v>0</v>
      </c>
      <c r="CM23" s="34">
        <f>IF(Data!$C$2&gt;0,(IF(OR(CM$5=Data!$F$2,CM$5=Data!$G$2,(IF(COUNTIF(Data!$A$2:$A$939,CM$7),CM$7=(VLOOKUP(CM$7,Data!$A$2:$A$852,1,FALSE)),0))),"H",IF(AND(CM$7&gt;=$E23,CM$7&lt;=$F23),($D23/$G23),0))),IF(AND(CM$7&gt;=$E23,CM$7&lt;=$F23),($D23/$G23),0))</f>
        <v>0</v>
      </c>
      <c r="CN23" s="34">
        <f>IF(Data!$C$2&gt;0,(IF(OR(CN$5=Data!$F$2,CN$5=Data!$G$2,(IF(COUNTIF(Data!$A$2:$A$939,CN$7),CN$7=(VLOOKUP(CN$7,Data!$A$2:$A$852,1,FALSE)),0))),"H",IF(AND(CN$7&gt;=$E23,CN$7&lt;=$F23),($D23/$G23),0))),IF(AND(CN$7&gt;=$E23,CN$7&lt;=$F23),($D23/$G23),0))</f>
        <v>0</v>
      </c>
      <c r="CO23" s="34">
        <f>IF(Data!$C$2&gt;0,(IF(OR(CO$5=Data!$F$2,CO$5=Data!$G$2,(IF(COUNTIF(Data!$A$2:$A$939,CO$7),CO$7=(VLOOKUP(CO$7,Data!$A$2:$A$852,1,FALSE)),0))),"H",IF(AND(CO$7&gt;=$E23,CO$7&lt;=$F23),($D23/$G23),0))),IF(AND(CO$7&gt;=$E23,CO$7&lt;=$F23),($D23/$G23),0))</f>
        <v>0</v>
      </c>
      <c r="CP23" s="34">
        <f>IF(Data!$C$2&gt;0,(IF(OR(CP$5=Data!$F$2,CP$5=Data!$G$2,(IF(COUNTIF(Data!$A$2:$A$939,CP$7),CP$7=(VLOOKUP(CP$7,Data!$A$2:$A$852,1,FALSE)),0))),"H",IF(AND(CP$7&gt;=$E23,CP$7&lt;=$F23),($D23/$G23),0))),IF(AND(CP$7&gt;=$E23,CP$7&lt;=$F23),($D23/$G23),0))</f>
        <v>8</v>
      </c>
      <c r="CQ23" s="34" t="str">
        <f>IF(Data!$C$2&gt;0,(IF(OR(CQ$5=Data!$F$2,CQ$5=Data!$G$2,(IF(COUNTIF(Data!$A$2:$A$939,CQ$7),CQ$7=(VLOOKUP(CQ$7,Data!$A$2:$A$852,1,FALSE)),0))),"H",IF(AND(CQ$7&gt;=$E23,CQ$7&lt;=$F23),($D23/$G23),0))),IF(AND(CQ$7&gt;=$E23,CQ$7&lt;=$F23),($D23/$G23),0))</f>
        <v>H</v>
      </c>
      <c r="CR23" s="34" t="str">
        <f>IF(Data!$C$2&gt;0,(IF(OR(CR$5=Data!$F$2,CR$5=Data!$G$2,(IF(COUNTIF(Data!$A$2:$A$939,CR$7),CR$7=(VLOOKUP(CR$7,Data!$A$2:$A$852,1,FALSE)),0))),"H",IF(AND(CR$7&gt;=$E23,CR$7&lt;=$F23),($D23/$G23),0))),IF(AND(CR$7&gt;=$E23,CR$7&lt;=$F23),($D23/$G23),0))</f>
        <v>H</v>
      </c>
      <c r="CS23" s="34">
        <f>IF(Data!$C$2&gt;0,(IF(OR(CS$5=Data!$F$2,CS$5=Data!$G$2,(IF(COUNTIF(Data!$A$2:$A$939,CS$7),CS$7=(VLOOKUP(CS$7,Data!$A$2:$A$852,1,FALSE)),0))),"H",IF(AND(CS$7&gt;=$E23,CS$7&lt;=$F23),($D23/$G23),0))),IF(AND(CS$7&gt;=$E23,CS$7&lt;=$F23),($D23/$G23),0))</f>
        <v>8</v>
      </c>
      <c r="CT23" s="34">
        <f>IF(Data!$C$2&gt;0,(IF(OR(CT$5=Data!$F$2,CT$5=Data!$G$2,(IF(COUNTIF(Data!$A$2:$A$939,CT$7),CT$7=(VLOOKUP(CT$7,Data!$A$2:$A$852,1,FALSE)),0))),"H",IF(AND(CT$7&gt;=$E23,CT$7&lt;=$F23),($D23/$G23),0))),IF(AND(CT$7&gt;=$E23,CT$7&lt;=$F23),($D23/$G23),0))</f>
        <v>0</v>
      </c>
      <c r="CU23" s="34">
        <f>IF(Data!$C$2&gt;0,(IF(OR(CU$5=Data!$F$2,CU$5=Data!$G$2,(IF(COUNTIF(Data!$A$2:$A$939,CU$7),CU$7=(VLOOKUP(CU$7,Data!$A$2:$A$852,1,FALSE)),0))),"H",IF(AND(CU$7&gt;=$E23,CU$7&lt;=$F23),($D23/$G23),0))),IF(AND(CU$7&gt;=$E23,CU$7&lt;=$F23),($D23/$G23),0))</f>
        <v>0</v>
      </c>
      <c r="CV23" s="34">
        <f>IF(Data!$C$2&gt;0,(IF(OR(CV$5=Data!$F$2,CV$5=Data!$G$2,(IF(COUNTIF(Data!$A$2:$A$939,CV$7),CV$7=(VLOOKUP(CV$7,Data!$A$2:$A$852,1,FALSE)),0))),"H",IF(AND(CV$7&gt;=$E23,CV$7&lt;=$F23),($D23/$G23),0))),IF(AND(CV$7&gt;=$E23,CV$7&lt;=$F23),($D23/$G23),0))</f>
        <v>0</v>
      </c>
      <c r="CW23" s="34">
        <f>IF(Data!$C$2&gt;0,(IF(OR(CW$5=Data!$F$2,CW$5=Data!$G$2,(IF(COUNTIF(Data!$A$2:$A$939,CW$7),CW$7=(VLOOKUP(CW$7,Data!$A$2:$A$852,1,FALSE)),0))),"H",IF(AND(CW$7&gt;=$E23,CW$7&lt;=$F23),($D23/$G23),0))),IF(AND(CW$7&gt;=$E23,CW$7&lt;=$F23),($D23/$G23),0))</f>
        <v>0</v>
      </c>
      <c r="CX23" s="34" t="str">
        <f>IF(Data!$C$2&gt;0,(IF(OR(CX$5=Data!$F$2,CX$5=Data!$G$2,(IF(COUNTIF(Data!$A$2:$A$939,CX$7),CX$7=(VLOOKUP(CX$7,Data!$A$2:$A$852,1,FALSE)),0))),"H",IF(AND(CX$7&gt;=$E23,CX$7&lt;=$F23),($D23/$G23),0))),IF(AND(CX$7&gt;=$E23,CX$7&lt;=$F23),($D23/$G23),0))</f>
        <v>H</v>
      </c>
      <c r="CY23" s="34" t="str">
        <f>IF(Data!$C$2&gt;0,(IF(OR(CY$5=Data!$F$2,CY$5=Data!$G$2,(IF(COUNTIF(Data!$A$2:$A$939,CY$7),CY$7=(VLOOKUP(CY$7,Data!$A$2:$A$852,1,FALSE)),0))),"H",IF(AND(CY$7&gt;=$E23,CY$7&lt;=$F23),($D23/$G23),0))),IF(AND(CY$7&gt;=$E23,CY$7&lt;=$F23),($D23/$G23),0))</f>
        <v>H</v>
      </c>
      <c r="CZ23" s="34">
        <f>IF(Data!$C$2&gt;0,(IF(OR(CZ$5=Data!$F$2,CZ$5=Data!$G$2,(IF(COUNTIF(Data!$A$2:$A$939,CZ$7),CZ$7=(VLOOKUP(CZ$7,Data!$A$2:$A$852,1,FALSE)),0))),"H",IF(AND(CZ$7&gt;=$E23,CZ$7&lt;=$F23),($D23/$G23),0))),IF(AND(CZ$7&gt;=$E23,CZ$7&lt;=$F23),($D23/$G23),0))</f>
        <v>0</v>
      </c>
      <c r="DA23" s="34">
        <f>IF(Data!$C$2&gt;0,(IF(OR(DA$5=Data!$F$2,DA$5=Data!$G$2,(IF(COUNTIF(Data!$A$2:$A$939,DA$7),DA$7=(VLOOKUP(DA$7,Data!$A$2:$A$852,1,FALSE)),0))),"H",IF(AND(DA$7&gt;=$E23,DA$7&lt;=$F23),($D23/$G23),0))),IF(AND(DA$7&gt;=$E23,DA$7&lt;=$F23),($D23/$G23),0))</f>
        <v>0</v>
      </c>
      <c r="DB23" s="34">
        <f>IF(Data!$C$2&gt;0,(IF(OR(DB$5=Data!$F$2,DB$5=Data!$G$2,(IF(COUNTIF(Data!$A$2:$A$939,DB$7),DB$7=(VLOOKUP(DB$7,Data!$A$2:$A$852,1,FALSE)),0))),"H",IF(AND(DB$7&gt;=$E23,DB$7&lt;=$F23),($D23/$G23),0))),IF(AND(DB$7&gt;=$E23,DB$7&lt;=$F23),($D23/$G23),0))</f>
        <v>0</v>
      </c>
      <c r="DC23" s="34">
        <f>IF(Data!$C$2&gt;0,(IF(OR(DC$5=Data!$F$2,DC$5=Data!$G$2,(IF(COUNTIF(Data!$A$2:$A$939,DC$7),DC$7=(VLOOKUP(DC$7,Data!$A$2:$A$852,1,FALSE)),0))),"H",IF(AND(DC$7&gt;=$E23,DC$7&lt;=$F23),($D23/$G23),0))),IF(AND(DC$7&gt;=$E23,DC$7&lt;=$F23),($D23/$G23),0))</f>
        <v>0</v>
      </c>
      <c r="DD23" s="34">
        <f>IF(Data!$C$2&gt;0,(IF(OR(DD$5=Data!$F$2,DD$5=Data!$G$2,(IF(COUNTIF(Data!$A$2:$A$939,DD$7),DD$7=(VLOOKUP(DD$7,Data!$A$2:$A$852,1,FALSE)),0))),"H",IF(AND(DD$7&gt;=$E23,DD$7&lt;=$F23),($D23/$G23),0))),IF(AND(DD$7&gt;=$E23,DD$7&lt;=$F23),($D23/$G23),0))</f>
        <v>0</v>
      </c>
      <c r="DE23" s="34" t="str">
        <f>IF(Data!$C$2&gt;0,(IF(OR(DE$5=Data!$F$2,DE$5=Data!$G$2,(IF(COUNTIF(Data!$A$2:$A$939,DE$7),DE$7=(VLOOKUP(DE$7,Data!$A$2:$A$852,1,FALSE)),0))),"H",IF(AND(DE$7&gt;=$E23,DE$7&lt;=$F23),($D23/$G23),0))),IF(AND(DE$7&gt;=$E23,DE$7&lt;=$F23),($D23/$G23),0))</f>
        <v>H</v>
      </c>
      <c r="DF23" s="34" t="str">
        <f>IF(Data!$C$2&gt;0,(IF(OR(DF$5=Data!$F$2,DF$5=Data!$G$2,(IF(COUNTIF(Data!$A$2:$A$939,DF$7),DF$7=(VLOOKUP(DF$7,Data!$A$2:$A$852,1,FALSE)),0))),"H",IF(AND(DF$7&gt;=$E23,DF$7&lt;=$F23),($D23/$G23),0))),IF(AND(DF$7&gt;=$E23,DF$7&lt;=$F23),($D23/$G23),0))</f>
        <v>H</v>
      </c>
      <c r="DG23" s="34">
        <f>IF(Data!$C$2&gt;0,(IF(OR(DG$5=Data!$F$2,DG$5=Data!$G$2,(IF(COUNTIF(Data!$A$2:$A$939,DG$7),DG$7=(VLOOKUP(DG$7,Data!$A$2:$A$852,1,FALSE)),0))),"H",IF(AND(DG$7&gt;=$E23,DG$7&lt;=$F23),($D23/$G23),0))),IF(AND(DG$7&gt;=$E23,DG$7&lt;=$F23),($D23/$G23),0))</f>
        <v>0</v>
      </c>
      <c r="DH23" s="34">
        <f>IF(Data!$C$2&gt;0,(IF(OR(DH$5=Data!$F$2,DH$5=Data!$G$2,(IF(COUNTIF(Data!$A$2:$A$939,DH$7),DH$7=(VLOOKUP(DH$7,Data!$A$2:$A$852,1,FALSE)),0))),"H",IF(AND(DH$7&gt;=$E23,DH$7&lt;=$F23),($D23/$G23),0))),IF(AND(DH$7&gt;=$E23,DH$7&lt;=$F23),($D23/$G23),0))</f>
        <v>0</v>
      </c>
      <c r="DI23" s="34">
        <f>IF(Data!$C$2&gt;0,(IF(OR(DI$5=Data!$F$2,DI$5=Data!$G$2,(IF(COUNTIF(Data!$A$2:$A$939,DI$7),DI$7=(VLOOKUP(DI$7,Data!$A$2:$A$852,1,FALSE)),0))),"H",IF(AND(DI$7&gt;=$E23,DI$7&lt;=$F23),($D23/$G23),0))),IF(AND(DI$7&gt;=$E23,DI$7&lt;=$F23),($D23/$G23),0))</f>
        <v>0</v>
      </c>
      <c r="DJ23" s="34">
        <f>IF(Data!$C$2&gt;0,(IF(OR(DJ$5=Data!$F$2,DJ$5=Data!$G$2,(IF(COUNTIF(Data!$A$2:$A$939,DJ$7),DJ$7=(VLOOKUP(DJ$7,Data!$A$2:$A$852,1,FALSE)),0))),"H",IF(AND(DJ$7&gt;=$E23,DJ$7&lt;=$F23),($D23/$G23),0))),IF(AND(DJ$7&gt;=$E23,DJ$7&lt;=$F23),($D23/$G23),0))</f>
        <v>0</v>
      </c>
      <c r="DK23" s="34">
        <f>IF(Data!$C$2&gt;0,(IF(OR(DK$5=Data!$F$2,DK$5=Data!$G$2,(IF(COUNTIF(Data!$A$2:$A$939,DK$7),DK$7=(VLOOKUP(DK$7,Data!$A$2:$A$852,1,FALSE)),0))),"H",IF(AND(DK$7&gt;=$E23,DK$7&lt;=$F23),($D23/$G23),0))),IF(AND(DK$7&gt;=$E23,DK$7&lt;=$F23),($D23/$G23),0))</f>
        <v>0</v>
      </c>
      <c r="DL23" s="34" t="str">
        <f>IF(Data!$C$2&gt;0,(IF(OR(DL$5=Data!$F$2,DL$5=Data!$G$2,(IF(COUNTIF(Data!$A$2:$A$939,DL$7),DL$7=(VLOOKUP(DL$7,Data!$A$2:$A$852,1,FALSE)),0))),"H",IF(AND(DL$7&gt;=$E23,DL$7&lt;=$F23),($D23/$G23),0))),IF(AND(DL$7&gt;=$E23,DL$7&lt;=$F23),($D23/$G23),0))</f>
        <v>H</v>
      </c>
      <c r="DM23" s="34" t="str">
        <f>IF(Data!$C$2&gt;0,(IF(OR(DM$5=Data!$F$2,DM$5=Data!$G$2,(IF(COUNTIF(Data!$A$2:$A$939,DM$7),DM$7=(VLOOKUP(DM$7,Data!$A$2:$A$852,1,FALSE)),0))),"H",IF(AND(DM$7&gt;=$E23,DM$7&lt;=$F23),($D23/$G23),0))),IF(AND(DM$7&gt;=$E23,DM$7&lt;=$F23),($D23/$G23),0))</f>
        <v>H</v>
      </c>
      <c r="DN23" s="34">
        <f>IF(Data!$C$2&gt;0,(IF(OR(DN$5=Data!$F$2,DN$5=Data!$G$2,(IF(COUNTIF(Data!$A$2:$A$939,DN$7),DN$7=(VLOOKUP(DN$7,Data!$A$2:$A$852,1,FALSE)),0))),"H",IF(AND(DN$7&gt;=$E23,DN$7&lt;=$F23),($D23/$G23),0))),IF(AND(DN$7&gt;=$E23,DN$7&lt;=$F23),($D23/$G23),0))</f>
        <v>0</v>
      </c>
      <c r="DO23" s="34">
        <f>IF(Data!$C$2&gt;0,(IF(OR(DO$5=Data!$F$2,DO$5=Data!$G$2,(IF(COUNTIF(Data!$A$2:$A$939,DO$7),DO$7=(VLOOKUP(DO$7,Data!$A$2:$A$852,1,FALSE)),0))),"H",IF(AND(DO$7&gt;=$E23,DO$7&lt;=$F23),($D23/$G23),0))),IF(AND(DO$7&gt;=$E23,DO$7&lt;=$F23),($D23/$G23),0))</f>
        <v>0</v>
      </c>
      <c r="DP23" s="34">
        <f>IF(Data!$C$2&gt;0,(IF(OR(DP$5=Data!$F$2,DP$5=Data!$G$2,(IF(COUNTIF(Data!$A$2:$A$939,DP$7),DP$7=(VLOOKUP(DP$7,Data!$A$2:$A$852,1,FALSE)),0))),"H",IF(AND(DP$7&gt;=$E23,DP$7&lt;=$F23),($D23/$G23),0))),IF(AND(DP$7&gt;=$E23,DP$7&lt;=$F23),($D23/$G23),0))</f>
        <v>0</v>
      </c>
      <c r="DQ23" s="34">
        <f>IF(Data!$C$2&gt;0,(IF(OR(DQ$5=Data!$F$2,DQ$5=Data!$G$2,(IF(COUNTIF(Data!$A$2:$A$939,DQ$7),DQ$7=(VLOOKUP(DQ$7,Data!$A$2:$A$852,1,FALSE)),0))),"H",IF(AND(DQ$7&gt;=$E23,DQ$7&lt;=$F23),($D23/$G23),0))),IF(AND(DQ$7&gt;=$E23,DQ$7&lt;=$F23),($D23/$G23),0))</f>
        <v>0</v>
      </c>
      <c r="DR23" s="34">
        <f>IF(Data!$C$2&gt;0,(IF(OR(DR$5=Data!$F$2,DR$5=Data!$G$2,(IF(COUNTIF(Data!$A$2:$A$939,DR$7),DR$7=(VLOOKUP(DR$7,Data!$A$2:$A$852,1,FALSE)),0))),"H",IF(AND(DR$7&gt;=$E23,DR$7&lt;=$F23),($D23/$G23),0))),IF(AND(DR$7&gt;=$E23,DR$7&lt;=$F23),($D23/$G23),0))</f>
        <v>0</v>
      </c>
      <c r="DS23" s="34" t="str">
        <f>IF(Data!$C$2&gt;0,(IF(OR(DS$5=Data!$F$2,DS$5=Data!$G$2,(IF(COUNTIF(Data!$A$2:$A$939,DS$7),DS$7=(VLOOKUP(DS$7,Data!$A$2:$A$852,1,FALSE)),0))),"H",IF(AND(DS$7&gt;=$E23,DS$7&lt;=$F23),($D23/$G23),0))),IF(AND(DS$7&gt;=$E23,DS$7&lt;=$F23),($D23/$G23),0))</f>
        <v>H</v>
      </c>
      <c r="DT23" s="34" t="str">
        <f>IF(Data!$C$2&gt;0,(IF(OR(DT$5=Data!$F$2,DT$5=Data!$G$2,(IF(COUNTIF(Data!$A$2:$A$939,DT$7),DT$7=(VLOOKUP(DT$7,Data!$A$2:$A$852,1,FALSE)),0))),"H",IF(AND(DT$7&gt;=$E23,DT$7&lt;=$F23),($D23/$G23),0))),IF(AND(DT$7&gt;=$E23,DT$7&lt;=$F23),($D23/$G23),0))</f>
        <v>H</v>
      </c>
      <c r="DU23" s="34">
        <f>IF(Data!$C$2&gt;0,(IF(OR(DU$5=Data!$F$2,DU$5=Data!$G$2,(IF(COUNTIF(Data!$A$2:$A$939,DU$7),DU$7=(VLOOKUP(DU$7,Data!$A$2:$A$852,1,FALSE)),0))),"H",IF(AND(DU$7&gt;=$E23,DU$7&lt;=$F23),($D23/$G23),0))),IF(AND(DU$7&gt;=$E23,DU$7&lt;=$F23),($D23/$G23),0))</f>
        <v>0</v>
      </c>
      <c r="DV23" s="34">
        <f>IF(Data!$C$2&gt;0,(IF(OR(DV$5=Data!$F$2,DV$5=Data!$G$2,(IF(COUNTIF(Data!$A$2:$A$939,DV$7),DV$7=(VLOOKUP(DV$7,Data!$A$2:$A$852,1,FALSE)),0))),"H",IF(AND(DV$7&gt;=$E23,DV$7&lt;=$F23),($D23/$G23),0))),IF(AND(DV$7&gt;=$E23,DV$7&lt;=$F23),($D23/$G23),0))</f>
        <v>0</v>
      </c>
      <c r="DW23" s="34">
        <f>IF(Data!$C$2&gt;0,(IF(OR(DW$5=Data!$F$2,DW$5=Data!$G$2,(IF(COUNTIF(Data!$A$2:$A$939,DW$7),DW$7=(VLOOKUP(DW$7,Data!$A$2:$A$852,1,FALSE)),0))),"H",IF(AND(DW$7&gt;=$E23,DW$7&lt;=$F23),($D23/$G23),0))),IF(AND(DW$7&gt;=$E23,DW$7&lt;=$F23),($D23/$G23),0))</f>
        <v>0</v>
      </c>
      <c r="DX23" s="34">
        <f>IF(Data!$C$2&gt;0,(IF(OR(DX$5=Data!$F$2,DX$5=Data!$G$2,(IF(COUNTIF(Data!$A$2:$A$939,DX$7),DX$7=(VLOOKUP(DX$7,Data!$A$2:$A$852,1,FALSE)),0))),"H",IF(AND(DX$7&gt;=$E23,DX$7&lt;=$F23),($D23/$G23),0))),IF(AND(DX$7&gt;=$E23,DX$7&lt;=$F23),($D23/$G23),0))</f>
        <v>0</v>
      </c>
      <c r="DY23" s="34">
        <f>IF(Data!$C$2&gt;0,(IF(OR(DY$5=Data!$F$2,DY$5=Data!$G$2,(IF(COUNTIF(Data!$A$2:$A$939,DY$7),DY$7=(VLOOKUP(DY$7,Data!$A$2:$A$852,1,FALSE)),0))),"H",IF(AND(DY$7&gt;=$E23,DY$7&lt;=$F23),($D23/$G23),0))),IF(AND(DY$7&gt;=$E23,DY$7&lt;=$F23),($D23/$G23),0))</f>
        <v>0</v>
      </c>
      <c r="DZ23" s="34" t="str">
        <f>IF(Data!$C$2&gt;0,(IF(OR(DZ$5=Data!$F$2,DZ$5=Data!$G$2,(IF(COUNTIF(Data!$A$2:$A$939,DZ$7),DZ$7=(VLOOKUP(DZ$7,Data!$A$2:$A$852,1,FALSE)),0))),"H",IF(AND(DZ$7&gt;=$E23,DZ$7&lt;=$F23),($D23/$G23),0))),IF(AND(DZ$7&gt;=$E23,DZ$7&lt;=$F23),($D23/$G23),0))</f>
        <v>H</v>
      </c>
      <c r="EA23" s="34" t="str">
        <f>IF(Data!$C$2&gt;0,(IF(OR(EA$5=Data!$F$2,EA$5=Data!$G$2,(IF(COUNTIF(Data!$A$2:$A$939,EA$7),EA$7=(VLOOKUP(EA$7,Data!$A$2:$A$852,1,FALSE)),0))),"H",IF(AND(EA$7&gt;=$E23,EA$7&lt;=$F23),($D23/$G23),0))),IF(AND(EA$7&gt;=$E23,EA$7&lt;=$F23),($D23/$G23),0))</f>
        <v>H</v>
      </c>
      <c r="EB23" s="34">
        <f>IF(Data!$C$2&gt;0,(IF(OR(EB$5=Data!$F$2,EB$5=Data!$G$2,(IF(COUNTIF(Data!$A$2:$A$939,EB$7),EB$7=(VLOOKUP(EB$7,Data!$A$2:$A$852,1,FALSE)),0))),"H",IF(AND(EB$7&gt;=$E23,EB$7&lt;=$F23),($D23/$G23),0))),IF(AND(EB$7&gt;=$E23,EB$7&lt;=$F23),($D23/$G23),0))</f>
        <v>0</v>
      </c>
      <c r="EC23" s="34">
        <f>IF(Data!$C$2&gt;0,(IF(OR(EC$5=Data!$F$2,EC$5=Data!$G$2,(IF(COUNTIF(Data!$A$2:$A$939,EC$7),EC$7=(VLOOKUP(EC$7,Data!$A$2:$A$852,1,FALSE)),0))),"H",IF(AND(EC$7&gt;=$E23,EC$7&lt;=$F23),($D23/$G23),0))),IF(AND(EC$7&gt;=$E23,EC$7&lt;=$F23),($D23/$G23),0))</f>
        <v>0</v>
      </c>
      <c r="ED23" s="34">
        <f>IF(Data!$C$2&gt;0,(IF(OR(ED$5=Data!$F$2,ED$5=Data!$G$2,(IF(COUNTIF(Data!$A$2:$A$939,ED$7),ED$7=(VLOOKUP(ED$7,Data!$A$2:$A$852,1,FALSE)),0))),"H",IF(AND(ED$7&gt;=$E23,ED$7&lt;=$F23),($D23/$G23),0))),IF(AND(ED$7&gt;=$E23,ED$7&lt;=$F23),($D23/$G23),0))</f>
        <v>0</v>
      </c>
      <c r="EE23" s="34">
        <f>IF(Data!$C$2&gt;0,(IF(OR(EE$5=Data!$F$2,EE$5=Data!$G$2,(IF(COUNTIF(Data!$A$2:$A$939,EE$7),EE$7=(VLOOKUP(EE$7,Data!$A$2:$A$852,1,FALSE)),0))),"H",IF(AND(EE$7&gt;=$E23,EE$7&lt;=$F23),($D23/$G23),0))),IF(AND(EE$7&gt;=$E23,EE$7&lt;=$F23),($D23/$G23),0))</f>
        <v>0</v>
      </c>
      <c r="EF23" s="34">
        <f>IF(Data!$C$2&gt;0,(IF(OR(EF$5=Data!$F$2,EF$5=Data!$G$2,(IF(COUNTIF(Data!$A$2:$A$939,EF$7),EF$7=(VLOOKUP(EF$7,Data!$A$2:$A$852,1,FALSE)),0))),"H",IF(AND(EF$7&gt;=$E23,EF$7&lt;=$F23),($D23/$G23),0))),IF(AND(EF$7&gt;=$E23,EF$7&lt;=$F23),($D23/$G23),0))</f>
        <v>0</v>
      </c>
      <c r="EG23" s="34" t="str">
        <f>IF(Data!$C$2&gt;0,(IF(OR(EG$5=Data!$F$2,EG$5=Data!$G$2,(IF(COUNTIF(Data!$A$2:$A$939,EG$7),EG$7=(VLOOKUP(EG$7,Data!$A$2:$A$852,1,FALSE)),0))),"H",IF(AND(EG$7&gt;=$E23,EG$7&lt;=$F23),($D23/$G23),0))),IF(AND(EG$7&gt;=$E23,EG$7&lt;=$F23),($D23/$G23),0))</f>
        <v>H</v>
      </c>
      <c r="EH23" s="34" t="str">
        <f>IF(Data!$C$2&gt;0,(IF(OR(EH$5=Data!$F$2,EH$5=Data!$G$2,(IF(COUNTIF(Data!$A$2:$A$939,EH$7),EH$7=(VLOOKUP(EH$7,Data!$A$2:$A$852,1,FALSE)),0))),"H",IF(AND(EH$7&gt;=$E23,EH$7&lt;=$F23),($D23/$G23),0))),IF(AND(EH$7&gt;=$E23,EH$7&lt;=$F23),($D23/$G23),0))</f>
        <v>H</v>
      </c>
      <c r="EI23" s="34">
        <f>IF(Data!$C$2&gt;0,(IF(OR(EI$5=Data!$F$2,EI$5=Data!$G$2,(IF(COUNTIF(Data!$A$2:$A$939,EI$7),EI$7=(VLOOKUP(EI$7,Data!$A$2:$A$852,1,FALSE)),0))),"H",IF(AND(EI$7&gt;=$E23,EI$7&lt;=$F23),($D23/$G23),0))),IF(AND(EI$7&gt;=$E23,EI$7&lt;=$F23),($D23/$G23),0))</f>
        <v>0</v>
      </c>
      <c r="EJ23" s="34">
        <f>IF(Data!$C$2&gt;0,(IF(OR(EJ$5=Data!$F$2,EJ$5=Data!$G$2,(IF(COUNTIF(Data!$A$2:$A$939,EJ$7),EJ$7=(VLOOKUP(EJ$7,Data!$A$2:$A$852,1,FALSE)),0))),"H",IF(AND(EJ$7&gt;=$E23,EJ$7&lt;=$F23),($D23/$G23),0))),IF(AND(EJ$7&gt;=$E23,EJ$7&lt;=$F23),($D23/$G23),0))</f>
        <v>0</v>
      </c>
      <c r="EK23" s="34">
        <f>IF(Data!$C$2&gt;0,(IF(OR(EK$5=Data!$F$2,EK$5=Data!$G$2,(IF(COUNTIF(Data!$A$2:$A$939,EK$7),EK$7=(VLOOKUP(EK$7,Data!$A$2:$A$852,1,FALSE)),0))),"H",IF(AND(EK$7&gt;=$E23,EK$7&lt;=$F23),($D23/$G23),0))),IF(AND(EK$7&gt;=$E23,EK$7&lt;=$F23),($D23/$G23),0))</f>
        <v>0</v>
      </c>
      <c r="EL23" s="34">
        <f>IF(Data!$C$2&gt;0,(IF(OR(EL$5=Data!$F$2,EL$5=Data!$G$2,(IF(COUNTIF(Data!$A$2:$A$939,EL$7),EL$7=(VLOOKUP(EL$7,Data!$A$2:$A$852,1,FALSE)),0))),"H",IF(AND(EL$7&gt;=$E23,EL$7&lt;=$F23),($D23/$G23),0))),IF(AND(EL$7&gt;=$E23,EL$7&lt;=$F23),($D23/$G23),0))</f>
        <v>0</v>
      </c>
      <c r="EM23" s="34">
        <f>IF(Data!$C$2&gt;0,(IF(OR(EM$5=Data!$F$2,EM$5=Data!$G$2,(IF(COUNTIF(Data!$A$2:$A$939,EM$7),EM$7=(VLOOKUP(EM$7,Data!$A$2:$A$852,1,FALSE)),0))),"H",IF(AND(EM$7&gt;=$E23,EM$7&lt;=$F23),($D23/$G23),0))),IF(AND(EM$7&gt;=$E23,EM$7&lt;=$F23),($D23/$G23),0))</f>
        <v>0</v>
      </c>
      <c r="EN23" s="34" t="str">
        <f>IF(Data!$C$2&gt;0,(IF(OR(EN$5=Data!$F$2,EN$5=Data!$G$2,(IF(COUNTIF(Data!$A$2:$A$939,EN$7),EN$7=(VLOOKUP(EN$7,Data!$A$2:$A$852,1,FALSE)),0))),"H",IF(AND(EN$7&gt;=$E23,EN$7&lt;=$F23),($D23/$G23),0))),IF(AND(EN$7&gt;=$E23,EN$7&lt;=$F23),($D23/$G23),0))</f>
        <v>H</v>
      </c>
      <c r="EO23" s="35" t="str">
        <f>IF(Data!$C$2&gt;0,(IF(OR(EO$5=Data!$F$2,EO$5=Data!$G$2,(IF(COUNTIF(Data!$A$2:$A$939,EO$7),EO$7=(VLOOKUP(EO$7,Data!$A$2:$A$852,1,FALSE)),0))),"H",IF(AND(EO$7&gt;=$E23,EO$7&lt;=$F23),($D23/$G23),0))),IF(AND(EO$7&gt;=$E23,EO$7&lt;=$F23),($D23/$G23),0))</f>
        <v>H</v>
      </c>
      <c r="EP23" s="8" t="s">
        <v>47</v>
      </c>
      <c r="EQ23" s="18">
        <f>SUM(T23:EO23)-D23</f>
        <v>0</v>
      </c>
    </row>
    <row r="24" spans="1:147" ht="30" customHeight="1" thickBot="1">
      <c r="A24" s="371"/>
      <c r="B24" s="372"/>
      <c r="C24" s="372"/>
      <c r="D24" s="364"/>
      <c r="E24" s="366"/>
      <c r="F24" s="366"/>
      <c r="G24" s="349"/>
      <c r="H24" s="364"/>
      <c r="I24" s="365"/>
      <c r="J24" s="351"/>
      <c r="K24" s="351"/>
      <c r="L24" s="351"/>
      <c r="M24" s="349"/>
      <c r="N24" s="349"/>
      <c r="O24" s="364"/>
      <c r="P24" s="365"/>
      <c r="Q24" s="391"/>
      <c r="R24" s="364"/>
      <c r="S24" s="343"/>
      <c r="T24" s="36">
        <f>IF(T$7&gt;$L23,(((IF(Data!$C$2&gt;0,(IF(OR(T$5=Data!$F$2,T$5=Data!$G$2,(IF(COUNTIF(Data!$A$2:$A$939,T$7),T$7=(VLOOKUP(T$7,Data!$A$2:$A$852,1,FALSE)),0))),"H",IF(AND(T$7&gt;=$J23,T$7&lt;=$K23),($D23*(1-$P23)/$N23),0))),IF(AND(T$7&gt;=$J23,T$7&lt;=$K23),(($D23-$O23)/$N23),0))))),(((IF(Data!$C$2&gt;0,(IF(OR(T$5=Data!$F$2,T$5=Data!$G$2,(IF(COUNTIF(Data!$A$2:$A$939,T$7),T$7=(VLOOKUP(T$7,Data!$A$2:$A$852,1,FALSE)),0))),"H",IF(AND(T$7&gt;=$J23,T$7&lt;=$L23),($D23*$P23/$M23),0))),IF(AND(T$7&gt;=$J23,T$7&lt;=$L23),(($D23*$P23)/$M23),0))))))</f>
        <v>0</v>
      </c>
      <c r="U24" s="37">
        <f>IF(U$7&gt;$L23,(((IF(Data!$C$2&gt;0,(IF(OR(U$5=Data!$F$2,U$5=Data!$G$2,(IF(COUNTIF(Data!$A$2:$A$939,U$7),U$7=(VLOOKUP(U$7,Data!$A$2:$A$852,1,FALSE)),0))),"H",IF(AND(U$7&gt;=$J23,U$7&lt;=$K23),($D23*(1-$P23)/$N23),0))),IF(AND(U$7&gt;=$J23,U$7&lt;=$K23),(($D23-$O23)/$N23),0))))),(((IF(Data!$C$2&gt;0,(IF(OR(U$5=Data!$F$2,U$5=Data!$G$2,(IF(COUNTIF(Data!$A$2:$A$939,U$7),U$7=(VLOOKUP(U$7,Data!$A$2:$A$852,1,FALSE)),0))),"H",IF(AND(U$7&gt;=$J23,U$7&lt;=$L23),($D23*$P23/$M23),0))),IF(AND(U$7&gt;=$J23,U$7&lt;=$L23),(($D23*$P23)/$M23),0))))))</f>
        <v>0</v>
      </c>
      <c r="V24" s="37">
        <f>IF(V$7&gt;$L23,(((IF(Data!$C$2&gt;0,(IF(OR(V$5=Data!$F$2,V$5=Data!$G$2,(IF(COUNTIF(Data!$A$2:$A$939,V$7),V$7=(VLOOKUP(V$7,Data!$A$2:$A$852,1,FALSE)),0))),"H",IF(AND(V$7&gt;=$J23,V$7&lt;=$K23),($D23*(1-$P23)/$N23),0))),IF(AND(V$7&gt;=$J23,V$7&lt;=$K23),(($D23-$O23)/$N23),0))))),(((IF(Data!$C$2&gt;0,(IF(OR(V$5=Data!$F$2,V$5=Data!$G$2,(IF(COUNTIF(Data!$A$2:$A$939,V$7),V$7=(VLOOKUP(V$7,Data!$A$2:$A$852,1,FALSE)),0))),"H",IF(AND(V$7&gt;=$J23,V$7&lt;=$L23),($D23*$P23/$M23),0))),IF(AND(V$7&gt;=$J23,V$7&lt;=$L23),(($D23*$P23)/$M23),0))))))</f>
        <v>0</v>
      </c>
      <c r="W24" s="37">
        <f>IF(W$7&gt;$L23,(((IF(Data!$C$2&gt;0,(IF(OR(W$5=Data!$F$2,W$5=Data!$G$2,(IF(COUNTIF(Data!$A$2:$A$939,W$7),W$7=(VLOOKUP(W$7,Data!$A$2:$A$852,1,FALSE)),0))),"H",IF(AND(W$7&gt;=$J23,W$7&lt;=$K23),($D23*(1-$P23)/$N23),0))),IF(AND(W$7&gt;=$J23,W$7&lt;=$K23),(($D23-$O23)/$N23),0))))),(((IF(Data!$C$2&gt;0,(IF(OR(W$5=Data!$F$2,W$5=Data!$G$2,(IF(COUNTIF(Data!$A$2:$A$939,W$7),W$7=(VLOOKUP(W$7,Data!$A$2:$A$852,1,FALSE)),0))),"H",IF(AND(W$7&gt;=$J23,W$7&lt;=$L23),($D23*$P23/$M23),0))),IF(AND(W$7&gt;=$J23,W$7&lt;=$L23),(($D23*$P23)/$M23),0))))))</f>
        <v>0</v>
      </c>
      <c r="X24" s="37">
        <f>IF(X$7&gt;$L23,(((IF(Data!$C$2&gt;0,(IF(OR(X$5=Data!$F$2,X$5=Data!$G$2,(IF(COUNTIF(Data!$A$2:$A$939,X$7),X$7=(VLOOKUP(X$7,Data!$A$2:$A$852,1,FALSE)),0))),"H",IF(AND(X$7&gt;=$J23,X$7&lt;=$K23),($D23*(1-$P23)/$N23),0))),IF(AND(X$7&gt;=$J23,X$7&lt;=$K23),(($D23-$O23)/$N23),0))))),(((IF(Data!$C$2&gt;0,(IF(OR(X$5=Data!$F$2,X$5=Data!$G$2,(IF(COUNTIF(Data!$A$2:$A$939,X$7),X$7=(VLOOKUP(X$7,Data!$A$2:$A$852,1,FALSE)),0))),"H",IF(AND(X$7&gt;=$J23,X$7&lt;=$L23),($D23*$P23/$M23),0))),IF(AND(X$7&gt;=$J23,X$7&lt;=$L23),(($D23*$P23)/$M23),0))))))</f>
        <v>0</v>
      </c>
      <c r="Y24" s="37" t="str">
        <f>IF(Y$7&gt;$L23,(((IF(Data!$C$2&gt;0,(IF(OR(Y$5=Data!$F$2,Y$5=Data!$G$2,(IF(COUNTIF(Data!$A$2:$A$939,Y$7),Y$7=(VLOOKUP(Y$7,Data!$A$2:$A$852,1,FALSE)),0))),"H",IF(AND(Y$7&gt;=$J23,Y$7&lt;=$K23),($D23*(1-$P23)/$N23),0))),IF(AND(Y$7&gt;=$J23,Y$7&lt;=$K23),(($D23-$O23)/$N23),0))))),(((IF(Data!$C$2&gt;0,(IF(OR(Y$5=Data!$F$2,Y$5=Data!$G$2,(IF(COUNTIF(Data!$A$2:$A$939,Y$7),Y$7=(VLOOKUP(Y$7,Data!$A$2:$A$852,1,FALSE)),0))),"H",IF(AND(Y$7&gt;=$J23,Y$7&lt;=$L23),($D23*$P23/$M23),0))),IF(AND(Y$7&gt;=$J23,Y$7&lt;=$L23),(($D23*$P23)/$M23),0))))))</f>
        <v>H</v>
      </c>
      <c r="Z24" s="37" t="str">
        <f>IF(Z$7&gt;$L23,(((IF(Data!$C$2&gt;0,(IF(OR(Z$5=Data!$F$2,Z$5=Data!$G$2,(IF(COUNTIF(Data!$A$2:$A$939,Z$7),Z$7=(VLOOKUP(Z$7,Data!$A$2:$A$852,1,FALSE)),0))),"H",IF(AND(Z$7&gt;=$J23,Z$7&lt;=$K23),($D23*(1-$P23)/$N23),0))),IF(AND(Z$7&gt;=$J23,Z$7&lt;=$K23),(($D23-$O23)/$N23),0))))),(((IF(Data!$C$2&gt;0,(IF(OR(Z$5=Data!$F$2,Z$5=Data!$G$2,(IF(COUNTIF(Data!$A$2:$A$939,Z$7),Z$7=(VLOOKUP(Z$7,Data!$A$2:$A$852,1,FALSE)),0))),"H",IF(AND(Z$7&gt;=$J23,Z$7&lt;=$L23),($D23*$P23/$M23),0))),IF(AND(Z$7&gt;=$J23,Z$7&lt;=$L23),(($D23*$P23)/$M23),0))))))</f>
        <v>H</v>
      </c>
      <c r="AA24" s="37">
        <f>IF(AA$7&gt;$L23,(((IF(Data!$C$2&gt;0,(IF(OR(AA$5=Data!$F$2,AA$5=Data!$G$2,(IF(COUNTIF(Data!$A$2:$A$939,AA$7),AA$7=(VLOOKUP(AA$7,Data!$A$2:$A$852,1,FALSE)),0))),"H",IF(AND(AA$7&gt;=$J23,AA$7&lt;=$K23),($D23*(1-$P23)/$N23),0))),IF(AND(AA$7&gt;=$J23,AA$7&lt;=$K23),(($D23-$O23)/$N23),0))))),(((IF(Data!$C$2&gt;0,(IF(OR(AA$5=Data!$F$2,AA$5=Data!$G$2,(IF(COUNTIF(Data!$A$2:$A$939,AA$7),AA$7=(VLOOKUP(AA$7,Data!$A$2:$A$852,1,FALSE)),0))),"H",IF(AND(AA$7&gt;=$J23,AA$7&lt;=$L23),($D23*$P23/$M23),0))),IF(AND(AA$7&gt;=$J23,AA$7&lt;=$L23),(($D23*$P23)/$M23),0))))))</f>
        <v>0</v>
      </c>
      <c r="AB24" s="37">
        <f>IF(AB$7&gt;$L23,(((IF(Data!$C$2&gt;0,(IF(OR(AB$5=Data!$F$2,AB$5=Data!$G$2,(IF(COUNTIF(Data!$A$2:$A$939,AB$7),AB$7=(VLOOKUP(AB$7,Data!$A$2:$A$852,1,FALSE)),0))),"H",IF(AND(AB$7&gt;=$J23,AB$7&lt;=$K23),($D23*(1-$P23)/$N23),0))),IF(AND(AB$7&gt;=$J23,AB$7&lt;=$K23),(($D23-$O23)/$N23),0))))),(((IF(Data!$C$2&gt;0,(IF(OR(AB$5=Data!$F$2,AB$5=Data!$G$2,(IF(COUNTIF(Data!$A$2:$A$939,AB$7),AB$7=(VLOOKUP(AB$7,Data!$A$2:$A$852,1,FALSE)),0))),"H",IF(AND(AB$7&gt;=$J23,AB$7&lt;=$L23),($D23*$P23/$M23),0))),IF(AND(AB$7&gt;=$J23,AB$7&lt;=$L23),(($D23*$P23)/$M23),0))))))</f>
        <v>0</v>
      </c>
      <c r="AC24" s="37">
        <f>IF(AC$7&gt;$L23,(((IF(Data!$C$2&gt;0,(IF(OR(AC$5=Data!$F$2,AC$5=Data!$G$2,(IF(COUNTIF(Data!$A$2:$A$939,AC$7),AC$7=(VLOOKUP(AC$7,Data!$A$2:$A$852,1,FALSE)),0))),"H",IF(AND(AC$7&gt;=$J23,AC$7&lt;=$K23),($D23*(1-$P23)/$N23),0))),IF(AND(AC$7&gt;=$J23,AC$7&lt;=$K23),(($D23-$O23)/$N23),0))))),(((IF(Data!$C$2&gt;0,(IF(OR(AC$5=Data!$F$2,AC$5=Data!$G$2,(IF(COUNTIF(Data!$A$2:$A$939,AC$7),AC$7=(VLOOKUP(AC$7,Data!$A$2:$A$852,1,FALSE)),0))),"H",IF(AND(AC$7&gt;=$J23,AC$7&lt;=$L23),($D23*$P23/$M23),0))),IF(AND(AC$7&gt;=$J23,AC$7&lt;=$L23),(($D23*$P23)/$M23),0))))))</f>
        <v>0</v>
      </c>
      <c r="AD24" s="37">
        <f>IF(AD$7&gt;$L23,(((IF(Data!$C$2&gt;0,(IF(OR(AD$5=Data!$F$2,AD$5=Data!$G$2,(IF(COUNTIF(Data!$A$2:$A$939,AD$7),AD$7=(VLOOKUP(AD$7,Data!$A$2:$A$852,1,FALSE)),0))),"H",IF(AND(AD$7&gt;=$J23,AD$7&lt;=$K23),($D23*(1-$P23)/$N23),0))),IF(AND(AD$7&gt;=$J23,AD$7&lt;=$K23),(($D23-$O23)/$N23),0))))),(((IF(Data!$C$2&gt;0,(IF(OR(AD$5=Data!$F$2,AD$5=Data!$G$2,(IF(COUNTIF(Data!$A$2:$A$939,AD$7),AD$7=(VLOOKUP(AD$7,Data!$A$2:$A$852,1,FALSE)),0))),"H",IF(AND(AD$7&gt;=$J23,AD$7&lt;=$L23),($D23*$P23/$M23),0))),IF(AND(AD$7&gt;=$J23,AD$7&lt;=$L23),(($D23*$P23)/$M23),0))))))</f>
        <v>0</v>
      </c>
      <c r="AE24" s="37">
        <f>IF(AE$7&gt;$L23,(((IF(Data!$C$2&gt;0,(IF(OR(AE$5=Data!$F$2,AE$5=Data!$G$2,(IF(COUNTIF(Data!$A$2:$A$939,AE$7),AE$7=(VLOOKUP(AE$7,Data!$A$2:$A$852,1,FALSE)),0))),"H",IF(AND(AE$7&gt;=$J23,AE$7&lt;=$K23),($D23*(1-$P23)/$N23),0))),IF(AND(AE$7&gt;=$J23,AE$7&lt;=$K23),(($D23-$O23)/$N23),0))))),(((IF(Data!$C$2&gt;0,(IF(OR(AE$5=Data!$F$2,AE$5=Data!$G$2,(IF(COUNTIF(Data!$A$2:$A$939,AE$7),AE$7=(VLOOKUP(AE$7,Data!$A$2:$A$852,1,FALSE)),0))),"H",IF(AND(AE$7&gt;=$J23,AE$7&lt;=$L23),($D23*$P23/$M23),0))),IF(AND(AE$7&gt;=$J23,AE$7&lt;=$L23),(($D23*$P23)/$M23),0))))))</f>
        <v>0</v>
      </c>
      <c r="AF24" s="37" t="str">
        <f>IF(AF$7&gt;$L23,(((IF(Data!$C$2&gt;0,(IF(OR(AF$5=Data!$F$2,AF$5=Data!$G$2,(IF(COUNTIF(Data!$A$2:$A$939,AF$7),AF$7=(VLOOKUP(AF$7,Data!$A$2:$A$852,1,FALSE)),0))),"H",IF(AND(AF$7&gt;=$J23,AF$7&lt;=$K23),($D23*(1-$P23)/$N23),0))),IF(AND(AF$7&gt;=$J23,AF$7&lt;=$K23),(($D23-$O23)/$N23),0))))),(((IF(Data!$C$2&gt;0,(IF(OR(AF$5=Data!$F$2,AF$5=Data!$G$2,(IF(COUNTIF(Data!$A$2:$A$939,AF$7),AF$7=(VLOOKUP(AF$7,Data!$A$2:$A$852,1,FALSE)),0))),"H",IF(AND(AF$7&gt;=$J23,AF$7&lt;=$L23),($D23*$P23/$M23),0))),IF(AND(AF$7&gt;=$J23,AF$7&lt;=$L23),(($D23*$P23)/$M23),0))))))</f>
        <v>H</v>
      </c>
      <c r="AG24" s="37" t="str">
        <f>IF(AG$7&gt;$L23,(((IF(Data!$C$2&gt;0,(IF(OR(AG$5=Data!$F$2,AG$5=Data!$G$2,(IF(COUNTIF(Data!$A$2:$A$939,AG$7),AG$7=(VLOOKUP(AG$7,Data!$A$2:$A$852,1,FALSE)),0))),"H",IF(AND(AG$7&gt;=$J23,AG$7&lt;=$K23),($D23*(1-$P23)/$N23),0))),IF(AND(AG$7&gt;=$J23,AG$7&lt;=$K23),(($D23-$O23)/$N23),0))))),(((IF(Data!$C$2&gt;0,(IF(OR(AG$5=Data!$F$2,AG$5=Data!$G$2,(IF(COUNTIF(Data!$A$2:$A$939,AG$7),AG$7=(VLOOKUP(AG$7,Data!$A$2:$A$852,1,FALSE)),0))),"H",IF(AND(AG$7&gt;=$J23,AG$7&lt;=$L23),($D23*$P23/$M23),0))),IF(AND(AG$7&gt;=$J23,AG$7&lt;=$L23),(($D23*$P23)/$M23),0))))))</f>
        <v>H</v>
      </c>
      <c r="AH24" s="37">
        <f>IF(AH$7&gt;$L23,(((IF(Data!$C$2&gt;0,(IF(OR(AH$5=Data!$F$2,AH$5=Data!$G$2,(IF(COUNTIF(Data!$A$2:$A$939,AH$7),AH$7=(VLOOKUP(AH$7,Data!$A$2:$A$852,1,FALSE)),0))),"H",IF(AND(AH$7&gt;=$J23,AH$7&lt;=$K23),($D23*(1-$P23)/$N23),0))),IF(AND(AH$7&gt;=$J23,AH$7&lt;=$K23),(($D23-$O23)/$N23),0))))),(((IF(Data!$C$2&gt;0,(IF(OR(AH$5=Data!$F$2,AH$5=Data!$G$2,(IF(COUNTIF(Data!$A$2:$A$939,AH$7),AH$7=(VLOOKUP(AH$7,Data!$A$2:$A$852,1,FALSE)),0))),"H",IF(AND(AH$7&gt;=$J23,AH$7&lt;=$L23),($D23*$P23/$M23),0))),IF(AND(AH$7&gt;=$J23,AH$7&lt;=$L23),(($D23*$P23)/$M23),0))))))</f>
        <v>0</v>
      </c>
      <c r="AI24" s="37">
        <f>IF(AI$7&gt;$L23,(((IF(Data!$C$2&gt;0,(IF(OR(AI$5=Data!$F$2,AI$5=Data!$G$2,(IF(COUNTIF(Data!$A$2:$A$939,AI$7),AI$7=(VLOOKUP(AI$7,Data!$A$2:$A$852,1,FALSE)),0))),"H",IF(AND(AI$7&gt;=$J23,AI$7&lt;=$K23),($D23*(1-$P23)/$N23),0))),IF(AND(AI$7&gt;=$J23,AI$7&lt;=$K23),(($D23-$O23)/$N23),0))))),(((IF(Data!$C$2&gt;0,(IF(OR(AI$5=Data!$F$2,AI$5=Data!$G$2,(IF(COUNTIF(Data!$A$2:$A$939,AI$7),AI$7=(VLOOKUP(AI$7,Data!$A$2:$A$852,1,FALSE)),0))),"H",IF(AND(AI$7&gt;=$J23,AI$7&lt;=$L23),($D23*$P23/$M23),0))),IF(AND(AI$7&gt;=$J23,AI$7&lt;=$L23),(($D23*$P23)/$M23),0))))))</f>
        <v>0</v>
      </c>
      <c r="AJ24" s="37">
        <f>IF(AJ$7&gt;$L23,(((IF(Data!$C$2&gt;0,(IF(OR(AJ$5=Data!$F$2,AJ$5=Data!$G$2,(IF(COUNTIF(Data!$A$2:$A$939,AJ$7),AJ$7=(VLOOKUP(AJ$7,Data!$A$2:$A$852,1,FALSE)),0))),"H",IF(AND(AJ$7&gt;=$J23,AJ$7&lt;=$K23),($D23*(1-$P23)/$N23),0))),IF(AND(AJ$7&gt;=$J23,AJ$7&lt;=$K23),(($D23-$O23)/$N23),0))))),(((IF(Data!$C$2&gt;0,(IF(OR(AJ$5=Data!$F$2,AJ$5=Data!$G$2,(IF(COUNTIF(Data!$A$2:$A$939,AJ$7),AJ$7=(VLOOKUP(AJ$7,Data!$A$2:$A$852,1,FALSE)),0))),"H",IF(AND(AJ$7&gt;=$J23,AJ$7&lt;=$L23),($D23*$P23/$M23),0))),IF(AND(AJ$7&gt;=$J23,AJ$7&lt;=$L23),(($D23*$P23)/$M23),0))))))</f>
        <v>0</v>
      </c>
      <c r="AK24" s="37">
        <f>IF(AK$7&gt;$L23,(((IF(Data!$C$2&gt;0,(IF(OR(AK$5=Data!$F$2,AK$5=Data!$G$2,(IF(COUNTIF(Data!$A$2:$A$939,AK$7),AK$7=(VLOOKUP(AK$7,Data!$A$2:$A$852,1,FALSE)),0))),"H",IF(AND(AK$7&gt;=$J23,AK$7&lt;=$K23),($D23*(1-$P23)/$N23),0))),IF(AND(AK$7&gt;=$J23,AK$7&lt;=$K23),(($D23-$O23)/$N23),0))))),(((IF(Data!$C$2&gt;0,(IF(OR(AK$5=Data!$F$2,AK$5=Data!$G$2,(IF(COUNTIF(Data!$A$2:$A$939,AK$7),AK$7=(VLOOKUP(AK$7,Data!$A$2:$A$852,1,FALSE)),0))),"H",IF(AND(AK$7&gt;=$J23,AK$7&lt;=$L23),($D23*$P23/$M23),0))),IF(AND(AK$7&gt;=$J23,AK$7&lt;=$L23),(($D23*$P23)/$M23),0))))))</f>
        <v>0</v>
      </c>
      <c r="AL24" s="37">
        <f>IF(AL$7&gt;$L23,(((IF(Data!$C$2&gt;0,(IF(OR(AL$5=Data!$F$2,AL$5=Data!$G$2,(IF(COUNTIF(Data!$A$2:$A$939,AL$7),AL$7=(VLOOKUP(AL$7,Data!$A$2:$A$852,1,FALSE)),0))),"H",IF(AND(AL$7&gt;=$J23,AL$7&lt;=$K23),($D23*(1-$P23)/$N23),0))),IF(AND(AL$7&gt;=$J23,AL$7&lt;=$K23),(($D23-$O23)/$N23),0))))),(((IF(Data!$C$2&gt;0,(IF(OR(AL$5=Data!$F$2,AL$5=Data!$G$2,(IF(COUNTIF(Data!$A$2:$A$939,AL$7),AL$7=(VLOOKUP(AL$7,Data!$A$2:$A$852,1,FALSE)),0))),"H",IF(AND(AL$7&gt;=$J23,AL$7&lt;=$L23),($D23*$P23/$M23),0))),IF(AND(AL$7&gt;=$J23,AL$7&lt;=$L23),(($D23*$P23)/$M23),0))))))</f>
        <v>0</v>
      </c>
      <c r="AM24" s="37" t="str">
        <f>IF(AM$7&gt;$L23,(((IF(Data!$C$2&gt;0,(IF(OR(AM$5=Data!$F$2,AM$5=Data!$G$2,(IF(COUNTIF(Data!$A$2:$A$939,AM$7),AM$7=(VLOOKUP(AM$7,Data!$A$2:$A$852,1,FALSE)),0))),"H",IF(AND(AM$7&gt;=$J23,AM$7&lt;=$K23),($D23*(1-$P23)/$N23),0))),IF(AND(AM$7&gt;=$J23,AM$7&lt;=$K23),(($D23-$O23)/$N23),0))))),(((IF(Data!$C$2&gt;0,(IF(OR(AM$5=Data!$F$2,AM$5=Data!$G$2,(IF(COUNTIF(Data!$A$2:$A$939,AM$7),AM$7=(VLOOKUP(AM$7,Data!$A$2:$A$852,1,FALSE)),0))),"H",IF(AND(AM$7&gt;=$J23,AM$7&lt;=$L23),($D23*$P23/$M23),0))),IF(AND(AM$7&gt;=$J23,AM$7&lt;=$L23),(($D23*$P23)/$M23),0))))))</f>
        <v>H</v>
      </c>
      <c r="AN24" s="37" t="str">
        <f>IF(AN$7&gt;$L23,(((IF(Data!$C$2&gt;0,(IF(OR(AN$5=Data!$F$2,AN$5=Data!$G$2,(IF(COUNTIF(Data!$A$2:$A$939,AN$7),AN$7=(VLOOKUP(AN$7,Data!$A$2:$A$852,1,FALSE)),0))),"H",IF(AND(AN$7&gt;=$J23,AN$7&lt;=$K23),($D23*(1-$P23)/$N23),0))),IF(AND(AN$7&gt;=$J23,AN$7&lt;=$K23),(($D23-$O23)/$N23),0))))),(((IF(Data!$C$2&gt;0,(IF(OR(AN$5=Data!$F$2,AN$5=Data!$G$2,(IF(COUNTIF(Data!$A$2:$A$939,AN$7),AN$7=(VLOOKUP(AN$7,Data!$A$2:$A$852,1,FALSE)),0))),"H",IF(AND(AN$7&gt;=$J23,AN$7&lt;=$L23),($D23*$P23/$M23),0))),IF(AND(AN$7&gt;=$J23,AN$7&lt;=$L23),(($D23*$P23)/$M23),0))))))</f>
        <v>H</v>
      </c>
      <c r="AO24" s="37">
        <f>IF(AO$7&gt;$L23,(((IF(Data!$C$2&gt;0,(IF(OR(AO$5=Data!$F$2,AO$5=Data!$G$2,(IF(COUNTIF(Data!$A$2:$A$939,AO$7),AO$7=(VLOOKUP(AO$7,Data!$A$2:$A$852,1,FALSE)),0))),"H",IF(AND(AO$7&gt;=$J23,AO$7&lt;=$K23),($D23*(1-$P23)/$N23),0))),IF(AND(AO$7&gt;=$J23,AO$7&lt;=$K23),(($D23-$O23)/$N23),0))))),(((IF(Data!$C$2&gt;0,(IF(OR(AO$5=Data!$F$2,AO$5=Data!$G$2,(IF(COUNTIF(Data!$A$2:$A$939,AO$7),AO$7=(VLOOKUP(AO$7,Data!$A$2:$A$852,1,FALSE)),0))),"H",IF(AND(AO$7&gt;=$J23,AO$7&lt;=$L23),($D23*$P23/$M23),0))),IF(AND(AO$7&gt;=$J23,AO$7&lt;=$L23),(($D23*$P23)/$M23),0))))))</f>
        <v>0</v>
      </c>
      <c r="AP24" s="37">
        <f>IF(AP$7&gt;$L23,(((IF(Data!$C$2&gt;0,(IF(OR(AP$5=Data!$F$2,AP$5=Data!$G$2,(IF(COUNTIF(Data!$A$2:$A$939,AP$7),AP$7=(VLOOKUP(AP$7,Data!$A$2:$A$852,1,FALSE)),0))),"H",IF(AND(AP$7&gt;=$J23,AP$7&lt;=$K23),($D23*(1-$P23)/$N23),0))),IF(AND(AP$7&gt;=$J23,AP$7&lt;=$K23),(($D23-$O23)/$N23),0))))),(((IF(Data!$C$2&gt;0,(IF(OR(AP$5=Data!$F$2,AP$5=Data!$G$2,(IF(COUNTIF(Data!$A$2:$A$939,AP$7),AP$7=(VLOOKUP(AP$7,Data!$A$2:$A$852,1,FALSE)),0))),"H",IF(AND(AP$7&gt;=$J23,AP$7&lt;=$L23),($D23*$P23/$M23),0))),IF(AND(AP$7&gt;=$J23,AP$7&lt;=$L23),(($D23*$P23)/$M23),0))))))</f>
        <v>0</v>
      </c>
      <c r="AQ24" s="37">
        <f>IF(AQ$7&gt;$L23,(((IF(Data!$C$2&gt;0,(IF(OR(AQ$5=Data!$F$2,AQ$5=Data!$G$2,(IF(COUNTIF(Data!$A$2:$A$939,AQ$7),AQ$7=(VLOOKUP(AQ$7,Data!$A$2:$A$852,1,FALSE)),0))),"H",IF(AND(AQ$7&gt;=$J23,AQ$7&lt;=$K23),($D23*(1-$P23)/$N23),0))),IF(AND(AQ$7&gt;=$J23,AQ$7&lt;=$K23),(($D23-$O23)/$N23),0))))),(((IF(Data!$C$2&gt;0,(IF(OR(AQ$5=Data!$F$2,AQ$5=Data!$G$2,(IF(COUNTIF(Data!$A$2:$A$939,AQ$7),AQ$7=(VLOOKUP(AQ$7,Data!$A$2:$A$852,1,FALSE)),0))),"H",IF(AND(AQ$7&gt;=$J23,AQ$7&lt;=$L23),($D23*$P23/$M23),0))),IF(AND(AQ$7&gt;=$J23,AQ$7&lt;=$L23),(($D23*$P23)/$M23),0))))))</f>
        <v>0</v>
      </c>
      <c r="AR24" s="37">
        <f>IF(AR$7&gt;$L23,(((IF(Data!$C$2&gt;0,(IF(OR(AR$5=Data!$F$2,AR$5=Data!$G$2,(IF(COUNTIF(Data!$A$2:$A$939,AR$7),AR$7=(VLOOKUP(AR$7,Data!$A$2:$A$852,1,FALSE)),0))),"H",IF(AND(AR$7&gt;=$J23,AR$7&lt;=$K23),($D23*(1-$P23)/$N23),0))),IF(AND(AR$7&gt;=$J23,AR$7&lt;=$K23),(($D23-$O23)/$N23),0))))),(((IF(Data!$C$2&gt;0,(IF(OR(AR$5=Data!$F$2,AR$5=Data!$G$2,(IF(COUNTIF(Data!$A$2:$A$939,AR$7),AR$7=(VLOOKUP(AR$7,Data!$A$2:$A$852,1,FALSE)),0))),"H",IF(AND(AR$7&gt;=$J23,AR$7&lt;=$L23),($D23*$P23/$M23),0))),IF(AND(AR$7&gt;=$J23,AR$7&lt;=$L23),(($D23*$P23)/$M23),0))))))</f>
        <v>0</v>
      </c>
      <c r="AS24" s="37">
        <f>IF(AS$7&gt;$L23,(((IF(Data!$C$2&gt;0,(IF(OR(AS$5=Data!$F$2,AS$5=Data!$G$2,(IF(COUNTIF(Data!$A$2:$A$939,AS$7),AS$7=(VLOOKUP(AS$7,Data!$A$2:$A$852,1,FALSE)),0))),"H",IF(AND(AS$7&gt;=$J23,AS$7&lt;=$K23),($D23*(1-$P23)/$N23),0))),IF(AND(AS$7&gt;=$J23,AS$7&lt;=$K23),(($D23-$O23)/$N23),0))))),(((IF(Data!$C$2&gt;0,(IF(OR(AS$5=Data!$F$2,AS$5=Data!$G$2,(IF(COUNTIF(Data!$A$2:$A$939,AS$7),AS$7=(VLOOKUP(AS$7,Data!$A$2:$A$852,1,FALSE)),0))),"H",IF(AND(AS$7&gt;=$J23,AS$7&lt;=$L23),($D23*$P23/$M23),0))),IF(AND(AS$7&gt;=$J23,AS$7&lt;=$L23),(($D23*$P23)/$M23),0))))))</f>
        <v>0</v>
      </c>
      <c r="AT24" s="37" t="str">
        <f>IF(AT$7&gt;$L23,(((IF(Data!$C$2&gt;0,(IF(OR(AT$5=Data!$F$2,AT$5=Data!$G$2,(IF(COUNTIF(Data!$A$2:$A$939,AT$7),AT$7=(VLOOKUP(AT$7,Data!$A$2:$A$852,1,FALSE)),0))),"H",IF(AND(AT$7&gt;=$J23,AT$7&lt;=$K23),($D23*(1-$P23)/$N23),0))),IF(AND(AT$7&gt;=$J23,AT$7&lt;=$K23),(($D23-$O23)/$N23),0))))),(((IF(Data!$C$2&gt;0,(IF(OR(AT$5=Data!$F$2,AT$5=Data!$G$2,(IF(COUNTIF(Data!$A$2:$A$939,AT$7),AT$7=(VLOOKUP(AT$7,Data!$A$2:$A$852,1,FALSE)),0))),"H",IF(AND(AT$7&gt;=$J23,AT$7&lt;=$L23),($D23*$P23/$M23),0))),IF(AND(AT$7&gt;=$J23,AT$7&lt;=$L23),(($D23*$P23)/$M23),0))))))</f>
        <v>H</v>
      </c>
      <c r="AU24" s="37" t="str">
        <f>IF(AU$7&gt;$L23,(((IF(Data!$C$2&gt;0,(IF(OR(AU$5=Data!$F$2,AU$5=Data!$G$2,(IF(COUNTIF(Data!$A$2:$A$939,AU$7),AU$7=(VLOOKUP(AU$7,Data!$A$2:$A$852,1,FALSE)),0))),"H",IF(AND(AU$7&gt;=$J23,AU$7&lt;=$K23),($D23*(1-$P23)/$N23),0))),IF(AND(AU$7&gt;=$J23,AU$7&lt;=$K23),(($D23-$O23)/$N23),0))))),(((IF(Data!$C$2&gt;0,(IF(OR(AU$5=Data!$F$2,AU$5=Data!$G$2,(IF(COUNTIF(Data!$A$2:$A$939,AU$7),AU$7=(VLOOKUP(AU$7,Data!$A$2:$A$852,1,FALSE)),0))),"H",IF(AND(AU$7&gt;=$J23,AU$7&lt;=$L23),($D23*$P23/$M23),0))),IF(AND(AU$7&gt;=$J23,AU$7&lt;=$L23),(($D23*$P23)/$M23),0))))))</f>
        <v>H</v>
      </c>
      <c r="AV24" s="37">
        <f>IF(AV$7&gt;$L23,(((IF(Data!$C$2&gt;0,(IF(OR(AV$5=Data!$F$2,AV$5=Data!$G$2,(IF(COUNTIF(Data!$A$2:$A$939,AV$7),AV$7=(VLOOKUP(AV$7,Data!$A$2:$A$852,1,FALSE)),0))),"H",IF(AND(AV$7&gt;=$J23,AV$7&lt;=$K23),($D23*(1-$P23)/$N23),0))),IF(AND(AV$7&gt;=$J23,AV$7&lt;=$K23),(($D23-$O23)/$N23),0))))),(((IF(Data!$C$2&gt;0,(IF(OR(AV$5=Data!$F$2,AV$5=Data!$G$2,(IF(COUNTIF(Data!$A$2:$A$939,AV$7),AV$7=(VLOOKUP(AV$7,Data!$A$2:$A$852,1,FALSE)),0))),"H",IF(AND(AV$7&gt;=$J23,AV$7&lt;=$L23),($D23*$P23/$M23),0))),IF(AND(AV$7&gt;=$J23,AV$7&lt;=$L23),(($D23*$P23)/$M23),0))))))</f>
        <v>0</v>
      </c>
      <c r="AW24" s="37">
        <f>IF(AW$7&gt;$L23,(((IF(Data!$C$2&gt;0,(IF(OR(AW$5=Data!$F$2,AW$5=Data!$G$2,(IF(COUNTIF(Data!$A$2:$A$939,AW$7),AW$7=(VLOOKUP(AW$7,Data!$A$2:$A$852,1,FALSE)),0))),"H",IF(AND(AW$7&gt;=$J23,AW$7&lt;=$K23),($D23*(1-$P23)/$N23),0))),IF(AND(AW$7&gt;=$J23,AW$7&lt;=$K23),(($D23-$O23)/$N23),0))))),(((IF(Data!$C$2&gt;0,(IF(OR(AW$5=Data!$F$2,AW$5=Data!$G$2,(IF(COUNTIF(Data!$A$2:$A$939,AW$7),AW$7=(VLOOKUP(AW$7,Data!$A$2:$A$852,1,FALSE)),0))),"H",IF(AND(AW$7&gt;=$J23,AW$7&lt;=$L23),($D23*$P23/$M23),0))),IF(AND(AW$7&gt;=$J23,AW$7&lt;=$L23),(($D23*$P23)/$M23),0))))))</f>
        <v>0</v>
      </c>
      <c r="AX24" s="37">
        <f>IF(AX$7&gt;$L23,(((IF(Data!$C$2&gt;0,(IF(OR(AX$5=Data!$F$2,AX$5=Data!$G$2,(IF(COUNTIF(Data!$A$2:$A$939,AX$7),AX$7=(VLOOKUP(AX$7,Data!$A$2:$A$852,1,FALSE)),0))),"H",IF(AND(AX$7&gt;=$J23,AX$7&lt;=$K23),($D23*(1-$P23)/$N23),0))),IF(AND(AX$7&gt;=$J23,AX$7&lt;=$K23),(($D23-$O23)/$N23),0))))),(((IF(Data!$C$2&gt;0,(IF(OR(AX$5=Data!$F$2,AX$5=Data!$G$2,(IF(COUNTIF(Data!$A$2:$A$939,AX$7),AX$7=(VLOOKUP(AX$7,Data!$A$2:$A$852,1,FALSE)),0))),"H",IF(AND(AX$7&gt;=$J23,AX$7&lt;=$L23),($D23*$P23/$M23),0))),IF(AND(AX$7&gt;=$J23,AX$7&lt;=$L23),(($D23*$P23)/$M23),0))))))</f>
        <v>0</v>
      </c>
      <c r="AY24" s="37">
        <f>IF(AY$7&gt;$L23,(((IF(Data!$C$2&gt;0,(IF(OR(AY$5=Data!$F$2,AY$5=Data!$G$2,(IF(COUNTIF(Data!$A$2:$A$939,AY$7),AY$7=(VLOOKUP(AY$7,Data!$A$2:$A$852,1,FALSE)),0))),"H",IF(AND(AY$7&gt;=$J23,AY$7&lt;=$K23),($D23*(1-$P23)/$N23),0))),IF(AND(AY$7&gt;=$J23,AY$7&lt;=$K23),(($D23-$O23)/$N23),0))))),(((IF(Data!$C$2&gt;0,(IF(OR(AY$5=Data!$F$2,AY$5=Data!$G$2,(IF(COUNTIF(Data!$A$2:$A$939,AY$7),AY$7=(VLOOKUP(AY$7,Data!$A$2:$A$852,1,FALSE)),0))),"H",IF(AND(AY$7&gt;=$J23,AY$7&lt;=$L23),($D23*$P23/$M23),0))),IF(AND(AY$7&gt;=$J23,AY$7&lt;=$L23),(($D23*$P23)/$M23),0))))))</f>
        <v>0</v>
      </c>
      <c r="AZ24" s="37">
        <f>IF(AZ$7&gt;$L23,(((IF(Data!$C$2&gt;0,(IF(OR(AZ$5=Data!$F$2,AZ$5=Data!$G$2,(IF(COUNTIF(Data!$A$2:$A$939,AZ$7),AZ$7=(VLOOKUP(AZ$7,Data!$A$2:$A$852,1,FALSE)),0))),"H",IF(AND(AZ$7&gt;=$J23,AZ$7&lt;=$K23),($D23*(1-$P23)/$N23),0))),IF(AND(AZ$7&gt;=$J23,AZ$7&lt;=$K23),(($D23-$O23)/$N23),0))))),(((IF(Data!$C$2&gt;0,(IF(OR(AZ$5=Data!$F$2,AZ$5=Data!$G$2,(IF(COUNTIF(Data!$A$2:$A$939,AZ$7),AZ$7=(VLOOKUP(AZ$7,Data!$A$2:$A$852,1,FALSE)),0))),"H",IF(AND(AZ$7&gt;=$J23,AZ$7&lt;=$L23),($D23*$P23/$M23),0))),IF(AND(AZ$7&gt;=$J23,AZ$7&lt;=$L23),(($D23*$P23)/$M23),0))))))</f>
        <v>0</v>
      </c>
      <c r="BA24" s="37" t="str">
        <f>IF(BA$7&gt;$L23,(((IF(Data!$C$2&gt;0,(IF(OR(BA$5=Data!$F$2,BA$5=Data!$G$2,(IF(COUNTIF(Data!$A$2:$A$939,BA$7),BA$7=(VLOOKUP(BA$7,Data!$A$2:$A$852,1,FALSE)),0))),"H",IF(AND(BA$7&gt;=$J23,BA$7&lt;=$K23),($D23*(1-$P23)/$N23),0))),IF(AND(BA$7&gt;=$J23,BA$7&lt;=$K23),(($D23-$O23)/$N23),0))))),(((IF(Data!$C$2&gt;0,(IF(OR(BA$5=Data!$F$2,BA$5=Data!$G$2,(IF(COUNTIF(Data!$A$2:$A$939,BA$7),BA$7=(VLOOKUP(BA$7,Data!$A$2:$A$852,1,FALSE)),0))),"H",IF(AND(BA$7&gt;=$J23,BA$7&lt;=$L23),($D23*$P23/$M23),0))),IF(AND(BA$7&gt;=$J23,BA$7&lt;=$L23),(($D23*$P23)/$M23),0))))))</f>
        <v>H</v>
      </c>
      <c r="BB24" s="37" t="str">
        <f>IF(BB$7&gt;$L23,(((IF(Data!$C$2&gt;0,(IF(OR(BB$5=Data!$F$2,BB$5=Data!$G$2,(IF(COUNTIF(Data!$A$2:$A$939,BB$7),BB$7=(VLOOKUP(BB$7,Data!$A$2:$A$852,1,FALSE)),0))),"H",IF(AND(BB$7&gt;=$J23,BB$7&lt;=$K23),($D23*(1-$P23)/$N23),0))),IF(AND(BB$7&gt;=$J23,BB$7&lt;=$K23),(($D23-$O23)/$N23),0))))),(((IF(Data!$C$2&gt;0,(IF(OR(BB$5=Data!$F$2,BB$5=Data!$G$2,(IF(COUNTIF(Data!$A$2:$A$939,BB$7),BB$7=(VLOOKUP(BB$7,Data!$A$2:$A$852,1,FALSE)),0))),"H",IF(AND(BB$7&gt;=$J23,BB$7&lt;=$L23),($D23*$P23/$M23),0))),IF(AND(BB$7&gt;=$J23,BB$7&lt;=$L23),(($D23*$P23)/$M23),0))))))</f>
        <v>H</v>
      </c>
      <c r="BC24" s="37">
        <f>IF(BC$7&gt;$L23,(((IF(Data!$C$2&gt;0,(IF(OR(BC$5=Data!$F$2,BC$5=Data!$G$2,(IF(COUNTIF(Data!$A$2:$A$939,BC$7),BC$7=(VLOOKUP(BC$7,Data!$A$2:$A$852,1,FALSE)),0))),"H",IF(AND(BC$7&gt;=$J23,BC$7&lt;=$K23),($D23*(1-$P23)/$N23),0))),IF(AND(BC$7&gt;=$J23,BC$7&lt;=$K23),(($D23-$O23)/$N23),0))))),(((IF(Data!$C$2&gt;0,(IF(OR(BC$5=Data!$F$2,BC$5=Data!$G$2,(IF(COUNTIF(Data!$A$2:$A$939,BC$7),BC$7=(VLOOKUP(BC$7,Data!$A$2:$A$852,1,FALSE)),0))),"H",IF(AND(BC$7&gt;=$J23,BC$7&lt;=$L23),($D23*$P23/$M23),0))),IF(AND(BC$7&gt;=$J23,BC$7&lt;=$L23),(($D23*$P23)/$M23),0))))))</f>
        <v>0</v>
      </c>
      <c r="BD24" s="37">
        <f>IF(BD$7&gt;$L23,(((IF(Data!$C$2&gt;0,(IF(OR(BD$5=Data!$F$2,BD$5=Data!$G$2,(IF(COUNTIF(Data!$A$2:$A$939,BD$7),BD$7=(VLOOKUP(BD$7,Data!$A$2:$A$852,1,FALSE)),0))),"H",IF(AND(BD$7&gt;=$J23,BD$7&lt;=$K23),($D23*(1-$P23)/$N23),0))),IF(AND(BD$7&gt;=$J23,BD$7&lt;=$K23),(($D23-$O23)/$N23),0))))),(((IF(Data!$C$2&gt;0,(IF(OR(BD$5=Data!$F$2,BD$5=Data!$G$2,(IF(COUNTIF(Data!$A$2:$A$939,BD$7),BD$7=(VLOOKUP(BD$7,Data!$A$2:$A$852,1,FALSE)),0))),"H",IF(AND(BD$7&gt;=$J23,BD$7&lt;=$L23),($D23*$P23/$M23),0))),IF(AND(BD$7&gt;=$J23,BD$7&lt;=$L23),(($D23*$P23)/$M23),0))))))</f>
        <v>0</v>
      </c>
      <c r="BE24" s="37">
        <f>IF(BE$7&gt;$L23,(((IF(Data!$C$2&gt;0,(IF(OR(BE$5=Data!$F$2,BE$5=Data!$G$2,(IF(COUNTIF(Data!$A$2:$A$939,BE$7),BE$7=(VLOOKUP(BE$7,Data!$A$2:$A$852,1,FALSE)),0))),"H",IF(AND(BE$7&gt;=$J23,BE$7&lt;=$K23),($D23*(1-$P23)/$N23),0))),IF(AND(BE$7&gt;=$J23,BE$7&lt;=$K23),(($D23-$O23)/$N23),0))))),(((IF(Data!$C$2&gt;0,(IF(OR(BE$5=Data!$F$2,BE$5=Data!$G$2,(IF(COUNTIF(Data!$A$2:$A$939,BE$7),BE$7=(VLOOKUP(BE$7,Data!$A$2:$A$852,1,FALSE)),0))),"H",IF(AND(BE$7&gt;=$J23,BE$7&lt;=$L23),($D23*$P23/$M23),0))),IF(AND(BE$7&gt;=$J23,BE$7&lt;=$L23),(($D23*$P23)/$M23),0))))))</f>
        <v>0</v>
      </c>
      <c r="BF24" s="37">
        <f>IF(BF$7&gt;$L23,(((IF(Data!$C$2&gt;0,(IF(OR(BF$5=Data!$F$2,BF$5=Data!$G$2,(IF(COUNTIF(Data!$A$2:$A$939,BF$7),BF$7=(VLOOKUP(BF$7,Data!$A$2:$A$852,1,FALSE)),0))),"H",IF(AND(BF$7&gt;=$J23,BF$7&lt;=$K23),($D23*(1-$P23)/$N23),0))),IF(AND(BF$7&gt;=$J23,BF$7&lt;=$K23),(($D23-$O23)/$N23),0))))),(((IF(Data!$C$2&gt;0,(IF(OR(BF$5=Data!$F$2,BF$5=Data!$G$2,(IF(COUNTIF(Data!$A$2:$A$939,BF$7),BF$7=(VLOOKUP(BF$7,Data!$A$2:$A$852,1,FALSE)),0))),"H",IF(AND(BF$7&gt;=$J23,BF$7&lt;=$L23),($D23*$P23/$M23),0))),IF(AND(BF$7&gt;=$J23,BF$7&lt;=$L23),(($D23*$P23)/$M23),0))))))</f>
        <v>0</v>
      </c>
      <c r="BG24" s="37">
        <f>IF(BG$7&gt;$L23,(((IF(Data!$C$2&gt;0,(IF(OR(BG$5=Data!$F$2,BG$5=Data!$G$2,(IF(COUNTIF(Data!$A$2:$A$939,BG$7),BG$7=(VLOOKUP(BG$7,Data!$A$2:$A$852,1,FALSE)),0))),"H",IF(AND(BG$7&gt;=$J23,BG$7&lt;=$K23),($D23*(1-$P23)/$N23),0))),IF(AND(BG$7&gt;=$J23,BG$7&lt;=$K23),(($D23-$O23)/$N23),0))))),(((IF(Data!$C$2&gt;0,(IF(OR(BG$5=Data!$F$2,BG$5=Data!$G$2,(IF(COUNTIF(Data!$A$2:$A$939,BG$7),BG$7=(VLOOKUP(BG$7,Data!$A$2:$A$852,1,FALSE)),0))),"H",IF(AND(BG$7&gt;=$J23,BG$7&lt;=$L23),($D23*$P23/$M23),0))),IF(AND(BG$7&gt;=$J23,BG$7&lt;=$L23),(($D23*$P23)/$M23),0))))))</f>
        <v>0</v>
      </c>
      <c r="BH24" s="37" t="str">
        <f>IF(BH$7&gt;$L23,(((IF(Data!$C$2&gt;0,(IF(OR(BH$5=Data!$F$2,BH$5=Data!$G$2,(IF(COUNTIF(Data!$A$2:$A$939,BH$7),BH$7=(VLOOKUP(BH$7,Data!$A$2:$A$852,1,FALSE)),0))),"H",IF(AND(BH$7&gt;=$J23,BH$7&lt;=$K23),($D23*(1-$P23)/$N23),0))),IF(AND(BH$7&gt;=$J23,BH$7&lt;=$K23),(($D23-$O23)/$N23),0))))),(((IF(Data!$C$2&gt;0,(IF(OR(BH$5=Data!$F$2,BH$5=Data!$G$2,(IF(COUNTIF(Data!$A$2:$A$939,BH$7),BH$7=(VLOOKUP(BH$7,Data!$A$2:$A$852,1,FALSE)),0))),"H",IF(AND(BH$7&gt;=$J23,BH$7&lt;=$L23),($D23*$P23/$M23),0))),IF(AND(BH$7&gt;=$J23,BH$7&lt;=$L23),(($D23*$P23)/$M23),0))))))</f>
        <v>H</v>
      </c>
      <c r="BI24" s="37" t="str">
        <f>IF(BI$7&gt;$L23,(((IF(Data!$C$2&gt;0,(IF(OR(BI$5=Data!$F$2,BI$5=Data!$G$2,(IF(COUNTIF(Data!$A$2:$A$939,BI$7),BI$7=(VLOOKUP(BI$7,Data!$A$2:$A$852,1,FALSE)),0))),"H",IF(AND(BI$7&gt;=$J23,BI$7&lt;=$K23),($D23*(1-$P23)/$N23),0))),IF(AND(BI$7&gt;=$J23,BI$7&lt;=$K23),(($D23-$O23)/$N23),0))))),(((IF(Data!$C$2&gt;0,(IF(OR(BI$5=Data!$F$2,BI$5=Data!$G$2,(IF(COUNTIF(Data!$A$2:$A$939,BI$7),BI$7=(VLOOKUP(BI$7,Data!$A$2:$A$852,1,FALSE)),0))),"H",IF(AND(BI$7&gt;=$J23,BI$7&lt;=$L23),($D23*$P23/$M23),0))),IF(AND(BI$7&gt;=$J23,BI$7&lt;=$L23),(($D23*$P23)/$M23),0))))))</f>
        <v>H</v>
      </c>
      <c r="BJ24" s="37">
        <f>IF(BJ$7&gt;$L23,(((IF(Data!$C$2&gt;0,(IF(OR(BJ$5=Data!$F$2,BJ$5=Data!$G$2,(IF(COUNTIF(Data!$A$2:$A$939,BJ$7),BJ$7=(VLOOKUP(BJ$7,Data!$A$2:$A$852,1,FALSE)),0))),"H",IF(AND(BJ$7&gt;=$J23,BJ$7&lt;=$K23),($D23*(1-$P23)/$N23),0))),IF(AND(BJ$7&gt;=$J23,BJ$7&lt;=$K23),(($D23-$O23)/$N23),0))))),(((IF(Data!$C$2&gt;0,(IF(OR(BJ$5=Data!$F$2,BJ$5=Data!$G$2,(IF(COUNTIF(Data!$A$2:$A$939,BJ$7),BJ$7=(VLOOKUP(BJ$7,Data!$A$2:$A$852,1,FALSE)),0))),"H",IF(AND(BJ$7&gt;=$J23,BJ$7&lt;=$L23),($D23*$P23/$M23),0))),IF(AND(BJ$7&gt;=$J23,BJ$7&lt;=$L23),(($D23*$P23)/$M23),0))))))</f>
        <v>0</v>
      </c>
      <c r="BK24" s="37">
        <f>IF(BK$7&gt;$L23,(((IF(Data!$C$2&gt;0,(IF(OR(BK$5=Data!$F$2,BK$5=Data!$G$2,(IF(COUNTIF(Data!$A$2:$A$939,BK$7),BK$7=(VLOOKUP(BK$7,Data!$A$2:$A$852,1,FALSE)),0))),"H",IF(AND(BK$7&gt;=$J23,BK$7&lt;=$K23),($D23*(1-$P23)/$N23),0))),IF(AND(BK$7&gt;=$J23,BK$7&lt;=$K23),(($D23-$O23)/$N23),0))))),(((IF(Data!$C$2&gt;0,(IF(OR(BK$5=Data!$F$2,BK$5=Data!$G$2,(IF(COUNTIF(Data!$A$2:$A$939,BK$7),BK$7=(VLOOKUP(BK$7,Data!$A$2:$A$852,1,FALSE)),0))),"H",IF(AND(BK$7&gt;=$J23,BK$7&lt;=$L23),($D23*$P23/$M23),0))),IF(AND(BK$7&gt;=$J23,BK$7&lt;=$L23),(($D23*$P23)/$M23),0))))))</f>
        <v>0</v>
      </c>
      <c r="BL24" s="37">
        <f>IF(BL$7&gt;$L23,(((IF(Data!$C$2&gt;0,(IF(OR(BL$5=Data!$F$2,BL$5=Data!$G$2,(IF(COUNTIF(Data!$A$2:$A$939,BL$7),BL$7=(VLOOKUP(BL$7,Data!$A$2:$A$852,1,FALSE)),0))),"H",IF(AND(BL$7&gt;=$J23,BL$7&lt;=$K23),($D23*(1-$P23)/$N23),0))),IF(AND(BL$7&gt;=$J23,BL$7&lt;=$K23),(($D23-$O23)/$N23),0))))),(((IF(Data!$C$2&gt;0,(IF(OR(BL$5=Data!$F$2,BL$5=Data!$G$2,(IF(COUNTIF(Data!$A$2:$A$939,BL$7),BL$7=(VLOOKUP(BL$7,Data!$A$2:$A$852,1,FALSE)),0))),"H",IF(AND(BL$7&gt;=$J23,BL$7&lt;=$L23),($D23*$P23/$M23),0))),IF(AND(BL$7&gt;=$J23,BL$7&lt;=$L23),(($D23*$P23)/$M23),0))))))</f>
        <v>0</v>
      </c>
      <c r="BM24" s="37">
        <f>IF(BM$7&gt;$L23,(((IF(Data!$C$2&gt;0,(IF(OR(BM$5=Data!$F$2,BM$5=Data!$G$2,(IF(COUNTIF(Data!$A$2:$A$939,BM$7),BM$7=(VLOOKUP(BM$7,Data!$A$2:$A$852,1,FALSE)),0))),"H",IF(AND(BM$7&gt;=$J23,BM$7&lt;=$K23),($D23*(1-$P23)/$N23),0))),IF(AND(BM$7&gt;=$J23,BM$7&lt;=$K23),(($D23-$O23)/$N23),0))))),(((IF(Data!$C$2&gt;0,(IF(OR(BM$5=Data!$F$2,BM$5=Data!$G$2,(IF(COUNTIF(Data!$A$2:$A$939,BM$7),BM$7=(VLOOKUP(BM$7,Data!$A$2:$A$852,1,FALSE)),0))),"H",IF(AND(BM$7&gt;=$J23,BM$7&lt;=$L23),($D23*$P23/$M23),0))),IF(AND(BM$7&gt;=$J23,BM$7&lt;=$L23),(($D23*$P23)/$M23),0))))))</f>
        <v>0</v>
      </c>
      <c r="BN24" s="37">
        <f>IF(BN$7&gt;$L23,(((IF(Data!$C$2&gt;0,(IF(OR(BN$5=Data!$F$2,BN$5=Data!$G$2,(IF(COUNTIF(Data!$A$2:$A$939,BN$7),BN$7=(VLOOKUP(BN$7,Data!$A$2:$A$852,1,FALSE)),0))),"H",IF(AND(BN$7&gt;=$J23,BN$7&lt;=$K23),($D23*(1-$P23)/$N23),0))),IF(AND(BN$7&gt;=$J23,BN$7&lt;=$K23),(($D23-$O23)/$N23),0))))),(((IF(Data!$C$2&gt;0,(IF(OR(BN$5=Data!$F$2,BN$5=Data!$G$2,(IF(COUNTIF(Data!$A$2:$A$939,BN$7),BN$7=(VLOOKUP(BN$7,Data!$A$2:$A$852,1,FALSE)),0))),"H",IF(AND(BN$7&gt;=$J23,BN$7&lt;=$L23),($D23*$P23/$M23),0))),IF(AND(BN$7&gt;=$J23,BN$7&lt;=$L23),(($D23*$P23)/$M23),0))))))</f>
        <v>0</v>
      </c>
      <c r="BO24" s="37" t="str">
        <f>IF(BO$7&gt;$L23,(((IF(Data!$C$2&gt;0,(IF(OR(BO$5=Data!$F$2,BO$5=Data!$G$2,(IF(COUNTIF(Data!$A$2:$A$939,BO$7),BO$7=(VLOOKUP(BO$7,Data!$A$2:$A$852,1,FALSE)),0))),"H",IF(AND(BO$7&gt;=$J23,BO$7&lt;=$K23),($D23*(1-$P23)/$N23),0))),IF(AND(BO$7&gt;=$J23,BO$7&lt;=$K23),(($D23-$O23)/$N23),0))))),(((IF(Data!$C$2&gt;0,(IF(OR(BO$5=Data!$F$2,BO$5=Data!$G$2,(IF(COUNTIF(Data!$A$2:$A$939,BO$7),BO$7=(VLOOKUP(BO$7,Data!$A$2:$A$852,1,FALSE)),0))),"H",IF(AND(BO$7&gt;=$J23,BO$7&lt;=$L23),($D23*$P23/$M23),0))),IF(AND(BO$7&gt;=$J23,BO$7&lt;=$L23),(($D23*$P23)/$M23),0))))))</f>
        <v>H</v>
      </c>
      <c r="BP24" s="37" t="str">
        <f>IF(BP$7&gt;$L23,(((IF(Data!$C$2&gt;0,(IF(OR(BP$5=Data!$F$2,BP$5=Data!$G$2,(IF(COUNTIF(Data!$A$2:$A$939,BP$7),BP$7=(VLOOKUP(BP$7,Data!$A$2:$A$852,1,FALSE)),0))),"H",IF(AND(BP$7&gt;=$J23,BP$7&lt;=$K23),($D23*(1-$P23)/$N23),0))),IF(AND(BP$7&gt;=$J23,BP$7&lt;=$K23),(($D23-$O23)/$N23),0))))),(((IF(Data!$C$2&gt;0,(IF(OR(BP$5=Data!$F$2,BP$5=Data!$G$2,(IF(COUNTIF(Data!$A$2:$A$939,BP$7),BP$7=(VLOOKUP(BP$7,Data!$A$2:$A$852,1,FALSE)),0))),"H",IF(AND(BP$7&gt;=$J23,BP$7&lt;=$L23),($D23*$P23/$M23),0))),IF(AND(BP$7&gt;=$J23,BP$7&lt;=$L23),(($D23*$P23)/$M23),0))))))</f>
        <v>H</v>
      </c>
      <c r="BQ24" s="37">
        <f>IF(BQ$7&gt;$L23,(((IF(Data!$C$2&gt;0,(IF(OR(BQ$5=Data!$F$2,BQ$5=Data!$G$2,(IF(COUNTIF(Data!$A$2:$A$939,BQ$7),BQ$7=(VLOOKUP(BQ$7,Data!$A$2:$A$852,1,FALSE)),0))),"H",IF(AND(BQ$7&gt;=$J23,BQ$7&lt;=$K23),($D23*(1-$P23)/$N23),0))),IF(AND(BQ$7&gt;=$J23,BQ$7&lt;=$K23),(($D23-$O23)/$N23),0))))),(((IF(Data!$C$2&gt;0,(IF(OR(BQ$5=Data!$F$2,BQ$5=Data!$G$2,(IF(COUNTIF(Data!$A$2:$A$939,BQ$7),BQ$7=(VLOOKUP(BQ$7,Data!$A$2:$A$852,1,FALSE)),0))),"H",IF(AND(BQ$7&gt;=$J23,BQ$7&lt;=$L23),($D23*$P23/$M23),0))),IF(AND(BQ$7&gt;=$J23,BQ$7&lt;=$L23),(($D23*$P23)/$M23),0))))))</f>
        <v>0</v>
      </c>
      <c r="BR24" s="37">
        <f>IF(BR$7&gt;$L23,(((IF(Data!$C$2&gt;0,(IF(OR(BR$5=Data!$F$2,BR$5=Data!$G$2,(IF(COUNTIF(Data!$A$2:$A$939,BR$7),BR$7=(VLOOKUP(BR$7,Data!$A$2:$A$852,1,FALSE)),0))),"H",IF(AND(BR$7&gt;=$J23,BR$7&lt;=$K23),($D23*(1-$P23)/$N23),0))),IF(AND(BR$7&gt;=$J23,BR$7&lt;=$K23),(($D23-$O23)/$N23),0))))),(((IF(Data!$C$2&gt;0,(IF(OR(BR$5=Data!$F$2,BR$5=Data!$G$2,(IF(COUNTIF(Data!$A$2:$A$939,BR$7),BR$7=(VLOOKUP(BR$7,Data!$A$2:$A$852,1,FALSE)),0))),"H",IF(AND(BR$7&gt;=$J23,BR$7&lt;=$L23),($D23*$P23/$M23),0))),IF(AND(BR$7&gt;=$J23,BR$7&lt;=$L23),(($D23*$P23)/$M23),0))))))</f>
        <v>0</v>
      </c>
      <c r="BS24" s="37">
        <f>IF(BS$7&gt;$L23,(((IF(Data!$C$2&gt;0,(IF(OR(BS$5=Data!$F$2,BS$5=Data!$G$2,(IF(COUNTIF(Data!$A$2:$A$939,BS$7),BS$7=(VLOOKUP(BS$7,Data!$A$2:$A$852,1,FALSE)),0))),"H",IF(AND(BS$7&gt;=$J23,BS$7&lt;=$K23),($D23*(1-$P23)/$N23),0))),IF(AND(BS$7&gt;=$J23,BS$7&lt;=$K23),(($D23-$O23)/$N23),0))))),(((IF(Data!$C$2&gt;0,(IF(OR(BS$5=Data!$F$2,BS$5=Data!$G$2,(IF(COUNTIF(Data!$A$2:$A$939,BS$7),BS$7=(VLOOKUP(BS$7,Data!$A$2:$A$852,1,FALSE)),0))),"H",IF(AND(BS$7&gt;=$J23,BS$7&lt;=$L23),($D23*$P23/$M23),0))),IF(AND(BS$7&gt;=$J23,BS$7&lt;=$L23),(($D23*$P23)/$M23),0))))))</f>
        <v>0</v>
      </c>
      <c r="BT24" s="37">
        <f>IF(BT$7&gt;$L23,(((IF(Data!$C$2&gt;0,(IF(OR(BT$5=Data!$F$2,BT$5=Data!$G$2,(IF(COUNTIF(Data!$A$2:$A$939,BT$7),BT$7=(VLOOKUP(BT$7,Data!$A$2:$A$852,1,FALSE)),0))),"H",IF(AND(BT$7&gt;=$J23,BT$7&lt;=$K23),($D23*(1-$P23)/$N23),0))),IF(AND(BT$7&gt;=$J23,BT$7&lt;=$K23),(($D23-$O23)/$N23),0))))),(((IF(Data!$C$2&gt;0,(IF(OR(BT$5=Data!$F$2,BT$5=Data!$G$2,(IF(COUNTIF(Data!$A$2:$A$939,BT$7),BT$7=(VLOOKUP(BT$7,Data!$A$2:$A$852,1,FALSE)),0))),"H",IF(AND(BT$7&gt;=$J23,BT$7&lt;=$L23),($D23*$P23/$M23),0))),IF(AND(BT$7&gt;=$J23,BT$7&lt;=$L23),(($D23*$P23)/$M23),0))))))</f>
        <v>0</v>
      </c>
      <c r="BU24" s="37">
        <f>IF(BU$7&gt;$L23,(((IF(Data!$C$2&gt;0,(IF(OR(BU$5=Data!$F$2,BU$5=Data!$G$2,(IF(COUNTIF(Data!$A$2:$A$939,BU$7),BU$7=(VLOOKUP(BU$7,Data!$A$2:$A$852,1,FALSE)),0))),"H",IF(AND(BU$7&gt;=$J23,BU$7&lt;=$K23),($D23*(1-$P23)/$N23),0))),IF(AND(BU$7&gt;=$J23,BU$7&lt;=$K23),(($D23-$O23)/$N23),0))))),(((IF(Data!$C$2&gt;0,(IF(OR(BU$5=Data!$F$2,BU$5=Data!$G$2,(IF(COUNTIF(Data!$A$2:$A$939,BU$7),BU$7=(VLOOKUP(BU$7,Data!$A$2:$A$852,1,FALSE)),0))),"H",IF(AND(BU$7&gt;=$J23,BU$7&lt;=$L23),($D23*$P23/$M23),0))),IF(AND(BU$7&gt;=$J23,BU$7&lt;=$L23),(($D23*$P23)/$M23),0))))))</f>
        <v>0</v>
      </c>
      <c r="BV24" s="37" t="str">
        <f>IF(BV$7&gt;$L23,(((IF(Data!$C$2&gt;0,(IF(OR(BV$5=Data!$F$2,BV$5=Data!$G$2,(IF(COUNTIF(Data!$A$2:$A$939,BV$7),BV$7=(VLOOKUP(BV$7,Data!$A$2:$A$852,1,FALSE)),0))),"H",IF(AND(BV$7&gt;=$J23,BV$7&lt;=$K23),($D23*(1-$P23)/$N23),0))),IF(AND(BV$7&gt;=$J23,BV$7&lt;=$K23),(($D23-$O23)/$N23),0))))),(((IF(Data!$C$2&gt;0,(IF(OR(BV$5=Data!$F$2,BV$5=Data!$G$2,(IF(COUNTIF(Data!$A$2:$A$939,BV$7),BV$7=(VLOOKUP(BV$7,Data!$A$2:$A$852,1,FALSE)),0))),"H",IF(AND(BV$7&gt;=$J23,BV$7&lt;=$L23),($D23*$P23/$M23),0))),IF(AND(BV$7&gt;=$J23,BV$7&lt;=$L23),(($D23*$P23)/$M23),0))))))</f>
        <v>H</v>
      </c>
      <c r="BW24" s="37" t="str">
        <f>IF(BW$7&gt;$L23,(((IF(Data!$C$2&gt;0,(IF(OR(BW$5=Data!$F$2,BW$5=Data!$G$2,(IF(COUNTIF(Data!$A$2:$A$939,BW$7),BW$7=(VLOOKUP(BW$7,Data!$A$2:$A$852,1,FALSE)),0))),"H",IF(AND(BW$7&gt;=$J23,BW$7&lt;=$K23),($D23*(1-$P23)/$N23),0))),IF(AND(BW$7&gt;=$J23,BW$7&lt;=$K23),(($D23-$O23)/$N23),0))))),(((IF(Data!$C$2&gt;0,(IF(OR(BW$5=Data!$F$2,BW$5=Data!$G$2,(IF(COUNTIF(Data!$A$2:$A$939,BW$7),BW$7=(VLOOKUP(BW$7,Data!$A$2:$A$852,1,FALSE)),0))),"H",IF(AND(BW$7&gt;=$J23,BW$7&lt;=$L23),($D23*$P23/$M23),0))),IF(AND(BW$7&gt;=$J23,BW$7&lt;=$L23),(($D23*$P23)/$M23),0))))))</f>
        <v>H</v>
      </c>
      <c r="BX24" s="37">
        <f>IF(BX$7&gt;$L23,(((IF(Data!$C$2&gt;0,(IF(OR(BX$5=Data!$F$2,BX$5=Data!$G$2,(IF(COUNTIF(Data!$A$2:$A$939,BX$7),BX$7=(VLOOKUP(BX$7,Data!$A$2:$A$852,1,FALSE)),0))),"H",IF(AND(BX$7&gt;=$J23,BX$7&lt;=$K23),($D23*(1-$P23)/$N23),0))),IF(AND(BX$7&gt;=$J23,BX$7&lt;=$K23),(($D23-$O23)/$N23),0))))),(((IF(Data!$C$2&gt;0,(IF(OR(BX$5=Data!$F$2,BX$5=Data!$G$2,(IF(COUNTIF(Data!$A$2:$A$939,BX$7),BX$7=(VLOOKUP(BX$7,Data!$A$2:$A$852,1,FALSE)),0))),"H",IF(AND(BX$7&gt;=$J23,BX$7&lt;=$L23),($D23*$P23/$M23),0))),IF(AND(BX$7&gt;=$J23,BX$7&lt;=$L23),(($D23*$P23)/$M23),0))))))</f>
        <v>0</v>
      </c>
      <c r="BY24" s="37">
        <f>IF(BY$7&gt;$L23,(((IF(Data!$C$2&gt;0,(IF(OR(BY$5=Data!$F$2,BY$5=Data!$G$2,(IF(COUNTIF(Data!$A$2:$A$939,BY$7),BY$7=(VLOOKUP(BY$7,Data!$A$2:$A$852,1,FALSE)),0))),"H",IF(AND(BY$7&gt;=$J23,BY$7&lt;=$K23),($D23*(1-$P23)/$N23),0))),IF(AND(BY$7&gt;=$J23,BY$7&lt;=$K23),(($D23-$O23)/$N23),0))))),(((IF(Data!$C$2&gt;0,(IF(OR(BY$5=Data!$F$2,BY$5=Data!$G$2,(IF(COUNTIF(Data!$A$2:$A$939,BY$7),BY$7=(VLOOKUP(BY$7,Data!$A$2:$A$852,1,FALSE)),0))),"H",IF(AND(BY$7&gt;=$J23,BY$7&lt;=$L23),($D23*$P23/$M23),0))),IF(AND(BY$7&gt;=$J23,BY$7&lt;=$L23),(($D23*$P23)/$M23),0))))))</f>
        <v>0</v>
      </c>
      <c r="BZ24" s="37">
        <f>IF(BZ$7&gt;$L23,(((IF(Data!$C$2&gt;0,(IF(OR(BZ$5=Data!$F$2,BZ$5=Data!$G$2,(IF(COUNTIF(Data!$A$2:$A$939,BZ$7),BZ$7=(VLOOKUP(BZ$7,Data!$A$2:$A$852,1,FALSE)),0))),"H",IF(AND(BZ$7&gt;=$J23,BZ$7&lt;=$K23),($D23*(1-$P23)/$N23),0))),IF(AND(BZ$7&gt;=$J23,BZ$7&lt;=$K23),(($D23-$O23)/$N23),0))))),(((IF(Data!$C$2&gt;0,(IF(OR(BZ$5=Data!$F$2,BZ$5=Data!$G$2,(IF(COUNTIF(Data!$A$2:$A$939,BZ$7),BZ$7=(VLOOKUP(BZ$7,Data!$A$2:$A$852,1,FALSE)),0))),"H",IF(AND(BZ$7&gt;=$J23,BZ$7&lt;=$L23),($D23*$P23/$M23),0))),IF(AND(BZ$7&gt;=$J23,BZ$7&lt;=$L23),(($D23*$P23)/$M23),0))))))</f>
        <v>0</v>
      </c>
      <c r="CA24" s="37">
        <f>IF(CA$7&gt;$L23,(((IF(Data!$C$2&gt;0,(IF(OR(CA$5=Data!$F$2,CA$5=Data!$G$2,(IF(COUNTIF(Data!$A$2:$A$939,CA$7),CA$7=(VLOOKUP(CA$7,Data!$A$2:$A$852,1,FALSE)),0))),"H",IF(AND(CA$7&gt;=$J23,CA$7&lt;=$K23),($D23*(1-$P23)/$N23),0))),IF(AND(CA$7&gt;=$J23,CA$7&lt;=$K23),(($D23-$O23)/$N23),0))))),(((IF(Data!$C$2&gt;0,(IF(OR(CA$5=Data!$F$2,CA$5=Data!$G$2,(IF(COUNTIF(Data!$A$2:$A$939,CA$7),CA$7=(VLOOKUP(CA$7,Data!$A$2:$A$852,1,FALSE)),0))),"H",IF(AND(CA$7&gt;=$J23,CA$7&lt;=$L23),($D23*$P23/$M23),0))),IF(AND(CA$7&gt;=$J23,CA$7&lt;=$L23),(($D23*$P23)/$M23),0))))))</f>
        <v>0</v>
      </c>
      <c r="CB24" s="37">
        <f>IF(CB$7&gt;$L23,(((IF(Data!$C$2&gt;0,(IF(OR(CB$5=Data!$F$2,CB$5=Data!$G$2,(IF(COUNTIF(Data!$A$2:$A$939,CB$7),CB$7=(VLOOKUP(CB$7,Data!$A$2:$A$852,1,FALSE)),0))),"H",IF(AND(CB$7&gt;=$J23,CB$7&lt;=$K23),($D23*(1-$P23)/$N23),0))),IF(AND(CB$7&gt;=$J23,CB$7&lt;=$K23),(($D23-$O23)/$N23),0))))),(((IF(Data!$C$2&gt;0,(IF(OR(CB$5=Data!$F$2,CB$5=Data!$G$2,(IF(COUNTIF(Data!$A$2:$A$939,CB$7),CB$7=(VLOOKUP(CB$7,Data!$A$2:$A$852,1,FALSE)),0))),"H",IF(AND(CB$7&gt;=$J23,CB$7&lt;=$L23),($D23*$P23/$M23),0))),IF(AND(CB$7&gt;=$J23,CB$7&lt;=$L23),(($D23*$P23)/$M23),0))))))</f>
        <v>0</v>
      </c>
      <c r="CC24" s="37" t="str">
        <f>IF(CC$7&gt;$L23,(((IF(Data!$C$2&gt;0,(IF(OR(CC$5=Data!$F$2,CC$5=Data!$G$2,(IF(COUNTIF(Data!$A$2:$A$939,CC$7),CC$7=(VLOOKUP(CC$7,Data!$A$2:$A$852,1,FALSE)),0))),"H",IF(AND(CC$7&gt;=$J23,CC$7&lt;=$K23),($D23*(1-$P23)/$N23),0))),IF(AND(CC$7&gt;=$J23,CC$7&lt;=$K23),(($D23-$O23)/$N23),0))))),(((IF(Data!$C$2&gt;0,(IF(OR(CC$5=Data!$F$2,CC$5=Data!$G$2,(IF(COUNTIF(Data!$A$2:$A$939,CC$7),CC$7=(VLOOKUP(CC$7,Data!$A$2:$A$852,1,FALSE)),0))),"H",IF(AND(CC$7&gt;=$J23,CC$7&lt;=$L23),($D23*$P23/$M23),0))),IF(AND(CC$7&gt;=$J23,CC$7&lt;=$L23),(($D23*$P23)/$M23),0))))))</f>
        <v>H</v>
      </c>
      <c r="CD24" s="37" t="str">
        <f>IF(CD$7&gt;$L23,(((IF(Data!$C$2&gt;0,(IF(OR(CD$5=Data!$F$2,CD$5=Data!$G$2,(IF(COUNTIF(Data!$A$2:$A$939,CD$7),CD$7=(VLOOKUP(CD$7,Data!$A$2:$A$852,1,FALSE)),0))),"H",IF(AND(CD$7&gt;=$J23,CD$7&lt;=$K23),($D23*(1-$P23)/$N23),0))),IF(AND(CD$7&gt;=$J23,CD$7&lt;=$K23),(($D23-$O23)/$N23),0))))),(((IF(Data!$C$2&gt;0,(IF(OR(CD$5=Data!$F$2,CD$5=Data!$G$2,(IF(COUNTIF(Data!$A$2:$A$939,CD$7),CD$7=(VLOOKUP(CD$7,Data!$A$2:$A$852,1,FALSE)),0))),"H",IF(AND(CD$7&gt;=$J23,CD$7&lt;=$L23),($D23*$P23/$M23),0))),IF(AND(CD$7&gt;=$J23,CD$7&lt;=$L23),(($D23*$P23)/$M23),0))))))</f>
        <v>H</v>
      </c>
      <c r="CE24" s="37">
        <f>IF(CE$7&gt;$L23,(((IF(Data!$C$2&gt;0,(IF(OR(CE$5=Data!$F$2,CE$5=Data!$G$2,(IF(COUNTIF(Data!$A$2:$A$939,CE$7),CE$7=(VLOOKUP(CE$7,Data!$A$2:$A$852,1,FALSE)),0))),"H",IF(AND(CE$7&gt;=$J23,CE$7&lt;=$K23),($D23*(1-$P23)/$N23),0))),IF(AND(CE$7&gt;=$J23,CE$7&lt;=$K23),(($D23-$O23)/$N23),0))))),(((IF(Data!$C$2&gt;0,(IF(OR(CE$5=Data!$F$2,CE$5=Data!$G$2,(IF(COUNTIF(Data!$A$2:$A$939,CE$7),CE$7=(VLOOKUP(CE$7,Data!$A$2:$A$852,1,FALSE)),0))),"H",IF(AND(CE$7&gt;=$J23,CE$7&lt;=$L23),($D23*$P23/$M23),0))),IF(AND(CE$7&gt;=$J23,CE$7&lt;=$L23),(($D23*$P23)/$M23),0))))))</f>
        <v>0</v>
      </c>
      <c r="CF24" s="37">
        <f>IF(CF$7&gt;$L23,(((IF(Data!$C$2&gt;0,(IF(OR(CF$5=Data!$F$2,CF$5=Data!$G$2,(IF(COUNTIF(Data!$A$2:$A$939,CF$7),CF$7=(VLOOKUP(CF$7,Data!$A$2:$A$852,1,FALSE)),0))),"H",IF(AND(CF$7&gt;=$J23,CF$7&lt;=$K23),($D23*(1-$P23)/$N23),0))),IF(AND(CF$7&gt;=$J23,CF$7&lt;=$K23),(($D23-$O23)/$N23),0))))),(((IF(Data!$C$2&gt;0,(IF(OR(CF$5=Data!$F$2,CF$5=Data!$G$2,(IF(COUNTIF(Data!$A$2:$A$939,CF$7),CF$7=(VLOOKUP(CF$7,Data!$A$2:$A$852,1,FALSE)),0))),"H",IF(AND(CF$7&gt;=$J23,CF$7&lt;=$L23),($D23*$P23/$M23),0))),IF(AND(CF$7&gt;=$J23,CF$7&lt;=$L23),(($D23*$P23)/$M23),0))))))</f>
        <v>0</v>
      </c>
      <c r="CG24" s="37">
        <f>IF(CG$7&gt;$L23,(((IF(Data!$C$2&gt;0,(IF(OR(CG$5=Data!$F$2,CG$5=Data!$G$2,(IF(COUNTIF(Data!$A$2:$A$939,CG$7),CG$7=(VLOOKUP(CG$7,Data!$A$2:$A$852,1,FALSE)),0))),"H",IF(AND(CG$7&gt;=$J23,CG$7&lt;=$K23),($D23*(1-$P23)/$N23),0))),IF(AND(CG$7&gt;=$J23,CG$7&lt;=$K23),(($D23-$O23)/$N23),0))))),(((IF(Data!$C$2&gt;0,(IF(OR(CG$5=Data!$F$2,CG$5=Data!$G$2,(IF(COUNTIF(Data!$A$2:$A$939,CG$7),CG$7=(VLOOKUP(CG$7,Data!$A$2:$A$852,1,FALSE)),0))),"H",IF(AND(CG$7&gt;=$J23,CG$7&lt;=$L23),($D23*$P23/$M23),0))),IF(AND(CG$7&gt;=$J23,CG$7&lt;=$L23),(($D23*$P23)/$M23),0))))))</f>
        <v>0</v>
      </c>
      <c r="CH24" s="37">
        <f>IF(CH$7&gt;$L23,(((IF(Data!$C$2&gt;0,(IF(OR(CH$5=Data!$F$2,CH$5=Data!$G$2,(IF(COUNTIF(Data!$A$2:$A$939,CH$7),CH$7=(VLOOKUP(CH$7,Data!$A$2:$A$852,1,FALSE)),0))),"H",IF(AND(CH$7&gt;=$J23,CH$7&lt;=$K23),($D23*(1-$P23)/$N23),0))),IF(AND(CH$7&gt;=$J23,CH$7&lt;=$K23),(($D23-$O23)/$N23),0))))),(((IF(Data!$C$2&gt;0,(IF(OR(CH$5=Data!$F$2,CH$5=Data!$G$2,(IF(COUNTIF(Data!$A$2:$A$939,CH$7),CH$7=(VLOOKUP(CH$7,Data!$A$2:$A$852,1,FALSE)),0))),"H",IF(AND(CH$7&gt;=$J23,CH$7&lt;=$L23),($D23*$P23/$M23),0))),IF(AND(CH$7&gt;=$J23,CH$7&lt;=$L23),(($D23*$P23)/$M23),0))))))</f>
        <v>0</v>
      </c>
      <c r="CI24" s="37">
        <f>IF(CI$7&gt;$L23,(((IF(Data!$C$2&gt;0,(IF(OR(CI$5=Data!$F$2,CI$5=Data!$G$2,(IF(COUNTIF(Data!$A$2:$A$939,CI$7),CI$7=(VLOOKUP(CI$7,Data!$A$2:$A$852,1,FALSE)),0))),"H",IF(AND(CI$7&gt;=$J23,CI$7&lt;=$K23),($D23*(1-$P23)/$N23),0))),IF(AND(CI$7&gt;=$J23,CI$7&lt;=$K23),(($D23-$O23)/$N23),0))))),(((IF(Data!$C$2&gt;0,(IF(OR(CI$5=Data!$F$2,CI$5=Data!$G$2,(IF(COUNTIF(Data!$A$2:$A$939,CI$7),CI$7=(VLOOKUP(CI$7,Data!$A$2:$A$852,1,FALSE)),0))),"H",IF(AND(CI$7&gt;=$J23,CI$7&lt;=$L23),($D23*$P23/$M23),0))),IF(AND(CI$7&gt;=$J23,CI$7&lt;=$L23),(($D23*$P23)/$M23),0))))))</f>
        <v>0</v>
      </c>
      <c r="CJ24" s="37" t="str">
        <f>IF(CJ$7&gt;$L23,(((IF(Data!$C$2&gt;0,(IF(OR(CJ$5=Data!$F$2,CJ$5=Data!$G$2,(IF(COUNTIF(Data!$A$2:$A$939,CJ$7),CJ$7=(VLOOKUP(CJ$7,Data!$A$2:$A$852,1,FALSE)),0))),"H",IF(AND(CJ$7&gt;=$J23,CJ$7&lt;=$K23),($D23*(1-$P23)/$N23),0))),IF(AND(CJ$7&gt;=$J23,CJ$7&lt;=$K23),(($D23-$O23)/$N23),0))))),(((IF(Data!$C$2&gt;0,(IF(OR(CJ$5=Data!$F$2,CJ$5=Data!$G$2,(IF(COUNTIF(Data!$A$2:$A$939,CJ$7),CJ$7=(VLOOKUP(CJ$7,Data!$A$2:$A$852,1,FALSE)),0))),"H",IF(AND(CJ$7&gt;=$J23,CJ$7&lt;=$L23),($D23*$P23/$M23),0))),IF(AND(CJ$7&gt;=$J23,CJ$7&lt;=$L23),(($D23*$P23)/$M23),0))))))</f>
        <v>H</v>
      </c>
      <c r="CK24" s="37" t="str">
        <f>IF(CK$7&gt;$L23,(((IF(Data!$C$2&gt;0,(IF(OR(CK$5=Data!$F$2,CK$5=Data!$G$2,(IF(COUNTIF(Data!$A$2:$A$939,CK$7),CK$7=(VLOOKUP(CK$7,Data!$A$2:$A$852,1,FALSE)),0))),"H",IF(AND(CK$7&gt;=$J23,CK$7&lt;=$K23),($D23*(1-$P23)/$N23),0))),IF(AND(CK$7&gt;=$J23,CK$7&lt;=$K23),(($D23-$O23)/$N23),0))))),(((IF(Data!$C$2&gt;0,(IF(OR(CK$5=Data!$F$2,CK$5=Data!$G$2,(IF(COUNTIF(Data!$A$2:$A$939,CK$7),CK$7=(VLOOKUP(CK$7,Data!$A$2:$A$852,1,FALSE)),0))),"H",IF(AND(CK$7&gt;=$J23,CK$7&lt;=$L23),($D23*$P23/$M23),0))),IF(AND(CK$7&gt;=$J23,CK$7&lt;=$L23),(($D23*$P23)/$M23),0))))))</f>
        <v>H</v>
      </c>
      <c r="CL24" s="37">
        <f>IF(CL$7&gt;$L23,(((IF(Data!$C$2&gt;0,(IF(OR(CL$5=Data!$F$2,CL$5=Data!$G$2,(IF(COUNTIF(Data!$A$2:$A$939,CL$7),CL$7=(VLOOKUP(CL$7,Data!$A$2:$A$852,1,FALSE)),0))),"H",IF(AND(CL$7&gt;=$J23,CL$7&lt;=$K23),($D23*(1-$P23)/$N23),0))),IF(AND(CL$7&gt;=$J23,CL$7&lt;=$K23),(($D23-$O23)/$N23),0))))),(((IF(Data!$C$2&gt;0,(IF(OR(CL$5=Data!$F$2,CL$5=Data!$G$2,(IF(COUNTIF(Data!$A$2:$A$939,CL$7),CL$7=(VLOOKUP(CL$7,Data!$A$2:$A$852,1,FALSE)),0))),"H",IF(AND(CL$7&gt;=$J23,CL$7&lt;=$L23),($D23*$P23/$M23),0))),IF(AND(CL$7&gt;=$J23,CL$7&lt;=$L23),(($D23*$P23)/$M23),0))))))</f>
        <v>0</v>
      </c>
      <c r="CM24" s="37">
        <f>IF(CM$7&gt;$L23,(((IF(Data!$C$2&gt;0,(IF(OR(CM$5=Data!$F$2,CM$5=Data!$G$2,(IF(COUNTIF(Data!$A$2:$A$939,CM$7),CM$7=(VLOOKUP(CM$7,Data!$A$2:$A$852,1,FALSE)),0))),"H",IF(AND(CM$7&gt;=$J23,CM$7&lt;=$K23),($D23*(1-$P23)/$N23),0))),IF(AND(CM$7&gt;=$J23,CM$7&lt;=$K23),(($D23-$O23)/$N23),0))))),(((IF(Data!$C$2&gt;0,(IF(OR(CM$5=Data!$F$2,CM$5=Data!$G$2,(IF(COUNTIF(Data!$A$2:$A$939,CM$7),CM$7=(VLOOKUP(CM$7,Data!$A$2:$A$852,1,FALSE)),0))),"H",IF(AND(CM$7&gt;=$J23,CM$7&lt;=$L23),($D23*$P23/$M23),0))),IF(AND(CM$7&gt;=$J23,CM$7&lt;=$L23),(($D23*$P23)/$M23),0))))))</f>
        <v>0</v>
      </c>
      <c r="CN24" s="37">
        <f>IF(CN$7&gt;$L23,(((IF(Data!$C$2&gt;0,(IF(OR(CN$5=Data!$F$2,CN$5=Data!$G$2,(IF(COUNTIF(Data!$A$2:$A$939,CN$7),CN$7=(VLOOKUP(CN$7,Data!$A$2:$A$852,1,FALSE)),0))),"H",IF(AND(CN$7&gt;=$J23,CN$7&lt;=$K23),($D23*(1-$P23)/$N23),0))),IF(AND(CN$7&gt;=$J23,CN$7&lt;=$K23),(($D23-$O23)/$N23),0))))),(((IF(Data!$C$2&gt;0,(IF(OR(CN$5=Data!$F$2,CN$5=Data!$G$2,(IF(COUNTIF(Data!$A$2:$A$939,CN$7),CN$7=(VLOOKUP(CN$7,Data!$A$2:$A$852,1,FALSE)),0))),"H",IF(AND(CN$7&gt;=$J23,CN$7&lt;=$L23),($D23*$P23/$M23),0))),IF(AND(CN$7&gt;=$J23,CN$7&lt;=$L23),(($D23*$P23)/$M23),0))))))</f>
        <v>0</v>
      </c>
      <c r="CO24" s="37">
        <f>IF(CO$7&gt;$L23,(((IF(Data!$C$2&gt;0,(IF(OR(CO$5=Data!$F$2,CO$5=Data!$G$2,(IF(COUNTIF(Data!$A$2:$A$939,CO$7),CO$7=(VLOOKUP(CO$7,Data!$A$2:$A$852,1,FALSE)),0))),"H",IF(AND(CO$7&gt;=$J23,CO$7&lt;=$K23),($D23*(1-$P23)/$N23),0))),IF(AND(CO$7&gt;=$J23,CO$7&lt;=$K23),(($D23-$O23)/$N23),0))))),(((IF(Data!$C$2&gt;0,(IF(OR(CO$5=Data!$F$2,CO$5=Data!$G$2,(IF(COUNTIF(Data!$A$2:$A$939,CO$7),CO$7=(VLOOKUP(CO$7,Data!$A$2:$A$852,1,FALSE)),0))),"H",IF(AND(CO$7&gt;=$J23,CO$7&lt;=$L23),($D23*$P23/$M23),0))),IF(AND(CO$7&gt;=$J23,CO$7&lt;=$L23),(($D23*$P23)/$M23),0))))))</f>
        <v>0</v>
      </c>
      <c r="CP24" s="37">
        <f>IF(CP$7&gt;$L23,(((IF(Data!$C$2&gt;0,(IF(OR(CP$5=Data!$F$2,CP$5=Data!$G$2,(IF(COUNTIF(Data!$A$2:$A$939,CP$7),CP$7=(VLOOKUP(CP$7,Data!$A$2:$A$852,1,FALSE)),0))),"H",IF(AND(CP$7&gt;=$J23,CP$7&lt;=$K23),($D23*(1-$P23)/$N23),0))),IF(AND(CP$7&gt;=$J23,CP$7&lt;=$K23),(($D23-$O23)/$N23),0))))),(((IF(Data!$C$2&gt;0,(IF(OR(CP$5=Data!$F$2,CP$5=Data!$G$2,(IF(COUNTIF(Data!$A$2:$A$939,CP$7),CP$7=(VLOOKUP(CP$7,Data!$A$2:$A$852,1,FALSE)),0))),"H",IF(AND(CP$7&gt;=$J23,CP$7&lt;=$L23),($D23*$P23/$M23),0))),IF(AND(CP$7&gt;=$J23,CP$7&lt;=$L23),(($D23*$P23)/$M23),0))))))</f>
        <v>0</v>
      </c>
      <c r="CQ24" s="37" t="str">
        <f>IF(CQ$7&gt;$L23,(((IF(Data!$C$2&gt;0,(IF(OR(CQ$5=Data!$F$2,CQ$5=Data!$G$2,(IF(COUNTIF(Data!$A$2:$A$939,CQ$7),CQ$7=(VLOOKUP(CQ$7,Data!$A$2:$A$852,1,FALSE)),0))),"H",IF(AND(CQ$7&gt;=$J23,CQ$7&lt;=$K23),($D23*(1-$P23)/$N23),0))),IF(AND(CQ$7&gt;=$J23,CQ$7&lt;=$K23),(($D23-$O23)/$N23),0))))),(((IF(Data!$C$2&gt;0,(IF(OR(CQ$5=Data!$F$2,CQ$5=Data!$G$2,(IF(COUNTIF(Data!$A$2:$A$939,CQ$7),CQ$7=(VLOOKUP(CQ$7,Data!$A$2:$A$852,1,FALSE)),0))),"H",IF(AND(CQ$7&gt;=$J23,CQ$7&lt;=$L23),($D23*$P23/$M23),0))),IF(AND(CQ$7&gt;=$J23,CQ$7&lt;=$L23),(($D23*$P23)/$M23),0))))))</f>
        <v>H</v>
      </c>
      <c r="CR24" s="37" t="str">
        <f>IF(CR$7&gt;$L23,(((IF(Data!$C$2&gt;0,(IF(OR(CR$5=Data!$F$2,CR$5=Data!$G$2,(IF(COUNTIF(Data!$A$2:$A$939,CR$7),CR$7=(VLOOKUP(CR$7,Data!$A$2:$A$852,1,FALSE)),0))),"H",IF(AND(CR$7&gt;=$J23,CR$7&lt;=$K23),($D23*(1-$P23)/$N23),0))),IF(AND(CR$7&gt;=$J23,CR$7&lt;=$K23),(($D23-$O23)/$N23),0))))),(((IF(Data!$C$2&gt;0,(IF(OR(CR$5=Data!$F$2,CR$5=Data!$G$2,(IF(COUNTIF(Data!$A$2:$A$939,CR$7),CR$7=(VLOOKUP(CR$7,Data!$A$2:$A$852,1,FALSE)),0))),"H",IF(AND(CR$7&gt;=$J23,CR$7&lt;=$L23),($D23*$P23/$M23),0))),IF(AND(CR$7&gt;=$J23,CR$7&lt;=$L23),(($D23*$P23)/$M23),0))))))</f>
        <v>H</v>
      </c>
      <c r="CS24" s="37">
        <f>IF(CS$7&gt;$L23,(((IF(Data!$C$2&gt;0,(IF(OR(CS$5=Data!$F$2,CS$5=Data!$G$2,(IF(COUNTIF(Data!$A$2:$A$939,CS$7),CS$7=(VLOOKUP(CS$7,Data!$A$2:$A$852,1,FALSE)),0))),"H",IF(AND(CS$7&gt;=$J23,CS$7&lt;=$K23),($D23*(1-$P23)/$N23),0))),IF(AND(CS$7&gt;=$J23,CS$7&lt;=$K23),(($D23-$O23)/$N23),0))))),(((IF(Data!$C$2&gt;0,(IF(OR(CS$5=Data!$F$2,CS$5=Data!$G$2,(IF(COUNTIF(Data!$A$2:$A$939,CS$7),CS$7=(VLOOKUP(CS$7,Data!$A$2:$A$852,1,FALSE)),0))),"H",IF(AND(CS$7&gt;=$J23,CS$7&lt;=$L23),($D23*$P23/$M23),0))),IF(AND(CS$7&gt;=$J23,CS$7&lt;=$L23),(($D23*$P23)/$M23),0))))))</f>
        <v>0</v>
      </c>
      <c r="CT24" s="37">
        <f>IF(CT$7&gt;$L23,(((IF(Data!$C$2&gt;0,(IF(OR(CT$5=Data!$F$2,CT$5=Data!$G$2,(IF(COUNTIF(Data!$A$2:$A$939,CT$7),CT$7=(VLOOKUP(CT$7,Data!$A$2:$A$852,1,FALSE)),0))),"H",IF(AND(CT$7&gt;=$J23,CT$7&lt;=$K23),($D23*(1-$P23)/$N23),0))),IF(AND(CT$7&gt;=$J23,CT$7&lt;=$K23),(($D23-$O23)/$N23),0))))),(((IF(Data!$C$2&gt;0,(IF(OR(CT$5=Data!$F$2,CT$5=Data!$G$2,(IF(COUNTIF(Data!$A$2:$A$939,CT$7),CT$7=(VLOOKUP(CT$7,Data!$A$2:$A$852,1,FALSE)),0))),"H",IF(AND(CT$7&gt;=$J23,CT$7&lt;=$L23),($D23*$P23/$M23),0))),IF(AND(CT$7&gt;=$J23,CT$7&lt;=$L23),(($D23*$P23)/$M23),0))))))</f>
        <v>0</v>
      </c>
      <c r="CU24" s="37">
        <f>IF(CU$7&gt;$L23,(((IF(Data!$C$2&gt;0,(IF(OR(CU$5=Data!$F$2,CU$5=Data!$G$2,(IF(COUNTIF(Data!$A$2:$A$939,CU$7),CU$7=(VLOOKUP(CU$7,Data!$A$2:$A$852,1,FALSE)),0))),"H",IF(AND(CU$7&gt;=$J23,CU$7&lt;=$K23),($D23*(1-$P23)/$N23),0))),IF(AND(CU$7&gt;=$J23,CU$7&lt;=$K23),(($D23-$O23)/$N23),0))))),(((IF(Data!$C$2&gt;0,(IF(OR(CU$5=Data!$F$2,CU$5=Data!$G$2,(IF(COUNTIF(Data!$A$2:$A$939,CU$7),CU$7=(VLOOKUP(CU$7,Data!$A$2:$A$852,1,FALSE)),0))),"H",IF(AND(CU$7&gt;=$J23,CU$7&lt;=$L23),($D23*$P23/$M23),0))),IF(AND(CU$7&gt;=$J23,CU$7&lt;=$L23),(($D23*$P23)/$M23),0))))))</f>
        <v>0</v>
      </c>
      <c r="CV24" s="37">
        <f>IF(CV$7&gt;$L23,(((IF(Data!$C$2&gt;0,(IF(OR(CV$5=Data!$F$2,CV$5=Data!$G$2,(IF(COUNTIF(Data!$A$2:$A$939,CV$7),CV$7=(VLOOKUP(CV$7,Data!$A$2:$A$852,1,FALSE)),0))),"H",IF(AND(CV$7&gt;=$J23,CV$7&lt;=$K23),($D23*(1-$P23)/$N23),0))),IF(AND(CV$7&gt;=$J23,CV$7&lt;=$K23),(($D23-$O23)/$N23),0))))),(((IF(Data!$C$2&gt;0,(IF(OR(CV$5=Data!$F$2,CV$5=Data!$G$2,(IF(COUNTIF(Data!$A$2:$A$939,CV$7),CV$7=(VLOOKUP(CV$7,Data!$A$2:$A$852,1,FALSE)),0))),"H",IF(AND(CV$7&gt;=$J23,CV$7&lt;=$L23),($D23*$P23/$M23),0))),IF(AND(CV$7&gt;=$J23,CV$7&lt;=$L23),(($D23*$P23)/$M23),0))))))</f>
        <v>8</v>
      </c>
      <c r="CW24" s="37">
        <f>IF(CW$7&gt;$L23,(((IF(Data!$C$2&gt;0,(IF(OR(CW$5=Data!$F$2,CW$5=Data!$G$2,(IF(COUNTIF(Data!$A$2:$A$939,CW$7),CW$7=(VLOOKUP(CW$7,Data!$A$2:$A$852,1,FALSE)),0))),"H",IF(AND(CW$7&gt;=$J23,CW$7&lt;=$K23),($D23*(1-$P23)/$N23),0))),IF(AND(CW$7&gt;=$J23,CW$7&lt;=$K23),(($D23-$O23)/$N23),0))))),(((IF(Data!$C$2&gt;0,(IF(OR(CW$5=Data!$F$2,CW$5=Data!$G$2,(IF(COUNTIF(Data!$A$2:$A$939,CW$7),CW$7=(VLOOKUP(CW$7,Data!$A$2:$A$852,1,FALSE)),0))),"H",IF(AND(CW$7&gt;=$J23,CW$7&lt;=$L23),($D23*$P23/$M23),0))),IF(AND(CW$7&gt;=$J23,CW$7&lt;=$L23),(($D23*$P23)/$M23),0))))))</f>
        <v>8</v>
      </c>
      <c r="CX24" s="37" t="str">
        <f>IF(CX$7&gt;$L23,(((IF(Data!$C$2&gt;0,(IF(OR(CX$5=Data!$F$2,CX$5=Data!$G$2,(IF(COUNTIF(Data!$A$2:$A$939,CX$7),CX$7=(VLOOKUP(CX$7,Data!$A$2:$A$852,1,FALSE)),0))),"H",IF(AND(CX$7&gt;=$J23,CX$7&lt;=$K23),($D23*(1-$P23)/$N23),0))),IF(AND(CX$7&gt;=$J23,CX$7&lt;=$K23),(($D23-$O23)/$N23),0))))),(((IF(Data!$C$2&gt;0,(IF(OR(CX$5=Data!$F$2,CX$5=Data!$G$2,(IF(COUNTIF(Data!$A$2:$A$939,CX$7),CX$7=(VLOOKUP(CX$7,Data!$A$2:$A$852,1,FALSE)),0))),"H",IF(AND(CX$7&gt;=$J23,CX$7&lt;=$L23),($D23*$P23/$M23),0))),IF(AND(CX$7&gt;=$J23,CX$7&lt;=$L23),(($D23*$P23)/$M23),0))))))</f>
        <v>H</v>
      </c>
      <c r="CY24" s="37" t="str">
        <f>IF(CY$7&gt;$L23,(((IF(Data!$C$2&gt;0,(IF(OR(CY$5=Data!$F$2,CY$5=Data!$G$2,(IF(COUNTIF(Data!$A$2:$A$939,CY$7),CY$7=(VLOOKUP(CY$7,Data!$A$2:$A$852,1,FALSE)),0))),"H",IF(AND(CY$7&gt;=$J23,CY$7&lt;=$K23),($D23*(1-$P23)/$N23),0))),IF(AND(CY$7&gt;=$J23,CY$7&lt;=$K23),(($D23-$O23)/$N23),0))))),(((IF(Data!$C$2&gt;0,(IF(OR(CY$5=Data!$F$2,CY$5=Data!$G$2,(IF(COUNTIF(Data!$A$2:$A$939,CY$7),CY$7=(VLOOKUP(CY$7,Data!$A$2:$A$852,1,FALSE)),0))),"H",IF(AND(CY$7&gt;=$J23,CY$7&lt;=$L23),($D23*$P23/$M23),0))),IF(AND(CY$7&gt;=$J23,CY$7&lt;=$L23),(($D23*$P23)/$M23),0))))))</f>
        <v>H</v>
      </c>
      <c r="CZ24" s="37">
        <f>IF(CZ$7&gt;$L23,(((IF(Data!$C$2&gt;0,(IF(OR(CZ$5=Data!$F$2,CZ$5=Data!$G$2,(IF(COUNTIF(Data!$A$2:$A$939,CZ$7),CZ$7=(VLOOKUP(CZ$7,Data!$A$2:$A$852,1,FALSE)),0))),"H",IF(AND(CZ$7&gt;=$J23,CZ$7&lt;=$K23),($D23*(1-$P23)/$N23),0))),IF(AND(CZ$7&gt;=$J23,CZ$7&lt;=$K23),(($D23-$O23)/$N23),0))))),(((IF(Data!$C$2&gt;0,(IF(OR(CZ$5=Data!$F$2,CZ$5=Data!$G$2,(IF(COUNTIF(Data!$A$2:$A$939,CZ$7),CZ$7=(VLOOKUP(CZ$7,Data!$A$2:$A$852,1,FALSE)),0))),"H",IF(AND(CZ$7&gt;=$J23,CZ$7&lt;=$L23),($D23*$P23/$M23),0))),IF(AND(CZ$7&gt;=$J23,CZ$7&lt;=$L23),(($D23*$P23)/$M23),0))))))</f>
        <v>0</v>
      </c>
      <c r="DA24" s="37">
        <f>IF(DA$7&gt;$L23,(((IF(Data!$C$2&gt;0,(IF(OR(DA$5=Data!$F$2,DA$5=Data!$G$2,(IF(COUNTIF(Data!$A$2:$A$939,DA$7),DA$7=(VLOOKUP(DA$7,Data!$A$2:$A$852,1,FALSE)),0))),"H",IF(AND(DA$7&gt;=$J23,DA$7&lt;=$K23),($D23*(1-$P23)/$N23),0))),IF(AND(DA$7&gt;=$J23,DA$7&lt;=$K23),(($D23-$O23)/$N23),0))))),(((IF(Data!$C$2&gt;0,(IF(OR(DA$5=Data!$F$2,DA$5=Data!$G$2,(IF(COUNTIF(Data!$A$2:$A$939,DA$7),DA$7=(VLOOKUP(DA$7,Data!$A$2:$A$852,1,FALSE)),0))),"H",IF(AND(DA$7&gt;=$J23,DA$7&lt;=$L23),($D23*$P23/$M23),0))),IF(AND(DA$7&gt;=$J23,DA$7&lt;=$L23),(($D23*$P23)/$M23),0))))))</f>
        <v>0</v>
      </c>
      <c r="DB24" s="37">
        <f>IF(DB$7&gt;$L23,(((IF(Data!$C$2&gt;0,(IF(OR(DB$5=Data!$F$2,DB$5=Data!$G$2,(IF(COUNTIF(Data!$A$2:$A$939,DB$7),DB$7=(VLOOKUP(DB$7,Data!$A$2:$A$852,1,FALSE)),0))),"H",IF(AND(DB$7&gt;=$J23,DB$7&lt;=$K23),($D23*(1-$P23)/$N23),0))),IF(AND(DB$7&gt;=$J23,DB$7&lt;=$K23),(($D23-$O23)/$N23),0))))),(((IF(Data!$C$2&gt;0,(IF(OR(DB$5=Data!$F$2,DB$5=Data!$G$2,(IF(COUNTIF(Data!$A$2:$A$939,DB$7),DB$7=(VLOOKUP(DB$7,Data!$A$2:$A$852,1,FALSE)),0))),"H",IF(AND(DB$7&gt;=$J23,DB$7&lt;=$L23),($D23*$P23/$M23),0))),IF(AND(DB$7&gt;=$J23,DB$7&lt;=$L23),(($D23*$P23)/$M23),0))))))</f>
        <v>0</v>
      </c>
      <c r="DC24" s="37">
        <f>IF(DC$7&gt;$L23,(((IF(Data!$C$2&gt;0,(IF(OR(DC$5=Data!$F$2,DC$5=Data!$G$2,(IF(COUNTIF(Data!$A$2:$A$939,DC$7),DC$7=(VLOOKUP(DC$7,Data!$A$2:$A$852,1,FALSE)),0))),"H",IF(AND(DC$7&gt;=$J23,DC$7&lt;=$K23),($D23*(1-$P23)/$N23),0))),IF(AND(DC$7&gt;=$J23,DC$7&lt;=$K23),(($D23-$O23)/$N23),0))))),(((IF(Data!$C$2&gt;0,(IF(OR(DC$5=Data!$F$2,DC$5=Data!$G$2,(IF(COUNTIF(Data!$A$2:$A$939,DC$7),DC$7=(VLOOKUP(DC$7,Data!$A$2:$A$852,1,FALSE)),0))),"H",IF(AND(DC$7&gt;=$J23,DC$7&lt;=$L23),($D23*$P23/$M23),0))),IF(AND(DC$7&gt;=$J23,DC$7&lt;=$L23),(($D23*$P23)/$M23),0))))))</f>
        <v>0</v>
      </c>
      <c r="DD24" s="37">
        <f>IF(DD$7&gt;$L23,(((IF(Data!$C$2&gt;0,(IF(OR(DD$5=Data!$F$2,DD$5=Data!$G$2,(IF(COUNTIF(Data!$A$2:$A$939,DD$7),DD$7=(VLOOKUP(DD$7,Data!$A$2:$A$852,1,FALSE)),0))),"H",IF(AND(DD$7&gt;=$J23,DD$7&lt;=$K23),($D23*(1-$P23)/$N23),0))),IF(AND(DD$7&gt;=$J23,DD$7&lt;=$K23),(($D23-$O23)/$N23),0))))),(((IF(Data!$C$2&gt;0,(IF(OR(DD$5=Data!$F$2,DD$5=Data!$G$2,(IF(COUNTIF(Data!$A$2:$A$939,DD$7),DD$7=(VLOOKUP(DD$7,Data!$A$2:$A$852,1,FALSE)),0))),"H",IF(AND(DD$7&gt;=$J23,DD$7&lt;=$L23),($D23*$P23/$M23),0))),IF(AND(DD$7&gt;=$J23,DD$7&lt;=$L23),(($D23*$P23)/$M23),0))))))</f>
        <v>0</v>
      </c>
      <c r="DE24" s="37" t="str">
        <f>IF(DE$7&gt;$L23,(((IF(Data!$C$2&gt;0,(IF(OR(DE$5=Data!$F$2,DE$5=Data!$G$2,(IF(COUNTIF(Data!$A$2:$A$939,DE$7),DE$7=(VLOOKUP(DE$7,Data!$A$2:$A$852,1,FALSE)),0))),"H",IF(AND(DE$7&gt;=$J23,DE$7&lt;=$K23),($D23*(1-$P23)/$N23),0))),IF(AND(DE$7&gt;=$J23,DE$7&lt;=$K23),(($D23-$O23)/$N23),0))))),(((IF(Data!$C$2&gt;0,(IF(OR(DE$5=Data!$F$2,DE$5=Data!$G$2,(IF(COUNTIF(Data!$A$2:$A$939,DE$7),DE$7=(VLOOKUP(DE$7,Data!$A$2:$A$852,1,FALSE)),0))),"H",IF(AND(DE$7&gt;=$J23,DE$7&lt;=$L23),($D23*$P23/$M23),0))),IF(AND(DE$7&gt;=$J23,DE$7&lt;=$L23),(($D23*$P23)/$M23),0))))))</f>
        <v>H</v>
      </c>
      <c r="DF24" s="37" t="str">
        <f>IF(DF$7&gt;$L23,(((IF(Data!$C$2&gt;0,(IF(OR(DF$5=Data!$F$2,DF$5=Data!$G$2,(IF(COUNTIF(Data!$A$2:$A$939,DF$7),DF$7=(VLOOKUP(DF$7,Data!$A$2:$A$852,1,FALSE)),0))),"H",IF(AND(DF$7&gt;=$J23,DF$7&lt;=$K23),($D23*(1-$P23)/$N23),0))),IF(AND(DF$7&gt;=$J23,DF$7&lt;=$K23),(($D23-$O23)/$N23),0))))),(((IF(Data!$C$2&gt;0,(IF(OR(DF$5=Data!$F$2,DF$5=Data!$G$2,(IF(COUNTIF(Data!$A$2:$A$939,DF$7),DF$7=(VLOOKUP(DF$7,Data!$A$2:$A$852,1,FALSE)),0))),"H",IF(AND(DF$7&gt;=$J23,DF$7&lt;=$L23),($D23*$P23/$M23),0))),IF(AND(DF$7&gt;=$J23,DF$7&lt;=$L23),(($D23*$P23)/$M23),0))))))</f>
        <v>H</v>
      </c>
      <c r="DG24" s="37">
        <f>IF(DG$7&gt;$L23,(((IF(Data!$C$2&gt;0,(IF(OR(DG$5=Data!$F$2,DG$5=Data!$G$2,(IF(COUNTIF(Data!$A$2:$A$939,DG$7),DG$7=(VLOOKUP(DG$7,Data!$A$2:$A$852,1,FALSE)),0))),"H",IF(AND(DG$7&gt;=$J23,DG$7&lt;=$K23),($D23*(1-$P23)/$N23),0))),IF(AND(DG$7&gt;=$J23,DG$7&lt;=$K23),(($D23-$O23)/$N23),0))))),(((IF(Data!$C$2&gt;0,(IF(OR(DG$5=Data!$F$2,DG$5=Data!$G$2,(IF(COUNTIF(Data!$A$2:$A$939,DG$7),DG$7=(VLOOKUP(DG$7,Data!$A$2:$A$852,1,FALSE)),0))),"H",IF(AND(DG$7&gt;=$J23,DG$7&lt;=$L23),($D23*$P23/$M23),0))),IF(AND(DG$7&gt;=$J23,DG$7&lt;=$L23),(($D23*$P23)/$M23),0))))))</f>
        <v>0</v>
      </c>
      <c r="DH24" s="37">
        <f>IF(DH$7&gt;$L23,(((IF(Data!$C$2&gt;0,(IF(OR(DH$5=Data!$F$2,DH$5=Data!$G$2,(IF(COUNTIF(Data!$A$2:$A$939,DH$7),DH$7=(VLOOKUP(DH$7,Data!$A$2:$A$852,1,FALSE)),0))),"H",IF(AND(DH$7&gt;=$J23,DH$7&lt;=$K23),($D23*(1-$P23)/$N23),0))),IF(AND(DH$7&gt;=$J23,DH$7&lt;=$K23),(($D23-$O23)/$N23),0))))),(((IF(Data!$C$2&gt;0,(IF(OR(DH$5=Data!$F$2,DH$5=Data!$G$2,(IF(COUNTIF(Data!$A$2:$A$939,DH$7),DH$7=(VLOOKUP(DH$7,Data!$A$2:$A$852,1,FALSE)),0))),"H",IF(AND(DH$7&gt;=$J23,DH$7&lt;=$L23),($D23*$P23/$M23),0))),IF(AND(DH$7&gt;=$J23,DH$7&lt;=$L23),(($D23*$P23)/$M23),0))))))</f>
        <v>0</v>
      </c>
      <c r="DI24" s="37">
        <f>IF(DI$7&gt;$L23,(((IF(Data!$C$2&gt;0,(IF(OR(DI$5=Data!$F$2,DI$5=Data!$G$2,(IF(COUNTIF(Data!$A$2:$A$939,DI$7),DI$7=(VLOOKUP(DI$7,Data!$A$2:$A$852,1,FALSE)),0))),"H",IF(AND(DI$7&gt;=$J23,DI$7&lt;=$K23),($D23*(1-$P23)/$N23),0))),IF(AND(DI$7&gt;=$J23,DI$7&lt;=$K23),(($D23-$O23)/$N23),0))))),(((IF(Data!$C$2&gt;0,(IF(OR(DI$5=Data!$F$2,DI$5=Data!$G$2,(IF(COUNTIF(Data!$A$2:$A$939,DI$7),DI$7=(VLOOKUP(DI$7,Data!$A$2:$A$852,1,FALSE)),0))),"H",IF(AND(DI$7&gt;=$J23,DI$7&lt;=$L23),($D23*$P23/$M23),0))),IF(AND(DI$7&gt;=$J23,DI$7&lt;=$L23),(($D23*$P23)/$M23),0))))))</f>
        <v>0</v>
      </c>
      <c r="DJ24" s="37">
        <f>IF(DJ$7&gt;$L23,(((IF(Data!$C$2&gt;0,(IF(OR(DJ$5=Data!$F$2,DJ$5=Data!$G$2,(IF(COUNTIF(Data!$A$2:$A$939,DJ$7),DJ$7=(VLOOKUP(DJ$7,Data!$A$2:$A$852,1,FALSE)),0))),"H",IF(AND(DJ$7&gt;=$J23,DJ$7&lt;=$K23),($D23*(1-$P23)/$N23),0))),IF(AND(DJ$7&gt;=$J23,DJ$7&lt;=$K23),(($D23-$O23)/$N23),0))))),(((IF(Data!$C$2&gt;0,(IF(OR(DJ$5=Data!$F$2,DJ$5=Data!$G$2,(IF(COUNTIF(Data!$A$2:$A$939,DJ$7),DJ$7=(VLOOKUP(DJ$7,Data!$A$2:$A$852,1,FALSE)),0))),"H",IF(AND(DJ$7&gt;=$J23,DJ$7&lt;=$L23),($D23*$P23/$M23),0))),IF(AND(DJ$7&gt;=$J23,DJ$7&lt;=$L23),(($D23*$P23)/$M23),0))))))</f>
        <v>0</v>
      </c>
      <c r="DK24" s="37">
        <f>IF(DK$7&gt;$L23,(((IF(Data!$C$2&gt;0,(IF(OR(DK$5=Data!$F$2,DK$5=Data!$G$2,(IF(COUNTIF(Data!$A$2:$A$939,DK$7),DK$7=(VLOOKUP(DK$7,Data!$A$2:$A$852,1,FALSE)),0))),"H",IF(AND(DK$7&gt;=$J23,DK$7&lt;=$K23),($D23*(1-$P23)/$N23),0))),IF(AND(DK$7&gt;=$J23,DK$7&lt;=$K23),(($D23-$O23)/$N23),0))))),(((IF(Data!$C$2&gt;0,(IF(OR(DK$5=Data!$F$2,DK$5=Data!$G$2,(IF(COUNTIF(Data!$A$2:$A$939,DK$7),DK$7=(VLOOKUP(DK$7,Data!$A$2:$A$852,1,FALSE)),0))),"H",IF(AND(DK$7&gt;=$J23,DK$7&lt;=$L23),($D23*$P23/$M23),0))),IF(AND(DK$7&gt;=$J23,DK$7&lt;=$L23),(($D23*$P23)/$M23),0))))))</f>
        <v>0</v>
      </c>
      <c r="DL24" s="37" t="str">
        <f>IF(DL$7&gt;$L23,(((IF(Data!$C$2&gt;0,(IF(OR(DL$5=Data!$F$2,DL$5=Data!$G$2,(IF(COUNTIF(Data!$A$2:$A$939,DL$7),DL$7=(VLOOKUP(DL$7,Data!$A$2:$A$852,1,FALSE)),0))),"H",IF(AND(DL$7&gt;=$J23,DL$7&lt;=$K23),($D23*(1-$P23)/$N23),0))),IF(AND(DL$7&gt;=$J23,DL$7&lt;=$K23),(($D23-$O23)/$N23),0))))),(((IF(Data!$C$2&gt;0,(IF(OR(DL$5=Data!$F$2,DL$5=Data!$G$2,(IF(COUNTIF(Data!$A$2:$A$939,DL$7),DL$7=(VLOOKUP(DL$7,Data!$A$2:$A$852,1,FALSE)),0))),"H",IF(AND(DL$7&gt;=$J23,DL$7&lt;=$L23),($D23*$P23/$M23),0))),IF(AND(DL$7&gt;=$J23,DL$7&lt;=$L23),(($D23*$P23)/$M23),0))))))</f>
        <v>H</v>
      </c>
      <c r="DM24" s="37" t="str">
        <f>IF(DM$7&gt;$L23,(((IF(Data!$C$2&gt;0,(IF(OR(DM$5=Data!$F$2,DM$5=Data!$G$2,(IF(COUNTIF(Data!$A$2:$A$939,DM$7),DM$7=(VLOOKUP(DM$7,Data!$A$2:$A$852,1,FALSE)),0))),"H",IF(AND(DM$7&gt;=$J23,DM$7&lt;=$K23),($D23*(1-$P23)/$N23),0))),IF(AND(DM$7&gt;=$J23,DM$7&lt;=$K23),(($D23-$O23)/$N23),0))))),(((IF(Data!$C$2&gt;0,(IF(OR(DM$5=Data!$F$2,DM$5=Data!$G$2,(IF(COUNTIF(Data!$A$2:$A$939,DM$7),DM$7=(VLOOKUP(DM$7,Data!$A$2:$A$852,1,FALSE)),0))),"H",IF(AND(DM$7&gt;=$J23,DM$7&lt;=$L23),($D23*$P23/$M23),0))),IF(AND(DM$7&gt;=$J23,DM$7&lt;=$L23),(($D23*$P23)/$M23),0))))))</f>
        <v>H</v>
      </c>
      <c r="DN24" s="37">
        <f>IF(DN$7&gt;$L23,(((IF(Data!$C$2&gt;0,(IF(OR(DN$5=Data!$F$2,DN$5=Data!$G$2,(IF(COUNTIF(Data!$A$2:$A$939,DN$7),DN$7=(VLOOKUP(DN$7,Data!$A$2:$A$852,1,FALSE)),0))),"H",IF(AND(DN$7&gt;=$J23,DN$7&lt;=$K23),($D23*(1-$P23)/$N23),0))),IF(AND(DN$7&gt;=$J23,DN$7&lt;=$K23),(($D23-$O23)/$N23),0))))),(((IF(Data!$C$2&gt;0,(IF(OR(DN$5=Data!$F$2,DN$5=Data!$G$2,(IF(COUNTIF(Data!$A$2:$A$939,DN$7),DN$7=(VLOOKUP(DN$7,Data!$A$2:$A$852,1,FALSE)),0))),"H",IF(AND(DN$7&gt;=$J23,DN$7&lt;=$L23),($D23*$P23/$M23),0))),IF(AND(DN$7&gt;=$J23,DN$7&lt;=$L23),(($D23*$P23)/$M23),0))))))</f>
        <v>0</v>
      </c>
      <c r="DO24" s="37">
        <f>IF(DO$7&gt;$L23,(((IF(Data!$C$2&gt;0,(IF(OR(DO$5=Data!$F$2,DO$5=Data!$G$2,(IF(COUNTIF(Data!$A$2:$A$939,DO$7),DO$7=(VLOOKUP(DO$7,Data!$A$2:$A$852,1,FALSE)),0))),"H",IF(AND(DO$7&gt;=$J23,DO$7&lt;=$K23),($D23*(1-$P23)/$N23),0))),IF(AND(DO$7&gt;=$J23,DO$7&lt;=$K23),(($D23-$O23)/$N23),0))))),(((IF(Data!$C$2&gt;0,(IF(OR(DO$5=Data!$F$2,DO$5=Data!$G$2,(IF(COUNTIF(Data!$A$2:$A$939,DO$7),DO$7=(VLOOKUP(DO$7,Data!$A$2:$A$852,1,FALSE)),0))),"H",IF(AND(DO$7&gt;=$J23,DO$7&lt;=$L23),($D23*$P23/$M23),0))),IF(AND(DO$7&gt;=$J23,DO$7&lt;=$L23),(($D23*$P23)/$M23),0))))))</f>
        <v>0</v>
      </c>
      <c r="DP24" s="37">
        <f>IF(DP$7&gt;$L23,(((IF(Data!$C$2&gt;0,(IF(OR(DP$5=Data!$F$2,DP$5=Data!$G$2,(IF(COUNTIF(Data!$A$2:$A$939,DP$7),DP$7=(VLOOKUP(DP$7,Data!$A$2:$A$852,1,FALSE)),0))),"H",IF(AND(DP$7&gt;=$J23,DP$7&lt;=$K23),($D23*(1-$P23)/$N23),0))),IF(AND(DP$7&gt;=$J23,DP$7&lt;=$K23),(($D23-$O23)/$N23),0))))),(((IF(Data!$C$2&gt;0,(IF(OR(DP$5=Data!$F$2,DP$5=Data!$G$2,(IF(COUNTIF(Data!$A$2:$A$939,DP$7),DP$7=(VLOOKUP(DP$7,Data!$A$2:$A$852,1,FALSE)),0))),"H",IF(AND(DP$7&gt;=$J23,DP$7&lt;=$L23),($D23*$P23/$M23),0))),IF(AND(DP$7&gt;=$J23,DP$7&lt;=$L23),(($D23*$P23)/$M23),0))))))</f>
        <v>0</v>
      </c>
      <c r="DQ24" s="37">
        <f>IF(DQ$7&gt;$L23,(((IF(Data!$C$2&gt;0,(IF(OR(DQ$5=Data!$F$2,DQ$5=Data!$G$2,(IF(COUNTIF(Data!$A$2:$A$939,DQ$7),DQ$7=(VLOOKUP(DQ$7,Data!$A$2:$A$852,1,FALSE)),0))),"H",IF(AND(DQ$7&gt;=$J23,DQ$7&lt;=$K23),($D23*(1-$P23)/$N23),0))),IF(AND(DQ$7&gt;=$J23,DQ$7&lt;=$K23),(($D23-$O23)/$N23),0))))),(((IF(Data!$C$2&gt;0,(IF(OR(DQ$5=Data!$F$2,DQ$5=Data!$G$2,(IF(COUNTIF(Data!$A$2:$A$939,DQ$7),DQ$7=(VLOOKUP(DQ$7,Data!$A$2:$A$852,1,FALSE)),0))),"H",IF(AND(DQ$7&gt;=$J23,DQ$7&lt;=$L23),($D23*$P23/$M23),0))),IF(AND(DQ$7&gt;=$J23,DQ$7&lt;=$L23),(($D23*$P23)/$M23),0))))))</f>
        <v>0</v>
      </c>
      <c r="DR24" s="37">
        <f>IF(DR$7&gt;$L23,(((IF(Data!$C$2&gt;0,(IF(OR(DR$5=Data!$F$2,DR$5=Data!$G$2,(IF(COUNTIF(Data!$A$2:$A$939,DR$7),DR$7=(VLOOKUP(DR$7,Data!$A$2:$A$852,1,FALSE)),0))),"H",IF(AND(DR$7&gt;=$J23,DR$7&lt;=$K23),($D23*(1-$P23)/$N23),0))),IF(AND(DR$7&gt;=$J23,DR$7&lt;=$K23),(($D23-$O23)/$N23),0))))),(((IF(Data!$C$2&gt;0,(IF(OR(DR$5=Data!$F$2,DR$5=Data!$G$2,(IF(COUNTIF(Data!$A$2:$A$939,DR$7),DR$7=(VLOOKUP(DR$7,Data!$A$2:$A$852,1,FALSE)),0))),"H",IF(AND(DR$7&gt;=$J23,DR$7&lt;=$L23),($D23*$P23/$M23),0))),IF(AND(DR$7&gt;=$J23,DR$7&lt;=$L23),(($D23*$P23)/$M23),0))))))</f>
        <v>0</v>
      </c>
      <c r="DS24" s="37" t="str">
        <f>IF(DS$7&gt;$L23,(((IF(Data!$C$2&gt;0,(IF(OR(DS$5=Data!$F$2,DS$5=Data!$G$2,(IF(COUNTIF(Data!$A$2:$A$939,DS$7),DS$7=(VLOOKUP(DS$7,Data!$A$2:$A$852,1,FALSE)),0))),"H",IF(AND(DS$7&gt;=$J23,DS$7&lt;=$K23),($D23*(1-$P23)/$N23),0))),IF(AND(DS$7&gt;=$J23,DS$7&lt;=$K23),(($D23-$O23)/$N23),0))))),(((IF(Data!$C$2&gt;0,(IF(OR(DS$5=Data!$F$2,DS$5=Data!$G$2,(IF(COUNTIF(Data!$A$2:$A$939,DS$7),DS$7=(VLOOKUP(DS$7,Data!$A$2:$A$852,1,FALSE)),0))),"H",IF(AND(DS$7&gt;=$J23,DS$7&lt;=$L23),($D23*$P23/$M23),0))),IF(AND(DS$7&gt;=$J23,DS$7&lt;=$L23),(($D23*$P23)/$M23),0))))))</f>
        <v>H</v>
      </c>
      <c r="DT24" s="37" t="str">
        <f>IF(DT$7&gt;$L23,(((IF(Data!$C$2&gt;0,(IF(OR(DT$5=Data!$F$2,DT$5=Data!$G$2,(IF(COUNTIF(Data!$A$2:$A$939,DT$7),DT$7=(VLOOKUP(DT$7,Data!$A$2:$A$852,1,FALSE)),0))),"H",IF(AND(DT$7&gt;=$J23,DT$7&lt;=$K23),($D23*(1-$P23)/$N23),0))),IF(AND(DT$7&gt;=$J23,DT$7&lt;=$K23),(($D23-$O23)/$N23),0))))),(((IF(Data!$C$2&gt;0,(IF(OR(DT$5=Data!$F$2,DT$5=Data!$G$2,(IF(COUNTIF(Data!$A$2:$A$939,DT$7),DT$7=(VLOOKUP(DT$7,Data!$A$2:$A$852,1,FALSE)),0))),"H",IF(AND(DT$7&gt;=$J23,DT$7&lt;=$L23),($D23*$P23/$M23),0))),IF(AND(DT$7&gt;=$J23,DT$7&lt;=$L23),(($D23*$P23)/$M23),0))))))</f>
        <v>H</v>
      </c>
      <c r="DU24" s="37">
        <f>IF(DU$7&gt;$L23,(((IF(Data!$C$2&gt;0,(IF(OR(DU$5=Data!$F$2,DU$5=Data!$G$2,(IF(COUNTIF(Data!$A$2:$A$939,DU$7),DU$7=(VLOOKUP(DU$7,Data!$A$2:$A$852,1,FALSE)),0))),"H",IF(AND(DU$7&gt;=$J23,DU$7&lt;=$K23),($D23*(1-$P23)/$N23),0))),IF(AND(DU$7&gt;=$J23,DU$7&lt;=$K23),(($D23-$O23)/$N23),0))))),(((IF(Data!$C$2&gt;0,(IF(OR(DU$5=Data!$F$2,DU$5=Data!$G$2,(IF(COUNTIF(Data!$A$2:$A$939,DU$7),DU$7=(VLOOKUP(DU$7,Data!$A$2:$A$852,1,FALSE)),0))),"H",IF(AND(DU$7&gt;=$J23,DU$7&lt;=$L23),($D23*$P23/$M23),0))),IF(AND(DU$7&gt;=$J23,DU$7&lt;=$L23),(($D23*$P23)/$M23),0))))))</f>
        <v>0</v>
      </c>
      <c r="DV24" s="37">
        <f>IF(DV$7&gt;$L23,(((IF(Data!$C$2&gt;0,(IF(OR(DV$5=Data!$F$2,DV$5=Data!$G$2,(IF(COUNTIF(Data!$A$2:$A$939,DV$7),DV$7=(VLOOKUP(DV$7,Data!$A$2:$A$852,1,FALSE)),0))),"H",IF(AND(DV$7&gt;=$J23,DV$7&lt;=$K23),($D23*(1-$P23)/$N23),0))),IF(AND(DV$7&gt;=$J23,DV$7&lt;=$K23),(($D23-$O23)/$N23),0))))),(((IF(Data!$C$2&gt;0,(IF(OR(DV$5=Data!$F$2,DV$5=Data!$G$2,(IF(COUNTIF(Data!$A$2:$A$939,DV$7),DV$7=(VLOOKUP(DV$7,Data!$A$2:$A$852,1,FALSE)),0))),"H",IF(AND(DV$7&gt;=$J23,DV$7&lt;=$L23),($D23*$P23/$M23),0))),IF(AND(DV$7&gt;=$J23,DV$7&lt;=$L23),(($D23*$P23)/$M23),0))))))</f>
        <v>0</v>
      </c>
      <c r="DW24" s="37">
        <f>IF(DW$7&gt;$L23,(((IF(Data!$C$2&gt;0,(IF(OR(DW$5=Data!$F$2,DW$5=Data!$G$2,(IF(COUNTIF(Data!$A$2:$A$939,DW$7),DW$7=(VLOOKUP(DW$7,Data!$A$2:$A$852,1,FALSE)),0))),"H",IF(AND(DW$7&gt;=$J23,DW$7&lt;=$K23),($D23*(1-$P23)/$N23),0))),IF(AND(DW$7&gt;=$J23,DW$7&lt;=$K23),(($D23-$O23)/$N23),0))))),(((IF(Data!$C$2&gt;0,(IF(OR(DW$5=Data!$F$2,DW$5=Data!$G$2,(IF(COUNTIF(Data!$A$2:$A$939,DW$7),DW$7=(VLOOKUP(DW$7,Data!$A$2:$A$852,1,FALSE)),0))),"H",IF(AND(DW$7&gt;=$J23,DW$7&lt;=$L23),($D23*$P23/$M23),0))),IF(AND(DW$7&gt;=$J23,DW$7&lt;=$L23),(($D23*$P23)/$M23),0))))))</f>
        <v>0</v>
      </c>
      <c r="DX24" s="37">
        <f>IF(DX$7&gt;$L23,(((IF(Data!$C$2&gt;0,(IF(OR(DX$5=Data!$F$2,DX$5=Data!$G$2,(IF(COUNTIF(Data!$A$2:$A$939,DX$7),DX$7=(VLOOKUP(DX$7,Data!$A$2:$A$852,1,FALSE)),0))),"H",IF(AND(DX$7&gt;=$J23,DX$7&lt;=$K23),($D23*(1-$P23)/$N23),0))),IF(AND(DX$7&gt;=$J23,DX$7&lt;=$K23),(($D23-$O23)/$N23),0))))),(((IF(Data!$C$2&gt;0,(IF(OR(DX$5=Data!$F$2,DX$5=Data!$G$2,(IF(COUNTIF(Data!$A$2:$A$939,DX$7),DX$7=(VLOOKUP(DX$7,Data!$A$2:$A$852,1,FALSE)),0))),"H",IF(AND(DX$7&gt;=$J23,DX$7&lt;=$L23),($D23*$P23/$M23),0))),IF(AND(DX$7&gt;=$J23,DX$7&lt;=$L23),(($D23*$P23)/$M23),0))))))</f>
        <v>0</v>
      </c>
      <c r="DY24" s="37">
        <f>IF(DY$7&gt;$L23,(((IF(Data!$C$2&gt;0,(IF(OR(DY$5=Data!$F$2,DY$5=Data!$G$2,(IF(COUNTIF(Data!$A$2:$A$939,DY$7),DY$7=(VLOOKUP(DY$7,Data!$A$2:$A$852,1,FALSE)),0))),"H",IF(AND(DY$7&gt;=$J23,DY$7&lt;=$K23),($D23*(1-$P23)/$N23),0))),IF(AND(DY$7&gt;=$J23,DY$7&lt;=$K23),(($D23-$O23)/$N23),0))))),(((IF(Data!$C$2&gt;0,(IF(OR(DY$5=Data!$F$2,DY$5=Data!$G$2,(IF(COUNTIF(Data!$A$2:$A$939,DY$7),DY$7=(VLOOKUP(DY$7,Data!$A$2:$A$852,1,FALSE)),0))),"H",IF(AND(DY$7&gt;=$J23,DY$7&lt;=$L23),($D23*$P23/$M23),0))),IF(AND(DY$7&gt;=$J23,DY$7&lt;=$L23),(($D23*$P23)/$M23),0))))))</f>
        <v>0</v>
      </c>
      <c r="DZ24" s="37" t="str">
        <f>IF(DZ$7&gt;$L23,(((IF(Data!$C$2&gt;0,(IF(OR(DZ$5=Data!$F$2,DZ$5=Data!$G$2,(IF(COUNTIF(Data!$A$2:$A$939,DZ$7),DZ$7=(VLOOKUP(DZ$7,Data!$A$2:$A$852,1,FALSE)),0))),"H",IF(AND(DZ$7&gt;=$J23,DZ$7&lt;=$K23),($D23*(1-$P23)/$N23),0))),IF(AND(DZ$7&gt;=$J23,DZ$7&lt;=$K23),(($D23-$O23)/$N23),0))))),(((IF(Data!$C$2&gt;0,(IF(OR(DZ$5=Data!$F$2,DZ$5=Data!$G$2,(IF(COUNTIF(Data!$A$2:$A$939,DZ$7),DZ$7=(VLOOKUP(DZ$7,Data!$A$2:$A$852,1,FALSE)),0))),"H",IF(AND(DZ$7&gt;=$J23,DZ$7&lt;=$L23),($D23*$P23/$M23),0))),IF(AND(DZ$7&gt;=$J23,DZ$7&lt;=$L23),(($D23*$P23)/$M23),0))))))</f>
        <v>H</v>
      </c>
      <c r="EA24" s="37" t="str">
        <f>IF(EA$7&gt;$L23,(((IF(Data!$C$2&gt;0,(IF(OR(EA$5=Data!$F$2,EA$5=Data!$G$2,(IF(COUNTIF(Data!$A$2:$A$939,EA$7),EA$7=(VLOOKUP(EA$7,Data!$A$2:$A$852,1,FALSE)),0))),"H",IF(AND(EA$7&gt;=$J23,EA$7&lt;=$K23),($D23*(1-$P23)/$N23),0))),IF(AND(EA$7&gt;=$J23,EA$7&lt;=$K23),(($D23-$O23)/$N23),0))))),(((IF(Data!$C$2&gt;0,(IF(OR(EA$5=Data!$F$2,EA$5=Data!$G$2,(IF(COUNTIF(Data!$A$2:$A$939,EA$7),EA$7=(VLOOKUP(EA$7,Data!$A$2:$A$852,1,FALSE)),0))),"H",IF(AND(EA$7&gt;=$J23,EA$7&lt;=$L23),($D23*$P23/$M23),0))),IF(AND(EA$7&gt;=$J23,EA$7&lt;=$L23),(($D23*$P23)/$M23),0))))))</f>
        <v>H</v>
      </c>
      <c r="EB24" s="37">
        <f>IF(EB$7&gt;$L23,(((IF(Data!$C$2&gt;0,(IF(OR(EB$5=Data!$F$2,EB$5=Data!$G$2,(IF(COUNTIF(Data!$A$2:$A$939,EB$7),EB$7=(VLOOKUP(EB$7,Data!$A$2:$A$852,1,FALSE)),0))),"H",IF(AND(EB$7&gt;=$J23,EB$7&lt;=$K23),($D23*(1-$P23)/$N23),0))),IF(AND(EB$7&gt;=$J23,EB$7&lt;=$K23),(($D23-$O23)/$N23),0))))),(((IF(Data!$C$2&gt;0,(IF(OR(EB$5=Data!$F$2,EB$5=Data!$G$2,(IF(COUNTIF(Data!$A$2:$A$939,EB$7),EB$7=(VLOOKUP(EB$7,Data!$A$2:$A$852,1,FALSE)),0))),"H",IF(AND(EB$7&gt;=$J23,EB$7&lt;=$L23),($D23*$P23/$M23),0))),IF(AND(EB$7&gt;=$J23,EB$7&lt;=$L23),(($D23*$P23)/$M23),0))))))</f>
        <v>0</v>
      </c>
      <c r="EC24" s="37">
        <f>IF(EC$7&gt;$L23,(((IF(Data!$C$2&gt;0,(IF(OR(EC$5=Data!$F$2,EC$5=Data!$G$2,(IF(COUNTIF(Data!$A$2:$A$939,EC$7),EC$7=(VLOOKUP(EC$7,Data!$A$2:$A$852,1,FALSE)),0))),"H",IF(AND(EC$7&gt;=$J23,EC$7&lt;=$K23),($D23*(1-$P23)/$N23),0))),IF(AND(EC$7&gt;=$J23,EC$7&lt;=$K23),(($D23-$O23)/$N23),0))))),(((IF(Data!$C$2&gt;0,(IF(OR(EC$5=Data!$F$2,EC$5=Data!$G$2,(IF(COUNTIF(Data!$A$2:$A$939,EC$7),EC$7=(VLOOKUP(EC$7,Data!$A$2:$A$852,1,FALSE)),0))),"H",IF(AND(EC$7&gt;=$J23,EC$7&lt;=$L23),($D23*$P23/$M23),0))),IF(AND(EC$7&gt;=$J23,EC$7&lt;=$L23),(($D23*$P23)/$M23),0))))))</f>
        <v>0</v>
      </c>
      <c r="ED24" s="37">
        <f>IF(ED$7&gt;$L23,(((IF(Data!$C$2&gt;0,(IF(OR(ED$5=Data!$F$2,ED$5=Data!$G$2,(IF(COUNTIF(Data!$A$2:$A$939,ED$7),ED$7=(VLOOKUP(ED$7,Data!$A$2:$A$852,1,FALSE)),0))),"H",IF(AND(ED$7&gt;=$J23,ED$7&lt;=$K23),($D23*(1-$P23)/$N23),0))),IF(AND(ED$7&gt;=$J23,ED$7&lt;=$K23),(($D23-$O23)/$N23),0))))),(((IF(Data!$C$2&gt;0,(IF(OR(ED$5=Data!$F$2,ED$5=Data!$G$2,(IF(COUNTIF(Data!$A$2:$A$939,ED$7),ED$7=(VLOOKUP(ED$7,Data!$A$2:$A$852,1,FALSE)),0))),"H",IF(AND(ED$7&gt;=$J23,ED$7&lt;=$L23),($D23*$P23/$M23),0))),IF(AND(ED$7&gt;=$J23,ED$7&lt;=$L23),(($D23*$P23)/$M23),0))))))</f>
        <v>0</v>
      </c>
      <c r="EE24" s="37">
        <f>IF(EE$7&gt;$L23,(((IF(Data!$C$2&gt;0,(IF(OR(EE$5=Data!$F$2,EE$5=Data!$G$2,(IF(COUNTIF(Data!$A$2:$A$939,EE$7),EE$7=(VLOOKUP(EE$7,Data!$A$2:$A$852,1,FALSE)),0))),"H",IF(AND(EE$7&gt;=$J23,EE$7&lt;=$K23),($D23*(1-$P23)/$N23),0))),IF(AND(EE$7&gt;=$J23,EE$7&lt;=$K23),(($D23-$O23)/$N23),0))))),(((IF(Data!$C$2&gt;0,(IF(OR(EE$5=Data!$F$2,EE$5=Data!$G$2,(IF(COUNTIF(Data!$A$2:$A$939,EE$7),EE$7=(VLOOKUP(EE$7,Data!$A$2:$A$852,1,FALSE)),0))),"H",IF(AND(EE$7&gt;=$J23,EE$7&lt;=$L23),($D23*$P23/$M23),0))),IF(AND(EE$7&gt;=$J23,EE$7&lt;=$L23),(($D23*$P23)/$M23),0))))))</f>
        <v>0</v>
      </c>
      <c r="EF24" s="37">
        <f>IF(EF$7&gt;$L23,(((IF(Data!$C$2&gt;0,(IF(OR(EF$5=Data!$F$2,EF$5=Data!$G$2,(IF(COUNTIF(Data!$A$2:$A$939,EF$7),EF$7=(VLOOKUP(EF$7,Data!$A$2:$A$852,1,FALSE)),0))),"H",IF(AND(EF$7&gt;=$J23,EF$7&lt;=$K23),($D23*(1-$P23)/$N23),0))),IF(AND(EF$7&gt;=$J23,EF$7&lt;=$K23),(($D23-$O23)/$N23),0))))),(((IF(Data!$C$2&gt;0,(IF(OR(EF$5=Data!$F$2,EF$5=Data!$G$2,(IF(COUNTIF(Data!$A$2:$A$939,EF$7),EF$7=(VLOOKUP(EF$7,Data!$A$2:$A$852,1,FALSE)),0))),"H",IF(AND(EF$7&gt;=$J23,EF$7&lt;=$L23),($D23*$P23/$M23),0))),IF(AND(EF$7&gt;=$J23,EF$7&lt;=$L23),(($D23*$P23)/$M23),0))))))</f>
        <v>0</v>
      </c>
      <c r="EG24" s="37" t="str">
        <f>IF(EG$7&gt;$L23,(((IF(Data!$C$2&gt;0,(IF(OR(EG$5=Data!$F$2,EG$5=Data!$G$2,(IF(COUNTIF(Data!$A$2:$A$939,EG$7),EG$7=(VLOOKUP(EG$7,Data!$A$2:$A$852,1,FALSE)),0))),"H",IF(AND(EG$7&gt;=$J23,EG$7&lt;=$K23),($D23*(1-$P23)/$N23),0))),IF(AND(EG$7&gt;=$J23,EG$7&lt;=$K23),(($D23-$O23)/$N23),0))))),(((IF(Data!$C$2&gt;0,(IF(OR(EG$5=Data!$F$2,EG$5=Data!$G$2,(IF(COUNTIF(Data!$A$2:$A$939,EG$7),EG$7=(VLOOKUP(EG$7,Data!$A$2:$A$852,1,FALSE)),0))),"H",IF(AND(EG$7&gt;=$J23,EG$7&lt;=$L23),($D23*$P23/$M23),0))),IF(AND(EG$7&gt;=$J23,EG$7&lt;=$L23),(($D23*$P23)/$M23),0))))))</f>
        <v>H</v>
      </c>
      <c r="EH24" s="37" t="str">
        <f>IF(EH$7&gt;$L23,(((IF(Data!$C$2&gt;0,(IF(OR(EH$5=Data!$F$2,EH$5=Data!$G$2,(IF(COUNTIF(Data!$A$2:$A$939,EH$7),EH$7=(VLOOKUP(EH$7,Data!$A$2:$A$852,1,FALSE)),0))),"H",IF(AND(EH$7&gt;=$J23,EH$7&lt;=$K23),($D23*(1-$P23)/$N23),0))),IF(AND(EH$7&gt;=$J23,EH$7&lt;=$K23),(($D23-$O23)/$N23),0))))),(((IF(Data!$C$2&gt;0,(IF(OR(EH$5=Data!$F$2,EH$5=Data!$G$2,(IF(COUNTIF(Data!$A$2:$A$939,EH$7),EH$7=(VLOOKUP(EH$7,Data!$A$2:$A$852,1,FALSE)),0))),"H",IF(AND(EH$7&gt;=$J23,EH$7&lt;=$L23),($D23*$P23/$M23),0))),IF(AND(EH$7&gt;=$J23,EH$7&lt;=$L23),(($D23*$P23)/$M23),0))))))</f>
        <v>H</v>
      </c>
      <c r="EI24" s="37">
        <f>IF(EI$7&gt;$L23,(((IF(Data!$C$2&gt;0,(IF(OR(EI$5=Data!$F$2,EI$5=Data!$G$2,(IF(COUNTIF(Data!$A$2:$A$939,EI$7),EI$7=(VLOOKUP(EI$7,Data!$A$2:$A$852,1,FALSE)),0))),"H",IF(AND(EI$7&gt;=$J23,EI$7&lt;=$K23),($D23*(1-$P23)/$N23),0))),IF(AND(EI$7&gt;=$J23,EI$7&lt;=$K23),(($D23-$O23)/$N23),0))))),(((IF(Data!$C$2&gt;0,(IF(OR(EI$5=Data!$F$2,EI$5=Data!$G$2,(IF(COUNTIF(Data!$A$2:$A$939,EI$7),EI$7=(VLOOKUP(EI$7,Data!$A$2:$A$852,1,FALSE)),0))),"H",IF(AND(EI$7&gt;=$J23,EI$7&lt;=$L23),($D23*$P23/$M23),0))),IF(AND(EI$7&gt;=$J23,EI$7&lt;=$L23),(($D23*$P23)/$M23),0))))))</f>
        <v>0</v>
      </c>
      <c r="EJ24" s="37">
        <f>IF(EJ$7&gt;$L23,(((IF(Data!$C$2&gt;0,(IF(OR(EJ$5=Data!$F$2,EJ$5=Data!$G$2,(IF(COUNTIF(Data!$A$2:$A$939,EJ$7),EJ$7=(VLOOKUP(EJ$7,Data!$A$2:$A$852,1,FALSE)),0))),"H",IF(AND(EJ$7&gt;=$J23,EJ$7&lt;=$K23),($D23*(1-$P23)/$N23),0))),IF(AND(EJ$7&gt;=$J23,EJ$7&lt;=$K23),(($D23-$O23)/$N23),0))))),(((IF(Data!$C$2&gt;0,(IF(OR(EJ$5=Data!$F$2,EJ$5=Data!$G$2,(IF(COUNTIF(Data!$A$2:$A$939,EJ$7),EJ$7=(VLOOKUP(EJ$7,Data!$A$2:$A$852,1,FALSE)),0))),"H",IF(AND(EJ$7&gt;=$J23,EJ$7&lt;=$L23),($D23*$P23/$M23),0))),IF(AND(EJ$7&gt;=$J23,EJ$7&lt;=$L23),(($D23*$P23)/$M23),0))))))</f>
        <v>0</v>
      </c>
      <c r="EK24" s="37">
        <f>IF(EK$7&gt;$L23,(((IF(Data!$C$2&gt;0,(IF(OR(EK$5=Data!$F$2,EK$5=Data!$G$2,(IF(COUNTIF(Data!$A$2:$A$939,EK$7),EK$7=(VLOOKUP(EK$7,Data!$A$2:$A$852,1,FALSE)),0))),"H",IF(AND(EK$7&gt;=$J23,EK$7&lt;=$K23),($D23*(1-$P23)/$N23),0))),IF(AND(EK$7&gt;=$J23,EK$7&lt;=$K23),(($D23-$O23)/$N23),0))))),(((IF(Data!$C$2&gt;0,(IF(OR(EK$5=Data!$F$2,EK$5=Data!$G$2,(IF(COUNTIF(Data!$A$2:$A$939,EK$7),EK$7=(VLOOKUP(EK$7,Data!$A$2:$A$852,1,FALSE)),0))),"H",IF(AND(EK$7&gt;=$J23,EK$7&lt;=$L23),($D23*$P23/$M23),0))),IF(AND(EK$7&gt;=$J23,EK$7&lt;=$L23),(($D23*$P23)/$M23),0))))))</f>
        <v>0</v>
      </c>
      <c r="EL24" s="37">
        <f>IF(EL$7&gt;$L23,(((IF(Data!$C$2&gt;0,(IF(OR(EL$5=Data!$F$2,EL$5=Data!$G$2,(IF(COUNTIF(Data!$A$2:$A$939,EL$7),EL$7=(VLOOKUP(EL$7,Data!$A$2:$A$852,1,FALSE)),0))),"H",IF(AND(EL$7&gt;=$J23,EL$7&lt;=$K23),($D23*(1-$P23)/$N23),0))),IF(AND(EL$7&gt;=$J23,EL$7&lt;=$K23),(($D23-$O23)/$N23),0))))),(((IF(Data!$C$2&gt;0,(IF(OR(EL$5=Data!$F$2,EL$5=Data!$G$2,(IF(COUNTIF(Data!$A$2:$A$939,EL$7),EL$7=(VLOOKUP(EL$7,Data!$A$2:$A$852,1,FALSE)),0))),"H",IF(AND(EL$7&gt;=$J23,EL$7&lt;=$L23),($D23*$P23/$M23),0))),IF(AND(EL$7&gt;=$J23,EL$7&lt;=$L23),(($D23*$P23)/$M23),0))))))</f>
        <v>0</v>
      </c>
      <c r="EM24" s="37">
        <f>IF(EM$7&gt;$L23,(((IF(Data!$C$2&gt;0,(IF(OR(EM$5=Data!$F$2,EM$5=Data!$G$2,(IF(COUNTIF(Data!$A$2:$A$939,EM$7),EM$7=(VLOOKUP(EM$7,Data!$A$2:$A$852,1,FALSE)),0))),"H",IF(AND(EM$7&gt;=$J23,EM$7&lt;=$K23),($D23*(1-$P23)/$N23),0))),IF(AND(EM$7&gt;=$J23,EM$7&lt;=$K23),(($D23-$O23)/$N23),0))))),(((IF(Data!$C$2&gt;0,(IF(OR(EM$5=Data!$F$2,EM$5=Data!$G$2,(IF(COUNTIF(Data!$A$2:$A$939,EM$7),EM$7=(VLOOKUP(EM$7,Data!$A$2:$A$852,1,FALSE)),0))),"H",IF(AND(EM$7&gt;=$J23,EM$7&lt;=$L23),($D23*$P23/$M23),0))),IF(AND(EM$7&gt;=$J23,EM$7&lt;=$L23),(($D23*$P23)/$M23),0))))))</f>
        <v>0</v>
      </c>
      <c r="EN24" s="37" t="str">
        <f>IF(EN$7&gt;$L23,(((IF(Data!$C$2&gt;0,(IF(OR(EN$5=Data!$F$2,EN$5=Data!$G$2,(IF(COUNTIF(Data!$A$2:$A$939,EN$7),EN$7=(VLOOKUP(EN$7,Data!$A$2:$A$852,1,FALSE)),0))),"H",IF(AND(EN$7&gt;=$J23,EN$7&lt;=$K23),($D23*(1-$P23)/$N23),0))),IF(AND(EN$7&gt;=$J23,EN$7&lt;=$K23),(($D23-$O23)/$N23),0))))),(((IF(Data!$C$2&gt;0,(IF(OR(EN$5=Data!$F$2,EN$5=Data!$G$2,(IF(COUNTIF(Data!$A$2:$A$939,EN$7),EN$7=(VLOOKUP(EN$7,Data!$A$2:$A$852,1,FALSE)),0))),"H",IF(AND(EN$7&gt;=$J23,EN$7&lt;=$L23),($D23*$P23/$M23),0))),IF(AND(EN$7&gt;=$J23,EN$7&lt;=$L23),(($D23*$P23)/$M23),0))))))</f>
        <v>H</v>
      </c>
      <c r="EO24" s="38" t="str">
        <f>IF(EO$7&gt;$L23,(((IF(Data!$C$2&gt;0,(IF(OR(EO$5=Data!$F$2,EO$5=Data!$G$2,(IF(COUNTIF(Data!$A$2:$A$939,EO$7),EO$7=(VLOOKUP(EO$7,Data!$A$2:$A$852,1,FALSE)),0))),"H",IF(AND(EO$7&gt;=$J23,EO$7&lt;=$K23),($D23*(1-$P23)/$N23),0))),IF(AND(EO$7&gt;=$J23,EO$7&lt;=$K23),(($D23-$O23)/$N23),0))))),(((IF(Data!$C$2&gt;0,(IF(OR(EO$5=Data!$F$2,EO$5=Data!$G$2,(IF(COUNTIF(Data!$A$2:$A$939,EO$7),EO$7=(VLOOKUP(EO$7,Data!$A$2:$A$852,1,FALSE)),0))),"H",IF(AND(EO$7&gt;=$J23,EO$7&lt;=$L23),($D23*$P23/$M23),0))),IF(AND(EO$7&gt;=$J23,EO$7&lt;=$L23),(($D23*$P23)/$M23),0))))))</f>
        <v>H</v>
      </c>
      <c r="EP24" s="8" t="s">
        <v>48</v>
      </c>
      <c r="EQ24" s="18">
        <f>SUM(T24:EO24)-D23</f>
        <v>0</v>
      </c>
    </row>
    <row r="25" spans="1:147" ht="30" customHeight="1" thickTop="1">
      <c r="A25" s="370"/>
      <c r="B25" s="368"/>
      <c r="C25" s="368" t="s">
        <v>252</v>
      </c>
      <c r="D25" s="346">
        <v>16</v>
      </c>
      <c r="E25" s="350">
        <v>45125</v>
      </c>
      <c r="F25" s="350">
        <v>45126</v>
      </c>
      <c r="G25" s="348">
        <f>IF(F25&gt;0,(IF(E25&gt;0,IF(Data!$C$2&gt;0,((NETWORKDAYS.INTL(E25,F25,Data!$C$2,Data!$A$2:$A$1242))),((F25-E25)+1)),0)),0)</f>
        <v>2</v>
      </c>
      <c r="H25" s="346">
        <f>I25*D25</f>
        <v>16</v>
      </c>
      <c r="I25" s="362">
        <f>IF(G25&gt;0,((IF(AND(E25&lt;=$EJ$3,F25&gt;=$EJ$3),(IF(Data!$C$2&gt;0,NETWORKDAYS.INTL(E25,$EJ$3,Data!$C$2,Data!$A$2:$A$1231),$EJ$3-E25)),IF(F25&lt;=$EJ$3,G25,0)))/G25),0)</f>
        <v>1</v>
      </c>
      <c r="J25" s="350">
        <v>45129</v>
      </c>
      <c r="K25" s="350">
        <v>45132</v>
      </c>
      <c r="L25" s="350">
        <f>IF(K25&gt;=$EJ$3,$EJ$3,K25)</f>
        <v>45132</v>
      </c>
      <c r="M25" s="348">
        <f>IF(L25&gt;0,(IF(J25&gt;0,IF(Data!$C$2&gt;0,((NETWORKDAYS.INTL(J25,L25,Data!$C$2,Data!$A$2:$A$1242))),((L25-J25)+1)),0)),0)</f>
        <v>2</v>
      </c>
      <c r="N25" s="348">
        <f>IF(P25=1,0,IF(L25&gt;0,(IF(J25&gt;0,IF(Data!$C$2&gt;0,(((NETWORKDAYS.INTL($EJ$3,K25,Data!$C$2,Data!$A$2:$A$1242)))-1),((-$EJ$3+K25))),0)),0))</f>
        <v>0</v>
      </c>
      <c r="O25" s="346">
        <f>P25*D25</f>
        <v>16</v>
      </c>
      <c r="P25" s="362">
        <v>1</v>
      </c>
      <c r="Q25" s="344">
        <f>IF(K25&gt;0,F25-K25,0)</f>
        <v>-6</v>
      </c>
      <c r="R25" s="346">
        <f>IF(K25&gt;0,O25-H25,0)</f>
        <v>0</v>
      </c>
      <c r="S25" s="341">
        <f>IF(P25&gt;0,P25-I25,0)</f>
        <v>0</v>
      </c>
      <c r="T25" s="33">
        <f>IF(Data!$C$2&gt;0,(IF(OR(T$5=Data!$F$2,T$5=Data!$G$2,(IF(COUNTIF(Data!$A$2:$A$939,T$7),T$7=(VLOOKUP(T$7,Data!$A$2:$A$852,1,FALSE)),0))),"H",IF(AND(T$7&gt;=$E25,T$7&lt;=$F25),($D25/$G25),0))),IF(AND(T$7&gt;=$E25,T$7&lt;=$F25),($D25/$G25),0))</f>
        <v>0</v>
      </c>
      <c r="U25" s="34">
        <f>IF(Data!$C$2&gt;0,(IF(OR(U$5=Data!$F$2,U$5=Data!$G$2,(IF(COUNTIF(Data!$A$2:$A$939,U$7),U$7=(VLOOKUP(U$7,Data!$A$2:$A$852,1,FALSE)),0))),"H",IF(AND(U$7&gt;=$E25,U$7&lt;=$F25),($D25/$G25),0))),IF(AND(U$7&gt;=$E25,U$7&lt;=$F25),($D25/$G25),0))</f>
        <v>0</v>
      </c>
      <c r="V25" s="34">
        <f>IF(Data!$C$2&gt;0,(IF(OR(V$5=Data!$F$2,V$5=Data!$G$2,(IF(COUNTIF(Data!$A$2:$A$939,V$7),V$7=(VLOOKUP(V$7,Data!$A$2:$A$852,1,FALSE)),0))),"H",IF(AND(V$7&gt;=$E25,V$7&lt;=$F25),($D25/$G25),0))),IF(AND(V$7&gt;=$E25,V$7&lt;=$F25),($D25/$G25),0))</f>
        <v>0</v>
      </c>
      <c r="W25" s="34">
        <f>IF(Data!$C$2&gt;0,(IF(OR(W$5=Data!$F$2,W$5=Data!$G$2,(IF(COUNTIF(Data!$A$2:$A$939,W$7),W$7=(VLOOKUP(W$7,Data!$A$2:$A$852,1,FALSE)),0))),"H",IF(AND(W$7&gt;=$E25,W$7&lt;=$F25),($D25/$G25),0))),IF(AND(W$7&gt;=$E25,W$7&lt;=$F25),($D25/$G25),0))</f>
        <v>0</v>
      </c>
      <c r="X25" s="34">
        <f>IF(Data!$C$2&gt;0,(IF(OR(X$5=Data!$F$2,X$5=Data!$G$2,(IF(COUNTIF(Data!$A$2:$A$939,X$7),X$7=(VLOOKUP(X$7,Data!$A$2:$A$852,1,FALSE)),0))),"H",IF(AND(X$7&gt;=$E25,X$7&lt;=$F25),($D25/$G25),0))),IF(AND(X$7&gt;=$E25,X$7&lt;=$F25),($D25/$G25),0))</f>
        <v>0</v>
      </c>
      <c r="Y25" s="34" t="str">
        <f>IF(Data!$C$2&gt;0,(IF(OR(Y$5=Data!$F$2,Y$5=Data!$G$2,(IF(COUNTIF(Data!$A$2:$A$939,Y$7),Y$7=(VLOOKUP(Y$7,Data!$A$2:$A$852,1,FALSE)),0))),"H",IF(AND(Y$7&gt;=$E25,Y$7&lt;=$F25),($D25/$G25),0))),IF(AND(Y$7&gt;=$E25,Y$7&lt;=$F25),($D25/$G25),0))</f>
        <v>H</v>
      </c>
      <c r="Z25" s="34" t="str">
        <f>IF(Data!$C$2&gt;0,(IF(OR(Z$5=Data!$F$2,Z$5=Data!$G$2,(IF(COUNTIF(Data!$A$2:$A$939,Z$7),Z$7=(VLOOKUP(Z$7,Data!$A$2:$A$852,1,FALSE)),0))),"H",IF(AND(Z$7&gt;=$E25,Z$7&lt;=$F25),($D25/$G25),0))),IF(AND(Z$7&gt;=$E25,Z$7&lt;=$F25),($D25/$G25),0))</f>
        <v>H</v>
      </c>
      <c r="AA25" s="34">
        <f>IF(Data!$C$2&gt;0,(IF(OR(AA$5=Data!$F$2,AA$5=Data!$G$2,(IF(COUNTIF(Data!$A$2:$A$939,AA$7),AA$7=(VLOOKUP(AA$7,Data!$A$2:$A$852,1,FALSE)),0))),"H",IF(AND(AA$7&gt;=$E25,AA$7&lt;=$F25),($D25/$G25),0))),IF(AND(AA$7&gt;=$E25,AA$7&lt;=$F25),($D25/$G25),0))</f>
        <v>0</v>
      </c>
      <c r="AB25" s="34">
        <f>IF(Data!$C$2&gt;0,(IF(OR(AB$5=Data!$F$2,AB$5=Data!$G$2,(IF(COUNTIF(Data!$A$2:$A$939,AB$7),AB$7=(VLOOKUP(AB$7,Data!$A$2:$A$852,1,FALSE)),0))),"H",IF(AND(AB$7&gt;=$E25,AB$7&lt;=$F25),($D25/$G25),0))),IF(AND(AB$7&gt;=$E25,AB$7&lt;=$F25),($D25/$G25),0))</f>
        <v>0</v>
      </c>
      <c r="AC25" s="34">
        <f>IF(Data!$C$2&gt;0,(IF(OR(AC$5=Data!$F$2,AC$5=Data!$G$2,(IF(COUNTIF(Data!$A$2:$A$939,AC$7),AC$7=(VLOOKUP(AC$7,Data!$A$2:$A$852,1,FALSE)),0))),"H",IF(AND(AC$7&gt;=$E25,AC$7&lt;=$F25),($D25/$G25),0))),IF(AND(AC$7&gt;=$E25,AC$7&lt;=$F25),($D25/$G25),0))</f>
        <v>0</v>
      </c>
      <c r="AD25" s="34">
        <f>IF(Data!$C$2&gt;0,(IF(OR(AD$5=Data!$F$2,AD$5=Data!$G$2,(IF(COUNTIF(Data!$A$2:$A$939,AD$7),AD$7=(VLOOKUP(AD$7,Data!$A$2:$A$852,1,FALSE)),0))),"H",IF(AND(AD$7&gt;=$E25,AD$7&lt;=$F25),($D25/$G25),0))),IF(AND(AD$7&gt;=$E25,AD$7&lt;=$F25),($D25/$G25),0))</f>
        <v>0</v>
      </c>
      <c r="AE25" s="34">
        <f>IF(Data!$C$2&gt;0,(IF(OR(AE$5=Data!$F$2,AE$5=Data!$G$2,(IF(COUNTIF(Data!$A$2:$A$939,AE$7),AE$7=(VLOOKUP(AE$7,Data!$A$2:$A$852,1,FALSE)),0))),"H",IF(AND(AE$7&gt;=$E25,AE$7&lt;=$F25),($D25/$G25),0))),IF(AND(AE$7&gt;=$E25,AE$7&lt;=$F25),($D25/$G25),0))</f>
        <v>0</v>
      </c>
      <c r="AF25" s="34" t="str">
        <f>IF(Data!$C$2&gt;0,(IF(OR(AF$5=Data!$F$2,AF$5=Data!$G$2,(IF(COUNTIF(Data!$A$2:$A$939,AF$7),AF$7=(VLOOKUP(AF$7,Data!$A$2:$A$852,1,FALSE)),0))),"H",IF(AND(AF$7&gt;=$E25,AF$7&lt;=$F25),($D25/$G25),0))),IF(AND(AF$7&gt;=$E25,AF$7&lt;=$F25),($D25/$G25),0))</f>
        <v>H</v>
      </c>
      <c r="AG25" s="34" t="str">
        <f>IF(Data!$C$2&gt;0,(IF(OR(AG$5=Data!$F$2,AG$5=Data!$G$2,(IF(COUNTIF(Data!$A$2:$A$939,AG$7),AG$7=(VLOOKUP(AG$7,Data!$A$2:$A$852,1,FALSE)),0))),"H",IF(AND(AG$7&gt;=$E25,AG$7&lt;=$F25),($D25/$G25),0))),IF(AND(AG$7&gt;=$E25,AG$7&lt;=$F25),($D25/$G25),0))</f>
        <v>H</v>
      </c>
      <c r="AH25" s="34">
        <f>IF(Data!$C$2&gt;0,(IF(OR(AH$5=Data!$F$2,AH$5=Data!$G$2,(IF(COUNTIF(Data!$A$2:$A$939,AH$7),AH$7=(VLOOKUP(AH$7,Data!$A$2:$A$852,1,FALSE)),0))),"H",IF(AND(AH$7&gt;=$E25,AH$7&lt;=$F25),($D25/$G25),0))),IF(AND(AH$7&gt;=$E25,AH$7&lt;=$F25),($D25/$G25),0))</f>
        <v>0</v>
      </c>
      <c r="AI25" s="34">
        <f>IF(Data!$C$2&gt;0,(IF(OR(AI$5=Data!$F$2,AI$5=Data!$G$2,(IF(COUNTIF(Data!$A$2:$A$939,AI$7),AI$7=(VLOOKUP(AI$7,Data!$A$2:$A$852,1,FALSE)),0))),"H",IF(AND(AI$7&gt;=$E25,AI$7&lt;=$F25),($D25/$G25),0))),IF(AND(AI$7&gt;=$E25,AI$7&lt;=$F25),($D25/$G25),0))</f>
        <v>0</v>
      </c>
      <c r="AJ25" s="34">
        <f>IF(Data!$C$2&gt;0,(IF(OR(AJ$5=Data!$F$2,AJ$5=Data!$G$2,(IF(COUNTIF(Data!$A$2:$A$939,AJ$7),AJ$7=(VLOOKUP(AJ$7,Data!$A$2:$A$852,1,FALSE)),0))),"H",IF(AND(AJ$7&gt;=$E25,AJ$7&lt;=$F25),($D25/$G25),0))),IF(AND(AJ$7&gt;=$E25,AJ$7&lt;=$F25),($D25/$G25),0))</f>
        <v>0</v>
      </c>
      <c r="AK25" s="34">
        <f>IF(Data!$C$2&gt;0,(IF(OR(AK$5=Data!$F$2,AK$5=Data!$G$2,(IF(COUNTIF(Data!$A$2:$A$939,AK$7),AK$7=(VLOOKUP(AK$7,Data!$A$2:$A$852,1,FALSE)),0))),"H",IF(AND(AK$7&gt;=$E25,AK$7&lt;=$F25),($D25/$G25),0))),IF(AND(AK$7&gt;=$E25,AK$7&lt;=$F25),($D25/$G25),0))</f>
        <v>0</v>
      </c>
      <c r="AL25" s="34">
        <f>IF(Data!$C$2&gt;0,(IF(OR(AL$5=Data!$F$2,AL$5=Data!$G$2,(IF(COUNTIF(Data!$A$2:$A$939,AL$7),AL$7=(VLOOKUP(AL$7,Data!$A$2:$A$852,1,FALSE)),0))),"H",IF(AND(AL$7&gt;=$E25,AL$7&lt;=$F25),($D25/$G25),0))),IF(AND(AL$7&gt;=$E25,AL$7&lt;=$F25),($D25/$G25),0))</f>
        <v>0</v>
      </c>
      <c r="AM25" s="34" t="str">
        <f>IF(Data!$C$2&gt;0,(IF(OR(AM$5=Data!$F$2,AM$5=Data!$G$2,(IF(COUNTIF(Data!$A$2:$A$939,AM$7),AM$7=(VLOOKUP(AM$7,Data!$A$2:$A$852,1,FALSE)),0))),"H",IF(AND(AM$7&gt;=$E25,AM$7&lt;=$F25),($D25/$G25),0))),IF(AND(AM$7&gt;=$E25,AM$7&lt;=$F25),($D25/$G25),0))</f>
        <v>H</v>
      </c>
      <c r="AN25" s="34" t="str">
        <f>IF(Data!$C$2&gt;0,(IF(OR(AN$5=Data!$F$2,AN$5=Data!$G$2,(IF(COUNTIF(Data!$A$2:$A$939,AN$7),AN$7=(VLOOKUP(AN$7,Data!$A$2:$A$852,1,FALSE)),0))),"H",IF(AND(AN$7&gt;=$E25,AN$7&lt;=$F25),($D25/$G25),0))),IF(AND(AN$7&gt;=$E25,AN$7&lt;=$F25),($D25/$G25),0))</f>
        <v>H</v>
      </c>
      <c r="AO25" s="34">
        <f>IF(Data!$C$2&gt;0,(IF(OR(AO$5=Data!$F$2,AO$5=Data!$G$2,(IF(COUNTIF(Data!$A$2:$A$939,AO$7),AO$7=(VLOOKUP(AO$7,Data!$A$2:$A$852,1,FALSE)),0))),"H",IF(AND(AO$7&gt;=$E25,AO$7&lt;=$F25),($D25/$G25),0))),IF(AND(AO$7&gt;=$E25,AO$7&lt;=$F25),($D25/$G25),0))</f>
        <v>0</v>
      </c>
      <c r="AP25" s="34">
        <f>IF(Data!$C$2&gt;0,(IF(OR(AP$5=Data!$F$2,AP$5=Data!$G$2,(IF(COUNTIF(Data!$A$2:$A$939,AP$7),AP$7=(VLOOKUP(AP$7,Data!$A$2:$A$852,1,FALSE)),0))),"H",IF(AND(AP$7&gt;=$E25,AP$7&lt;=$F25),($D25/$G25),0))),IF(AND(AP$7&gt;=$E25,AP$7&lt;=$F25),($D25/$G25),0))</f>
        <v>0</v>
      </c>
      <c r="AQ25" s="34">
        <f>IF(Data!$C$2&gt;0,(IF(OR(AQ$5=Data!$F$2,AQ$5=Data!$G$2,(IF(COUNTIF(Data!$A$2:$A$939,AQ$7),AQ$7=(VLOOKUP(AQ$7,Data!$A$2:$A$852,1,FALSE)),0))),"H",IF(AND(AQ$7&gt;=$E25,AQ$7&lt;=$F25),($D25/$G25),0))),IF(AND(AQ$7&gt;=$E25,AQ$7&lt;=$F25),($D25/$G25),0))</f>
        <v>0</v>
      </c>
      <c r="AR25" s="34">
        <f>IF(Data!$C$2&gt;0,(IF(OR(AR$5=Data!$F$2,AR$5=Data!$G$2,(IF(COUNTIF(Data!$A$2:$A$939,AR$7),AR$7=(VLOOKUP(AR$7,Data!$A$2:$A$852,1,FALSE)),0))),"H",IF(AND(AR$7&gt;=$E25,AR$7&lt;=$F25),($D25/$G25),0))),IF(AND(AR$7&gt;=$E25,AR$7&lt;=$F25),($D25/$G25),0))</f>
        <v>0</v>
      </c>
      <c r="AS25" s="34">
        <f>IF(Data!$C$2&gt;0,(IF(OR(AS$5=Data!$F$2,AS$5=Data!$G$2,(IF(COUNTIF(Data!$A$2:$A$939,AS$7),AS$7=(VLOOKUP(AS$7,Data!$A$2:$A$852,1,FALSE)),0))),"H",IF(AND(AS$7&gt;=$E25,AS$7&lt;=$F25),($D25/$G25),0))),IF(AND(AS$7&gt;=$E25,AS$7&lt;=$F25),($D25/$G25),0))</f>
        <v>0</v>
      </c>
      <c r="AT25" s="34" t="str">
        <f>IF(Data!$C$2&gt;0,(IF(OR(AT$5=Data!$F$2,AT$5=Data!$G$2,(IF(COUNTIF(Data!$A$2:$A$939,AT$7),AT$7=(VLOOKUP(AT$7,Data!$A$2:$A$852,1,FALSE)),0))),"H",IF(AND(AT$7&gt;=$E25,AT$7&lt;=$F25),($D25/$G25),0))),IF(AND(AT$7&gt;=$E25,AT$7&lt;=$F25),($D25/$G25),0))</f>
        <v>H</v>
      </c>
      <c r="AU25" s="34" t="str">
        <f>IF(Data!$C$2&gt;0,(IF(OR(AU$5=Data!$F$2,AU$5=Data!$G$2,(IF(COUNTIF(Data!$A$2:$A$939,AU$7),AU$7=(VLOOKUP(AU$7,Data!$A$2:$A$852,1,FALSE)),0))),"H",IF(AND(AU$7&gt;=$E25,AU$7&lt;=$F25),($D25/$G25),0))),IF(AND(AU$7&gt;=$E25,AU$7&lt;=$F25),($D25/$G25),0))</f>
        <v>H</v>
      </c>
      <c r="AV25" s="34">
        <f>IF(Data!$C$2&gt;0,(IF(OR(AV$5=Data!$F$2,AV$5=Data!$G$2,(IF(COUNTIF(Data!$A$2:$A$939,AV$7),AV$7=(VLOOKUP(AV$7,Data!$A$2:$A$852,1,FALSE)),0))),"H",IF(AND(AV$7&gt;=$E25,AV$7&lt;=$F25),($D25/$G25),0))),IF(AND(AV$7&gt;=$E25,AV$7&lt;=$F25),($D25/$G25),0))</f>
        <v>0</v>
      </c>
      <c r="AW25" s="34">
        <f>IF(Data!$C$2&gt;0,(IF(OR(AW$5=Data!$F$2,AW$5=Data!$G$2,(IF(COUNTIF(Data!$A$2:$A$939,AW$7),AW$7=(VLOOKUP(AW$7,Data!$A$2:$A$852,1,FALSE)),0))),"H",IF(AND(AW$7&gt;=$E25,AW$7&lt;=$F25),($D25/$G25),0))),IF(AND(AW$7&gt;=$E25,AW$7&lt;=$F25),($D25/$G25),0))</f>
        <v>0</v>
      </c>
      <c r="AX25" s="34">
        <f>IF(Data!$C$2&gt;0,(IF(OR(AX$5=Data!$F$2,AX$5=Data!$G$2,(IF(COUNTIF(Data!$A$2:$A$939,AX$7),AX$7=(VLOOKUP(AX$7,Data!$A$2:$A$852,1,FALSE)),0))),"H",IF(AND(AX$7&gt;=$E25,AX$7&lt;=$F25),($D25/$G25),0))),IF(AND(AX$7&gt;=$E25,AX$7&lt;=$F25),($D25/$G25),0))</f>
        <v>0</v>
      </c>
      <c r="AY25" s="34">
        <f>IF(Data!$C$2&gt;0,(IF(OR(AY$5=Data!$F$2,AY$5=Data!$G$2,(IF(COUNTIF(Data!$A$2:$A$939,AY$7),AY$7=(VLOOKUP(AY$7,Data!$A$2:$A$852,1,FALSE)),0))),"H",IF(AND(AY$7&gt;=$E25,AY$7&lt;=$F25),($D25/$G25),0))),IF(AND(AY$7&gt;=$E25,AY$7&lt;=$F25),($D25/$G25),0))</f>
        <v>0</v>
      </c>
      <c r="AZ25" s="34">
        <f>IF(Data!$C$2&gt;0,(IF(OR(AZ$5=Data!$F$2,AZ$5=Data!$G$2,(IF(COUNTIF(Data!$A$2:$A$939,AZ$7),AZ$7=(VLOOKUP(AZ$7,Data!$A$2:$A$852,1,FALSE)),0))),"H",IF(AND(AZ$7&gt;=$E25,AZ$7&lt;=$F25),($D25/$G25),0))),IF(AND(AZ$7&gt;=$E25,AZ$7&lt;=$F25),($D25/$G25),0))</f>
        <v>0</v>
      </c>
      <c r="BA25" s="34" t="str">
        <f>IF(Data!$C$2&gt;0,(IF(OR(BA$5=Data!$F$2,BA$5=Data!$G$2,(IF(COUNTIF(Data!$A$2:$A$939,BA$7),BA$7=(VLOOKUP(BA$7,Data!$A$2:$A$852,1,FALSE)),0))),"H",IF(AND(BA$7&gt;=$E25,BA$7&lt;=$F25),($D25/$G25),0))),IF(AND(BA$7&gt;=$E25,BA$7&lt;=$F25),($D25/$G25),0))</f>
        <v>H</v>
      </c>
      <c r="BB25" s="34" t="str">
        <f>IF(Data!$C$2&gt;0,(IF(OR(BB$5=Data!$F$2,BB$5=Data!$G$2,(IF(COUNTIF(Data!$A$2:$A$939,BB$7),BB$7=(VLOOKUP(BB$7,Data!$A$2:$A$852,1,FALSE)),0))),"H",IF(AND(BB$7&gt;=$E25,BB$7&lt;=$F25),($D25/$G25),0))),IF(AND(BB$7&gt;=$E25,BB$7&lt;=$F25),($D25/$G25),0))</f>
        <v>H</v>
      </c>
      <c r="BC25" s="34">
        <f>IF(Data!$C$2&gt;0,(IF(OR(BC$5=Data!$F$2,BC$5=Data!$G$2,(IF(COUNTIF(Data!$A$2:$A$939,BC$7),BC$7=(VLOOKUP(BC$7,Data!$A$2:$A$852,1,FALSE)),0))),"H",IF(AND(BC$7&gt;=$E25,BC$7&lt;=$F25),($D25/$G25),0))),IF(AND(BC$7&gt;=$E25,BC$7&lt;=$F25),($D25/$G25),0))</f>
        <v>0</v>
      </c>
      <c r="BD25" s="34">
        <f>IF(Data!$C$2&gt;0,(IF(OR(BD$5=Data!$F$2,BD$5=Data!$G$2,(IF(COUNTIF(Data!$A$2:$A$939,BD$7),BD$7=(VLOOKUP(BD$7,Data!$A$2:$A$852,1,FALSE)),0))),"H",IF(AND(BD$7&gt;=$E25,BD$7&lt;=$F25),($D25/$G25),0))),IF(AND(BD$7&gt;=$E25,BD$7&lt;=$F25),($D25/$G25),0))</f>
        <v>0</v>
      </c>
      <c r="BE25" s="34">
        <f>IF(Data!$C$2&gt;0,(IF(OR(BE$5=Data!$F$2,BE$5=Data!$G$2,(IF(COUNTIF(Data!$A$2:$A$939,BE$7),BE$7=(VLOOKUP(BE$7,Data!$A$2:$A$852,1,FALSE)),0))),"H",IF(AND(BE$7&gt;=$E25,BE$7&lt;=$F25),($D25/$G25),0))),IF(AND(BE$7&gt;=$E25,BE$7&lt;=$F25),($D25/$G25),0))</f>
        <v>0</v>
      </c>
      <c r="BF25" s="34">
        <f>IF(Data!$C$2&gt;0,(IF(OR(BF$5=Data!$F$2,BF$5=Data!$G$2,(IF(COUNTIF(Data!$A$2:$A$939,BF$7),BF$7=(VLOOKUP(BF$7,Data!$A$2:$A$852,1,FALSE)),0))),"H",IF(AND(BF$7&gt;=$E25,BF$7&lt;=$F25),($D25/$G25),0))),IF(AND(BF$7&gt;=$E25,BF$7&lt;=$F25),($D25/$G25),0))</f>
        <v>0</v>
      </c>
      <c r="BG25" s="34">
        <f>IF(Data!$C$2&gt;0,(IF(OR(BG$5=Data!$F$2,BG$5=Data!$G$2,(IF(COUNTIF(Data!$A$2:$A$939,BG$7),BG$7=(VLOOKUP(BG$7,Data!$A$2:$A$852,1,FALSE)),0))),"H",IF(AND(BG$7&gt;=$E25,BG$7&lt;=$F25),($D25/$G25),0))),IF(AND(BG$7&gt;=$E25,BG$7&lt;=$F25),($D25/$G25),0))</f>
        <v>0</v>
      </c>
      <c r="BH25" s="34" t="str">
        <f>IF(Data!$C$2&gt;0,(IF(OR(BH$5=Data!$F$2,BH$5=Data!$G$2,(IF(COUNTIF(Data!$A$2:$A$939,BH$7),BH$7=(VLOOKUP(BH$7,Data!$A$2:$A$852,1,FALSE)),0))),"H",IF(AND(BH$7&gt;=$E25,BH$7&lt;=$F25),($D25/$G25),0))),IF(AND(BH$7&gt;=$E25,BH$7&lt;=$F25),($D25/$G25),0))</f>
        <v>H</v>
      </c>
      <c r="BI25" s="34" t="str">
        <f>IF(Data!$C$2&gt;0,(IF(OR(BI$5=Data!$F$2,BI$5=Data!$G$2,(IF(COUNTIF(Data!$A$2:$A$939,BI$7),BI$7=(VLOOKUP(BI$7,Data!$A$2:$A$852,1,FALSE)),0))),"H",IF(AND(BI$7&gt;=$E25,BI$7&lt;=$F25),($D25/$G25),0))),IF(AND(BI$7&gt;=$E25,BI$7&lt;=$F25),($D25/$G25),0))</f>
        <v>H</v>
      </c>
      <c r="BJ25" s="34">
        <f>IF(Data!$C$2&gt;0,(IF(OR(BJ$5=Data!$F$2,BJ$5=Data!$G$2,(IF(COUNTIF(Data!$A$2:$A$939,BJ$7),BJ$7=(VLOOKUP(BJ$7,Data!$A$2:$A$852,1,FALSE)),0))),"H",IF(AND(BJ$7&gt;=$E25,BJ$7&lt;=$F25),($D25/$G25),0))),IF(AND(BJ$7&gt;=$E25,BJ$7&lt;=$F25),($D25/$G25),0))</f>
        <v>0</v>
      </c>
      <c r="BK25" s="34">
        <f>IF(Data!$C$2&gt;0,(IF(OR(BK$5=Data!$F$2,BK$5=Data!$G$2,(IF(COUNTIF(Data!$A$2:$A$939,BK$7),BK$7=(VLOOKUP(BK$7,Data!$A$2:$A$852,1,FALSE)),0))),"H",IF(AND(BK$7&gt;=$E25,BK$7&lt;=$F25),($D25/$G25),0))),IF(AND(BK$7&gt;=$E25,BK$7&lt;=$F25),($D25/$G25),0))</f>
        <v>0</v>
      </c>
      <c r="BL25" s="34">
        <f>IF(Data!$C$2&gt;0,(IF(OR(BL$5=Data!$F$2,BL$5=Data!$G$2,(IF(COUNTIF(Data!$A$2:$A$939,BL$7),BL$7=(VLOOKUP(BL$7,Data!$A$2:$A$852,1,FALSE)),0))),"H",IF(AND(BL$7&gt;=$E25,BL$7&lt;=$F25),($D25/$G25),0))),IF(AND(BL$7&gt;=$E25,BL$7&lt;=$F25),($D25/$G25),0))</f>
        <v>0</v>
      </c>
      <c r="BM25" s="34">
        <f>IF(Data!$C$2&gt;0,(IF(OR(BM$5=Data!$F$2,BM$5=Data!$G$2,(IF(COUNTIF(Data!$A$2:$A$939,BM$7),BM$7=(VLOOKUP(BM$7,Data!$A$2:$A$852,1,FALSE)),0))),"H",IF(AND(BM$7&gt;=$E25,BM$7&lt;=$F25),($D25/$G25),0))),IF(AND(BM$7&gt;=$E25,BM$7&lt;=$F25),($D25/$G25),0))</f>
        <v>0</v>
      </c>
      <c r="BN25" s="34">
        <f>IF(Data!$C$2&gt;0,(IF(OR(BN$5=Data!$F$2,BN$5=Data!$G$2,(IF(COUNTIF(Data!$A$2:$A$939,BN$7),BN$7=(VLOOKUP(BN$7,Data!$A$2:$A$852,1,FALSE)),0))),"H",IF(AND(BN$7&gt;=$E25,BN$7&lt;=$F25),($D25/$G25),0))),IF(AND(BN$7&gt;=$E25,BN$7&lt;=$F25),($D25/$G25),0))</f>
        <v>0</v>
      </c>
      <c r="BO25" s="34" t="str">
        <f>IF(Data!$C$2&gt;0,(IF(OR(BO$5=Data!$F$2,BO$5=Data!$G$2,(IF(COUNTIF(Data!$A$2:$A$939,BO$7),BO$7=(VLOOKUP(BO$7,Data!$A$2:$A$852,1,FALSE)),0))),"H",IF(AND(BO$7&gt;=$E25,BO$7&lt;=$F25),($D25/$G25),0))),IF(AND(BO$7&gt;=$E25,BO$7&lt;=$F25),($D25/$G25),0))</f>
        <v>H</v>
      </c>
      <c r="BP25" s="34" t="str">
        <f>IF(Data!$C$2&gt;0,(IF(OR(BP$5=Data!$F$2,BP$5=Data!$G$2,(IF(COUNTIF(Data!$A$2:$A$939,BP$7),BP$7=(VLOOKUP(BP$7,Data!$A$2:$A$852,1,FALSE)),0))),"H",IF(AND(BP$7&gt;=$E25,BP$7&lt;=$F25),($D25/$G25),0))),IF(AND(BP$7&gt;=$E25,BP$7&lt;=$F25),($D25/$G25),0))</f>
        <v>H</v>
      </c>
      <c r="BQ25" s="34">
        <f>IF(Data!$C$2&gt;0,(IF(OR(BQ$5=Data!$F$2,BQ$5=Data!$G$2,(IF(COUNTIF(Data!$A$2:$A$939,BQ$7),BQ$7=(VLOOKUP(BQ$7,Data!$A$2:$A$852,1,FALSE)),0))),"H",IF(AND(BQ$7&gt;=$E25,BQ$7&lt;=$F25),($D25/$G25),0))),IF(AND(BQ$7&gt;=$E25,BQ$7&lt;=$F25),($D25/$G25),0))</f>
        <v>0</v>
      </c>
      <c r="BR25" s="34">
        <f>IF(Data!$C$2&gt;0,(IF(OR(BR$5=Data!$F$2,BR$5=Data!$G$2,(IF(COUNTIF(Data!$A$2:$A$939,BR$7),BR$7=(VLOOKUP(BR$7,Data!$A$2:$A$852,1,FALSE)),0))),"H",IF(AND(BR$7&gt;=$E25,BR$7&lt;=$F25),($D25/$G25),0))),IF(AND(BR$7&gt;=$E25,BR$7&lt;=$F25),($D25/$G25),0))</f>
        <v>0</v>
      </c>
      <c r="BS25" s="34">
        <f>IF(Data!$C$2&gt;0,(IF(OR(BS$5=Data!$F$2,BS$5=Data!$G$2,(IF(COUNTIF(Data!$A$2:$A$939,BS$7),BS$7=(VLOOKUP(BS$7,Data!$A$2:$A$852,1,FALSE)),0))),"H",IF(AND(BS$7&gt;=$E25,BS$7&lt;=$F25),($D25/$G25),0))),IF(AND(BS$7&gt;=$E25,BS$7&lt;=$F25),($D25/$G25),0))</f>
        <v>0</v>
      </c>
      <c r="BT25" s="34">
        <f>IF(Data!$C$2&gt;0,(IF(OR(BT$5=Data!$F$2,BT$5=Data!$G$2,(IF(COUNTIF(Data!$A$2:$A$939,BT$7),BT$7=(VLOOKUP(BT$7,Data!$A$2:$A$852,1,FALSE)),0))),"H",IF(AND(BT$7&gt;=$E25,BT$7&lt;=$F25),($D25/$G25),0))),IF(AND(BT$7&gt;=$E25,BT$7&lt;=$F25),($D25/$G25),0))</f>
        <v>0</v>
      </c>
      <c r="BU25" s="34">
        <f>IF(Data!$C$2&gt;0,(IF(OR(BU$5=Data!$F$2,BU$5=Data!$G$2,(IF(COUNTIF(Data!$A$2:$A$939,BU$7),BU$7=(VLOOKUP(BU$7,Data!$A$2:$A$852,1,FALSE)),0))),"H",IF(AND(BU$7&gt;=$E25,BU$7&lt;=$F25),($D25/$G25),0))),IF(AND(BU$7&gt;=$E25,BU$7&lt;=$F25),($D25/$G25),0))</f>
        <v>0</v>
      </c>
      <c r="BV25" s="34" t="str">
        <f>IF(Data!$C$2&gt;0,(IF(OR(BV$5=Data!$F$2,BV$5=Data!$G$2,(IF(COUNTIF(Data!$A$2:$A$939,BV$7),BV$7=(VLOOKUP(BV$7,Data!$A$2:$A$852,1,FALSE)),0))),"H",IF(AND(BV$7&gt;=$E25,BV$7&lt;=$F25),($D25/$G25),0))),IF(AND(BV$7&gt;=$E25,BV$7&lt;=$F25),($D25/$G25),0))</f>
        <v>H</v>
      </c>
      <c r="BW25" s="34" t="str">
        <f>IF(Data!$C$2&gt;0,(IF(OR(BW$5=Data!$F$2,BW$5=Data!$G$2,(IF(COUNTIF(Data!$A$2:$A$939,BW$7),BW$7=(VLOOKUP(BW$7,Data!$A$2:$A$852,1,FALSE)),0))),"H",IF(AND(BW$7&gt;=$E25,BW$7&lt;=$F25),($D25/$G25),0))),IF(AND(BW$7&gt;=$E25,BW$7&lt;=$F25),($D25/$G25),0))</f>
        <v>H</v>
      </c>
      <c r="BX25" s="34">
        <f>IF(Data!$C$2&gt;0,(IF(OR(BX$5=Data!$F$2,BX$5=Data!$G$2,(IF(COUNTIF(Data!$A$2:$A$939,BX$7),BX$7=(VLOOKUP(BX$7,Data!$A$2:$A$852,1,FALSE)),0))),"H",IF(AND(BX$7&gt;=$E25,BX$7&lt;=$F25),($D25/$G25),0))),IF(AND(BX$7&gt;=$E25,BX$7&lt;=$F25),($D25/$G25),0))</f>
        <v>0</v>
      </c>
      <c r="BY25" s="34">
        <f>IF(Data!$C$2&gt;0,(IF(OR(BY$5=Data!$F$2,BY$5=Data!$G$2,(IF(COUNTIF(Data!$A$2:$A$939,BY$7),BY$7=(VLOOKUP(BY$7,Data!$A$2:$A$852,1,FALSE)),0))),"H",IF(AND(BY$7&gt;=$E25,BY$7&lt;=$F25),($D25/$G25),0))),IF(AND(BY$7&gt;=$E25,BY$7&lt;=$F25),($D25/$G25),0))</f>
        <v>0</v>
      </c>
      <c r="BZ25" s="34">
        <f>IF(Data!$C$2&gt;0,(IF(OR(BZ$5=Data!$F$2,BZ$5=Data!$G$2,(IF(COUNTIF(Data!$A$2:$A$939,BZ$7),BZ$7=(VLOOKUP(BZ$7,Data!$A$2:$A$852,1,FALSE)),0))),"H",IF(AND(BZ$7&gt;=$E25,BZ$7&lt;=$F25),($D25/$G25),0))),IF(AND(BZ$7&gt;=$E25,BZ$7&lt;=$F25),($D25/$G25),0))</f>
        <v>0</v>
      </c>
      <c r="CA25" s="34">
        <f>IF(Data!$C$2&gt;0,(IF(OR(CA$5=Data!$F$2,CA$5=Data!$G$2,(IF(COUNTIF(Data!$A$2:$A$939,CA$7),CA$7=(VLOOKUP(CA$7,Data!$A$2:$A$852,1,FALSE)),0))),"H",IF(AND(CA$7&gt;=$E25,CA$7&lt;=$F25),($D25/$G25),0))),IF(AND(CA$7&gt;=$E25,CA$7&lt;=$F25),($D25/$G25),0))</f>
        <v>0</v>
      </c>
      <c r="CB25" s="34">
        <f>IF(Data!$C$2&gt;0,(IF(OR(CB$5=Data!$F$2,CB$5=Data!$G$2,(IF(COUNTIF(Data!$A$2:$A$939,CB$7),CB$7=(VLOOKUP(CB$7,Data!$A$2:$A$852,1,FALSE)),0))),"H",IF(AND(CB$7&gt;=$E25,CB$7&lt;=$F25),($D25/$G25),0))),IF(AND(CB$7&gt;=$E25,CB$7&lt;=$F25),($D25/$G25),0))</f>
        <v>0</v>
      </c>
      <c r="CC25" s="34" t="str">
        <f>IF(Data!$C$2&gt;0,(IF(OR(CC$5=Data!$F$2,CC$5=Data!$G$2,(IF(COUNTIF(Data!$A$2:$A$939,CC$7),CC$7=(VLOOKUP(CC$7,Data!$A$2:$A$852,1,FALSE)),0))),"H",IF(AND(CC$7&gt;=$E25,CC$7&lt;=$F25),($D25/$G25),0))),IF(AND(CC$7&gt;=$E25,CC$7&lt;=$F25),($D25/$G25),0))</f>
        <v>H</v>
      </c>
      <c r="CD25" s="34" t="str">
        <f>IF(Data!$C$2&gt;0,(IF(OR(CD$5=Data!$F$2,CD$5=Data!$G$2,(IF(COUNTIF(Data!$A$2:$A$939,CD$7),CD$7=(VLOOKUP(CD$7,Data!$A$2:$A$852,1,FALSE)),0))),"H",IF(AND(CD$7&gt;=$E25,CD$7&lt;=$F25),($D25/$G25),0))),IF(AND(CD$7&gt;=$E25,CD$7&lt;=$F25),($D25/$G25),0))</f>
        <v>H</v>
      </c>
      <c r="CE25" s="34">
        <f>IF(Data!$C$2&gt;0,(IF(OR(CE$5=Data!$F$2,CE$5=Data!$G$2,(IF(COUNTIF(Data!$A$2:$A$939,CE$7),CE$7=(VLOOKUP(CE$7,Data!$A$2:$A$852,1,FALSE)),0))),"H",IF(AND(CE$7&gt;=$E25,CE$7&lt;=$F25),($D25/$G25),0))),IF(AND(CE$7&gt;=$E25,CE$7&lt;=$F25),($D25/$G25),0))</f>
        <v>0</v>
      </c>
      <c r="CF25" s="34">
        <f>IF(Data!$C$2&gt;0,(IF(OR(CF$5=Data!$F$2,CF$5=Data!$G$2,(IF(COUNTIF(Data!$A$2:$A$939,CF$7),CF$7=(VLOOKUP(CF$7,Data!$A$2:$A$852,1,FALSE)),0))),"H",IF(AND(CF$7&gt;=$E25,CF$7&lt;=$F25),($D25/$G25),0))),IF(AND(CF$7&gt;=$E25,CF$7&lt;=$F25),($D25/$G25),0))</f>
        <v>0</v>
      </c>
      <c r="CG25" s="34">
        <f>IF(Data!$C$2&gt;0,(IF(OR(CG$5=Data!$F$2,CG$5=Data!$G$2,(IF(COUNTIF(Data!$A$2:$A$939,CG$7),CG$7=(VLOOKUP(CG$7,Data!$A$2:$A$852,1,FALSE)),0))),"H",IF(AND(CG$7&gt;=$E25,CG$7&lt;=$F25),($D25/$G25),0))),IF(AND(CG$7&gt;=$E25,CG$7&lt;=$F25),($D25/$G25),0))</f>
        <v>0</v>
      </c>
      <c r="CH25" s="34">
        <f>IF(Data!$C$2&gt;0,(IF(OR(CH$5=Data!$F$2,CH$5=Data!$G$2,(IF(COUNTIF(Data!$A$2:$A$939,CH$7),CH$7=(VLOOKUP(CH$7,Data!$A$2:$A$852,1,FALSE)),0))),"H",IF(AND(CH$7&gt;=$E25,CH$7&lt;=$F25),($D25/$G25),0))),IF(AND(CH$7&gt;=$E25,CH$7&lt;=$F25),($D25/$G25),0))</f>
        <v>0</v>
      </c>
      <c r="CI25" s="34">
        <f>IF(Data!$C$2&gt;0,(IF(OR(CI$5=Data!$F$2,CI$5=Data!$G$2,(IF(COUNTIF(Data!$A$2:$A$939,CI$7),CI$7=(VLOOKUP(CI$7,Data!$A$2:$A$852,1,FALSE)),0))),"H",IF(AND(CI$7&gt;=$E25,CI$7&lt;=$F25),($D25/$G25),0))),IF(AND(CI$7&gt;=$E25,CI$7&lt;=$F25),($D25/$G25),0))</f>
        <v>0</v>
      </c>
      <c r="CJ25" s="34" t="str">
        <f>IF(Data!$C$2&gt;0,(IF(OR(CJ$5=Data!$F$2,CJ$5=Data!$G$2,(IF(COUNTIF(Data!$A$2:$A$939,CJ$7),CJ$7=(VLOOKUP(CJ$7,Data!$A$2:$A$852,1,FALSE)),0))),"H",IF(AND(CJ$7&gt;=$E25,CJ$7&lt;=$F25),($D25/$G25),0))),IF(AND(CJ$7&gt;=$E25,CJ$7&lt;=$F25),($D25/$G25),0))</f>
        <v>H</v>
      </c>
      <c r="CK25" s="34" t="str">
        <f>IF(Data!$C$2&gt;0,(IF(OR(CK$5=Data!$F$2,CK$5=Data!$G$2,(IF(COUNTIF(Data!$A$2:$A$939,CK$7),CK$7=(VLOOKUP(CK$7,Data!$A$2:$A$852,1,FALSE)),0))),"H",IF(AND(CK$7&gt;=$E25,CK$7&lt;=$F25),($D25/$G25),0))),IF(AND(CK$7&gt;=$E25,CK$7&lt;=$F25),($D25/$G25),0))</f>
        <v>H</v>
      </c>
      <c r="CL25" s="34">
        <f>IF(Data!$C$2&gt;0,(IF(OR(CL$5=Data!$F$2,CL$5=Data!$G$2,(IF(COUNTIF(Data!$A$2:$A$939,CL$7),CL$7=(VLOOKUP(CL$7,Data!$A$2:$A$852,1,FALSE)),0))),"H",IF(AND(CL$7&gt;=$E25,CL$7&lt;=$F25),($D25/$G25),0))),IF(AND(CL$7&gt;=$E25,CL$7&lt;=$F25),($D25/$G25),0))</f>
        <v>0</v>
      </c>
      <c r="CM25" s="34">
        <f>IF(Data!$C$2&gt;0,(IF(OR(CM$5=Data!$F$2,CM$5=Data!$G$2,(IF(COUNTIF(Data!$A$2:$A$939,CM$7),CM$7=(VLOOKUP(CM$7,Data!$A$2:$A$852,1,FALSE)),0))),"H",IF(AND(CM$7&gt;=$E25,CM$7&lt;=$F25),($D25/$G25),0))),IF(AND(CM$7&gt;=$E25,CM$7&lt;=$F25),($D25/$G25),0))</f>
        <v>0</v>
      </c>
      <c r="CN25" s="34">
        <f>IF(Data!$C$2&gt;0,(IF(OR(CN$5=Data!$F$2,CN$5=Data!$G$2,(IF(COUNTIF(Data!$A$2:$A$939,CN$7),CN$7=(VLOOKUP(CN$7,Data!$A$2:$A$852,1,FALSE)),0))),"H",IF(AND(CN$7&gt;=$E25,CN$7&lt;=$F25),($D25/$G25),0))),IF(AND(CN$7&gt;=$E25,CN$7&lt;=$F25),($D25/$G25),0))</f>
        <v>0</v>
      </c>
      <c r="CO25" s="34">
        <f>IF(Data!$C$2&gt;0,(IF(OR(CO$5=Data!$F$2,CO$5=Data!$G$2,(IF(COUNTIF(Data!$A$2:$A$939,CO$7),CO$7=(VLOOKUP(CO$7,Data!$A$2:$A$852,1,FALSE)),0))),"H",IF(AND(CO$7&gt;=$E25,CO$7&lt;=$F25),($D25/$G25),0))),IF(AND(CO$7&gt;=$E25,CO$7&lt;=$F25),($D25/$G25),0))</f>
        <v>0</v>
      </c>
      <c r="CP25" s="34">
        <f>IF(Data!$C$2&gt;0,(IF(OR(CP$5=Data!$F$2,CP$5=Data!$G$2,(IF(COUNTIF(Data!$A$2:$A$939,CP$7),CP$7=(VLOOKUP(CP$7,Data!$A$2:$A$852,1,FALSE)),0))),"H",IF(AND(CP$7&gt;=$E25,CP$7&lt;=$F25),($D25/$G25),0))),IF(AND(CP$7&gt;=$E25,CP$7&lt;=$F25),($D25/$G25),0))</f>
        <v>0</v>
      </c>
      <c r="CQ25" s="34" t="str">
        <f>IF(Data!$C$2&gt;0,(IF(OR(CQ$5=Data!$F$2,CQ$5=Data!$G$2,(IF(COUNTIF(Data!$A$2:$A$939,CQ$7),CQ$7=(VLOOKUP(CQ$7,Data!$A$2:$A$852,1,FALSE)),0))),"H",IF(AND(CQ$7&gt;=$E25,CQ$7&lt;=$F25),($D25/$G25),0))),IF(AND(CQ$7&gt;=$E25,CQ$7&lt;=$F25),($D25/$G25),0))</f>
        <v>H</v>
      </c>
      <c r="CR25" s="34" t="str">
        <f>IF(Data!$C$2&gt;0,(IF(OR(CR$5=Data!$F$2,CR$5=Data!$G$2,(IF(COUNTIF(Data!$A$2:$A$939,CR$7),CR$7=(VLOOKUP(CR$7,Data!$A$2:$A$852,1,FALSE)),0))),"H",IF(AND(CR$7&gt;=$E25,CR$7&lt;=$F25),($D25/$G25),0))),IF(AND(CR$7&gt;=$E25,CR$7&lt;=$F25),($D25/$G25),0))</f>
        <v>H</v>
      </c>
      <c r="CS25" s="34">
        <f>IF(Data!$C$2&gt;0,(IF(OR(CS$5=Data!$F$2,CS$5=Data!$G$2,(IF(COUNTIF(Data!$A$2:$A$939,CS$7),CS$7=(VLOOKUP(CS$7,Data!$A$2:$A$852,1,FALSE)),0))),"H",IF(AND(CS$7&gt;=$E25,CS$7&lt;=$F25),($D25/$G25),0))),IF(AND(CS$7&gt;=$E25,CS$7&lt;=$F25),($D25/$G25),0))</f>
        <v>0</v>
      </c>
      <c r="CT25" s="34">
        <f>IF(Data!$C$2&gt;0,(IF(OR(CT$5=Data!$F$2,CT$5=Data!$G$2,(IF(COUNTIF(Data!$A$2:$A$939,CT$7),CT$7=(VLOOKUP(CT$7,Data!$A$2:$A$852,1,FALSE)),0))),"H",IF(AND(CT$7&gt;=$E25,CT$7&lt;=$F25),($D25/$G25),0))),IF(AND(CT$7&gt;=$E25,CT$7&lt;=$F25),($D25/$G25),0))</f>
        <v>8</v>
      </c>
      <c r="CU25" s="34">
        <f>IF(Data!$C$2&gt;0,(IF(OR(CU$5=Data!$F$2,CU$5=Data!$G$2,(IF(COUNTIF(Data!$A$2:$A$939,CU$7),CU$7=(VLOOKUP(CU$7,Data!$A$2:$A$852,1,FALSE)),0))),"H",IF(AND(CU$7&gt;=$E25,CU$7&lt;=$F25),($D25/$G25),0))),IF(AND(CU$7&gt;=$E25,CU$7&lt;=$F25),($D25/$G25),0))</f>
        <v>8</v>
      </c>
      <c r="CV25" s="34">
        <f>IF(Data!$C$2&gt;0,(IF(OR(CV$5=Data!$F$2,CV$5=Data!$G$2,(IF(COUNTIF(Data!$A$2:$A$939,CV$7),CV$7=(VLOOKUP(CV$7,Data!$A$2:$A$852,1,FALSE)),0))),"H",IF(AND(CV$7&gt;=$E25,CV$7&lt;=$F25),($D25/$G25),0))),IF(AND(CV$7&gt;=$E25,CV$7&lt;=$F25),($D25/$G25),0))</f>
        <v>0</v>
      </c>
      <c r="CW25" s="34">
        <f>IF(Data!$C$2&gt;0,(IF(OR(CW$5=Data!$F$2,CW$5=Data!$G$2,(IF(COUNTIF(Data!$A$2:$A$939,CW$7),CW$7=(VLOOKUP(CW$7,Data!$A$2:$A$852,1,FALSE)),0))),"H",IF(AND(CW$7&gt;=$E25,CW$7&lt;=$F25),($D25/$G25),0))),IF(AND(CW$7&gt;=$E25,CW$7&lt;=$F25),($D25/$G25),0))</f>
        <v>0</v>
      </c>
      <c r="CX25" s="34" t="str">
        <f>IF(Data!$C$2&gt;0,(IF(OR(CX$5=Data!$F$2,CX$5=Data!$G$2,(IF(COUNTIF(Data!$A$2:$A$939,CX$7),CX$7=(VLOOKUP(CX$7,Data!$A$2:$A$852,1,FALSE)),0))),"H",IF(AND(CX$7&gt;=$E25,CX$7&lt;=$F25),($D25/$G25),0))),IF(AND(CX$7&gt;=$E25,CX$7&lt;=$F25),($D25/$G25),0))</f>
        <v>H</v>
      </c>
      <c r="CY25" s="34" t="str">
        <f>IF(Data!$C$2&gt;0,(IF(OR(CY$5=Data!$F$2,CY$5=Data!$G$2,(IF(COUNTIF(Data!$A$2:$A$939,CY$7),CY$7=(VLOOKUP(CY$7,Data!$A$2:$A$852,1,FALSE)),0))),"H",IF(AND(CY$7&gt;=$E25,CY$7&lt;=$F25),($D25/$G25),0))),IF(AND(CY$7&gt;=$E25,CY$7&lt;=$F25),($D25/$G25),0))</f>
        <v>H</v>
      </c>
      <c r="CZ25" s="34">
        <f>IF(Data!$C$2&gt;0,(IF(OR(CZ$5=Data!$F$2,CZ$5=Data!$G$2,(IF(COUNTIF(Data!$A$2:$A$939,CZ$7),CZ$7=(VLOOKUP(CZ$7,Data!$A$2:$A$852,1,FALSE)),0))),"H",IF(AND(CZ$7&gt;=$E25,CZ$7&lt;=$F25),($D25/$G25),0))),IF(AND(CZ$7&gt;=$E25,CZ$7&lt;=$F25),($D25/$G25),0))</f>
        <v>0</v>
      </c>
      <c r="DA25" s="34">
        <f>IF(Data!$C$2&gt;0,(IF(OR(DA$5=Data!$F$2,DA$5=Data!$G$2,(IF(COUNTIF(Data!$A$2:$A$939,DA$7),DA$7=(VLOOKUP(DA$7,Data!$A$2:$A$852,1,FALSE)),0))),"H",IF(AND(DA$7&gt;=$E25,DA$7&lt;=$F25),($D25/$G25),0))),IF(AND(DA$7&gt;=$E25,DA$7&lt;=$F25),($D25/$G25),0))</f>
        <v>0</v>
      </c>
      <c r="DB25" s="34">
        <f>IF(Data!$C$2&gt;0,(IF(OR(DB$5=Data!$F$2,DB$5=Data!$G$2,(IF(COUNTIF(Data!$A$2:$A$939,DB$7),DB$7=(VLOOKUP(DB$7,Data!$A$2:$A$852,1,FALSE)),0))),"H",IF(AND(DB$7&gt;=$E25,DB$7&lt;=$F25),($D25/$G25),0))),IF(AND(DB$7&gt;=$E25,DB$7&lt;=$F25),($D25/$G25),0))</f>
        <v>0</v>
      </c>
      <c r="DC25" s="34">
        <f>IF(Data!$C$2&gt;0,(IF(OR(DC$5=Data!$F$2,DC$5=Data!$G$2,(IF(COUNTIF(Data!$A$2:$A$939,DC$7),DC$7=(VLOOKUP(DC$7,Data!$A$2:$A$852,1,FALSE)),0))),"H",IF(AND(DC$7&gt;=$E25,DC$7&lt;=$F25),($D25/$G25),0))),IF(AND(DC$7&gt;=$E25,DC$7&lt;=$F25),($D25/$G25),0))</f>
        <v>0</v>
      </c>
      <c r="DD25" s="34">
        <f>IF(Data!$C$2&gt;0,(IF(OR(DD$5=Data!$F$2,DD$5=Data!$G$2,(IF(COUNTIF(Data!$A$2:$A$939,DD$7),DD$7=(VLOOKUP(DD$7,Data!$A$2:$A$852,1,FALSE)),0))),"H",IF(AND(DD$7&gt;=$E25,DD$7&lt;=$F25),($D25/$G25),0))),IF(AND(DD$7&gt;=$E25,DD$7&lt;=$F25),($D25/$G25),0))</f>
        <v>0</v>
      </c>
      <c r="DE25" s="34" t="str">
        <f>IF(Data!$C$2&gt;0,(IF(OR(DE$5=Data!$F$2,DE$5=Data!$G$2,(IF(COUNTIF(Data!$A$2:$A$939,DE$7),DE$7=(VLOOKUP(DE$7,Data!$A$2:$A$852,1,FALSE)),0))),"H",IF(AND(DE$7&gt;=$E25,DE$7&lt;=$F25),($D25/$G25),0))),IF(AND(DE$7&gt;=$E25,DE$7&lt;=$F25),($D25/$G25),0))</f>
        <v>H</v>
      </c>
      <c r="DF25" s="34" t="str">
        <f>IF(Data!$C$2&gt;0,(IF(OR(DF$5=Data!$F$2,DF$5=Data!$G$2,(IF(COUNTIF(Data!$A$2:$A$939,DF$7),DF$7=(VLOOKUP(DF$7,Data!$A$2:$A$852,1,FALSE)),0))),"H",IF(AND(DF$7&gt;=$E25,DF$7&lt;=$F25),($D25/$G25),0))),IF(AND(DF$7&gt;=$E25,DF$7&lt;=$F25),($D25/$G25),0))</f>
        <v>H</v>
      </c>
      <c r="DG25" s="34">
        <f>IF(Data!$C$2&gt;0,(IF(OR(DG$5=Data!$F$2,DG$5=Data!$G$2,(IF(COUNTIF(Data!$A$2:$A$939,DG$7),DG$7=(VLOOKUP(DG$7,Data!$A$2:$A$852,1,FALSE)),0))),"H",IF(AND(DG$7&gt;=$E25,DG$7&lt;=$F25),($D25/$G25),0))),IF(AND(DG$7&gt;=$E25,DG$7&lt;=$F25),($D25/$G25),0))</f>
        <v>0</v>
      </c>
      <c r="DH25" s="34">
        <f>IF(Data!$C$2&gt;0,(IF(OR(DH$5=Data!$F$2,DH$5=Data!$G$2,(IF(COUNTIF(Data!$A$2:$A$939,DH$7),DH$7=(VLOOKUP(DH$7,Data!$A$2:$A$852,1,FALSE)),0))),"H",IF(AND(DH$7&gt;=$E25,DH$7&lt;=$F25),($D25/$G25),0))),IF(AND(DH$7&gt;=$E25,DH$7&lt;=$F25),($D25/$G25),0))</f>
        <v>0</v>
      </c>
      <c r="DI25" s="34">
        <f>IF(Data!$C$2&gt;0,(IF(OR(DI$5=Data!$F$2,DI$5=Data!$G$2,(IF(COUNTIF(Data!$A$2:$A$939,DI$7),DI$7=(VLOOKUP(DI$7,Data!$A$2:$A$852,1,FALSE)),0))),"H",IF(AND(DI$7&gt;=$E25,DI$7&lt;=$F25),($D25/$G25),0))),IF(AND(DI$7&gt;=$E25,DI$7&lt;=$F25),($D25/$G25),0))</f>
        <v>0</v>
      </c>
      <c r="DJ25" s="34">
        <f>IF(Data!$C$2&gt;0,(IF(OR(DJ$5=Data!$F$2,DJ$5=Data!$G$2,(IF(COUNTIF(Data!$A$2:$A$939,DJ$7),DJ$7=(VLOOKUP(DJ$7,Data!$A$2:$A$852,1,FALSE)),0))),"H",IF(AND(DJ$7&gt;=$E25,DJ$7&lt;=$F25),($D25/$G25),0))),IF(AND(DJ$7&gt;=$E25,DJ$7&lt;=$F25),($D25/$G25),0))</f>
        <v>0</v>
      </c>
      <c r="DK25" s="34">
        <f>IF(Data!$C$2&gt;0,(IF(OR(DK$5=Data!$F$2,DK$5=Data!$G$2,(IF(COUNTIF(Data!$A$2:$A$939,DK$7),DK$7=(VLOOKUP(DK$7,Data!$A$2:$A$852,1,FALSE)),0))),"H",IF(AND(DK$7&gt;=$E25,DK$7&lt;=$F25),($D25/$G25),0))),IF(AND(DK$7&gt;=$E25,DK$7&lt;=$F25),($D25/$G25),0))</f>
        <v>0</v>
      </c>
      <c r="DL25" s="34" t="str">
        <f>IF(Data!$C$2&gt;0,(IF(OR(DL$5=Data!$F$2,DL$5=Data!$G$2,(IF(COUNTIF(Data!$A$2:$A$939,DL$7),DL$7=(VLOOKUP(DL$7,Data!$A$2:$A$852,1,FALSE)),0))),"H",IF(AND(DL$7&gt;=$E25,DL$7&lt;=$F25),($D25/$G25),0))),IF(AND(DL$7&gt;=$E25,DL$7&lt;=$F25),($D25/$G25),0))</f>
        <v>H</v>
      </c>
      <c r="DM25" s="34" t="str">
        <f>IF(Data!$C$2&gt;0,(IF(OR(DM$5=Data!$F$2,DM$5=Data!$G$2,(IF(COUNTIF(Data!$A$2:$A$939,DM$7),DM$7=(VLOOKUP(DM$7,Data!$A$2:$A$852,1,FALSE)),0))),"H",IF(AND(DM$7&gt;=$E25,DM$7&lt;=$F25),($D25/$G25),0))),IF(AND(DM$7&gt;=$E25,DM$7&lt;=$F25),($D25/$G25),0))</f>
        <v>H</v>
      </c>
      <c r="DN25" s="34">
        <f>IF(Data!$C$2&gt;0,(IF(OR(DN$5=Data!$F$2,DN$5=Data!$G$2,(IF(COUNTIF(Data!$A$2:$A$939,DN$7),DN$7=(VLOOKUP(DN$7,Data!$A$2:$A$852,1,FALSE)),0))),"H",IF(AND(DN$7&gt;=$E25,DN$7&lt;=$F25),($D25/$G25),0))),IF(AND(DN$7&gt;=$E25,DN$7&lt;=$F25),($D25/$G25),0))</f>
        <v>0</v>
      </c>
      <c r="DO25" s="34">
        <f>IF(Data!$C$2&gt;0,(IF(OR(DO$5=Data!$F$2,DO$5=Data!$G$2,(IF(COUNTIF(Data!$A$2:$A$939,DO$7),DO$7=(VLOOKUP(DO$7,Data!$A$2:$A$852,1,FALSE)),0))),"H",IF(AND(DO$7&gt;=$E25,DO$7&lt;=$F25),($D25/$G25),0))),IF(AND(DO$7&gt;=$E25,DO$7&lt;=$F25),($D25/$G25),0))</f>
        <v>0</v>
      </c>
      <c r="DP25" s="34">
        <f>IF(Data!$C$2&gt;0,(IF(OR(DP$5=Data!$F$2,DP$5=Data!$G$2,(IF(COUNTIF(Data!$A$2:$A$939,DP$7),DP$7=(VLOOKUP(DP$7,Data!$A$2:$A$852,1,FALSE)),0))),"H",IF(AND(DP$7&gt;=$E25,DP$7&lt;=$F25),($D25/$G25),0))),IF(AND(DP$7&gt;=$E25,DP$7&lt;=$F25),($D25/$G25),0))</f>
        <v>0</v>
      </c>
      <c r="DQ25" s="34">
        <f>IF(Data!$C$2&gt;0,(IF(OR(DQ$5=Data!$F$2,DQ$5=Data!$G$2,(IF(COUNTIF(Data!$A$2:$A$939,DQ$7),DQ$7=(VLOOKUP(DQ$7,Data!$A$2:$A$852,1,FALSE)),0))),"H",IF(AND(DQ$7&gt;=$E25,DQ$7&lt;=$F25),($D25/$G25),0))),IF(AND(DQ$7&gt;=$E25,DQ$7&lt;=$F25),($D25/$G25),0))</f>
        <v>0</v>
      </c>
      <c r="DR25" s="34">
        <f>IF(Data!$C$2&gt;0,(IF(OR(DR$5=Data!$F$2,DR$5=Data!$G$2,(IF(COUNTIF(Data!$A$2:$A$939,DR$7),DR$7=(VLOOKUP(DR$7,Data!$A$2:$A$852,1,FALSE)),0))),"H",IF(AND(DR$7&gt;=$E25,DR$7&lt;=$F25),($D25/$G25),0))),IF(AND(DR$7&gt;=$E25,DR$7&lt;=$F25),($D25/$G25),0))</f>
        <v>0</v>
      </c>
      <c r="DS25" s="34" t="str">
        <f>IF(Data!$C$2&gt;0,(IF(OR(DS$5=Data!$F$2,DS$5=Data!$G$2,(IF(COUNTIF(Data!$A$2:$A$939,DS$7),DS$7=(VLOOKUP(DS$7,Data!$A$2:$A$852,1,FALSE)),0))),"H",IF(AND(DS$7&gt;=$E25,DS$7&lt;=$F25),($D25/$G25),0))),IF(AND(DS$7&gt;=$E25,DS$7&lt;=$F25),($D25/$G25),0))</f>
        <v>H</v>
      </c>
      <c r="DT25" s="34" t="str">
        <f>IF(Data!$C$2&gt;0,(IF(OR(DT$5=Data!$F$2,DT$5=Data!$G$2,(IF(COUNTIF(Data!$A$2:$A$939,DT$7),DT$7=(VLOOKUP(DT$7,Data!$A$2:$A$852,1,FALSE)),0))),"H",IF(AND(DT$7&gt;=$E25,DT$7&lt;=$F25),($D25/$G25),0))),IF(AND(DT$7&gt;=$E25,DT$7&lt;=$F25),($D25/$G25),0))</f>
        <v>H</v>
      </c>
      <c r="DU25" s="34">
        <f>IF(Data!$C$2&gt;0,(IF(OR(DU$5=Data!$F$2,DU$5=Data!$G$2,(IF(COUNTIF(Data!$A$2:$A$939,DU$7),DU$7=(VLOOKUP(DU$7,Data!$A$2:$A$852,1,FALSE)),0))),"H",IF(AND(DU$7&gt;=$E25,DU$7&lt;=$F25),($D25/$G25),0))),IF(AND(DU$7&gt;=$E25,DU$7&lt;=$F25),($D25/$G25),0))</f>
        <v>0</v>
      </c>
      <c r="DV25" s="34">
        <f>IF(Data!$C$2&gt;0,(IF(OR(DV$5=Data!$F$2,DV$5=Data!$G$2,(IF(COUNTIF(Data!$A$2:$A$939,DV$7),DV$7=(VLOOKUP(DV$7,Data!$A$2:$A$852,1,FALSE)),0))),"H",IF(AND(DV$7&gt;=$E25,DV$7&lt;=$F25),($D25/$G25),0))),IF(AND(DV$7&gt;=$E25,DV$7&lt;=$F25),($D25/$G25),0))</f>
        <v>0</v>
      </c>
      <c r="DW25" s="34">
        <f>IF(Data!$C$2&gt;0,(IF(OR(DW$5=Data!$F$2,DW$5=Data!$G$2,(IF(COUNTIF(Data!$A$2:$A$939,DW$7),DW$7=(VLOOKUP(DW$7,Data!$A$2:$A$852,1,FALSE)),0))),"H",IF(AND(DW$7&gt;=$E25,DW$7&lt;=$F25),($D25/$G25),0))),IF(AND(DW$7&gt;=$E25,DW$7&lt;=$F25),($D25/$G25),0))</f>
        <v>0</v>
      </c>
      <c r="DX25" s="34">
        <f>IF(Data!$C$2&gt;0,(IF(OR(DX$5=Data!$F$2,DX$5=Data!$G$2,(IF(COUNTIF(Data!$A$2:$A$939,DX$7),DX$7=(VLOOKUP(DX$7,Data!$A$2:$A$852,1,FALSE)),0))),"H",IF(AND(DX$7&gt;=$E25,DX$7&lt;=$F25),($D25/$G25),0))),IF(AND(DX$7&gt;=$E25,DX$7&lt;=$F25),($D25/$G25),0))</f>
        <v>0</v>
      </c>
      <c r="DY25" s="34">
        <f>IF(Data!$C$2&gt;0,(IF(OR(DY$5=Data!$F$2,DY$5=Data!$G$2,(IF(COUNTIF(Data!$A$2:$A$939,DY$7),DY$7=(VLOOKUP(DY$7,Data!$A$2:$A$852,1,FALSE)),0))),"H",IF(AND(DY$7&gt;=$E25,DY$7&lt;=$F25),($D25/$G25),0))),IF(AND(DY$7&gt;=$E25,DY$7&lt;=$F25),($D25/$G25),0))</f>
        <v>0</v>
      </c>
      <c r="DZ25" s="34" t="str">
        <f>IF(Data!$C$2&gt;0,(IF(OR(DZ$5=Data!$F$2,DZ$5=Data!$G$2,(IF(COUNTIF(Data!$A$2:$A$939,DZ$7),DZ$7=(VLOOKUP(DZ$7,Data!$A$2:$A$852,1,FALSE)),0))),"H",IF(AND(DZ$7&gt;=$E25,DZ$7&lt;=$F25),($D25/$G25),0))),IF(AND(DZ$7&gt;=$E25,DZ$7&lt;=$F25),($D25/$G25),0))</f>
        <v>H</v>
      </c>
      <c r="EA25" s="34" t="str">
        <f>IF(Data!$C$2&gt;0,(IF(OR(EA$5=Data!$F$2,EA$5=Data!$G$2,(IF(COUNTIF(Data!$A$2:$A$939,EA$7),EA$7=(VLOOKUP(EA$7,Data!$A$2:$A$852,1,FALSE)),0))),"H",IF(AND(EA$7&gt;=$E25,EA$7&lt;=$F25),($D25/$G25),0))),IF(AND(EA$7&gt;=$E25,EA$7&lt;=$F25),($D25/$G25),0))</f>
        <v>H</v>
      </c>
      <c r="EB25" s="34">
        <f>IF(Data!$C$2&gt;0,(IF(OR(EB$5=Data!$F$2,EB$5=Data!$G$2,(IF(COUNTIF(Data!$A$2:$A$939,EB$7),EB$7=(VLOOKUP(EB$7,Data!$A$2:$A$852,1,FALSE)),0))),"H",IF(AND(EB$7&gt;=$E25,EB$7&lt;=$F25),($D25/$G25),0))),IF(AND(EB$7&gt;=$E25,EB$7&lt;=$F25),($D25/$G25),0))</f>
        <v>0</v>
      </c>
      <c r="EC25" s="34">
        <f>IF(Data!$C$2&gt;0,(IF(OR(EC$5=Data!$F$2,EC$5=Data!$G$2,(IF(COUNTIF(Data!$A$2:$A$939,EC$7),EC$7=(VLOOKUP(EC$7,Data!$A$2:$A$852,1,FALSE)),0))),"H",IF(AND(EC$7&gt;=$E25,EC$7&lt;=$F25),($D25/$G25),0))),IF(AND(EC$7&gt;=$E25,EC$7&lt;=$F25),($D25/$G25),0))</f>
        <v>0</v>
      </c>
      <c r="ED25" s="34">
        <f>IF(Data!$C$2&gt;0,(IF(OR(ED$5=Data!$F$2,ED$5=Data!$G$2,(IF(COUNTIF(Data!$A$2:$A$939,ED$7),ED$7=(VLOOKUP(ED$7,Data!$A$2:$A$852,1,FALSE)),0))),"H",IF(AND(ED$7&gt;=$E25,ED$7&lt;=$F25),($D25/$G25),0))),IF(AND(ED$7&gt;=$E25,ED$7&lt;=$F25),($D25/$G25),0))</f>
        <v>0</v>
      </c>
      <c r="EE25" s="34">
        <f>IF(Data!$C$2&gt;0,(IF(OR(EE$5=Data!$F$2,EE$5=Data!$G$2,(IF(COUNTIF(Data!$A$2:$A$939,EE$7),EE$7=(VLOOKUP(EE$7,Data!$A$2:$A$852,1,FALSE)),0))),"H",IF(AND(EE$7&gt;=$E25,EE$7&lt;=$F25),($D25/$G25),0))),IF(AND(EE$7&gt;=$E25,EE$7&lt;=$F25),($D25/$G25),0))</f>
        <v>0</v>
      </c>
      <c r="EF25" s="34">
        <f>IF(Data!$C$2&gt;0,(IF(OR(EF$5=Data!$F$2,EF$5=Data!$G$2,(IF(COUNTIF(Data!$A$2:$A$939,EF$7),EF$7=(VLOOKUP(EF$7,Data!$A$2:$A$852,1,FALSE)),0))),"H",IF(AND(EF$7&gt;=$E25,EF$7&lt;=$F25),($D25/$G25),0))),IF(AND(EF$7&gt;=$E25,EF$7&lt;=$F25),($D25/$G25),0))</f>
        <v>0</v>
      </c>
      <c r="EG25" s="34" t="str">
        <f>IF(Data!$C$2&gt;0,(IF(OR(EG$5=Data!$F$2,EG$5=Data!$G$2,(IF(COUNTIF(Data!$A$2:$A$939,EG$7),EG$7=(VLOOKUP(EG$7,Data!$A$2:$A$852,1,FALSE)),0))),"H",IF(AND(EG$7&gt;=$E25,EG$7&lt;=$F25),($D25/$G25),0))),IF(AND(EG$7&gt;=$E25,EG$7&lt;=$F25),($D25/$G25),0))</f>
        <v>H</v>
      </c>
      <c r="EH25" s="34" t="str">
        <f>IF(Data!$C$2&gt;0,(IF(OR(EH$5=Data!$F$2,EH$5=Data!$G$2,(IF(COUNTIF(Data!$A$2:$A$939,EH$7),EH$7=(VLOOKUP(EH$7,Data!$A$2:$A$852,1,FALSE)),0))),"H",IF(AND(EH$7&gt;=$E25,EH$7&lt;=$F25),($D25/$G25),0))),IF(AND(EH$7&gt;=$E25,EH$7&lt;=$F25),($D25/$G25),0))</f>
        <v>H</v>
      </c>
      <c r="EI25" s="34">
        <f>IF(Data!$C$2&gt;0,(IF(OR(EI$5=Data!$F$2,EI$5=Data!$G$2,(IF(COUNTIF(Data!$A$2:$A$939,EI$7),EI$7=(VLOOKUP(EI$7,Data!$A$2:$A$852,1,FALSE)),0))),"H",IF(AND(EI$7&gt;=$E25,EI$7&lt;=$F25),($D25/$G25),0))),IF(AND(EI$7&gt;=$E25,EI$7&lt;=$F25),($D25/$G25),0))</f>
        <v>0</v>
      </c>
      <c r="EJ25" s="34">
        <f>IF(Data!$C$2&gt;0,(IF(OR(EJ$5=Data!$F$2,EJ$5=Data!$G$2,(IF(COUNTIF(Data!$A$2:$A$939,EJ$7),EJ$7=(VLOOKUP(EJ$7,Data!$A$2:$A$852,1,FALSE)),0))),"H",IF(AND(EJ$7&gt;=$E25,EJ$7&lt;=$F25),($D25/$G25),0))),IF(AND(EJ$7&gt;=$E25,EJ$7&lt;=$F25),($D25/$G25),0))</f>
        <v>0</v>
      </c>
      <c r="EK25" s="34">
        <f>IF(Data!$C$2&gt;0,(IF(OR(EK$5=Data!$F$2,EK$5=Data!$G$2,(IF(COUNTIF(Data!$A$2:$A$939,EK$7),EK$7=(VLOOKUP(EK$7,Data!$A$2:$A$852,1,FALSE)),0))),"H",IF(AND(EK$7&gt;=$E25,EK$7&lt;=$F25),($D25/$G25),0))),IF(AND(EK$7&gt;=$E25,EK$7&lt;=$F25),($D25/$G25),0))</f>
        <v>0</v>
      </c>
      <c r="EL25" s="34">
        <f>IF(Data!$C$2&gt;0,(IF(OR(EL$5=Data!$F$2,EL$5=Data!$G$2,(IF(COUNTIF(Data!$A$2:$A$939,EL$7),EL$7=(VLOOKUP(EL$7,Data!$A$2:$A$852,1,FALSE)),0))),"H",IF(AND(EL$7&gt;=$E25,EL$7&lt;=$F25),($D25/$G25),0))),IF(AND(EL$7&gt;=$E25,EL$7&lt;=$F25),($D25/$G25),0))</f>
        <v>0</v>
      </c>
      <c r="EM25" s="34">
        <f>IF(Data!$C$2&gt;0,(IF(OR(EM$5=Data!$F$2,EM$5=Data!$G$2,(IF(COUNTIF(Data!$A$2:$A$939,EM$7),EM$7=(VLOOKUP(EM$7,Data!$A$2:$A$852,1,FALSE)),0))),"H",IF(AND(EM$7&gt;=$E25,EM$7&lt;=$F25),($D25/$G25),0))),IF(AND(EM$7&gt;=$E25,EM$7&lt;=$F25),($D25/$G25),0))</f>
        <v>0</v>
      </c>
      <c r="EN25" s="34" t="str">
        <f>IF(Data!$C$2&gt;0,(IF(OR(EN$5=Data!$F$2,EN$5=Data!$G$2,(IF(COUNTIF(Data!$A$2:$A$939,EN$7),EN$7=(VLOOKUP(EN$7,Data!$A$2:$A$852,1,FALSE)),0))),"H",IF(AND(EN$7&gt;=$E25,EN$7&lt;=$F25),($D25/$G25),0))),IF(AND(EN$7&gt;=$E25,EN$7&lt;=$F25),($D25/$G25),0))</f>
        <v>H</v>
      </c>
      <c r="EO25" s="35" t="str">
        <f>IF(Data!$C$2&gt;0,(IF(OR(EO$5=Data!$F$2,EO$5=Data!$G$2,(IF(COUNTIF(Data!$A$2:$A$939,EO$7),EO$7=(VLOOKUP(EO$7,Data!$A$2:$A$852,1,FALSE)),0))),"H",IF(AND(EO$7&gt;=$E25,EO$7&lt;=$F25),($D25/$G25),0))),IF(AND(EO$7&gt;=$E25,EO$7&lt;=$F25),($D25/$G25),0))</f>
        <v>H</v>
      </c>
      <c r="EP25" s="8" t="s">
        <v>47</v>
      </c>
      <c r="EQ25" s="18">
        <f>SUM(T25:EO25)-D25</f>
        <v>0</v>
      </c>
    </row>
    <row r="26" spans="1:147" ht="30" customHeight="1" thickBot="1">
      <c r="A26" s="385"/>
      <c r="B26" s="369"/>
      <c r="C26" s="369"/>
      <c r="D26" s="364"/>
      <c r="E26" s="366"/>
      <c r="F26" s="366"/>
      <c r="G26" s="373"/>
      <c r="H26" s="347"/>
      <c r="I26" s="363"/>
      <c r="J26" s="366"/>
      <c r="K26" s="351"/>
      <c r="L26" s="366"/>
      <c r="M26" s="373"/>
      <c r="N26" s="373"/>
      <c r="O26" s="347"/>
      <c r="P26" s="365"/>
      <c r="Q26" s="345"/>
      <c r="R26" s="347"/>
      <c r="S26" s="342"/>
      <c r="T26" s="36">
        <f>IF(T$7&gt;$L25,(((IF(Data!$C$2&gt;0,(IF(OR(T$5=Data!$F$2,T$5=Data!$G$2,(IF(COUNTIF(Data!$A$2:$A$939,T$7),T$7=(VLOOKUP(T$7,Data!$A$2:$A$852,1,FALSE)),0))),"H",IF(AND(T$7&gt;=$J25,T$7&lt;=$K25),($D25*(1-$P25)/$N25),0))),IF(AND(T$7&gt;=$J25,T$7&lt;=$K25),(($D25-$O25)/$N25),0))))),(((IF(Data!$C$2&gt;0,(IF(OR(T$5=Data!$F$2,T$5=Data!$G$2,(IF(COUNTIF(Data!$A$2:$A$939,T$7),T$7=(VLOOKUP(T$7,Data!$A$2:$A$852,1,FALSE)),0))),"H",IF(AND(T$7&gt;=$J25,T$7&lt;=$L25),($D25*$P25/$M25),0))),IF(AND(T$7&gt;=$J25,T$7&lt;=$L25),(($D25*$P25)/$M25),0))))))</f>
        <v>0</v>
      </c>
      <c r="U26" s="37">
        <f>IF(U$7&gt;$L25,(((IF(Data!$C$2&gt;0,(IF(OR(U$5=Data!$F$2,U$5=Data!$G$2,(IF(COUNTIF(Data!$A$2:$A$939,U$7),U$7=(VLOOKUP(U$7,Data!$A$2:$A$852,1,FALSE)),0))),"H",IF(AND(U$7&gt;=$J25,U$7&lt;=$K25),($D25*(1-$P25)/$N25),0))),IF(AND(U$7&gt;=$J25,U$7&lt;=$K25),(($D25-$O25)/$N25),0))))),(((IF(Data!$C$2&gt;0,(IF(OR(U$5=Data!$F$2,U$5=Data!$G$2,(IF(COUNTIF(Data!$A$2:$A$939,U$7),U$7=(VLOOKUP(U$7,Data!$A$2:$A$852,1,FALSE)),0))),"H",IF(AND(U$7&gt;=$J25,U$7&lt;=$L25),($D25*$P25/$M25),0))),IF(AND(U$7&gt;=$J25,U$7&lt;=$L25),(($D25*$P25)/$M25),0))))))</f>
        <v>0</v>
      </c>
      <c r="V26" s="37">
        <f>IF(V$7&gt;$L25,(((IF(Data!$C$2&gt;0,(IF(OR(V$5=Data!$F$2,V$5=Data!$G$2,(IF(COUNTIF(Data!$A$2:$A$939,V$7),V$7=(VLOOKUP(V$7,Data!$A$2:$A$852,1,FALSE)),0))),"H",IF(AND(V$7&gt;=$J25,V$7&lt;=$K25),($D25*(1-$P25)/$N25),0))),IF(AND(V$7&gt;=$J25,V$7&lt;=$K25),(($D25-$O25)/$N25),0))))),(((IF(Data!$C$2&gt;0,(IF(OR(V$5=Data!$F$2,V$5=Data!$G$2,(IF(COUNTIF(Data!$A$2:$A$939,V$7),V$7=(VLOOKUP(V$7,Data!$A$2:$A$852,1,FALSE)),0))),"H",IF(AND(V$7&gt;=$J25,V$7&lt;=$L25),($D25*$P25/$M25),0))),IF(AND(V$7&gt;=$J25,V$7&lt;=$L25),(($D25*$P25)/$M25),0))))))</f>
        <v>0</v>
      </c>
      <c r="W26" s="37">
        <f>IF(W$7&gt;$L25,(((IF(Data!$C$2&gt;0,(IF(OR(W$5=Data!$F$2,W$5=Data!$G$2,(IF(COUNTIF(Data!$A$2:$A$939,W$7),W$7=(VLOOKUP(W$7,Data!$A$2:$A$852,1,FALSE)),0))),"H",IF(AND(W$7&gt;=$J25,W$7&lt;=$K25),($D25*(1-$P25)/$N25),0))),IF(AND(W$7&gt;=$J25,W$7&lt;=$K25),(($D25-$O25)/$N25),0))))),(((IF(Data!$C$2&gt;0,(IF(OR(W$5=Data!$F$2,W$5=Data!$G$2,(IF(COUNTIF(Data!$A$2:$A$939,W$7),W$7=(VLOOKUP(W$7,Data!$A$2:$A$852,1,FALSE)),0))),"H",IF(AND(W$7&gt;=$J25,W$7&lt;=$L25),($D25*$P25/$M25),0))),IF(AND(W$7&gt;=$J25,W$7&lt;=$L25),(($D25*$P25)/$M25),0))))))</f>
        <v>0</v>
      </c>
      <c r="X26" s="37">
        <f>IF(X$7&gt;$L25,(((IF(Data!$C$2&gt;0,(IF(OR(X$5=Data!$F$2,X$5=Data!$G$2,(IF(COUNTIF(Data!$A$2:$A$939,X$7),X$7=(VLOOKUP(X$7,Data!$A$2:$A$852,1,FALSE)),0))),"H",IF(AND(X$7&gt;=$J25,X$7&lt;=$K25),($D25*(1-$P25)/$N25),0))),IF(AND(X$7&gt;=$J25,X$7&lt;=$K25),(($D25-$O25)/$N25),0))))),(((IF(Data!$C$2&gt;0,(IF(OR(X$5=Data!$F$2,X$5=Data!$G$2,(IF(COUNTIF(Data!$A$2:$A$939,X$7),X$7=(VLOOKUP(X$7,Data!$A$2:$A$852,1,FALSE)),0))),"H",IF(AND(X$7&gt;=$J25,X$7&lt;=$L25),($D25*$P25/$M25),0))),IF(AND(X$7&gt;=$J25,X$7&lt;=$L25),(($D25*$P25)/$M25),0))))))</f>
        <v>0</v>
      </c>
      <c r="Y26" s="37" t="str">
        <f>IF(Y$7&gt;$L25,(((IF(Data!$C$2&gt;0,(IF(OR(Y$5=Data!$F$2,Y$5=Data!$G$2,(IF(COUNTIF(Data!$A$2:$A$939,Y$7),Y$7=(VLOOKUP(Y$7,Data!$A$2:$A$852,1,FALSE)),0))),"H",IF(AND(Y$7&gt;=$J25,Y$7&lt;=$K25),($D25*(1-$P25)/$N25),0))),IF(AND(Y$7&gt;=$J25,Y$7&lt;=$K25),(($D25-$O25)/$N25),0))))),(((IF(Data!$C$2&gt;0,(IF(OR(Y$5=Data!$F$2,Y$5=Data!$G$2,(IF(COUNTIF(Data!$A$2:$A$939,Y$7),Y$7=(VLOOKUP(Y$7,Data!$A$2:$A$852,1,FALSE)),0))),"H",IF(AND(Y$7&gt;=$J25,Y$7&lt;=$L25),($D25*$P25/$M25),0))),IF(AND(Y$7&gt;=$J25,Y$7&lt;=$L25),(($D25*$P25)/$M25),0))))))</f>
        <v>H</v>
      </c>
      <c r="Z26" s="37" t="str">
        <f>IF(Z$7&gt;$L25,(((IF(Data!$C$2&gt;0,(IF(OR(Z$5=Data!$F$2,Z$5=Data!$G$2,(IF(COUNTIF(Data!$A$2:$A$939,Z$7),Z$7=(VLOOKUP(Z$7,Data!$A$2:$A$852,1,FALSE)),0))),"H",IF(AND(Z$7&gt;=$J25,Z$7&lt;=$K25),($D25*(1-$P25)/$N25),0))),IF(AND(Z$7&gt;=$J25,Z$7&lt;=$K25),(($D25-$O25)/$N25),0))))),(((IF(Data!$C$2&gt;0,(IF(OR(Z$5=Data!$F$2,Z$5=Data!$G$2,(IF(COUNTIF(Data!$A$2:$A$939,Z$7),Z$7=(VLOOKUP(Z$7,Data!$A$2:$A$852,1,FALSE)),0))),"H",IF(AND(Z$7&gt;=$J25,Z$7&lt;=$L25),($D25*$P25/$M25),0))),IF(AND(Z$7&gt;=$J25,Z$7&lt;=$L25),(($D25*$P25)/$M25),0))))))</f>
        <v>H</v>
      </c>
      <c r="AA26" s="37">
        <f>IF(AA$7&gt;$L25,(((IF(Data!$C$2&gt;0,(IF(OR(AA$5=Data!$F$2,AA$5=Data!$G$2,(IF(COUNTIF(Data!$A$2:$A$939,AA$7),AA$7=(VLOOKUP(AA$7,Data!$A$2:$A$852,1,FALSE)),0))),"H",IF(AND(AA$7&gt;=$J25,AA$7&lt;=$K25),($D25*(1-$P25)/$N25),0))),IF(AND(AA$7&gt;=$J25,AA$7&lt;=$K25),(($D25-$O25)/$N25),0))))),(((IF(Data!$C$2&gt;0,(IF(OR(AA$5=Data!$F$2,AA$5=Data!$G$2,(IF(COUNTIF(Data!$A$2:$A$939,AA$7),AA$7=(VLOOKUP(AA$7,Data!$A$2:$A$852,1,FALSE)),0))),"H",IF(AND(AA$7&gt;=$J25,AA$7&lt;=$L25),($D25*$P25/$M25),0))),IF(AND(AA$7&gt;=$J25,AA$7&lt;=$L25),(($D25*$P25)/$M25),0))))))</f>
        <v>0</v>
      </c>
      <c r="AB26" s="37">
        <f>IF(AB$7&gt;$L25,(((IF(Data!$C$2&gt;0,(IF(OR(AB$5=Data!$F$2,AB$5=Data!$G$2,(IF(COUNTIF(Data!$A$2:$A$939,AB$7),AB$7=(VLOOKUP(AB$7,Data!$A$2:$A$852,1,FALSE)),0))),"H",IF(AND(AB$7&gt;=$J25,AB$7&lt;=$K25),($D25*(1-$P25)/$N25),0))),IF(AND(AB$7&gt;=$J25,AB$7&lt;=$K25),(($D25-$O25)/$N25),0))))),(((IF(Data!$C$2&gt;0,(IF(OR(AB$5=Data!$F$2,AB$5=Data!$G$2,(IF(COUNTIF(Data!$A$2:$A$939,AB$7),AB$7=(VLOOKUP(AB$7,Data!$A$2:$A$852,1,FALSE)),0))),"H",IF(AND(AB$7&gt;=$J25,AB$7&lt;=$L25),($D25*$P25/$M25),0))),IF(AND(AB$7&gt;=$J25,AB$7&lt;=$L25),(($D25*$P25)/$M25),0))))))</f>
        <v>0</v>
      </c>
      <c r="AC26" s="37">
        <f>IF(AC$7&gt;$L25,(((IF(Data!$C$2&gt;0,(IF(OR(AC$5=Data!$F$2,AC$5=Data!$G$2,(IF(COUNTIF(Data!$A$2:$A$939,AC$7),AC$7=(VLOOKUP(AC$7,Data!$A$2:$A$852,1,FALSE)),0))),"H",IF(AND(AC$7&gt;=$J25,AC$7&lt;=$K25),($D25*(1-$P25)/$N25),0))),IF(AND(AC$7&gt;=$J25,AC$7&lt;=$K25),(($D25-$O25)/$N25),0))))),(((IF(Data!$C$2&gt;0,(IF(OR(AC$5=Data!$F$2,AC$5=Data!$G$2,(IF(COUNTIF(Data!$A$2:$A$939,AC$7),AC$7=(VLOOKUP(AC$7,Data!$A$2:$A$852,1,FALSE)),0))),"H",IF(AND(AC$7&gt;=$J25,AC$7&lt;=$L25),($D25*$P25/$M25),0))),IF(AND(AC$7&gt;=$J25,AC$7&lt;=$L25),(($D25*$P25)/$M25),0))))))</f>
        <v>0</v>
      </c>
      <c r="AD26" s="37">
        <f>IF(AD$7&gt;$L25,(((IF(Data!$C$2&gt;0,(IF(OR(AD$5=Data!$F$2,AD$5=Data!$G$2,(IF(COUNTIF(Data!$A$2:$A$939,AD$7),AD$7=(VLOOKUP(AD$7,Data!$A$2:$A$852,1,FALSE)),0))),"H",IF(AND(AD$7&gt;=$J25,AD$7&lt;=$K25),($D25*(1-$P25)/$N25),0))),IF(AND(AD$7&gt;=$J25,AD$7&lt;=$K25),(($D25-$O25)/$N25),0))))),(((IF(Data!$C$2&gt;0,(IF(OR(AD$5=Data!$F$2,AD$5=Data!$G$2,(IF(COUNTIF(Data!$A$2:$A$939,AD$7),AD$7=(VLOOKUP(AD$7,Data!$A$2:$A$852,1,FALSE)),0))),"H",IF(AND(AD$7&gt;=$J25,AD$7&lt;=$L25),($D25*$P25/$M25),0))),IF(AND(AD$7&gt;=$J25,AD$7&lt;=$L25),(($D25*$P25)/$M25),0))))))</f>
        <v>0</v>
      </c>
      <c r="AE26" s="37">
        <f>IF(AE$7&gt;$L25,(((IF(Data!$C$2&gt;0,(IF(OR(AE$5=Data!$F$2,AE$5=Data!$G$2,(IF(COUNTIF(Data!$A$2:$A$939,AE$7),AE$7=(VLOOKUP(AE$7,Data!$A$2:$A$852,1,FALSE)),0))),"H",IF(AND(AE$7&gt;=$J25,AE$7&lt;=$K25),($D25*(1-$P25)/$N25),0))),IF(AND(AE$7&gt;=$J25,AE$7&lt;=$K25),(($D25-$O25)/$N25),0))))),(((IF(Data!$C$2&gt;0,(IF(OR(AE$5=Data!$F$2,AE$5=Data!$G$2,(IF(COUNTIF(Data!$A$2:$A$939,AE$7),AE$7=(VLOOKUP(AE$7,Data!$A$2:$A$852,1,FALSE)),0))),"H",IF(AND(AE$7&gt;=$J25,AE$7&lt;=$L25),($D25*$P25/$M25),0))),IF(AND(AE$7&gt;=$J25,AE$7&lt;=$L25),(($D25*$P25)/$M25),0))))))</f>
        <v>0</v>
      </c>
      <c r="AF26" s="37" t="str">
        <f>IF(AF$7&gt;$L25,(((IF(Data!$C$2&gt;0,(IF(OR(AF$5=Data!$F$2,AF$5=Data!$G$2,(IF(COUNTIF(Data!$A$2:$A$939,AF$7),AF$7=(VLOOKUP(AF$7,Data!$A$2:$A$852,1,FALSE)),0))),"H",IF(AND(AF$7&gt;=$J25,AF$7&lt;=$K25),($D25*(1-$P25)/$N25),0))),IF(AND(AF$7&gt;=$J25,AF$7&lt;=$K25),(($D25-$O25)/$N25),0))))),(((IF(Data!$C$2&gt;0,(IF(OR(AF$5=Data!$F$2,AF$5=Data!$G$2,(IF(COUNTIF(Data!$A$2:$A$939,AF$7),AF$7=(VLOOKUP(AF$7,Data!$A$2:$A$852,1,FALSE)),0))),"H",IF(AND(AF$7&gt;=$J25,AF$7&lt;=$L25),($D25*$P25/$M25),0))),IF(AND(AF$7&gt;=$J25,AF$7&lt;=$L25),(($D25*$P25)/$M25),0))))))</f>
        <v>H</v>
      </c>
      <c r="AG26" s="37" t="str">
        <f>IF(AG$7&gt;$L25,(((IF(Data!$C$2&gt;0,(IF(OR(AG$5=Data!$F$2,AG$5=Data!$G$2,(IF(COUNTIF(Data!$A$2:$A$939,AG$7),AG$7=(VLOOKUP(AG$7,Data!$A$2:$A$852,1,FALSE)),0))),"H",IF(AND(AG$7&gt;=$J25,AG$7&lt;=$K25),($D25*(1-$P25)/$N25),0))),IF(AND(AG$7&gt;=$J25,AG$7&lt;=$K25),(($D25-$O25)/$N25),0))))),(((IF(Data!$C$2&gt;0,(IF(OR(AG$5=Data!$F$2,AG$5=Data!$G$2,(IF(COUNTIF(Data!$A$2:$A$939,AG$7),AG$7=(VLOOKUP(AG$7,Data!$A$2:$A$852,1,FALSE)),0))),"H",IF(AND(AG$7&gt;=$J25,AG$7&lt;=$L25),($D25*$P25/$M25),0))),IF(AND(AG$7&gt;=$J25,AG$7&lt;=$L25),(($D25*$P25)/$M25),0))))))</f>
        <v>H</v>
      </c>
      <c r="AH26" s="37">
        <f>IF(AH$7&gt;$L25,(((IF(Data!$C$2&gt;0,(IF(OR(AH$5=Data!$F$2,AH$5=Data!$G$2,(IF(COUNTIF(Data!$A$2:$A$939,AH$7),AH$7=(VLOOKUP(AH$7,Data!$A$2:$A$852,1,FALSE)),0))),"H",IF(AND(AH$7&gt;=$J25,AH$7&lt;=$K25),($D25*(1-$P25)/$N25),0))),IF(AND(AH$7&gt;=$J25,AH$7&lt;=$K25),(($D25-$O25)/$N25),0))))),(((IF(Data!$C$2&gt;0,(IF(OR(AH$5=Data!$F$2,AH$5=Data!$G$2,(IF(COUNTIF(Data!$A$2:$A$939,AH$7),AH$7=(VLOOKUP(AH$7,Data!$A$2:$A$852,1,FALSE)),0))),"H",IF(AND(AH$7&gt;=$J25,AH$7&lt;=$L25),($D25*$P25/$M25),0))),IF(AND(AH$7&gt;=$J25,AH$7&lt;=$L25),(($D25*$P25)/$M25),0))))))</f>
        <v>0</v>
      </c>
      <c r="AI26" s="37">
        <f>IF(AI$7&gt;$L25,(((IF(Data!$C$2&gt;0,(IF(OR(AI$5=Data!$F$2,AI$5=Data!$G$2,(IF(COUNTIF(Data!$A$2:$A$939,AI$7),AI$7=(VLOOKUP(AI$7,Data!$A$2:$A$852,1,FALSE)),0))),"H",IF(AND(AI$7&gt;=$J25,AI$7&lt;=$K25),($D25*(1-$P25)/$N25),0))),IF(AND(AI$7&gt;=$J25,AI$7&lt;=$K25),(($D25-$O25)/$N25),0))))),(((IF(Data!$C$2&gt;0,(IF(OR(AI$5=Data!$F$2,AI$5=Data!$G$2,(IF(COUNTIF(Data!$A$2:$A$939,AI$7),AI$7=(VLOOKUP(AI$7,Data!$A$2:$A$852,1,FALSE)),0))),"H",IF(AND(AI$7&gt;=$J25,AI$7&lt;=$L25),($D25*$P25/$M25),0))),IF(AND(AI$7&gt;=$J25,AI$7&lt;=$L25),(($D25*$P25)/$M25),0))))))</f>
        <v>0</v>
      </c>
      <c r="AJ26" s="37">
        <f>IF(AJ$7&gt;$L25,(((IF(Data!$C$2&gt;0,(IF(OR(AJ$5=Data!$F$2,AJ$5=Data!$G$2,(IF(COUNTIF(Data!$A$2:$A$939,AJ$7),AJ$7=(VLOOKUP(AJ$7,Data!$A$2:$A$852,1,FALSE)),0))),"H",IF(AND(AJ$7&gt;=$J25,AJ$7&lt;=$K25),($D25*(1-$P25)/$N25),0))),IF(AND(AJ$7&gt;=$J25,AJ$7&lt;=$K25),(($D25-$O25)/$N25),0))))),(((IF(Data!$C$2&gt;0,(IF(OR(AJ$5=Data!$F$2,AJ$5=Data!$G$2,(IF(COUNTIF(Data!$A$2:$A$939,AJ$7),AJ$7=(VLOOKUP(AJ$7,Data!$A$2:$A$852,1,FALSE)),0))),"H",IF(AND(AJ$7&gt;=$J25,AJ$7&lt;=$L25),($D25*$P25/$M25),0))),IF(AND(AJ$7&gt;=$J25,AJ$7&lt;=$L25),(($D25*$P25)/$M25),0))))))</f>
        <v>0</v>
      </c>
      <c r="AK26" s="37">
        <f>IF(AK$7&gt;$L25,(((IF(Data!$C$2&gt;0,(IF(OR(AK$5=Data!$F$2,AK$5=Data!$G$2,(IF(COUNTIF(Data!$A$2:$A$939,AK$7),AK$7=(VLOOKUP(AK$7,Data!$A$2:$A$852,1,FALSE)),0))),"H",IF(AND(AK$7&gt;=$J25,AK$7&lt;=$K25),($D25*(1-$P25)/$N25),0))),IF(AND(AK$7&gt;=$J25,AK$7&lt;=$K25),(($D25-$O25)/$N25),0))))),(((IF(Data!$C$2&gt;0,(IF(OR(AK$5=Data!$F$2,AK$5=Data!$G$2,(IF(COUNTIF(Data!$A$2:$A$939,AK$7),AK$7=(VLOOKUP(AK$7,Data!$A$2:$A$852,1,FALSE)),0))),"H",IF(AND(AK$7&gt;=$J25,AK$7&lt;=$L25),($D25*$P25/$M25),0))),IF(AND(AK$7&gt;=$J25,AK$7&lt;=$L25),(($D25*$P25)/$M25),0))))))</f>
        <v>0</v>
      </c>
      <c r="AL26" s="37">
        <f>IF(AL$7&gt;$L25,(((IF(Data!$C$2&gt;0,(IF(OR(AL$5=Data!$F$2,AL$5=Data!$G$2,(IF(COUNTIF(Data!$A$2:$A$939,AL$7),AL$7=(VLOOKUP(AL$7,Data!$A$2:$A$852,1,FALSE)),0))),"H",IF(AND(AL$7&gt;=$J25,AL$7&lt;=$K25),($D25*(1-$P25)/$N25),0))),IF(AND(AL$7&gt;=$J25,AL$7&lt;=$K25),(($D25-$O25)/$N25),0))))),(((IF(Data!$C$2&gt;0,(IF(OR(AL$5=Data!$F$2,AL$5=Data!$G$2,(IF(COUNTIF(Data!$A$2:$A$939,AL$7),AL$7=(VLOOKUP(AL$7,Data!$A$2:$A$852,1,FALSE)),0))),"H",IF(AND(AL$7&gt;=$J25,AL$7&lt;=$L25),($D25*$P25/$M25),0))),IF(AND(AL$7&gt;=$J25,AL$7&lt;=$L25),(($D25*$P25)/$M25),0))))))</f>
        <v>0</v>
      </c>
      <c r="AM26" s="37" t="str">
        <f>IF(AM$7&gt;$L25,(((IF(Data!$C$2&gt;0,(IF(OR(AM$5=Data!$F$2,AM$5=Data!$G$2,(IF(COUNTIF(Data!$A$2:$A$939,AM$7),AM$7=(VLOOKUP(AM$7,Data!$A$2:$A$852,1,FALSE)),0))),"H",IF(AND(AM$7&gt;=$J25,AM$7&lt;=$K25),($D25*(1-$P25)/$N25),0))),IF(AND(AM$7&gt;=$J25,AM$7&lt;=$K25),(($D25-$O25)/$N25),0))))),(((IF(Data!$C$2&gt;0,(IF(OR(AM$5=Data!$F$2,AM$5=Data!$G$2,(IF(COUNTIF(Data!$A$2:$A$939,AM$7),AM$7=(VLOOKUP(AM$7,Data!$A$2:$A$852,1,FALSE)),0))),"H",IF(AND(AM$7&gt;=$J25,AM$7&lt;=$L25),($D25*$P25/$M25),0))),IF(AND(AM$7&gt;=$J25,AM$7&lt;=$L25),(($D25*$P25)/$M25),0))))))</f>
        <v>H</v>
      </c>
      <c r="AN26" s="37" t="str">
        <f>IF(AN$7&gt;$L25,(((IF(Data!$C$2&gt;0,(IF(OR(AN$5=Data!$F$2,AN$5=Data!$G$2,(IF(COUNTIF(Data!$A$2:$A$939,AN$7),AN$7=(VLOOKUP(AN$7,Data!$A$2:$A$852,1,FALSE)),0))),"H",IF(AND(AN$7&gt;=$J25,AN$7&lt;=$K25),($D25*(1-$P25)/$N25),0))),IF(AND(AN$7&gt;=$J25,AN$7&lt;=$K25),(($D25-$O25)/$N25),0))))),(((IF(Data!$C$2&gt;0,(IF(OR(AN$5=Data!$F$2,AN$5=Data!$G$2,(IF(COUNTIF(Data!$A$2:$A$939,AN$7),AN$7=(VLOOKUP(AN$7,Data!$A$2:$A$852,1,FALSE)),0))),"H",IF(AND(AN$7&gt;=$J25,AN$7&lt;=$L25),($D25*$P25/$M25),0))),IF(AND(AN$7&gt;=$J25,AN$7&lt;=$L25),(($D25*$P25)/$M25),0))))))</f>
        <v>H</v>
      </c>
      <c r="AO26" s="37">
        <f>IF(AO$7&gt;$L25,(((IF(Data!$C$2&gt;0,(IF(OR(AO$5=Data!$F$2,AO$5=Data!$G$2,(IF(COUNTIF(Data!$A$2:$A$939,AO$7),AO$7=(VLOOKUP(AO$7,Data!$A$2:$A$852,1,FALSE)),0))),"H",IF(AND(AO$7&gt;=$J25,AO$7&lt;=$K25),($D25*(1-$P25)/$N25),0))),IF(AND(AO$7&gt;=$J25,AO$7&lt;=$K25),(($D25-$O25)/$N25),0))))),(((IF(Data!$C$2&gt;0,(IF(OR(AO$5=Data!$F$2,AO$5=Data!$G$2,(IF(COUNTIF(Data!$A$2:$A$939,AO$7),AO$7=(VLOOKUP(AO$7,Data!$A$2:$A$852,1,FALSE)),0))),"H",IF(AND(AO$7&gt;=$J25,AO$7&lt;=$L25),($D25*$P25/$M25),0))),IF(AND(AO$7&gt;=$J25,AO$7&lt;=$L25),(($D25*$P25)/$M25),0))))))</f>
        <v>0</v>
      </c>
      <c r="AP26" s="37">
        <f>IF(AP$7&gt;$L25,(((IF(Data!$C$2&gt;0,(IF(OR(AP$5=Data!$F$2,AP$5=Data!$G$2,(IF(COUNTIF(Data!$A$2:$A$939,AP$7),AP$7=(VLOOKUP(AP$7,Data!$A$2:$A$852,1,FALSE)),0))),"H",IF(AND(AP$7&gt;=$J25,AP$7&lt;=$K25),($D25*(1-$P25)/$N25),0))),IF(AND(AP$7&gt;=$J25,AP$7&lt;=$K25),(($D25-$O25)/$N25),0))))),(((IF(Data!$C$2&gt;0,(IF(OR(AP$5=Data!$F$2,AP$5=Data!$G$2,(IF(COUNTIF(Data!$A$2:$A$939,AP$7),AP$7=(VLOOKUP(AP$7,Data!$A$2:$A$852,1,FALSE)),0))),"H",IF(AND(AP$7&gt;=$J25,AP$7&lt;=$L25),($D25*$P25/$M25),0))),IF(AND(AP$7&gt;=$J25,AP$7&lt;=$L25),(($D25*$P25)/$M25),0))))))</f>
        <v>0</v>
      </c>
      <c r="AQ26" s="37">
        <f>IF(AQ$7&gt;$L25,(((IF(Data!$C$2&gt;0,(IF(OR(AQ$5=Data!$F$2,AQ$5=Data!$G$2,(IF(COUNTIF(Data!$A$2:$A$939,AQ$7),AQ$7=(VLOOKUP(AQ$7,Data!$A$2:$A$852,1,FALSE)),0))),"H",IF(AND(AQ$7&gt;=$J25,AQ$7&lt;=$K25),($D25*(1-$P25)/$N25),0))),IF(AND(AQ$7&gt;=$J25,AQ$7&lt;=$K25),(($D25-$O25)/$N25),0))))),(((IF(Data!$C$2&gt;0,(IF(OR(AQ$5=Data!$F$2,AQ$5=Data!$G$2,(IF(COUNTIF(Data!$A$2:$A$939,AQ$7),AQ$7=(VLOOKUP(AQ$7,Data!$A$2:$A$852,1,FALSE)),0))),"H",IF(AND(AQ$7&gt;=$J25,AQ$7&lt;=$L25),($D25*$P25/$M25),0))),IF(AND(AQ$7&gt;=$J25,AQ$7&lt;=$L25),(($D25*$P25)/$M25),0))))))</f>
        <v>0</v>
      </c>
      <c r="AR26" s="37">
        <f>IF(AR$7&gt;$L25,(((IF(Data!$C$2&gt;0,(IF(OR(AR$5=Data!$F$2,AR$5=Data!$G$2,(IF(COUNTIF(Data!$A$2:$A$939,AR$7),AR$7=(VLOOKUP(AR$7,Data!$A$2:$A$852,1,FALSE)),0))),"H",IF(AND(AR$7&gt;=$J25,AR$7&lt;=$K25),($D25*(1-$P25)/$N25),0))),IF(AND(AR$7&gt;=$J25,AR$7&lt;=$K25),(($D25-$O25)/$N25),0))))),(((IF(Data!$C$2&gt;0,(IF(OR(AR$5=Data!$F$2,AR$5=Data!$G$2,(IF(COUNTIF(Data!$A$2:$A$939,AR$7),AR$7=(VLOOKUP(AR$7,Data!$A$2:$A$852,1,FALSE)),0))),"H",IF(AND(AR$7&gt;=$J25,AR$7&lt;=$L25),($D25*$P25/$M25),0))),IF(AND(AR$7&gt;=$J25,AR$7&lt;=$L25),(($D25*$P25)/$M25),0))))))</f>
        <v>0</v>
      </c>
      <c r="AS26" s="37">
        <f>IF(AS$7&gt;$L25,(((IF(Data!$C$2&gt;0,(IF(OR(AS$5=Data!$F$2,AS$5=Data!$G$2,(IF(COUNTIF(Data!$A$2:$A$939,AS$7),AS$7=(VLOOKUP(AS$7,Data!$A$2:$A$852,1,FALSE)),0))),"H",IF(AND(AS$7&gt;=$J25,AS$7&lt;=$K25),($D25*(1-$P25)/$N25),0))),IF(AND(AS$7&gt;=$J25,AS$7&lt;=$K25),(($D25-$O25)/$N25),0))))),(((IF(Data!$C$2&gt;0,(IF(OR(AS$5=Data!$F$2,AS$5=Data!$G$2,(IF(COUNTIF(Data!$A$2:$A$939,AS$7),AS$7=(VLOOKUP(AS$7,Data!$A$2:$A$852,1,FALSE)),0))),"H",IF(AND(AS$7&gt;=$J25,AS$7&lt;=$L25),($D25*$P25/$M25),0))),IF(AND(AS$7&gt;=$J25,AS$7&lt;=$L25),(($D25*$P25)/$M25),0))))))</f>
        <v>0</v>
      </c>
      <c r="AT26" s="37" t="str">
        <f>IF(AT$7&gt;$L25,(((IF(Data!$C$2&gt;0,(IF(OR(AT$5=Data!$F$2,AT$5=Data!$G$2,(IF(COUNTIF(Data!$A$2:$A$939,AT$7),AT$7=(VLOOKUP(AT$7,Data!$A$2:$A$852,1,FALSE)),0))),"H",IF(AND(AT$7&gt;=$J25,AT$7&lt;=$K25),($D25*(1-$P25)/$N25),0))),IF(AND(AT$7&gt;=$J25,AT$7&lt;=$K25),(($D25-$O25)/$N25),0))))),(((IF(Data!$C$2&gt;0,(IF(OR(AT$5=Data!$F$2,AT$5=Data!$G$2,(IF(COUNTIF(Data!$A$2:$A$939,AT$7),AT$7=(VLOOKUP(AT$7,Data!$A$2:$A$852,1,FALSE)),0))),"H",IF(AND(AT$7&gt;=$J25,AT$7&lt;=$L25),($D25*$P25/$M25),0))),IF(AND(AT$7&gt;=$J25,AT$7&lt;=$L25),(($D25*$P25)/$M25),0))))))</f>
        <v>H</v>
      </c>
      <c r="AU26" s="37" t="str">
        <f>IF(AU$7&gt;$L25,(((IF(Data!$C$2&gt;0,(IF(OR(AU$5=Data!$F$2,AU$5=Data!$G$2,(IF(COUNTIF(Data!$A$2:$A$939,AU$7),AU$7=(VLOOKUP(AU$7,Data!$A$2:$A$852,1,FALSE)),0))),"H",IF(AND(AU$7&gt;=$J25,AU$7&lt;=$K25),($D25*(1-$P25)/$N25),0))),IF(AND(AU$7&gt;=$J25,AU$7&lt;=$K25),(($D25-$O25)/$N25),0))))),(((IF(Data!$C$2&gt;0,(IF(OR(AU$5=Data!$F$2,AU$5=Data!$G$2,(IF(COUNTIF(Data!$A$2:$A$939,AU$7),AU$7=(VLOOKUP(AU$7,Data!$A$2:$A$852,1,FALSE)),0))),"H",IF(AND(AU$7&gt;=$J25,AU$7&lt;=$L25),($D25*$P25/$M25),0))),IF(AND(AU$7&gt;=$J25,AU$7&lt;=$L25),(($D25*$P25)/$M25),0))))))</f>
        <v>H</v>
      </c>
      <c r="AV26" s="37">
        <f>IF(AV$7&gt;$L25,(((IF(Data!$C$2&gt;0,(IF(OR(AV$5=Data!$F$2,AV$5=Data!$G$2,(IF(COUNTIF(Data!$A$2:$A$939,AV$7),AV$7=(VLOOKUP(AV$7,Data!$A$2:$A$852,1,FALSE)),0))),"H",IF(AND(AV$7&gt;=$J25,AV$7&lt;=$K25),($D25*(1-$P25)/$N25),0))),IF(AND(AV$7&gt;=$J25,AV$7&lt;=$K25),(($D25-$O25)/$N25),0))))),(((IF(Data!$C$2&gt;0,(IF(OR(AV$5=Data!$F$2,AV$5=Data!$G$2,(IF(COUNTIF(Data!$A$2:$A$939,AV$7),AV$7=(VLOOKUP(AV$7,Data!$A$2:$A$852,1,FALSE)),0))),"H",IF(AND(AV$7&gt;=$J25,AV$7&lt;=$L25),($D25*$P25/$M25),0))),IF(AND(AV$7&gt;=$J25,AV$7&lt;=$L25),(($D25*$P25)/$M25),0))))))</f>
        <v>0</v>
      </c>
      <c r="AW26" s="37">
        <f>IF(AW$7&gt;$L25,(((IF(Data!$C$2&gt;0,(IF(OR(AW$5=Data!$F$2,AW$5=Data!$G$2,(IF(COUNTIF(Data!$A$2:$A$939,AW$7),AW$7=(VLOOKUP(AW$7,Data!$A$2:$A$852,1,FALSE)),0))),"H",IF(AND(AW$7&gt;=$J25,AW$7&lt;=$K25),($D25*(1-$P25)/$N25),0))),IF(AND(AW$7&gt;=$J25,AW$7&lt;=$K25),(($D25-$O25)/$N25),0))))),(((IF(Data!$C$2&gt;0,(IF(OR(AW$5=Data!$F$2,AW$5=Data!$G$2,(IF(COUNTIF(Data!$A$2:$A$939,AW$7),AW$7=(VLOOKUP(AW$7,Data!$A$2:$A$852,1,FALSE)),0))),"H",IF(AND(AW$7&gt;=$J25,AW$7&lt;=$L25),($D25*$P25/$M25),0))),IF(AND(AW$7&gt;=$J25,AW$7&lt;=$L25),(($D25*$P25)/$M25),0))))))</f>
        <v>0</v>
      </c>
      <c r="AX26" s="37">
        <f>IF(AX$7&gt;$L25,(((IF(Data!$C$2&gt;0,(IF(OR(AX$5=Data!$F$2,AX$5=Data!$G$2,(IF(COUNTIF(Data!$A$2:$A$939,AX$7),AX$7=(VLOOKUP(AX$7,Data!$A$2:$A$852,1,FALSE)),0))),"H",IF(AND(AX$7&gt;=$J25,AX$7&lt;=$K25),($D25*(1-$P25)/$N25),0))),IF(AND(AX$7&gt;=$J25,AX$7&lt;=$K25),(($D25-$O25)/$N25),0))))),(((IF(Data!$C$2&gt;0,(IF(OR(AX$5=Data!$F$2,AX$5=Data!$G$2,(IF(COUNTIF(Data!$A$2:$A$939,AX$7),AX$7=(VLOOKUP(AX$7,Data!$A$2:$A$852,1,FALSE)),0))),"H",IF(AND(AX$7&gt;=$J25,AX$7&lt;=$L25),($D25*$P25/$M25),0))),IF(AND(AX$7&gt;=$J25,AX$7&lt;=$L25),(($D25*$P25)/$M25),0))))))</f>
        <v>0</v>
      </c>
      <c r="AY26" s="37">
        <f>IF(AY$7&gt;$L25,(((IF(Data!$C$2&gt;0,(IF(OR(AY$5=Data!$F$2,AY$5=Data!$G$2,(IF(COUNTIF(Data!$A$2:$A$939,AY$7),AY$7=(VLOOKUP(AY$7,Data!$A$2:$A$852,1,FALSE)),0))),"H",IF(AND(AY$7&gt;=$J25,AY$7&lt;=$K25),($D25*(1-$P25)/$N25),0))),IF(AND(AY$7&gt;=$J25,AY$7&lt;=$K25),(($D25-$O25)/$N25),0))))),(((IF(Data!$C$2&gt;0,(IF(OR(AY$5=Data!$F$2,AY$5=Data!$G$2,(IF(COUNTIF(Data!$A$2:$A$939,AY$7),AY$7=(VLOOKUP(AY$7,Data!$A$2:$A$852,1,FALSE)),0))),"H",IF(AND(AY$7&gt;=$J25,AY$7&lt;=$L25),($D25*$P25/$M25),0))),IF(AND(AY$7&gt;=$J25,AY$7&lt;=$L25),(($D25*$P25)/$M25),0))))))</f>
        <v>0</v>
      </c>
      <c r="AZ26" s="37">
        <f>IF(AZ$7&gt;$L25,(((IF(Data!$C$2&gt;0,(IF(OR(AZ$5=Data!$F$2,AZ$5=Data!$G$2,(IF(COUNTIF(Data!$A$2:$A$939,AZ$7),AZ$7=(VLOOKUP(AZ$7,Data!$A$2:$A$852,1,FALSE)),0))),"H",IF(AND(AZ$7&gt;=$J25,AZ$7&lt;=$K25),($D25*(1-$P25)/$N25),0))),IF(AND(AZ$7&gt;=$J25,AZ$7&lt;=$K25),(($D25-$O25)/$N25),0))))),(((IF(Data!$C$2&gt;0,(IF(OR(AZ$5=Data!$F$2,AZ$5=Data!$G$2,(IF(COUNTIF(Data!$A$2:$A$939,AZ$7),AZ$7=(VLOOKUP(AZ$7,Data!$A$2:$A$852,1,FALSE)),0))),"H",IF(AND(AZ$7&gt;=$J25,AZ$7&lt;=$L25),($D25*$P25/$M25),0))),IF(AND(AZ$7&gt;=$J25,AZ$7&lt;=$L25),(($D25*$P25)/$M25),0))))))</f>
        <v>0</v>
      </c>
      <c r="BA26" s="37" t="str">
        <f>IF(BA$7&gt;$L25,(((IF(Data!$C$2&gt;0,(IF(OR(BA$5=Data!$F$2,BA$5=Data!$G$2,(IF(COUNTIF(Data!$A$2:$A$939,BA$7),BA$7=(VLOOKUP(BA$7,Data!$A$2:$A$852,1,FALSE)),0))),"H",IF(AND(BA$7&gt;=$J25,BA$7&lt;=$K25),($D25*(1-$P25)/$N25),0))),IF(AND(BA$7&gt;=$J25,BA$7&lt;=$K25),(($D25-$O25)/$N25),0))))),(((IF(Data!$C$2&gt;0,(IF(OR(BA$5=Data!$F$2,BA$5=Data!$G$2,(IF(COUNTIF(Data!$A$2:$A$939,BA$7),BA$7=(VLOOKUP(BA$7,Data!$A$2:$A$852,1,FALSE)),0))),"H",IF(AND(BA$7&gt;=$J25,BA$7&lt;=$L25),($D25*$P25/$M25),0))),IF(AND(BA$7&gt;=$J25,BA$7&lt;=$L25),(($D25*$P25)/$M25),0))))))</f>
        <v>H</v>
      </c>
      <c r="BB26" s="37" t="str">
        <f>IF(BB$7&gt;$L25,(((IF(Data!$C$2&gt;0,(IF(OR(BB$5=Data!$F$2,BB$5=Data!$G$2,(IF(COUNTIF(Data!$A$2:$A$939,BB$7),BB$7=(VLOOKUP(BB$7,Data!$A$2:$A$852,1,FALSE)),0))),"H",IF(AND(BB$7&gt;=$J25,BB$7&lt;=$K25),($D25*(1-$P25)/$N25),0))),IF(AND(BB$7&gt;=$J25,BB$7&lt;=$K25),(($D25-$O25)/$N25),0))))),(((IF(Data!$C$2&gt;0,(IF(OR(BB$5=Data!$F$2,BB$5=Data!$G$2,(IF(COUNTIF(Data!$A$2:$A$939,BB$7),BB$7=(VLOOKUP(BB$7,Data!$A$2:$A$852,1,FALSE)),0))),"H",IF(AND(BB$7&gt;=$J25,BB$7&lt;=$L25),($D25*$P25/$M25),0))),IF(AND(BB$7&gt;=$J25,BB$7&lt;=$L25),(($D25*$P25)/$M25),0))))))</f>
        <v>H</v>
      </c>
      <c r="BC26" s="37">
        <f>IF(BC$7&gt;$L25,(((IF(Data!$C$2&gt;0,(IF(OR(BC$5=Data!$F$2,BC$5=Data!$G$2,(IF(COUNTIF(Data!$A$2:$A$939,BC$7),BC$7=(VLOOKUP(BC$7,Data!$A$2:$A$852,1,FALSE)),0))),"H",IF(AND(BC$7&gt;=$J25,BC$7&lt;=$K25),($D25*(1-$P25)/$N25),0))),IF(AND(BC$7&gt;=$J25,BC$7&lt;=$K25),(($D25-$O25)/$N25),0))))),(((IF(Data!$C$2&gt;0,(IF(OR(BC$5=Data!$F$2,BC$5=Data!$G$2,(IF(COUNTIF(Data!$A$2:$A$939,BC$7),BC$7=(VLOOKUP(BC$7,Data!$A$2:$A$852,1,FALSE)),0))),"H",IF(AND(BC$7&gt;=$J25,BC$7&lt;=$L25),($D25*$P25/$M25),0))),IF(AND(BC$7&gt;=$J25,BC$7&lt;=$L25),(($D25*$P25)/$M25),0))))))</f>
        <v>0</v>
      </c>
      <c r="BD26" s="37">
        <f>IF(BD$7&gt;$L25,(((IF(Data!$C$2&gt;0,(IF(OR(BD$5=Data!$F$2,BD$5=Data!$G$2,(IF(COUNTIF(Data!$A$2:$A$939,BD$7),BD$7=(VLOOKUP(BD$7,Data!$A$2:$A$852,1,FALSE)),0))),"H",IF(AND(BD$7&gt;=$J25,BD$7&lt;=$K25),($D25*(1-$P25)/$N25),0))),IF(AND(BD$7&gt;=$J25,BD$7&lt;=$K25),(($D25-$O25)/$N25),0))))),(((IF(Data!$C$2&gt;0,(IF(OR(BD$5=Data!$F$2,BD$5=Data!$G$2,(IF(COUNTIF(Data!$A$2:$A$939,BD$7),BD$7=(VLOOKUP(BD$7,Data!$A$2:$A$852,1,FALSE)),0))),"H",IF(AND(BD$7&gt;=$J25,BD$7&lt;=$L25),($D25*$P25/$M25),0))),IF(AND(BD$7&gt;=$J25,BD$7&lt;=$L25),(($D25*$P25)/$M25),0))))))</f>
        <v>0</v>
      </c>
      <c r="BE26" s="37">
        <f>IF(BE$7&gt;$L25,(((IF(Data!$C$2&gt;0,(IF(OR(BE$5=Data!$F$2,BE$5=Data!$G$2,(IF(COUNTIF(Data!$A$2:$A$939,BE$7),BE$7=(VLOOKUP(BE$7,Data!$A$2:$A$852,1,FALSE)),0))),"H",IF(AND(BE$7&gt;=$J25,BE$7&lt;=$K25),($D25*(1-$P25)/$N25),0))),IF(AND(BE$7&gt;=$J25,BE$7&lt;=$K25),(($D25-$O25)/$N25),0))))),(((IF(Data!$C$2&gt;0,(IF(OR(BE$5=Data!$F$2,BE$5=Data!$G$2,(IF(COUNTIF(Data!$A$2:$A$939,BE$7),BE$7=(VLOOKUP(BE$7,Data!$A$2:$A$852,1,FALSE)),0))),"H",IF(AND(BE$7&gt;=$J25,BE$7&lt;=$L25),($D25*$P25/$M25),0))),IF(AND(BE$7&gt;=$J25,BE$7&lt;=$L25),(($D25*$P25)/$M25),0))))))</f>
        <v>0</v>
      </c>
      <c r="BF26" s="37">
        <f>IF(BF$7&gt;$L25,(((IF(Data!$C$2&gt;0,(IF(OR(BF$5=Data!$F$2,BF$5=Data!$G$2,(IF(COUNTIF(Data!$A$2:$A$939,BF$7),BF$7=(VLOOKUP(BF$7,Data!$A$2:$A$852,1,FALSE)),0))),"H",IF(AND(BF$7&gt;=$J25,BF$7&lt;=$K25),($D25*(1-$P25)/$N25),0))),IF(AND(BF$7&gt;=$J25,BF$7&lt;=$K25),(($D25-$O25)/$N25),0))))),(((IF(Data!$C$2&gt;0,(IF(OR(BF$5=Data!$F$2,BF$5=Data!$G$2,(IF(COUNTIF(Data!$A$2:$A$939,BF$7),BF$7=(VLOOKUP(BF$7,Data!$A$2:$A$852,1,FALSE)),0))),"H",IF(AND(BF$7&gt;=$J25,BF$7&lt;=$L25),($D25*$P25/$M25),0))),IF(AND(BF$7&gt;=$J25,BF$7&lt;=$L25),(($D25*$P25)/$M25),0))))))</f>
        <v>0</v>
      </c>
      <c r="BG26" s="37">
        <f>IF(BG$7&gt;$L25,(((IF(Data!$C$2&gt;0,(IF(OR(BG$5=Data!$F$2,BG$5=Data!$G$2,(IF(COUNTIF(Data!$A$2:$A$939,BG$7),BG$7=(VLOOKUP(BG$7,Data!$A$2:$A$852,1,FALSE)),0))),"H",IF(AND(BG$7&gt;=$J25,BG$7&lt;=$K25),($D25*(1-$P25)/$N25),0))),IF(AND(BG$7&gt;=$J25,BG$7&lt;=$K25),(($D25-$O25)/$N25),0))))),(((IF(Data!$C$2&gt;0,(IF(OR(BG$5=Data!$F$2,BG$5=Data!$G$2,(IF(COUNTIF(Data!$A$2:$A$939,BG$7),BG$7=(VLOOKUP(BG$7,Data!$A$2:$A$852,1,FALSE)),0))),"H",IF(AND(BG$7&gt;=$J25,BG$7&lt;=$L25),($D25*$P25/$M25),0))),IF(AND(BG$7&gt;=$J25,BG$7&lt;=$L25),(($D25*$P25)/$M25),0))))))</f>
        <v>0</v>
      </c>
      <c r="BH26" s="37" t="str">
        <f>IF(BH$7&gt;$L25,(((IF(Data!$C$2&gt;0,(IF(OR(BH$5=Data!$F$2,BH$5=Data!$G$2,(IF(COUNTIF(Data!$A$2:$A$939,BH$7),BH$7=(VLOOKUP(BH$7,Data!$A$2:$A$852,1,FALSE)),0))),"H",IF(AND(BH$7&gt;=$J25,BH$7&lt;=$K25),($D25*(1-$P25)/$N25),0))),IF(AND(BH$7&gt;=$J25,BH$7&lt;=$K25),(($D25-$O25)/$N25),0))))),(((IF(Data!$C$2&gt;0,(IF(OR(BH$5=Data!$F$2,BH$5=Data!$G$2,(IF(COUNTIF(Data!$A$2:$A$939,BH$7),BH$7=(VLOOKUP(BH$7,Data!$A$2:$A$852,1,FALSE)),0))),"H",IF(AND(BH$7&gt;=$J25,BH$7&lt;=$L25),($D25*$P25/$M25),0))),IF(AND(BH$7&gt;=$J25,BH$7&lt;=$L25),(($D25*$P25)/$M25),0))))))</f>
        <v>H</v>
      </c>
      <c r="BI26" s="37" t="str">
        <f>IF(BI$7&gt;$L25,(((IF(Data!$C$2&gt;0,(IF(OR(BI$5=Data!$F$2,BI$5=Data!$G$2,(IF(COUNTIF(Data!$A$2:$A$939,BI$7),BI$7=(VLOOKUP(BI$7,Data!$A$2:$A$852,1,FALSE)),0))),"H",IF(AND(BI$7&gt;=$J25,BI$7&lt;=$K25),($D25*(1-$P25)/$N25),0))),IF(AND(BI$7&gt;=$J25,BI$7&lt;=$K25),(($D25-$O25)/$N25),0))))),(((IF(Data!$C$2&gt;0,(IF(OR(BI$5=Data!$F$2,BI$5=Data!$G$2,(IF(COUNTIF(Data!$A$2:$A$939,BI$7),BI$7=(VLOOKUP(BI$7,Data!$A$2:$A$852,1,FALSE)),0))),"H",IF(AND(BI$7&gt;=$J25,BI$7&lt;=$L25),($D25*$P25/$M25),0))),IF(AND(BI$7&gt;=$J25,BI$7&lt;=$L25),(($D25*$P25)/$M25),0))))))</f>
        <v>H</v>
      </c>
      <c r="BJ26" s="37">
        <f>IF(BJ$7&gt;$L25,(((IF(Data!$C$2&gt;0,(IF(OR(BJ$5=Data!$F$2,BJ$5=Data!$G$2,(IF(COUNTIF(Data!$A$2:$A$939,BJ$7),BJ$7=(VLOOKUP(BJ$7,Data!$A$2:$A$852,1,FALSE)),0))),"H",IF(AND(BJ$7&gt;=$J25,BJ$7&lt;=$K25),($D25*(1-$P25)/$N25),0))),IF(AND(BJ$7&gt;=$J25,BJ$7&lt;=$K25),(($D25-$O25)/$N25),0))))),(((IF(Data!$C$2&gt;0,(IF(OR(BJ$5=Data!$F$2,BJ$5=Data!$G$2,(IF(COUNTIF(Data!$A$2:$A$939,BJ$7),BJ$7=(VLOOKUP(BJ$7,Data!$A$2:$A$852,1,FALSE)),0))),"H",IF(AND(BJ$7&gt;=$J25,BJ$7&lt;=$L25),($D25*$P25/$M25),0))),IF(AND(BJ$7&gt;=$J25,BJ$7&lt;=$L25),(($D25*$P25)/$M25),0))))))</f>
        <v>0</v>
      </c>
      <c r="BK26" s="37">
        <f>IF(BK$7&gt;$L25,(((IF(Data!$C$2&gt;0,(IF(OR(BK$5=Data!$F$2,BK$5=Data!$G$2,(IF(COUNTIF(Data!$A$2:$A$939,BK$7),BK$7=(VLOOKUP(BK$7,Data!$A$2:$A$852,1,FALSE)),0))),"H",IF(AND(BK$7&gt;=$J25,BK$7&lt;=$K25),($D25*(1-$P25)/$N25),0))),IF(AND(BK$7&gt;=$J25,BK$7&lt;=$K25),(($D25-$O25)/$N25),0))))),(((IF(Data!$C$2&gt;0,(IF(OR(BK$5=Data!$F$2,BK$5=Data!$G$2,(IF(COUNTIF(Data!$A$2:$A$939,BK$7),BK$7=(VLOOKUP(BK$7,Data!$A$2:$A$852,1,FALSE)),0))),"H",IF(AND(BK$7&gt;=$J25,BK$7&lt;=$L25),($D25*$P25/$M25),0))),IF(AND(BK$7&gt;=$J25,BK$7&lt;=$L25),(($D25*$P25)/$M25),0))))))</f>
        <v>0</v>
      </c>
      <c r="BL26" s="37">
        <f>IF(BL$7&gt;$L25,(((IF(Data!$C$2&gt;0,(IF(OR(BL$5=Data!$F$2,BL$5=Data!$G$2,(IF(COUNTIF(Data!$A$2:$A$939,BL$7),BL$7=(VLOOKUP(BL$7,Data!$A$2:$A$852,1,FALSE)),0))),"H",IF(AND(BL$7&gt;=$J25,BL$7&lt;=$K25),($D25*(1-$P25)/$N25),0))),IF(AND(BL$7&gt;=$J25,BL$7&lt;=$K25),(($D25-$O25)/$N25),0))))),(((IF(Data!$C$2&gt;0,(IF(OR(BL$5=Data!$F$2,BL$5=Data!$G$2,(IF(COUNTIF(Data!$A$2:$A$939,BL$7),BL$7=(VLOOKUP(BL$7,Data!$A$2:$A$852,1,FALSE)),0))),"H",IF(AND(BL$7&gt;=$J25,BL$7&lt;=$L25),($D25*$P25/$M25),0))),IF(AND(BL$7&gt;=$J25,BL$7&lt;=$L25),(($D25*$P25)/$M25),0))))))</f>
        <v>0</v>
      </c>
      <c r="BM26" s="37">
        <f>IF(BM$7&gt;$L25,(((IF(Data!$C$2&gt;0,(IF(OR(BM$5=Data!$F$2,BM$5=Data!$G$2,(IF(COUNTIF(Data!$A$2:$A$939,BM$7),BM$7=(VLOOKUP(BM$7,Data!$A$2:$A$852,1,FALSE)),0))),"H",IF(AND(BM$7&gt;=$J25,BM$7&lt;=$K25),($D25*(1-$P25)/$N25),0))),IF(AND(BM$7&gt;=$J25,BM$7&lt;=$K25),(($D25-$O25)/$N25),0))))),(((IF(Data!$C$2&gt;0,(IF(OR(BM$5=Data!$F$2,BM$5=Data!$G$2,(IF(COUNTIF(Data!$A$2:$A$939,BM$7),BM$7=(VLOOKUP(BM$7,Data!$A$2:$A$852,1,FALSE)),0))),"H",IF(AND(BM$7&gt;=$J25,BM$7&lt;=$L25),($D25*$P25/$M25),0))),IF(AND(BM$7&gt;=$J25,BM$7&lt;=$L25),(($D25*$P25)/$M25),0))))))</f>
        <v>0</v>
      </c>
      <c r="BN26" s="37">
        <f>IF(BN$7&gt;$L25,(((IF(Data!$C$2&gt;0,(IF(OR(BN$5=Data!$F$2,BN$5=Data!$G$2,(IF(COUNTIF(Data!$A$2:$A$939,BN$7),BN$7=(VLOOKUP(BN$7,Data!$A$2:$A$852,1,FALSE)),0))),"H",IF(AND(BN$7&gt;=$J25,BN$7&lt;=$K25),($D25*(1-$P25)/$N25),0))),IF(AND(BN$7&gt;=$J25,BN$7&lt;=$K25),(($D25-$O25)/$N25),0))))),(((IF(Data!$C$2&gt;0,(IF(OR(BN$5=Data!$F$2,BN$5=Data!$G$2,(IF(COUNTIF(Data!$A$2:$A$939,BN$7),BN$7=(VLOOKUP(BN$7,Data!$A$2:$A$852,1,FALSE)),0))),"H",IF(AND(BN$7&gt;=$J25,BN$7&lt;=$L25),($D25*$P25/$M25),0))),IF(AND(BN$7&gt;=$J25,BN$7&lt;=$L25),(($D25*$P25)/$M25),0))))))</f>
        <v>0</v>
      </c>
      <c r="BO26" s="37" t="str">
        <f>IF(BO$7&gt;$L25,(((IF(Data!$C$2&gt;0,(IF(OR(BO$5=Data!$F$2,BO$5=Data!$G$2,(IF(COUNTIF(Data!$A$2:$A$939,BO$7),BO$7=(VLOOKUP(BO$7,Data!$A$2:$A$852,1,FALSE)),0))),"H",IF(AND(BO$7&gt;=$J25,BO$7&lt;=$K25),($D25*(1-$P25)/$N25),0))),IF(AND(BO$7&gt;=$J25,BO$7&lt;=$K25),(($D25-$O25)/$N25),0))))),(((IF(Data!$C$2&gt;0,(IF(OR(BO$5=Data!$F$2,BO$5=Data!$G$2,(IF(COUNTIF(Data!$A$2:$A$939,BO$7),BO$7=(VLOOKUP(BO$7,Data!$A$2:$A$852,1,FALSE)),0))),"H",IF(AND(BO$7&gt;=$J25,BO$7&lt;=$L25),($D25*$P25/$M25),0))),IF(AND(BO$7&gt;=$J25,BO$7&lt;=$L25),(($D25*$P25)/$M25),0))))))</f>
        <v>H</v>
      </c>
      <c r="BP26" s="37" t="str">
        <f>IF(BP$7&gt;$L25,(((IF(Data!$C$2&gt;0,(IF(OR(BP$5=Data!$F$2,BP$5=Data!$G$2,(IF(COUNTIF(Data!$A$2:$A$939,BP$7),BP$7=(VLOOKUP(BP$7,Data!$A$2:$A$852,1,FALSE)),0))),"H",IF(AND(BP$7&gt;=$J25,BP$7&lt;=$K25),($D25*(1-$P25)/$N25),0))),IF(AND(BP$7&gt;=$J25,BP$7&lt;=$K25),(($D25-$O25)/$N25),0))))),(((IF(Data!$C$2&gt;0,(IF(OR(BP$5=Data!$F$2,BP$5=Data!$G$2,(IF(COUNTIF(Data!$A$2:$A$939,BP$7),BP$7=(VLOOKUP(BP$7,Data!$A$2:$A$852,1,FALSE)),0))),"H",IF(AND(BP$7&gt;=$J25,BP$7&lt;=$L25),($D25*$P25/$M25),0))),IF(AND(BP$7&gt;=$J25,BP$7&lt;=$L25),(($D25*$P25)/$M25),0))))))</f>
        <v>H</v>
      </c>
      <c r="BQ26" s="37">
        <f>IF(BQ$7&gt;$L25,(((IF(Data!$C$2&gt;0,(IF(OR(BQ$5=Data!$F$2,BQ$5=Data!$G$2,(IF(COUNTIF(Data!$A$2:$A$939,BQ$7),BQ$7=(VLOOKUP(BQ$7,Data!$A$2:$A$852,1,FALSE)),0))),"H",IF(AND(BQ$7&gt;=$J25,BQ$7&lt;=$K25),($D25*(1-$P25)/$N25),0))),IF(AND(BQ$7&gt;=$J25,BQ$7&lt;=$K25),(($D25-$O25)/$N25),0))))),(((IF(Data!$C$2&gt;0,(IF(OR(BQ$5=Data!$F$2,BQ$5=Data!$G$2,(IF(COUNTIF(Data!$A$2:$A$939,BQ$7),BQ$7=(VLOOKUP(BQ$7,Data!$A$2:$A$852,1,FALSE)),0))),"H",IF(AND(BQ$7&gt;=$J25,BQ$7&lt;=$L25),($D25*$P25/$M25),0))),IF(AND(BQ$7&gt;=$J25,BQ$7&lt;=$L25),(($D25*$P25)/$M25),0))))))</f>
        <v>0</v>
      </c>
      <c r="BR26" s="37">
        <f>IF(BR$7&gt;$L25,(((IF(Data!$C$2&gt;0,(IF(OR(BR$5=Data!$F$2,BR$5=Data!$G$2,(IF(COUNTIF(Data!$A$2:$A$939,BR$7),BR$7=(VLOOKUP(BR$7,Data!$A$2:$A$852,1,FALSE)),0))),"H",IF(AND(BR$7&gt;=$J25,BR$7&lt;=$K25),($D25*(1-$P25)/$N25),0))),IF(AND(BR$7&gt;=$J25,BR$7&lt;=$K25),(($D25-$O25)/$N25),0))))),(((IF(Data!$C$2&gt;0,(IF(OR(BR$5=Data!$F$2,BR$5=Data!$G$2,(IF(COUNTIF(Data!$A$2:$A$939,BR$7),BR$7=(VLOOKUP(BR$7,Data!$A$2:$A$852,1,FALSE)),0))),"H",IF(AND(BR$7&gt;=$J25,BR$7&lt;=$L25),($D25*$P25/$M25),0))),IF(AND(BR$7&gt;=$J25,BR$7&lt;=$L25),(($D25*$P25)/$M25),0))))))</f>
        <v>0</v>
      </c>
      <c r="BS26" s="37">
        <f>IF(BS$7&gt;$L25,(((IF(Data!$C$2&gt;0,(IF(OR(BS$5=Data!$F$2,BS$5=Data!$G$2,(IF(COUNTIF(Data!$A$2:$A$939,BS$7),BS$7=(VLOOKUP(BS$7,Data!$A$2:$A$852,1,FALSE)),0))),"H",IF(AND(BS$7&gt;=$J25,BS$7&lt;=$K25),($D25*(1-$P25)/$N25),0))),IF(AND(BS$7&gt;=$J25,BS$7&lt;=$K25),(($D25-$O25)/$N25),0))))),(((IF(Data!$C$2&gt;0,(IF(OR(BS$5=Data!$F$2,BS$5=Data!$G$2,(IF(COUNTIF(Data!$A$2:$A$939,BS$7),BS$7=(VLOOKUP(BS$7,Data!$A$2:$A$852,1,FALSE)),0))),"H",IF(AND(BS$7&gt;=$J25,BS$7&lt;=$L25),($D25*$P25/$M25),0))),IF(AND(BS$7&gt;=$J25,BS$7&lt;=$L25),(($D25*$P25)/$M25),0))))))</f>
        <v>0</v>
      </c>
      <c r="BT26" s="37">
        <f>IF(BT$7&gt;$L25,(((IF(Data!$C$2&gt;0,(IF(OR(BT$5=Data!$F$2,BT$5=Data!$G$2,(IF(COUNTIF(Data!$A$2:$A$939,BT$7),BT$7=(VLOOKUP(BT$7,Data!$A$2:$A$852,1,FALSE)),0))),"H",IF(AND(BT$7&gt;=$J25,BT$7&lt;=$K25),($D25*(1-$P25)/$N25),0))),IF(AND(BT$7&gt;=$J25,BT$7&lt;=$K25),(($D25-$O25)/$N25),0))))),(((IF(Data!$C$2&gt;0,(IF(OR(BT$5=Data!$F$2,BT$5=Data!$G$2,(IF(COUNTIF(Data!$A$2:$A$939,BT$7),BT$7=(VLOOKUP(BT$7,Data!$A$2:$A$852,1,FALSE)),0))),"H",IF(AND(BT$7&gt;=$J25,BT$7&lt;=$L25),($D25*$P25/$M25),0))),IF(AND(BT$7&gt;=$J25,BT$7&lt;=$L25),(($D25*$P25)/$M25),0))))))</f>
        <v>0</v>
      </c>
      <c r="BU26" s="37">
        <f>IF(BU$7&gt;$L25,(((IF(Data!$C$2&gt;0,(IF(OR(BU$5=Data!$F$2,BU$5=Data!$G$2,(IF(COUNTIF(Data!$A$2:$A$939,BU$7),BU$7=(VLOOKUP(BU$7,Data!$A$2:$A$852,1,FALSE)),0))),"H",IF(AND(BU$7&gt;=$J25,BU$7&lt;=$K25),($D25*(1-$P25)/$N25),0))),IF(AND(BU$7&gt;=$J25,BU$7&lt;=$K25),(($D25-$O25)/$N25),0))))),(((IF(Data!$C$2&gt;0,(IF(OR(BU$5=Data!$F$2,BU$5=Data!$G$2,(IF(COUNTIF(Data!$A$2:$A$939,BU$7),BU$7=(VLOOKUP(BU$7,Data!$A$2:$A$852,1,FALSE)),0))),"H",IF(AND(BU$7&gt;=$J25,BU$7&lt;=$L25),($D25*$P25/$M25),0))),IF(AND(BU$7&gt;=$J25,BU$7&lt;=$L25),(($D25*$P25)/$M25),0))))))</f>
        <v>0</v>
      </c>
      <c r="BV26" s="37" t="str">
        <f>IF(BV$7&gt;$L25,(((IF(Data!$C$2&gt;0,(IF(OR(BV$5=Data!$F$2,BV$5=Data!$G$2,(IF(COUNTIF(Data!$A$2:$A$939,BV$7),BV$7=(VLOOKUP(BV$7,Data!$A$2:$A$852,1,FALSE)),0))),"H",IF(AND(BV$7&gt;=$J25,BV$7&lt;=$K25),($D25*(1-$P25)/$N25),0))),IF(AND(BV$7&gt;=$J25,BV$7&lt;=$K25),(($D25-$O25)/$N25),0))))),(((IF(Data!$C$2&gt;0,(IF(OR(BV$5=Data!$F$2,BV$5=Data!$G$2,(IF(COUNTIF(Data!$A$2:$A$939,BV$7),BV$7=(VLOOKUP(BV$7,Data!$A$2:$A$852,1,FALSE)),0))),"H",IF(AND(BV$7&gt;=$J25,BV$7&lt;=$L25),($D25*$P25/$M25),0))),IF(AND(BV$7&gt;=$J25,BV$7&lt;=$L25),(($D25*$P25)/$M25),0))))))</f>
        <v>H</v>
      </c>
      <c r="BW26" s="37" t="str">
        <f>IF(BW$7&gt;$L25,(((IF(Data!$C$2&gt;0,(IF(OR(BW$5=Data!$F$2,BW$5=Data!$G$2,(IF(COUNTIF(Data!$A$2:$A$939,BW$7),BW$7=(VLOOKUP(BW$7,Data!$A$2:$A$852,1,FALSE)),0))),"H",IF(AND(BW$7&gt;=$J25,BW$7&lt;=$K25),($D25*(1-$P25)/$N25),0))),IF(AND(BW$7&gt;=$J25,BW$7&lt;=$K25),(($D25-$O25)/$N25),0))))),(((IF(Data!$C$2&gt;0,(IF(OR(BW$5=Data!$F$2,BW$5=Data!$G$2,(IF(COUNTIF(Data!$A$2:$A$939,BW$7),BW$7=(VLOOKUP(BW$7,Data!$A$2:$A$852,1,FALSE)),0))),"H",IF(AND(BW$7&gt;=$J25,BW$7&lt;=$L25),($D25*$P25/$M25),0))),IF(AND(BW$7&gt;=$J25,BW$7&lt;=$L25),(($D25*$P25)/$M25),0))))))</f>
        <v>H</v>
      </c>
      <c r="BX26" s="37">
        <f>IF(BX$7&gt;$L25,(((IF(Data!$C$2&gt;0,(IF(OR(BX$5=Data!$F$2,BX$5=Data!$G$2,(IF(COUNTIF(Data!$A$2:$A$939,BX$7),BX$7=(VLOOKUP(BX$7,Data!$A$2:$A$852,1,FALSE)),0))),"H",IF(AND(BX$7&gt;=$J25,BX$7&lt;=$K25),($D25*(1-$P25)/$N25),0))),IF(AND(BX$7&gt;=$J25,BX$7&lt;=$K25),(($D25-$O25)/$N25),0))))),(((IF(Data!$C$2&gt;0,(IF(OR(BX$5=Data!$F$2,BX$5=Data!$G$2,(IF(COUNTIF(Data!$A$2:$A$939,BX$7),BX$7=(VLOOKUP(BX$7,Data!$A$2:$A$852,1,FALSE)),0))),"H",IF(AND(BX$7&gt;=$J25,BX$7&lt;=$L25),($D25*$P25/$M25),0))),IF(AND(BX$7&gt;=$J25,BX$7&lt;=$L25),(($D25*$P25)/$M25),0))))))</f>
        <v>0</v>
      </c>
      <c r="BY26" s="37">
        <f>IF(BY$7&gt;$L25,(((IF(Data!$C$2&gt;0,(IF(OR(BY$5=Data!$F$2,BY$5=Data!$G$2,(IF(COUNTIF(Data!$A$2:$A$939,BY$7),BY$7=(VLOOKUP(BY$7,Data!$A$2:$A$852,1,FALSE)),0))),"H",IF(AND(BY$7&gt;=$J25,BY$7&lt;=$K25),($D25*(1-$P25)/$N25),0))),IF(AND(BY$7&gt;=$J25,BY$7&lt;=$K25),(($D25-$O25)/$N25),0))))),(((IF(Data!$C$2&gt;0,(IF(OR(BY$5=Data!$F$2,BY$5=Data!$G$2,(IF(COUNTIF(Data!$A$2:$A$939,BY$7),BY$7=(VLOOKUP(BY$7,Data!$A$2:$A$852,1,FALSE)),0))),"H",IF(AND(BY$7&gt;=$J25,BY$7&lt;=$L25),($D25*$P25/$M25),0))),IF(AND(BY$7&gt;=$J25,BY$7&lt;=$L25),(($D25*$P25)/$M25),0))))))</f>
        <v>0</v>
      </c>
      <c r="BZ26" s="37">
        <f>IF(BZ$7&gt;$L25,(((IF(Data!$C$2&gt;0,(IF(OR(BZ$5=Data!$F$2,BZ$5=Data!$G$2,(IF(COUNTIF(Data!$A$2:$A$939,BZ$7),BZ$7=(VLOOKUP(BZ$7,Data!$A$2:$A$852,1,FALSE)),0))),"H",IF(AND(BZ$7&gt;=$J25,BZ$7&lt;=$K25),($D25*(1-$P25)/$N25),0))),IF(AND(BZ$7&gt;=$J25,BZ$7&lt;=$K25),(($D25-$O25)/$N25),0))))),(((IF(Data!$C$2&gt;0,(IF(OR(BZ$5=Data!$F$2,BZ$5=Data!$G$2,(IF(COUNTIF(Data!$A$2:$A$939,BZ$7),BZ$7=(VLOOKUP(BZ$7,Data!$A$2:$A$852,1,FALSE)),0))),"H",IF(AND(BZ$7&gt;=$J25,BZ$7&lt;=$L25),($D25*$P25/$M25),0))),IF(AND(BZ$7&gt;=$J25,BZ$7&lt;=$L25),(($D25*$P25)/$M25),0))))))</f>
        <v>0</v>
      </c>
      <c r="CA26" s="37">
        <f>IF(CA$7&gt;$L25,(((IF(Data!$C$2&gt;0,(IF(OR(CA$5=Data!$F$2,CA$5=Data!$G$2,(IF(COUNTIF(Data!$A$2:$A$939,CA$7),CA$7=(VLOOKUP(CA$7,Data!$A$2:$A$852,1,FALSE)),0))),"H",IF(AND(CA$7&gt;=$J25,CA$7&lt;=$K25),($D25*(1-$P25)/$N25),0))),IF(AND(CA$7&gt;=$J25,CA$7&lt;=$K25),(($D25-$O25)/$N25),0))))),(((IF(Data!$C$2&gt;0,(IF(OR(CA$5=Data!$F$2,CA$5=Data!$G$2,(IF(COUNTIF(Data!$A$2:$A$939,CA$7),CA$7=(VLOOKUP(CA$7,Data!$A$2:$A$852,1,FALSE)),0))),"H",IF(AND(CA$7&gt;=$J25,CA$7&lt;=$L25),($D25*$P25/$M25),0))),IF(AND(CA$7&gt;=$J25,CA$7&lt;=$L25),(($D25*$P25)/$M25),0))))))</f>
        <v>0</v>
      </c>
      <c r="CB26" s="37">
        <f>IF(CB$7&gt;$L25,(((IF(Data!$C$2&gt;0,(IF(OR(CB$5=Data!$F$2,CB$5=Data!$G$2,(IF(COUNTIF(Data!$A$2:$A$939,CB$7),CB$7=(VLOOKUP(CB$7,Data!$A$2:$A$852,1,FALSE)),0))),"H",IF(AND(CB$7&gt;=$J25,CB$7&lt;=$K25),($D25*(1-$P25)/$N25),0))),IF(AND(CB$7&gt;=$J25,CB$7&lt;=$K25),(($D25-$O25)/$N25),0))))),(((IF(Data!$C$2&gt;0,(IF(OR(CB$5=Data!$F$2,CB$5=Data!$G$2,(IF(COUNTIF(Data!$A$2:$A$939,CB$7),CB$7=(VLOOKUP(CB$7,Data!$A$2:$A$852,1,FALSE)),0))),"H",IF(AND(CB$7&gt;=$J25,CB$7&lt;=$L25),($D25*$P25/$M25),0))),IF(AND(CB$7&gt;=$J25,CB$7&lt;=$L25),(($D25*$P25)/$M25),0))))))</f>
        <v>0</v>
      </c>
      <c r="CC26" s="37" t="str">
        <f>IF(CC$7&gt;$L25,(((IF(Data!$C$2&gt;0,(IF(OR(CC$5=Data!$F$2,CC$5=Data!$G$2,(IF(COUNTIF(Data!$A$2:$A$939,CC$7),CC$7=(VLOOKUP(CC$7,Data!$A$2:$A$852,1,FALSE)),0))),"H",IF(AND(CC$7&gt;=$J25,CC$7&lt;=$K25),($D25*(1-$P25)/$N25),0))),IF(AND(CC$7&gt;=$J25,CC$7&lt;=$K25),(($D25-$O25)/$N25),0))))),(((IF(Data!$C$2&gt;0,(IF(OR(CC$5=Data!$F$2,CC$5=Data!$G$2,(IF(COUNTIF(Data!$A$2:$A$939,CC$7),CC$7=(VLOOKUP(CC$7,Data!$A$2:$A$852,1,FALSE)),0))),"H",IF(AND(CC$7&gt;=$J25,CC$7&lt;=$L25),($D25*$P25/$M25),0))),IF(AND(CC$7&gt;=$J25,CC$7&lt;=$L25),(($D25*$P25)/$M25),0))))))</f>
        <v>H</v>
      </c>
      <c r="CD26" s="37" t="str">
        <f>IF(CD$7&gt;$L25,(((IF(Data!$C$2&gt;0,(IF(OR(CD$5=Data!$F$2,CD$5=Data!$G$2,(IF(COUNTIF(Data!$A$2:$A$939,CD$7),CD$7=(VLOOKUP(CD$7,Data!$A$2:$A$852,1,FALSE)),0))),"H",IF(AND(CD$7&gt;=$J25,CD$7&lt;=$K25),($D25*(1-$P25)/$N25),0))),IF(AND(CD$7&gt;=$J25,CD$7&lt;=$K25),(($D25-$O25)/$N25),0))))),(((IF(Data!$C$2&gt;0,(IF(OR(CD$5=Data!$F$2,CD$5=Data!$G$2,(IF(COUNTIF(Data!$A$2:$A$939,CD$7),CD$7=(VLOOKUP(CD$7,Data!$A$2:$A$852,1,FALSE)),0))),"H",IF(AND(CD$7&gt;=$J25,CD$7&lt;=$L25),($D25*$P25/$M25),0))),IF(AND(CD$7&gt;=$J25,CD$7&lt;=$L25),(($D25*$P25)/$M25),0))))))</f>
        <v>H</v>
      </c>
      <c r="CE26" s="37">
        <f>IF(CE$7&gt;$L25,(((IF(Data!$C$2&gt;0,(IF(OR(CE$5=Data!$F$2,CE$5=Data!$G$2,(IF(COUNTIF(Data!$A$2:$A$939,CE$7),CE$7=(VLOOKUP(CE$7,Data!$A$2:$A$852,1,FALSE)),0))),"H",IF(AND(CE$7&gt;=$J25,CE$7&lt;=$K25),($D25*(1-$P25)/$N25),0))),IF(AND(CE$7&gt;=$J25,CE$7&lt;=$K25),(($D25-$O25)/$N25),0))))),(((IF(Data!$C$2&gt;0,(IF(OR(CE$5=Data!$F$2,CE$5=Data!$G$2,(IF(COUNTIF(Data!$A$2:$A$939,CE$7),CE$7=(VLOOKUP(CE$7,Data!$A$2:$A$852,1,FALSE)),0))),"H",IF(AND(CE$7&gt;=$J25,CE$7&lt;=$L25),($D25*$P25/$M25),0))),IF(AND(CE$7&gt;=$J25,CE$7&lt;=$L25),(($D25*$P25)/$M25),0))))))</f>
        <v>0</v>
      </c>
      <c r="CF26" s="37">
        <f>IF(CF$7&gt;$L25,(((IF(Data!$C$2&gt;0,(IF(OR(CF$5=Data!$F$2,CF$5=Data!$G$2,(IF(COUNTIF(Data!$A$2:$A$939,CF$7),CF$7=(VLOOKUP(CF$7,Data!$A$2:$A$852,1,FALSE)),0))),"H",IF(AND(CF$7&gt;=$J25,CF$7&lt;=$K25),($D25*(1-$P25)/$N25),0))),IF(AND(CF$7&gt;=$J25,CF$7&lt;=$K25),(($D25-$O25)/$N25),0))))),(((IF(Data!$C$2&gt;0,(IF(OR(CF$5=Data!$F$2,CF$5=Data!$G$2,(IF(COUNTIF(Data!$A$2:$A$939,CF$7),CF$7=(VLOOKUP(CF$7,Data!$A$2:$A$852,1,FALSE)),0))),"H",IF(AND(CF$7&gt;=$J25,CF$7&lt;=$L25),($D25*$P25/$M25),0))),IF(AND(CF$7&gt;=$J25,CF$7&lt;=$L25),(($D25*$P25)/$M25),0))))))</f>
        <v>0</v>
      </c>
      <c r="CG26" s="37">
        <f>IF(CG$7&gt;$L25,(((IF(Data!$C$2&gt;0,(IF(OR(CG$5=Data!$F$2,CG$5=Data!$G$2,(IF(COUNTIF(Data!$A$2:$A$939,CG$7),CG$7=(VLOOKUP(CG$7,Data!$A$2:$A$852,1,FALSE)),0))),"H",IF(AND(CG$7&gt;=$J25,CG$7&lt;=$K25),($D25*(1-$P25)/$N25),0))),IF(AND(CG$7&gt;=$J25,CG$7&lt;=$K25),(($D25-$O25)/$N25),0))))),(((IF(Data!$C$2&gt;0,(IF(OR(CG$5=Data!$F$2,CG$5=Data!$G$2,(IF(COUNTIF(Data!$A$2:$A$939,CG$7),CG$7=(VLOOKUP(CG$7,Data!$A$2:$A$852,1,FALSE)),0))),"H",IF(AND(CG$7&gt;=$J25,CG$7&lt;=$L25),($D25*$P25/$M25),0))),IF(AND(CG$7&gt;=$J25,CG$7&lt;=$L25),(($D25*$P25)/$M25),0))))))</f>
        <v>0</v>
      </c>
      <c r="CH26" s="37">
        <f>IF(CH$7&gt;$L25,(((IF(Data!$C$2&gt;0,(IF(OR(CH$5=Data!$F$2,CH$5=Data!$G$2,(IF(COUNTIF(Data!$A$2:$A$939,CH$7),CH$7=(VLOOKUP(CH$7,Data!$A$2:$A$852,1,FALSE)),0))),"H",IF(AND(CH$7&gt;=$J25,CH$7&lt;=$K25),($D25*(1-$P25)/$N25),0))),IF(AND(CH$7&gt;=$J25,CH$7&lt;=$K25),(($D25-$O25)/$N25),0))))),(((IF(Data!$C$2&gt;0,(IF(OR(CH$5=Data!$F$2,CH$5=Data!$G$2,(IF(COUNTIF(Data!$A$2:$A$939,CH$7),CH$7=(VLOOKUP(CH$7,Data!$A$2:$A$852,1,FALSE)),0))),"H",IF(AND(CH$7&gt;=$J25,CH$7&lt;=$L25),($D25*$P25/$M25),0))),IF(AND(CH$7&gt;=$J25,CH$7&lt;=$L25),(($D25*$P25)/$M25),0))))))</f>
        <v>0</v>
      </c>
      <c r="CI26" s="37">
        <f>IF(CI$7&gt;$L25,(((IF(Data!$C$2&gt;0,(IF(OR(CI$5=Data!$F$2,CI$5=Data!$G$2,(IF(COUNTIF(Data!$A$2:$A$939,CI$7),CI$7=(VLOOKUP(CI$7,Data!$A$2:$A$852,1,FALSE)),0))),"H",IF(AND(CI$7&gt;=$J25,CI$7&lt;=$K25),($D25*(1-$P25)/$N25),0))),IF(AND(CI$7&gt;=$J25,CI$7&lt;=$K25),(($D25-$O25)/$N25),0))))),(((IF(Data!$C$2&gt;0,(IF(OR(CI$5=Data!$F$2,CI$5=Data!$G$2,(IF(COUNTIF(Data!$A$2:$A$939,CI$7),CI$7=(VLOOKUP(CI$7,Data!$A$2:$A$852,1,FALSE)),0))),"H",IF(AND(CI$7&gt;=$J25,CI$7&lt;=$L25),($D25*$P25/$M25),0))),IF(AND(CI$7&gt;=$J25,CI$7&lt;=$L25),(($D25*$P25)/$M25),0))))))</f>
        <v>0</v>
      </c>
      <c r="CJ26" s="37" t="str">
        <f>IF(CJ$7&gt;$L25,(((IF(Data!$C$2&gt;0,(IF(OR(CJ$5=Data!$F$2,CJ$5=Data!$G$2,(IF(COUNTIF(Data!$A$2:$A$939,CJ$7),CJ$7=(VLOOKUP(CJ$7,Data!$A$2:$A$852,1,FALSE)),0))),"H",IF(AND(CJ$7&gt;=$J25,CJ$7&lt;=$K25),($D25*(1-$P25)/$N25),0))),IF(AND(CJ$7&gt;=$J25,CJ$7&lt;=$K25),(($D25-$O25)/$N25),0))))),(((IF(Data!$C$2&gt;0,(IF(OR(CJ$5=Data!$F$2,CJ$5=Data!$G$2,(IF(COUNTIF(Data!$A$2:$A$939,CJ$7),CJ$7=(VLOOKUP(CJ$7,Data!$A$2:$A$852,1,FALSE)),0))),"H",IF(AND(CJ$7&gt;=$J25,CJ$7&lt;=$L25),($D25*$P25/$M25),0))),IF(AND(CJ$7&gt;=$J25,CJ$7&lt;=$L25),(($D25*$P25)/$M25),0))))))</f>
        <v>H</v>
      </c>
      <c r="CK26" s="37" t="str">
        <f>IF(CK$7&gt;$L25,(((IF(Data!$C$2&gt;0,(IF(OR(CK$5=Data!$F$2,CK$5=Data!$G$2,(IF(COUNTIF(Data!$A$2:$A$939,CK$7),CK$7=(VLOOKUP(CK$7,Data!$A$2:$A$852,1,FALSE)),0))),"H",IF(AND(CK$7&gt;=$J25,CK$7&lt;=$K25),($D25*(1-$P25)/$N25),0))),IF(AND(CK$7&gt;=$J25,CK$7&lt;=$K25),(($D25-$O25)/$N25),0))))),(((IF(Data!$C$2&gt;0,(IF(OR(CK$5=Data!$F$2,CK$5=Data!$G$2,(IF(COUNTIF(Data!$A$2:$A$939,CK$7),CK$7=(VLOOKUP(CK$7,Data!$A$2:$A$852,1,FALSE)),0))),"H",IF(AND(CK$7&gt;=$J25,CK$7&lt;=$L25),($D25*$P25/$M25),0))),IF(AND(CK$7&gt;=$J25,CK$7&lt;=$L25),(($D25*$P25)/$M25),0))))))</f>
        <v>H</v>
      </c>
      <c r="CL26" s="37">
        <f>IF(CL$7&gt;$L25,(((IF(Data!$C$2&gt;0,(IF(OR(CL$5=Data!$F$2,CL$5=Data!$G$2,(IF(COUNTIF(Data!$A$2:$A$939,CL$7),CL$7=(VLOOKUP(CL$7,Data!$A$2:$A$852,1,FALSE)),0))),"H",IF(AND(CL$7&gt;=$J25,CL$7&lt;=$K25),($D25*(1-$P25)/$N25),0))),IF(AND(CL$7&gt;=$J25,CL$7&lt;=$K25),(($D25-$O25)/$N25),0))))),(((IF(Data!$C$2&gt;0,(IF(OR(CL$5=Data!$F$2,CL$5=Data!$G$2,(IF(COUNTIF(Data!$A$2:$A$939,CL$7),CL$7=(VLOOKUP(CL$7,Data!$A$2:$A$852,1,FALSE)),0))),"H",IF(AND(CL$7&gt;=$J25,CL$7&lt;=$L25),($D25*$P25/$M25),0))),IF(AND(CL$7&gt;=$J25,CL$7&lt;=$L25),(($D25*$P25)/$M25),0))))))</f>
        <v>0</v>
      </c>
      <c r="CM26" s="37">
        <f>IF(CM$7&gt;$L25,(((IF(Data!$C$2&gt;0,(IF(OR(CM$5=Data!$F$2,CM$5=Data!$G$2,(IF(COUNTIF(Data!$A$2:$A$939,CM$7),CM$7=(VLOOKUP(CM$7,Data!$A$2:$A$852,1,FALSE)),0))),"H",IF(AND(CM$7&gt;=$J25,CM$7&lt;=$K25),($D25*(1-$P25)/$N25),0))),IF(AND(CM$7&gt;=$J25,CM$7&lt;=$K25),(($D25-$O25)/$N25),0))))),(((IF(Data!$C$2&gt;0,(IF(OR(CM$5=Data!$F$2,CM$5=Data!$G$2,(IF(COUNTIF(Data!$A$2:$A$939,CM$7),CM$7=(VLOOKUP(CM$7,Data!$A$2:$A$852,1,FALSE)),0))),"H",IF(AND(CM$7&gt;=$J25,CM$7&lt;=$L25),($D25*$P25/$M25),0))),IF(AND(CM$7&gt;=$J25,CM$7&lt;=$L25),(($D25*$P25)/$M25),0))))))</f>
        <v>0</v>
      </c>
      <c r="CN26" s="37">
        <f>IF(CN$7&gt;$L25,(((IF(Data!$C$2&gt;0,(IF(OR(CN$5=Data!$F$2,CN$5=Data!$G$2,(IF(COUNTIF(Data!$A$2:$A$939,CN$7),CN$7=(VLOOKUP(CN$7,Data!$A$2:$A$852,1,FALSE)),0))),"H",IF(AND(CN$7&gt;=$J25,CN$7&lt;=$K25),($D25*(1-$P25)/$N25),0))),IF(AND(CN$7&gt;=$J25,CN$7&lt;=$K25),(($D25-$O25)/$N25),0))))),(((IF(Data!$C$2&gt;0,(IF(OR(CN$5=Data!$F$2,CN$5=Data!$G$2,(IF(COUNTIF(Data!$A$2:$A$939,CN$7),CN$7=(VLOOKUP(CN$7,Data!$A$2:$A$852,1,FALSE)),0))),"H",IF(AND(CN$7&gt;=$J25,CN$7&lt;=$L25),($D25*$P25/$M25),0))),IF(AND(CN$7&gt;=$J25,CN$7&lt;=$L25),(($D25*$P25)/$M25),0))))))</f>
        <v>0</v>
      </c>
      <c r="CO26" s="37">
        <f>IF(CO$7&gt;$L25,(((IF(Data!$C$2&gt;0,(IF(OR(CO$5=Data!$F$2,CO$5=Data!$G$2,(IF(COUNTIF(Data!$A$2:$A$939,CO$7),CO$7=(VLOOKUP(CO$7,Data!$A$2:$A$852,1,FALSE)),0))),"H",IF(AND(CO$7&gt;=$J25,CO$7&lt;=$K25),($D25*(1-$P25)/$N25),0))),IF(AND(CO$7&gt;=$J25,CO$7&lt;=$K25),(($D25-$O25)/$N25),0))))),(((IF(Data!$C$2&gt;0,(IF(OR(CO$5=Data!$F$2,CO$5=Data!$G$2,(IF(COUNTIF(Data!$A$2:$A$939,CO$7),CO$7=(VLOOKUP(CO$7,Data!$A$2:$A$852,1,FALSE)),0))),"H",IF(AND(CO$7&gt;=$J25,CO$7&lt;=$L25),($D25*$P25/$M25),0))),IF(AND(CO$7&gt;=$J25,CO$7&lt;=$L25),(($D25*$P25)/$M25),0))))))</f>
        <v>0</v>
      </c>
      <c r="CP26" s="37">
        <f>IF(CP$7&gt;$L25,(((IF(Data!$C$2&gt;0,(IF(OR(CP$5=Data!$F$2,CP$5=Data!$G$2,(IF(COUNTIF(Data!$A$2:$A$939,CP$7),CP$7=(VLOOKUP(CP$7,Data!$A$2:$A$852,1,FALSE)),0))),"H",IF(AND(CP$7&gt;=$J25,CP$7&lt;=$K25),($D25*(1-$P25)/$N25),0))),IF(AND(CP$7&gt;=$J25,CP$7&lt;=$K25),(($D25-$O25)/$N25),0))))),(((IF(Data!$C$2&gt;0,(IF(OR(CP$5=Data!$F$2,CP$5=Data!$G$2,(IF(COUNTIF(Data!$A$2:$A$939,CP$7),CP$7=(VLOOKUP(CP$7,Data!$A$2:$A$852,1,FALSE)),0))),"H",IF(AND(CP$7&gt;=$J25,CP$7&lt;=$L25),($D25*$P25/$M25),0))),IF(AND(CP$7&gt;=$J25,CP$7&lt;=$L25),(($D25*$P25)/$M25),0))))))</f>
        <v>0</v>
      </c>
      <c r="CQ26" s="37" t="str">
        <f>IF(CQ$7&gt;$L25,(((IF(Data!$C$2&gt;0,(IF(OR(CQ$5=Data!$F$2,CQ$5=Data!$G$2,(IF(COUNTIF(Data!$A$2:$A$939,CQ$7),CQ$7=(VLOOKUP(CQ$7,Data!$A$2:$A$852,1,FALSE)),0))),"H",IF(AND(CQ$7&gt;=$J25,CQ$7&lt;=$K25),($D25*(1-$P25)/$N25),0))),IF(AND(CQ$7&gt;=$J25,CQ$7&lt;=$K25),(($D25-$O25)/$N25),0))))),(((IF(Data!$C$2&gt;0,(IF(OR(CQ$5=Data!$F$2,CQ$5=Data!$G$2,(IF(COUNTIF(Data!$A$2:$A$939,CQ$7),CQ$7=(VLOOKUP(CQ$7,Data!$A$2:$A$852,1,FALSE)),0))),"H",IF(AND(CQ$7&gt;=$J25,CQ$7&lt;=$L25),($D25*$P25/$M25),0))),IF(AND(CQ$7&gt;=$J25,CQ$7&lt;=$L25),(($D25*$P25)/$M25),0))))))</f>
        <v>H</v>
      </c>
      <c r="CR26" s="37" t="str">
        <f>IF(CR$7&gt;$L25,(((IF(Data!$C$2&gt;0,(IF(OR(CR$5=Data!$F$2,CR$5=Data!$G$2,(IF(COUNTIF(Data!$A$2:$A$939,CR$7),CR$7=(VLOOKUP(CR$7,Data!$A$2:$A$852,1,FALSE)),0))),"H",IF(AND(CR$7&gt;=$J25,CR$7&lt;=$K25),($D25*(1-$P25)/$N25),0))),IF(AND(CR$7&gt;=$J25,CR$7&lt;=$K25),(($D25-$O25)/$N25),0))))),(((IF(Data!$C$2&gt;0,(IF(OR(CR$5=Data!$F$2,CR$5=Data!$G$2,(IF(COUNTIF(Data!$A$2:$A$939,CR$7),CR$7=(VLOOKUP(CR$7,Data!$A$2:$A$852,1,FALSE)),0))),"H",IF(AND(CR$7&gt;=$J25,CR$7&lt;=$L25),($D25*$P25/$M25),0))),IF(AND(CR$7&gt;=$J25,CR$7&lt;=$L25),(($D25*$P25)/$M25),0))))))</f>
        <v>H</v>
      </c>
      <c r="CS26" s="37">
        <f>IF(CS$7&gt;$L25,(((IF(Data!$C$2&gt;0,(IF(OR(CS$5=Data!$F$2,CS$5=Data!$G$2,(IF(COUNTIF(Data!$A$2:$A$939,CS$7),CS$7=(VLOOKUP(CS$7,Data!$A$2:$A$852,1,FALSE)),0))),"H",IF(AND(CS$7&gt;=$J25,CS$7&lt;=$K25),($D25*(1-$P25)/$N25),0))),IF(AND(CS$7&gt;=$J25,CS$7&lt;=$K25),(($D25-$O25)/$N25),0))))),(((IF(Data!$C$2&gt;0,(IF(OR(CS$5=Data!$F$2,CS$5=Data!$G$2,(IF(COUNTIF(Data!$A$2:$A$939,CS$7),CS$7=(VLOOKUP(CS$7,Data!$A$2:$A$852,1,FALSE)),0))),"H",IF(AND(CS$7&gt;=$J25,CS$7&lt;=$L25),($D25*$P25/$M25),0))),IF(AND(CS$7&gt;=$J25,CS$7&lt;=$L25),(($D25*$P25)/$M25),0))))))</f>
        <v>0</v>
      </c>
      <c r="CT26" s="37">
        <f>IF(CT$7&gt;$L25,(((IF(Data!$C$2&gt;0,(IF(OR(CT$5=Data!$F$2,CT$5=Data!$G$2,(IF(COUNTIF(Data!$A$2:$A$939,CT$7),CT$7=(VLOOKUP(CT$7,Data!$A$2:$A$852,1,FALSE)),0))),"H",IF(AND(CT$7&gt;=$J25,CT$7&lt;=$K25),($D25*(1-$P25)/$N25),0))),IF(AND(CT$7&gt;=$J25,CT$7&lt;=$K25),(($D25-$O25)/$N25),0))))),(((IF(Data!$C$2&gt;0,(IF(OR(CT$5=Data!$F$2,CT$5=Data!$G$2,(IF(COUNTIF(Data!$A$2:$A$939,CT$7),CT$7=(VLOOKUP(CT$7,Data!$A$2:$A$852,1,FALSE)),0))),"H",IF(AND(CT$7&gt;=$J25,CT$7&lt;=$L25),($D25*$P25/$M25),0))),IF(AND(CT$7&gt;=$J25,CT$7&lt;=$L25),(($D25*$P25)/$M25),0))))))</f>
        <v>0</v>
      </c>
      <c r="CU26" s="37">
        <f>IF(CU$7&gt;$L25,(((IF(Data!$C$2&gt;0,(IF(OR(CU$5=Data!$F$2,CU$5=Data!$G$2,(IF(COUNTIF(Data!$A$2:$A$939,CU$7),CU$7=(VLOOKUP(CU$7,Data!$A$2:$A$852,1,FALSE)),0))),"H",IF(AND(CU$7&gt;=$J25,CU$7&lt;=$K25),($D25*(1-$P25)/$N25),0))),IF(AND(CU$7&gt;=$J25,CU$7&lt;=$K25),(($D25-$O25)/$N25),0))))),(((IF(Data!$C$2&gt;0,(IF(OR(CU$5=Data!$F$2,CU$5=Data!$G$2,(IF(COUNTIF(Data!$A$2:$A$939,CU$7),CU$7=(VLOOKUP(CU$7,Data!$A$2:$A$852,1,FALSE)),0))),"H",IF(AND(CU$7&gt;=$J25,CU$7&lt;=$L25),($D25*$P25/$M25),0))),IF(AND(CU$7&gt;=$J25,CU$7&lt;=$L25),(($D25*$P25)/$M25),0))))))</f>
        <v>0</v>
      </c>
      <c r="CV26" s="37">
        <f>IF(CV$7&gt;$L25,(((IF(Data!$C$2&gt;0,(IF(OR(CV$5=Data!$F$2,CV$5=Data!$G$2,(IF(COUNTIF(Data!$A$2:$A$939,CV$7),CV$7=(VLOOKUP(CV$7,Data!$A$2:$A$852,1,FALSE)),0))),"H",IF(AND(CV$7&gt;=$J25,CV$7&lt;=$K25),($D25*(1-$P25)/$N25),0))),IF(AND(CV$7&gt;=$J25,CV$7&lt;=$K25),(($D25-$O25)/$N25),0))))),(((IF(Data!$C$2&gt;0,(IF(OR(CV$5=Data!$F$2,CV$5=Data!$G$2,(IF(COUNTIF(Data!$A$2:$A$939,CV$7),CV$7=(VLOOKUP(CV$7,Data!$A$2:$A$852,1,FALSE)),0))),"H",IF(AND(CV$7&gt;=$J25,CV$7&lt;=$L25),($D25*$P25/$M25),0))),IF(AND(CV$7&gt;=$J25,CV$7&lt;=$L25),(($D25*$P25)/$M25),0))))))</f>
        <v>0</v>
      </c>
      <c r="CW26" s="37">
        <f>IF(CW$7&gt;$L25,(((IF(Data!$C$2&gt;0,(IF(OR(CW$5=Data!$F$2,CW$5=Data!$G$2,(IF(COUNTIF(Data!$A$2:$A$939,CW$7),CW$7=(VLOOKUP(CW$7,Data!$A$2:$A$852,1,FALSE)),0))),"H",IF(AND(CW$7&gt;=$J25,CW$7&lt;=$K25),($D25*(1-$P25)/$N25),0))),IF(AND(CW$7&gt;=$J25,CW$7&lt;=$K25),(($D25-$O25)/$N25),0))))),(((IF(Data!$C$2&gt;0,(IF(OR(CW$5=Data!$F$2,CW$5=Data!$G$2,(IF(COUNTIF(Data!$A$2:$A$939,CW$7),CW$7=(VLOOKUP(CW$7,Data!$A$2:$A$852,1,FALSE)),0))),"H",IF(AND(CW$7&gt;=$J25,CW$7&lt;=$L25),($D25*$P25/$M25),0))),IF(AND(CW$7&gt;=$J25,CW$7&lt;=$L25),(($D25*$P25)/$M25),0))))))</f>
        <v>0</v>
      </c>
      <c r="CX26" s="37" t="str">
        <f>IF(CX$7&gt;$L25,(((IF(Data!$C$2&gt;0,(IF(OR(CX$5=Data!$F$2,CX$5=Data!$G$2,(IF(COUNTIF(Data!$A$2:$A$939,CX$7),CX$7=(VLOOKUP(CX$7,Data!$A$2:$A$852,1,FALSE)),0))),"H",IF(AND(CX$7&gt;=$J25,CX$7&lt;=$K25),($D25*(1-$P25)/$N25),0))),IF(AND(CX$7&gt;=$J25,CX$7&lt;=$K25),(($D25-$O25)/$N25),0))))),(((IF(Data!$C$2&gt;0,(IF(OR(CX$5=Data!$F$2,CX$5=Data!$G$2,(IF(COUNTIF(Data!$A$2:$A$939,CX$7),CX$7=(VLOOKUP(CX$7,Data!$A$2:$A$852,1,FALSE)),0))),"H",IF(AND(CX$7&gt;=$J25,CX$7&lt;=$L25),($D25*$P25/$M25),0))),IF(AND(CX$7&gt;=$J25,CX$7&lt;=$L25),(($D25*$P25)/$M25),0))))))</f>
        <v>H</v>
      </c>
      <c r="CY26" s="37" t="str">
        <f>IF(CY$7&gt;$L25,(((IF(Data!$C$2&gt;0,(IF(OR(CY$5=Data!$F$2,CY$5=Data!$G$2,(IF(COUNTIF(Data!$A$2:$A$939,CY$7),CY$7=(VLOOKUP(CY$7,Data!$A$2:$A$852,1,FALSE)),0))),"H",IF(AND(CY$7&gt;=$J25,CY$7&lt;=$K25),($D25*(1-$P25)/$N25),0))),IF(AND(CY$7&gt;=$J25,CY$7&lt;=$K25),(($D25-$O25)/$N25),0))))),(((IF(Data!$C$2&gt;0,(IF(OR(CY$5=Data!$F$2,CY$5=Data!$G$2,(IF(COUNTIF(Data!$A$2:$A$939,CY$7),CY$7=(VLOOKUP(CY$7,Data!$A$2:$A$852,1,FALSE)),0))),"H",IF(AND(CY$7&gt;=$J25,CY$7&lt;=$L25),($D25*$P25/$M25),0))),IF(AND(CY$7&gt;=$J25,CY$7&lt;=$L25),(($D25*$P25)/$M25),0))))))</f>
        <v>H</v>
      </c>
      <c r="CZ26" s="37">
        <f>IF(CZ$7&gt;$L25,(((IF(Data!$C$2&gt;0,(IF(OR(CZ$5=Data!$F$2,CZ$5=Data!$G$2,(IF(COUNTIF(Data!$A$2:$A$939,CZ$7),CZ$7=(VLOOKUP(CZ$7,Data!$A$2:$A$852,1,FALSE)),0))),"H",IF(AND(CZ$7&gt;=$J25,CZ$7&lt;=$K25),($D25*(1-$P25)/$N25),0))),IF(AND(CZ$7&gt;=$J25,CZ$7&lt;=$K25),(($D25-$O25)/$N25),0))))),(((IF(Data!$C$2&gt;0,(IF(OR(CZ$5=Data!$F$2,CZ$5=Data!$G$2,(IF(COUNTIF(Data!$A$2:$A$939,CZ$7),CZ$7=(VLOOKUP(CZ$7,Data!$A$2:$A$852,1,FALSE)),0))),"H",IF(AND(CZ$7&gt;=$J25,CZ$7&lt;=$L25),($D25*$P25/$M25),0))),IF(AND(CZ$7&gt;=$J25,CZ$7&lt;=$L25),(($D25*$P25)/$M25),0))))))</f>
        <v>8</v>
      </c>
      <c r="DA26" s="37">
        <f>IF(DA$7&gt;$L25,(((IF(Data!$C$2&gt;0,(IF(OR(DA$5=Data!$F$2,DA$5=Data!$G$2,(IF(COUNTIF(Data!$A$2:$A$939,DA$7),DA$7=(VLOOKUP(DA$7,Data!$A$2:$A$852,1,FALSE)),0))),"H",IF(AND(DA$7&gt;=$J25,DA$7&lt;=$K25),($D25*(1-$P25)/$N25),0))),IF(AND(DA$7&gt;=$J25,DA$7&lt;=$K25),(($D25-$O25)/$N25),0))))),(((IF(Data!$C$2&gt;0,(IF(OR(DA$5=Data!$F$2,DA$5=Data!$G$2,(IF(COUNTIF(Data!$A$2:$A$939,DA$7),DA$7=(VLOOKUP(DA$7,Data!$A$2:$A$852,1,FALSE)),0))),"H",IF(AND(DA$7&gt;=$J25,DA$7&lt;=$L25),($D25*$P25/$M25),0))),IF(AND(DA$7&gt;=$J25,DA$7&lt;=$L25),(($D25*$P25)/$M25),0))))))</f>
        <v>8</v>
      </c>
      <c r="DB26" s="37">
        <f>IF(DB$7&gt;$L25,(((IF(Data!$C$2&gt;0,(IF(OR(DB$5=Data!$F$2,DB$5=Data!$G$2,(IF(COUNTIF(Data!$A$2:$A$939,DB$7),DB$7=(VLOOKUP(DB$7,Data!$A$2:$A$852,1,FALSE)),0))),"H",IF(AND(DB$7&gt;=$J25,DB$7&lt;=$K25),($D25*(1-$P25)/$N25),0))),IF(AND(DB$7&gt;=$J25,DB$7&lt;=$K25),(($D25-$O25)/$N25),0))))),(((IF(Data!$C$2&gt;0,(IF(OR(DB$5=Data!$F$2,DB$5=Data!$G$2,(IF(COUNTIF(Data!$A$2:$A$939,DB$7),DB$7=(VLOOKUP(DB$7,Data!$A$2:$A$852,1,FALSE)),0))),"H",IF(AND(DB$7&gt;=$J25,DB$7&lt;=$L25),($D25*$P25/$M25),0))),IF(AND(DB$7&gt;=$J25,DB$7&lt;=$L25),(($D25*$P25)/$M25),0))))))</f>
        <v>0</v>
      </c>
      <c r="DC26" s="37">
        <f>IF(DC$7&gt;$L25,(((IF(Data!$C$2&gt;0,(IF(OR(DC$5=Data!$F$2,DC$5=Data!$G$2,(IF(COUNTIF(Data!$A$2:$A$939,DC$7),DC$7=(VLOOKUP(DC$7,Data!$A$2:$A$852,1,FALSE)),0))),"H",IF(AND(DC$7&gt;=$J25,DC$7&lt;=$K25),($D25*(1-$P25)/$N25),0))),IF(AND(DC$7&gt;=$J25,DC$7&lt;=$K25),(($D25-$O25)/$N25),0))))),(((IF(Data!$C$2&gt;0,(IF(OR(DC$5=Data!$F$2,DC$5=Data!$G$2,(IF(COUNTIF(Data!$A$2:$A$939,DC$7),DC$7=(VLOOKUP(DC$7,Data!$A$2:$A$852,1,FALSE)),0))),"H",IF(AND(DC$7&gt;=$J25,DC$7&lt;=$L25),($D25*$P25/$M25),0))),IF(AND(DC$7&gt;=$J25,DC$7&lt;=$L25),(($D25*$P25)/$M25),0))))))</f>
        <v>0</v>
      </c>
      <c r="DD26" s="37">
        <f>IF(DD$7&gt;$L25,(((IF(Data!$C$2&gt;0,(IF(OR(DD$5=Data!$F$2,DD$5=Data!$G$2,(IF(COUNTIF(Data!$A$2:$A$939,DD$7),DD$7=(VLOOKUP(DD$7,Data!$A$2:$A$852,1,FALSE)),0))),"H",IF(AND(DD$7&gt;=$J25,DD$7&lt;=$K25),($D25*(1-$P25)/$N25),0))),IF(AND(DD$7&gt;=$J25,DD$7&lt;=$K25),(($D25-$O25)/$N25),0))))),(((IF(Data!$C$2&gt;0,(IF(OR(DD$5=Data!$F$2,DD$5=Data!$G$2,(IF(COUNTIF(Data!$A$2:$A$939,DD$7),DD$7=(VLOOKUP(DD$7,Data!$A$2:$A$852,1,FALSE)),0))),"H",IF(AND(DD$7&gt;=$J25,DD$7&lt;=$L25),($D25*$P25/$M25),0))),IF(AND(DD$7&gt;=$J25,DD$7&lt;=$L25),(($D25*$P25)/$M25),0))))))</f>
        <v>0</v>
      </c>
      <c r="DE26" s="37" t="str">
        <f>IF(DE$7&gt;$L25,(((IF(Data!$C$2&gt;0,(IF(OR(DE$5=Data!$F$2,DE$5=Data!$G$2,(IF(COUNTIF(Data!$A$2:$A$939,DE$7),DE$7=(VLOOKUP(DE$7,Data!$A$2:$A$852,1,FALSE)),0))),"H",IF(AND(DE$7&gt;=$J25,DE$7&lt;=$K25),($D25*(1-$P25)/$N25),0))),IF(AND(DE$7&gt;=$J25,DE$7&lt;=$K25),(($D25-$O25)/$N25),0))))),(((IF(Data!$C$2&gt;0,(IF(OR(DE$5=Data!$F$2,DE$5=Data!$G$2,(IF(COUNTIF(Data!$A$2:$A$939,DE$7),DE$7=(VLOOKUP(DE$7,Data!$A$2:$A$852,1,FALSE)),0))),"H",IF(AND(DE$7&gt;=$J25,DE$7&lt;=$L25),($D25*$P25/$M25),0))),IF(AND(DE$7&gt;=$J25,DE$7&lt;=$L25),(($D25*$P25)/$M25),0))))))</f>
        <v>H</v>
      </c>
      <c r="DF26" s="37" t="str">
        <f>IF(DF$7&gt;$L25,(((IF(Data!$C$2&gt;0,(IF(OR(DF$5=Data!$F$2,DF$5=Data!$G$2,(IF(COUNTIF(Data!$A$2:$A$939,DF$7),DF$7=(VLOOKUP(DF$7,Data!$A$2:$A$852,1,FALSE)),0))),"H",IF(AND(DF$7&gt;=$J25,DF$7&lt;=$K25),($D25*(1-$P25)/$N25),0))),IF(AND(DF$7&gt;=$J25,DF$7&lt;=$K25),(($D25-$O25)/$N25),0))))),(((IF(Data!$C$2&gt;0,(IF(OR(DF$5=Data!$F$2,DF$5=Data!$G$2,(IF(COUNTIF(Data!$A$2:$A$939,DF$7),DF$7=(VLOOKUP(DF$7,Data!$A$2:$A$852,1,FALSE)),0))),"H",IF(AND(DF$7&gt;=$J25,DF$7&lt;=$L25),($D25*$P25/$M25),0))),IF(AND(DF$7&gt;=$J25,DF$7&lt;=$L25),(($D25*$P25)/$M25),0))))))</f>
        <v>H</v>
      </c>
      <c r="DG26" s="37">
        <f>IF(DG$7&gt;$L25,(((IF(Data!$C$2&gt;0,(IF(OR(DG$5=Data!$F$2,DG$5=Data!$G$2,(IF(COUNTIF(Data!$A$2:$A$939,DG$7),DG$7=(VLOOKUP(DG$7,Data!$A$2:$A$852,1,FALSE)),0))),"H",IF(AND(DG$7&gt;=$J25,DG$7&lt;=$K25),($D25*(1-$P25)/$N25),0))),IF(AND(DG$7&gt;=$J25,DG$7&lt;=$K25),(($D25-$O25)/$N25),0))))),(((IF(Data!$C$2&gt;0,(IF(OR(DG$5=Data!$F$2,DG$5=Data!$G$2,(IF(COUNTIF(Data!$A$2:$A$939,DG$7),DG$7=(VLOOKUP(DG$7,Data!$A$2:$A$852,1,FALSE)),0))),"H",IF(AND(DG$7&gt;=$J25,DG$7&lt;=$L25),($D25*$P25/$M25),0))),IF(AND(DG$7&gt;=$J25,DG$7&lt;=$L25),(($D25*$P25)/$M25),0))))))</f>
        <v>0</v>
      </c>
      <c r="DH26" s="37">
        <f>IF(DH$7&gt;$L25,(((IF(Data!$C$2&gt;0,(IF(OR(DH$5=Data!$F$2,DH$5=Data!$G$2,(IF(COUNTIF(Data!$A$2:$A$939,DH$7),DH$7=(VLOOKUP(DH$7,Data!$A$2:$A$852,1,FALSE)),0))),"H",IF(AND(DH$7&gt;=$J25,DH$7&lt;=$K25),($D25*(1-$P25)/$N25),0))),IF(AND(DH$7&gt;=$J25,DH$7&lt;=$K25),(($D25-$O25)/$N25),0))))),(((IF(Data!$C$2&gt;0,(IF(OR(DH$5=Data!$F$2,DH$5=Data!$G$2,(IF(COUNTIF(Data!$A$2:$A$939,DH$7),DH$7=(VLOOKUP(DH$7,Data!$A$2:$A$852,1,FALSE)),0))),"H",IF(AND(DH$7&gt;=$J25,DH$7&lt;=$L25),($D25*$P25/$M25),0))),IF(AND(DH$7&gt;=$J25,DH$7&lt;=$L25),(($D25*$P25)/$M25),0))))))</f>
        <v>0</v>
      </c>
      <c r="DI26" s="37">
        <f>IF(DI$7&gt;$L25,(((IF(Data!$C$2&gt;0,(IF(OR(DI$5=Data!$F$2,DI$5=Data!$G$2,(IF(COUNTIF(Data!$A$2:$A$939,DI$7),DI$7=(VLOOKUP(DI$7,Data!$A$2:$A$852,1,FALSE)),0))),"H",IF(AND(DI$7&gt;=$J25,DI$7&lt;=$K25),($D25*(1-$P25)/$N25),0))),IF(AND(DI$7&gt;=$J25,DI$7&lt;=$K25),(($D25-$O25)/$N25),0))))),(((IF(Data!$C$2&gt;0,(IF(OR(DI$5=Data!$F$2,DI$5=Data!$G$2,(IF(COUNTIF(Data!$A$2:$A$939,DI$7),DI$7=(VLOOKUP(DI$7,Data!$A$2:$A$852,1,FALSE)),0))),"H",IF(AND(DI$7&gt;=$J25,DI$7&lt;=$L25),($D25*$P25/$M25),0))),IF(AND(DI$7&gt;=$J25,DI$7&lt;=$L25),(($D25*$P25)/$M25),0))))))</f>
        <v>0</v>
      </c>
      <c r="DJ26" s="37">
        <f>IF(DJ$7&gt;$L25,(((IF(Data!$C$2&gt;0,(IF(OR(DJ$5=Data!$F$2,DJ$5=Data!$G$2,(IF(COUNTIF(Data!$A$2:$A$939,DJ$7),DJ$7=(VLOOKUP(DJ$7,Data!$A$2:$A$852,1,FALSE)),0))),"H",IF(AND(DJ$7&gt;=$J25,DJ$7&lt;=$K25),($D25*(1-$P25)/$N25),0))),IF(AND(DJ$7&gt;=$J25,DJ$7&lt;=$K25),(($D25-$O25)/$N25),0))))),(((IF(Data!$C$2&gt;0,(IF(OR(DJ$5=Data!$F$2,DJ$5=Data!$G$2,(IF(COUNTIF(Data!$A$2:$A$939,DJ$7),DJ$7=(VLOOKUP(DJ$7,Data!$A$2:$A$852,1,FALSE)),0))),"H",IF(AND(DJ$7&gt;=$J25,DJ$7&lt;=$L25),($D25*$P25/$M25),0))),IF(AND(DJ$7&gt;=$J25,DJ$7&lt;=$L25),(($D25*$P25)/$M25),0))))))</f>
        <v>0</v>
      </c>
      <c r="DK26" s="37">
        <f>IF(DK$7&gt;$L25,(((IF(Data!$C$2&gt;0,(IF(OR(DK$5=Data!$F$2,DK$5=Data!$G$2,(IF(COUNTIF(Data!$A$2:$A$939,DK$7),DK$7=(VLOOKUP(DK$7,Data!$A$2:$A$852,1,FALSE)),0))),"H",IF(AND(DK$7&gt;=$J25,DK$7&lt;=$K25),($D25*(1-$P25)/$N25),0))),IF(AND(DK$7&gt;=$J25,DK$7&lt;=$K25),(($D25-$O25)/$N25),0))))),(((IF(Data!$C$2&gt;0,(IF(OR(DK$5=Data!$F$2,DK$5=Data!$G$2,(IF(COUNTIF(Data!$A$2:$A$939,DK$7),DK$7=(VLOOKUP(DK$7,Data!$A$2:$A$852,1,FALSE)),0))),"H",IF(AND(DK$7&gt;=$J25,DK$7&lt;=$L25),($D25*$P25/$M25),0))),IF(AND(DK$7&gt;=$J25,DK$7&lt;=$L25),(($D25*$P25)/$M25),0))))))</f>
        <v>0</v>
      </c>
      <c r="DL26" s="37" t="str">
        <f>IF(DL$7&gt;$L25,(((IF(Data!$C$2&gt;0,(IF(OR(DL$5=Data!$F$2,DL$5=Data!$G$2,(IF(COUNTIF(Data!$A$2:$A$939,DL$7),DL$7=(VLOOKUP(DL$7,Data!$A$2:$A$852,1,FALSE)),0))),"H",IF(AND(DL$7&gt;=$J25,DL$7&lt;=$K25),($D25*(1-$P25)/$N25),0))),IF(AND(DL$7&gt;=$J25,DL$7&lt;=$K25),(($D25-$O25)/$N25),0))))),(((IF(Data!$C$2&gt;0,(IF(OR(DL$5=Data!$F$2,DL$5=Data!$G$2,(IF(COUNTIF(Data!$A$2:$A$939,DL$7),DL$7=(VLOOKUP(DL$7,Data!$A$2:$A$852,1,FALSE)),0))),"H",IF(AND(DL$7&gt;=$J25,DL$7&lt;=$L25),($D25*$P25/$M25),0))),IF(AND(DL$7&gt;=$J25,DL$7&lt;=$L25),(($D25*$P25)/$M25),0))))))</f>
        <v>H</v>
      </c>
      <c r="DM26" s="37" t="str">
        <f>IF(DM$7&gt;$L25,(((IF(Data!$C$2&gt;0,(IF(OR(DM$5=Data!$F$2,DM$5=Data!$G$2,(IF(COUNTIF(Data!$A$2:$A$939,DM$7),DM$7=(VLOOKUP(DM$7,Data!$A$2:$A$852,1,FALSE)),0))),"H",IF(AND(DM$7&gt;=$J25,DM$7&lt;=$K25),($D25*(1-$P25)/$N25),0))),IF(AND(DM$7&gt;=$J25,DM$7&lt;=$K25),(($D25-$O25)/$N25),0))))),(((IF(Data!$C$2&gt;0,(IF(OR(DM$5=Data!$F$2,DM$5=Data!$G$2,(IF(COUNTIF(Data!$A$2:$A$939,DM$7),DM$7=(VLOOKUP(DM$7,Data!$A$2:$A$852,1,FALSE)),0))),"H",IF(AND(DM$7&gt;=$J25,DM$7&lt;=$L25),($D25*$P25/$M25),0))),IF(AND(DM$7&gt;=$J25,DM$7&lt;=$L25),(($D25*$P25)/$M25),0))))))</f>
        <v>H</v>
      </c>
      <c r="DN26" s="37">
        <f>IF(DN$7&gt;$L25,(((IF(Data!$C$2&gt;0,(IF(OR(DN$5=Data!$F$2,DN$5=Data!$G$2,(IF(COUNTIF(Data!$A$2:$A$939,DN$7),DN$7=(VLOOKUP(DN$7,Data!$A$2:$A$852,1,FALSE)),0))),"H",IF(AND(DN$7&gt;=$J25,DN$7&lt;=$K25),($D25*(1-$P25)/$N25),0))),IF(AND(DN$7&gt;=$J25,DN$7&lt;=$K25),(($D25-$O25)/$N25),0))))),(((IF(Data!$C$2&gt;0,(IF(OR(DN$5=Data!$F$2,DN$5=Data!$G$2,(IF(COUNTIF(Data!$A$2:$A$939,DN$7),DN$7=(VLOOKUP(DN$7,Data!$A$2:$A$852,1,FALSE)),0))),"H",IF(AND(DN$7&gt;=$J25,DN$7&lt;=$L25),($D25*$P25/$M25),0))),IF(AND(DN$7&gt;=$J25,DN$7&lt;=$L25),(($D25*$P25)/$M25),0))))))</f>
        <v>0</v>
      </c>
      <c r="DO26" s="37">
        <f>IF(DO$7&gt;$L25,(((IF(Data!$C$2&gt;0,(IF(OR(DO$5=Data!$F$2,DO$5=Data!$G$2,(IF(COUNTIF(Data!$A$2:$A$939,DO$7),DO$7=(VLOOKUP(DO$7,Data!$A$2:$A$852,1,FALSE)),0))),"H",IF(AND(DO$7&gt;=$J25,DO$7&lt;=$K25),($D25*(1-$P25)/$N25),0))),IF(AND(DO$7&gt;=$J25,DO$7&lt;=$K25),(($D25-$O25)/$N25),0))))),(((IF(Data!$C$2&gt;0,(IF(OR(DO$5=Data!$F$2,DO$5=Data!$G$2,(IF(COUNTIF(Data!$A$2:$A$939,DO$7),DO$7=(VLOOKUP(DO$7,Data!$A$2:$A$852,1,FALSE)),0))),"H",IF(AND(DO$7&gt;=$J25,DO$7&lt;=$L25),($D25*$P25/$M25),0))),IF(AND(DO$7&gt;=$J25,DO$7&lt;=$L25),(($D25*$P25)/$M25),0))))))</f>
        <v>0</v>
      </c>
      <c r="DP26" s="37">
        <f>IF(DP$7&gt;$L25,(((IF(Data!$C$2&gt;0,(IF(OR(DP$5=Data!$F$2,DP$5=Data!$G$2,(IF(COUNTIF(Data!$A$2:$A$939,DP$7),DP$7=(VLOOKUP(DP$7,Data!$A$2:$A$852,1,FALSE)),0))),"H",IF(AND(DP$7&gt;=$J25,DP$7&lt;=$K25),($D25*(1-$P25)/$N25),0))),IF(AND(DP$7&gt;=$J25,DP$7&lt;=$K25),(($D25-$O25)/$N25),0))))),(((IF(Data!$C$2&gt;0,(IF(OR(DP$5=Data!$F$2,DP$5=Data!$G$2,(IF(COUNTIF(Data!$A$2:$A$939,DP$7),DP$7=(VLOOKUP(DP$7,Data!$A$2:$A$852,1,FALSE)),0))),"H",IF(AND(DP$7&gt;=$J25,DP$7&lt;=$L25),($D25*$P25/$M25),0))),IF(AND(DP$7&gt;=$J25,DP$7&lt;=$L25),(($D25*$P25)/$M25),0))))))</f>
        <v>0</v>
      </c>
      <c r="DQ26" s="37">
        <f>IF(DQ$7&gt;$L25,(((IF(Data!$C$2&gt;0,(IF(OR(DQ$5=Data!$F$2,DQ$5=Data!$G$2,(IF(COUNTIF(Data!$A$2:$A$939,DQ$7),DQ$7=(VLOOKUP(DQ$7,Data!$A$2:$A$852,1,FALSE)),0))),"H",IF(AND(DQ$7&gt;=$J25,DQ$7&lt;=$K25),($D25*(1-$P25)/$N25),0))),IF(AND(DQ$7&gt;=$J25,DQ$7&lt;=$K25),(($D25-$O25)/$N25),0))))),(((IF(Data!$C$2&gt;0,(IF(OR(DQ$5=Data!$F$2,DQ$5=Data!$G$2,(IF(COUNTIF(Data!$A$2:$A$939,DQ$7),DQ$7=(VLOOKUP(DQ$7,Data!$A$2:$A$852,1,FALSE)),0))),"H",IF(AND(DQ$7&gt;=$J25,DQ$7&lt;=$L25),($D25*$P25/$M25),0))),IF(AND(DQ$7&gt;=$J25,DQ$7&lt;=$L25),(($D25*$P25)/$M25),0))))))</f>
        <v>0</v>
      </c>
      <c r="DR26" s="37">
        <f>IF(DR$7&gt;$L25,(((IF(Data!$C$2&gt;0,(IF(OR(DR$5=Data!$F$2,DR$5=Data!$G$2,(IF(COUNTIF(Data!$A$2:$A$939,DR$7),DR$7=(VLOOKUP(DR$7,Data!$A$2:$A$852,1,FALSE)),0))),"H",IF(AND(DR$7&gt;=$J25,DR$7&lt;=$K25),($D25*(1-$P25)/$N25),0))),IF(AND(DR$7&gt;=$J25,DR$7&lt;=$K25),(($D25-$O25)/$N25),0))))),(((IF(Data!$C$2&gt;0,(IF(OR(DR$5=Data!$F$2,DR$5=Data!$G$2,(IF(COUNTIF(Data!$A$2:$A$939,DR$7),DR$7=(VLOOKUP(DR$7,Data!$A$2:$A$852,1,FALSE)),0))),"H",IF(AND(DR$7&gt;=$J25,DR$7&lt;=$L25),($D25*$P25/$M25),0))),IF(AND(DR$7&gt;=$J25,DR$7&lt;=$L25),(($D25*$P25)/$M25),0))))))</f>
        <v>0</v>
      </c>
      <c r="DS26" s="37" t="str">
        <f>IF(DS$7&gt;$L25,(((IF(Data!$C$2&gt;0,(IF(OR(DS$5=Data!$F$2,DS$5=Data!$G$2,(IF(COUNTIF(Data!$A$2:$A$939,DS$7),DS$7=(VLOOKUP(DS$7,Data!$A$2:$A$852,1,FALSE)),0))),"H",IF(AND(DS$7&gt;=$J25,DS$7&lt;=$K25),($D25*(1-$P25)/$N25),0))),IF(AND(DS$7&gt;=$J25,DS$7&lt;=$K25),(($D25-$O25)/$N25),0))))),(((IF(Data!$C$2&gt;0,(IF(OR(DS$5=Data!$F$2,DS$5=Data!$G$2,(IF(COUNTIF(Data!$A$2:$A$939,DS$7),DS$7=(VLOOKUP(DS$7,Data!$A$2:$A$852,1,FALSE)),0))),"H",IF(AND(DS$7&gt;=$J25,DS$7&lt;=$L25),($D25*$P25/$M25),0))),IF(AND(DS$7&gt;=$J25,DS$7&lt;=$L25),(($D25*$P25)/$M25),0))))))</f>
        <v>H</v>
      </c>
      <c r="DT26" s="37" t="str">
        <f>IF(DT$7&gt;$L25,(((IF(Data!$C$2&gt;0,(IF(OR(DT$5=Data!$F$2,DT$5=Data!$G$2,(IF(COUNTIF(Data!$A$2:$A$939,DT$7),DT$7=(VLOOKUP(DT$7,Data!$A$2:$A$852,1,FALSE)),0))),"H",IF(AND(DT$7&gt;=$J25,DT$7&lt;=$K25),($D25*(1-$P25)/$N25),0))),IF(AND(DT$7&gt;=$J25,DT$7&lt;=$K25),(($D25-$O25)/$N25),0))))),(((IF(Data!$C$2&gt;0,(IF(OR(DT$5=Data!$F$2,DT$5=Data!$G$2,(IF(COUNTIF(Data!$A$2:$A$939,DT$7),DT$7=(VLOOKUP(DT$7,Data!$A$2:$A$852,1,FALSE)),0))),"H",IF(AND(DT$7&gt;=$J25,DT$7&lt;=$L25),($D25*$P25/$M25),0))),IF(AND(DT$7&gt;=$J25,DT$7&lt;=$L25),(($D25*$P25)/$M25),0))))))</f>
        <v>H</v>
      </c>
      <c r="DU26" s="37">
        <f>IF(DU$7&gt;$L25,(((IF(Data!$C$2&gt;0,(IF(OR(DU$5=Data!$F$2,DU$5=Data!$G$2,(IF(COUNTIF(Data!$A$2:$A$939,DU$7),DU$7=(VLOOKUP(DU$7,Data!$A$2:$A$852,1,FALSE)),0))),"H",IF(AND(DU$7&gt;=$J25,DU$7&lt;=$K25),($D25*(1-$P25)/$N25),0))),IF(AND(DU$7&gt;=$J25,DU$7&lt;=$K25),(($D25-$O25)/$N25),0))))),(((IF(Data!$C$2&gt;0,(IF(OR(DU$5=Data!$F$2,DU$5=Data!$G$2,(IF(COUNTIF(Data!$A$2:$A$939,DU$7),DU$7=(VLOOKUP(DU$7,Data!$A$2:$A$852,1,FALSE)),0))),"H",IF(AND(DU$7&gt;=$J25,DU$7&lt;=$L25),($D25*$P25/$M25),0))),IF(AND(DU$7&gt;=$J25,DU$7&lt;=$L25),(($D25*$P25)/$M25),0))))))</f>
        <v>0</v>
      </c>
      <c r="DV26" s="37">
        <f>IF(DV$7&gt;$L25,(((IF(Data!$C$2&gt;0,(IF(OR(DV$5=Data!$F$2,DV$5=Data!$G$2,(IF(COUNTIF(Data!$A$2:$A$939,DV$7),DV$7=(VLOOKUP(DV$7,Data!$A$2:$A$852,1,FALSE)),0))),"H",IF(AND(DV$7&gt;=$J25,DV$7&lt;=$K25),($D25*(1-$P25)/$N25),0))),IF(AND(DV$7&gt;=$J25,DV$7&lt;=$K25),(($D25-$O25)/$N25),0))))),(((IF(Data!$C$2&gt;0,(IF(OR(DV$5=Data!$F$2,DV$5=Data!$G$2,(IF(COUNTIF(Data!$A$2:$A$939,DV$7),DV$7=(VLOOKUP(DV$7,Data!$A$2:$A$852,1,FALSE)),0))),"H",IF(AND(DV$7&gt;=$J25,DV$7&lt;=$L25),($D25*$P25/$M25),0))),IF(AND(DV$7&gt;=$J25,DV$7&lt;=$L25),(($D25*$P25)/$M25),0))))))</f>
        <v>0</v>
      </c>
      <c r="DW26" s="37">
        <f>IF(DW$7&gt;$L25,(((IF(Data!$C$2&gt;0,(IF(OR(DW$5=Data!$F$2,DW$5=Data!$G$2,(IF(COUNTIF(Data!$A$2:$A$939,DW$7),DW$7=(VLOOKUP(DW$7,Data!$A$2:$A$852,1,FALSE)),0))),"H",IF(AND(DW$7&gt;=$J25,DW$7&lt;=$K25),($D25*(1-$P25)/$N25),0))),IF(AND(DW$7&gt;=$J25,DW$7&lt;=$K25),(($D25-$O25)/$N25),0))))),(((IF(Data!$C$2&gt;0,(IF(OR(DW$5=Data!$F$2,DW$5=Data!$G$2,(IF(COUNTIF(Data!$A$2:$A$939,DW$7),DW$7=(VLOOKUP(DW$7,Data!$A$2:$A$852,1,FALSE)),0))),"H",IF(AND(DW$7&gt;=$J25,DW$7&lt;=$L25),($D25*$P25/$M25),0))),IF(AND(DW$7&gt;=$J25,DW$7&lt;=$L25),(($D25*$P25)/$M25),0))))))</f>
        <v>0</v>
      </c>
      <c r="DX26" s="37">
        <f>IF(DX$7&gt;$L25,(((IF(Data!$C$2&gt;0,(IF(OR(DX$5=Data!$F$2,DX$5=Data!$G$2,(IF(COUNTIF(Data!$A$2:$A$939,DX$7),DX$7=(VLOOKUP(DX$7,Data!$A$2:$A$852,1,FALSE)),0))),"H",IF(AND(DX$7&gt;=$J25,DX$7&lt;=$K25),($D25*(1-$P25)/$N25),0))),IF(AND(DX$7&gt;=$J25,DX$7&lt;=$K25),(($D25-$O25)/$N25),0))))),(((IF(Data!$C$2&gt;0,(IF(OR(DX$5=Data!$F$2,DX$5=Data!$G$2,(IF(COUNTIF(Data!$A$2:$A$939,DX$7),DX$7=(VLOOKUP(DX$7,Data!$A$2:$A$852,1,FALSE)),0))),"H",IF(AND(DX$7&gt;=$J25,DX$7&lt;=$L25),($D25*$P25/$M25),0))),IF(AND(DX$7&gt;=$J25,DX$7&lt;=$L25),(($D25*$P25)/$M25),0))))))</f>
        <v>0</v>
      </c>
      <c r="DY26" s="37">
        <f>IF(DY$7&gt;$L25,(((IF(Data!$C$2&gt;0,(IF(OR(DY$5=Data!$F$2,DY$5=Data!$G$2,(IF(COUNTIF(Data!$A$2:$A$939,DY$7),DY$7=(VLOOKUP(DY$7,Data!$A$2:$A$852,1,FALSE)),0))),"H",IF(AND(DY$7&gt;=$J25,DY$7&lt;=$K25),($D25*(1-$P25)/$N25),0))),IF(AND(DY$7&gt;=$J25,DY$7&lt;=$K25),(($D25-$O25)/$N25),0))))),(((IF(Data!$C$2&gt;0,(IF(OR(DY$5=Data!$F$2,DY$5=Data!$G$2,(IF(COUNTIF(Data!$A$2:$A$939,DY$7),DY$7=(VLOOKUP(DY$7,Data!$A$2:$A$852,1,FALSE)),0))),"H",IF(AND(DY$7&gt;=$J25,DY$7&lt;=$L25),($D25*$P25/$M25),0))),IF(AND(DY$7&gt;=$J25,DY$7&lt;=$L25),(($D25*$P25)/$M25),0))))))</f>
        <v>0</v>
      </c>
      <c r="DZ26" s="37" t="str">
        <f>IF(DZ$7&gt;$L25,(((IF(Data!$C$2&gt;0,(IF(OR(DZ$5=Data!$F$2,DZ$5=Data!$G$2,(IF(COUNTIF(Data!$A$2:$A$939,DZ$7),DZ$7=(VLOOKUP(DZ$7,Data!$A$2:$A$852,1,FALSE)),0))),"H",IF(AND(DZ$7&gt;=$J25,DZ$7&lt;=$K25),($D25*(1-$P25)/$N25),0))),IF(AND(DZ$7&gt;=$J25,DZ$7&lt;=$K25),(($D25-$O25)/$N25),0))))),(((IF(Data!$C$2&gt;0,(IF(OR(DZ$5=Data!$F$2,DZ$5=Data!$G$2,(IF(COUNTIF(Data!$A$2:$A$939,DZ$7),DZ$7=(VLOOKUP(DZ$7,Data!$A$2:$A$852,1,FALSE)),0))),"H",IF(AND(DZ$7&gt;=$J25,DZ$7&lt;=$L25),($D25*$P25/$M25),0))),IF(AND(DZ$7&gt;=$J25,DZ$7&lt;=$L25),(($D25*$P25)/$M25),0))))))</f>
        <v>H</v>
      </c>
      <c r="EA26" s="37" t="str">
        <f>IF(EA$7&gt;$L25,(((IF(Data!$C$2&gt;0,(IF(OR(EA$5=Data!$F$2,EA$5=Data!$G$2,(IF(COUNTIF(Data!$A$2:$A$939,EA$7),EA$7=(VLOOKUP(EA$7,Data!$A$2:$A$852,1,FALSE)),0))),"H",IF(AND(EA$7&gt;=$J25,EA$7&lt;=$K25),($D25*(1-$P25)/$N25),0))),IF(AND(EA$7&gt;=$J25,EA$7&lt;=$K25),(($D25-$O25)/$N25),0))))),(((IF(Data!$C$2&gt;0,(IF(OR(EA$5=Data!$F$2,EA$5=Data!$G$2,(IF(COUNTIF(Data!$A$2:$A$939,EA$7),EA$7=(VLOOKUP(EA$7,Data!$A$2:$A$852,1,FALSE)),0))),"H",IF(AND(EA$7&gt;=$J25,EA$7&lt;=$L25),($D25*$P25/$M25),0))),IF(AND(EA$7&gt;=$J25,EA$7&lt;=$L25),(($D25*$P25)/$M25),0))))))</f>
        <v>H</v>
      </c>
      <c r="EB26" s="37">
        <f>IF(EB$7&gt;$L25,(((IF(Data!$C$2&gt;0,(IF(OR(EB$5=Data!$F$2,EB$5=Data!$G$2,(IF(COUNTIF(Data!$A$2:$A$939,EB$7),EB$7=(VLOOKUP(EB$7,Data!$A$2:$A$852,1,FALSE)),0))),"H",IF(AND(EB$7&gt;=$J25,EB$7&lt;=$K25),($D25*(1-$P25)/$N25),0))),IF(AND(EB$7&gt;=$J25,EB$7&lt;=$K25),(($D25-$O25)/$N25),0))))),(((IF(Data!$C$2&gt;0,(IF(OR(EB$5=Data!$F$2,EB$5=Data!$G$2,(IF(COUNTIF(Data!$A$2:$A$939,EB$7),EB$7=(VLOOKUP(EB$7,Data!$A$2:$A$852,1,FALSE)),0))),"H",IF(AND(EB$7&gt;=$J25,EB$7&lt;=$L25),($D25*$P25/$M25),0))),IF(AND(EB$7&gt;=$J25,EB$7&lt;=$L25),(($D25*$P25)/$M25),0))))))</f>
        <v>0</v>
      </c>
      <c r="EC26" s="37">
        <f>IF(EC$7&gt;$L25,(((IF(Data!$C$2&gt;0,(IF(OR(EC$5=Data!$F$2,EC$5=Data!$G$2,(IF(COUNTIF(Data!$A$2:$A$939,EC$7),EC$7=(VLOOKUP(EC$7,Data!$A$2:$A$852,1,FALSE)),0))),"H",IF(AND(EC$7&gt;=$J25,EC$7&lt;=$K25),($D25*(1-$P25)/$N25),0))),IF(AND(EC$7&gt;=$J25,EC$7&lt;=$K25),(($D25-$O25)/$N25),0))))),(((IF(Data!$C$2&gt;0,(IF(OR(EC$5=Data!$F$2,EC$5=Data!$G$2,(IF(COUNTIF(Data!$A$2:$A$939,EC$7),EC$7=(VLOOKUP(EC$7,Data!$A$2:$A$852,1,FALSE)),0))),"H",IF(AND(EC$7&gt;=$J25,EC$7&lt;=$L25),($D25*$P25/$M25),0))),IF(AND(EC$7&gt;=$J25,EC$7&lt;=$L25),(($D25*$P25)/$M25),0))))))</f>
        <v>0</v>
      </c>
      <c r="ED26" s="37">
        <f>IF(ED$7&gt;$L25,(((IF(Data!$C$2&gt;0,(IF(OR(ED$5=Data!$F$2,ED$5=Data!$G$2,(IF(COUNTIF(Data!$A$2:$A$939,ED$7),ED$7=(VLOOKUP(ED$7,Data!$A$2:$A$852,1,FALSE)),0))),"H",IF(AND(ED$7&gt;=$J25,ED$7&lt;=$K25),($D25*(1-$P25)/$N25),0))),IF(AND(ED$7&gt;=$J25,ED$7&lt;=$K25),(($D25-$O25)/$N25),0))))),(((IF(Data!$C$2&gt;0,(IF(OR(ED$5=Data!$F$2,ED$5=Data!$G$2,(IF(COUNTIF(Data!$A$2:$A$939,ED$7),ED$7=(VLOOKUP(ED$7,Data!$A$2:$A$852,1,FALSE)),0))),"H",IF(AND(ED$7&gt;=$J25,ED$7&lt;=$L25),($D25*$P25/$M25),0))),IF(AND(ED$7&gt;=$J25,ED$7&lt;=$L25),(($D25*$P25)/$M25),0))))))</f>
        <v>0</v>
      </c>
      <c r="EE26" s="37">
        <f>IF(EE$7&gt;$L25,(((IF(Data!$C$2&gt;0,(IF(OR(EE$5=Data!$F$2,EE$5=Data!$G$2,(IF(COUNTIF(Data!$A$2:$A$939,EE$7),EE$7=(VLOOKUP(EE$7,Data!$A$2:$A$852,1,FALSE)),0))),"H",IF(AND(EE$7&gt;=$J25,EE$7&lt;=$K25),($D25*(1-$P25)/$N25),0))),IF(AND(EE$7&gt;=$J25,EE$7&lt;=$K25),(($D25-$O25)/$N25),0))))),(((IF(Data!$C$2&gt;0,(IF(OR(EE$5=Data!$F$2,EE$5=Data!$G$2,(IF(COUNTIF(Data!$A$2:$A$939,EE$7),EE$7=(VLOOKUP(EE$7,Data!$A$2:$A$852,1,FALSE)),0))),"H",IF(AND(EE$7&gt;=$J25,EE$7&lt;=$L25),($D25*$P25/$M25),0))),IF(AND(EE$7&gt;=$J25,EE$7&lt;=$L25),(($D25*$P25)/$M25),0))))))</f>
        <v>0</v>
      </c>
      <c r="EF26" s="37">
        <f>IF(EF$7&gt;$L25,(((IF(Data!$C$2&gt;0,(IF(OR(EF$5=Data!$F$2,EF$5=Data!$G$2,(IF(COUNTIF(Data!$A$2:$A$939,EF$7),EF$7=(VLOOKUP(EF$7,Data!$A$2:$A$852,1,FALSE)),0))),"H",IF(AND(EF$7&gt;=$J25,EF$7&lt;=$K25),($D25*(1-$P25)/$N25),0))),IF(AND(EF$7&gt;=$J25,EF$7&lt;=$K25),(($D25-$O25)/$N25),0))))),(((IF(Data!$C$2&gt;0,(IF(OR(EF$5=Data!$F$2,EF$5=Data!$G$2,(IF(COUNTIF(Data!$A$2:$A$939,EF$7),EF$7=(VLOOKUP(EF$7,Data!$A$2:$A$852,1,FALSE)),0))),"H",IF(AND(EF$7&gt;=$J25,EF$7&lt;=$L25),($D25*$P25/$M25),0))),IF(AND(EF$7&gt;=$J25,EF$7&lt;=$L25),(($D25*$P25)/$M25),0))))))</f>
        <v>0</v>
      </c>
      <c r="EG26" s="37" t="str">
        <f>IF(EG$7&gt;$L25,(((IF(Data!$C$2&gt;0,(IF(OR(EG$5=Data!$F$2,EG$5=Data!$G$2,(IF(COUNTIF(Data!$A$2:$A$939,EG$7),EG$7=(VLOOKUP(EG$7,Data!$A$2:$A$852,1,FALSE)),0))),"H",IF(AND(EG$7&gt;=$J25,EG$7&lt;=$K25),($D25*(1-$P25)/$N25),0))),IF(AND(EG$7&gt;=$J25,EG$7&lt;=$K25),(($D25-$O25)/$N25),0))))),(((IF(Data!$C$2&gt;0,(IF(OR(EG$5=Data!$F$2,EG$5=Data!$G$2,(IF(COUNTIF(Data!$A$2:$A$939,EG$7),EG$7=(VLOOKUP(EG$7,Data!$A$2:$A$852,1,FALSE)),0))),"H",IF(AND(EG$7&gt;=$J25,EG$7&lt;=$L25),($D25*$P25/$M25),0))),IF(AND(EG$7&gt;=$J25,EG$7&lt;=$L25),(($D25*$P25)/$M25),0))))))</f>
        <v>H</v>
      </c>
      <c r="EH26" s="37" t="str">
        <f>IF(EH$7&gt;$L25,(((IF(Data!$C$2&gt;0,(IF(OR(EH$5=Data!$F$2,EH$5=Data!$G$2,(IF(COUNTIF(Data!$A$2:$A$939,EH$7),EH$7=(VLOOKUP(EH$7,Data!$A$2:$A$852,1,FALSE)),0))),"H",IF(AND(EH$7&gt;=$J25,EH$7&lt;=$K25),($D25*(1-$P25)/$N25),0))),IF(AND(EH$7&gt;=$J25,EH$7&lt;=$K25),(($D25-$O25)/$N25),0))))),(((IF(Data!$C$2&gt;0,(IF(OR(EH$5=Data!$F$2,EH$5=Data!$G$2,(IF(COUNTIF(Data!$A$2:$A$939,EH$7),EH$7=(VLOOKUP(EH$7,Data!$A$2:$A$852,1,FALSE)),0))),"H",IF(AND(EH$7&gt;=$J25,EH$7&lt;=$L25),($D25*$P25/$M25),0))),IF(AND(EH$7&gt;=$J25,EH$7&lt;=$L25),(($D25*$P25)/$M25),0))))))</f>
        <v>H</v>
      </c>
      <c r="EI26" s="37">
        <f>IF(EI$7&gt;$L25,(((IF(Data!$C$2&gt;0,(IF(OR(EI$5=Data!$F$2,EI$5=Data!$G$2,(IF(COUNTIF(Data!$A$2:$A$939,EI$7),EI$7=(VLOOKUP(EI$7,Data!$A$2:$A$852,1,FALSE)),0))),"H",IF(AND(EI$7&gt;=$J25,EI$7&lt;=$K25),($D25*(1-$P25)/$N25),0))),IF(AND(EI$7&gt;=$J25,EI$7&lt;=$K25),(($D25-$O25)/$N25),0))))),(((IF(Data!$C$2&gt;0,(IF(OR(EI$5=Data!$F$2,EI$5=Data!$G$2,(IF(COUNTIF(Data!$A$2:$A$939,EI$7),EI$7=(VLOOKUP(EI$7,Data!$A$2:$A$852,1,FALSE)),0))),"H",IF(AND(EI$7&gt;=$J25,EI$7&lt;=$L25),($D25*$P25/$M25),0))),IF(AND(EI$7&gt;=$J25,EI$7&lt;=$L25),(($D25*$P25)/$M25),0))))))</f>
        <v>0</v>
      </c>
      <c r="EJ26" s="37">
        <f>IF(EJ$7&gt;$L25,(((IF(Data!$C$2&gt;0,(IF(OR(EJ$5=Data!$F$2,EJ$5=Data!$G$2,(IF(COUNTIF(Data!$A$2:$A$939,EJ$7),EJ$7=(VLOOKUP(EJ$7,Data!$A$2:$A$852,1,FALSE)),0))),"H",IF(AND(EJ$7&gt;=$J25,EJ$7&lt;=$K25),($D25*(1-$P25)/$N25),0))),IF(AND(EJ$7&gt;=$J25,EJ$7&lt;=$K25),(($D25-$O25)/$N25),0))))),(((IF(Data!$C$2&gt;0,(IF(OR(EJ$5=Data!$F$2,EJ$5=Data!$G$2,(IF(COUNTIF(Data!$A$2:$A$939,EJ$7),EJ$7=(VLOOKUP(EJ$7,Data!$A$2:$A$852,1,FALSE)),0))),"H",IF(AND(EJ$7&gt;=$J25,EJ$7&lt;=$L25),($D25*$P25/$M25),0))),IF(AND(EJ$7&gt;=$J25,EJ$7&lt;=$L25),(($D25*$P25)/$M25),0))))))</f>
        <v>0</v>
      </c>
      <c r="EK26" s="37">
        <f>IF(EK$7&gt;$L25,(((IF(Data!$C$2&gt;0,(IF(OR(EK$5=Data!$F$2,EK$5=Data!$G$2,(IF(COUNTIF(Data!$A$2:$A$939,EK$7),EK$7=(VLOOKUP(EK$7,Data!$A$2:$A$852,1,FALSE)),0))),"H",IF(AND(EK$7&gt;=$J25,EK$7&lt;=$K25),($D25*(1-$P25)/$N25),0))),IF(AND(EK$7&gt;=$J25,EK$7&lt;=$K25),(($D25-$O25)/$N25),0))))),(((IF(Data!$C$2&gt;0,(IF(OR(EK$5=Data!$F$2,EK$5=Data!$G$2,(IF(COUNTIF(Data!$A$2:$A$939,EK$7),EK$7=(VLOOKUP(EK$7,Data!$A$2:$A$852,1,FALSE)),0))),"H",IF(AND(EK$7&gt;=$J25,EK$7&lt;=$L25),($D25*$P25/$M25),0))),IF(AND(EK$7&gt;=$J25,EK$7&lt;=$L25),(($D25*$P25)/$M25),0))))))</f>
        <v>0</v>
      </c>
      <c r="EL26" s="37">
        <f>IF(EL$7&gt;$L25,(((IF(Data!$C$2&gt;0,(IF(OR(EL$5=Data!$F$2,EL$5=Data!$G$2,(IF(COUNTIF(Data!$A$2:$A$939,EL$7),EL$7=(VLOOKUP(EL$7,Data!$A$2:$A$852,1,FALSE)),0))),"H",IF(AND(EL$7&gt;=$J25,EL$7&lt;=$K25),($D25*(1-$P25)/$N25),0))),IF(AND(EL$7&gt;=$J25,EL$7&lt;=$K25),(($D25-$O25)/$N25),0))))),(((IF(Data!$C$2&gt;0,(IF(OR(EL$5=Data!$F$2,EL$5=Data!$G$2,(IF(COUNTIF(Data!$A$2:$A$939,EL$7),EL$7=(VLOOKUP(EL$7,Data!$A$2:$A$852,1,FALSE)),0))),"H",IF(AND(EL$7&gt;=$J25,EL$7&lt;=$L25),($D25*$P25/$M25),0))),IF(AND(EL$7&gt;=$J25,EL$7&lt;=$L25),(($D25*$P25)/$M25),0))))))</f>
        <v>0</v>
      </c>
      <c r="EM26" s="37">
        <f>IF(EM$7&gt;$L25,(((IF(Data!$C$2&gt;0,(IF(OR(EM$5=Data!$F$2,EM$5=Data!$G$2,(IF(COUNTIF(Data!$A$2:$A$939,EM$7),EM$7=(VLOOKUP(EM$7,Data!$A$2:$A$852,1,FALSE)),0))),"H",IF(AND(EM$7&gt;=$J25,EM$7&lt;=$K25),($D25*(1-$P25)/$N25),0))),IF(AND(EM$7&gt;=$J25,EM$7&lt;=$K25),(($D25-$O25)/$N25),0))))),(((IF(Data!$C$2&gt;0,(IF(OR(EM$5=Data!$F$2,EM$5=Data!$G$2,(IF(COUNTIF(Data!$A$2:$A$939,EM$7),EM$7=(VLOOKUP(EM$7,Data!$A$2:$A$852,1,FALSE)),0))),"H",IF(AND(EM$7&gt;=$J25,EM$7&lt;=$L25),($D25*$P25/$M25),0))),IF(AND(EM$7&gt;=$J25,EM$7&lt;=$L25),(($D25*$P25)/$M25),0))))))</f>
        <v>0</v>
      </c>
      <c r="EN26" s="37" t="str">
        <f>IF(EN$7&gt;$L25,(((IF(Data!$C$2&gt;0,(IF(OR(EN$5=Data!$F$2,EN$5=Data!$G$2,(IF(COUNTIF(Data!$A$2:$A$939,EN$7),EN$7=(VLOOKUP(EN$7,Data!$A$2:$A$852,1,FALSE)),0))),"H",IF(AND(EN$7&gt;=$J25,EN$7&lt;=$K25),($D25*(1-$P25)/$N25),0))),IF(AND(EN$7&gt;=$J25,EN$7&lt;=$K25),(($D25-$O25)/$N25),0))))),(((IF(Data!$C$2&gt;0,(IF(OR(EN$5=Data!$F$2,EN$5=Data!$G$2,(IF(COUNTIF(Data!$A$2:$A$939,EN$7),EN$7=(VLOOKUP(EN$7,Data!$A$2:$A$852,1,FALSE)),0))),"H",IF(AND(EN$7&gt;=$J25,EN$7&lt;=$L25),($D25*$P25/$M25),0))),IF(AND(EN$7&gt;=$J25,EN$7&lt;=$L25),(($D25*$P25)/$M25),0))))))</f>
        <v>H</v>
      </c>
      <c r="EO26" s="38" t="str">
        <f>IF(EO$7&gt;$L25,(((IF(Data!$C$2&gt;0,(IF(OR(EO$5=Data!$F$2,EO$5=Data!$G$2,(IF(COUNTIF(Data!$A$2:$A$939,EO$7),EO$7=(VLOOKUP(EO$7,Data!$A$2:$A$852,1,FALSE)),0))),"H",IF(AND(EO$7&gt;=$J25,EO$7&lt;=$K25),($D25*(1-$P25)/$N25),0))),IF(AND(EO$7&gt;=$J25,EO$7&lt;=$K25),(($D25-$O25)/$N25),0))))),(((IF(Data!$C$2&gt;0,(IF(OR(EO$5=Data!$F$2,EO$5=Data!$G$2,(IF(COUNTIF(Data!$A$2:$A$939,EO$7),EO$7=(VLOOKUP(EO$7,Data!$A$2:$A$852,1,FALSE)),0))),"H",IF(AND(EO$7&gt;=$J25,EO$7&lt;=$L25),($D25*$P25/$M25),0))),IF(AND(EO$7&gt;=$J25,EO$7&lt;=$L25),(($D25*$P25)/$M25),0))))))</f>
        <v>H</v>
      </c>
      <c r="EP26" s="8" t="s">
        <v>48</v>
      </c>
      <c r="EQ26" s="18">
        <f>SUM(T26:EO26)-D25</f>
        <v>0</v>
      </c>
    </row>
    <row r="27" spans="1:147" ht="30" customHeight="1" thickTop="1">
      <c r="A27" s="370"/>
      <c r="B27" s="368"/>
      <c r="C27" s="368" t="s">
        <v>247</v>
      </c>
      <c r="D27" s="346">
        <v>16</v>
      </c>
      <c r="E27" s="350">
        <v>45115</v>
      </c>
      <c r="F27" s="350">
        <v>45118</v>
      </c>
      <c r="G27" s="348">
        <f>IF(F27&gt;0,(IF(E27&gt;0,IF(Data!$C$2&gt;0,((NETWORKDAYS.INTL(E27,F27,Data!$C$2,Data!$A$2:$A$1242))),((F27-E27)+1)),0)),0)</f>
        <v>2</v>
      </c>
      <c r="H27" s="346">
        <f>I27*D27</f>
        <v>16</v>
      </c>
      <c r="I27" s="362">
        <f>IF(G27&gt;0,((IF(AND(E27&lt;=$EJ$3,F27&gt;=$EJ$3),(IF(Data!$C$2&gt;0,NETWORKDAYS.INTL(E27,$EJ$3,Data!$C$2,Data!$A$2:$A$1231),$EJ$3-E27)),IF(F27&lt;=$EJ$3,G27,0)))/G27),0)</f>
        <v>1</v>
      </c>
      <c r="J27" s="350">
        <v>45121</v>
      </c>
      <c r="K27" s="350">
        <v>45124</v>
      </c>
      <c r="L27" s="350">
        <f>IF(K27&gt;=$EJ$3,$EJ$3,K27)</f>
        <v>45124</v>
      </c>
      <c r="M27" s="348">
        <f>IF(L27&gt;0,(IF(J27&gt;0,IF(Data!$C$2&gt;0,((NETWORKDAYS.INTL(J27,L27,Data!$C$2,Data!$A$2:$A$1242))),((L27-J27)+1)),0)),0)</f>
        <v>2</v>
      </c>
      <c r="N27" s="348">
        <f>IF(P27=1,0,IF(L27&gt;0,(IF(J27&gt;0,IF(Data!$C$2&gt;0,(((NETWORKDAYS.INTL($EJ$3,K27,Data!$C$2,Data!$A$2:$A$1242)))-1),((-$EJ$3+K27))),0)),0))</f>
        <v>0</v>
      </c>
      <c r="O27" s="346">
        <f>P27*D27</f>
        <v>16</v>
      </c>
      <c r="P27" s="362">
        <v>1</v>
      </c>
      <c r="Q27" s="344">
        <f>IF(K27&gt;0,F27-K27,0)</f>
        <v>-6</v>
      </c>
      <c r="R27" s="346">
        <f>IF(K27&gt;0,O27-H27,0)</f>
        <v>0</v>
      </c>
      <c r="S27" s="341">
        <f>IF(P27&gt;0,P27-I27,0)</f>
        <v>0</v>
      </c>
      <c r="T27" s="33">
        <f>IF(Data!$C$2&gt;0,(IF(OR(T$5=Data!$F$2,T$5=Data!$G$2,(IF(COUNTIF(Data!$A$2:$A$939,T$7),T$7=(VLOOKUP(T$7,Data!$A$2:$A$852,1,FALSE)),0))),"H",IF(AND(T$7&gt;=$E27,T$7&lt;=$F27),($D27/$G27),0))),IF(AND(T$7&gt;=$E27,T$7&lt;=$F27),($D27/$G27),0))</f>
        <v>0</v>
      </c>
      <c r="U27" s="34">
        <f>IF(Data!$C$2&gt;0,(IF(OR(U$5=Data!$F$2,U$5=Data!$G$2,(IF(COUNTIF(Data!$A$2:$A$939,U$7),U$7=(VLOOKUP(U$7,Data!$A$2:$A$852,1,FALSE)),0))),"H",IF(AND(U$7&gt;=$E27,U$7&lt;=$F27),($D27/$G27),0))),IF(AND(U$7&gt;=$E27,U$7&lt;=$F27),($D27/$G27),0))</f>
        <v>0</v>
      </c>
      <c r="V27" s="34">
        <f>IF(Data!$C$2&gt;0,(IF(OR(V$5=Data!$F$2,V$5=Data!$G$2,(IF(COUNTIF(Data!$A$2:$A$939,V$7),V$7=(VLOOKUP(V$7,Data!$A$2:$A$852,1,FALSE)),0))),"H",IF(AND(V$7&gt;=$E27,V$7&lt;=$F27),($D27/$G27),0))),IF(AND(V$7&gt;=$E27,V$7&lt;=$F27),($D27/$G27),0))</f>
        <v>0</v>
      </c>
      <c r="W27" s="34">
        <f>IF(Data!$C$2&gt;0,(IF(OR(W$5=Data!$F$2,W$5=Data!$G$2,(IF(COUNTIF(Data!$A$2:$A$939,W$7),W$7=(VLOOKUP(W$7,Data!$A$2:$A$852,1,FALSE)),0))),"H",IF(AND(W$7&gt;=$E27,W$7&lt;=$F27),($D27/$G27),0))),IF(AND(W$7&gt;=$E27,W$7&lt;=$F27),($D27/$G27),0))</f>
        <v>0</v>
      </c>
      <c r="X27" s="34">
        <f>IF(Data!$C$2&gt;0,(IF(OR(X$5=Data!$F$2,X$5=Data!$G$2,(IF(COUNTIF(Data!$A$2:$A$939,X$7),X$7=(VLOOKUP(X$7,Data!$A$2:$A$852,1,FALSE)),0))),"H",IF(AND(X$7&gt;=$E27,X$7&lt;=$F27),($D27/$G27),0))),IF(AND(X$7&gt;=$E27,X$7&lt;=$F27),($D27/$G27),0))</f>
        <v>0</v>
      </c>
      <c r="Y27" s="34" t="str">
        <f>IF(Data!$C$2&gt;0,(IF(OR(Y$5=Data!$F$2,Y$5=Data!$G$2,(IF(COUNTIF(Data!$A$2:$A$939,Y$7),Y$7=(VLOOKUP(Y$7,Data!$A$2:$A$852,1,FALSE)),0))),"H",IF(AND(Y$7&gt;=$E27,Y$7&lt;=$F27),($D27/$G27),0))),IF(AND(Y$7&gt;=$E27,Y$7&lt;=$F27),($D27/$G27),0))</f>
        <v>H</v>
      </c>
      <c r="Z27" s="34" t="str">
        <f>IF(Data!$C$2&gt;0,(IF(OR(Z$5=Data!$F$2,Z$5=Data!$G$2,(IF(COUNTIF(Data!$A$2:$A$939,Z$7),Z$7=(VLOOKUP(Z$7,Data!$A$2:$A$852,1,FALSE)),0))),"H",IF(AND(Z$7&gt;=$E27,Z$7&lt;=$F27),($D27/$G27),0))),IF(AND(Z$7&gt;=$E27,Z$7&lt;=$F27),($D27/$G27),0))</f>
        <v>H</v>
      </c>
      <c r="AA27" s="34">
        <f>IF(Data!$C$2&gt;0,(IF(OR(AA$5=Data!$F$2,AA$5=Data!$G$2,(IF(COUNTIF(Data!$A$2:$A$939,AA$7),AA$7=(VLOOKUP(AA$7,Data!$A$2:$A$852,1,FALSE)),0))),"H",IF(AND(AA$7&gt;=$E27,AA$7&lt;=$F27),($D27/$G27),0))),IF(AND(AA$7&gt;=$E27,AA$7&lt;=$F27),($D27/$G27),0))</f>
        <v>0</v>
      </c>
      <c r="AB27" s="34">
        <f>IF(Data!$C$2&gt;0,(IF(OR(AB$5=Data!$F$2,AB$5=Data!$G$2,(IF(COUNTIF(Data!$A$2:$A$939,AB$7),AB$7=(VLOOKUP(AB$7,Data!$A$2:$A$852,1,FALSE)),0))),"H",IF(AND(AB$7&gt;=$E27,AB$7&lt;=$F27),($D27/$G27),0))),IF(AND(AB$7&gt;=$E27,AB$7&lt;=$F27),($D27/$G27),0))</f>
        <v>0</v>
      </c>
      <c r="AC27" s="34">
        <f>IF(Data!$C$2&gt;0,(IF(OR(AC$5=Data!$F$2,AC$5=Data!$G$2,(IF(COUNTIF(Data!$A$2:$A$939,AC$7),AC$7=(VLOOKUP(AC$7,Data!$A$2:$A$852,1,FALSE)),0))),"H",IF(AND(AC$7&gt;=$E27,AC$7&lt;=$F27),($D27/$G27),0))),IF(AND(AC$7&gt;=$E27,AC$7&lt;=$F27),($D27/$G27),0))</f>
        <v>0</v>
      </c>
      <c r="AD27" s="34">
        <f>IF(Data!$C$2&gt;0,(IF(OR(AD$5=Data!$F$2,AD$5=Data!$G$2,(IF(COUNTIF(Data!$A$2:$A$939,AD$7),AD$7=(VLOOKUP(AD$7,Data!$A$2:$A$852,1,FALSE)),0))),"H",IF(AND(AD$7&gt;=$E27,AD$7&lt;=$F27),($D27/$G27),0))),IF(AND(AD$7&gt;=$E27,AD$7&lt;=$F27),($D27/$G27),0))</f>
        <v>0</v>
      </c>
      <c r="AE27" s="34">
        <f>IF(Data!$C$2&gt;0,(IF(OR(AE$5=Data!$F$2,AE$5=Data!$G$2,(IF(COUNTIF(Data!$A$2:$A$939,AE$7),AE$7=(VLOOKUP(AE$7,Data!$A$2:$A$852,1,FALSE)),0))),"H",IF(AND(AE$7&gt;=$E27,AE$7&lt;=$F27),($D27/$G27),0))),IF(AND(AE$7&gt;=$E27,AE$7&lt;=$F27),($D27/$G27),0))</f>
        <v>0</v>
      </c>
      <c r="AF27" s="34" t="str">
        <f>IF(Data!$C$2&gt;0,(IF(OR(AF$5=Data!$F$2,AF$5=Data!$G$2,(IF(COUNTIF(Data!$A$2:$A$939,AF$7),AF$7=(VLOOKUP(AF$7,Data!$A$2:$A$852,1,FALSE)),0))),"H",IF(AND(AF$7&gt;=$E27,AF$7&lt;=$F27),($D27/$G27),0))),IF(AND(AF$7&gt;=$E27,AF$7&lt;=$F27),($D27/$G27),0))</f>
        <v>H</v>
      </c>
      <c r="AG27" s="34" t="str">
        <f>IF(Data!$C$2&gt;0,(IF(OR(AG$5=Data!$F$2,AG$5=Data!$G$2,(IF(COUNTIF(Data!$A$2:$A$939,AG$7),AG$7=(VLOOKUP(AG$7,Data!$A$2:$A$852,1,FALSE)),0))),"H",IF(AND(AG$7&gt;=$E27,AG$7&lt;=$F27),($D27/$G27),0))),IF(AND(AG$7&gt;=$E27,AG$7&lt;=$F27),($D27/$G27),0))</f>
        <v>H</v>
      </c>
      <c r="AH27" s="34">
        <f>IF(Data!$C$2&gt;0,(IF(OR(AH$5=Data!$F$2,AH$5=Data!$G$2,(IF(COUNTIF(Data!$A$2:$A$939,AH$7),AH$7=(VLOOKUP(AH$7,Data!$A$2:$A$852,1,FALSE)),0))),"H",IF(AND(AH$7&gt;=$E27,AH$7&lt;=$F27),($D27/$G27),0))),IF(AND(AH$7&gt;=$E27,AH$7&lt;=$F27),($D27/$G27),0))</f>
        <v>0</v>
      </c>
      <c r="AI27" s="34">
        <f>IF(Data!$C$2&gt;0,(IF(OR(AI$5=Data!$F$2,AI$5=Data!$G$2,(IF(COUNTIF(Data!$A$2:$A$939,AI$7),AI$7=(VLOOKUP(AI$7,Data!$A$2:$A$852,1,FALSE)),0))),"H",IF(AND(AI$7&gt;=$E27,AI$7&lt;=$F27),($D27/$G27),0))),IF(AND(AI$7&gt;=$E27,AI$7&lt;=$F27),($D27/$G27),0))</f>
        <v>0</v>
      </c>
      <c r="AJ27" s="34">
        <f>IF(Data!$C$2&gt;0,(IF(OR(AJ$5=Data!$F$2,AJ$5=Data!$G$2,(IF(COUNTIF(Data!$A$2:$A$939,AJ$7),AJ$7=(VLOOKUP(AJ$7,Data!$A$2:$A$852,1,FALSE)),0))),"H",IF(AND(AJ$7&gt;=$E27,AJ$7&lt;=$F27),($D27/$G27),0))),IF(AND(AJ$7&gt;=$E27,AJ$7&lt;=$F27),($D27/$G27),0))</f>
        <v>0</v>
      </c>
      <c r="AK27" s="34">
        <f>IF(Data!$C$2&gt;0,(IF(OR(AK$5=Data!$F$2,AK$5=Data!$G$2,(IF(COUNTIF(Data!$A$2:$A$939,AK$7),AK$7=(VLOOKUP(AK$7,Data!$A$2:$A$852,1,FALSE)),0))),"H",IF(AND(AK$7&gt;=$E27,AK$7&lt;=$F27),($D27/$G27),0))),IF(AND(AK$7&gt;=$E27,AK$7&lt;=$F27),($D27/$G27),0))</f>
        <v>0</v>
      </c>
      <c r="AL27" s="34">
        <f>IF(Data!$C$2&gt;0,(IF(OR(AL$5=Data!$F$2,AL$5=Data!$G$2,(IF(COUNTIF(Data!$A$2:$A$939,AL$7),AL$7=(VLOOKUP(AL$7,Data!$A$2:$A$852,1,FALSE)),0))),"H",IF(AND(AL$7&gt;=$E27,AL$7&lt;=$F27),($D27/$G27),0))),IF(AND(AL$7&gt;=$E27,AL$7&lt;=$F27),($D27/$G27),0))</f>
        <v>0</v>
      </c>
      <c r="AM27" s="34" t="str">
        <f>IF(Data!$C$2&gt;0,(IF(OR(AM$5=Data!$F$2,AM$5=Data!$G$2,(IF(COUNTIF(Data!$A$2:$A$939,AM$7),AM$7=(VLOOKUP(AM$7,Data!$A$2:$A$852,1,FALSE)),0))),"H",IF(AND(AM$7&gt;=$E27,AM$7&lt;=$F27),($D27/$G27),0))),IF(AND(AM$7&gt;=$E27,AM$7&lt;=$F27),($D27/$G27),0))</f>
        <v>H</v>
      </c>
      <c r="AN27" s="34" t="str">
        <f>IF(Data!$C$2&gt;0,(IF(OR(AN$5=Data!$F$2,AN$5=Data!$G$2,(IF(COUNTIF(Data!$A$2:$A$939,AN$7),AN$7=(VLOOKUP(AN$7,Data!$A$2:$A$852,1,FALSE)),0))),"H",IF(AND(AN$7&gt;=$E27,AN$7&lt;=$F27),($D27/$G27),0))),IF(AND(AN$7&gt;=$E27,AN$7&lt;=$F27),($D27/$G27),0))</f>
        <v>H</v>
      </c>
      <c r="AO27" s="34">
        <f>IF(Data!$C$2&gt;0,(IF(OR(AO$5=Data!$F$2,AO$5=Data!$G$2,(IF(COUNTIF(Data!$A$2:$A$939,AO$7),AO$7=(VLOOKUP(AO$7,Data!$A$2:$A$852,1,FALSE)),0))),"H",IF(AND(AO$7&gt;=$E27,AO$7&lt;=$F27),($D27/$G27),0))),IF(AND(AO$7&gt;=$E27,AO$7&lt;=$F27),($D27/$G27),0))</f>
        <v>0</v>
      </c>
      <c r="AP27" s="34">
        <f>IF(Data!$C$2&gt;0,(IF(OR(AP$5=Data!$F$2,AP$5=Data!$G$2,(IF(COUNTIF(Data!$A$2:$A$939,AP$7),AP$7=(VLOOKUP(AP$7,Data!$A$2:$A$852,1,FALSE)),0))),"H",IF(AND(AP$7&gt;=$E27,AP$7&lt;=$F27),($D27/$G27),0))),IF(AND(AP$7&gt;=$E27,AP$7&lt;=$F27),($D27/$G27),0))</f>
        <v>0</v>
      </c>
      <c r="AQ27" s="34">
        <f>IF(Data!$C$2&gt;0,(IF(OR(AQ$5=Data!$F$2,AQ$5=Data!$G$2,(IF(COUNTIF(Data!$A$2:$A$939,AQ$7),AQ$7=(VLOOKUP(AQ$7,Data!$A$2:$A$852,1,FALSE)),0))),"H",IF(AND(AQ$7&gt;=$E27,AQ$7&lt;=$F27),($D27/$G27),0))),IF(AND(AQ$7&gt;=$E27,AQ$7&lt;=$F27),($D27/$G27),0))</f>
        <v>0</v>
      </c>
      <c r="AR27" s="34">
        <f>IF(Data!$C$2&gt;0,(IF(OR(AR$5=Data!$F$2,AR$5=Data!$G$2,(IF(COUNTIF(Data!$A$2:$A$939,AR$7),AR$7=(VLOOKUP(AR$7,Data!$A$2:$A$852,1,FALSE)),0))),"H",IF(AND(AR$7&gt;=$E27,AR$7&lt;=$F27),($D27/$G27),0))),IF(AND(AR$7&gt;=$E27,AR$7&lt;=$F27),($D27/$G27),0))</f>
        <v>0</v>
      </c>
      <c r="AS27" s="34">
        <f>IF(Data!$C$2&gt;0,(IF(OR(AS$5=Data!$F$2,AS$5=Data!$G$2,(IF(COUNTIF(Data!$A$2:$A$939,AS$7),AS$7=(VLOOKUP(AS$7,Data!$A$2:$A$852,1,FALSE)),0))),"H",IF(AND(AS$7&gt;=$E27,AS$7&lt;=$F27),($D27/$G27),0))),IF(AND(AS$7&gt;=$E27,AS$7&lt;=$F27),($D27/$G27),0))</f>
        <v>0</v>
      </c>
      <c r="AT27" s="34" t="str">
        <f>IF(Data!$C$2&gt;0,(IF(OR(AT$5=Data!$F$2,AT$5=Data!$G$2,(IF(COUNTIF(Data!$A$2:$A$939,AT$7),AT$7=(VLOOKUP(AT$7,Data!$A$2:$A$852,1,FALSE)),0))),"H",IF(AND(AT$7&gt;=$E27,AT$7&lt;=$F27),($D27/$G27),0))),IF(AND(AT$7&gt;=$E27,AT$7&lt;=$F27),($D27/$G27),0))</f>
        <v>H</v>
      </c>
      <c r="AU27" s="34" t="str">
        <f>IF(Data!$C$2&gt;0,(IF(OR(AU$5=Data!$F$2,AU$5=Data!$G$2,(IF(COUNTIF(Data!$A$2:$A$939,AU$7),AU$7=(VLOOKUP(AU$7,Data!$A$2:$A$852,1,FALSE)),0))),"H",IF(AND(AU$7&gt;=$E27,AU$7&lt;=$F27),($D27/$G27),0))),IF(AND(AU$7&gt;=$E27,AU$7&lt;=$F27),($D27/$G27),0))</f>
        <v>H</v>
      </c>
      <c r="AV27" s="34">
        <f>IF(Data!$C$2&gt;0,(IF(OR(AV$5=Data!$F$2,AV$5=Data!$G$2,(IF(COUNTIF(Data!$A$2:$A$939,AV$7),AV$7=(VLOOKUP(AV$7,Data!$A$2:$A$852,1,FALSE)),0))),"H",IF(AND(AV$7&gt;=$E27,AV$7&lt;=$F27),($D27/$G27),0))),IF(AND(AV$7&gt;=$E27,AV$7&lt;=$F27),($D27/$G27),0))</f>
        <v>0</v>
      </c>
      <c r="AW27" s="34">
        <f>IF(Data!$C$2&gt;0,(IF(OR(AW$5=Data!$F$2,AW$5=Data!$G$2,(IF(COUNTIF(Data!$A$2:$A$939,AW$7),AW$7=(VLOOKUP(AW$7,Data!$A$2:$A$852,1,FALSE)),0))),"H",IF(AND(AW$7&gt;=$E27,AW$7&lt;=$F27),($D27/$G27),0))),IF(AND(AW$7&gt;=$E27,AW$7&lt;=$F27),($D27/$G27),0))</f>
        <v>0</v>
      </c>
      <c r="AX27" s="34">
        <f>IF(Data!$C$2&gt;0,(IF(OR(AX$5=Data!$F$2,AX$5=Data!$G$2,(IF(COUNTIF(Data!$A$2:$A$939,AX$7),AX$7=(VLOOKUP(AX$7,Data!$A$2:$A$852,1,FALSE)),0))),"H",IF(AND(AX$7&gt;=$E27,AX$7&lt;=$F27),($D27/$G27),0))),IF(AND(AX$7&gt;=$E27,AX$7&lt;=$F27),($D27/$G27),0))</f>
        <v>0</v>
      </c>
      <c r="AY27" s="34">
        <f>IF(Data!$C$2&gt;0,(IF(OR(AY$5=Data!$F$2,AY$5=Data!$G$2,(IF(COUNTIF(Data!$A$2:$A$939,AY$7),AY$7=(VLOOKUP(AY$7,Data!$A$2:$A$852,1,FALSE)),0))),"H",IF(AND(AY$7&gt;=$E27,AY$7&lt;=$F27),($D27/$G27),0))),IF(AND(AY$7&gt;=$E27,AY$7&lt;=$F27),($D27/$G27),0))</f>
        <v>0</v>
      </c>
      <c r="AZ27" s="34">
        <f>IF(Data!$C$2&gt;0,(IF(OR(AZ$5=Data!$F$2,AZ$5=Data!$G$2,(IF(COUNTIF(Data!$A$2:$A$939,AZ$7),AZ$7=(VLOOKUP(AZ$7,Data!$A$2:$A$852,1,FALSE)),0))),"H",IF(AND(AZ$7&gt;=$E27,AZ$7&lt;=$F27),($D27/$G27),0))),IF(AND(AZ$7&gt;=$E27,AZ$7&lt;=$F27),($D27/$G27),0))</f>
        <v>0</v>
      </c>
      <c r="BA27" s="34" t="str">
        <f>IF(Data!$C$2&gt;0,(IF(OR(BA$5=Data!$F$2,BA$5=Data!$G$2,(IF(COUNTIF(Data!$A$2:$A$939,BA$7),BA$7=(VLOOKUP(BA$7,Data!$A$2:$A$852,1,FALSE)),0))),"H",IF(AND(BA$7&gt;=$E27,BA$7&lt;=$F27),($D27/$G27),0))),IF(AND(BA$7&gt;=$E27,BA$7&lt;=$F27),($D27/$G27),0))</f>
        <v>H</v>
      </c>
      <c r="BB27" s="34" t="str">
        <f>IF(Data!$C$2&gt;0,(IF(OR(BB$5=Data!$F$2,BB$5=Data!$G$2,(IF(COUNTIF(Data!$A$2:$A$939,BB$7),BB$7=(VLOOKUP(BB$7,Data!$A$2:$A$852,1,FALSE)),0))),"H",IF(AND(BB$7&gt;=$E27,BB$7&lt;=$F27),($D27/$G27),0))),IF(AND(BB$7&gt;=$E27,BB$7&lt;=$F27),($D27/$G27),0))</f>
        <v>H</v>
      </c>
      <c r="BC27" s="34">
        <f>IF(Data!$C$2&gt;0,(IF(OR(BC$5=Data!$F$2,BC$5=Data!$G$2,(IF(COUNTIF(Data!$A$2:$A$939,BC$7),BC$7=(VLOOKUP(BC$7,Data!$A$2:$A$852,1,FALSE)),0))),"H",IF(AND(BC$7&gt;=$E27,BC$7&lt;=$F27),($D27/$G27),0))),IF(AND(BC$7&gt;=$E27,BC$7&lt;=$F27),($D27/$G27),0))</f>
        <v>0</v>
      </c>
      <c r="BD27" s="34">
        <f>IF(Data!$C$2&gt;0,(IF(OR(BD$5=Data!$F$2,BD$5=Data!$G$2,(IF(COUNTIF(Data!$A$2:$A$939,BD$7),BD$7=(VLOOKUP(BD$7,Data!$A$2:$A$852,1,FALSE)),0))),"H",IF(AND(BD$7&gt;=$E27,BD$7&lt;=$F27),($D27/$G27),0))),IF(AND(BD$7&gt;=$E27,BD$7&lt;=$F27),($D27/$G27),0))</f>
        <v>0</v>
      </c>
      <c r="BE27" s="34">
        <f>IF(Data!$C$2&gt;0,(IF(OR(BE$5=Data!$F$2,BE$5=Data!$G$2,(IF(COUNTIF(Data!$A$2:$A$939,BE$7),BE$7=(VLOOKUP(BE$7,Data!$A$2:$A$852,1,FALSE)),0))),"H",IF(AND(BE$7&gt;=$E27,BE$7&lt;=$F27),($D27/$G27),0))),IF(AND(BE$7&gt;=$E27,BE$7&lt;=$F27),($D27/$G27),0))</f>
        <v>0</v>
      </c>
      <c r="BF27" s="34">
        <f>IF(Data!$C$2&gt;0,(IF(OR(BF$5=Data!$F$2,BF$5=Data!$G$2,(IF(COUNTIF(Data!$A$2:$A$939,BF$7),BF$7=(VLOOKUP(BF$7,Data!$A$2:$A$852,1,FALSE)),0))),"H",IF(AND(BF$7&gt;=$E27,BF$7&lt;=$F27),($D27/$G27),0))),IF(AND(BF$7&gt;=$E27,BF$7&lt;=$F27),($D27/$G27),0))</f>
        <v>0</v>
      </c>
      <c r="BG27" s="34">
        <f>IF(Data!$C$2&gt;0,(IF(OR(BG$5=Data!$F$2,BG$5=Data!$G$2,(IF(COUNTIF(Data!$A$2:$A$939,BG$7),BG$7=(VLOOKUP(BG$7,Data!$A$2:$A$852,1,FALSE)),0))),"H",IF(AND(BG$7&gt;=$E27,BG$7&lt;=$F27),($D27/$G27),0))),IF(AND(BG$7&gt;=$E27,BG$7&lt;=$F27),($D27/$G27),0))</f>
        <v>0</v>
      </c>
      <c r="BH27" s="34" t="str">
        <f>IF(Data!$C$2&gt;0,(IF(OR(BH$5=Data!$F$2,BH$5=Data!$G$2,(IF(COUNTIF(Data!$A$2:$A$939,BH$7),BH$7=(VLOOKUP(BH$7,Data!$A$2:$A$852,1,FALSE)),0))),"H",IF(AND(BH$7&gt;=$E27,BH$7&lt;=$F27),($D27/$G27),0))),IF(AND(BH$7&gt;=$E27,BH$7&lt;=$F27),($D27/$G27),0))</f>
        <v>H</v>
      </c>
      <c r="BI27" s="34" t="str">
        <f>IF(Data!$C$2&gt;0,(IF(OR(BI$5=Data!$F$2,BI$5=Data!$G$2,(IF(COUNTIF(Data!$A$2:$A$939,BI$7),BI$7=(VLOOKUP(BI$7,Data!$A$2:$A$852,1,FALSE)),0))),"H",IF(AND(BI$7&gt;=$E27,BI$7&lt;=$F27),($D27/$G27),0))),IF(AND(BI$7&gt;=$E27,BI$7&lt;=$F27),($D27/$G27),0))</f>
        <v>H</v>
      </c>
      <c r="BJ27" s="34">
        <f>IF(Data!$C$2&gt;0,(IF(OR(BJ$5=Data!$F$2,BJ$5=Data!$G$2,(IF(COUNTIF(Data!$A$2:$A$939,BJ$7),BJ$7=(VLOOKUP(BJ$7,Data!$A$2:$A$852,1,FALSE)),0))),"H",IF(AND(BJ$7&gt;=$E27,BJ$7&lt;=$F27),($D27/$G27),0))),IF(AND(BJ$7&gt;=$E27,BJ$7&lt;=$F27),($D27/$G27),0))</f>
        <v>0</v>
      </c>
      <c r="BK27" s="34">
        <f>IF(Data!$C$2&gt;0,(IF(OR(BK$5=Data!$F$2,BK$5=Data!$G$2,(IF(COUNTIF(Data!$A$2:$A$939,BK$7),BK$7=(VLOOKUP(BK$7,Data!$A$2:$A$852,1,FALSE)),0))),"H",IF(AND(BK$7&gt;=$E27,BK$7&lt;=$F27),($D27/$G27),0))),IF(AND(BK$7&gt;=$E27,BK$7&lt;=$F27),($D27/$G27),0))</f>
        <v>0</v>
      </c>
      <c r="BL27" s="34">
        <f>IF(Data!$C$2&gt;0,(IF(OR(BL$5=Data!$F$2,BL$5=Data!$G$2,(IF(COUNTIF(Data!$A$2:$A$939,BL$7),BL$7=(VLOOKUP(BL$7,Data!$A$2:$A$852,1,FALSE)),0))),"H",IF(AND(BL$7&gt;=$E27,BL$7&lt;=$F27),($D27/$G27),0))),IF(AND(BL$7&gt;=$E27,BL$7&lt;=$F27),($D27/$G27),0))</f>
        <v>0</v>
      </c>
      <c r="BM27" s="34">
        <f>IF(Data!$C$2&gt;0,(IF(OR(BM$5=Data!$F$2,BM$5=Data!$G$2,(IF(COUNTIF(Data!$A$2:$A$939,BM$7),BM$7=(VLOOKUP(BM$7,Data!$A$2:$A$852,1,FALSE)),0))),"H",IF(AND(BM$7&gt;=$E27,BM$7&lt;=$F27),($D27/$G27),0))),IF(AND(BM$7&gt;=$E27,BM$7&lt;=$F27),($D27/$G27),0))</f>
        <v>0</v>
      </c>
      <c r="BN27" s="34">
        <f>IF(Data!$C$2&gt;0,(IF(OR(BN$5=Data!$F$2,BN$5=Data!$G$2,(IF(COUNTIF(Data!$A$2:$A$939,BN$7),BN$7=(VLOOKUP(BN$7,Data!$A$2:$A$852,1,FALSE)),0))),"H",IF(AND(BN$7&gt;=$E27,BN$7&lt;=$F27),($D27/$G27),0))),IF(AND(BN$7&gt;=$E27,BN$7&lt;=$F27),($D27/$G27),0))</f>
        <v>0</v>
      </c>
      <c r="BO27" s="34" t="str">
        <f>IF(Data!$C$2&gt;0,(IF(OR(BO$5=Data!$F$2,BO$5=Data!$G$2,(IF(COUNTIF(Data!$A$2:$A$939,BO$7),BO$7=(VLOOKUP(BO$7,Data!$A$2:$A$852,1,FALSE)),0))),"H",IF(AND(BO$7&gt;=$E27,BO$7&lt;=$F27),($D27/$G27),0))),IF(AND(BO$7&gt;=$E27,BO$7&lt;=$F27),($D27/$G27),0))</f>
        <v>H</v>
      </c>
      <c r="BP27" s="34" t="str">
        <f>IF(Data!$C$2&gt;0,(IF(OR(BP$5=Data!$F$2,BP$5=Data!$G$2,(IF(COUNTIF(Data!$A$2:$A$939,BP$7),BP$7=(VLOOKUP(BP$7,Data!$A$2:$A$852,1,FALSE)),0))),"H",IF(AND(BP$7&gt;=$E27,BP$7&lt;=$F27),($D27/$G27),0))),IF(AND(BP$7&gt;=$E27,BP$7&lt;=$F27),($D27/$G27),0))</f>
        <v>H</v>
      </c>
      <c r="BQ27" s="34">
        <f>IF(Data!$C$2&gt;0,(IF(OR(BQ$5=Data!$F$2,BQ$5=Data!$G$2,(IF(COUNTIF(Data!$A$2:$A$939,BQ$7),BQ$7=(VLOOKUP(BQ$7,Data!$A$2:$A$852,1,FALSE)),0))),"H",IF(AND(BQ$7&gt;=$E27,BQ$7&lt;=$F27),($D27/$G27),0))),IF(AND(BQ$7&gt;=$E27,BQ$7&lt;=$F27),($D27/$G27),0))</f>
        <v>0</v>
      </c>
      <c r="BR27" s="34">
        <f>IF(Data!$C$2&gt;0,(IF(OR(BR$5=Data!$F$2,BR$5=Data!$G$2,(IF(COUNTIF(Data!$A$2:$A$939,BR$7),BR$7=(VLOOKUP(BR$7,Data!$A$2:$A$852,1,FALSE)),0))),"H",IF(AND(BR$7&gt;=$E27,BR$7&lt;=$F27),($D27/$G27),0))),IF(AND(BR$7&gt;=$E27,BR$7&lt;=$F27),($D27/$G27),0))</f>
        <v>0</v>
      </c>
      <c r="BS27" s="34">
        <f>IF(Data!$C$2&gt;0,(IF(OR(BS$5=Data!$F$2,BS$5=Data!$G$2,(IF(COUNTIF(Data!$A$2:$A$939,BS$7),BS$7=(VLOOKUP(BS$7,Data!$A$2:$A$852,1,FALSE)),0))),"H",IF(AND(BS$7&gt;=$E27,BS$7&lt;=$F27),($D27/$G27),0))),IF(AND(BS$7&gt;=$E27,BS$7&lt;=$F27),($D27/$G27),0))</f>
        <v>0</v>
      </c>
      <c r="BT27" s="34">
        <f>IF(Data!$C$2&gt;0,(IF(OR(BT$5=Data!$F$2,BT$5=Data!$G$2,(IF(COUNTIF(Data!$A$2:$A$939,BT$7),BT$7=(VLOOKUP(BT$7,Data!$A$2:$A$852,1,FALSE)),0))),"H",IF(AND(BT$7&gt;=$E27,BT$7&lt;=$F27),($D27/$G27),0))),IF(AND(BT$7&gt;=$E27,BT$7&lt;=$F27),($D27/$G27),0))</f>
        <v>0</v>
      </c>
      <c r="BU27" s="34">
        <f>IF(Data!$C$2&gt;0,(IF(OR(BU$5=Data!$F$2,BU$5=Data!$G$2,(IF(COUNTIF(Data!$A$2:$A$939,BU$7),BU$7=(VLOOKUP(BU$7,Data!$A$2:$A$852,1,FALSE)),0))),"H",IF(AND(BU$7&gt;=$E27,BU$7&lt;=$F27),($D27/$G27),0))),IF(AND(BU$7&gt;=$E27,BU$7&lt;=$F27),($D27/$G27),0))</f>
        <v>0</v>
      </c>
      <c r="BV27" s="34" t="str">
        <f>IF(Data!$C$2&gt;0,(IF(OR(BV$5=Data!$F$2,BV$5=Data!$G$2,(IF(COUNTIF(Data!$A$2:$A$939,BV$7),BV$7=(VLOOKUP(BV$7,Data!$A$2:$A$852,1,FALSE)),0))),"H",IF(AND(BV$7&gt;=$E27,BV$7&lt;=$F27),($D27/$G27),0))),IF(AND(BV$7&gt;=$E27,BV$7&lt;=$F27),($D27/$G27),0))</f>
        <v>H</v>
      </c>
      <c r="BW27" s="34" t="str">
        <f>IF(Data!$C$2&gt;0,(IF(OR(BW$5=Data!$F$2,BW$5=Data!$G$2,(IF(COUNTIF(Data!$A$2:$A$939,BW$7),BW$7=(VLOOKUP(BW$7,Data!$A$2:$A$852,1,FALSE)),0))),"H",IF(AND(BW$7&gt;=$E27,BW$7&lt;=$F27),($D27/$G27),0))),IF(AND(BW$7&gt;=$E27,BW$7&lt;=$F27),($D27/$G27),0))</f>
        <v>H</v>
      </c>
      <c r="BX27" s="34">
        <f>IF(Data!$C$2&gt;0,(IF(OR(BX$5=Data!$F$2,BX$5=Data!$G$2,(IF(COUNTIF(Data!$A$2:$A$939,BX$7),BX$7=(VLOOKUP(BX$7,Data!$A$2:$A$852,1,FALSE)),0))),"H",IF(AND(BX$7&gt;=$E27,BX$7&lt;=$F27),($D27/$G27),0))),IF(AND(BX$7&gt;=$E27,BX$7&lt;=$F27),($D27/$G27),0))</f>
        <v>0</v>
      </c>
      <c r="BY27" s="34">
        <f>IF(Data!$C$2&gt;0,(IF(OR(BY$5=Data!$F$2,BY$5=Data!$G$2,(IF(COUNTIF(Data!$A$2:$A$939,BY$7),BY$7=(VLOOKUP(BY$7,Data!$A$2:$A$852,1,FALSE)),0))),"H",IF(AND(BY$7&gt;=$E27,BY$7&lt;=$F27),($D27/$G27),0))),IF(AND(BY$7&gt;=$E27,BY$7&lt;=$F27),($D27/$G27),0))</f>
        <v>0</v>
      </c>
      <c r="BZ27" s="34">
        <f>IF(Data!$C$2&gt;0,(IF(OR(BZ$5=Data!$F$2,BZ$5=Data!$G$2,(IF(COUNTIF(Data!$A$2:$A$939,BZ$7),BZ$7=(VLOOKUP(BZ$7,Data!$A$2:$A$852,1,FALSE)),0))),"H",IF(AND(BZ$7&gt;=$E27,BZ$7&lt;=$F27),($D27/$G27),0))),IF(AND(BZ$7&gt;=$E27,BZ$7&lt;=$F27),($D27/$G27),0))</f>
        <v>0</v>
      </c>
      <c r="CA27" s="34">
        <f>IF(Data!$C$2&gt;0,(IF(OR(CA$5=Data!$F$2,CA$5=Data!$G$2,(IF(COUNTIF(Data!$A$2:$A$939,CA$7),CA$7=(VLOOKUP(CA$7,Data!$A$2:$A$852,1,FALSE)),0))),"H",IF(AND(CA$7&gt;=$E27,CA$7&lt;=$F27),($D27/$G27),0))),IF(AND(CA$7&gt;=$E27,CA$7&lt;=$F27),($D27/$G27),0))</f>
        <v>0</v>
      </c>
      <c r="CB27" s="34">
        <f>IF(Data!$C$2&gt;0,(IF(OR(CB$5=Data!$F$2,CB$5=Data!$G$2,(IF(COUNTIF(Data!$A$2:$A$939,CB$7),CB$7=(VLOOKUP(CB$7,Data!$A$2:$A$852,1,FALSE)),0))),"H",IF(AND(CB$7&gt;=$E27,CB$7&lt;=$F27),($D27/$G27),0))),IF(AND(CB$7&gt;=$E27,CB$7&lt;=$F27),($D27/$G27),0))</f>
        <v>0</v>
      </c>
      <c r="CC27" s="34" t="str">
        <f>IF(Data!$C$2&gt;0,(IF(OR(CC$5=Data!$F$2,CC$5=Data!$G$2,(IF(COUNTIF(Data!$A$2:$A$939,CC$7),CC$7=(VLOOKUP(CC$7,Data!$A$2:$A$852,1,FALSE)),0))),"H",IF(AND(CC$7&gt;=$E27,CC$7&lt;=$F27),($D27/$G27),0))),IF(AND(CC$7&gt;=$E27,CC$7&lt;=$F27),($D27/$G27),0))</f>
        <v>H</v>
      </c>
      <c r="CD27" s="34" t="str">
        <f>IF(Data!$C$2&gt;0,(IF(OR(CD$5=Data!$F$2,CD$5=Data!$G$2,(IF(COUNTIF(Data!$A$2:$A$939,CD$7),CD$7=(VLOOKUP(CD$7,Data!$A$2:$A$852,1,FALSE)),0))),"H",IF(AND(CD$7&gt;=$E27,CD$7&lt;=$F27),($D27/$G27),0))),IF(AND(CD$7&gt;=$E27,CD$7&lt;=$F27),($D27/$G27),0))</f>
        <v>H</v>
      </c>
      <c r="CE27" s="34">
        <f>IF(Data!$C$2&gt;0,(IF(OR(CE$5=Data!$F$2,CE$5=Data!$G$2,(IF(COUNTIF(Data!$A$2:$A$939,CE$7),CE$7=(VLOOKUP(CE$7,Data!$A$2:$A$852,1,FALSE)),0))),"H",IF(AND(CE$7&gt;=$E27,CE$7&lt;=$F27),($D27/$G27),0))),IF(AND(CE$7&gt;=$E27,CE$7&lt;=$F27),($D27/$G27),0))</f>
        <v>0</v>
      </c>
      <c r="CF27" s="34">
        <f>IF(Data!$C$2&gt;0,(IF(OR(CF$5=Data!$F$2,CF$5=Data!$G$2,(IF(COUNTIF(Data!$A$2:$A$939,CF$7),CF$7=(VLOOKUP(CF$7,Data!$A$2:$A$852,1,FALSE)),0))),"H",IF(AND(CF$7&gt;=$E27,CF$7&lt;=$F27),($D27/$G27),0))),IF(AND(CF$7&gt;=$E27,CF$7&lt;=$F27),($D27/$G27),0))</f>
        <v>0</v>
      </c>
      <c r="CG27" s="34">
        <f>IF(Data!$C$2&gt;0,(IF(OR(CG$5=Data!$F$2,CG$5=Data!$G$2,(IF(COUNTIF(Data!$A$2:$A$939,CG$7),CG$7=(VLOOKUP(CG$7,Data!$A$2:$A$852,1,FALSE)),0))),"H",IF(AND(CG$7&gt;=$E27,CG$7&lt;=$F27),($D27/$G27),0))),IF(AND(CG$7&gt;=$E27,CG$7&lt;=$F27),($D27/$G27),0))</f>
        <v>0</v>
      </c>
      <c r="CH27" s="34">
        <f>IF(Data!$C$2&gt;0,(IF(OR(CH$5=Data!$F$2,CH$5=Data!$G$2,(IF(COUNTIF(Data!$A$2:$A$939,CH$7),CH$7=(VLOOKUP(CH$7,Data!$A$2:$A$852,1,FALSE)),0))),"H",IF(AND(CH$7&gt;=$E27,CH$7&lt;=$F27),($D27/$G27),0))),IF(AND(CH$7&gt;=$E27,CH$7&lt;=$F27),($D27/$G27),0))</f>
        <v>0</v>
      </c>
      <c r="CI27" s="34">
        <f>IF(Data!$C$2&gt;0,(IF(OR(CI$5=Data!$F$2,CI$5=Data!$G$2,(IF(COUNTIF(Data!$A$2:$A$939,CI$7),CI$7=(VLOOKUP(CI$7,Data!$A$2:$A$852,1,FALSE)),0))),"H",IF(AND(CI$7&gt;=$E27,CI$7&lt;=$F27),($D27/$G27),0))),IF(AND(CI$7&gt;=$E27,CI$7&lt;=$F27),($D27/$G27),0))</f>
        <v>0</v>
      </c>
      <c r="CJ27" s="34" t="str">
        <f>IF(Data!$C$2&gt;0,(IF(OR(CJ$5=Data!$F$2,CJ$5=Data!$G$2,(IF(COUNTIF(Data!$A$2:$A$939,CJ$7),CJ$7=(VLOOKUP(CJ$7,Data!$A$2:$A$852,1,FALSE)),0))),"H",IF(AND(CJ$7&gt;=$E27,CJ$7&lt;=$F27),($D27/$G27),0))),IF(AND(CJ$7&gt;=$E27,CJ$7&lt;=$F27),($D27/$G27),0))</f>
        <v>H</v>
      </c>
      <c r="CK27" s="34" t="str">
        <f>IF(Data!$C$2&gt;0,(IF(OR(CK$5=Data!$F$2,CK$5=Data!$G$2,(IF(COUNTIF(Data!$A$2:$A$939,CK$7),CK$7=(VLOOKUP(CK$7,Data!$A$2:$A$852,1,FALSE)),0))),"H",IF(AND(CK$7&gt;=$E27,CK$7&lt;=$F27),($D27/$G27),0))),IF(AND(CK$7&gt;=$E27,CK$7&lt;=$F27),($D27/$G27),0))</f>
        <v>H</v>
      </c>
      <c r="CL27" s="34">
        <f>IF(Data!$C$2&gt;0,(IF(OR(CL$5=Data!$F$2,CL$5=Data!$G$2,(IF(COUNTIF(Data!$A$2:$A$939,CL$7),CL$7=(VLOOKUP(CL$7,Data!$A$2:$A$852,1,FALSE)),0))),"H",IF(AND(CL$7&gt;=$E27,CL$7&lt;=$F27),($D27/$G27),0))),IF(AND(CL$7&gt;=$E27,CL$7&lt;=$F27),($D27/$G27),0))</f>
        <v>8</v>
      </c>
      <c r="CM27" s="34">
        <f>IF(Data!$C$2&gt;0,(IF(OR(CM$5=Data!$F$2,CM$5=Data!$G$2,(IF(COUNTIF(Data!$A$2:$A$939,CM$7),CM$7=(VLOOKUP(CM$7,Data!$A$2:$A$852,1,FALSE)),0))),"H",IF(AND(CM$7&gt;=$E27,CM$7&lt;=$F27),($D27/$G27),0))),IF(AND(CM$7&gt;=$E27,CM$7&lt;=$F27),($D27/$G27),0))</f>
        <v>8</v>
      </c>
      <c r="CN27" s="34">
        <f>IF(Data!$C$2&gt;0,(IF(OR(CN$5=Data!$F$2,CN$5=Data!$G$2,(IF(COUNTIF(Data!$A$2:$A$939,CN$7),CN$7=(VLOOKUP(CN$7,Data!$A$2:$A$852,1,FALSE)),0))),"H",IF(AND(CN$7&gt;=$E27,CN$7&lt;=$F27),($D27/$G27),0))),IF(AND(CN$7&gt;=$E27,CN$7&lt;=$F27),($D27/$G27),0))</f>
        <v>0</v>
      </c>
      <c r="CO27" s="34">
        <f>IF(Data!$C$2&gt;0,(IF(OR(CO$5=Data!$F$2,CO$5=Data!$G$2,(IF(COUNTIF(Data!$A$2:$A$939,CO$7),CO$7=(VLOOKUP(CO$7,Data!$A$2:$A$852,1,FALSE)),0))),"H",IF(AND(CO$7&gt;=$E27,CO$7&lt;=$F27),($D27/$G27),0))),IF(AND(CO$7&gt;=$E27,CO$7&lt;=$F27),($D27/$G27),0))</f>
        <v>0</v>
      </c>
      <c r="CP27" s="34">
        <f>IF(Data!$C$2&gt;0,(IF(OR(CP$5=Data!$F$2,CP$5=Data!$G$2,(IF(COUNTIF(Data!$A$2:$A$939,CP$7),CP$7=(VLOOKUP(CP$7,Data!$A$2:$A$852,1,FALSE)),0))),"H",IF(AND(CP$7&gt;=$E27,CP$7&lt;=$F27),($D27/$G27),0))),IF(AND(CP$7&gt;=$E27,CP$7&lt;=$F27),($D27/$G27),0))</f>
        <v>0</v>
      </c>
      <c r="CQ27" s="34" t="str">
        <f>IF(Data!$C$2&gt;0,(IF(OR(CQ$5=Data!$F$2,CQ$5=Data!$G$2,(IF(COUNTIF(Data!$A$2:$A$939,CQ$7),CQ$7=(VLOOKUP(CQ$7,Data!$A$2:$A$852,1,FALSE)),0))),"H",IF(AND(CQ$7&gt;=$E27,CQ$7&lt;=$F27),($D27/$G27),0))),IF(AND(CQ$7&gt;=$E27,CQ$7&lt;=$F27),($D27/$G27),0))</f>
        <v>H</v>
      </c>
      <c r="CR27" s="34" t="str">
        <f>IF(Data!$C$2&gt;0,(IF(OR(CR$5=Data!$F$2,CR$5=Data!$G$2,(IF(COUNTIF(Data!$A$2:$A$939,CR$7),CR$7=(VLOOKUP(CR$7,Data!$A$2:$A$852,1,FALSE)),0))),"H",IF(AND(CR$7&gt;=$E27,CR$7&lt;=$F27),($D27/$G27),0))),IF(AND(CR$7&gt;=$E27,CR$7&lt;=$F27),($D27/$G27),0))</f>
        <v>H</v>
      </c>
      <c r="CS27" s="34">
        <f>IF(Data!$C$2&gt;0,(IF(OR(CS$5=Data!$F$2,CS$5=Data!$G$2,(IF(COUNTIF(Data!$A$2:$A$939,CS$7),CS$7=(VLOOKUP(CS$7,Data!$A$2:$A$852,1,FALSE)),0))),"H",IF(AND(CS$7&gt;=$E27,CS$7&lt;=$F27),($D27/$G27),0))),IF(AND(CS$7&gt;=$E27,CS$7&lt;=$F27),($D27/$G27),0))</f>
        <v>0</v>
      </c>
      <c r="CT27" s="34">
        <f>IF(Data!$C$2&gt;0,(IF(OR(CT$5=Data!$F$2,CT$5=Data!$G$2,(IF(COUNTIF(Data!$A$2:$A$939,CT$7),CT$7=(VLOOKUP(CT$7,Data!$A$2:$A$852,1,FALSE)),0))),"H",IF(AND(CT$7&gt;=$E27,CT$7&lt;=$F27),($D27/$G27),0))),IF(AND(CT$7&gt;=$E27,CT$7&lt;=$F27),($D27/$G27),0))</f>
        <v>0</v>
      </c>
      <c r="CU27" s="34">
        <f>IF(Data!$C$2&gt;0,(IF(OR(CU$5=Data!$F$2,CU$5=Data!$G$2,(IF(COUNTIF(Data!$A$2:$A$939,CU$7),CU$7=(VLOOKUP(CU$7,Data!$A$2:$A$852,1,FALSE)),0))),"H",IF(AND(CU$7&gt;=$E27,CU$7&lt;=$F27),($D27/$G27),0))),IF(AND(CU$7&gt;=$E27,CU$7&lt;=$F27),($D27/$G27),0))</f>
        <v>0</v>
      </c>
      <c r="CV27" s="34">
        <f>IF(Data!$C$2&gt;0,(IF(OR(CV$5=Data!$F$2,CV$5=Data!$G$2,(IF(COUNTIF(Data!$A$2:$A$939,CV$7),CV$7=(VLOOKUP(CV$7,Data!$A$2:$A$852,1,FALSE)),0))),"H",IF(AND(CV$7&gt;=$E27,CV$7&lt;=$F27),($D27/$G27),0))),IF(AND(CV$7&gt;=$E27,CV$7&lt;=$F27),($D27/$G27),0))</f>
        <v>0</v>
      </c>
      <c r="CW27" s="34">
        <f>IF(Data!$C$2&gt;0,(IF(OR(CW$5=Data!$F$2,CW$5=Data!$G$2,(IF(COUNTIF(Data!$A$2:$A$939,CW$7),CW$7=(VLOOKUP(CW$7,Data!$A$2:$A$852,1,FALSE)),0))),"H",IF(AND(CW$7&gt;=$E27,CW$7&lt;=$F27),($D27/$G27),0))),IF(AND(CW$7&gt;=$E27,CW$7&lt;=$F27),($D27/$G27),0))</f>
        <v>0</v>
      </c>
      <c r="CX27" s="34" t="str">
        <f>IF(Data!$C$2&gt;0,(IF(OR(CX$5=Data!$F$2,CX$5=Data!$G$2,(IF(COUNTIF(Data!$A$2:$A$939,CX$7),CX$7=(VLOOKUP(CX$7,Data!$A$2:$A$852,1,FALSE)),0))),"H",IF(AND(CX$7&gt;=$E27,CX$7&lt;=$F27),($D27/$G27),0))),IF(AND(CX$7&gt;=$E27,CX$7&lt;=$F27),($D27/$G27),0))</f>
        <v>H</v>
      </c>
      <c r="CY27" s="34" t="str">
        <f>IF(Data!$C$2&gt;0,(IF(OR(CY$5=Data!$F$2,CY$5=Data!$G$2,(IF(COUNTIF(Data!$A$2:$A$939,CY$7),CY$7=(VLOOKUP(CY$7,Data!$A$2:$A$852,1,FALSE)),0))),"H",IF(AND(CY$7&gt;=$E27,CY$7&lt;=$F27),($D27/$G27),0))),IF(AND(CY$7&gt;=$E27,CY$7&lt;=$F27),($D27/$G27),0))</f>
        <v>H</v>
      </c>
      <c r="CZ27" s="34">
        <f>IF(Data!$C$2&gt;0,(IF(OR(CZ$5=Data!$F$2,CZ$5=Data!$G$2,(IF(COUNTIF(Data!$A$2:$A$939,CZ$7),CZ$7=(VLOOKUP(CZ$7,Data!$A$2:$A$852,1,FALSE)),0))),"H",IF(AND(CZ$7&gt;=$E27,CZ$7&lt;=$F27),($D27/$G27),0))),IF(AND(CZ$7&gt;=$E27,CZ$7&lt;=$F27),($D27/$G27),0))</f>
        <v>0</v>
      </c>
      <c r="DA27" s="34">
        <f>IF(Data!$C$2&gt;0,(IF(OR(DA$5=Data!$F$2,DA$5=Data!$G$2,(IF(COUNTIF(Data!$A$2:$A$939,DA$7),DA$7=(VLOOKUP(DA$7,Data!$A$2:$A$852,1,FALSE)),0))),"H",IF(AND(DA$7&gt;=$E27,DA$7&lt;=$F27),($D27/$G27),0))),IF(AND(DA$7&gt;=$E27,DA$7&lt;=$F27),($D27/$G27),0))</f>
        <v>0</v>
      </c>
      <c r="DB27" s="34">
        <f>IF(Data!$C$2&gt;0,(IF(OR(DB$5=Data!$F$2,DB$5=Data!$G$2,(IF(COUNTIF(Data!$A$2:$A$939,DB$7),DB$7=(VLOOKUP(DB$7,Data!$A$2:$A$852,1,FALSE)),0))),"H",IF(AND(DB$7&gt;=$E27,DB$7&lt;=$F27),($D27/$G27),0))),IF(AND(DB$7&gt;=$E27,DB$7&lt;=$F27),($D27/$G27),0))</f>
        <v>0</v>
      </c>
      <c r="DC27" s="34">
        <f>IF(Data!$C$2&gt;0,(IF(OR(DC$5=Data!$F$2,DC$5=Data!$G$2,(IF(COUNTIF(Data!$A$2:$A$939,DC$7),DC$7=(VLOOKUP(DC$7,Data!$A$2:$A$852,1,FALSE)),0))),"H",IF(AND(DC$7&gt;=$E27,DC$7&lt;=$F27),($D27/$G27),0))),IF(AND(DC$7&gt;=$E27,DC$7&lt;=$F27),($D27/$G27),0))</f>
        <v>0</v>
      </c>
      <c r="DD27" s="34">
        <f>IF(Data!$C$2&gt;0,(IF(OR(DD$5=Data!$F$2,DD$5=Data!$G$2,(IF(COUNTIF(Data!$A$2:$A$939,DD$7),DD$7=(VLOOKUP(DD$7,Data!$A$2:$A$852,1,FALSE)),0))),"H",IF(AND(DD$7&gt;=$E27,DD$7&lt;=$F27),($D27/$G27),0))),IF(AND(DD$7&gt;=$E27,DD$7&lt;=$F27),($D27/$G27),0))</f>
        <v>0</v>
      </c>
      <c r="DE27" s="34" t="str">
        <f>IF(Data!$C$2&gt;0,(IF(OR(DE$5=Data!$F$2,DE$5=Data!$G$2,(IF(COUNTIF(Data!$A$2:$A$939,DE$7),DE$7=(VLOOKUP(DE$7,Data!$A$2:$A$852,1,FALSE)),0))),"H",IF(AND(DE$7&gt;=$E27,DE$7&lt;=$F27),($D27/$G27),0))),IF(AND(DE$7&gt;=$E27,DE$7&lt;=$F27),($D27/$G27),0))</f>
        <v>H</v>
      </c>
      <c r="DF27" s="34" t="str">
        <f>IF(Data!$C$2&gt;0,(IF(OR(DF$5=Data!$F$2,DF$5=Data!$G$2,(IF(COUNTIF(Data!$A$2:$A$939,DF$7),DF$7=(VLOOKUP(DF$7,Data!$A$2:$A$852,1,FALSE)),0))),"H",IF(AND(DF$7&gt;=$E27,DF$7&lt;=$F27),($D27/$G27),0))),IF(AND(DF$7&gt;=$E27,DF$7&lt;=$F27),($D27/$G27),0))</f>
        <v>H</v>
      </c>
      <c r="DG27" s="34">
        <f>IF(Data!$C$2&gt;0,(IF(OR(DG$5=Data!$F$2,DG$5=Data!$G$2,(IF(COUNTIF(Data!$A$2:$A$939,DG$7),DG$7=(VLOOKUP(DG$7,Data!$A$2:$A$852,1,FALSE)),0))),"H",IF(AND(DG$7&gt;=$E27,DG$7&lt;=$F27),($D27/$G27),0))),IF(AND(DG$7&gt;=$E27,DG$7&lt;=$F27),($D27/$G27),0))</f>
        <v>0</v>
      </c>
      <c r="DH27" s="34">
        <f>IF(Data!$C$2&gt;0,(IF(OR(DH$5=Data!$F$2,DH$5=Data!$G$2,(IF(COUNTIF(Data!$A$2:$A$939,DH$7),DH$7=(VLOOKUP(DH$7,Data!$A$2:$A$852,1,FALSE)),0))),"H",IF(AND(DH$7&gt;=$E27,DH$7&lt;=$F27),($D27/$G27),0))),IF(AND(DH$7&gt;=$E27,DH$7&lt;=$F27),($D27/$G27),0))</f>
        <v>0</v>
      </c>
      <c r="DI27" s="34">
        <f>IF(Data!$C$2&gt;0,(IF(OR(DI$5=Data!$F$2,DI$5=Data!$G$2,(IF(COUNTIF(Data!$A$2:$A$939,DI$7),DI$7=(VLOOKUP(DI$7,Data!$A$2:$A$852,1,FALSE)),0))),"H",IF(AND(DI$7&gt;=$E27,DI$7&lt;=$F27),($D27/$G27),0))),IF(AND(DI$7&gt;=$E27,DI$7&lt;=$F27),($D27/$G27),0))</f>
        <v>0</v>
      </c>
      <c r="DJ27" s="34">
        <f>IF(Data!$C$2&gt;0,(IF(OR(DJ$5=Data!$F$2,DJ$5=Data!$G$2,(IF(COUNTIF(Data!$A$2:$A$939,DJ$7),DJ$7=(VLOOKUP(DJ$7,Data!$A$2:$A$852,1,FALSE)),0))),"H",IF(AND(DJ$7&gt;=$E27,DJ$7&lt;=$F27),($D27/$G27),0))),IF(AND(DJ$7&gt;=$E27,DJ$7&lt;=$F27),($D27/$G27),0))</f>
        <v>0</v>
      </c>
      <c r="DK27" s="34">
        <f>IF(Data!$C$2&gt;0,(IF(OR(DK$5=Data!$F$2,DK$5=Data!$G$2,(IF(COUNTIF(Data!$A$2:$A$939,DK$7),DK$7=(VLOOKUP(DK$7,Data!$A$2:$A$852,1,FALSE)),0))),"H",IF(AND(DK$7&gt;=$E27,DK$7&lt;=$F27),($D27/$G27),0))),IF(AND(DK$7&gt;=$E27,DK$7&lt;=$F27),($D27/$G27),0))</f>
        <v>0</v>
      </c>
      <c r="DL27" s="34" t="str">
        <f>IF(Data!$C$2&gt;0,(IF(OR(DL$5=Data!$F$2,DL$5=Data!$G$2,(IF(COUNTIF(Data!$A$2:$A$939,DL$7),DL$7=(VLOOKUP(DL$7,Data!$A$2:$A$852,1,FALSE)),0))),"H",IF(AND(DL$7&gt;=$E27,DL$7&lt;=$F27),($D27/$G27),0))),IF(AND(DL$7&gt;=$E27,DL$7&lt;=$F27),($D27/$G27),0))</f>
        <v>H</v>
      </c>
      <c r="DM27" s="34" t="str">
        <f>IF(Data!$C$2&gt;0,(IF(OR(DM$5=Data!$F$2,DM$5=Data!$G$2,(IF(COUNTIF(Data!$A$2:$A$939,DM$7),DM$7=(VLOOKUP(DM$7,Data!$A$2:$A$852,1,FALSE)),0))),"H",IF(AND(DM$7&gt;=$E27,DM$7&lt;=$F27),($D27/$G27),0))),IF(AND(DM$7&gt;=$E27,DM$7&lt;=$F27),($D27/$G27),0))</f>
        <v>H</v>
      </c>
      <c r="DN27" s="34">
        <f>IF(Data!$C$2&gt;0,(IF(OR(DN$5=Data!$F$2,DN$5=Data!$G$2,(IF(COUNTIF(Data!$A$2:$A$939,DN$7),DN$7=(VLOOKUP(DN$7,Data!$A$2:$A$852,1,FALSE)),0))),"H",IF(AND(DN$7&gt;=$E27,DN$7&lt;=$F27),($D27/$G27),0))),IF(AND(DN$7&gt;=$E27,DN$7&lt;=$F27),($D27/$G27),0))</f>
        <v>0</v>
      </c>
      <c r="DO27" s="34">
        <f>IF(Data!$C$2&gt;0,(IF(OR(DO$5=Data!$F$2,DO$5=Data!$G$2,(IF(COUNTIF(Data!$A$2:$A$939,DO$7),DO$7=(VLOOKUP(DO$7,Data!$A$2:$A$852,1,FALSE)),0))),"H",IF(AND(DO$7&gt;=$E27,DO$7&lt;=$F27),($D27/$G27),0))),IF(AND(DO$7&gt;=$E27,DO$7&lt;=$F27),($D27/$G27),0))</f>
        <v>0</v>
      </c>
      <c r="DP27" s="34">
        <f>IF(Data!$C$2&gt;0,(IF(OR(DP$5=Data!$F$2,DP$5=Data!$G$2,(IF(COUNTIF(Data!$A$2:$A$939,DP$7),DP$7=(VLOOKUP(DP$7,Data!$A$2:$A$852,1,FALSE)),0))),"H",IF(AND(DP$7&gt;=$E27,DP$7&lt;=$F27),($D27/$G27),0))),IF(AND(DP$7&gt;=$E27,DP$7&lt;=$F27),($D27/$G27),0))</f>
        <v>0</v>
      </c>
      <c r="DQ27" s="34">
        <f>IF(Data!$C$2&gt;0,(IF(OR(DQ$5=Data!$F$2,DQ$5=Data!$G$2,(IF(COUNTIF(Data!$A$2:$A$939,DQ$7),DQ$7=(VLOOKUP(DQ$7,Data!$A$2:$A$852,1,FALSE)),0))),"H",IF(AND(DQ$7&gt;=$E27,DQ$7&lt;=$F27),($D27/$G27),0))),IF(AND(DQ$7&gt;=$E27,DQ$7&lt;=$F27),($D27/$G27),0))</f>
        <v>0</v>
      </c>
      <c r="DR27" s="34">
        <f>IF(Data!$C$2&gt;0,(IF(OR(DR$5=Data!$F$2,DR$5=Data!$G$2,(IF(COUNTIF(Data!$A$2:$A$939,DR$7),DR$7=(VLOOKUP(DR$7,Data!$A$2:$A$852,1,FALSE)),0))),"H",IF(AND(DR$7&gt;=$E27,DR$7&lt;=$F27),($D27/$G27),0))),IF(AND(DR$7&gt;=$E27,DR$7&lt;=$F27),($D27/$G27),0))</f>
        <v>0</v>
      </c>
      <c r="DS27" s="34" t="str">
        <f>IF(Data!$C$2&gt;0,(IF(OR(DS$5=Data!$F$2,DS$5=Data!$G$2,(IF(COUNTIF(Data!$A$2:$A$939,DS$7),DS$7=(VLOOKUP(DS$7,Data!$A$2:$A$852,1,FALSE)),0))),"H",IF(AND(DS$7&gt;=$E27,DS$7&lt;=$F27),($D27/$G27),0))),IF(AND(DS$7&gt;=$E27,DS$7&lt;=$F27),($D27/$G27),0))</f>
        <v>H</v>
      </c>
      <c r="DT27" s="34" t="str">
        <f>IF(Data!$C$2&gt;0,(IF(OR(DT$5=Data!$F$2,DT$5=Data!$G$2,(IF(COUNTIF(Data!$A$2:$A$939,DT$7),DT$7=(VLOOKUP(DT$7,Data!$A$2:$A$852,1,FALSE)),0))),"H",IF(AND(DT$7&gt;=$E27,DT$7&lt;=$F27),($D27/$G27),0))),IF(AND(DT$7&gt;=$E27,DT$7&lt;=$F27),($D27/$G27),0))</f>
        <v>H</v>
      </c>
      <c r="DU27" s="34">
        <f>IF(Data!$C$2&gt;0,(IF(OR(DU$5=Data!$F$2,DU$5=Data!$G$2,(IF(COUNTIF(Data!$A$2:$A$939,DU$7),DU$7=(VLOOKUP(DU$7,Data!$A$2:$A$852,1,FALSE)),0))),"H",IF(AND(DU$7&gt;=$E27,DU$7&lt;=$F27),($D27/$G27),0))),IF(AND(DU$7&gt;=$E27,DU$7&lt;=$F27),($D27/$G27),0))</f>
        <v>0</v>
      </c>
      <c r="DV27" s="34">
        <f>IF(Data!$C$2&gt;0,(IF(OR(DV$5=Data!$F$2,DV$5=Data!$G$2,(IF(COUNTIF(Data!$A$2:$A$939,DV$7),DV$7=(VLOOKUP(DV$7,Data!$A$2:$A$852,1,FALSE)),0))),"H",IF(AND(DV$7&gt;=$E27,DV$7&lt;=$F27),($D27/$G27),0))),IF(AND(DV$7&gt;=$E27,DV$7&lt;=$F27),($D27/$G27),0))</f>
        <v>0</v>
      </c>
      <c r="DW27" s="34">
        <f>IF(Data!$C$2&gt;0,(IF(OR(DW$5=Data!$F$2,DW$5=Data!$G$2,(IF(COUNTIF(Data!$A$2:$A$939,DW$7),DW$7=(VLOOKUP(DW$7,Data!$A$2:$A$852,1,FALSE)),0))),"H",IF(AND(DW$7&gt;=$E27,DW$7&lt;=$F27),($D27/$G27),0))),IF(AND(DW$7&gt;=$E27,DW$7&lt;=$F27),($D27/$G27),0))</f>
        <v>0</v>
      </c>
      <c r="DX27" s="34">
        <f>IF(Data!$C$2&gt;0,(IF(OR(DX$5=Data!$F$2,DX$5=Data!$G$2,(IF(COUNTIF(Data!$A$2:$A$939,DX$7),DX$7=(VLOOKUP(DX$7,Data!$A$2:$A$852,1,FALSE)),0))),"H",IF(AND(DX$7&gt;=$E27,DX$7&lt;=$F27),($D27/$G27),0))),IF(AND(DX$7&gt;=$E27,DX$7&lt;=$F27),($D27/$G27),0))</f>
        <v>0</v>
      </c>
      <c r="DY27" s="34">
        <f>IF(Data!$C$2&gt;0,(IF(OR(DY$5=Data!$F$2,DY$5=Data!$G$2,(IF(COUNTIF(Data!$A$2:$A$939,DY$7),DY$7=(VLOOKUP(DY$7,Data!$A$2:$A$852,1,FALSE)),0))),"H",IF(AND(DY$7&gt;=$E27,DY$7&lt;=$F27),($D27/$G27),0))),IF(AND(DY$7&gt;=$E27,DY$7&lt;=$F27),($D27/$G27),0))</f>
        <v>0</v>
      </c>
      <c r="DZ27" s="34" t="str">
        <f>IF(Data!$C$2&gt;0,(IF(OR(DZ$5=Data!$F$2,DZ$5=Data!$G$2,(IF(COUNTIF(Data!$A$2:$A$939,DZ$7),DZ$7=(VLOOKUP(DZ$7,Data!$A$2:$A$852,1,FALSE)),0))),"H",IF(AND(DZ$7&gt;=$E27,DZ$7&lt;=$F27),($D27/$G27),0))),IF(AND(DZ$7&gt;=$E27,DZ$7&lt;=$F27),($D27/$G27),0))</f>
        <v>H</v>
      </c>
      <c r="EA27" s="34" t="str">
        <f>IF(Data!$C$2&gt;0,(IF(OR(EA$5=Data!$F$2,EA$5=Data!$G$2,(IF(COUNTIF(Data!$A$2:$A$939,EA$7),EA$7=(VLOOKUP(EA$7,Data!$A$2:$A$852,1,FALSE)),0))),"H",IF(AND(EA$7&gt;=$E27,EA$7&lt;=$F27),($D27/$G27),0))),IF(AND(EA$7&gt;=$E27,EA$7&lt;=$F27),($D27/$G27),0))</f>
        <v>H</v>
      </c>
      <c r="EB27" s="34">
        <f>IF(Data!$C$2&gt;0,(IF(OR(EB$5=Data!$F$2,EB$5=Data!$G$2,(IF(COUNTIF(Data!$A$2:$A$939,EB$7),EB$7=(VLOOKUP(EB$7,Data!$A$2:$A$852,1,FALSE)),0))),"H",IF(AND(EB$7&gt;=$E27,EB$7&lt;=$F27),($D27/$G27),0))),IF(AND(EB$7&gt;=$E27,EB$7&lt;=$F27),($D27/$G27),0))</f>
        <v>0</v>
      </c>
      <c r="EC27" s="34">
        <f>IF(Data!$C$2&gt;0,(IF(OR(EC$5=Data!$F$2,EC$5=Data!$G$2,(IF(COUNTIF(Data!$A$2:$A$939,EC$7),EC$7=(VLOOKUP(EC$7,Data!$A$2:$A$852,1,FALSE)),0))),"H",IF(AND(EC$7&gt;=$E27,EC$7&lt;=$F27),($D27/$G27),0))),IF(AND(EC$7&gt;=$E27,EC$7&lt;=$F27),($D27/$G27),0))</f>
        <v>0</v>
      </c>
      <c r="ED27" s="34">
        <f>IF(Data!$C$2&gt;0,(IF(OR(ED$5=Data!$F$2,ED$5=Data!$G$2,(IF(COUNTIF(Data!$A$2:$A$939,ED$7),ED$7=(VLOOKUP(ED$7,Data!$A$2:$A$852,1,FALSE)),0))),"H",IF(AND(ED$7&gt;=$E27,ED$7&lt;=$F27),($D27/$G27),0))),IF(AND(ED$7&gt;=$E27,ED$7&lt;=$F27),($D27/$G27),0))</f>
        <v>0</v>
      </c>
      <c r="EE27" s="34">
        <f>IF(Data!$C$2&gt;0,(IF(OR(EE$5=Data!$F$2,EE$5=Data!$G$2,(IF(COUNTIF(Data!$A$2:$A$939,EE$7),EE$7=(VLOOKUP(EE$7,Data!$A$2:$A$852,1,FALSE)),0))),"H",IF(AND(EE$7&gt;=$E27,EE$7&lt;=$F27),($D27/$G27),0))),IF(AND(EE$7&gt;=$E27,EE$7&lt;=$F27),($D27/$G27),0))</f>
        <v>0</v>
      </c>
      <c r="EF27" s="34">
        <f>IF(Data!$C$2&gt;0,(IF(OR(EF$5=Data!$F$2,EF$5=Data!$G$2,(IF(COUNTIF(Data!$A$2:$A$939,EF$7),EF$7=(VLOOKUP(EF$7,Data!$A$2:$A$852,1,FALSE)),0))),"H",IF(AND(EF$7&gt;=$E27,EF$7&lt;=$F27),($D27/$G27),0))),IF(AND(EF$7&gt;=$E27,EF$7&lt;=$F27),($D27/$G27),0))</f>
        <v>0</v>
      </c>
      <c r="EG27" s="34" t="str">
        <f>IF(Data!$C$2&gt;0,(IF(OR(EG$5=Data!$F$2,EG$5=Data!$G$2,(IF(COUNTIF(Data!$A$2:$A$939,EG$7),EG$7=(VLOOKUP(EG$7,Data!$A$2:$A$852,1,FALSE)),0))),"H",IF(AND(EG$7&gt;=$E27,EG$7&lt;=$F27),($D27/$G27),0))),IF(AND(EG$7&gt;=$E27,EG$7&lt;=$F27),($D27/$G27),0))</f>
        <v>H</v>
      </c>
      <c r="EH27" s="34" t="str">
        <f>IF(Data!$C$2&gt;0,(IF(OR(EH$5=Data!$F$2,EH$5=Data!$G$2,(IF(COUNTIF(Data!$A$2:$A$939,EH$7),EH$7=(VLOOKUP(EH$7,Data!$A$2:$A$852,1,FALSE)),0))),"H",IF(AND(EH$7&gt;=$E27,EH$7&lt;=$F27),($D27/$G27),0))),IF(AND(EH$7&gt;=$E27,EH$7&lt;=$F27),($D27/$G27),0))</f>
        <v>H</v>
      </c>
      <c r="EI27" s="34">
        <f>IF(Data!$C$2&gt;0,(IF(OR(EI$5=Data!$F$2,EI$5=Data!$G$2,(IF(COUNTIF(Data!$A$2:$A$939,EI$7),EI$7=(VLOOKUP(EI$7,Data!$A$2:$A$852,1,FALSE)),0))),"H",IF(AND(EI$7&gt;=$E27,EI$7&lt;=$F27),($D27/$G27),0))),IF(AND(EI$7&gt;=$E27,EI$7&lt;=$F27),($D27/$G27),0))</f>
        <v>0</v>
      </c>
      <c r="EJ27" s="34">
        <f>IF(Data!$C$2&gt;0,(IF(OR(EJ$5=Data!$F$2,EJ$5=Data!$G$2,(IF(COUNTIF(Data!$A$2:$A$939,EJ$7),EJ$7=(VLOOKUP(EJ$7,Data!$A$2:$A$852,1,FALSE)),0))),"H",IF(AND(EJ$7&gt;=$E27,EJ$7&lt;=$F27),($D27/$G27),0))),IF(AND(EJ$7&gt;=$E27,EJ$7&lt;=$F27),($D27/$G27),0))</f>
        <v>0</v>
      </c>
      <c r="EK27" s="34">
        <f>IF(Data!$C$2&gt;0,(IF(OR(EK$5=Data!$F$2,EK$5=Data!$G$2,(IF(COUNTIF(Data!$A$2:$A$939,EK$7),EK$7=(VLOOKUP(EK$7,Data!$A$2:$A$852,1,FALSE)),0))),"H",IF(AND(EK$7&gt;=$E27,EK$7&lt;=$F27),($D27/$G27),0))),IF(AND(EK$7&gt;=$E27,EK$7&lt;=$F27),($D27/$G27),0))</f>
        <v>0</v>
      </c>
      <c r="EL27" s="34">
        <f>IF(Data!$C$2&gt;0,(IF(OR(EL$5=Data!$F$2,EL$5=Data!$G$2,(IF(COUNTIF(Data!$A$2:$A$939,EL$7),EL$7=(VLOOKUP(EL$7,Data!$A$2:$A$852,1,FALSE)),0))),"H",IF(AND(EL$7&gt;=$E27,EL$7&lt;=$F27),($D27/$G27),0))),IF(AND(EL$7&gt;=$E27,EL$7&lt;=$F27),($D27/$G27),0))</f>
        <v>0</v>
      </c>
      <c r="EM27" s="34">
        <f>IF(Data!$C$2&gt;0,(IF(OR(EM$5=Data!$F$2,EM$5=Data!$G$2,(IF(COUNTIF(Data!$A$2:$A$939,EM$7),EM$7=(VLOOKUP(EM$7,Data!$A$2:$A$852,1,FALSE)),0))),"H",IF(AND(EM$7&gt;=$E27,EM$7&lt;=$F27),($D27/$G27),0))),IF(AND(EM$7&gt;=$E27,EM$7&lt;=$F27),($D27/$G27),0))</f>
        <v>0</v>
      </c>
      <c r="EN27" s="34" t="str">
        <f>IF(Data!$C$2&gt;0,(IF(OR(EN$5=Data!$F$2,EN$5=Data!$G$2,(IF(COUNTIF(Data!$A$2:$A$939,EN$7),EN$7=(VLOOKUP(EN$7,Data!$A$2:$A$852,1,FALSE)),0))),"H",IF(AND(EN$7&gt;=$E27,EN$7&lt;=$F27),($D27/$G27),0))),IF(AND(EN$7&gt;=$E27,EN$7&lt;=$F27),($D27/$G27),0))</f>
        <v>H</v>
      </c>
      <c r="EO27" s="35" t="str">
        <f>IF(Data!$C$2&gt;0,(IF(OR(EO$5=Data!$F$2,EO$5=Data!$G$2,(IF(COUNTIF(Data!$A$2:$A$939,EO$7),EO$7=(VLOOKUP(EO$7,Data!$A$2:$A$852,1,FALSE)),0))),"H",IF(AND(EO$7&gt;=$E27,EO$7&lt;=$F27),($D27/$G27),0))),IF(AND(EO$7&gt;=$E27,EO$7&lt;=$F27),($D27/$G27),0))</f>
        <v>H</v>
      </c>
      <c r="EP27" s="8" t="s">
        <v>47</v>
      </c>
      <c r="EQ27" s="18">
        <f>SUM(T27:EO27)-D27</f>
        <v>0</v>
      </c>
    </row>
    <row r="28" spans="1:147" ht="30" customHeight="1" thickBot="1">
      <c r="A28" s="371"/>
      <c r="B28" s="372"/>
      <c r="C28" s="372"/>
      <c r="D28" s="364"/>
      <c r="E28" s="366"/>
      <c r="F28" s="366"/>
      <c r="G28" s="349"/>
      <c r="H28" s="364"/>
      <c r="I28" s="365"/>
      <c r="J28" s="351"/>
      <c r="K28" s="351"/>
      <c r="L28" s="351"/>
      <c r="M28" s="349"/>
      <c r="N28" s="349"/>
      <c r="O28" s="364"/>
      <c r="P28" s="365"/>
      <c r="Q28" s="391"/>
      <c r="R28" s="364"/>
      <c r="S28" s="343"/>
      <c r="T28" s="36">
        <f>IF(T$7&gt;$L27,(((IF(Data!$C$2&gt;0,(IF(OR(T$5=Data!$F$2,T$5=Data!$G$2,(IF(COUNTIF(Data!$A$2:$A$939,T$7),T$7=(VLOOKUP(T$7,Data!$A$2:$A$852,1,FALSE)),0))),"H",IF(AND(T$7&gt;=$J27,T$7&lt;=$K27),($D27*(1-$P27)/$N27),0))),IF(AND(T$7&gt;=$J27,T$7&lt;=$K27),(($D27-$O27)/$N27),0))))),(((IF(Data!$C$2&gt;0,(IF(OR(T$5=Data!$F$2,T$5=Data!$G$2,(IF(COUNTIF(Data!$A$2:$A$939,T$7),T$7=(VLOOKUP(T$7,Data!$A$2:$A$852,1,FALSE)),0))),"H",IF(AND(T$7&gt;=$J27,T$7&lt;=$L27),($D27*$P27/$M27),0))),IF(AND(T$7&gt;=$J27,T$7&lt;=$L27),(($D27*$P27)/$M27),0))))))</f>
        <v>0</v>
      </c>
      <c r="U28" s="37">
        <f>IF(U$7&gt;$L27,(((IF(Data!$C$2&gt;0,(IF(OR(U$5=Data!$F$2,U$5=Data!$G$2,(IF(COUNTIF(Data!$A$2:$A$939,U$7),U$7=(VLOOKUP(U$7,Data!$A$2:$A$852,1,FALSE)),0))),"H",IF(AND(U$7&gt;=$J27,U$7&lt;=$K27),($D27*(1-$P27)/$N27),0))),IF(AND(U$7&gt;=$J27,U$7&lt;=$K27),(($D27-$O27)/$N27),0))))),(((IF(Data!$C$2&gt;0,(IF(OR(U$5=Data!$F$2,U$5=Data!$G$2,(IF(COUNTIF(Data!$A$2:$A$939,U$7),U$7=(VLOOKUP(U$7,Data!$A$2:$A$852,1,FALSE)),0))),"H",IF(AND(U$7&gt;=$J27,U$7&lt;=$L27),($D27*$P27/$M27),0))),IF(AND(U$7&gt;=$J27,U$7&lt;=$L27),(($D27*$P27)/$M27),0))))))</f>
        <v>0</v>
      </c>
      <c r="V28" s="37">
        <f>IF(V$7&gt;$L27,(((IF(Data!$C$2&gt;0,(IF(OR(V$5=Data!$F$2,V$5=Data!$G$2,(IF(COUNTIF(Data!$A$2:$A$939,V$7),V$7=(VLOOKUP(V$7,Data!$A$2:$A$852,1,FALSE)),0))),"H",IF(AND(V$7&gt;=$J27,V$7&lt;=$K27),($D27*(1-$P27)/$N27),0))),IF(AND(V$7&gt;=$J27,V$7&lt;=$K27),(($D27-$O27)/$N27),0))))),(((IF(Data!$C$2&gt;0,(IF(OR(V$5=Data!$F$2,V$5=Data!$G$2,(IF(COUNTIF(Data!$A$2:$A$939,V$7),V$7=(VLOOKUP(V$7,Data!$A$2:$A$852,1,FALSE)),0))),"H",IF(AND(V$7&gt;=$J27,V$7&lt;=$L27),($D27*$P27/$M27),0))),IF(AND(V$7&gt;=$J27,V$7&lt;=$L27),(($D27*$P27)/$M27),0))))))</f>
        <v>0</v>
      </c>
      <c r="W28" s="37">
        <f>IF(W$7&gt;$L27,(((IF(Data!$C$2&gt;0,(IF(OR(W$5=Data!$F$2,W$5=Data!$G$2,(IF(COUNTIF(Data!$A$2:$A$939,W$7),W$7=(VLOOKUP(W$7,Data!$A$2:$A$852,1,FALSE)),0))),"H",IF(AND(W$7&gt;=$J27,W$7&lt;=$K27),($D27*(1-$P27)/$N27),0))),IF(AND(W$7&gt;=$J27,W$7&lt;=$K27),(($D27-$O27)/$N27),0))))),(((IF(Data!$C$2&gt;0,(IF(OR(W$5=Data!$F$2,W$5=Data!$G$2,(IF(COUNTIF(Data!$A$2:$A$939,W$7),W$7=(VLOOKUP(W$7,Data!$A$2:$A$852,1,FALSE)),0))),"H",IF(AND(W$7&gt;=$J27,W$7&lt;=$L27),($D27*$P27/$M27),0))),IF(AND(W$7&gt;=$J27,W$7&lt;=$L27),(($D27*$P27)/$M27),0))))))</f>
        <v>0</v>
      </c>
      <c r="X28" s="37">
        <f>IF(X$7&gt;$L27,(((IF(Data!$C$2&gt;0,(IF(OR(X$5=Data!$F$2,X$5=Data!$G$2,(IF(COUNTIF(Data!$A$2:$A$939,X$7),X$7=(VLOOKUP(X$7,Data!$A$2:$A$852,1,FALSE)),0))),"H",IF(AND(X$7&gt;=$J27,X$7&lt;=$K27),($D27*(1-$P27)/$N27),0))),IF(AND(X$7&gt;=$J27,X$7&lt;=$K27),(($D27-$O27)/$N27),0))))),(((IF(Data!$C$2&gt;0,(IF(OR(X$5=Data!$F$2,X$5=Data!$G$2,(IF(COUNTIF(Data!$A$2:$A$939,X$7),X$7=(VLOOKUP(X$7,Data!$A$2:$A$852,1,FALSE)),0))),"H",IF(AND(X$7&gt;=$J27,X$7&lt;=$L27),($D27*$P27/$M27),0))),IF(AND(X$7&gt;=$J27,X$7&lt;=$L27),(($D27*$P27)/$M27),0))))))</f>
        <v>0</v>
      </c>
      <c r="Y28" s="37" t="str">
        <f>IF(Y$7&gt;$L27,(((IF(Data!$C$2&gt;0,(IF(OR(Y$5=Data!$F$2,Y$5=Data!$G$2,(IF(COUNTIF(Data!$A$2:$A$939,Y$7),Y$7=(VLOOKUP(Y$7,Data!$A$2:$A$852,1,FALSE)),0))),"H",IF(AND(Y$7&gt;=$J27,Y$7&lt;=$K27),($D27*(1-$P27)/$N27),0))),IF(AND(Y$7&gt;=$J27,Y$7&lt;=$K27),(($D27-$O27)/$N27),0))))),(((IF(Data!$C$2&gt;0,(IF(OR(Y$5=Data!$F$2,Y$5=Data!$G$2,(IF(COUNTIF(Data!$A$2:$A$939,Y$7),Y$7=(VLOOKUP(Y$7,Data!$A$2:$A$852,1,FALSE)),0))),"H",IF(AND(Y$7&gt;=$J27,Y$7&lt;=$L27),($D27*$P27/$M27),0))),IF(AND(Y$7&gt;=$J27,Y$7&lt;=$L27),(($D27*$P27)/$M27),0))))))</f>
        <v>H</v>
      </c>
      <c r="Z28" s="37" t="str">
        <f>IF(Z$7&gt;$L27,(((IF(Data!$C$2&gt;0,(IF(OR(Z$5=Data!$F$2,Z$5=Data!$G$2,(IF(COUNTIF(Data!$A$2:$A$939,Z$7),Z$7=(VLOOKUP(Z$7,Data!$A$2:$A$852,1,FALSE)),0))),"H",IF(AND(Z$7&gt;=$J27,Z$7&lt;=$K27),($D27*(1-$P27)/$N27),0))),IF(AND(Z$7&gt;=$J27,Z$7&lt;=$K27),(($D27-$O27)/$N27),0))))),(((IF(Data!$C$2&gt;0,(IF(OR(Z$5=Data!$F$2,Z$5=Data!$G$2,(IF(COUNTIF(Data!$A$2:$A$939,Z$7),Z$7=(VLOOKUP(Z$7,Data!$A$2:$A$852,1,FALSE)),0))),"H",IF(AND(Z$7&gt;=$J27,Z$7&lt;=$L27),($D27*$P27/$M27),0))),IF(AND(Z$7&gt;=$J27,Z$7&lt;=$L27),(($D27*$P27)/$M27),0))))))</f>
        <v>H</v>
      </c>
      <c r="AA28" s="37">
        <f>IF(AA$7&gt;$L27,(((IF(Data!$C$2&gt;0,(IF(OR(AA$5=Data!$F$2,AA$5=Data!$G$2,(IF(COUNTIF(Data!$A$2:$A$939,AA$7),AA$7=(VLOOKUP(AA$7,Data!$A$2:$A$852,1,FALSE)),0))),"H",IF(AND(AA$7&gt;=$J27,AA$7&lt;=$K27),($D27*(1-$P27)/$N27),0))),IF(AND(AA$7&gt;=$J27,AA$7&lt;=$K27),(($D27-$O27)/$N27),0))))),(((IF(Data!$C$2&gt;0,(IF(OR(AA$5=Data!$F$2,AA$5=Data!$G$2,(IF(COUNTIF(Data!$A$2:$A$939,AA$7),AA$7=(VLOOKUP(AA$7,Data!$A$2:$A$852,1,FALSE)),0))),"H",IF(AND(AA$7&gt;=$J27,AA$7&lt;=$L27),($D27*$P27/$M27),0))),IF(AND(AA$7&gt;=$J27,AA$7&lt;=$L27),(($D27*$P27)/$M27),0))))))</f>
        <v>0</v>
      </c>
      <c r="AB28" s="37">
        <f>IF(AB$7&gt;$L27,(((IF(Data!$C$2&gt;0,(IF(OR(AB$5=Data!$F$2,AB$5=Data!$G$2,(IF(COUNTIF(Data!$A$2:$A$939,AB$7),AB$7=(VLOOKUP(AB$7,Data!$A$2:$A$852,1,FALSE)),0))),"H",IF(AND(AB$7&gt;=$J27,AB$7&lt;=$K27),($D27*(1-$P27)/$N27),0))),IF(AND(AB$7&gt;=$J27,AB$7&lt;=$K27),(($D27-$O27)/$N27),0))))),(((IF(Data!$C$2&gt;0,(IF(OR(AB$5=Data!$F$2,AB$5=Data!$G$2,(IF(COUNTIF(Data!$A$2:$A$939,AB$7),AB$7=(VLOOKUP(AB$7,Data!$A$2:$A$852,1,FALSE)),0))),"H",IF(AND(AB$7&gt;=$J27,AB$7&lt;=$L27),($D27*$P27/$M27),0))),IF(AND(AB$7&gt;=$J27,AB$7&lt;=$L27),(($D27*$P27)/$M27),0))))))</f>
        <v>0</v>
      </c>
      <c r="AC28" s="37">
        <f>IF(AC$7&gt;$L27,(((IF(Data!$C$2&gt;0,(IF(OR(AC$5=Data!$F$2,AC$5=Data!$G$2,(IF(COUNTIF(Data!$A$2:$A$939,AC$7),AC$7=(VLOOKUP(AC$7,Data!$A$2:$A$852,1,FALSE)),0))),"H",IF(AND(AC$7&gt;=$J27,AC$7&lt;=$K27),($D27*(1-$P27)/$N27),0))),IF(AND(AC$7&gt;=$J27,AC$7&lt;=$K27),(($D27-$O27)/$N27),0))))),(((IF(Data!$C$2&gt;0,(IF(OR(AC$5=Data!$F$2,AC$5=Data!$G$2,(IF(COUNTIF(Data!$A$2:$A$939,AC$7),AC$7=(VLOOKUP(AC$7,Data!$A$2:$A$852,1,FALSE)),0))),"H",IF(AND(AC$7&gt;=$J27,AC$7&lt;=$L27),($D27*$P27/$M27),0))),IF(AND(AC$7&gt;=$J27,AC$7&lt;=$L27),(($D27*$P27)/$M27),0))))))</f>
        <v>0</v>
      </c>
      <c r="AD28" s="37">
        <f>IF(AD$7&gt;$L27,(((IF(Data!$C$2&gt;0,(IF(OR(AD$5=Data!$F$2,AD$5=Data!$G$2,(IF(COUNTIF(Data!$A$2:$A$939,AD$7),AD$7=(VLOOKUP(AD$7,Data!$A$2:$A$852,1,FALSE)),0))),"H",IF(AND(AD$7&gt;=$J27,AD$7&lt;=$K27),($D27*(1-$P27)/$N27),0))),IF(AND(AD$7&gt;=$J27,AD$7&lt;=$K27),(($D27-$O27)/$N27),0))))),(((IF(Data!$C$2&gt;0,(IF(OR(AD$5=Data!$F$2,AD$5=Data!$G$2,(IF(COUNTIF(Data!$A$2:$A$939,AD$7),AD$7=(VLOOKUP(AD$7,Data!$A$2:$A$852,1,FALSE)),0))),"H",IF(AND(AD$7&gt;=$J27,AD$7&lt;=$L27),($D27*$P27/$M27),0))),IF(AND(AD$7&gt;=$J27,AD$7&lt;=$L27),(($D27*$P27)/$M27),0))))))</f>
        <v>0</v>
      </c>
      <c r="AE28" s="37">
        <f>IF(AE$7&gt;$L27,(((IF(Data!$C$2&gt;0,(IF(OR(AE$5=Data!$F$2,AE$5=Data!$G$2,(IF(COUNTIF(Data!$A$2:$A$939,AE$7),AE$7=(VLOOKUP(AE$7,Data!$A$2:$A$852,1,FALSE)),0))),"H",IF(AND(AE$7&gt;=$J27,AE$7&lt;=$K27),($D27*(1-$P27)/$N27),0))),IF(AND(AE$7&gt;=$J27,AE$7&lt;=$K27),(($D27-$O27)/$N27),0))))),(((IF(Data!$C$2&gt;0,(IF(OR(AE$5=Data!$F$2,AE$5=Data!$G$2,(IF(COUNTIF(Data!$A$2:$A$939,AE$7),AE$7=(VLOOKUP(AE$7,Data!$A$2:$A$852,1,FALSE)),0))),"H",IF(AND(AE$7&gt;=$J27,AE$7&lt;=$L27),($D27*$P27/$M27),0))),IF(AND(AE$7&gt;=$J27,AE$7&lt;=$L27),(($D27*$P27)/$M27),0))))))</f>
        <v>0</v>
      </c>
      <c r="AF28" s="37" t="str">
        <f>IF(AF$7&gt;$L27,(((IF(Data!$C$2&gt;0,(IF(OR(AF$5=Data!$F$2,AF$5=Data!$G$2,(IF(COUNTIF(Data!$A$2:$A$939,AF$7),AF$7=(VLOOKUP(AF$7,Data!$A$2:$A$852,1,FALSE)),0))),"H",IF(AND(AF$7&gt;=$J27,AF$7&lt;=$K27),($D27*(1-$P27)/$N27),0))),IF(AND(AF$7&gt;=$J27,AF$7&lt;=$K27),(($D27-$O27)/$N27),0))))),(((IF(Data!$C$2&gt;0,(IF(OR(AF$5=Data!$F$2,AF$5=Data!$G$2,(IF(COUNTIF(Data!$A$2:$A$939,AF$7),AF$7=(VLOOKUP(AF$7,Data!$A$2:$A$852,1,FALSE)),0))),"H",IF(AND(AF$7&gt;=$J27,AF$7&lt;=$L27),($D27*$P27/$M27),0))),IF(AND(AF$7&gt;=$J27,AF$7&lt;=$L27),(($D27*$P27)/$M27),0))))))</f>
        <v>H</v>
      </c>
      <c r="AG28" s="37" t="str">
        <f>IF(AG$7&gt;$L27,(((IF(Data!$C$2&gt;0,(IF(OR(AG$5=Data!$F$2,AG$5=Data!$G$2,(IF(COUNTIF(Data!$A$2:$A$939,AG$7),AG$7=(VLOOKUP(AG$7,Data!$A$2:$A$852,1,FALSE)),0))),"H",IF(AND(AG$7&gt;=$J27,AG$7&lt;=$K27),($D27*(1-$P27)/$N27),0))),IF(AND(AG$7&gt;=$J27,AG$7&lt;=$K27),(($D27-$O27)/$N27),0))))),(((IF(Data!$C$2&gt;0,(IF(OR(AG$5=Data!$F$2,AG$5=Data!$G$2,(IF(COUNTIF(Data!$A$2:$A$939,AG$7),AG$7=(VLOOKUP(AG$7,Data!$A$2:$A$852,1,FALSE)),0))),"H",IF(AND(AG$7&gt;=$J27,AG$7&lt;=$L27),($D27*$P27/$M27),0))),IF(AND(AG$7&gt;=$J27,AG$7&lt;=$L27),(($D27*$P27)/$M27),0))))))</f>
        <v>H</v>
      </c>
      <c r="AH28" s="37">
        <f>IF(AH$7&gt;$L27,(((IF(Data!$C$2&gt;0,(IF(OR(AH$5=Data!$F$2,AH$5=Data!$G$2,(IF(COUNTIF(Data!$A$2:$A$939,AH$7),AH$7=(VLOOKUP(AH$7,Data!$A$2:$A$852,1,FALSE)),0))),"H",IF(AND(AH$7&gt;=$J27,AH$7&lt;=$K27),($D27*(1-$P27)/$N27),0))),IF(AND(AH$7&gt;=$J27,AH$7&lt;=$K27),(($D27-$O27)/$N27),0))))),(((IF(Data!$C$2&gt;0,(IF(OR(AH$5=Data!$F$2,AH$5=Data!$G$2,(IF(COUNTIF(Data!$A$2:$A$939,AH$7),AH$7=(VLOOKUP(AH$7,Data!$A$2:$A$852,1,FALSE)),0))),"H",IF(AND(AH$7&gt;=$J27,AH$7&lt;=$L27),($D27*$P27/$M27),0))),IF(AND(AH$7&gt;=$J27,AH$7&lt;=$L27),(($D27*$P27)/$M27),0))))))</f>
        <v>0</v>
      </c>
      <c r="AI28" s="37">
        <f>IF(AI$7&gt;$L27,(((IF(Data!$C$2&gt;0,(IF(OR(AI$5=Data!$F$2,AI$5=Data!$G$2,(IF(COUNTIF(Data!$A$2:$A$939,AI$7),AI$7=(VLOOKUP(AI$7,Data!$A$2:$A$852,1,FALSE)),0))),"H",IF(AND(AI$7&gt;=$J27,AI$7&lt;=$K27),($D27*(1-$P27)/$N27),0))),IF(AND(AI$7&gt;=$J27,AI$7&lt;=$K27),(($D27-$O27)/$N27),0))))),(((IF(Data!$C$2&gt;0,(IF(OR(AI$5=Data!$F$2,AI$5=Data!$G$2,(IF(COUNTIF(Data!$A$2:$A$939,AI$7),AI$7=(VLOOKUP(AI$7,Data!$A$2:$A$852,1,FALSE)),0))),"H",IF(AND(AI$7&gt;=$J27,AI$7&lt;=$L27),($D27*$P27/$M27),0))),IF(AND(AI$7&gt;=$J27,AI$7&lt;=$L27),(($D27*$P27)/$M27),0))))))</f>
        <v>0</v>
      </c>
      <c r="AJ28" s="37">
        <f>IF(AJ$7&gt;$L27,(((IF(Data!$C$2&gt;0,(IF(OR(AJ$5=Data!$F$2,AJ$5=Data!$G$2,(IF(COUNTIF(Data!$A$2:$A$939,AJ$7),AJ$7=(VLOOKUP(AJ$7,Data!$A$2:$A$852,1,FALSE)),0))),"H",IF(AND(AJ$7&gt;=$J27,AJ$7&lt;=$K27),($D27*(1-$P27)/$N27),0))),IF(AND(AJ$7&gt;=$J27,AJ$7&lt;=$K27),(($D27-$O27)/$N27),0))))),(((IF(Data!$C$2&gt;0,(IF(OR(AJ$5=Data!$F$2,AJ$5=Data!$G$2,(IF(COUNTIF(Data!$A$2:$A$939,AJ$7),AJ$7=(VLOOKUP(AJ$7,Data!$A$2:$A$852,1,FALSE)),0))),"H",IF(AND(AJ$7&gt;=$J27,AJ$7&lt;=$L27),($D27*$P27/$M27),0))),IF(AND(AJ$7&gt;=$J27,AJ$7&lt;=$L27),(($D27*$P27)/$M27),0))))))</f>
        <v>0</v>
      </c>
      <c r="AK28" s="37">
        <f>IF(AK$7&gt;$L27,(((IF(Data!$C$2&gt;0,(IF(OR(AK$5=Data!$F$2,AK$5=Data!$G$2,(IF(COUNTIF(Data!$A$2:$A$939,AK$7),AK$7=(VLOOKUP(AK$7,Data!$A$2:$A$852,1,FALSE)),0))),"H",IF(AND(AK$7&gt;=$J27,AK$7&lt;=$K27),($D27*(1-$P27)/$N27),0))),IF(AND(AK$7&gt;=$J27,AK$7&lt;=$K27),(($D27-$O27)/$N27),0))))),(((IF(Data!$C$2&gt;0,(IF(OR(AK$5=Data!$F$2,AK$5=Data!$G$2,(IF(COUNTIF(Data!$A$2:$A$939,AK$7),AK$7=(VLOOKUP(AK$7,Data!$A$2:$A$852,1,FALSE)),0))),"H",IF(AND(AK$7&gt;=$J27,AK$7&lt;=$L27),($D27*$P27/$M27),0))),IF(AND(AK$7&gt;=$J27,AK$7&lt;=$L27),(($D27*$P27)/$M27),0))))))</f>
        <v>0</v>
      </c>
      <c r="AL28" s="37">
        <f>IF(AL$7&gt;$L27,(((IF(Data!$C$2&gt;0,(IF(OR(AL$5=Data!$F$2,AL$5=Data!$G$2,(IF(COUNTIF(Data!$A$2:$A$939,AL$7),AL$7=(VLOOKUP(AL$7,Data!$A$2:$A$852,1,FALSE)),0))),"H",IF(AND(AL$7&gt;=$J27,AL$7&lt;=$K27),($D27*(1-$P27)/$N27),0))),IF(AND(AL$7&gt;=$J27,AL$7&lt;=$K27),(($D27-$O27)/$N27),0))))),(((IF(Data!$C$2&gt;0,(IF(OR(AL$5=Data!$F$2,AL$5=Data!$G$2,(IF(COUNTIF(Data!$A$2:$A$939,AL$7),AL$7=(VLOOKUP(AL$7,Data!$A$2:$A$852,1,FALSE)),0))),"H",IF(AND(AL$7&gt;=$J27,AL$7&lt;=$L27),($D27*$P27/$M27),0))),IF(AND(AL$7&gt;=$J27,AL$7&lt;=$L27),(($D27*$P27)/$M27),0))))))</f>
        <v>0</v>
      </c>
      <c r="AM28" s="37" t="str">
        <f>IF(AM$7&gt;$L27,(((IF(Data!$C$2&gt;0,(IF(OR(AM$5=Data!$F$2,AM$5=Data!$G$2,(IF(COUNTIF(Data!$A$2:$A$939,AM$7),AM$7=(VLOOKUP(AM$7,Data!$A$2:$A$852,1,FALSE)),0))),"H",IF(AND(AM$7&gt;=$J27,AM$7&lt;=$K27),($D27*(1-$P27)/$N27),0))),IF(AND(AM$7&gt;=$J27,AM$7&lt;=$K27),(($D27-$O27)/$N27),0))))),(((IF(Data!$C$2&gt;0,(IF(OR(AM$5=Data!$F$2,AM$5=Data!$G$2,(IF(COUNTIF(Data!$A$2:$A$939,AM$7),AM$7=(VLOOKUP(AM$7,Data!$A$2:$A$852,1,FALSE)),0))),"H",IF(AND(AM$7&gt;=$J27,AM$7&lt;=$L27),($D27*$P27/$M27),0))),IF(AND(AM$7&gt;=$J27,AM$7&lt;=$L27),(($D27*$P27)/$M27),0))))))</f>
        <v>H</v>
      </c>
      <c r="AN28" s="37" t="str">
        <f>IF(AN$7&gt;$L27,(((IF(Data!$C$2&gt;0,(IF(OR(AN$5=Data!$F$2,AN$5=Data!$G$2,(IF(COUNTIF(Data!$A$2:$A$939,AN$7),AN$7=(VLOOKUP(AN$7,Data!$A$2:$A$852,1,FALSE)),0))),"H",IF(AND(AN$7&gt;=$J27,AN$7&lt;=$K27),($D27*(1-$P27)/$N27),0))),IF(AND(AN$7&gt;=$J27,AN$7&lt;=$K27),(($D27-$O27)/$N27),0))))),(((IF(Data!$C$2&gt;0,(IF(OR(AN$5=Data!$F$2,AN$5=Data!$G$2,(IF(COUNTIF(Data!$A$2:$A$939,AN$7),AN$7=(VLOOKUP(AN$7,Data!$A$2:$A$852,1,FALSE)),0))),"H",IF(AND(AN$7&gt;=$J27,AN$7&lt;=$L27),($D27*$P27/$M27),0))),IF(AND(AN$7&gt;=$J27,AN$7&lt;=$L27),(($D27*$P27)/$M27),0))))))</f>
        <v>H</v>
      </c>
      <c r="AO28" s="37">
        <f>IF(AO$7&gt;$L27,(((IF(Data!$C$2&gt;0,(IF(OR(AO$5=Data!$F$2,AO$5=Data!$G$2,(IF(COUNTIF(Data!$A$2:$A$939,AO$7),AO$7=(VLOOKUP(AO$7,Data!$A$2:$A$852,1,FALSE)),0))),"H",IF(AND(AO$7&gt;=$J27,AO$7&lt;=$K27),($D27*(1-$P27)/$N27),0))),IF(AND(AO$7&gt;=$J27,AO$7&lt;=$K27),(($D27-$O27)/$N27),0))))),(((IF(Data!$C$2&gt;0,(IF(OR(AO$5=Data!$F$2,AO$5=Data!$G$2,(IF(COUNTIF(Data!$A$2:$A$939,AO$7),AO$7=(VLOOKUP(AO$7,Data!$A$2:$A$852,1,FALSE)),0))),"H",IF(AND(AO$7&gt;=$J27,AO$7&lt;=$L27),($D27*$P27/$M27),0))),IF(AND(AO$7&gt;=$J27,AO$7&lt;=$L27),(($D27*$P27)/$M27),0))))))</f>
        <v>0</v>
      </c>
      <c r="AP28" s="37">
        <f>IF(AP$7&gt;$L27,(((IF(Data!$C$2&gt;0,(IF(OR(AP$5=Data!$F$2,AP$5=Data!$G$2,(IF(COUNTIF(Data!$A$2:$A$939,AP$7),AP$7=(VLOOKUP(AP$7,Data!$A$2:$A$852,1,FALSE)),0))),"H",IF(AND(AP$7&gt;=$J27,AP$7&lt;=$K27),($D27*(1-$P27)/$N27),0))),IF(AND(AP$7&gt;=$J27,AP$7&lt;=$K27),(($D27-$O27)/$N27),0))))),(((IF(Data!$C$2&gt;0,(IF(OR(AP$5=Data!$F$2,AP$5=Data!$G$2,(IF(COUNTIF(Data!$A$2:$A$939,AP$7),AP$7=(VLOOKUP(AP$7,Data!$A$2:$A$852,1,FALSE)),0))),"H",IF(AND(AP$7&gt;=$J27,AP$7&lt;=$L27),($D27*$P27/$M27),0))),IF(AND(AP$7&gt;=$J27,AP$7&lt;=$L27),(($D27*$P27)/$M27),0))))))</f>
        <v>0</v>
      </c>
      <c r="AQ28" s="37">
        <f>IF(AQ$7&gt;$L27,(((IF(Data!$C$2&gt;0,(IF(OR(AQ$5=Data!$F$2,AQ$5=Data!$G$2,(IF(COUNTIF(Data!$A$2:$A$939,AQ$7),AQ$7=(VLOOKUP(AQ$7,Data!$A$2:$A$852,1,FALSE)),0))),"H",IF(AND(AQ$7&gt;=$J27,AQ$7&lt;=$K27),($D27*(1-$P27)/$N27),0))),IF(AND(AQ$7&gt;=$J27,AQ$7&lt;=$K27),(($D27-$O27)/$N27),0))))),(((IF(Data!$C$2&gt;0,(IF(OR(AQ$5=Data!$F$2,AQ$5=Data!$G$2,(IF(COUNTIF(Data!$A$2:$A$939,AQ$7),AQ$7=(VLOOKUP(AQ$7,Data!$A$2:$A$852,1,FALSE)),0))),"H",IF(AND(AQ$7&gt;=$J27,AQ$7&lt;=$L27),($D27*$P27/$M27),0))),IF(AND(AQ$7&gt;=$J27,AQ$7&lt;=$L27),(($D27*$P27)/$M27),0))))))</f>
        <v>0</v>
      </c>
      <c r="AR28" s="37">
        <f>IF(AR$7&gt;$L27,(((IF(Data!$C$2&gt;0,(IF(OR(AR$5=Data!$F$2,AR$5=Data!$G$2,(IF(COUNTIF(Data!$A$2:$A$939,AR$7),AR$7=(VLOOKUP(AR$7,Data!$A$2:$A$852,1,FALSE)),0))),"H",IF(AND(AR$7&gt;=$J27,AR$7&lt;=$K27),($D27*(1-$P27)/$N27),0))),IF(AND(AR$7&gt;=$J27,AR$7&lt;=$K27),(($D27-$O27)/$N27),0))))),(((IF(Data!$C$2&gt;0,(IF(OR(AR$5=Data!$F$2,AR$5=Data!$G$2,(IF(COUNTIF(Data!$A$2:$A$939,AR$7),AR$7=(VLOOKUP(AR$7,Data!$A$2:$A$852,1,FALSE)),0))),"H",IF(AND(AR$7&gt;=$J27,AR$7&lt;=$L27),($D27*$P27/$M27),0))),IF(AND(AR$7&gt;=$J27,AR$7&lt;=$L27),(($D27*$P27)/$M27),0))))))</f>
        <v>0</v>
      </c>
      <c r="AS28" s="37">
        <f>IF(AS$7&gt;$L27,(((IF(Data!$C$2&gt;0,(IF(OR(AS$5=Data!$F$2,AS$5=Data!$G$2,(IF(COUNTIF(Data!$A$2:$A$939,AS$7),AS$7=(VLOOKUP(AS$7,Data!$A$2:$A$852,1,FALSE)),0))),"H",IF(AND(AS$7&gt;=$J27,AS$7&lt;=$K27),($D27*(1-$P27)/$N27),0))),IF(AND(AS$7&gt;=$J27,AS$7&lt;=$K27),(($D27-$O27)/$N27),0))))),(((IF(Data!$C$2&gt;0,(IF(OR(AS$5=Data!$F$2,AS$5=Data!$G$2,(IF(COUNTIF(Data!$A$2:$A$939,AS$7),AS$7=(VLOOKUP(AS$7,Data!$A$2:$A$852,1,FALSE)),0))),"H",IF(AND(AS$7&gt;=$J27,AS$7&lt;=$L27),($D27*$P27/$M27),0))),IF(AND(AS$7&gt;=$J27,AS$7&lt;=$L27),(($D27*$P27)/$M27),0))))))</f>
        <v>0</v>
      </c>
      <c r="AT28" s="37" t="str">
        <f>IF(AT$7&gt;$L27,(((IF(Data!$C$2&gt;0,(IF(OR(AT$5=Data!$F$2,AT$5=Data!$G$2,(IF(COUNTIF(Data!$A$2:$A$939,AT$7),AT$7=(VLOOKUP(AT$7,Data!$A$2:$A$852,1,FALSE)),0))),"H",IF(AND(AT$7&gt;=$J27,AT$7&lt;=$K27),($D27*(1-$P27)/$N27),0))),IF(AND(AT$7&gt;=$J27,AT$7&lt;=$K27),(($D27-$O27)/$N27),0))))),(((IF(Data!$C$2&gt;0,(IF(OR(AT$5=Data!$F$2,AT$5=Data!$G$2,(IF(COUNTIF(Data!$A$2:$A$939,AT$7),AT$7=(VLOOKUP(AT$7,Data!$A$2:$A$852,1,FALSE)),0))),"H",IF(AND(AT$7&gt;=$J27,AT$7&lt;=$L27),($D27*$P27/$M27),0))),IF(AND(AT$7&gt;=$J27,AT$7&lt;=$L27),(($D27*$P27)/$M27),0))))))</f>
        <v>H</v>
      </c>
      <c r="AU28" s="37" t="str">
        <f>IF(AU$7&gt;$L27,(((IF(Data!$C$2&gt;0,(IF(OR(AU$5=Data!$F$2,AU$5=Data!$G$2,(IF(COUNTIF(Data!$A$2:$A$939,AU$7),AU$7=(VLOOKUP(AU$7,Data!$A$2:$A$852,1,FALSE)),0))),"H",IF(AND(AU$7&gt;=$J27,AU$7&lt;=$K27),($D27*(1-$P27)/$N27),0))),IF(AND(AU$7&gt;=$J27,AU$7&lt;=$K27),(($D27-$O27)/$N27),0))))),(((IF(Data!$C$2&gt;0,(IF(OR(AU$5=Data!$F$2,AU$5=Data!$G$2,(IF(COUNTIF(Data!$A$2:$A$939,AU$7),AU$7=(VLOOKUP(AU$7,Data!$A$2:$A$852,1,FALSE)),0))),"H",IF(AND(AU$7&gt;=$J27,AU$7&lt;=$L27),($D27*$P27/$M27),0))),IF(AND(AU$7&gt;=$J27,AU$7&lt;=$L27),(($D27*$P27)/$M27),0))))))</f>
        <v>H</v>
      </c>
      <c r="AV28" s="37">
        <f>IF(AV$7&gt;$L27,(((IF(Data!$C$2&gt;0,(IF(OR(AV$5=Data!$F$2,AV$5=Data!$G$2,(IF(COUNTIF(Data!$A$2:$A$939,AV$7),AV$7=(VLOOKUP(AV$7,Data!$A$2:$A$852,1,FALSE)),0))),"H",IF(AND(AV$7&gt;=$J27,AV$7&lt;=$K27),($D27*(1-$P27)/$N27),0))),IF(AND(AV$7&gt;=$J27,AV$7&lt;=$K27),(($D27-$O27)/$N27),0))))),(((IF(Data!$C$2&gt;0,(IF(OR(AV$5=Data!$F$2,AV$5=Data!$G$2,(IF(COUNTIF(Data!$A$2:$A$939,AV$7),AV$7=(VLOOKUP(AV$7,Data!$A$2:$A$852,1,FALSE)),0))),"H",IF(AND(AV$7&gt;=$J27,AV$7&lt;=$L27),($D27*$P27/$M27),0))),IF(AND(AV$7&gt;=$J27,AV$7&lt;=$L27),(($D27*$P27)/$M27),0))))))</f>
        <v>0</v>
      </c>
      <c r="AW28" s="37">
        <f>IF(AW$7&gt;$L27,(((IF(Data!$C$2&gt;0,(IF(OR(AW$5=Data!$F$2,AW$5=Data!$G$2,(IF(COUNTIF(Data!$A$2:$A$939,AW$7),AW$7=(VLOOKUP(AW$7,Data!$A$2:$A$852,1,FALSE)),0))),"H",IF(AND(AW$7&gt;=$J27,AW$7&lt;=$K27),($D27*(1-$P27)/$N27),0))),IF(AND(AW$7&gt;=$J27,AW$7&lt;=$K27),(($D27-$O27)/$N27),0))))),(((IF(Data!$C$2&gt;0,(IF(OR(AW$5=Data!$F$2,AW$5=Data!$G$2,(IF(COUNTIF(Data!$A$2:$A$939,AW$7),AW$7=(VLOOKUP(AW$7,Data!$A$2:$A$852,1,FALSE)),0))),"H",IF(AND(AW$7&gt;=$J27,AW$7&lt;=$L27),($D27*$P27/$M27),0))),IF(AND(AW$7&gt;=$J27,AW$7&lt;=$L27),(($D27*$P27)/$M27),0))))))</f>
        <v>0</v>
      </c>
      <c r="AX28" s="37">
        <f>IF(AX$7&gt;$L27,(((IF(Data!$C$2&gt;0,(IF(OR(AX$5=Data!$F$2,AX$5=Data!$G$2,(IF(COUNTIF(Data!$A$2:$A$939,AX$7),AX$7=(VLOOKUP(AX$7,Data!$A$2:$A$852,1,FALSE)),0))),"H",IF(AND(AX$7&gt;=$J27,AX$7&lt;=$K27),($D27*(1-$P27)/$N27),0))),IF(AND(AX$7&gt;=$J27,AX$7&lt;=$K27),(($D27-$O27)/$N27),0))))),(((IF(Data!$C$2&gt;0,(IF(OR(AX$5=Data!$F$2,AX$5=Data!$G$2,(IF(COUNTIF(Data!$A$2:$A$939,AX$7),AX$7=(VLOOKUP(AX$7,Data!$A$2:$A$852,1,FALSE)),0))),"H",IF(AND(AX$7&gt;=$J27,AX$7&lt;=$L27),($D27*$P27/$M27),0))),IF(AND(AX$7&gt;=$J27,AX$7&lt;=$L27),(($D27*$P27)/$M27),0))))))</f>
        <v>0</v>
      </c>
      <c r="AY28" s="37">
        <f>IF(AY$7&gt;$L27,(((IF(Data!$C$2&gt;0,(IF(OR(AY$5=Data!$F$2,AY$5=Data!$G$2,(IF(COUNTIF(Data!$A$2:$A$939,AY$7),AY$7=(VLOOKUP(AY$7,Data!$A$2:$A$852,1,FALSE)),0))),"H",IF(AND(AY$7&gt;=$J27,AY$7&lt;=$K27),($D27*(1-$P27)/$N27),0))),IF(AND(AY$7&gt;=$J27,AY$7&lt;=$K27),(($D27-$O27)/$N27),0))))),(((IF(Data!$C$2&gt;0,(IF(OR(AY$5=Data!$F$2,AY$5=Data!$G$2,(IF(COUNTIF(Data!$A$2:$A$939,AY$7),AY$7=(VLOOKUP(AY$7,Data!$A$2:$A$852,1,FALSE)),0))),"H",IF(AND(AY$7&gt;=$J27,AY$7&lt;=$L27),($D27*$P27/$M27),0))),IF(AND(AY$7&gt;=$J27,AY$7&lt;=$L27),(($D27*$P27)/$M27),0))))))</f>
        <v>0</v>
      </c>
      <c r="AZ28" s="37">
        <f>IF(AZ$7&gt;$L27,(((IF(Data!$C$2&gt;0,(IF(OR(AZ$5=Data!$F$2,AZ$5=Data!$G$2,(IF(COUNTIF(Data!$A$2:$A$939,AZ$7),AZ$7=(VLOOKUP(AZ$7,Data!$A$2:$A$852,1,FALSE)),0))),"H",IF(AND(AZ$7&gt;=$J27,AZ$7&lt;=$K27),($D27*(1-$P27)/$N27),0))),IF(AND(AZ$7&gt;=$J27,AZ$7&lt;=$K27),(($D27-$O27)/$N27),0))))),(((IF(Data!$C$2&gt;0,(IF(OR(AZ$5=Data!$F$2,AZ$5=Data!$G$2,(IF(COUNTIF(Data!$A$2:$A$939,AZ$7),AZ$7=(VLOOKUP(AZ$7,Data!$A$2:$A$852,1,FALSE)),0))),"H",IF(AND(AZ$7&gt;=$J27,AZ$7&lt;=$L27),($D27*$P27/$M27),0))),IF(AND(AZ$7&gt;=$J27,AZ$7&lt;=$L27),(($D27*$P27)/$M27),0))))))</f>
        <v>0</v>
      </c>
      <c r="BA28" s="37" t="str">
        <f>IF(BA$7&gt;$L27,(((IF(Data!$C$2&gt;0,(IF(OR(BA$5=Data!$F$2,BA$5=Data!$G$2,(IF(COUNTIF(Data!$A$2:$A$939,BA$7),BA$7=(VLOOKUP(BA$7,Data!$A$2:$A$852,1,FALSE)),0))),"H",IF(AND(BA$7&gt;=$J27,BA$7&lt;=$K27),($D27*(1-$P27)/$N27),0))),IF(AND(BA$7&gt;=$J27,BA$7&lt;=$K27),(($D27-$O27)/$N27),0))))),(((IF(Data!$C$2&gt;0,(IF(OR(BA$5=Data!$F$2,BA$5=Data!$G$2,(IF(COUNTIF(Data!$A$2:$A$939,BA$7),BA$7=(VLOOKUP(BA$7,Data!$A$2:$A$852,1,FALSE)),0))),"H",IF(AND(BA$7&gt;=$J27,BA$7&lt;=$L27),($D27*$P27/$M27),0))),IF(AND(BA$7&gt;=$J27,BA$7&lt;=$L27),(($D27*$P27)/$M27),0))))))</f>
        <v>H</v>
      </c>
      <c r="BB28" s="37" t="str">
        <f>IF(BB$7&gt;$L27,(((IF(Data!$C$2&gt;0,(IF(OR(BB$5=Data!$F$2,BB$5=Data!$G$2,(IF(COUNTIF(Data!$A$2:$A$939,BB$7),BB$7=(VLOOKUP(BB$7,Data!$A$2:$A$852,1,FALSE)),0))),"H",IF(AND(BB$7&gt;=$J27,BB$7&lt;=$K27),($D27*(1-$P27)/$N27),0))),IF(AND(BB$7&gt;=$J27,BB$7&lt;=$K27),(($D27-$O27)/$N27),0))))),(((IF(Data!$C$2&gt;0,(IF(OR(BB$5=Data!$F$2,BB$5=Data!$G$2,(IF(COUNTIF(Data!$A$2:$A$939,BB$7),BB$7=(VLOOKUP(BB$7,Data!$A$2:$A$852,1,FALSE)),0))),"H",IF(AND(BB$7&gt;=$J27,BB$7&lt;=$L27),($D27*$P27/$M27),0))),IF(AND(BB$7&gt;=$J27,BB$7&lt;=$L27),(($D27*$P27)/$M27),0))))))</f>
        <v>H</v>
      </c>
      <c r="BC28" s="37">
        <f>IF(BC$7&gt;$L27,(((IF(Data!$C$2&gt;0,(IF(OR(BC$5=Data!$F$2,BC$5=Data!$G$2,(IF(COUNTIF(Data!$A$2:$A$939,BC$7),BC$7=(VLOOKUP(BC$7,Data!$A$2:$A$852,1,FALSE)),0))),"H",IF(AND(BC$7&gt;=$J27,BC$7&lt;=$K27),($D27*(1-$P27)/$N27),0))),IF(AND(BC$7&gt;=$J27,BC$7&lt;=$K27),(($D27-$O27)/$N27),0))))),(((IF(Data!$C$2&gt;0,(IF(OR(BC$5=Data!$F$2,BC$5=Data!$G$2,(IF(COUNTIF(Data!$A$2:$A$939,BC$7),BC$7=(VLOOKUP(BC$7,Data!$A$2:$A$852,1,FALSE)),0))),"H",IF(AND(BC$7&gt;=$J27,BC$7&lt;=$L27),($D27*$P27/$M27),0))),IF(AND(BC$7&gt;=$J27,BC$7&lt;=$L27),(($D27*$P27)/$M27),0))))))</f>
        <v>0</v>
      </c>
      <c r="BD28" s="37">
        <f>IF(BD$7&gt;$L27,(((IF(Data!$C$2&gt;0,(IF(OR(BD$5=Data!$F$2,BD$5=Data!$G$2,(IF(COUNTIF(Data!$A$2:$A$939,BD$7),BD$7=(VLOOKUP(BD$7,Data!$A$2:$A$852,1,FALSE)),0))),"H",IF(AND(BD$7&gt;=$J27,BD$7&lt;=$K27),($D27*(1-$P27)/$N27),0))),IF(AND(BD$7&gt;=$J27,BD$7&lt;=$K27),(($D27-$O27)/$N27),0))))),(((IF(Data!$C$2&gt;0,(IF(OR(BD$5=Data!$F$2,BD$5=Data!$G$2,(IF(COUNTIF(Data!$A$2:$A$939,BD$7),BD$7=(VLOOKUP(BD$7,Data!$A$2:$A$852,1,FALSE)),0))),"H",IF(AND(BD$7&gt;=$J27,BD$7&lt;=$L27),($D27*$P27/$M27),0))),IF(AND(BD$7&gt;=$J27,BD$7&lt;=$L27),(($D27*$P27)/$M27),0))))))</f>
        <v>0</v>
      </c>
      <c r="BE28" s="37">
        <f>IF(BE$7&gt;$L27,(((IF(Data!$C$2&gt;0,(IF(OR(BE$5=Data!$F$2,BE$5=Data!$G$2,(IF(COUNTIF(Data!$A$2:$A$939,BE$7),BE$7=(VLOOKUP(BE$7,Data!$A$2:$A$852,1,FALSE)),0))),"H",IF(AND(BE$7&gt;=$J27,BE$7&lt;=$K27),($D27*(1-$P27)/$N27),0))),IF(AND(BE$7&gt;=$J27,BE$7&lt;=$K27),(($D27-$O27)/$N27),0))))),(((IF(Data!$C$2&gt;0,(IF(OR(BE$5=Data!$F$2,BE$5=Data!$G$2,(IF(COUNTIF(Data!$A$2:$A$939,BE$7),BE$7=(VLOOKUP(BE$7,Data!$A$2:$A$852,1,FALSE)),0))),"H",IF(AND(BE$7&gt;=$J27,BE$7&lt;=$L27),($D27*$P27/$M27),0))),IF(AND(BE$7&gt;=$J27,BE$7&lt;=$L27),(($D27*$P27)/$M27),0))))))</f>
        <v>0</v>
      </c>
      <c r="BF28" s="37">
        <f>IF(BF$7&gt;$L27,(((IF(Data!$C$2&gt;0,(IF(OR(BF$5=Data!$F$2,BF$5=Data!$G$2,(IF(COUNTIF(Data!$A$2:$A$939,BF$7),BF$7=(VLOOKUP(BF$7,Data!$A$2:$A$852,1,FALSE)),0))),"H",IF(AND(BF$7&gt;=$J27,BF$7&lt;=$K27),($D27*(1-$P27)/$N27),0))),IF(AND(BF$7&gt;=$J27,BF$7&lt;=$K27),(($D27-$O27)/$N27),0))))),(((IF(Data!$C$2&gt;0,(IF(OR(BF$5=Data!$F$2,BF$5=Data!$G$2,(IF(COUNTIF(Data!$A$2:$A$939,BF$7),BF$7=(VLOOKUP(BF$7,Data!$A$2:$A$852,1,FALSE)),0))),"H",IF(AND(BF$7&gt;=$J27,BF$7&lt;=$L27),($D27*$P27/$M27),0))),IF(AND(BF$7&gt;=$J27,BF$7&lt;=$L27),(($D27*$P27)/$M27),0))))))</f>
        <v>0</v>
      </c>
      <c r="BG28" s="37">
        <f>IF(BG$7&gt;$L27,(((IF(Data!$C$2&gt;0,(IF(OR(BG$5=Data!$F$2,BG$5=Data!$G$2,(IF(COUNTIF(Data!$A$2:$A$939,BG$7),BG$7=(VLOOKUP(BG$7,Data!$A$2:$A$852,1,FALSE)),0))),"H",IF(AND(BG$7&gt;=$J27,BG$7&lt;=$K27),($D27*(1-$P27)/$N27),0))),IF(AND(BG$7&gt;=$J27,BG$7&lt;=$K27),(($D27-$O27)/$N27),0))))),(((IF(Data!$C$2&gt;0,(IF(OR(BG$5=Data!$F$2,BG$5=Data!$G$2,(IF(COUNTIF(Data!$A$2:$A$939,BG$7),BG$7=(VLOOKUP(BG$7,Data!$A$2:$A$852,1,FALSE)),0))),"H",IF(AND(BG$7&gt;=$J27,BG$7&lt;=$L27),($D27*$P27/$M27),0))),IF(AND(BG$7&gt;=$J27,BG$7&lt;=$L27),(($D27*$P27)/$M27),0))))))</f>
        <v>0</v>
      </c>
      <c r="BH28" s="37" t="str">
        <f>IF(BH$7&gt;$L27,(((IF(Data!$C$2&gt;0,(IF(OR(BH$5=Data!$F$2,BH$5=Data!$G$2,(IF(COUNTIF(Data!$A$2:$A$939,BH$7),BH$7=(VLOOKUP(BH$7,Data!$A$2:$A$852,1,FALSE)),0))),"H",IF(AND(BH$7&gt;=$J27,BH$7&lt;=$K27),($D27*(1-$P27)/$N27),0))),IF(AND(BH$7&gt;=$J27,BH$7&lt;=$K27),(($D27-$O27)/$N27),0))))),(((IF(Data!$C$2&gt;0,(IF(OR(BH$5=Data!$F$2,BH$5=Data!$G$2,(IF(COUNTIF(Data!$A$2:$A$939,BH$7),BH$7=(VLOOKUP(BH$7,Data!$A$2:$A$852,1,FALSE)),0))),"H",IF(AND(BH$7&gt;=$J27,BH$7&lt;=$L27),($D27*$P27/$M27),0))),IF(AND(BH$7&gt;=$J27,BH$7&lt;=$L27),(($D27*$P27)/$M27),0))))))</f>
        <v>H</v>
      </c>
      <c r="BI28" s="37" t="str">
        <f>IF(BI$7&gt;$L27,(((IF(Data!$C$2&gt;0,(IF(OR(BI$5=Data!$F$2,BI$5=Data!$G$2,(IF(COUNTIF(Data!$A$2:$A$939,BI$7),BI$7=(VLOOKUP(BI$7,Data!$A$2:$A$852,1,FALSE)),0))),"H",IF(AND(BI$7&gt;=$J27,BI$7&lt;=$K27),($D27*(1-$P27)/$N27),0))),IF(AND(BI$7&gt;=$J27,BI$7&lt;=$K27),(($D27-$O27)/$N27),0))))),(((IF(Data!$C$2&gt;0,(IF(OR(BI$5=Data!$F$2,BI$5=Data!$G$2,(IF(COUNTIF(Data!$A$2:$A$939,BI$7),BI$7=(VLOOKUP(BI$7,Data!$A$2:$A$852,1,FALSE)),0))),"H",IF(AND(BI$7&gt;=$J27,BI$7&lt;=$L27),($D27*$P27/$M27),0))),IF(AND(BI$7&gt;=$J27,BI$7&lt;=$L27),(($D27*$P27)/$M27),0))))))</f>
        <v>H</v>
      </c>
      <c r="BJ28" s="37">
        <f>IF(BJ$7&gt;$L27,(((IF(Data!$C$2&gt;0,(IF(OR(BJ$5=Data!$F$2,BJ$5=Data!$G$2,(IF(COUNTIF(Data!$A$2:$A$939,BJ$7),BJ$7=(VLOOKUP(BJ$7,Data!$A$2:$A$852,1,FALSE)),0))),"H",IF(AND(BJ$7&gt;=$J27,BJ$7&lt;=$K27),($D27*(1-$P27)/$N27),0))),IF(AND(BJ$7&gt;=$J27,BJ$7&lt;=$K27),(($D27-$O27)/$N27),0))))),(((IF(Data!$C$2&gt;0,(IF(OR(BJ$5=Data!$F$2,BJ$5=Data!$G$2,(IF(COUNTIF(Data!$A$2:$A$939,BJ$7),BJ$7=(VLOOKUP(BJ$7,Data!$A$2:$A$852,1,FALSE)),0))),"H",IF(AND(BJ$7&gt;=$J27,BJ$7&lt;=$L27),($D27*$P27/$M27),0))),IF(AND(BJ$7&gt;=$J27,BJ$7&lt;=$L27),(($D27*$P27)/$M27),0))))))</f>
        <v>0</v>
      </c>
      <c r="BK28" s="37">
        <f>IF(BK$7&gt;$L27,(((IF(Data!$C$2&gt;0,(IF(OR(BK$5=Data!$F$2,BK$5=Data!$G$2,(IF(COUNTIF(Data!$A$2:$A$939,BK$7),BK$7=(VLOOKUP(BK$7,Data!$A$2:$A$852,1,FALSE)),0))),"H",IF(AND(BK$7&gt;=$J27,BK$7&lt;=$K27),($D27*(1-$P27)/$N27),0))),IF(AND(BK$7&gt;=$J27,BK$7&lt;=$K27),(($D27-$O27)/$N27),0))))),(((IF(Data!$C$2&gt;0,(IF(OR(BK$5=Data!$F$2,BK$5=Data!$G$2,(IF(COUNTIF(Data!$A$2:$A$939,BK$7),BK$7=(VLOOKUP(BK$7,Data!$A$2:$A$852,1,FALSE)),0))),"H",IF(AND(BK$7&gt;=$J27,BK$7&lt;=$L27),($D27*$P27/$M27),0))),IF(AND(BK$7&gt;=$J27,BK$7&lt;=$L27),(($D27*$P27)/$M27),0))))))</f>
        <v>0</v>
      </c>
      <c r="BL28" s="37">
        <f>IF(BL$7&gt;$L27,(((IF(Data!$C$2&gt;0,(IF(OR(BL$5=Data!$F$2,BL$5=Data!$G$2,(IF(COUNTIF(Data!$A$2:$A$939,BL$7),BL$7=(VLOOKUP(BL$7,Data!$A$2:$A$852,1,FALSE)),0))),"H",IF(AND(BL$7&gt;=$J27,BL$7&lt;=$K27),($D27*(1-$P27)/$N27),0))),IF(AND(BL$7&gt;=$J27,BL$7&lt;=$K27),(($D27-$O27)/$N27),0))))),(((IF(Data!$C$2&gt;0,(IF(OR(BL$5=Data!$F$2,BL$5=Data!$G$2,(IF(COUNTIF(Data!$A$2:$A$939,BL$7),BL$7=(VLOOKUP(BL$7,Data!$A$2:$A$852,1,FALSE)),0))),"H",IF(AND(BL$7&gt;=$J27,BL$7&lt;=$L27),($D27*$P27/$M27),0))),IF(AND(BL$7&gt;=$J27,BL$7&lt;=$L27),(($D27*$P27)/$M27),0))))))</f>
        <v>0</v>
      </c>
      <c r="BM28" s="37">
        <f>IF(BM$7&gt;$L27,(((IF(Data!$C$2&gt;0,(IF(OR(BM$5=Data!$F$2,BM$5=Data!$G$2,(IF(COUNTIF(Data!$A$2:$A$939,BM$7),BM$7=(VLOOKUP(BM$7,Data!$A$2:$A$852,1,FALSE)),0))),"H",IF(AND(BM$7&gt;=$J27,BM$7&lt;=$K27),($D27*(1-$P27)/$N27),0))),IF(AND(BM$7&gt;=$J27,BM$7&lt;=$K27),(($D27-$O27)/$N27),0))))),(((IF(Data!$C$2&gt;0,(IF(OR(BM$5=Data!$F$2,BM$5=Data!$G$2,(IF(COUNTIF(Data!$A$2:$A$939,BM$7),BM$7=(VLOOKUP(BM$7,Data!$A$2:$A$852,1,FALSE)),0))),"H",IF(AND(BM$7&gt;=$J27,BM$7&lt;=$L27),($D27*$P27/$M27),0))),IF(AND(BM$7&gt;=$J27,BM$7&lt;=$L27),(($D27*$P27)/$M27),0))))))</f>
        <v>0</v>
      </c>
      <c r="BN28" s="37">
        <f>IF(BN$7&gt;$L27,(((IF(Data!$C$2&gt;0,(IF(OR(BN$5=Data!$F$2,BN$5=Data!$G$2,(IF(COUNTIF(Data!$A$2:$A$939,BN$7),BN$7=(VLOOKUP(BN$7,Data!$A$2:$A$852,1,FALSE)),0))),"H",IF(AND(BN$7&gt;=$J27,BN$7&lt;=$K27),($D27*(1-$P27)/$N27),0))),IF(AND(BN$7&gt;=$J27,BN$7&lt;=$K27),(($D27-$O27)/$N27),0))))),(((IF(Data!$C$2&gt;0,(IF(OR(BN$5=Data!$F$2,BN$5=Data!$G$2,(IF(COUNTIF(Data!$A$2:$A$939,BN$7),BN$7=(VLOOKUP(BN$7,Data!$A$2:$A$852,1,FALSE)),0))),"H",IF(AND(BN$7&gt;=$J27,BN$7&lt;=$L27),($D27*$P27/$M27),0))),IF(AND(BN$7&gt;=$J27,BN$7&lt;=$L27),(($D27*$P27)/$M27),0))))))</f>
        <v>0</v>
      </c>
      <c r="BO28" s="37" t="str">
        <f>IF(BO$7&gt;$L27,(((IF(Data!$C$2&gt;0,(IF(OR(BO$5=Data!$F$2,BO$5=Data!$G$2,(IF(COUNTIF(Data!$A$2:$A$939,BO$7),BO$7=(VLOOKUP(BO$7,Data!$A$2:$A$852,1,FALSE)),0))),"H",IF(AND(BO$7&gt;=$J27,BO$7&lt;=$K27),($D27*(1-$P27)/$N27),0))),IF(AND(BO$7&gt;=$J27,BO$7&lt;=$K27),(($D27-$O27)/$N27),0))))),(((IF(Data!$C$2&gt;0,(IF(OR(BO$5=Data!$F$2,BO$5=Data!$G$2,(IF(COUNTIF(Data!$A$2:$A$939,BO$7),BO$7=(VLOOKUP(BO$7,Data!$A$2:$A$852,1,FALSE)),0))),"H",IF(AND(BO$7&gt;=$J27,BO$7&lt;=$L27),($D27*$P27/$M27),0))),IF(AND(BO$7&gt;=$J27,BO$7&lt;=$L27),(($D27*$P27)/$M27),0))))))</f>
        <v>H</v>
      </c>
      <c r="BP28" s="37" t="str">
        <f>IF(BP$7&gt;$L27,(((IF(Data!$C$2&gt;0,(IF(OR(BP$5=Data!$F$2,BP$5=Data!$G$2,(IF(COUNTIF(Data!$A$2:$A$939,BP$7),BP$7=(VLOOKUP(BP$7,Data!$A$2:$A$852,1,FALSE)),0))),"H",IF(AND(BP$7&gt;=$J27,BP$7&lt;=$K27),($D27*(1-$P27)/$N27),0))),IF(AND(BP$7&gt;=$J27,BP$7&lt;=$K27),(($D27-$O27)/$N27),0))))),(((IF(Data!$C$2&gt;0,(IF(OR(BP$5=Data!$F$2,BP$5=Data!$G$2,(IF(COUNTIF(Data!$A$2:$A$939,BP$7),BP$7=(VLOOKUP(BP$7,Data!$A$2:$A$852,1,FALSE)),0))),"H",IF(AND(BP$7&gt;=$J27,BP$7&lt;=$L27),($D27*$P27/$M27),0))),IF(AND(BP$7&gt;=$J27,BP$7&lt;=$L27),(($D27*$P27)/$M27),0))))))</f>
        <v>H</v>
      </c>
      <c r="BQ28" s="37">
        <f>IF(BQ$7&gt;$L27,(((IF(Data!$C$2&gt;0,(IF(OR(BQ$5=Data!$F$2,BQ$5=Data!$G$2,(IF(COUNTIF(Data!$A$2:$A$939,BQ$7),BQ$7=(VLOOKUP(BQ$7,Data!$A$2:$A$852,1,FALSE)),0))),"H",IF(AND(BQ$7&gt;=$J27,BQ$7&lt;=$K27),($D27*(1-$P27)/$N27),0))),IF(AND(BQ$7&gt;=$J27,BQ$7&lt;=$K27),(($D27-$O27)/$N27),0))))),(((IF(Data!$C$2&gt;0,(IF(OR(BQ$5=Data!$F$2,BQ$5=Data!$G$2,(IF(COUNTIF(Data!$A$2:$A$939,BQ$7),BQ$7=(VLOOKUP(BQ$7,Data!$A$2:$A$852,1,FALSE)),0))),"H",IF(AND(BQ$7&gt;=$J27,BQ$7&lt;=$L27),($D27*$P27/$M27),0))),IF(AND(BQ$7&gt;=$J27,BQ$7&lt;=$L27),(($D27*$P27)/$M27),0))))))</f>
        <v>0</v>
      </c>
      <c r="BR28" s="37">
        <f>IF(BR$7&gt;$L27,(((IF(Data!$C$2&gt;0,(IF(OR(BR$5=Data!$F$2,BR$5=Data!$G$2,(IF(COUNTIF(Data!$A$2:$A$939,BR$7),BR$7=(VLOOKUP(BR$7,Data!$A$2:$A$852,1,FALSE)),0))),"H",IF(AND(BR$7&gt;=$J27,BR$7&lt;=$K27),($D27*(1-$P27)/$N27),0))),IF(AND(BR$7&gt;=$J27,BR$7&lt;=$K27),(($D27-$O27)/$N27),0))))),(((IF(Data!$C$2&gt;0,(IF(OR(BR$5=Data!$F$2,BR$5=Data!$G$2,(IF(COUNTIF(Data!$A$2:$A$939,BR$7),BR$7=(VLOOKUP(BR$7,Data!$A$2:$A$852,1,FALSE)),0))),"H",IF(AND(BR$7&gt;=$J27,BR$7&lt;=$L27),($D27*$P27/$M27),0))),IF(AND(BR$7&gt;=$J27,BR$7&lt;=$L27),(($D27*$P27)/$M27),0))))))</f>
        <v>0</v>
      </c>
      <c r="BS28" s="37">
        <f>IF(BS$7&gt;$L27,(((IF(Data!$C$2&gt;0,(IF(OR(BS$5=Data!$F$2,BS$5=Data!$G$2,(IF(COUNTIF(Data!$A$2:$A$939,BS$7),BS$7=(VLOOKUP(BS$7,Data!$A$2:$A$852,1,FALSE)),0))),"H",IF(AND(BS$7&gt;=$J27,BS$7&lt;=$K27),($D27*(1-$P27)/$N27),0))),IF(AND(BS$7&gt;=$J27,BS$7&lt;=$K27),(($D27-$O27)/$N27),0))))),(((IF(Data!$C$2&gt;0,(IF(OR(BS$5=Data!$F$2,BS$5=Data!$G$2,(IF(COUNTIF(Data!$A$2:$A$939,BS$7),BS$7=(VLOOKUP(BS$7,Data!$A$2:$A$852,1,FALSE)),0))),"H",IF(AND(BS$7&gt;=$J27,BS$7&lt;=$L27),($D27*$P27/$M27),0))),IF(AND(BS$7&gt;=$J27,BS$7&lt;=$L27),(($D27*$P27)/$M27),0))))))</f>
        <v>0</v>
      </c>
      <c r="BT28" s="37">
        <f>IF(BT$7&gt;$L27,(((IF(Data!$C$2&gt;0,(IF(OR(BT$5=Data!$F$2,BT$5=Data!$G$2,(IF(COUNTIF(Data!$A$2:$A$939,BT$7),BT$7=(VLOOKUP(BT$7,Data!$A$2:$A$852,1,FALSE)),0))),"H",IF(AND(BT$7&gt;=$J27,BT$7&lt;=$K27),($D27*(1-$P27)/$N27),0))),IF(AND(BT$7&gt;=$J27,BT$7&lt;=$K27),(($D27-$O27)/$N27),0))))),(((IF(Data!$C$2&gt;0,(IF(OR(BT$5=Data!$F$2,BT$5=Data!$G$2,(IF(COUNTIF(Data!$A$2:$A$939,BT$7),BT$7=(VLOOKUP(BT$7,Data!$A$2:$A$852,1,FALSE)),0))),"H",IF(AND(BT$7&gt;=$J27,BT$7&lt;=$L27),($D27*$P27/$M27),0))),IF(AND(BT$7&gt;=$J27,BT$7&lt;=$L27),(($D27*$P27)/$M27),0))))))</f>
        <v>0</v>
      </c>
      <c r="BU28" s="37">
        <f>IF(BU$7&gt;$L27,(((IF(Data!$C$2&gt;0,(IF(OR(BU$5=Data!$F$2,BU$5=Data!$G$2,(IF(COUNTIF(Data!$A$2:$A$939,BU$7),BU$7=(VLOOKUP(BU$7,Data!$A$2:$A$852,1,FALSE)),0))),"H",IF(AND(BU$7&gt;=$J27,BU$7&lt;=$K27),($D27*(1-$P27)/$N27),0))),IF(AND(BU$7&gt;=$J27,BU$7&lt;=$K27),(($D27-$O27)/$N27),0))))),(((IF(Data!$C$2&gt;0,(IF(OR(BU$5=Data!$F$2,BU$5=Data!$G$2,(IF(COUNTIF(Data!$A$2:$A$939,BU$7),BU$7=(VLOOKUP(BU$7,Data!$A$2:$A$852,1,FALSE)),0))),"H",IF(AND(BU$7&gt;=$J27,BU$7&lt;=$L27),($D27*$P27/$M27),0))),IF(AND(BU$7&gt;=$J27,BU$7&lt;=$L27),(($D27*$P27)/$M27),0))))))</f>
        <v>0</v>
      </c>
      <c r="BV28" s="37" t="str">
        <f>IF(BV$7&gt;$L27,(((IF(Data!$C$2&gt;0,(IF(OR(BV$5=Data!$F$2,BV$5=Data!$G$2,(IF(COUNTIF(Data!$A$2:$A$939,BV$7),BV$7=(VLOOKUP(BV$7,Data!$A$2:$A$852,1,FALSE)),0))),"H",IF(AND(BV$7&gt;=$J27,BV$7&lt;=$K27),($D27*(1-$P27)/$N27),0))),IF(AND(BV$7&gt;=$J27,BV$7&lt;=$K27),(($D27-$O27)/$N27),0))))),(((IF(Data!$C$2&gt;0,(IF(OR(BV$5=Data!$F$2,BV$5=Data!$G$2,(IF(COUNTIF(Data!$A$2:$A$939,BV$7),BV$7=(VLOOKUP(BV$7,Data!$A$2:$A$852,1,FALSE)),0))),"H",IF(AND(BV$7&gt;=$J27,BV$7&lt;=$L27),($D27*$P27/$M27),0))),IF(AND(BV$7&gt;=$J27,BV$7&lt;=$L27),(($D27*$P27)/$M27),0))))))</f>
        <v>H</v>
      </c>
      <c r="BW28" s="37" t="str">
        <f>IF(BW$7&gt;$L27,(((IF(Data!$C$2&gt;0,(IF(OR(BW$5=Data!$F$2,BW$5=Data!$G$2,(IF(COUNTIF(Data!$A$2:$A$939,BW$7),BW$7=(VLOOKUP(BW$7,Data!$A$2:$A$852,1,FALSE)),0))),"H",IF(AND(BW$7&gt;=$J27,BW$7&lt;=$K27),($D27*(1-$P27)/$N27),0))),IF(AND(BW$7&gt;=$J27,BW$7&lt;=$K27),(($D27-$O27)/$N27),0))))),(((IF(Data!$C$2&gt;0,(IF(OR(BW$5=Data!$F$2,BW$5=Data!$G$2,(IF(COUNTIF(Data!$A$2:$A$939,BW$7),BW$7=(VLOOKUP(BW$7,Data!$A$2:$A$852,1,FALSE)),0))),"H",IF(AND(BW$7&gt;=$J27,BW$7&lt;=$L27),($D27*$P27/$M27),0))),IF(AND(BW$7&gt;=$J27,BW$7&lt;=$L27),(($D27*$P27)/$M27),0))))))</f>
        <v>H</v>
      </c>
      <c r="BX28" s="37">
        <f>IF(BX$7&gt;$L27,(((IF(Data!$C$2&gt;0,(IF(OR(BX$5=Data!$F$2,BX$5=Data!$G$2,(IF(COUNTIF(Data!$A$2:$A$939,BX$7),BX$7=(VLOOKUP(BX$7,Data!$A$2:$A$852,1,FALSE)),0))),"H",IF(AND(BX$7&gt;=$J27,BX$7&lt;=$K27),($D27*(1-$P27)/$N27),0))),IF(AND(BX$7&gt;=$J27,BX$7&lt;=$K27),(($D27-$O27)/$N27),0))))),(((IF(Data!$C$2&gt;0,(IF(OR(BX$5=Data!$F$2,BX$5=Data!$G$2,(IF(COUNTIF(Data!$A$2:$A$939,BX$7),BX$7=(VLOOKUP(BX$7,Data!$A$2:$A$852,1,FALSE)),0))),"H",IF(AND(BX$7&gt;=$J27,BX$7&lt;=$L27),($D27*$P27/$M27),0))),IF(AND(BX$7&gt;=$J27,BX$7&lt;=$L27),(($D27*$P27)/$M27),0))))))</f>
        <v>0</v>
      </c>
      <c r="BY28" s="37">
        <f>IF(BY$7&gt;$L27,(((IF(Data!$C$2&gt;0,(IF(OR(BY$5=Data!$F$2,BY$5=Data!$G$2,(IF(COUNTIF(Data!$A$2:$A$939,BY$7),BY$7=(VLOOKUP(BY$7,Data!$A$2:$A$852,1,FALSE)),0))),"H",IF(AND(BY$7&gt;=$J27,BY$7&lt;=$K27),($D27*(1-$P27)/$N27),0))),IF(AND(BY$7&gt;=$J27,BY$7&lt;=$K27),(($D27-$O27)/$N27),0))))),(((IF(Data!$C$2&gt;0,(IF(OR(BY$5=Data!$F$2,BY$5=Data!$G$2,(IF(COUNTIF(Data!$A$2:$A$939,BY$7),BY$7=(VLOOKUP(BY$7,Data!$A$2:$A$852,1,FALSE)),0))),"H",IF(AND(BY$7&gt;=$J27,BY$7&lt;=$L27),($D27*$P27/$M27),0))),IF(AND(BY$7&gt;=$J27,BY$7&lt;=$L27),(($D27*$P27)/$M27),0))))))</f>
        <v>0</v>
      </c>
      <c r="BZ28" s="37">
        <f>IF(BZ$7&gt;$L27,(((IF(Data!$C$2&gt;0,(IF(OR(BZ$5=Data!$F$2,BZ$5=Data!$G$2,(IF(COUNTIF(Data!$A$2:$A$939,BZ$7),BZ$7=(VLOOKUP(BZ$7,Data!$A$2:$A$852,1,FALSE)),0))),"H",IF(AND(BZ$7&gt;=$J27,BZ$7&lt;=$K27),($D27*(1-$P27)/$N27),0))),IF(AND(BZ$7&gt;=$J27,BZ$7&lt;=$K27),(($D27-$O27)/$N27),0))))),(((IF(Data!$C$2&gt;0,(IF(OR(BZ$5=Data!$F$2,BZ$5=Data!$G$2,(IF(COUNTIF(Data!$A$2:$A$939,BZ$7),BZ$7=(VLOOKUP(BZ$7,Data!$A$2:$A$852,1,FALSE)),0))),"H",IF(AND(BZ$7&gt;=$J27,BZ$7&lt;=$L27),($D27*$P27/$M27),0))),IF(AND(BZ$7&gt;=$J27,BZ$7&lt;=$L27),(($D27*$P27)/$M27),0))))))</f>
        <v>0</v>
      </c>
      <c r="CA28" s="37">
        <f>IF(CA$7&gt;$L27,(((IF(Data!$C$2&gt;0,(IF(OR(CA$5=Data!$F$2,CA$5=Data!$G$2,(IF(COUNTIF(Data!$A$2:$A$939,CA$7),CA$7=(VLOOKUP(CA$7,Data!$A$2:$A$852,1,FALSE)),0))),"H",IF(AND(CA$7&gt;=$J27,CA$7&lt;=$K27),($D27*(1-$P27)/$N27),0))),IF(AND(CA$7&gt;=$J27,CA$7&lt;=$K27),(($D27-$O27)/$N27),0))))),(((IF(Data!$C$2&gt;0,(IF(OR(CA$5=Data!$F$2,CA$5=Data!$G$2,(IF(COUNTIF(Data!$A$2:$A$939,CA$7),CA$7=(VLOOKUP(CA$7,Data!$A$2:$A$852,1,FALSE)),0))),"H",IF(AND(CA$7&gt;=$J27,CA$7&lt;=$L27),($D27*$P27/$M27),0))),IF(AND(CA$7&gt;=$J27,CA$7&lt;=$L27),(($D27*$P27)/$M27),0))))))</f>
        <v>0</v>
      </c>
      <c r="CB28" s="37">
        <f>IF(CB$7&gt;$L27,(((IF(Data!$C$2&gt;0,(IF(OR(CB$5=Data!$F$2,CB$5=Data!$G$2,(IF(COUNTIF(Data!$A$2:$A$939,CB$7),CB$7=(VLOOKUP(CB$7,Data!$A$2:$A$852,1,FALSE)),0))),"H",IF(AND(CB$7&gt;=$J27,CB$7&lt;=$K27),($D27*(1-$P27)/$N27),0))),IF(AND(CB$7&gt;=$J27,CB$7&lt;=$K27),(($D27-$O27)/$N27),0))))),(((IF(Data!$C$2&gt;0,(IF(OR(CB$5=Data!$F$2,CB$5=Data!$G$2,(IF(COUNTIF(Data!$A$2:$A$939,CB$7),CB$7=(VLOOKUP(CB$7,Data!$A$2:$A$852,1,FALSE)),0))),"H",IF(AND(CB$7&gt;=$J27,CB$7&lt;=$L27),($D27*$P27/$M27),0))),IF(AND(CB$7&gt;=$J27,CB$7&lt;=$L27),(($D27*$P27)/$M27),0))))))</f>
        <v>0</v>
      </c>
      <c r="CC28" s="37" t="str">
        <f>IF(CC$7&gt;$L27,(((IF(Data!$C$2&gt;0,(IF(OR(CC$5=Data!$F$2,CC$5=Data!$G$2,(IF(COUNTIF(Data!$A$2:$A$939,CC$7),CC$7=(VLOOKUP(CC$7,Data!$A$2:$A$852,1,FALSE)),0))),"H",IF(AND(CC$7&gt;=$J27,CC$7&lt;=$K27),($D27*(1-$P27)/$N27),0))),IF(AND(CC$7&gt;=$J27,CC$7&lt;=$K27),(($D27-$O27)/$N27),0))))),(((IF(Data!$C$2&gt;0,(IF(OR(CC$5=Data!$F$2,CC$5=Data!$G$2,(IF(COUNTIF(Data!$A$2:$A$939,CC$7),CC$7=(VLOOKUP(CC$7,Data!$A$2:$A$852,1,FALSE)),0))),"H",IF(AND(CC$7&gt;=$J27,CC$7&lt;=$L27),($D27*$P27/$M27),0))),IF(AND(CC$7&gt;=$J27,CC$7&lt;=$L27),(($D27*$P27)/$M27),0))))))</f>
        <v>H</v>
      </c>
      <c r="CD28" s="37" t="str">
        <f>IF(CD$7&gt;$L27,(((IF(Data!$C$2&gt;0,(IF(OR(CD$5=Data!$F$2,CD$5=Data!$G$2,(IF(COUNTIF(Data!$A$2:$A$939,CD$7),CD$7=(VLOOKUP(CD$7,Data!$A$2:$A$852,1,FALSE)),0))),"H",IF(AND(CD$7&gt;=$J27,CD$7&lt;=$K27),($D27*(1-$P27)/$N27),0))),IF(AND(CD$7&gt;=$J27,CD$7&lt;=$K27),(($D27-$O27)/$N27),0))))),(((IF(Data!$C$2&gt;0,(IF(OR(CD$5=Data!$F$2,CD$5=Data!$G$2,(IF(COUNTIF(Data!$A$2:$A$939,CD$7),CD$7=(VLOOKUP(CD$7,Data!$A$2:$A$852,1,FALSE)),0))),"H",IF(AND(CD$7&gt;=$J27,CD$7&lt;=$L27),($D27*$P27/$M27),0))),IF(AND(CD$7&gt;=$J27,CD$7&lt;=$L27),(($D27*$P27)/$M27),0))))))</f>
        <v>H</v>
      </c>
      <c r="CE28" s="37">
        <f>IF(CE$7&gt;$L27,(((IF(Data!$C$2&gt;0,(IF(OR(CE$5=Data!$F$2,CE$5=Data!$G$2,(IF(COUNTIF(Data!$A$2:$A$939,CE$7),CE$7=(VLOOKUP(CE$7,Data!$A$2:$A$852,1,FALSE)),0))),"H",IF(AND(CE$7&gt;=$J27,CE$7&lt;=$K27),($D27*(1-$P27)/$N27),0))),IF(AND(CE$7&gt;=$J27,CE$7&lt;=$K27),(($D27-$O27)/$N27),0))))),(((IF(Data!$C$2&gt;0,(IF(OR(CE$5=Data!$F$2,CE$5=Data!$G$2,(IF(COUNTIF(Data!$A$2:$A$939,CE$7),CE$7=(VLOOKUP(CE$7,Data!$A$2:$A$852,1,FALSE)),0))),"H",IF(AND(CE$7&gt;=$J27,CE$7&lt;=$L27),($D27*$P27/$M27),0))),IF(AND(CE$7&gt;=$J27,CE$7&lt;=$L27),(($D27*$P27)/$M27),0))))))</f>
        <v>0</v>
      </c>
      <c r="CF28" s="37">
        <f>IF(CF$7&gt;$L27,(((IF(Data!$C$2&gt;0,(IF(OR(CF$5=Data!$F$2,CF$5=Data!$G$2,(IF(COUNTIF(Data!$A$2:$A$939,CF$7),CF$7=(VLOOKUP(CF$7,Data!$A$2:$A$852,1,FALSE)),0))),"H",IF(AND(CF$7&gt;=$J27,CF$7&lt;=$K27),($D27*(1-$P27)/$N27),0))),IF(AND(CF$7&gt;=$J27,CF$7&lt;=$K27),(($D27-$O27)/$N27),0))))),(((IF(Data!$C$2&gt;0,(IF(OR(CF$5=Data!$F$2,CF$5=Data!$G$2,(IF(COUNTIF(Data!$A$2:$A$939,CF$7),CF$7=(VLOOKUP(CF$7,Data!$A$2:$A$852,1,FALSE)),0))),"H",IF(AND(CF$7&gt;=$J27,CF$7&lt;=$L27),($D27*$P27/$M27),0))),IF(AND(CF$7&gt;=$J27,CF$7&lt;=$L27),(($D27*$P27)/$M27),0))))))</f>
        <v>0</v>
      </c>
      <c r="CG28" s="37">
        <f>IF(CG$7&gt;$L27,(((IF(Data!$C$2&gt;0,(IF(OR(CG$5=Data!$F$2,CG$5=Data!$G$2,(IF(COUNTIF(Data!$A$2:$A$939,CG$7),CG$7=(VLOOKUP(CG$7,Data!$A$2:$A$852,1,FALSE)),0))),"H",IF(AND(CG$7&gt;=$J27,CG$7&lt;=$K27),($D27*(1-$P27)/$N27),0))),IF(AND(CG$7&gt;=$J27,CG$7&lt;=$K27),(($D27-$O27)/$N27),0))))),(((IF(Data!$C$2&gt;0,(IF(OR(CG$5=Data!$F$2,CG$5=Data!$G$2,(IF(COUNTIF(Data!$A$2:$A$939,CG$7),CG$7=(VLOOKUP(CG$7,Data!$A$2:$A$852,1,FALSE)),0))),"H",IF(AND(CG$7&gt;=$J27,CG$7&lt;=$L27),($D27*$P27/$M27),0))),IF(AND(CG$7&gt;=$J27,CG$7&lt;=$L27),(($D27*$P27)/$M27),0))))))</f>
        <v>0</v>
      </c>
      <c r="CH28" s="37">
        <f>IF(CH$7&gt;$L27,(((IF(Data!$C$2&gt;0,(IF(OR(CH$5=Data!$F$2,CH$5=Data!$G$2,(IF(COUNTIF(Data!$A$2:$A$939,CH$7),CH$7=(VLOOKUP(CH$7,Data!$A$2:$A$852,1,FALSE)),0))),"H",IF(AND(CH$7&gt;=$J27,CH$7&lt;=$K27),($D27*(1-$P27)/$N27),0))),IF(AND(CH$7&gt;=$J27,CH$7&lt;=$K27),(($D27-$O27)/$N27),0))))),(((IF(Data!$C$2&gt;0,(IF(OR(CH$5=Data!$F$2,CH$5=Data!$G$2,(IF(COUNTIF(Data!$A$2:$A$939,CH$7),CH$7=(VLOOKUP(CH$7,Data!$A$2:$A$852,1,FALSE)),0))),"H",IF(AND(CH$7&gt;=$J27,CH$7&lt;=$L27),($D27*$P27/$M27),0))),IF(AND(CH$7&gt;=$J27,CH$7&lt;=$L27),(($D27*$P27)/$M27),0))))))</f>
        <v>0</v>
      </c>
      <c r="CI28" s="37">
        <f>IF(CI$7&gt;$L27,(((IF(Data!$C$2&gt;0,(IF(OR(CI$5=Data!$F$2,CI$5=Data!$G$2,(IF(COUNTIF(Data!$A$2:$A$939,CI$7),CI$7=(VLOOKUP(CI$7,Data!$A$2:$A$852,1,FALSE)),0))),"H",IF(AND(CI$7&gt;=$J27,CI$7&lt;=$K27),($D27*(1-$P27)/$N27),0))),IF(AND(CI$7&gt;=$J27,CI$7&lt;=$K27),(($D27-$O27)/$N27),0))))),(((IF(Data!$C$2&gt;0,(IF(OR(CI$5=Data!$F$2,CI$5=Data!$G$2,(IF(COUNTIF(Data!$A$2:$A$939,CI$7),CI$7=(VLOOKUP(CI$7,Data!$A$2:$A$852,1,FALSE)),0))),"H",IF(AND(CI$7&gt;=$J27,CI$7&lt;=$L27),($D27*$P27/$M27),0))),IF(AND(CI$7&gt;=$J27,CI$7&lt;=$L27),(($D27*$P27)/$M27),0))))))</f>
        <v>0</v>
      </c>
      <c r="CJ28" s="37" t="str">
        <f>IF(CJ$7&gt;$L27,(((IF(Data!$C$2&gt;0,(IF(OR(CJ$5=Data!$F$2,CJ$5=Data!$G$2,(IF(COUNTIF(Data!$A$2:$A$939,CJ$7),CJ$7=(VLOOKUP(CJ$7,Data!$A$2:$A$852,1,FALSE)),0))),"H",IF(AND(CJ$7&gt;=$J27,CJ$7&lt;=$K27),($D27*(1-$P27)/$N27),0))),IF(AND(CJ$7&gt;=$J27,CJ$7&lt;=$K27),(($D27-$O27)/$N27),0))))),(((IF(Data!$C$2&gt;0,(IF(OR(CJ$5=Data!$F$2,CJ$5=Data!$G$2,(IF(COUNTIF(Data!$A$2:$A$939,CJ$7),CJ$7=(VLOOKUP(CJ$7,Data!$A$2:$A$852,1,FALSE)),0))),"H",IF(AND(CJ$7&gt;=$J27,CJ$7&lt;=$L27),($D27*$P27/$M27),0))),IF(AND(CJ$7&gt;=$J27,CJ$7&lt;=$L27),(($D27*$P27)/$M27),0))))))</f>
        <v>H</v>
      </c>
      <c r="CK28" s="37" t="str">
        <f>IF(CK$7&gt;$L27,(((IF(Data!$C$2&gt;0,(IF(OR(CK$5=Data!$F$2,CK$5=Data!$G$2,(IF(COUNTIF(Data!$A$2:$A$939,CK$7),CK$7=(VLOOKUP(CK$7,Data!$A$2:$A$852,1,FALSE)),0))),"H",IF(AND(CK$7&gt;=$J27,CK$7&lt;=$K27),($D27*(1-$P27)/$N27),0))),IF(AND(CK$7&gt;=$J27,CK$7&lt;=$K27),(($D27-$O27)/$N27),0))))),(((IF(Data!$C$2&gt;0,(IF(OR(CK$5=Data!$F$2,CK$5=Data!$G$2,(IF(COUNTIF(Data!$A$2:$A$939,CK$7),CK$7=(VLOOKUP(CK$7,Data!$A$2:$A$852,1,FALSE)),0))),"H",IF(AND(CK$7&gt;=$J27,CK$7&lt;=$L27),($D27*$P27/$M27),0))),IF(AND(CK$7&gt;=$J27,CK$7&lt;=$L27),(($D27*$P27)/$M27),0))))))</f>
        <v>H</v>
      </c>
      <c r="CL28" s="37">
        <f>IF(CL$7&gt;$L27,(((IF(Data!$C$2&gt;0,(IF(OR(CL$5=Data!$F$2,CL$5=Data!$G$2,(IF(COUNTIF(Data!$A$2:$A$939,CL$7),CL$7=(VLOOKUP(CL$7,Data!$A$2:$A$852,1,FALSE)),0))),"H",IF(AND(CL$7&gt;=$J27,CL$7&lt;=$K27),($D27*(1-$P27)/$N27),0))),IF(AND(CL$7&gt;=$J27,CL$7&lt;=$K27),(($D27-$O27)/$N27),0))))),(((IF(Data!$C$2&gt;0,(IF(OR(CL$5=Data!$F$2,CL$5=Data!$G$2,(IF(COUNTIF(Data!$A$2:$A$939,CL$7),CL$7=(VLOOKUP(CL$7,Data!$A$2:$A$852,1,FALSE)),0))),"H",IF(AND(CL$7&gt;=$J27,CL$7&lt;=$L27),($D27*$P27/$M27),0))),IF(AND(CL$7&gt;=$J27,CL$7&lt;=$L27),(($D27*$P27)/$M27),0))))))</f>
        <v>0</v>
      </c>
      <c r="CM28" s="37">
        <f>IF(CM$7&gt;$L27,(((IF(Data!$C$2&gt;0,(IF(OR(CM$5=Data!$F$2,CM$5=Data!$G$2,(IF(COUNTIF(Data!$A$2:$A$939,CM$7),CM$7=(VLOOKUP(CM$7,Data!$A$2:$A$852,1,FALSE)),0))),"H",IF(AND(CM$7&gt;=$J27,CM$7&lt;=$K27),($D27*(1-$P27)/$N27),0))),IF(AND(CM$7&gt;=$J27,CM$7&lt;=$K27),(($D27-$O27)/$N27),0))))),(((IF(Data!$C$2&gt;0,(IF(OR(CM$5=Data!$F$2,CM$5=Data!$G$2,(IF(COUNTIF(Data!$A$2:$A$939,CM$7),CM$7=(VLOOKUP(CM$7,Data!$A$2:$A$852,1,FALSE)),0))),"H",IF(AND(CM$7&gt;=$J27,CM$7&lt;=$L27),($D27*$P27/$M27),0))),IF(AND(CM$7&gt;=$J27,CM$7&lt;=$L27),(($D27*$P27)/$M27),0))))))</f>
        <v>0</v>
      </c>
      <c r="CN28" s="37">
        <f>IF(CN$7&gt;$L27,(((IF(Data!$C$2&gt;0,(IF(OR(CN$5=Data!$F$2,CN$5=Data!$G$2,(IF(COUNTIF(Data!$A$2:$A$939,CN$7),CN$7=(VLOOKUP(CN$7,Data!$A$2:$A$852,1,FALSE)),0))),"H",IF(AND(CN$7&gt;=$J27,CN$7&lt;=$K27),($D27*(1-$P27)/$N27),0))),IF(AND(CN$7&gt;=$J27,CN$7&lt;=$K27),(($D27-$O27)/$N27),0))))),(((IF(Data!$C$2&gt;0,(IF(OR(CN$5=Data!$F$2,CN$5=Data!$G$2,(IF(COUNTIF(Data!$A$2:$A$939,CN$7),CN$7=(VLOOKUP(CN$7,Data!$A$2:$A$852,1,FALSE)),0))),"H",IF(AND(CN$7&gt;=$J27,CN$7&lt;=$L27),($D27*$P27/$M27),0))),IF(AND(CN$7&gt;=$J27,CN$7&lt;=$L27),(($D27*$P27)/$M27),0))))))</f>
        <v>0</v>
      </c>
      <c r="CO28" s="37">
        <f>IF(CO$7&gt;$L27,(((IF(Data!$C$2&gt;0,(IF(OR(CO$5=Data!$F$2,CO$5=Data!$G$2,(IF(COUNTIF(Data!$A$2:$A$939,CO$7),CO$7=(VLOOKUP(CO$7,Data!$A$2:$A$852,1,FALSE)),0))),"H",IF(AND(CO$7&gt;=$J27,CO$7&lt;=$K27),($D27*(1-$P27)/$N27),0))),IF(AND(CO$7&gt;=$J27,CO$7&lt;=$K27),(($D27-$O27)/$N27),0))))),(((IF(Data!$C$2&gt;0,(IF(OR(CO$5=Data!$F$2,CO$5=Data!$G$2,(IF(COUNTIF(Data!$A$2:$A$939,CO$7),CO$7=(VLOOKUP(CO$7,Data!$A$2:$A$852,1,FALSE)),0))),"H",IF(AND(CO$7&gt;=$J27,CO$7&lt;=$L27),($D27*$P27/$M27),0))),IF(AND(CO$7&gt;=$J27,CO$7&lt;=$L27),(($D27*$P27)/$M27),0))))))</f>
        <v>0</v>
      </c>
      <c r="CP28" s="37">
        <f>IF(CP$7&gt;$L27,(((IF(Data!$C$2&gt;0,(IF(OR(CP$5=Data!$F$2,CP$5=Data!$G$2,(IF(COUNTIF(Data!$A$2:$A$939,CP$7),CP$7=(VLOOKUP(CP$7,Data!$A$2:$A$852,1,FALSE)),0))),"H",IF(AND(CP$7&gt;=$J27,CP$7&lt;=$K27),($D27*(1-$P27)/$N27),0))),IF(AND(CP$7&gt;=$J27,CP$7&lt;=$K27),(($D27-$O27)/$N27),0))))),(((IF(Data!$C$2&gt;0,(IF(OR(CP$5=Data!$F$2,CP$5=Data!$G$2,(IF(COUNTIF(Data!$A$2:$A$939,CP$7),CP$7=(VLOOKUP(CP$7,Data!$A$2:$A$852,1,FALSE)),0))),"H",IF(AND(CP$7&gt;=$J27,CP$7&lt;=$L27),($D27*$P27/$M27),0))),IF(AND(CP$7&gt;=$J27,CP$7&lt;=$L27),(($D27*$P27)/$M27),0))))))</f>
        <v>8</v>
      </c>
      <c r="CQ28" s="37" t="str">
        <f>IF(CQ$7&gt;$L27,(((IF(Data!$C$2&gt;0,(IF(OR(CQ$5=Data!$F$2,CQ$5=Data!$G$2,(IF(COUNTIF(Data!$A$2:$A$939,CQ$7),CQ$7=(VLOOKUP(CQ$7,Data!$A$2:$A$852,1,FALSE)),0))),"H",IF(AND(CQ$7&gt;=$J27,CQ$7&lt;=$K27),($D27*(1-$P27)/$N27),0))),IF(AND(CQ$7&gt;=$J27,CQ$7&lt;=$K27),(($D27-$O27)/$N27),0))))),(((IF(Data!$C$2&gt;0,(IF(OR(CQ$5=Data!$F$2,CQ$5=Data!$G$2,(IF(COUNTIF(Data!$A$2:$A$939,CQ$7),CQ$7=(VLOOKUP(CQ$7,Data!$A$2:$A$852,1,FALSE)),0))),"H",IF(AND(CQ$7&gt;=$J27,CQ$7&lt;=$L27),($D27*$P27/$M27),0))),IF(AND(CQ$7&gt;=$J27,CQ$7&lt;=$L27),(($D27*$P27)/$M27),0))))))</f>
        <v>H</v>
      </c>
      <c r="CR28" s="37" t="str">
        <f>IF(CR$7&gt;$L27,(((IF(Data!$C$2&gt;0,(IF(OR(CR$5=Data!$F$2,CR$5=Data!$G$2,(IF(COUNTIF(Data!$A$2:$A$939,CR$7),CR$7=(VLOOKUP(CR$7,Data!$A$2:$A$852,1,FALSE)),0))),"H",IF(AND(CR$7&gt;=$J27,CR$7&lt;=$K27),($D27*(1-$P27)/$N27),0))),IF(AND(CR$7&gt;=$J27,CR$7&lt;=$K27),(($D27-$O27)/$N27),0))))),(((IF(Data!$C$2&gt;0,(IF(OR(CR$5=Data!$F$2,CR$5=Data!$G$2,(IF(COUNTIF(Data!$A$2:$A$939,CR$7),CR$7=(VLOOKUP(CR$7,Data!$A$2:$A$852,1,FALSE)),0))),"H",IF(AND(CR$7&gt;=$J27,CR$7&lt;=$L27),($D27*$P27/$M27),0))),IF(AND(CR$7&gt;=$J27,CR$7&lt;=$L27),(($D27*$P27)/$M27),0))))))</f>
        <v>H</v>
      </c>
      <c r="CS28" s="37">
        <f>IF(CS$7&gt;$L27,(((IF(Data!$C$2&gt;0,(IF(OR(CS$5=Data!$F$2,CS$5=Data!$G$2,(IF(COUNTIF(Data!$A$2:$A$939,CS$7),CS$7=(VLOOKUP(CS$7,Data!$A$2:$A$852,1,FALSE)),0))),"H",IF(AND(CS$7&gt;=$J27,CS$7&lt;=$K27),($D27*(1-$P27)/$N27),0))),IF(AND(CS$7&gt;=$J27,CS$7&lt;=$K27),(($D27-$O27)/$N27),0))))),(((IF(Data!$C$2&gt;0,(IF(OR(CS$5=Data!$F$2,CS$5=Data!$G$2,(IF(COUNTIF(Data!$A$2:$A$939,CS$7),CS$7=(VLOOKUP(CS$7,Data!$A$2:$A$852,1,FALSE)),0))),"H",IF(AND(CS$7&gt;=$J27,CS$7&lt;=$L27),($D27*$P27/$M27),0))),IF(AND(CS$7&gt;=$J27,CS$7&lt;=$L27),(($D27*$P27)/$M27),0))))))</f>
        <v>8</v>
      </c>
      <c r="CT28" s="37">
        <f>IF(CT$7&gt;$L27,(((IF(Data!$C$2&gt;0,(IF(OR(CT$5=Data!$F$2,CT$5=Data!$G$2,(IF(COUNTIF(Data!$A$2:$A$939,CT$7),CT$7=(VLOOKUP(CT$7,Data!$A$2:$A$852,1,FALSE)),0))),"H",IF(AND(CT$7&gt;=$J27,CT$7&lt;=$K27),($D27*(1-$P27)/$N27),0))),IF(AND(CT$7&gt;=$J27,CT$7&lt;=$K27),(($D27-$O27)/$N27),0))))),(((IF(Data!$C$2&gt;0,(IF(OR(CT$5=Data!$F$2,CT$5=Data!$G$2,(IF(COUNTIF(Data!$A$2:$A$939,CT$7),CT$7=(VLOOKUP(CT$7,Data!$A$2:$A$852,1,FALSE)),0))),"H",IF(AND(CT$7&gt;=$J27,CT$7&lt;=$L27),($D27*$P27/$M27),0))),IF(AND(CT$7&gt;=$J27,CT$7&lt;=$L27),(($D27*$P27)/$M27),0))))))</f>
        <v>0</v>
      </c>
      <c r="CU28" s="37">
        <f>IF(CU$7&gt;$L27,(((IF(Data!$C$2&gt;0,(IF(OR(CU$5=Data!$F$2,CU$5=Data!$G$2,(IF(COUNTIF(Data!$A$2:$A$939,CU$7),CU$7=(VLOOKUP(CU$7,Data!$A$2:$A$852,1,FALSE)),0))),"H",IF(AND(CU$7&gt;=$J27,CU$7&lt;=$K27),($D27*(1-$P27)/$N27),0))),IF(AND(CU$7&gt;=$J27,CU$7&lt;=$K27),(($D27-$O27)/$N27),0))))),(((IF(Data!$C$2&gt;0,(IF(OR(CU$5=Data!$F$2,CU$5=Data!$G$2,(IF(COUNTIF(Data!$A$2:$A$939,CU$7),CU$7=(VLOOKUP(CU$7,Data!$A$2:$A$852,1,FALSE)),0))),"H",IF(AND(CU$7&gt;=$J27,CU$7&lt;=$L27),($D27*$P27/$M27),0))),IF(AND(CU$7&gt;=$J27,CU$7&lt;=$L27),(($D27*$P27)/$M27),0))))))</f>
        <v>0</v>
      </c>
      <c r="CV28" s="37">
        <f>IF(CV$7&gt;$L27,(((IF(Data!$C$2&gt;0,(IF(OR(CV$5=Data!$F$2,CV$5=Data!$G$2,(IF(COUNTIF(Data!$A$2:$A$939,CV$7),CV$7=(VLOOKUP(CV$7,Data!$A$2:$A$852,1,FALSE)),0))),"H",IF(AND(CV$7&gt;=$J27,CV$7&lt;=$K27),($D27*(1-$P27)/$N27),0))),IF(AND(CV$7&gt;=$J27,CV$7&lt;=$K27),(($D27-$O27)/$N27),0))))),(((IF(Data!$C$2&gt;0,(IF(OR(CV$5=Data!$F$2,CV$5=Data!$G$2,(IF(COUNTIF(Data!$A$2:$A$939,CV$7),CV$7=(VLOOKUP(CV$7,Data!$A$2:$A$852,1,FALSE)),0))),"H",IF(AND(CV$7&gt;=$J27,CV$7&lt;=$L27),($D27*$P27/$M27),0))),IF(AND(CV$7&gt;=$J27,CV$7&lt;=$L27),(($D27*$P27)/$M27),0))))))</f>
        <v>0</v>
      </c>
      <c r="CW28" s="37">
        <f>IF(CW$7&gt;$L27,(((IF(Data!$C$2&gt;0,(IF(OR(CW$5=Data!$F$2,CW$5=Data!$G$2,(IF(COUNTIF(Data!$A$2:$A$939,CW$7),CW$7=(VLOOKUP(CW$7,Data!$A$2:$A$852,1,FALSE)),0))),"H",IF(AND(CW$7&gt;=$J27,CW$7&lt;=$K27),($D27*(1-$P27)/$N27),0))),IF(AND(CW$7&gt;=$J27,CW$7&lt;=$K27),(($D27-$O27)/$N27),0))))),(((IF(Data!$C$2&gt;0,(IF(OR(CW$5=Data!$F$2,CW$5=Data!$G$2,(IF(COUNTIF(Data!$A$2:$A$939,CW$7),CW$7=(VLOOKUP(CW$7,Data!$A$2:$A$852,1,FALSE)),0))),"H",IF(AND(CW$7&gt;=$J27,CW$7&lt;=$L27),($D27*$P27/$M27),0))),IF(AND(CW$7&gt;=$J27,CW$7&lt;=$L27),(($D27*$P27)/$M27),0))))))</f>
        <v>0</v>
      </c>
      <c r="CX28" s="37" t="str">
        <f>IF(CX$7&gt;$L27,(((IF(Data!$C$2&gt;0,(IF(OR(CX$5=Data!$F$2,CX$5=Data!$G$2,(IF(COUNTIF(Data!$A$2:$A$939,CX$7),CX$7=(VLOOKUP(CX$7,Data!$A$2:$A$852,1,FALSE)),0))),"H",IF(AND(CX$7&gt;=$J27,CX$7&lt;=$K27),($D27*(1-$P27)/$N27),0))),IF(AND(CX$7&gt;=$J27,CX$7&lt;=$K27),(($D27-$O27)/$N27),0))))),(((IF(Data!$C$2&gt;0,(IF(OR(CX$5=Data!$F$2,CX$5=Data!$G$2,(IF(COUNTIF(Data!$A$2:$A$939,CX$7),CX$7=(VLOOKUP(CX$7,Data!$A$2:$A$852,1,FALSE)),0))),"H",IF(AND(CX$7&gt;=$J27,CX$7&lt;=$L27),($D27*$P27/$M27),0))),IF(AND(CX$7&gt;=$J27,CX$7&lt;=$L27),(($D27*$P27)/$M27),0))))))</f>
        <v>H</v>
      </c>
      <c r="CY28" s="37" t="str">
        <f>IF(CY$7&gt;$L27,(((IF(Data!$C$2&gt;0,(IF(OR(CY$5=Data!$F$2,CY$5=Data!$G$2,(IF(COUNTIF(Data!$A$2:$A$939,CY$7),CY$7=(VLOOKUP(CY$7,Data!$A$2:$A$852,1,FALSE)),0))),"H",IF(AND(CY$7&gt;=$J27,CY$7&lt;=$K27),($D27*(1-$P27)/$N27),0))),IF(AND(CY$7&gt;=$J27,CY$7&lt;=$K27),(($D27-$O27)/$N27),0))))),(((IF(Data!$C$2&gt;0,(IF(OR(CY$5=Data!$F$2,CY$5=Data!$G$2,(IF(COUNTIF(Data!$A$2:$A$939,CY$7),CY$7=(VLOOKUP(CY$7,Data!$A$2:$A$852,1,FALSE)),0))),"H",IF(AND(CY$7&gt;=$J27,CY$7&lt;=$L27),($D27*$P27/$M27),0))),IF(AND(CY$7&gt;=$J27,CY$7&lt;=$L27),(($D27*$P27)/$M27),0))))))</f>
        <v>H</v>
      </c>
      <c r="CZ28" s="37">
        <f>IF(CZ$7&gt;$L27,(((IF(Data!$C$2&gt;0,(IF(OR(CZ$5=Data!$F$2,CZ$5=Data!$G$2,(IF(COUNTIF(Data!$A$2:$A$939,CZ$7),CZ$7=(VLOOKUP(CZ$7,Data!$A$2:$A$852,1,FALSE)),0))),"H",IF(AND(CZ$7&gt;=$J27,CZ$7&lt;=$K27),($D27*(1-$P27)/$N27),0))),IF(AND(CZ$7&gt;=$J27,CZ$7&lt;=$K27),(($D27-$O27)/$N27),0))))),(((IF(Data!$C$2&gt;0,(IF(OR(CZ$5=Data!$F$2,CZ$5=Data!$G$2,(IF(COUNTIF(Data!$A$2:$A$939,CZ$7),CZ$7=(VLOOKUP(CZ$7,Data!$A$2:$A$852,1,FALSE)),0))),"H",IF(AND(CZ$7&gt;=$J27,CZ$7&lt;=$L27),($D27*$P27/$M27),0))),IF(AND(CZ$7&gt;=$J27,CZ$7&lt;=$L27),(($D27*$P27)/$M27),0))))))</f>
        <v>0</v>
      </c>
      <c r="DA28" s="37">
        <f>IF(DA$7&gt;$L27,(((IF(Data!$C$2&gt;0,(IF(OR(DA$5=Data!$F$2,DA$5=Data!$G$2,(IF(COUNTIF(Data!$A$2:$A$939,DA$7),DA$7=(VLOOKUP(DA$7,Data!$A$2:$A$852,1,FALSE)),0))),"H",IF(AND(DA$7&gt;=$J27,DA$7&lt;=$K27),($D27*(1-$P27)/$N27),0))),IF(AND(DA$7&gt;=$J27,DA$7&lt;=$K27),(($D27-$O27)/$N27),0))))),(((IF(Data!$C$2&gt;0,(IF(OR(DA$5=Data!$F$2,DA$5=Data!$G$2,(IF(COUNTIF(Data!$A$2:$A$939,DA$7),DA$7=(VLOOKUP(DA$7,Data!$A$2:$A$852,1,FALSE)),0))),"H",IF(AND(DA$7&gt;=$J27,DA$7&lt;=$L27),($D27*$P27/$M27),0))),IF(AND(DA$7&gt;=$J27,DA$7&lt;=$L27),(($D27*$P27)/$M27),0))))))</f>
        <v>0</v>
      </c>
      <c r="DB28" s="37">
        <f>IF(DB$7&gt;$L27,(((IF(Data!$C$2&gt;0,(IF(OR(DB$5=Data!$F$2,DB$5=Data!$G$2,(IF(COUNTIF(Data!$A$2:$A$939,DB$7),DB$7=(VLOOKUP(DB$7,Data!$A$2:$A$852,1,FALSE)),0))),"H",IF(AND(DB$7&gt;=$J27,DB$7&lt;=$K27),($D27*(1-$P27)/$N27),0))),IF(AND(DB$7&gt;=$J27,DB$7&lt;=$K27),(($D27-$O27)/$N27),0))))),(((IF(Data!$C$2&gt;0,(IF(OR(DB$5=Data!$F$2,DB$5=Data!$G$2,(IF(COUNTIF(Data!$A$2:$A$939,DB$7),DB$7=(VLOOKUP(DB$7,Data!$A$2:$A$852,1,FALSE)),0))),"H",IF(AND(DB$7&gt;=$J27,DB$7&lt;=$L27),($D27*$P27/$M27),0))),IF(AND(DB$7&gt;=$J27,DB$7&lt;=$L27),(($D27*$P27)/$M27),0))))))</f>
        <v>0</v>
      </c>
      <c r="DC28" s="37">
        <f>IF(DC$7&gt;$L27,(((IF(Data!$C$2&gt;0,(IF(OR(DC$5=Data!$F$2,DC$5=Data!$G$2,(IF(COUNTIF(Data!$A$2:$A$939,DC$7),DC$7=(VLOOKUP(DC$7,Data!$A$2:$A$852,1,FALSE)),0))),"H",IF(AND(DC$7&gt;=$J27,DC$7&lt;=$K27),($D27*(1-$P27)/$N27),0))),IF(AND(DC$7&gt;=$J27,DC$7&lt;=$K27),(($D27-$O27)/$N27),0))))),(((IF(Data!$C$2&gt;0,(IF(OR(DC$5=Data!$F$2,DC$5=Data!$G$2,(IF(COUNTIF(Data!$A$2:$A$939,DC$7),DC$7=(VLOOKUP(DC$7,Data!$A$2:$A$852,1,FALSE)),0))),"H",IF(AND(DC$7&gt;=$J27,DC$7&lt;=$L27),($D27*$P27/$M27),0))),IF(AND(DC$7&gt;=$J27,DC$7&lt;=$L27),(($D27*$P27)/$M27),0))))))</f>
        <v>0</v>
      </c>
      <c r="DD28" s="37">
        <f>IF(DD$7&gt;$L27,(((IF(Data!$C$2&gt;0,(IF(OR(DD$5=Data!$F$2,DD$5=Data!$G$2,(IF(COUNTIF(Data!$A$2:$A$939,DD$7),DD$7=(VLOOKUP(DD$7,Data!$A$2:$A$852,1,FALSE)),0))),"H",IF(AND(DD$7&gt;=$J27,DD$7&lt;=$K27),($D27*(1-$P27)/$N27),0))),IF(AND(DD$7&gt;=$J27,DD$7&lt;=$K27),(($D27-$O27)/$N27),0))))),(((IF(Data!$C$2&gt;0,(IF(OR(DD$5=Data!$F$2,DD$5=Data!$G$2,(IF(COUNTIF(Data!$A$2:$A$939,DD$7),DD$7=(VLOOKUP(DD$7,Data!$A$2:$A$852,1,FALSE)),0))),"H",IF(AND(DD$7&gt;=$J27,DD$7&lt;=$L27),($D27*$P27/$M27),0))),IF(AND(DD$7&gt;=$J27,DD$7&lt;=$L27),(($D27*$P27)/$M27),0))))))</f>
        <v>0</v>
      </c>
      <c r="DE28" s="37" t="str">
        <f>IF(DE$7&gt;$L27,(((IF(Data!$C$2&gt;0,(IF(OR(DE$5=Data!$F$2,DE$5=Data!$G$2,(IF(COUNTIF(Data!$A$2:$A$939,DE$7),DE$7=(VLOOKUP(DE$7,Data!$A$2:$A$852,1,FALSE)),0))),"H",IF(AND(DE$7&gt;=$J27,DE$7&lt;=$K27),($D27*(1-$P27)/$N27),0))),IF(AND(DE$7&gt;=$J27,DE$7&lt;=$K27),(($D27-$O27)/$N27),0))))),(((IF(Data!$C$2&gt;0,(IF(OR(DE$5=Data!$F$2,DE$5=Data!$G$2,(IF(COUNTIF(Data!$A$2:$A$939,DE$7),DE$7=(VLOOKUP(DE$7,Data!$A$2:$A$852,1,FALSE)),0))),"H",IF(AND(DE$7&gt;=$J27,DE$7&lt;=$L27),($D27*$P27/$M27),0))),IF(AND(DE$7&gt;=$J27,DE$7&lt;=$L27),(($D27*$P27)/$M27),0))))))</f>
        <v>H</v>
      </c>
      <c r="DF28" s="37" t="str">
        <f>IF(DF$7&gt;$L27,(((IF(Data!$C$2&gt;0,(IF(OR(DF$5=Data!$F$2,DF$5=Data!$G$2,(IF(COUNTIF(Data!$A$2:$A$939,DF$7),DF$7=(VLOOKUP(DF$7,Data!$A$2:$A$852,1,FALSE)),0))),"H",IF(AND(DF$7&gt;=$J27,DF$7&lt;=$K27),($D27*(1-$P27)/$N27),0))),IF(AND(DF$7&gt;=$J27,DF$7&lt;=$K27),(($D27-$O27)/$N27),0))))),(((IF(Data!$C$2&gt;0,(IF(OR(DF$5=Data!$F$2,DF$5=Data!$G$2,(IF(COUNTIF(Data!$A$2:$A$939,DF$7),DF$7=(VLOOKUP(DF$7,Data!$A$2:$A$852,1,FALSE)),0))),"H",IF(AND(DF$7&gt;=$J27,DF$7&lt;=$L27),($D27*$P27/$M27),0))),IF(AND(DF$7&gt;=$J27,DF$7&lt;=$L27),(($D27*$P27)/$M27),0))))))</f>
        <v>H</v>
      </c>
      <c r="DG28" s="37">
        <f>IF(DG$7&gt;$L27,(((IF(Data!$C$2&gt;0,(IF(OR(DG$5=Data!$F$2,DG$5=Data!$G$2,(IF(COUNTIF(Data!$A$2:$A$939,DG$7),DG$7=(VLOOKUP(DG$7,Data!$A$2:$A$852,1,FALSE)),0))),"H",IF(AND(DG$7&gt;=$J27,DG$7&lt;=$K27),($D27*(1-$P27)/$N27),0))),IF(AND(DG$7&gt;=$J27,DG$7&lt;=$K27),(($D27-$O27)/$N27),0))))),(((IF(Data!$C$2&gt;0,(IF(OR(DG$5=Data!$F$2,DG$5=Data!$G$2,(IF(COUNTIF(Data!$A$2:$A$939,DG$7),DG$7=(VLOOKUP(DG$7,Data!$A$2:$A$852,1,FALSE)),0))),"H",IF(AND(DG$7&gt;=$J27,DG$7&lt;=$L27),($D27*$P27/$M27),0))),IF(AND(DG$7&gt;=$J27,DG$7&lt;=$L27),(($D27*$P27)/$M27),0))))))</f>
        <v>0</v>
      </c>
      <c r="DH28" s="37">
        <f>IF(DH$7&gt;$L27,(((IF(Data!$C$2&gt;0,(IF(OR(DH$5=Data!$F$2,DH$5=Data!$G$2,(IF(COUNTIF(Data!$A$2:$A$939,DH$7),DH$7=(VLOOKUP(DH$7,Data!$A$2:$A$852,1,FALSE)),0))),"H",IF(AND(DH$7&gt;=$J27,DH$7&lt;=$K27),($D27*(1-$P27)/$N27),0))),IF(AND(DH$7&gt;=$J27,DH$7&lt;=$K27),(($D27-$O27)/$N27),0))))),(((IF(Data!$C$2&gt;0,(IF(OR(DH$5=Data!$F$2,DH$5=Data!$G$2,(IF(COUNTIF(Data!$A$2:$A$939,DH$7),DH$7=(VLOOKUP(DH$7,Data!$A$2:$A$852,1,FALSE)),0))),"H",IF(AND(DH$7&gt;=$J27,DH$7&lt;=$L27),($D27*$P27/$M27),0))),IF(AND(DH$7&gt;=$J27,DH$7&lt;=$L27),(($D27*$P27)/$M27),0))))))</f>
        <v>0</v>
      </c>
      <c r="DI28" s="37">
        <f>IF(DI$7&gt;$L27,(((IF(Data!$C$2&gt;0,(IF(OR(DI$5=Data!$F$2,DI$5=Data!$G$2,(IF(COUNTIF(Data!$A$2:$A$939,DI$7),DI$7=(VLOOKUP(DI$7,Data!$A$2:$A$852,1,FALSE)),0))),"H",IF(AND(DI$7&gt;=$J27,DI$7&lt;=$K27),($D27*(1-$P27)/$N27),0))),IF(AND(DI$7&gt;=$J27,DI$7&lt;=$K27),(($D27-$O27)/$N27),0))))),(((IF(Data!$C$2&gt;0,(IF(OR(DI$5=Data!$F$2,DI$5=Data!$G$2,(IF(COUNTIF(Data!$A$2:$A$939,DI$7),DI$7=(VLOOKUP(DI$7,Data!$A$2:$A$852,1,FALSE)),0))),"H",IF(AND(DI$7&gt;=$J27,DI$7&lt;=$L27),($D27*$P27/$M27),0))),IF(AND(DI$7&gt;=$J27,DI$7&lt;=$L27),(($D27*$P27)/$M27),0))))))</f>
        <v>0</v>
      </c>
      <c r="DJ28" s="37">
        <f>IF(DJ$7&gt;$L27,(((IF(Data!$C$2&gt;0,(IF(OR(DJ$5=Data!$F$2,DJ$5=Data!$G$2,(IF(COUNTIF(Data!$A$2:$A$939,DJ$7),DJ$7=(VLOOKUP(DJ$7,Data!$A$2:$A$852,1,FALSE)),0))),"H",IF(AND(DJ$7&gt;=$J27,DJ$7&lt;=$K27),($D27*(1-$P27)/$N27),0))),IF(AND(DJ$7&gt;=$J27,DJ$7&lt;=$K27),(($D27-$O27)/$N27),0))))),(((IF(Data!$C$2&gt;0,(IF(OR(DJ$5=Data!$F$2,DJ$5=Data!$G$2,(IF(COUNTIF(Data!$A$2:$A$939,DJ$7),DJ$7=(VLOOKUP(DJ$7,Data!$A$2:$A$852,1,FALSE)),0))),"H",IF(AND(DJ$7&gt;=$J27,DJ$7&lt;=$L27),($D27*$P27/$M27),0))),IF(AND(DJ$7&gt;=$J27,DJ$7&lt;=$L27),(($D27*$P27)/$M27),0))))))</f>
        <v>0</v>
      </c>
      <c r="DK28" s="37">
        <f>IF(DK$7&gt;$L27,(((IF(Data!$C$2&gt;0,(IF(OR(DK$5=Data!$F$2,DK$5=Data!$G$2,(IF(COUNTIF(Data!$A$2:$A$939,DK$7),DK$7=(VLOOKUP(DK$7,Data!$A$2:$A$852,1,FALSE)),0))),"H",IF(AND(DK$7&gt;=$J27,DK$7&lt;=$K27),($D27*(1-$P27)/$N27),0))),IF(AND(DK$7&gt;=$J27,DK$7&lt;=$K27),(($D27-$O27)/$N27),0))))),(((IF(Data!$C$2&gt;0,(IF(OR(DK$5=Data!$F$2,DK$5=Data!$G$2,(IF(COUNTIF(Data!$A$2:$A$939,DK$7),DK$7=(VLOOKUP(DK$7,Data!$A$2:$A$852,1,FALSE)),0))),"H",IF(AND(DK$7&gt;=$J27,DK$7&lt;=$L27),($D27*$P27/$M27),0))),IF(AND(DK$7&gt;=$J27,DK$7&lt;=$L27),(($D27*$P27)/$M27),0))))))</f>
        <v>0</v>
      </c>
      <c r="DL28" s="37" t="str">
        <f>IF(DL$7&gt;$L27,(((IF(Data!$C$2&gt;0,(IF(OR(DL$5=Data!$F$2,DL$5=Data!$G$2,(IF(COUNTIF(Data!$A$2:$A$939,DL$7),DL$7=(VLOOKUP(DL$7,Data!$A$2:$A$852,1,FALSE)),0))),"H",IF(AND(DL$7&gt;=$J27,DL$7&lt;=$K27),($D27*(1-$P27)/$N27),0))),IF(AND(DL$7&gt;=$J27,DL$7&lt;=$K27),(($D27-$O27)/$N27),0))))),(((IF(Data!$C$2&gt;0,(IF(OR(DL$5=Data!$F$2,DL$5=Data!$G$2,(IF(COUNTIF(Data!$A$2:$A$939,DL$7),DL$7=(VLOOKUP(DL$7,Data!$A$2:$A$852,1,FALSE)),0))),"H",IF(AND(DL$7&gt;=$J27,DL$7&lt;=$L27),($D27*$P27/$M27),0))),IF(AND(DL$7&gt;=$J27,DL$7&lt;=$L27),(($D27*$P27)/$M27),0))))))</f>
        <v>H</v>
      </c>
      <c r="DM28" s="37" t="str">
        <f>IF(DM$7&gt;$L27,(((IF(Data!$C$2&gt;0,(IF(OR(DM$5=Data!$F$2,DM$5=Data!$G$2,(IF(COUNTIF(Data!$A$2:$A$939,DM$7),DM$7=(VLOOKUP(DM$7,Data!$A$2:$A$852,1,FALSE)),0))),"H",IF(AND(DM$7&gt;=$J27,DM$7&lt;=$K27),($D27*(1-$P27)/$N27),0))),IF(AND(DM$7&gt;=$J27,DM$7&lt;=$K27),(($D27-$O27)/$N27),0))))),(((IF(Data!$C$2&gt;0,(IF(OR(DM$5=Data!$F$2,DM$5=Data!$G$2,(IF(COUNTIF(Data!$A$2:$A$939,DM$7),DM$7=(VLOOKUP(DM$7,Data!$A$2:$A$852,1,FALSE)),0))),"H",IF(AND(DM$7&gt;=$J27,DM$7&lt;=$L27),($D27*$P27/$M27),0))),IF(AND(DM$7&gt;=$J27,DM$7&lt;=$L27),(($D27*$P27)/$M27),0))))))</f>
        <v>H</v>
      </c>
      <c r="DN28" s="37">
        <f>IF(DN$7&gt;$L27,(((IF(Data!$C$2&gt;0,(IF(OR(DN$5=Data!$F$2,DN$5=Data!$G$2,(IF(COUNTIF(Data!$A$2:$A$939,DN$7),DN$7=(VLOOKUP(DN$7,Data!$A$2:$A$852,1,FALSE)),0))),"H",IF(AND(DN$7&gt;=$J27,DN$7&lt;=$K27),($D27*(1-$P27)/$N27),0))),IF(AND(DN$7&gt;=$J27,DN$7&lt;=$K27),(($D27-$O27)/$N27),0))))),(((IF(Data!$C$2&gt;0,(IF(OR(DN$5=Data!$F$2,DN$5=Data!$G$2,(IF(COUNTIF(Data!$A$2:$A$939,DN$7),DN$7=(VLOOKUP(DN$7,Data!$A$2:$A$852,1,FALSE)),0))),"H",IF(AND(DN$7&gt;=$J27,DN$7&lt;=$L27),($D27*$P27/$M27),0))),IF(AND(DN$7&gt;=$J27,DN$7&lt;=$L27),(($D27*$P27)/$M27),0))))))</f>
        <v>0</v>
      </c>
      <c r="DO28" s="37">
        <f>IF(DO$7&gt;$L27,(((IF(Data!$C$2&gt;0,(IF(OR(DO$5=Data!$F$2,DO$5=Data!$G$2,(IF(COUNTIF(Data!$A$2:$A$939,DO$7),DO$7=(VLOOKUP(DO$7,Data!$A$2:$A$852,1,FALSE)),0))),"H",IF(AND(DO$7&gt;=$J27,DO$7&lt;=$K27),($D27*(1-$P27)/$N27),0))),IF(AND(DO$7&gt;=$J27,DO$7&lt;=$K27),(($D27-$O27)/$N27),0))))),(((IF(Data!$C$2&gt;0,(IF(OR(DO$5=Data!$F$2,DO$5=Data!$G$2,(IF(COUNTIF(Data!$A$2:$A$939,DO$7),DO$7=(VLOOKUP(DO$7,Data!$A$2:$A$852,1,FALSE)),0))),"H",IF(AND(DO$7&gt;=$J27,DO$7&lt;=$L27),($D27*$P27/$M27),0))),IF(AND(DO$7&gt;=$J27,DO$7&lt;=$L27),(($D27*$P27)/$M27),0))))))</f>
        <v>0</v>
      </c>
      <c r="DP28" s="37">
        <f>IF(DP$7&gt;$L27,(((IF(Data!$C$2&gt;0,(IF(OR(DP$5=Data!$F$2,DP$5=Data!$G$2,(IF(COUNTIF(Data!$A$2:$A$939,DP$7),DP$7=(VLOOKUP(DP$7,Data!$A$2:$A$852,1,FALSE)),0))),"H",IF(AND(DP$7&gt;=$J27,DP$7&lt;=$K27),($D27*(1-$P27)/$N27),0))),IF(AND(DP$7&gt;=$J27,DP$7&lt;=$K27),(($D27-$O27)/$N27),0))))),(((IF(Data!$C$2&gt;0,(IF(OR(DP$5=Data!$F$2,DP$5=Data!$G$2,(IF(COUNTIF(Data!$A$2:$A$939,DP$7),DP$7=(VLOOKUP(DP$7,Data!$A$2:$A$852,1,FALSE)),0))),"H",IF(AND(DP$7&gt;=$J27,DP$7&lt;=$L27),($D27*$P27/$M27),0))),IF(AND(DP$7&gt;=$J27,DP$7&lt;=$L27),(($D27*$P27)/$M27),0))))))</f>
        <v>0</v>
      </c>
      <c r="DQ28" s="37">
        <f>IF(DQ$7&gt;$L27,(((IF(Data!$C$2&gt;0,(IF(OR(DQ$5=Data!$F$2,DQ$5=Data!$G$2,(IF(COUNTIF(Data!$A$2:$A$939,DQ$7),DQ$7=(VLOOKUP(DQ$7,Data!$A$2:$A$852,1,FALSE)),0))),"H",IF(AND(DQ$7&gt;=$J27,DQ$7&lt;=$K27),($D27*(1-$P27)/$N27),0))),IF(AND(DQ$7&gt;=$J27,DQ$7&lt;=$K27),(($D27-$O27)/$N27),0))))),(((IF(Data!$C$2&gt;0,(IF(OR(DQ$5=Data!$F$2,DQ$5=Data!$G$2,(IF(COUNTIF(Data!$A$2:$A$939,DQ$7),DQ$7=(VLOOKUP(DQ$7,Data!$A$2:$A$852,1,FALSE)),0))),"H",IF(AND(DQ$7&gt;=$J27,DQ$7&lt;=$L27),($D27*$P27/$M27),0))),IF(AND(DQ$7&gt;=$J27,DQ$7&lt;=$L27),(($D27*$P27)/$M27),0))))))</f>
        <v>0</v>
      </c>
      <c r="DR28" s="37">
        <f>IF(DR$7&gt;$L27,(((IF(Data!$C$2&gt;0,(IF(OR(DR$5=Data!$F$2,DR$5=Data!$G$2,(IF(COUNTIF(Data!$A$2:$A$939,DR$7),DR$7=(VLOOKUP(DR$7,Data!$A$2:$A$852,1,FALSE)),0))),"H",IF(AND(DR$7&gt;=$J27,DR$7&lt;=$K27),($D27*(1-$P27)/$N27),0))),IF(AND(DR$7&gt;=$J27,DR$7&lt;=$K27),(($D27-$O27)/$N27),0))))),(((IF(Data!$C$2&gt;0,(IF(OR(DR$5=Data!$F$2,DR$5=Data!$G$2,(IF(COUNTIF(Data!$A$2:$A$939,DR$7),DR$7=(VLOOKUP(DR$7,Data!$A$2:$A$852,1,FALSE)),0))),"H",IF(AND(DR$7&gt;=$J27,DR$7&lt;=$L27),($D27*$P27/$M27),0))),IF(AND(DR$7&gt;=$J27,DR$7&lt;=$L27),(($D27*$P27)/$M27),0))))))</f>
        <v>0</v>
      </c>
      <c r="DS28" s="37" t="str">
        <f>IF(DS$7&gt;$L27,(((IF(Data!$C$2&gt;0,(IF(OR(DS$5=Data!$F$2,DS$5=Data!$G$2,(IF(COUNTIF(Data!$A$2:$A$939,DS$7),DS$7=(VLOOKUP(DS$7,Data!$A$2:$A$852,1,FALSE)),0))),"H",IF(AND(DS$7&gt;=$J27,DS$7&lt;=$K27),($D27*(1-$P27)/$N27),0))),IF(AND(DS$7&gt;=$J27,DS$7&lt;=$K27),(($D27-$O27)/$N27),0))))),(((IF(Data!$C$2&gt;0,(IF(OR(DS$5=Data!$F$2,DS$5=Data!$G$2,(IF(COUNTIF(Data!$A$2:$A$939,DS$7),DS$7=(VLOOKUP(DS$7,Data!$A$2:$A$852,1,FALSE)),0))),"H",IF(AND(DS$7&gt;=$J27,DS$7&lt;=$L27),($D27*$P27/$M27),0))),IF(AND(DS$7&gt;=$J27,DS$7&lt;=$L27),(($D27*$P27)/$M27),0))))))</f>
        <v>H</v>
      </c>
      <c r="DT28" s="37" t="str">
        <f>IF(DT$7&gt;$L27,(((IF(Data!$C$2&gt;0,(IF(OR(DT$5=Data!$F$2,DT$5=Data!$G$2,(IF(COUNTIF(Data!$A$2:$A$939,DT$7),DT$7=(VLOOKUP(DT$7,Data!$A$2:$A$852,1,FALSE)),0))),"H",IF(AND(DT$7&gt;=$J27,DT$7&lt;=$K27),($D27*(1-$P27)/$N27),0))),IF(AND(DT$7&gt;=$J27,DT$7&lt;=$K27),(($D27-$O27)/$N27),0))))),(((IF(Data!$C$2&gt;0,(IF(OR(DT$5=Data!$F$2,DT$5=Data!$G$2,(IF(COUNTIF(Data!$A$2:$A$939,DT$7),DT$7=(VLOOKUP(DT$7,Data!$A$2:$A$852,1,FALSE)),0))),"H",IF(AND(DT$7&gt;=$J27,DT$7&lt;=$L27),($D27*$P27/$M27),0))),IF(AND(DT$7&gt;=$J27,DT$7&lt;=$L27),(($D27*$P27)/$M27),0))))))</f>
        <v>H</v>
      </c>
      <c r="DU28" s="37">
        <f>IF(DU$7&gt;$L27,(((IF(Data!$C$2&gt;0,(IF(OR(DU$5=Data!$F$2,DU$5=Data!$G$2,(IF(COUNTIF(Data!$A$2:$A$939,DU$7),DU$7=(VLOOKUP(DU$7,Data!$A$2:$A$852,1,FALSE)),0))),"H",IF(AND(DU$7&gt;=$J27,DU$7&lt;=$K27),($D27*(1-$P27)/$N27),0))),IF(AND(DU$7&gt;=$J27,DU$7&lt;=$K27),(($D27-$O27)/$N27),0))))),(((IF(Data!$C$2&gt;0,(IF(OR(DU$5=Data!$F$2,DU$5=Data!$G$2,(IF(COUNTIF(Data!$A$2:$A$939,DU$7),DU$7=(VLOOKUP(DU$7,Data!$A$2:$A$852,1,FALSE)),0))),"H",IF(AND(DU$7&gt;=$J27,DU$7&lt;=$L27),($D27*$P27/$M27),0))),IF(AND(DU$7&gt;=$J27,DU$7&lt;=$L27),(($D27*$P27)/$M27),0))))))</f>
        <v>0</v>
      </c>
      <c r="DV28" s="37">
        <f>IF(DV$7&gt;$L27,(((IF(Data!$C$2&gt;0,(IF(OR(DV$5=Data!$F$2,DV$5=Data!$G$2,(IF(COUNTIF(Data!$A$2:$A$939,DV$7),DV$7=(VLOOKUP(DV$7,Data!$A$2:$A$852,1,FALSE)),0))),"H",IF(AND(DV$7&gt;=$J27,DV$7&lt;=$K27),($D27*(1-$P27)/$N27),0))),IF(AND(DV$7&gt;=$J27,DV$7&lt;=$K27),(($D27-$O27)/$N27),0))))),(((IF(Data!$C$2&gt;0,(IF(OR(DV$5=Data!$F$2,DV$5=Data!$G$2,(IF(COUNTIF(Data!$A$2:$A$939,DV$7),DV$7=(VLOOKUP(DV$7,Data!$A$2:$A$852,1,FALSE)),0))),"H",IF(AND(DV$7&gt;=$J27,DV$7&lt;=$L27),($D27*$P27/$M27),0))),IF(AND(DV$7&gt;=$J27,DV$7&lt;=$L27),(($D27*$P27)/$M27),0))))))</f>
        <v>0</v>
      </c>
      <c r="DW28" s="37">
        <f>IF(DW$7&gt;$L27,(((IF(Data!$C$2&gt;0,(IF(OR(DW$5=Data!$F$2,DW$5=Data!$G$2,(IF(COUNTIF(Data!$A$2:$A$939,DW$7),DW$7=(VLOOKUP(DW$7,Data!$A$2:$A$852,1,FALSE)),0))),"H",IF(AND(DW$7&gt;=$J27,DW$7&lt;=$K27),($D27*(1-$P27)/$N27),0))),IF(AND(DW$7&gt;=$J27,DW$7&lt;=$K27),(($D27-$O27)/$N27),0))))),(((IF(Data!$C$2&gt;0,(IF(OR(DW$5=Data!$F$2,DW$5=Data!$G$2,(IF(COUNTIF(Data!$A$2:$A$939,DW$7),DW$7=(VLOOKUP(DW$7,Data!$A$2:$A$852,1,FALSE)),0))),"H",IF(AND(DW$7&gt;=$J27,DW$7&lt;=$L27),($D27*$P27/$M27),0))),IF(AND(DW$7&gt;=$J27,DW$7&lt;=$L27),(($D27*$P27)/$M27),0))))))</f>
        <v>0</v>
      </c>
      <c r="DX28" s="37">
        <f>IF(DX$7&gt;$L27,(((IF(Data!$C$2&gt;0,(IF(OR(DX$5=Data!$F$2,DX$5=Data!$G$2,(IF(COUNTIF(Data!$A$2:$A$939,DX$7),DX$7=(VLOOKUP(DX$7,Data!$A$2:$A$852,1,FALSE)),0))),"H",IF(AND(DX$7&gt;=$J27,DX$7&lt;=$K27),($D27*(1-$P27)/$N27),0))),IF(AND(DX$7&gt;=$J27,DX$7&lt;=$K27),(($D27-$O27)/$N27),0))))),(((IF(Data!$C$2&gt;0,(IF(OR(DX$5=Data!$F$2,DX$5=Data!$G$2,(IF(COUNTIF(Data!$A$2:$A$939,DX$7),DX$7=(VLOOKUP(DX$7,Data!$A$2:$A$852,1,FALSE)),0))),"H",IF(AND(DX$7&gt;=$J27,DX$7&lt;=$L27),($D27*$P27/$M27),0))),IF(AND(DX$7&gt;=$J27,DX$7&lt;=$L27),(($D27*$P27)/$M27),0))))))</f>
        <v>0</v>
      </c>
      <c r="DY28" s="37">
        <f>IF(DY$7&gt;$L27,(((IF(Data!$C$2&gt;0,(IF(OR(DY$5=Data!$F$2,DY$5=Data!$G$2,(IF(COUNTIF(Data!$A$2:$A$939,DY$7),DY$7=(VLOOKUP(DY$7,Data!$A$2:$A$852,1,FALSE)),0))),"H",IF(AND(DY$7&gt;=$J27,DY$7&lt;=$K27),($D27*(1-$P27)/$N27),0))),IF(AND(DY$7&gt;=$J27,DY$7&lt;=$K27),(($D27-$O27)/$N27),0))))),(((IF(Data!$C$2&gt;0,(IF(OR(DY$5=Data!$F$2,DY$5=Data!$G$2,(IF(COUNTIF(Data!$A$2:$A$939,DY$7),DY$7=(VLOOKUP(DY$7,Data!$A$2:$A$852,1,FALSE)),0))),"H",IF(AND(DY$7&gt;=$J27,DY$7&lt;=$L27),($D27*$P27/$M27),0))),IF(AND(DY$7&gt;=$J27,DY$7&lt;=$L27),(($D27*$P27)/$M27),0))))))</f>
        <v>0</v>
      </c>
      <c r="DZ28" s="37" t="str">
        <f>IF(DZ$7&gt;$L27,(((IF(Data!$C$2&gt;0,(IF(OR(DZ$5=Data!$F$2,DZ$5=Data!$G$2,(IF(COUNTIF(Data!$A$2:$A$939,DZ$7),DZ$7=(VLOOKUP(DZ$7,Data!$A$2:$A$852,1,FALSE)),0))),"H",IF(AND(DZ$7&gt;=$J27,DZ$7&lt;=$K27),($D27*(1-$P27)/$N27),0))),IF(AND(DZ$7&gt;=$J27,DZ$7&lt;=$K27),(($D27-$O27)/$N27),0))))),(((IF(Data!$C$2&gt;0,(IF(OR(DZ$5=Data!$F$2,DZ$5=Data!$G$2,(IF(COUNTIF(Data!$A$2:$A$939,DZ$7),DZ$7=(VLOOKUP(DZ$7,Data!$A$2:$A$852,1,FALSE)),0))),"H",IF(AND(DZ$7&gt;=$J27,DZ$7&lt;=$L27),($D27*$P27/$M27),0))),IF(AND(DZ$7&gt;=$J27,DZ$7&lt;=$L27),(($D27*$P27)/$M27),0))))))</f>
        <v>H</v>
      </c>
      <c r="EA28" s="37" t="str">
        <f>IF(EA$7&gt;$L27,(((IF(Data!$C$2&gt;0,(IF(OR(EA$5=Data!$F$2,EA$5=Data!$G$2,(IF(COUNTIF(Data!$A$2:$A$939,EA$7),EA$7=(VLOOKUP(EA$7,Data!$A$2:$A$852,1,FALSE)),0))),"H",IF(AND(EA$7&gt;=$J27,EA$7&lt;=$K27),($D27*(1-$P27)/$N27),0))),IF(AND(EA$7&gt;=$J27,EA$7&lt;=$K27),(($D27-$O27)/$N27),0))))),(((IF(Data!$C$2&gt;0,(IF(OR(EA$5=Data!$F$2,EA$5=Data!$G$2,(IF(COUNTIF(Data!$A$2:$A$939,EA$7),EA$7=(VLOOKUP(EA$7,Data!$A$2:$A$852,1,FALSE)),0))),"H",IF(AND(EA$7&gt;=$J27,EA$7&lt;=$L27),($D27*$P27/$M27),0))),IF(AND(EA$7&gt;=$J27,EA$7&lt;=$L27),(($D27*$P27)/$M27),0))))))</f>
        <v>H</v>
      </c>
      <c r="EB28" s="37">
        <f>IF(EB$7&gt;$L27,(((IF(Data!$C$2&gt;0,(IF(OR(EB$5=Data!$F$2,EB$5=Data!$G$2,(IF(COUNTIF(Data!$A$2:$A$939,EB$7),EB$7=(VLOOKUP(EB$7,Data!$A$2:$A$852,1,FALSE)),0))),"H",IF(AND(EB$7&gt;=$J27,EB$7&lt;=$K27),($D27*(1-$P27)/$N27),0))),IF(AND(EB$7&gt;=$J27,EB$7&lt;=$K27),(($D27-$O27)/$N27),0))))),(((IF(Data!$C$2&gt;0,(IF(OR(EB$5=Data!$F$2,EB$5=Data!$G$2,(IF(COUNTIF(Data!$A$2:$A$939,EB$7),EB$7=(VLOOKUP(EB$7,Data!$A$2:$A$852,1,FALSE)),0))),"H",IF(AND(EB$7&gt;=$J27,EB$7&lt;=$L27),($D27*$P27/$M27),0))),IF(AND(EB$7&gt;=$J27,EB$7&lt;=$L27),(($D27*$P27)/$M27),0))))))</f>
        <v>0</v>
      </c>
      <c r="EC28" s="37">
        <f>IF(EC$7&gt;$L27,(((IF(Data!$C$2&gt;0,(IF(OR(EC$5=Data!$F$2,EC$5=Data!$G$2,(IF(COUNTIF(Data!$A$2:$A$939,EC$7),EC$7=(VLOOKUP(EC$7,Data!$A$2:$A$852,1,FALSE)),0))),"H",IF(AND(EC$7&gt;=$J27,EC$7&lt;=$K27),($D27*(1-$P27)/$N27),0))),IF(AND(EC$7&gt;=$J27,EC$7&lt;=$K27),(($D27-$O27)/$N27),0))))),(((IF(Data!$C$2&gt;0,(IF(OR(EC$5=Data!$F$2,EC$5=Data!$G$2,(IF(COUNTIF(Data!$A$2:$A$939,EC$7),EC$7=(VLOOKUP(EC$7,Data!$A$2:$A$852,1,FALSE)),0))),"H",IF(AND(EC$7&gt;=$J27,EC$7&lt;=$L27),($D27*$P27/$M27),0))),IF(AND(EC$7&gt;=$J27,EC$7&lt;=$L27),(($D27*$P27)/$M27),0))))))</f>
        <v>0</v>
      </c>
      <c r="ED28" s="37">
        <f>IF(ED$7&gt;$L27,(((IF(Data!$C$2&gt;0,(IF(OR(ED$5=Data!$F$2,ED$5=Data!$G$2,(IF(COUNTIF(Data!$A$2:$A$939,ED$7),ED$7=(VLOOKUP(ED$7,Data!$A$2:$A$852,1,FALSE)),0))),"H",IF(AND(ED$7&gt;=$J27,ED$7&lt;=$K27),($D27*(1-$P27)/$N27),0))),IF(AND(ED$7&gt;=$J27,ED$7&lt;=$K27),(($D27-$O27)/$N27),0))))),(((IF(Data!$C$2&gt;0,(IF(OR(ED$5=Data!$F$2,ED$5=Data!$G$2,(IF(COUNTIF(Data!$A$2:$A$939,ED$7),ED$7=(VLOOKUP(ED$7,Data!$A$2:$A$852,1,FALSE)),0))),"H",IF(AND(ED$7&gt;=$J27,ED$7&lt;=$L27),($D27*$P27/$M27),0))),IF(AND(ED$7&gt;=$J27,ED$7&lt;=$L27),(($D27*$P27)/$M27),0))))))</f>
        <v>0</v>
      </c>
      <c r="EE28" s="37">
        <f>IF(EE$7&gt;$L27,(((IF(Data!$C$2&gt;0,(IF(OR(EE$5=Data!$F$2,EE$5=Data!$G$2,(IF(COUNTIF(Data!$A$2:$A$939,EE$7),EE$7=(VLOOKUP(EE$7,Data!$A$2:$A$852,1,FALSE)),0))),"H",IF(AND(EE$7&gt;=$J27,EE$7&lt;=$K27),($D27*(1-$P27)/$N27),0))),IF(AND(EE$7&gt;=$J27,EE$7&lt;=$K27),(($D27-$O27)/$N27),0))))),(((IF(Data!$C$2&gt;0,(IF(OR(EE$5=Data!$F$2,EE$5=Data!$G$2,(IF(COUNTIF(Data!$A$2:$A$939,EE$7),EE$7=(VLOOKUP(EE$7,Data!$A$2:$A$852,1,FALSE)),0))),"H",IF(AND(EE$7&gt;=$J27,EE$7&lt;=$L27),($D27*$P27/$M27),0))),IF(AND(EE$7&gt;=$J27,EE$7&lt;=$L27),(($D27*$P27)/$M27),0))))))</f>
        <v>0</v>
      </c>
      <c r="EF28" s="37">
        <f>IF(EF$7&gt;$L27,(((IF(Data!$C$2&gt;0,(IF(OR(EF$5=Data!$F$2,EF$5=Data!$G$2,(IF(COUNTIF(Data!$A$2:$A$939,EF$7),EF$7=(VLOOKUP(EF$7,Data!$A$2:$A$852,1,FALSE)),0))),"H",IF(AND(EF$7&gt;=$J27,EF$7&lt;=$K27),($D27*(1-$P27)/$N27),0))),IF(AND(EF$7&gt;=$J27,EF$7&lt;=$K27),(($D27-$O27)/$N27),0))))),(((IF(Data!$C$2&gt;0,(IF(OR(EF$5=Data!$F$2,EF$5=Data!$G$2,(IF(COUNTIF(Data!$A$2:$A$939,EF$7),EF$7=(VLOOKUP(EF$7,Data!$A$2:$A$852,1,FALSE)),0))),"H",IF(AND(EF$7&gt;=$J27,EF$7&lt;=$L27),($D27*$P27/$M27),0))),IF(AND(EF$7&gt;=$J27,EF$7&lt;=$L27),(($D27*$P27)/$M27),0))))))</f>
        <v>0</v>
      </c>
      <c r="EG28" s="37" t="str">
        <f>IF(EG$7&gt;$L27,(((IF(Data!$C$2&gt;0,(IF(OR(EG$5=Data!$F$2,EG$5=Data!$G$2,(IF(COUNTIF(Data!$A$2:$A$939,EG$7),EG$7=(VLOOKUP(EG$7,Data!$A$2:$A$852,1,FALSE)),0))),"H",IF(AND(EG$7&gt;=$J27,EG$7&lt;=$K27),($D27*(1-$P27)/$N27),0))),IF(AND(EG$7&gt;=$J27,EG$7&lt;=$K27),(($D27-$O27)/$N27),0))))),(((IF(Data!$C$2&gt;0,(IF(OR(EG$5=Data!$F$2,EG$5=Data!$G$2,(IF(COUNTIF(Data!$A$2:$A$939,EG$7),EG$7=(VLOOKUP(EG$7,Data!$A$2:$A$852,1,FALSE)),0))),"H",IF(AND(EG$7&gt;=$J27,EG$7&lt;=$L27),($D27*$P27/$M27),0))),IF(AND(EG$7&gt;=$J27,EG$7&lt;=$L27),(($D27*$P27)/$M27),0))))))</f>
        <v>H</v>
      </c>
      <c r="EH28" s="37" t="str">
        <f>IF(EH$7&gt;$L27,(((IF(Data!$C$2&gt;0,(IF(OR(EH$5=Data!$F$2,EH$5=Data!$G$2,(IF(COUNTIF(Data!$A$2:$A$939,EH$7),EH$7=(VLOOKUP(EH$7,Data!$A$2:$A$852,1,FALSE)),0))),"H",IF(AND(EH$7&gt;=$J27,EH$7&lt;=$K27),($D27*(1-$P27)/$N27),0))),IF(AND(EH$7&gt;=$J27,EH$7&lt;=$K27),(($D27-$O27)/$N27),0))))),(((IF(Data!$C$2&gt;0,(IF(OR(EH$5=Data!$F$2,EH$5=Data!$G$2,(IF(COUNTIF(Data!$A$2:$A$939,EH$7),EH$7=(VLOOKUP(EH$7,Data!$A$2:$A$852,1,FALSE)),0))),"H",IF(AND(EH$7&gt;=$J27,EH$7&lt;=$L27),($D27*$P27/$M27),0))),IF(AND(EH$7&gt;=$J27,EH$7&lt;=$L27),(($D27*$P27)/$M27),0))))))</f>
        <v>H</v>
      </c>
      <c r="EI28" s="37">
        <f>IF(EI$7&gt;$L27,(((IF(Data!$C$2&gt;0,(IF(OR(EI$5=Data!$F$2,EI$5=Data!$G$2,(IF(COUNTIF(Data!$A$2:$A$939,EI$7),EI$7=(VLOOKUP(EI$7,Data!$A$2:$A$852,1,FALSE)),0))),"H",IF(AND(EI$7&gt;=$J27,EI$7&lt;=$K27),($D27*(1-$P27)/$N27),0))),IF(AND(EI$7&gt;=$J27,EI$7&lt;=$K27),(($D27-$O27)/$N27),0))))),(((IF(Data!$C$2&gt;0,(IF(OR(EI$5=Data!$F$2,EI$5=Data!$G$2,(IF(COUNTIF(Data!$A$2:$A$939,EI$7),EI$7=(VLOOKUP(EI$7,Data!$A$2:$A$852,1,FALSE)),0))),"H",IF(AND(EI$7&gt;=$J27,EI$7&lt;=$L27),($D27*$P27/$M27),0))),IF(AND(EI$7&gt;=$J27,EI$7&lt;=$L27),(($D27*$P27)/$M27),0))))))</f>
        <v>0</v>
      </c>
      <c r="EJ28" s="37">
        <f>IF(EJ$7&gt;$L27,(((IF(Data!$C$2&gt;0,(IF(OR(EJ$5=Data!$F$2,EJ$5=Data!$G$2,(IF(COUNTIF(Data!$A$2:$A$939,EJ$7),EJ$7=(VLOOKUP(EJ$7,Data!$A$2:$A$852,1,FALSE)),0))),"H",IF(AND(EJ$7&gt;=$J27,EJ$7&lt;=$K27),($D27*(1-$P27)/$N27),0))),IF(AND(EJ$7&gt;=$J27,EJ$7&lt;=$K27),(($D27-$O27)/$N27),0))))),(((IF(Data!$C$2&gt;0,(IF(OR(EJ$5=Data!$F$2,EJ$5=Data!$G$2,(IF(COUNTIF(Data!$A$2:$A$939,EJ$7),EJ$7=(VLOOKUP(EJ$7,Data!$A$2:$A$852,1,FALSE)),0))),"H",IF(AND(EJ$7&gt;=$J27,EJ$7&lt;=$L27),($D27*$P27/$M27),0))),IF(AND(EJ$7&gt;=$J27,EJ$7&lt;=$L27),(($D27*$P27)/$M27),0))))))</f>
        <v>0</v>
      </c>
      <c r="EK28" s="37">
        <f>IF(EK$7&gt;$L27,(((IF(Data!$C$2&gt;0,(IF(OR(EK$5=Data!$F$2,EK$5=Data!$G$2,(IF(COUNTIF(Data!$A$2:$A$939,EK$7),EK$7=(VLOOKUP(EK$7,Data!$A$2:$A$852,1,FALSE)),0))),"H",IF(AND(EK$7&gt;=$J27,EK$7&lt;=$K27),($D27*(1-$P27)/$N27),0))),IF(AND(EK$7&gt;=$J27,EK$7&lt;=$K27),(($D27-$O27)/$N27),0))))),(((IF(Data!$C$2&gt;0,(IF(OR(EK$5=Data!$F$2,EK$5=Data!$G$2,(IF(COUNTIF(Data!$A$2:$A$939,EK$7),EK$7=(VLOOKUP(EK$7,Data!$A$2:$A$852,1,FALSE)),0))),"H",IF(AND(EK$7&gt;=$J27,EK$7&lt;=$L27),($D27*$P27/$M27),0))),IF(AND(EK$7&gt;=$J27,EK$7&lt;=$L27),(($D27*$P27)/$M27),0))))))</f>
        <v>0</v>
      </c>
      <c r="EL28" s="37">
        <f>IF(EL$7&gt;$L27,(((IF(Data!$C$2&gt;0,(IF(OR(EL$5=Data!$F$2,EL$5=Data!$G$2,(IF(COUNTIF(Data!$A$2:$A$939,EL$7),EL$7=(VLOOKUP(EL$7,Data!$A$2:$A$852,1,FALSE)),0))),"H",IF(AND(EL$7&gt;=$J27,EL$7&lt;=$K27),($D27*(1-$P27)/$N27),0))),IF(AND(EL$7&gt;=$J27,EL$7&lt;=$K27),(($D27-$O27)/$N27),0))))),(((IF(Data!$C$2&gt;0,(IF(OR(EL$5=Data!$F$2,EL$5=Data!$G$2,(IF(COUNTIF(Data!$A$2:$A$939,EL$7),EL$7=(VLOOKUP(EL$7,Data!$A$2:$A$852,1,FALSE)),0))),"H",IF(AND(EL$7&gt;=$J27,EL$7&lt;=$L27),($D27*$P27/$M27),0))),IF(AND(EL$7&gt;=$J27,EL$7&lt;=$L27),(($D27*$P27)/$M27),0))))))</f>
        <v>0</v>
      </c>
      <c r="EM28" s="37">
        <f>IF(EM$7&gt;$L27,(((IF(Data!$C$2&gt;0,(IF(OR(EM$5=Data!$F$2,EM$5=Data!$G$2,(IF(COUNTIF(Data!$A$2:$A$939,EM$7),EM$7=(VLOOKUP(EM$7,Data!$A$2:$A$852,1,FALSE)),0))),"H",IF(AND(EM$7&gt;=$J27,EM$7&lt;=$K27),($D27*(1-$P27)/$N27),0))),IF(AND(EM$7&gt;=$J27,EM$7&lt;=$K27),(($D27-$O27)/$N27),0))))),(((IF(Data!$C$2&gt;0,(IF(OR(EM$5=Data!$F$2,EM$5=Data!$G$2,(IF(COUNTIF(Data!$A$2:$A$939,EM$7),EM$7=(VLOOKUP(EM$7,Data!$A$2:$A$852,1,FALSE)),0))),"H",IF(AND(EM$7&gt;=$J27,EM$7&lt;=$L27),($D27*$P27/$M27),0))),IF(AND(EM$7&gt;=$J27,EM$7&lt;=$L27),(($D27*$P27)/$M27),0))))))</f>
        <v>0</v>
      </c>
      <c r="EN28" s="37" t="str">
        <f>IF(EN$7&gt;$L27,(((IF(Data!$C$2&gt;0,(IF(OR(EN$5=Data!$F$2,EN$5=Data!$G$2,(IF(COUNTIF(Data!$A$2:$A$939,EN$7),EN$7=(VLOOKUP(EN$7,Data!$A$2:$A$852,1,FALSE)),0))),"H",IF(AND(EN$7&gt;=$J27,EN$7&lt;=$K27),($D27*(1-$P27)/$N27),0))),IF(AND(EN$7&gt;=$J27,EN$7&lt;=$K27),(($D27-$O27)/$N27),0))))),(((IF(Data!$C$2&gt;0,(IF(OR(EN$5=Data!$F$2,EN$5=Data!$G$2,(IF(COUNTIF(Data!$A$2:$A$939,EN$7),EN$7=(VLOOKUP(EN$7,Data!$A$2:$A$852,1,FALSE)),0))),"H",IF(AND(EN$7&gt;=$J27,EN$7&lt;=$L27),($D27*$P27/$M27),0))),IF(AND(EN$7&gt;=$J27,EN$7&lt;=$L27),(($D27*$P27)/$M27),0))))))</f>
        <v>H</v>
      </c>
      <c r="EO28" s="38" t="str">
        <f>IF(EO$7&gt;$L27,(((IF(Data!$C$2&gt;0,(IF(OR(EO$5=Data!$F$2,EO$5=Data!$G$2,(IF(COUNTIF(Data!$A$2:$A$939,EO$7),EO$7=(VLOOKUP(EO$7,Data!$A$2:$A$852,1,FALSE)),0))),"H",IF(AND(EO$7&gt;=$J27,EO$7&lt;=$K27),($D27*(1-$P27)/$N27),0))),IF(AND(EO$7&gt;=$J27,EO$7&lt;=$K27),(($D27-$O27)/$N27),0))))),(((IF(Data!$C$2&gt;0,(IF(OR(EO$5=Data!$F$2,EO$5=Data!$G$2,(IF(COUNTIF(Data!$A$2:$A$939,EO$7),EO$7=(VLOOKUP(EO$7,Data!$A$2:$A$852,1,FALSE)),0))),"H",IF(AND(EO$7&gt;=$J27,EO$7&lt;=$L27),($D27*$P27/$M27),0))),IF(AND(EO$7&gt;=$J27,EO$7&lt;=$L27),(($D27*$P27)/$M27),0))))))</f>
        <v>H</v>
      </c>
      <c r="EP28" s="8" t="s">
        <v>48</v>
      </c>
      <c r="EQ28" s="18">
        <f>SUM(T28:EO28)-D27</f>
        <v>0</v>
      </c>
    </row>
    <row r="29" spans="1:147" ht="30" customHeight="1" thickTop="1">
      <c r="A29" s="370"/>
      <c r="B29" s="368"/>
      <c r="C29" s="368" t="s">
        <v>248</v>
      </c>
      <c r="D29" s="346">
        <v>16</v>
      </c>
      <c r="E29" s="350">
        <v>45119</v>
      </c>
      <c r="F29" s="350">
        <v>45120</v>
      </c>
      <c r="G29" s="348">
        <f>IF(F29&gt;0,(IF(E29&gt;0,IF(Data!$C$2&gt;0,((NETWORKDAYS.INTL(E29,F29,Data!$C$2,Data!$A$2:$A$1242))),((F29-E29)+1)),0)),0)</f>
        <v>2</v>
      </c>
      <c r="H29" s="346">
        <f>I29*D29</f>
        <v>16</v>
      </c>
      <c r="I29" s="362">
        <f>IF(G29&gt;0,((IF(AND(E29&lt;=$EJ$3,F29&gt;=$EJ$3),(IF(Data!$C$2&gt;0,NETWORKDAYS.INTL(E29,$EJ$3,Data!$C$2,Data!$A$2:$A$1231),$EJ$3-E29)),IF(F29&lt;=$EJ$3,G29,0)))/G29),0)</f>
        <v>1</v>
      </c>
      <c r="J29" s="350">
        <v>45125</v>
      </c>
      <c r="K29" s="350">
        <v>45126</v>
      </c>
      <c r="L29" s="350">
        <f>IF(K29&gt;=$EJ$3,$EJ$3,K29)</f>
        <v>45126</v>
      </c>
      <c r="M29" s="348">
        <f>IF(L29&gt;0,(IF(J29&gt;0,IF(Data!$C$2&gt;0,((NETWORKDAYS.INTL(J29,L29,Data!$C$2,Data!$A$2:$A$1242))),((L29-J29)+1)),0)),0)</f>
        <v>2</v>
      </c>
      <c r="N29" s="348">
        <f>IF(P29=1,0,IF(L29&gt;0,(IF(J29&gt;0,IF(Data!$C$2&gt;0,(((NETWORKDAYS.INTL($EJ$3,K29,Data!$C$2,Data!$A$2:$A$1242)))-1),((-$EJ$3+K29))),0)),0))</f>
        <v>0</v>
      </c>
      <c r="O29" s="346">
        <f>P29*D29</f>
        <v>16</v>
      </c>
      <c r="P29" s="362">
        <v>1</v>
      </c>
      <c r="Q29" s="344">
        <f>IF(K29&gt;0,F29-K29,0)</f>
        <v>-6</v>
      </c>
      <c r="R29" s="346">
        <f>IF(K29&gt;0,O29-H29,0)</f>
        <v>0</v>
      </c>
      <c r="S29" s="341">
        <f>IF(P29&gt;0,P29-I29,0)</f>
        <v>0</v>
      </c>
      <c r="T29" s="33">
        <f>IF(Data!$C$2&gt;0,(IF(OR(T$5=Data!$F$2,T$5=Data!$G$2,(IF(COUNTIF(Data!$A$2:$A$939,T$7),T$7=(VLOOKUP(T$7,Data!$A$2:$A$852,1,FALSE)),0))),"H",IF(AND(T$7&gt;=$E29,T$7&lt;=$F29),($D29/$G29),0))),IF(AND(T$7&gt;=$E29,T$7&lt;=$F29),($D29/$G29),0))</f>
        <v>0</v>
      </c>
      <c r="U29" s="34">
        <f>IF(Data!$C$2&gt;0,(IF(OR(U$5=Data!$F$2,U$5=Data!$G$2,(IF(COUNTIF(Data!$A$2:$A$939,U$7),U$7=(VLOOKUP(U$7,Data!$A$2:$A$852,1,FALSE)),0))),"H",IF(AND(U$7&gt;=$E29,U$7&lt;=$F29),($D29/$G29),0))),IF(AND(U$7&gt;=$E29,U$7&lt;=$F29),($D29/$G29),0))</f>
        <v>0</v>
      </c>
      <c r="V29" s="34">
        <f>IF(Data!$C$2&gt;0,(IF(OR(V$5=Data!$F$2,V$5=Data!$G$2,(IF(COUNTIF(Data!$A$2:$A$939,V$7),V$7=(VLOOKUP(V$7,Data!$A$2:$A$852,1,FALSE)),0))),"H",IF(AND(V$7&gt;=$E29,V$7&lt;=$F29),($D29/$G29),0))),IF(AND(V$7&gt;=$E29,V$7&lt;=$F29),($D29/$G29),0))</f>
        <v>0</v>
      </c>
      <c r="W29" s="34">
        <f>IF(Data!$C$2&gt;0,(IF(OR(W$5=Data!$F$2,W$5=Data!$G$2,(IF(COUNTIF(Data!$A$2:$A$939,W$7),W$7=(VLOOKUP(W$7,Data!$A$2:$A$852,1,FALSE)),0))),"H",IF(AND(W$7&gt;=$E29,W$7&lt;=$F29),($D29/$G29),0))),IF(AND(W$7&gt;=$E29,W$7&lt;=$F29),($D29/$G29),0))</f>
        <v>0</v>
      </c>
      <c r="X29" s="34">
        <f>IF(Data!$C$2&gt;0,(IF(OR(X$5=Data!$F$2,X$5=Data!$G$2,(IF(COUNTIF(Data!$A$2:$A$939,X$7),X$7=(VLOOKUP(X$7,Data!$A$2:$A$852,1,FALSE)),0))),"H",IF(AND(X$7&gt;=$E29,X$7&lt;=$F29),($D29/$G29),0))),IF(AND(X$7&gt;=$E29,X$7&lt;=$F29),($D29/$G29),0))</f>
        <v>0</v>
      </c>
      <c r="Y29" s="34" t="str">
        <f>IF(Data!$C$2&gt;0,(IF(OR(Y$5=Data!$F$2,Y$5=Data!$G$2,(IF(COUNTIF(Data!$A$2:$A$939,Y$7),Y$7=(VLOOKUP(Y$7,Data!$A$2:$A$852,1,FALSE)),0))),"H",IF(AND(Y$7&gt;=$E29,Y$7&lt;=$F29),($D29/$G29),0))),IF(AND(Y$7&gt;=$E29,Y$7&lt;=$F29),($D29/$G29),0))</f>
        <v>H</v>
      </c>
      <c r="Z29" s="34" t="str">
        <f>IF(Data!$C$2&gt;0,(IF(OR(Z$5=Data!$F$2,Z$5=Data!$G$2,(IF(COUNTIF(Data!$A$2:$A$939,Z$7),Z$7=(VLOOKUP(Z$7,Data!$A$2:$A$852,1,FALSE)),0))),"H",IF(AND(Z$7&gt;=$E29,Z$7&lt;=$F29),($D29/$G29),0))),IF(AND(Z$7&gt;=$E29,Z$7&lt;=$F29),($D29/$G29),0))</f>
        <v>H</v>
      </c>
      <c r="AA29" s="34">
        <f>IF(Data!$C$2&gt;0,(IF(OR(AA$5=Data!$F$2,AA$5=Data!$G$2,(IF(COUNTIF(Data!$A$2:$A$939,AA$7),AA$7=(VLOOKUP(AA$7,Data!$A$2:$A$852,1,FALSE)),0))),"H",IF(AND(AA$7&gt;=$E29,AA$7&lt;=$F29),($D29/$G29),0))),IF(AND(AA$7&gt;=$E29,AA$7&lt;=$F29),($D29/$G29),0))</f>
        <v>0</v>
      </c>
      <c r="AB29" s="34">
        <f>IF(Data!$C$2&gt;0,(IF(OR(AB$5=Data!$F$2,AB$5=Data!$G$2,(IF(COUNTIF(Data!$A$2:$A$939,AB$7),AB$7=(VLOOKUP(AB$7,Data!$A$2:$A$852,1,FALSE)),0))),"H",IF(AND(AB$7&gt;=$E29,AB$7&lt;=$F29),($D29/$G29),0))),IF(AND(AB$7&gt;=$E29,AB$7&lt;=$F29),($D29/$G29),0))</f>
        <v>0</v>
      </c>
      <c r="AC29" s="34">
        <f>IF(Data!$C$2&gt;0,(IF(OR(AC$5=Data!$F$2,AC$5=Data!$G$2,(IF(COUNTIF(Data!$A$2:$A$939,AC$7),AC$7=(VLOOKUP(AC$7,Data!$A$2:$A$852,1,FALSE)),0))),"H",IF(AND(AC$7&gt;=$E29,AC$7&lt;=$F29),($D29/$G29),0))),IF(AND(AC$7&gt;=$E29,AC$7&lt;=$F29),($D29/$G29),0))</f>
        <v>0</v>
      </c>
      <c r="AD29" s="34">
        <f>IF(Data!$C$2&gt;0,(IF(OR(AD$5=Data!$F$2,AD$5=Data!$G$2,(IF(COUNTIF(Data!$A$2:$A$939,AD$7),AD$7=(VLOOKUP(AD$7,Data!$A$2:$A$852,1,FALSE)),0))),"H",IF(AND(AD$7&gt;=$E29,AD$7&lt;=$F29),($D29/$G29),0))),IF(AND(AD$7&gt;=$E29,AD$7&lt;=$F29),($D29/$G29),0))</f>
        <v>0</v>
      </c>
      <c r="AE29" s="34">
        <f>IF(Data!$C$2&gt;0,(IF(OR(AE$5=Data!$F$2,AE$5=Data!$G$2,(IF(COUNTIF(Data!$A$2:$A$939,AE$7),AE$7=(VLOOKUP(AE$7,Data!$A$2:$A$852,1,FALSE)),0))),"H",IF(AND(AE$7&gt;=$E29,AE$7&lt;=$F29),($D29/$G29),0))),IF(AND(AE$7&gt;=$E29,AE$7&lt;=$F29),($D29/$G29),0))</f>
        <v>0</v>
      </c>
      <c r="AF29" s="34" t="str">
        <f>IF(Data!$C$2&gt;0,(IF(OR(AF$5=Data!$F$2,AF$5=Data!$G$2,(IF(COUNTIF(Data!$A$2:$A$939,AF$7),AF$7=(VLOOKUP(AF$7,Data!$A$2:$A$852,1,FALSE)),0))),"H",IF(AND(AF$7&gt;=$E29,AF$7&lt;=$F29),($D29/$G29),0))),IF(AND(AF$7&gt;=$E29,AF$7&lt;=$F29),($D29/$G29),0))</f>
        <v>H</v>
      </c>
      <c r="AG29" s="34" t="str">
        <f>IF(Data!$C$2&gt;0,(IF(OR(AG$5=Data!$F$2,AG$5=Data!$G$2,(IF(COUNTIF(Data!$A$2:$A$939,AG$7),AG$7=(VLOOKUP(AG$7,Data!$A$2:$A$852,1,FALSE)),0))),"H",IF(AND(AG$7&gt;=$E29,AG$7&lt;=$F29),($D29/$G29),0))),IF(AND(AG$7&gt;=$E29,AG$7&lt;=$F29),($D29/$G29),0))</f>
        <v>H</v>
      </c>
      <c r="AH29" s="34">
        <f>IF(Data!$C$2&gt;0,(IF(OR(AH$5=Data!$F$2,AH$5=Data!$G$2,(IF(COUNTIF(Data!$A$2:$A$939,AH$7),AH$7=(VLOOKUP(AH$7,Data!$A$2:$A$852,1,FALSE)),0))),"H",IF(AND(AH$7&gt;=$E29,AH$7&lt;=$F29),($D29/$G29),0))),IF(AND(AH$7&gt;=$E29,AH$7&lt;=$F29),($D29/$G29),0))</f>
        <v>0</v>
      </c>
      <c r="AI29" s="34">
        <f>IF(Data!$C$2&gt;0,(IF(OR(AI$5=Data!$F$2,AI$5=Data!$G$2,(IF(COUNTIF(Data!$A$2:$A$939,AI$7),AI$7=(VLOOKUP(AI$7,Data!$A$2:$A$852,1,FALSE)),0))),"H",IF(AND(AI$7&gt;=$E29,AI$7&lt;=$F29),($D29/$G29),0))),IF(AND(AI$7&gt;=$E29,AI$7&lt;=$F29),($D29/$G29),0))</f>
        <v>0</v>
      </c>
      <c r="AJ29" s="34">
        <f>IF(Data!$C$2&gt;0,(IF(OR(AJ$5=Data!$F$2,AJ$5=Data!$G$2,(IF(COUNTIF(Data!$A$2:$A$939,AJ$7),AJ$7=(VLOOKUP(AJ$7,Data!$A$2:$A$852,1,FALSE)),0))),"H",IF(AND(AJ$7&gt;=$E29,AJ$7&lt;=$F29),($D29/$G29),0))),IF(AND(AJ$7&gt;=$E29,AJ$7&lt;=$F29),($D29/$G29),0))</f>
        <v>0</v>
      </c>
      <c r="AK29" s="34">
        <f>IF(Data!$C$2&gt;0,(IF(OR(AK$5=Data!$F$2,AK$5=Data!$G$2,(IF(COUNTIF(Data!$A$2:$A$939,AK$7),AK$7=(VLOOKUP(AK$7,Data!$A$2:$A$852,1,FALSE)),0))),"H",IF(AND(AK$7&gt;=$E29,AK$7&lt;=$F29),($D29/$G29),0))),IF(AND(AK$7&gt;=$E29,AK$7&lt;=$F29),($D29/$G29),0))</f>
        <v>0</v>
      </c>
      <c r="AL29" s="34">
        <f>IF(Data!$C$2&gt;0,(IF(OR(AL$5=Data!$F$2,AL$5=Data!$G$2,(IF(COUNTIF(Data!$A$2:$A$939,AL$7),AL$7=(VLOOKUP(AL$7,Data!$A$2:$A$852,1,FALSE)),0))),"H",IF(AND(AL$7&gt;=$E29,AL$7&lt;=$F29),($D29/$G29),0))),IF(AND(AL$7&gt;=$E29,AL$7&lt;=$F29),($D29/$G29),0))</f>
        <v>0</v>
      </c>
      <c r="AM29" s="34" t="str">
        <f>IF(Data!$C$2&gt;0,(IF(OR(AM$5=Data!$F$2,AM$5=Data!$G$2,(IF(COUNTIF(Data!$A$2:$A$939,AM$7),AM$7=(VLOOKUP(AM$7,Data!$A$2:$A$852,1,FALSE)),0))),"H",IF(AND(AM$7&gt;=$E29,AM$7&lt;=$F29),($D29/$G29),0))),IF(AND(AM$7&gt;=$E29,AM$7&lt;=$F29),($D29/$G29),0))</f>
        <v>H</v>
      </c>
      <c r="AN29" s="34" t="str">
        <f>IF(Data!$C$2&gt;0,(IF(OR(AN$5=Data!$F$2,AN$5=Data!$G$2,(IF(COUNTIF(Data!$A$2:$A$939,AN$7),AN$7=(VLOOKUP(AN$7,Data!$A$2:$A$852,1,FALSE)),0))),"H",IF(AND(AN$7&gt;=$E29,AN$7&lt;=$F29),($D29/$G29),0))),IF(AND(AN$7&gt;=$E29,AN$7&lt;=$F29),($D29/$G29),0))</f>
        <v>H</v>
      </c>
      <c r="AO29" s="34">
        <f>IF(Data!$C$2&gt;0,(IF(OR(AO$5=Data!$F$2,AO$5=Data!$G$2,(IF(COUNTIF(Data!$A$2:$A$939,AO$7),AO$7=(VLOOKUP(AO$7,Data!$A$2:$A$852,1,FALSE)),0))),"H",IF(AND(AO$7&gt;=$E29,AO$7&lt;=$F29),($D29/$G29),0))),IF(AND(AO$7&gt;=$E29,AO$7&lt;=$F29),($D29/$G29),0))</f>
        <v>0</v>
      </c>
      <c r="AP29" s="34">
        <f>IF(Data!$C$2&gt;0,(IF(OR(AP$5=Data!$F$2,AP$5=Data!$G$2,(IF(COUNTIF(Data!$A$2:$A$939,AP$7),AP$7=(VLOOKUP(AP$7,Data!$A$2:$A$852,1,FALSE)),0))),"H",IF(AND(AP$7&gt;=$E29,AP$7&lt;=$F29),($D29/$G29),0))),IF(AND(AP$7&gt;=$E29,AP$7&lt;=$F29),($D29/$G29),0))</f>
        <v>0</v>
      </c>
      <c r="AQ29" s="34">
        <f>IF(Data!$C$2&gt;0,(IF(OR(AQ$5=Data!$F$2,AQ$5=Data!$G$2,(IF(COUNTIF(Data!$A$2:$A$939,AQ$7),AQ$7=(VLOOKUP(AQ$7,Data!$A$2:$A$852,1,FALSE)),0))),"H",IF(AND(AQ$7&gt;=$E29,AQ$7&lt;=$F29),($D29/$G29),0))),IF(AND(AQ$7&gt;=$E29,AQ$7&lt;=$F29),($D29/$G29),0))</f>
        <v>0</v>
      </c>
      <c r="AR29" s="34">
        <f>IF(Data!$C$2&gt;0,(IF(OR(AR$5=Data!$F$2,AR$5=Data!$G$2,(IF(COUNTIF(Data!$A$2:$A$939,AR$7),AR$7=(VLOOKUP(AR$7,Data!$A$2:$A$852,1,FALSE)),0))),"H",IF(AND(AR$7&gt;=$E29,AR$7&lt;=$F29),($D29/$G29),0))),IF(AND(AR$7&gt;=$E29,AR$7&lt;=$F29),($D29/$G29),0))</f>
        <v>0</v>
      </c>
      <c r="AS29" s="34">
        <f>IF(Data!$C$2&gt;0,(IF(OR(AS$5=Data!$F$2,AS$5=Data!$G$2,(IF(COUNTIF(Data!$A$2:$A$939,AS$7),AS$7=(VLOOKUP(AS$7,Data!$A$2:$A$852,1,FALSE)),0))),"H",IF(AND(AS$7&gt;=$E29,AS$7&lt;=$F29),($D29/$G29),0))),IF(AND(AS$7&gt;=$E29,AS$7&lt;=$F29),($D29/$G29),0))</f>
        <v>0</v>
      </c>
      <c r="AT29" s="34" t="str">
        <f>IF(Data!$C$2&gt;0,(IF(OR(AT$5=Data!$F$2,AT$5=Data!$G$2,(IF(COUNTIF(Data!$A$2:$A$939,AT$7),AT$7=(VLOOKUP(AT$7,Data!$A$2:$A$852,1,FALSE)),0))),"H",IF(AND(AT$7&gt;=$E29,AT$7&lt;=$F29),($D29/$G29),0))),IF(AND(AT$7&gt;=$E29,AT$7&lt;=$F29),($D29/$G29),0))</f>
        <v>H</v>
      </c>
      <c r="AU29" s="34" t="str">
        <f>IF(Data!$C$2&gt;0,(IF(OR(AU$5=Data!$F$2,AU$5=Data!$G$2,(IF(COUNTIF(Data!$A$2:$A$939,AU$7),AU$7=(VLOOKUP(AU$7,Data!$A$2:$A$852,1,FALSE)),0))),"H",IF(AND(AU$7&gt;=$E29,AU$7&lt;=$F29),($D29/$G29),0))),IF(AND(AU$7&gt;=$E29,AU$7&lt;=$F29),($D29/$G29),0))</f>
        <v>H</v>
      </c>
      <c r="AV29" s="34">
        <f>IF(Data!$C$2&gt;0,(IF(OR(AV$5=Data!$F$2,AV$5=Data!$G$2,(IF(COUNTIF(Data!$A$2:$A$939,AV$7),AV$7=(VLOOKUP(AV$7,Data!$A$2:$A$852,1,FALSE)),0))),"H",IF(AND(AV$7&gt;=$E29,AV$7&lt;=$F29),($D29/$G29),0))),IF(AND(AV$7&gt;=$E29,AV$7&lt;=$F29),($D29/$G29),0))</f>
        <v>0</v>
      </c>
      <c r="AW29" s="34">
        <f>IF(Data!$C$2&gt;0,(IF(OR(AW$5=Data!$F$2,AW$5=Data!$G$2,(IF(COUNTIF(Data!$A$2:$A$939,AW$7),AW$7=(VLOOKUP(AW$7,Data!$A$2:$A$852,1,FALSE)),0))),"H",IF(AND(AW$7&gt;=$E29,AW$7&lt;=$F29),($D29/$G29),0))),IF(AND(AW$7&gt;=$E29,AW$7&lt;=$F29),($D29/$G29),0))</f>
        <v>0</v>
      </c>
      <c r="AX29" s="34">
        <f>IF(Data!$C$2&gt;0,(IF(OR(AX$5=Data!$F$2,AX$5=Data!$G$2,(IF(COUNTIF(Data!$A$2:$A$939,AX$7),AX$7=(VLOOKUP(AX$7,Data!$A$2:$A$852,1,FALSE)),0))),"H",IF(AND(AX$7&gt;=$E29,AX$7&lt;=$F29),($D29/$G29),0))),IF(AND(AX$7&gt;=$E29,AX$7&lt;=$F29),($D29/$G29),0))</f>
        <v>0</v>
      </c>
      <c r="AY29" s="34">
        <f>IF(Data!$C$2&gt;0,(IF(OR(AY$5=Data!$F$2,AY$5=Data!$G$2,(IF(COUNTIF(Data!$A$2:$A$939,AY$7),AY$7=(VLOOKUP(AY$7,Data!$A$2:$A$852,1,FALSE)),0))),"H",IF(AND(AY$7&gt;=$E29,AY$7&lt;=$F29),($D29/$G29),0))),IF(AND(AY$7&gt;=$E29,AY$7&lt;=$F29),($D29/$G29),0))</f>
        <v>0</v>
      </c>
      <c r="AZ29" s="34">
        <f>IF(Data!$C$2&gt;0,(IF(OR(AZ$5=Data!$F$2,AZ$5=Data!$G$2,(IF(COUNTIF(Data!$A$2:$A$939,AZ$7),AZ$7=(VLOOKUP(AZ$7,Data!$A$2:$A$852,1,FALSE)),0))),"H",IF(AND(AZ$7&gt;=$E29,AZ$7&lt;=$F29),($D29/$G29),0))),IF(AND(AZ$7&gt;=$E29,AZ$7&lt;=$F29),($D29/$G29),0))</f>
        <v>0</v>
      </c>
      <c r="BA29" s="34" t="str">
        <f>IF(Data!$C$2&gt;0,(IF(OR(BA$5=Data!$F$2,BA$5=Data!$G$2,(IF(COUNTIF(Data!$A$2:$A$939,BA$7),BA$7=(VLOOKUP(BA$7,Data!$A$2:$A$852,1,FALSE)),0))),"H",IF(AND(BA$7&gt;=$E29,BA$7&lt;=$F29),($D29/$G29),0))),IF(AND(BA$7&gt;=$E29,BA$7&lt;=$F29),($D29/$G29),0))</f>
        <v>H</v>
      </c>
      <c r="BB29" s="34" t="str">
        <f>IF(Data!$C$2&gt;0,(IF(OR(BB$5=Data!$F$2,BB$5=Data!$G$2,(IF(COUNTIF(Data!$A$2:$A$939,BB$7),BB$7=(VLOOKUP(BB$7,Data!$A$2:$A$852,1,FALSE)),0))),"H",IF(AND(BB$7&gt;=$E29,BB$7&lt;=$F29),($D29/$G29),0))),IF(AND(BB$7&gt;=$E29,BB$7&lt;=$F29),($D29/$G29),0))</f>
        <v>H</v>
      </c>
      <c r="BC29" s="34">
        <f>IF(Data!$C$2&gt;0,(IF(OR(BC$5=Data!$F$2,BC$5=Data!$G$2,(IF(COUNTIF(Data!$A$2:$A$939,BC$7),BC$7=(VLOOKUP(BC$7,Data!$A$2:$A$852,1,FALSE)),0))),"H",IF(AND(BC$7&gt;=$E29,BC$7&lt;=$F29),($D29/$G29),0))),IF(AND(BC$7&gt;=$E29,BC$7&lt;=$F29),($D29/$G29),0))</f>
        <v>0</v>
      </c>
      <c r="BD29" s="34">
        <f>IF(Data!$C$2&gt;0,(IF(OR(BD$5=Data!$F$2,BD$5=Data!$G$2,(IF(COUNTIF(Data!$A$2:$A$939,BD$7),BD$7=(VLOOKUP(BD$7,Data!$A$2:$A$852,1,FALSE)),0))),"H",IF(AND(BD$7&gt;=$E29,BD$7&lt;=$F29),($D29/$G29),0))),IF(AND(BD$7&gt;=$E29,BD$7&lt;=$F29),($D29/$G29),0))</f>
        <v>0</v>
      </c>
      <c r="BE29" s="34">
        <f>IF(Data!$C$2&gt;0,(IF(OR(BE$5=Data!$F$2,BE$5=Data!$G$2,(IF(COUNTIF(Data!$A$2:$A$939,BE$7),BE$7=(VLOOKUP(BE$7,Data!$A$2:$A$852,1,FALSE)),0))),"H",IF(AND(BE$7&gt;=$E29,BE$7&lt;=$F29),($D29/$G29),0))),IF(AND(BE$7&gt;=$E29,BE$7&lt;=$F29),($D29/$G29),0))</f>
        <v>0</v>
      </c>
      <c r="BF29" s="34">
        <f>IF(Data!$C$2&gt;0,(IF(OR(BF$5=Data!$F$2,BF$5=Data!$G$2,(IF(COUNTIF(Data!$A$2:$A$939,BF$7),BF$7=(VLOOKUP(BF$7,Data!$A$2:$A$852,1,FALSE)),0))),"H",IF(AND(BF$7&gt;=$E29,BF$7&lt;=$F29),($D29/$G29),0))),IF(AND(BF$7&gt;=$E29,BF$7&lt;=$F29),($D29/$G29),0))</f>
        <v>0</v>
      </c>
      <c r="BG29" s="34">
        <f>IF(Data!$C$2&gt;0,(IF(OR(BG$5=Data!$F$2,BG$5=Data!$G$2,(IF(COUNTIF(Data!$A$2:$A$939,BG$7),BG$7=(VLOOKUP(BG$7,Data!$A$2:$A$852,1,FALSE)),0))),"H",IF(AND(BG$7&gt;=$E29,BG$7&lt;=$F29),($D29/$G29),0))),IF(AND(BG$7&gt;=$E29,BG$7&lt;=$F29),($D29/$G29),0))</f>
        <v>0</v>
      </c>
      <c r="BH29" s="34" t="str">
        <f>IF(Data!$C$2&gt;0,(IF(OR(BH$5=Data!$F$2,BH$5=Data!$G$2,(IF(COUNTIF(Data!$A$2:$A$939,BH$7),BH$7=(VLOOKUP(BH$7,Data!$A$2:$A$852,1,FALSE)),0))),"H",IF(AND(BH$7&gt;=$E29,BH$7&lt;=$F29),($D29/$G29),0))),IF(AND(BH$7&gt;=$E29,BH$7&lt;=$F29),($D29/$G29),0))</f>
        <v>H</v>
      </c>
      <c r="BI29" s="34" t="str">
        <f>IF(Data!$C$2&gt;0,(IF(OR(BI$5=Data!$F$2,BI$5=Data!$G$2,(IF(COUNTIF(Data!$A$2:$A$939,BI$7),BI$7=(VLOOKUP(BI$7,Data!$A$2:$A$852,1,FALSE)),0))),"H",IF(AND(BI$7&gt;=$E29,BI$7&lt;=$F29),($D29/$G29),0))),IF(AND(BI$7&gt;=$E29,BI$7&lt;=$F29),($D29/$G29),0))</f>
        <v>H</v>
      </c>
      <c r="BJ29" s="34">
        <f>IF(Data!$C$2&gt;0,(IF(OR(BJ$5=Data!$F$2,BJ$5=Data!$G$2,(IF(COUNTIF(Data!$A$2:$A$939,BJ$7),BJ$7=(VLOOKUP(BJ$7,Data!$A$2:$A$852,1,FALSE)),0))),"H",IF(AND(BJ$7&gt;=$E29,BJ$7&lt;=$F29),($D29/$G29),0))),IF(AND(BJ$7&gt;=$E29,BJ$7&lt;=$F29),($D29/$G29),0))</f>
        <v>0</v>
      </c>
      <c r="BK29" s="34">
        <f>IF(Data!$C$2&gt;0,(IF(OR(BK$5=Data!$F$2,BK$5=Data!$G$2,(IF(COUNTIF(Data!$A$2:$A$939,BK$7),BK$7=(VLOOKUP(BK$7,Data!$A$2:$A$852,1,FALSE)),0))),"H",IF(AND(BK$7&gt;=$E29,BK$7&lt;=$F29),($D29/$G29),0))),IF(AND(BK$7&gt;=$E29,BK$7&lt;=$F29),($D29/$G29),0))</f>
        <v>0</v>
      </c>
      <c r="BL29" s="34">
        <f>IF(Data!$C$2&gt;0,(IF(OR(BL$5=Data!$F$2,BL$5=Data!$G$2,(IF(COUNTIF(Data!$A$2:$A$939,BL$7),BL$7=(VLOOKUP(BL$7,Data!$A$2:$A$852,1,FALSE)),0))),"H",IF(AND(BL$7&gt;=$E29,BL$7&lt;=$F29),($D29/$G29),0))),IF(AND(BL$7&gt;=$E29,BL$7&lt;=$F29),($D29/$G29),0))</f>
        <v>0</v>
      </c>
      <c r="BM29" s="34">
        <f>IF(Data!$C$2&gt;0,(IF(OR(BM$5=Data!$F$2,BM$5=Data!$G$2,(IF(COUNTIF(Data!$A$2:$A$939,BM$7),BM$7=(VLOOKUP(BM$7,Data!$A$2:$A$852,1,FALSE)),0))),"H",IF(AND(BM$7&gt;=$E29,BM$7&lt;=$F29),($D29/$G29),0))),IF(AND(BM$7&gt;=$E29,BM$7&lt;=$F29),($D29/$G29),0))</f>
        <v>0</v>
      </c>
      <c r="BN29" s="34">
        <f>IF(Data!$C$2&gt;0,(IF(OR(BN$5=Data!$F$2,BN$5=Data!$G$2,(IF(COUNTIF(Data!$A$2:$A$939,BN$7),BN$7=(VLOOKUP(BN$7,Data!$A$2:$A$852,1,FALSE)),0))),"H",IF(AND(BN$7&gt;=$E29,BN$7&lt;=$F29),($D29/$G29),0))),IF(AND(BN$7&gt;=$E29,BN$7&lt;=$F29),($D29/$G29),0))</f>
        <v>0</v>
      </c>
      <c r="BO29" s="34" t="str">
        <f>IF(Data!$C$2&gt;0,(IF(OR(BO$5=Data!$F$2,BO$5=Data!$G$2,(IF(COUNTIF(Data!$A$2:$A$939,BO$7),BO$7=(VLOOKUP(BO$7,Data!$A$2:$A$852,1,FALSE)),0))),"H",IF(AND(BO$7&gt;=$E29,BO$7&lt;=$F29),($D29/$G29),0))),IF(AND(BO$7&gt;=$E29,BO$7&lt;=$F29),($D29/$G29),0))</f>
        <v>H</v>
      </c>
      <c r="BP29" s="34" t="str">
        <f>IF(Data!$C$2&gt;0,(IF(OR(BP$5=Data!$F$2,BP$5=Data!$G$2,(IF(COUNTIF(Data!$A$2:$A$939,BP$7),BP$7=(VLOOKUP(BP$7,Data!$A$2:$A$852,1,FALSE)),0))),"H",IF(AND(BP$7&gt;=$E29,BP$7&lt;=$F29),($D29/$G29),0))),IF(AND(BP$7&gt;=$E29,BP$7&lt;=$F29),($D29/$G29),0))</f>
        <v>H</v>
      </c>
      <c r="BQ29" s="34">
        <f>IF(Data!$C$2&gt;0,(IF(OR(BQ$5=Data!$F$2,BQ$5=Data!$G$2,(IF(COUNTIF(Data!$A$2:$A$939,BQ$7),BQ$7=(VLOOKUP(BQ$7,Data!$A$2:$A$852,1,FALSE)),0))),"H",IF(AND(BQ$7&gt;=$E29,BQ$7&lt;=$F29),($D29/$G29),0))),IF(AND(BQ$7&gt;=$E29,BQ$7&lt;=$F29),($D29/$G29),0))</f>
        <v>0</v>
      </c>
      <c r="BR29" s="34">
        <f>IF(Data!$C$2&gt;0,(IF(OR(BR$5=Data!$F$2,BR$5=Data!$G$2,(IF(COUNTIF(Data!$A$2:$A$939,BR$7),BR$7=(VLOOKUP(BR$7,Data!$A$2:$A$852,1,FALSE)),0))),"H",IF(AND(BR$7&gt;=$E29,BR$7&lt;=$F29),($D29/$G29),0))),IF(AND(BR$7&gt;=$E29,BR$7&lt;=$F29),($D29/$G29),0))</f>
        <v>0</v>
      </c>
      <c r="BS29" s="34">
        <f>IF(Data!$C$2&gt;0,(IF(OR(BS$5=Data!$F$2,BS$5=Data!$G$2,(IF(COUNTIF(Data!$A$2:$A$939,BS$7),BS$7=(VLOOKUP(BS$7,Data!$A$2:$A$852,1,FALSE)),0))),"H",IF(AND(BS$7&gt;=$E29,BS$7&lt;=$F29),($D29/$G29),0))),IF(AND(BS$7&gt;=$E29,BS$7&lt;=$F29),($D29/$G29),0))</f>
        <v>0</v>
      </c>
      <c r="BT29" s="34">
        <f>IF(Data!$C$2&gt;0,(IF(OR(BT$5=Data!$F$2,BT$5=Data!$G$2,(IF(COUNTIF(Data!$A$2:$A$939,BT$7),BT$7=(VLOOKUP(BT$7,Data!$A$2:$A$852,1,FALSE)),0))),"H",IF(AND(BT$7&gt;=$E29,BT$7&lt;=$F29),($D29/$G29),0))),IF(AND(BT$7&gt;=$E29,BT$7&lt;=$F29),($D29/$G29),0))</f>
        <v>0</v>
      </c>
      <c r="BU29" s="34">
        <f>IF(Data!$C$2&gt;0,(IF(OR(BU$5=Data!$F$2,BU$5=Data!$G$2,(IF(COUNTIF(Data!$A$2:$A$939,BU$7),BU$7=(VLOOKUP(BU$7,Data!$A$2:$A$852,1,FALSE)),0))),"H",IF(AND(BU$7&gt;=$E29,BU$7&lt;=$F29),($D29/$G29),0))),IF(AND(BU$7&gt;=$E29,BU$7&lt;=$F29),($D29/$G29),0))</f>
        <v>0</v>
      </c>
      <c r="BV29" s="34" t="str">
        <f>IF(Data!$C$2&gt;0,(IF(OR(BV$5=Data!$F$2,BV$5=Data!$G$2,(IF(COUNTIF(Data!$A$2:$A$939,BV$7),BV$7=(VLOOKUP(BV$7,Data!$A$2:$A$852,1,FALSE)),0))),"H",IF(AND(BV$7&gt;=$E29,BV$7&lt;=$F29),($D29/$G29),0))),IF(AND(BV$7&gt;=$E29,BV$7&lt;=$F29),($D29/$G29),0))</f>
        <v>H</v>
      </c>
      <c r="BW29" s="34" t="str">
        <f>IF(Data!$C$2&gt;0,(IF(OR(BW$5=Data!$F$2,BW$5=Data!$G$2,(IF(COUNTIF(Data!$A$2:$A$939,BW$7),BW$7=(VLOOKUP(BW$7,Data!$A$2:$A$852,1,FALSE)),0))),"H",IF(AND(BW$7&gt;=$E29,BW$7&lt;=$F29),($D29/$G29),0))),IF(AND(BW$7&gt;=$E29,BW$7&lt;=$F29),($D29/$G29),0))</f>
        <v>H</v>
      </c>
      <c r="BX29" s="34">
        <f>IF(Data!$C$2&gt;0,(IF(OR(BX$5=Data!$F$2,BX$5=Data!$G$2,(IF(COUNTIF(Data!$A$2:$A$939,BX$7),BX$7=(VLOOKUP(BX$7,Data!$A$2:$A$852,1,FALSE)),0))),"H",IF(AND(BX$7&gt;=$E29,BX$7&lt;=$F29),($D29/$G29),0))),IF(AND(BX$7&gt;=$E29,BX$7&lt;=$F29),($D29/$G29),0))</f>
        <v>0</v>
      </c>
      <c r="BY29" s="34">
        <f>IF(Data!$C$2&gt;0,(IF(OR(BY$5=Data!$F$2,BY$5=Data!$G$2,(IF(COUNTIF(Data!$A$2:$A$939,BY$7),BY$7=(VLOOKUP(BY$7,Data!$A$2:$A$852,1,FALSE)),0))),"H",IF(AND(BY$7&gt;=$E29,BY$7&lt;=$F29),($D29/$G29),0))),IF(AND(BY$7&gt;=$E29,BY$7&lt;=$F29),($D29/$G29),0))</f>
        <v>0</v>
      </c>
      <c r="BZ29" s="34">
        <f>IF(Data!$C$2&gt;0,(IF(OR(BZ$5=Data!$F$2,BZ$5=Data!$G$2,(IF(COUNTIF(Data!$A$2:$A$939,BZ$7),BZ$7=(VLOOKUP(BZ$7,Data!$A$2:$A$852,1,FALSE)),0))),"H",IF(AND(BZ$7&gt;=$E29,BZ$7&lt;=$F29),($D29/$G29),0))),IF(AND(BZ$7&gt;=$E29,BZ$7&lt;=$F29),($D29/$G29),0))</f>
        <v>0</v>
      </c>
      <c r="CA29" s="34">
        <f>IF(Data!$C$2&gt;0,(IF(OR(CA$5=Data!$F$2,CA$5=Data!$G$2,(IF(COUNTIF(Data!$A$2:$A$939,CA$7),CA$7=(VLOOKUP(CA$7,Data!$A$2:$A$852,1,FALSE)),0))),"H",IF(AND(CA$7&gt;=$E29,CA$7&lt;=$F29),($D29/$G29),0))),IF(AND(CA$7&gt;=$E29,CA$7&lt;=$F29),($D29/$G29),0))</f>
        <v>0</v>
      </c>
      <c r="CB29" s="34">
        <f>IF(Data!$C$2&gt;0,(IF(OR(CB$5=Data!$F$2,CB$5=Data!$G$2,(IF(COUNTIF(Data!$A$2:$A$939,CB$7),CB$7=(VLOOKUP(CB$7,Data!$A$2:$A$852,1,FALSE)),0))),"H",IF(AND(CB$7&gt;=$E29,CB$7&lt;=$F29),($D29/$G29),0))),IF(AND(CB$7&gt;=$E29,CB$7&lt;=$F29),($D29/$G29),0))</f>
        <v>0</v>
      </c>
      <c r="CC29" s="34" t="str">
        <f>IF(Data!$C$2&gt;0,(IF(OR(CC$5=Data!$F$2,CC$5=Data!$G$2,(IF(COUNTIF(Data!$A$2:$A$939,CC$7),CC$7=(VLOOKUP(CC$7,Data!$A$2:$A$852,1,FALSE)),0))),"H",IF(AND(CC$7&gt;=$E29,CC$7&lt;=$F29),($D29/$G29),0))),IF(AND(CC$7&gt;=$E29,CC$7&lt;=$F29),($D29/$G29),0))</f>
        <v>H</v>
      </c>
      <c r="CD29" s="34" t="str">
        <f>IF(Data!$C$2&gt;0,(IF(OR(CD$5=Data!$F$2,CD$5=Data!$G$2,(IF(COUNTIF(Data!$A$2:$A$939,CD$7),CD$7=(VLOOKUP(CD$7,Data!$A$2:$A$852,1,FALSE)),0))),"H",IF(AND(CD$7&gt;=$E29,CD$7&lt;=$F29),($D29/$G29),0))),IF(AND(CD$7&gt;=$E29,CD$7&lt;=$F29),($D29/$G29),0))</f>
        <v>H</v>
      </c>
      <c r="CE29" s="34">
        <f>IF(Data!$C$2&gt;0,(IF(OR(CE$5=Data!$F$2,CE$5=Data!$G$2,(IF(COUNTIF(Data!$A$2:$A$939,CE$7),CE$7=(VLOOKUP(CE$7,Data!$A$2:$A$852,1,FALSE)),0))),"H",IF(AND(CE$7&gt;=$E29,CE$7&lt;=$F29),($D29/$G29),0))),IF(AND(CE$7&gt;=$E29,CE$7&lt;=$F29),($D29/$G29),0))</f>
        <v>0</v>
      </c>
      <c r="CF29" s="34">
        <f>IF(Data!$C$2&gt;0,(IF(OR(CF$5=Data!$F$2,CF$5=Data!$G$2,(IF(COUNTIF(Data!$A$2:$A$939,CF$7),CF$7=(VLOOKUP(CF$7,Data!$A$2:$A$852,1,FALSE)),0))),"H",IF(AND(CF$7&gt;=$E29,CF$7&lt;=$F29),($D29/$G29),0))),IF(AND(CF$7&gt;=$E29,CF$7&lt;=$F29),($D29/$G29),0))</f>
        <v>0</v>
      </c>
      <c r="CG29" s="34">
        <f>IF(Data!$C$2&gt;0,(IF(OR(CG$5=Data!$F$2,CG$5=Data!$G$2,(IF(COUNTIF(Data!$A$2:$A$939,CG$7),CG$7=(VLOOKUP(CG$7,Data!$A$2:$A$852,1,FALSE)),0))),"H",IF(AND(CG$7&gt;=$E29,CG$7&lt;=$F29),($D29/$G29),0))),IF(AND(CG$7&gt;=$E29,CG$7&lt;=$F29),($D29/$G29),0))</f>
        <v>0</v>
      </c>
      <c r="CH29" s="34">
        <f>IF(Data!$C$2&gt;0,(IF(OR(CH$5=Data!$F$2,CH$5=Data!$G$2,(IF(COUNTIF(Data!$A$2:$A$939,CH$7),CH$7=(VLOOKUP(CH$7,Data!$A$2:$A$852,1,FALSE)),0))),"H",IF(AND(CH$7&gt;=$E29,CH$7&lt;=$F29),($D29/$G29),0))),IF(AND(CH$7&gt;=$E29,CH$7&lt;=$F29),($D29/$G29),0))</f>
        <v>0</v>
      </c>
      <c r="CI29" s="34">
        <f>IF(Data!$C$2&gt;0,(IF(OR(CI$5=Data!$F$2,CI$5=Data!$G$2,(IF(COUNTIF(Data!$A$2:$A$939,CI$7),CI$7=(VLOOKUP(CI$7,Data!$A$2:$A$852,1,FALSE)),0))),"H",IF(AND(CI$7&gt;=$E29,CI$7&lt;=$F29),($D29/$G29),0))),IF(AND(CI$7&gt;=$E29,CI$7&lt;=$F29),($D29/$G29),0))</f>
        <v>0</v>
      </c>
      <c r="CJ29" s="34" t="str">
        <f>IF(Data!$C$2&gt;0,(IF(OR(CJ$5=Data!$F$2,CJ$5=Data!$G$2,(IF(COUNTIF(Data!$A$2:$A$939,CJ$7),CJ$7=(VLOOKUP(CJ$7,Data!$A$2:$A$852,1,FALSE)),0))),"H",IF(AND(CJ$7&gt;=$E29,CJ$7&lt;=$F29),($D29/$G29),0))),IF(AND(CJ$7&gt;=$E29,CJ$7&lt;=$F29),($D29/$G29),0))</f>
        <v>H</v>
      </c>
      <c r="CK29" s="34" t="str">
        <f>IF(Data!$C$2&gt;0,(IF(OR(CK$5=Data!$F$2,CK$5=Data!$G$2,(IF(COUNTIF(Data!$A$2:$A$939,CK$7),CK$7=(VLOOKUP(CK$7,Data!$A$2:$A$852,1,FALSE)),0))),"H",IF(AND(CK$7&gt;=$E29,CK$7&lt;=$F29),($D29/$G29),0))),IF(AND(CK$7&gt;=$E29,CK$7&lt;=$F29),($D29/$G29),0))</f>
        <v>H</v>
      </c>
      <c r="CL29" s="34">
        <f>IF(Data!$C$2&gt;0,(IF(OR(CL$5=Data!$F$2,CL$5=Data!$G$2,(IF(COUNTIF(Data!$A$2:$A$939,CL$7),CL$7=(VLOOKUP(CL$7,Data!$A$2:$A$852,1,FALSE)),0))),"H",IF(AND(CL$7&gt;=$E29,CL$7&lt;=$F29),($D29/$G29),0))),IF(AND(CL$7&gt;=$E29,CL$7&lt;=$F29),($D29/$G29),0))</f>
        <v>0</v>
      </c>
      <c r="CM29" s="34">
        <f>IF(Data!$C$2&gt;0,(IF(OR(CM$5=Data!$F$2,CM$5=Data!$G$2,(IF(COUNTIF(Data!$A$2:$A$939,CM$7),CM$7=(VLOOKUP(CM$7,Data!$A$2:$A$852,1,FALSE)),0))),"H",IF(AND(CM$7&gt;=$E29,CM$7&lt;=$F29),($D29/$G29),0))),IF(AND(CM$7&gt;=$E29,CM$7&lt;=$F29),($D29/$G29),0))</f>
        <v>0</v>
      </c>
      <c r="CN29" s="34">
        <f>IF(Data!$C$2&gt;0,(IF(OR(CN$5=Data!$F$2,CN$5=Data!$G$2,(IF(COUNTIF(Data!$A$2:$A$939,CN$7),CN$7=(VLOOKUP(CN$7,Data!$A$2:$A$852,1,FALSE)),0))),"H",IF(AND(CN$7&gt;=$E29,CN$7&lt;=$F29),($D29/$G29),0))),IF(AND(CN$7&gt;=$E29,CN$7&lt;=$F29),($D29/$G29),0))</f>
        <v>8</v>
      </c>
      <c r="CO29" s="34">
        <f>IF(Data!$C$2&gt;0,(IF(OR(CO$5=Data!$F$2,CO$5=Data!$G$2,(IF(COUNTIF(Data!$A$2:$A$939,CO$7),CO$7=(VLOOKUP(CO$7,Data!$A$2:$A$852,1,FALSE)),0))),"H",IF(AND(CO$7&gt;=$E29,CO$7&lt;=$F29),($D29/$G29),0))),IF(AND(CO$7&gt;=$E29,CO$7&lt;=$F29),($D29/$G29),0))</f>
        <v>8</v>
      </c>
      <c r="CP29" s="34">
        <f>IF(Data!$C$2&gt;0,(IF(OR(CP$5=Data!$F$2,CP$5=Data!$G$2,(IF(COUNTIF(Data!$A$2:$A$939,CP$7),CP$7=(VLOOKUP(CP$7,Data!$A$2:$A$852,1,FALSE)),0))),"H",IF(AND(CP$7&gt;=$E29,CP$7&lt;=$F29),($D29/$G29),0))),IF(AND(CP$7&gt;=$E29,CP$7&lt;=$F29),($D29/$G29),0))</f>
        <v>0</v>
      </c>
      <c r="CQ29" s="34" t="str">
        <f>IF(Data!$C$2&gt;0,(IF(OR(CQ$5=Data!$F$2,CQ$5=Data!$G$2,(IF(COUNTIF(Data!$A$2:$A$939,CQ$7),CQ$7=(VLOOKUP(CQ$7,Data!$A$2:$A$852,1,FALSE)),0))),"H",IF(AND(CQ$7&gt;=$E29,CQ$7&lt;=$F29),($D29/$G29),0))),IF(AND(CQ$7&gt;=$E29,CQ$7&lt;=$F29),($D29/$G29),0))</f>
        <v>H</v>
      </c>
      <c r="CR29" s="34" t="str">
        <f>IF(Data!$C$2&gt;0,(IF(OR(CR$5=Data!$F$2,CR$5=Data!$G$2,(IF(COUNTIF(Data!$A$2:$A$939,CR$7),CR$7=(VLOOKUP(CR$7,Data!$A$2:$A$852,1,FALSE)),0))),"H",IF(AND(CR$7&gt;=$E29,CR$7&lt;=$F29),($D29/$G29),0))),IF(AND(CR$7&gt;=$E29,CR$7&lt;=$F29),($D29/$G29),0))</f>
        <v>H</v>
      </c>
      <c r="CS29" s="34">
        <f>IF(Data!$C$2&gt;0,(IF(OR(CS$5=Data!$F$2,CS$5=Data!$G$2,(IF(COUNTIF(Data!$A$2:$A$939,CS$7),CS$7=(VLOOKUP(CS$7,Data!$A$2:$A$852,1,FALSE)),0))),"H",IF(AND(CS$7&gt;=$E29,CS$7&lt;=$F29),($D29/$G29),0))),IF(AND(CS$7&gt;=$E29,CS$7&lt;=$F29),($D29/$G29),0))</f>
        <v>0</v>
      </c>
      <c r="CT29" s="34">
        <f>IF(Data!$C$2&gt;0,(IF(OR(CT$5=Data!$F$2,CT$5=Data!$G$2,(IF(COUNTIF(Data!$A$2:$A$939,CT$7),CT$7=(VLOOKUP(CT$7,Data!$A$2:$A$852,1,FALSE)),0))),"H",IF(AND(CT$7&gt;=$E29,CT$7&lt;=$F29),($D29/$G29),0))),IF(AND(CT$7&gt;=$E29,CT$7&lt;=$F29),($D29/$G29),0))</f>
        <v>0</v>
      </c>
      <c r="CU29" s="34">
        <f>IF(Data!$C$2&gt;0,(IF(OR(CU$5=Data!$F$2,CU$5=Data!$G$2,(IF(COUNTIF(Data!$A$2:$A$939,CU$7),CU$7=(VLOOKUP(CU$7,Data!$A$2:$A$852,1,FALSE)),0))),"H",IF(AND(CU$7&gt;=$E29,CU$7&lt;=$F29),($D29/$G29),0))),IF(AND(CU$7&gt;=$E29,CU$7&lt;=$F29),($D29/$G29),0))</f>
        <v>0</v>
      </c>
      <c r="CV29" s="34">
        <f>IF(Data!$C$2&gt;0,(IF(OR(CV$5=Data!$F$2,CV$5=Data!$G$2,(IF(COUNTIF(Data!$A$2:$A$939,CV$7),CV$7=(VLOOKUP(CV$7,Data!$A$2:$A$852,1,FALSE)),0))),"H",IF(AND(CV$7&gt;=$E29,CV$7&lt;=$F29),($D29/$G29),0))),IF(AND(CV$7&gt;=$E29,CV$7&lt;=$F29),($D29/$G29),0))</f>
        <v>0</v>
      </c>
      <c r="CW29" s="34">
        <f>IF(Data!$C$2&gt;0,(IF(OR(CW$5=Data!$F$2,CW$5=Data!$G$2,(IF(COUNTIF(Data!$A$2:$A$939,CW$7),CW$7=(VLOOKUP(CW$7,Data!$A$2:$A$852,1,FALSE)),0))),"H",IF(AND(CW$7&gt;=$E29,CW$7&lt;=$F29),($D29/$G29),0))),IF(AND(CW$7&gt;=$E29,CW$7&lt;=$F29),($D29/$G29),0))</f>
        <v>0</v>
      </c>
      <c r="CX29" s="34" t="str">
        <f>IF(Data!$C$2&gt;0,(IF(OR(CX$5=Data!$F$2,CX$5=Data!$G$2,(IF(COUNTIF(Data!$A$2:$A$939,CX$7),CX$7=(VLOOKUP(CX$7,Data!$A$2:$A$852,1,FALSE)),0))),"H",IF(AND(CX$7&gt;=$E29,CX$7&lt;=$F29),($D29/$G29),0))),IF(AND(CX$7&gt;=$E29,CX$7&lt;=$F29),($D29/$G29),0))</f>
        <v>H</v>
      </c>
      <c r="CY29" s="34" t="str">
        <f>IF(Data!$C$2&gt;0,(IF(OR(CY$5=Data!$F$2,CY$5=Data!$G$2,(IF(COUNTIF(Data!$A$2:$A$939,CY$7),CY$7=(VLOOKUP(CY$7,Data!$A$2:$A$852,1,FALSE)),0))),"H",IF(AND(CY$7&gt;=$E29,CY$7&lt;=$F29),($D29/$G29),0))),IF(AND(CY$7&gt;=$E29,CY$7&lt;=$F29),($D29/$G29),0))</f>
        <v>H</v>
      </c>
      <c r="CZ29" s="34">
        <f>IF(Data!$C$2&gt;0,(IF(OR(CZ$5=Data!$F$2,CZ$5=Data!$G$2,(IF(COUNTIF(Data!$A$2:$A$939,CZ$7),CZ$7=(VLOOKUP(CZ$7,Data!$A$2:$A$852,1,FALSE)),0))),"H",IF(AND(CZ$7&gt;=$E29,CZ$7&lt;=$F29),($D29/$G29),0))),IF(AND(CZ$7&gt;=$E29,CZ$7&lt;=$F29),($D29/$G29),0))</f>
        <v>0</v>
      </c>
      <c r="DA29" s="34">
        <f>IF(Data!$C$2&gt;0,(IF(OR(DA$5=Data!$F$2,DA$5=Data!$G$2,(IF(COUNTIF(Data!$A$2:$A$939,DA$7),DA$7=(VLOOKUP(DA$7,Data!$A$2:$A$852,1,FALSE)),0))),"H",IF(AND(DA$7&gt;=$E29,DA$7&lt;=$F29),($D29/$G29),0))),IF(AND(DA$7&gt;=$E29,DA$7&lt;=$F29),($D29/$G29),0))</f>
        <v>0</v>
      </c>
      <c r="DB29" s="34">
        <f>IF(Data!$C$2&gt;0,(IF(OR(DB$5=Data!$F$2,DB$5=Data!$G$2,(IF(COUNTIF(Data!$A$2:$A$939,DB$7),DB$7=(VLOOKUP(DB$7,Data!$A$2:$A$852,1,FALSE)),0))),"H",IF(AND(DB$7&gt;=$E29,DB$7&lt;=$F29),($D29/$G29),0))),IF(AND(DB$7&gt;=$E29,DB$7&lt;=$F29),($D29/$G29),0))</f>
        <v>0</v>
      </c>
      <c r="DC29" s="34">
        <f>IF(Data!$C$2&gt;0,(IF(OR(DC$5=Data!$F$2,DC$5=Data!$G$2,(IF(COUNTIF(Data!$A$2:$A$939,DC$7),DC$7=(VLOOKUP(DC$7,Data!$A$2:$A$852,1,FALSE)),0))),"H",IF(AND(DC$7&gt;=$E29,DC$7&lt;=$F29),($D29/$G29),0))),IF(AND(DC$7&gt;=$E29,DC$7&lt;=$F29),($D29/$G29),0))</f>
        <v>0</v>
      </c>
      <c r="DD29" s="34">
        <f>IF(Data!$C$2&gt;0,(IF(OR(DD$5=Data!$F$2,DD$5=Data!$G$2,(IF(COUNTIF(Data!$A$2:$A$939,DD$7),DD$7=(VLOOKUP(DD$7,Data!$A$2:$A$852,1,FALSE)),0))),"H",IF(AND(DD$7&gt;=$E29,DD$7&lt;=$F29),($D29/$G29),0))),IF(AND(DD$7&gt;=$E29,DD$7&lt;=$F29),($D29/$G29),0))</f>
        <v>0</v>
      </c>
      <c r="DE29" s="34" t="str">
        <f>IF(Data!$C$2&gt;0,(IF(OR(DE$5=Data!$F$2,DE$5=Data!$G$2,(IF(COUNTIF(Data!$A$2:$A$939,DE$7),DE$7=(VLOOKUP(DE$7,Data!$A$2:$A$852,1,FALSE)),0))),"H",IF(AND(DE$7&gt;=$E29,DE$7&lt;=$F29),($D29/$G29),0))),IF(AND(DE$7&gt;=$E29,DE$7&lt;=$F29),($D29/$G29),0))</f>
        <v>H</v>
      </c>
      <c r="DF29" s="34" t="str">
        <f>IF(Data!$C$2&gt;0,(IF(OR(DF$5=Data!$F$2,DF$5=Data!$G$2,(IF(COUNTIF(Data!$A$2:$A$939,DF$7),DF$7=(VLOOKUP(DF$7,Data!$A$2:$A$852,1,FALSE)),0))),"H",IF(AND(DF$7&gt;=$E29,DF$7&lt;=$F29),($D29/$G29),0))),IF(AND(DF$7&gt;=$E29,DF$7&lt;=$F29),($D29/$G29),0))</f>
        <v>H</v>
      </c>
      <c r="DG29" s="34">
        <f>IF(Data!$C$2&gt;0,(IF(OR(DG$5=Data!$F$2,DG$5=Data!$G$2,(IF(COUNTIF(Data!$A$2:$A$939,DG$7),DG$7=(VLOOKUP(DG$7,Data!$A$2:$A$852,1,FALSE)),0))),"H",IF(AND(DG$7&gt;=$E29,DG$7&lt;=$F29),($D29/$G29),0))),IF(AND(DG$7&gt;=$E29,DG$7&lt;=$F29),($D29/$G29),0))</f>
        <v>0</v>
      </c>
      <c r="DH29" s="34">
        <f>IF(Data!$C$2&gt;0,(IF(OR(DH$5=Data!$F$2,DH$5=Data!$G$2,(IF(COUNTIF(Data!$A$2:$A$939,DH$7),DH$7=(VLOOKUP(DH$7,Data!$A$2:$A$852,1,FALSE)),0))),"H",IF(AND(DH$7&gt;=$E29,DH$7&lt;=$F29),($D29/$G29),0))),IF(AND(DH$7&gt;=$E29,DH$7&lt;=$F29),($D29/$G29),0))</f>
        <v>0</v>
      </c>
      <c r="DI29" s="34">
        <f>IF(Data!$C$2&gt;0,(IF(OR(DI$5=Data!$F$2,DI$5=Data!$G$2,(IF(COUNTIF(Data!$A$2:$A$939,DI$7),DI$7=(VLOOKUP(DI$7,Data!$A$2:$A$852,1,FALSE)),0))),"H",IF(AND(DI$7&gt;=$E29,DI$7&lt;=$F29),($D29/$G29),0))),IF(AND(DI$7&gt;=$E29,DI$7&lt;=$F29),($D29/$G29),0))</f>
        <v>0</v>
      </c>
      <c r="DJ29" s="34">
        <f>IF(Data!$C$2&gt;0,(IF(OR(DJ$5=Data!$F$2,DJ$5=Data!$G$2,(IF(COUNTIF(Data!$A$2:$A$939,DJ$7),DJ$7=(VLOOKUP(DJ$7,Data!$A$2:$A$852,1,FALSE)),0))),"H",IF(AND(DJ$7&gt;=$E29,DJ$7&lt;=$F29),($D29/$G29),0))),IF(AND(DJ$7&gt;=$E29,DJ$7&lt;=$F29),($D29/$G29),0))</f>
        <v>0</v>
      </c>
      <c r="DK29" s="34">
        <f>IF(Data!$C$2&gt;0,(IF(OR(DK$5=Data!$F$2,DK$5=Data!$G$2,(IF(COUNTIF(Data!$A$2:$A$939,DK$7),DK$7=(VLOOKUP(DK$7,Data!$A$2:$A$852,1,FALSE)),0))),"H",IF(AND(DK$7&gt;=$E29,DK$7&lt;=$F29),($D29/$G29),0))),IF(AND(DK$7&gt;=$E29,DK$7&lt;=$F29),($D29/$G29),0))</f>
        <v>0</v>
      </c>
      <c r="DL29" s="34" t="str">
        <f>IF(Data!$C$2&gt;0,(IF(OR(DL$5=Data!$F$2,DL$5=Data!$G$2,(IF(COUNTIF(Data!$A$2:$A$939,DL$7),DL$7=(VLOOKUP(DL$7,Data!$A$2:$A$852,1,FALSE)),0))),"H",IF(AND(DL$7&gt;=$E29,DL$7&lt;=$F29),($D29/$G29),0))),IF(AND(DL$7&gt;=$E29,DL$7&lt;=$F29),($D29/$G29),0))</f>
        <v>H</v>
      </c>
      <c r="DM29" s="34" t="str">
        <f>IF(Data!$C$2&gt;0,(IF(OR(DM$5=Data!$F$2,DM$5=Data!$G$2,(IF(COUNTIF(Data!$A$2:$A$939,DM$7),DM$7=(VLOOKUP(DM$7,Data!$A$2:$A$852,1,FALSE)),0))),"H",IF(AND(DM$7&gt;=$E29,DM$7&lt;=$F29),($D29/$G29),0))),IF(AND(DM$7&gt;=$E29,DM$7&lt;=$F29),($D29/$G29),0))</f>
        <v>H</v>
      </c>
      <c r="DN29" s="34">
        <f>IF(Data!$C$2&gt;0,(IF(OR(DN$5=Data!$F$2,DN$5=Data!$G$2,(IF(COUNTIF(Data!$A$2:$A$939,DN$7),DN$7=(VLOOKUP(DN$7,Data!$A$2:$A$852,1,FALSE)),0))),"H",IF(AND(DN$7&gt;=$E29,DN$7&lt;=$F29),($D29/$G29),0))),IF(AND(DN$7&gt;=$E29,DN$7&lt;=$F29),($D29/$G29),0))</f>
        <v>0</v>
      </c>
      <c r="DO29" s="34">
        <f>IF(Data!$C$2&gt;0,(IF(OR(DO$5=Data!$F$2,DO$5=Data!$G$2,(IF(COUNTIF(Data!$A$2:$A$939,DO$7),DO$7=(VLOOKUP(DO$7,Data!$A$2:$A$852,1,FALSE)),0))),"H",IF(AND(DO$7&gt;=$E29,DO$7&lt;=$F29),($D29/$G29),0))),IF(AND(DO$7&gt;=$E29,DO$7&lt;=$F29),($D29/$G29),0))</f>
        <v>0</v>
      </c>
      <c r="DP29" s="34">
        <f>IF(Data!$C$2&gt;0,(IF(OR(DP$5=Data!$F$2,DP$5=Data!$G$2,(IF(COUNTIF(Data!$A$2:$A$939,DP$7),DP$7=(VLOOKUP(DP$7,Data!$A$2:$A$852,1,FALSE)),0))),"H",IF(AND(DP$7&gt;=$E29,DP$7&lt;=$F29),($D29/$G29),0))),IF(AND(DP$7&gt;=$E29,DP$7&lt;=$F29),($D29/$G29),0))</f>
        <v>0</v>
      </c>
      <c r="DQ29" s="34">
        <f>IF(Data!$C$2&gt;0,(IF(OR(DQ$5=Data!$F$2,DQ$5=Data!$G$2,(IF(COUNTIF(Data!$A$2:$A$939,DQ$7),DQ$7=(VLOOKUP(DQ$7,Data!$A$2:$A$852,1,FALSE)),0))),"H",IF(AND(DQ$7&gt;=$E29,DQ$7&lt;=$F29),($D29/$G29),0))),IF(AND(DQ$7&gt;=$E29,DQ$7&lt;=$F29),($D29/$G29),0))</f>
        <v>0</v>
      </c>
      <c r="DR29" s="34">
        <f>IF(Data!$C$2&gt;0,(IF(OR(DR$5=Data!$F$2,DR$5=Data!$G$2,(IF(COUNTIF(Data!$A$2:$A$939,DR$7),DR$7=(VLOOKUP(DR$7,Data!$A$2:$A$852,1,FALSE)),0))),"H",IF(AND(DR$7&gt;=$E29,DR$7&lt;=$F29),($D29/$G29),0))),IF(AND(DR$7&gt;=$E29,DR$7&lt;=$F29),($D29/$G29),0))</f>
        <v>0</v>
      </c>
      <c r="DS29" s="34" t="str">
        <f>IF(Data!$C$2&gt;0,(IF(OR(DS$5=Data!$F$2,DS$5=Data!$G$2,(IF(COUNTIF(Data!$A$2:$A$939,DS$7),DS$7=(VLOOKUP(DS$7,Data!$A$2:$A$852,1,FALSE)),0))),"H",IF(AND(DS$7&gt;=$E29,DS$7&lt;=$F29),($D29/$G29),0))),IF(AND(DS$7&gt;=$E29,DS$7&lt;=$F29),($D29/$G29),0))</f>
        <v>H</v>
      </c>
      <c r="DT29" s="34" t="str">
        <f>IF(Data!$C$2&gt;0,(IF(OR(DT$5=Data!$F$2,DT$5=Data!$G$2,(IF(COUNTIF(Data!$A$2:$A$939,DT$7),DT$7=(VLOOKUP(DT$7,Data!$A$2:$A$852,1,FALSE)),0))),"H",IF(AND(DT$7&gt;=$E29,DT$7&lt;=$F29),($D29/$G29),0))),IF(AND(DT$7&gt;=$E29,DT$7&lt;=$F29),($D29/$G29),0))</f>
        <v>H</v>
      </c>
      <c r="DU29" s="34">
        <f>IF(Data!$C$2&gt;0,(IF(OR(DU$5=Data!$F$2,DU$5=Data!$G$2,(IF(COUNTIF(Data!$A$2:$A$939,DU$7),DU$7=(VLOOKUP(DU$7,Data!$A$2:$A$852,1,FALSE)),0))),"H",IF(AND(DU$7&gt;=$E29,DU$7&lt;=$F29),($D29/$G29),0))),IF(AND(DU$7&gt;=$E29,DU$7&lt;=$F29),($D29/$G29),0))</f>
        <v>0</v>
      </c>
      <c r="DV29" s="34">
        <f>IF(Data!$C$2&gt;0,(IF(OR(DV$5=Data!$F$2,DV$5=Data!$G$2,(IF(COUNTIF(Data!$A$2:$A$939,DV$7),DV$7=(VLOOKUP(DV$7,Data!$A$2:$A$852,1,FALSE)),0))),"H",IF(AND(DV$7&gt;=$E29,DV$7&lt;=$F29),($D29/$G29),0))),IF(AND(DV$7&gt;=$E29,DV$7&lt;=$F29),($D29/$G29),0))</f>
        <v>0</v>
      </c>
      <c r="DW29" s="34">
        <f>IF(Data!$C$2&gt;0,(IF(OR(DW$5=Data!$F$2,DW$5=Data!$G$2,(IF(COUNTIF(Data!$A$2:$A$939,DW$7),DW$7=(VLOOKUP(DW$7,Data!$A$2:$A$852,1,FALSE)),0))),"H",IF(AND(DW$7&gt;=$E29,DW$7&lt;=$F29),($D29/$G29),0))),IF(AND(DW$7&gt;=$E29,DW$7&lt;=$F29),($D29/$G29),0))</f>
        <v>0</v>
      </c>
      <c r="DX29" s="34">
        <f>IF(Data!$C$2&gt;0,(IF(OR(DX$5=Data!$F$2,DX$5=Data!$G$2,(IF(COUNTIF(Data!$A$2:$A$939,DX$7),DX$7=(VLOOKUP(DX$7,Data!$A$2:$A$852,1,FALSE)),0))),"H",IF(AND(DX$7&gt;=$E29,DX$7&lt;=$F29),($D29/$G29),0))),IF(AND(DX$7&gt;=$E29,DX$7&lt;=$F29),($D29/$G29),0))</f>
        <v>0</v>
      </c>
      <c r="DY29" s="34">
        <f>IF(Data!$C$2&gt;0,(IF(OR(DY$5=Data!$F$2,DY$5=Data!$G$2,(IF(COUNTIF(Data!$A$2:$A$939,DY$7),DY$7=(VLOOKUP(DY$7,Data!$A$2:$A$852,1,FALSE)),0))),"H",IF(AND(DY$7&gt;=$E29,DY$7&lt;=$F29),($D29/$G29),0))),IF(AND(DY$7&gt;=$E29,DY$7&lt;=$F29),($D29/$G29),0))</f>
        <v>0</v>
      </c>
      <c r="DZ29" s="34" t="str">
        <f>IF(Data!$C$2&gt;0,(IF(OR(DZ$5=Data!$F$2,DZ$5=Data!$G$2,(IF(COUNTIF(Data!$A$2:$A$939,DZ$7),DZ$7=(VLOOKUP(DZ$7,Data!$A$2:$A$852,1,FALSE)),0))),"H",IF(AND(DZ$7&gt;=$E29,DZ$7&lt;=$F29),($D29/$G29),0))),IF(AND(DZ$7&gt;=$E29,DZ$7&lt;=$F29),($D29/$G29),0))</f>
        <v>H</v>
      </c>
      <c r="EA29" s="34" t="str">
        <f>IF(Data!$C$2&gt;0,(IF(OR(EA$5=Data!$F$2,EA$5=Data!$G$2,(IF(COUNTIF(Data!$A$2:$A$939,EA$7),EA$7=(VLOOKUP(EA$7,Data!$A$2:$A$852,1,FALSE)),0))),"H",IF(AND(EA$7&gt;=$E29,EA$7&lt;=$F29),($D29/$G29),0))),IF(AND(EA$7&gt;=$E29,EA$7&lt;=$F29),($D29/$G29),0))</f>
        <v>H</v>
      </c>
      <c r="EB29" s="34">
        <f>IF(Data!$C$2&gt;0,(IF(OR(EB$5=Data!$F$2,EB$5=Data!$G$2,(IF(COUNTIF(Data!$A$2:$A$939,EB$7),EB$7=(VLOOKUP(EB$7,Data!$A$2:$A$852,1,FALSE)),0))),"H",IF(AND(EB$7&gt;=$E29,EB$7&lt;=$F29),($D29/$G29),0))),IF(AND(EB$7&gt;=$E29,EB$7&lt;=$F29),($D29/$G29),0))</f>
        <v>0</v>
      </c>
      <c r="EC29" s="34">
        <f>IF(Data!$C$2&gt;0,(IF(OR(EC$5=Data!$F$2,EC$5=Data!$G$2,(IF(COUNTIF(Data!$A$2:$A$939,EC$7),EC$7=(VLOOKUP(EC$7,Data!$A$2:$A$852,1,FALSE)),0))),"H",IF(AND(EC$7&gt;=$E29,EC$7&lt;=$F29),($D29/$G29),0))),IF(AND(EC$7&gt;=$E29,EC$7&lt;=$F29),($D29/$G29),0))</f>
        <v>0</v>
      </c>
      <c r="ED29" s="34">
        <f>IF(Data!$C$2&gt;0,(IF(OR(ED$5=Data!$F$2,ED$5=Data!$G$2,(IF(COUNTIF(Data!$A$2:$A$939,ED$7),ED$7=(VLOOKUP(ED$7,Data!$A$2:$A$852,1,FALSE)),0))),"H",IF(AND(ED$7&gt;=$E29,ED$7&lt;=$F29),($D29/$G29),0))),IF(AND(ED$7&gt;=$E29,ED$7&lt;=$F29),($D29/$G29),0))</f>
        <v>0</v>
      </c>
      <c r="EE29" s="34">
        <f>IF(Data!$C$2&gt;0,(IF(OR(EE$5=Data!$F$2,EE$5=Data!$G$2,(IF(COUNTIF(Data!$A$2:$A$939,EE$7),EE$7=(VLOOKUP(EE$7,Data!$A$2:$A$852,1,FALSE)),0))),"H",IF(AND(EE$7&gt;=$E29,EE$7&lt;=$F29),($D29/$G29),0))),IF(AND(EE$7&gt;=$E29,EE$7&lt;=$F29),($D29/$G29),0))</f>
        <v>0</v>
      </c>
      <c r="EF29" s="34">
        <f>IF(Data!$C$2&gt;0,(IF(OR(EF$5=Data!$F$2,EF$5=Data!$G$2,(IF(COUNTIF(Data!$A$2:$A$939,EF$7),EF$7=(VLOOKUP(EF$7,Data!$A$2:$A$852,1,FALSE)),0))),"H",IF(AND(EF$7&gt;=$E29,EF$7&lt;=$F29),($D29/$G29),0))),IF(AND(EF$7&gt;=$E29,EF$7&lt;=$F29),($D29/$G29),0))</f>
        <v>0</v>
      </c>
      <c r="EG29" s="34" t="str">
        <f>IF(Data!$C$2&gt;0,(IF(OR(EG$5=Data!$F$2,EG$5=Data!$G$2,(IF(COUNTIF(Data!$A$2:$A$939,EG$7),EG$7=(VLOOKUP(EG$7,Data!$A$2:$A$852,1,FALSE)),0))),"H",IF(AND(EG$7&gt;=$E29,EG$7&lt;=$F29),($D29/$G29),0))),IF(AND(EG$7&gt;=$E29,EG$7&lt;=$F29),($D29/$G29),0))</f>
        <v>H</v>
      </c>
      <c r="EH29" s="34" t="str">
        <f>IF(Data!$C$2&gt;0,(IF(OR(EH$5=Data!$F$2,EH$5=Data!$G$2,(IF(COUNTIF(Data!$A$2:$A$939,EH$7),EH$7=(VLOOKUP(EH$7,Data!$A$2:$A$852,1,FALSE)),0))),"H",IF(AND(EH$7&gt;=$E29,EH$7&lt;=$F29),($D29/$G29),0))),IF(AND(EH$7&gt;=$E29,EH$7&lt;=$F29),($D29/$G29),0))</f>
        <v>H</v>
      </c>
      <c r="EI29" s="34">
        <f>IF(Data!$C$2&gt;0,(IF(OR(EI$5=Data!$F$2,EI$5=Data!$G$2,(IF(COUNTIF(Data!$A$2:$A$939,EI$7),EI$7=(VLOOKUP(EI$7,Data!$A$2:$A$852,1,FALSE)),0))),"H",IF(AND(EI$7&gt;=$E29,EI$7&lt;=$F29),($D29/$G29),0))),IF(AND(EI$7&gt;=$E29,EI$7&lt;=$F29),($D29/$G29),0))</f>
        <v>0</v>
      </c>
      <c r="EJ29" s="34">
        <f>IF(Data!$C$2&gt;0,(IF(OR(EJ$5=Data!$F$2,EJ$5=Data!$G$2,(IF(COUNTIF(Data!$A$2:$A$939,EJ$7),EJ$7=(VLOOKUP(EJ$7,Data!$A$2:$A$852,1,FALSE)),0))),"H",IF(AND(EJ$7&gt;=$E29,EJ$7&lt;=$F29),($D29/$G29),0))),IF(AND(EJ$7&gt;=$E29,EJ$7&lt;=$F29),($D29/$G29),0))</f>
        <v>0</v>
      </c>
      <c r="EK29" s="34">
        <f>IF(Data!$C$2&gt;0,(IF(OR(EK$5=Data!$F$2,EK$5=Data!$G$2,(IF(COUNTIF(Data!$A$2:$A$939,EK$7),EK$7=(VLOOKUP(EK$7,Data!$A$2:$A$852,1,FALSE)),0))),"H",IF(AND(EK$7&gt;=$E29,EK$7&lt;=$F29),($D29/$G29),0))),IF(AND(EK$7&gt;=$E29,EK$7&lt;=$F29),($D29/$G29),0))</f>
        <v>0</v>
      </c>
      <c r="EL29" s="34">
        <f>IF(Data!$C$2&gt;0,(IF(OR(EL$5=Data!$F$2,EL$5=Data!$G$2,(IF(COUNTIF(Data!$A$2:$A$939,EL$7),EL$7=(VLOOKUP(EL$7,Data!$A$2:$A$852,1,FALSE)),0))),"H",IF(AND(EL$7&gt;=$E29,EL$7&lt;=$F29),($D29/$G29),0))),IF(AND(EL$7&gt;=$E29,EL$7&lt;=$F29),($D29/$G29),0))</f>
        <v>0</v>
      </c>
      <c r="EM29" s="34">
        <f>IF(Data!$C$2&gt;0,(IF(OR(EM$5=Data!$F$2,EM$5=Data!$G$2,(IF(COUNTIF(Data!$A$2:$A$939,EM$7),EM$7=(VLOOKUP(EM$7,Data!$A$2:$A$852,1,FALSE)),0))),"H",IF(AND(EM$7&gt;=$E29,EM$7&lt;=$F29),($D29/$G29),0))),IF(AND(EM$7&gt;=$E29,EM$7&lt;=$F29),($D29/$G29),0))</f>
        <v>0</v>
      </c>
      <c r="EN29" s="34" t="str">
        <f>IF(Data!$C$2&gt;0,(IF(OR(EN$5=Data!$F$2,EN$5=Data!$G$2,(IF(COUNTIF(Data!$A$2:$A$939,EN$7),EN$7=(VLOOKUP(EN$7,Data!$A$2:$A$852,1,FALSE)),0))),"H",IF(AND(EN$7&gt;=$E29,EN$7&lt;=$F29),($D29/$G29),0))),IF(AND(EN$7&gt;=$E29,EN$7&lt;=$F29),($D29/$G29),0))</f>
        <v>H</v>
      </c>
      <c r="EO29" s="35" t="str">
        <f>IF(Data!$C$2&gt;0,(IF(OR(EO$5=Data!$F$2,EO$5=Data!$G$2,(IF(COUNTIF(Data!$A$2:$A$939,EO$7),EO$7=(VLOOKUP(EO$7,Data!$A$2:$A$852,1,FALSE)),0))),"H",IF(AND(EO$7&gt;=$E29,EO$7&lt;=$F29),($D29/$G29),0))),IF(AND(EO$7&gt;=$E29,EO$7&lt;=$F29),($D29/$G29),0))</f>
        <v>H</v>
      </c>
      <c r="EP29" s="8" t="s">
        <v>47</v>
      </c>
      <c r="EQ29" s="18">
        <f>SUM(T29:EO29)-D29</f>
        <v>0</v>
      </c>
    </row>
    <row r="30" spans="1:147" ht="30" customHeight="1" thickBot="1">
      <c r="A30" s="385"/>
      <c r="B30" s="369"/>
      <c r="C30" s="369"/>
      <c r="D30" s="347"/>
      <c r="E30" s="366"/>
      <c r="F30" s="366"/>
      <c r="G30" s="373"/>
      <c r="H30" s="347"/>
      <c r="I30" s="363"/>
      <c r="J30" s="366"/>
      <c r="K30" s="351"/>
      <c r="L30" s="366"/>
      <c r="M30" s="373"/>
      <c r="N30" s="373"/>
      <c r="O30" s="347"/>
      <c r="P30" s="365"/>
      <c r="Q30" s="345"/>
      <c r="R30" s="347"/>
      <c r="S30" s="342"/>
      <c r="T30" s="36">
        <f>IF(T$7&gt;$L29,(((IF(Data!$C$2&gt;0,(IF(OR(T$5=Data!$F$2,T$5=Data!$G$2,(IF(COUNTIF(Data!$A$2:$A$939,T$7),T$7=(VLOOKUP(T$7,Data!$A$2:$A$852,1,FALSE)),0))),"H",IF(AND(T$7&gt;=$J29,T$7&lt;=$K29),($D29*(1-$P29)/$N29),0))),IF(AND(T$7&gt;=$J29,T$7&lt;=$K29),(($D29-$O29)/$N29),0))))),(((IF(Data!$C$2&gt;0,(IF(OR(T$5=Data!$F$2,T$5=Data!$G$2,(IF(COUNTIF(Data!$A$2:$A$939,T$7),T$7=(VLOOKUP(T$7,Data!$A$2:$A$852,1,FALSE)),0))),"H",IF(AND(T$7&gt;=$J29,T$7&lt;=$L29),($D29*$P29/$M29),0))),IF(AND(T$7&gt;=$J29,T$7&lt;=$L29),(($D29*$P29)/$M29),0))))))</f>
        <v>0</v>
      </c>
      <c r="U30" s="37">
        <f>IF(U$7&gt;$L29,(((IF(Data!$C$2&gt;0,(IF(OR(U$5=Data!$F$2,U$5=Data!$G$2,(IF(COUNTIF(Data!$A$2:$A$939,U$7),U$7=(VLOOKUP(U$7,Data!$A$2:$A$852,1,FALSE)),0))),"H",IF(AND(U$7&gt;=$J29,U$7&lt;=$K29),($D29*(1-$P29)/$N29),0))),IF(AND(U$7&gt;=$J29,U$7&lt;=$K29),(($D29-$O29)/$N29),0))))),(((IF(Data!$C$2&gt;0,(IF(OR(U$5=Data!$F$2,U$5=Data!$G$2,(IF(COUNTIF(Data!$A$2:$A$939,U$7),U$7=(VLOOKUP(U$7,Data!$A$2:$A$852,1,FALSE)),0))),"H",IF(AND(U$7&gt;=$J29,U$7&lt;=$L29),($D29*$P29/$M29),0))),IF(AND(U$7&gt;=$J29,U$7&lt;=$L29),(($D29*$P29)/$M29),0))))))</f>
        <v>0</v>
      </c>
      <c r="V30" s="37">
        <f>IF(V$7&gt;$L29,(((IF(Data!$C$2&gt;0,(IF(OR(V$5=Data!$F$2,V$5=Data!$G$2,(IF(COUNTIF(Data!$A$2:$A$939,V$7),V$7=(VLOOKUP(V$7,Data!$A$2:$A$852,1,FALSE)),0))),"H",IF(AND(V$7&gt;=$J29,V$7&lt;=$K29),($D29*(1-$P29)/$N29),0))),IF(AND(V$7&gt;=$J29,V$7&lt;=$K29),(($D29-$O29)/$N29),0))))),(((IF(Data!$C$2&gt;0,(IF(OR(V$5=Data!$F$2,V$5=Data!$G$2,(IF(COUNTIF(Data!$A$2:$A$939,V$7),V$7=(VLOOKUP(V$7,Data!$A$2:$A$852,1,FALSE)),0))),"H",IF(AND(V$7&gt;=$J29,V$7&lt;=$L29),($D29*$P29/$M29),0))),IF(AND(V$7&gt;=$J29,V$7&lt;=$L29),(($D29*$P29)/$M29),0))))))</f>
        <v>0</v>
      </c>
      <c r="W30" s="37">
        <f>IF(W$7&gt;$L29,(((IF(Data!$C$2&gt;0,(IF(OR(W$5=Data!$F$2,W$5=Data!$G$2,(IF(COUNTIF(Data!$A$2:$A$939,W$7),W$7=(VLOOKUP(W$7,Data!$A$2:$A$852,1,FALSE)),0))),"H",IF(AND(W$7&gt;=$J29,W$7&lt;=$K29),($D29*(1-$P29)/$N29),0))),IF(AND(W$7&gt;=$J29,W$7&lt;=$K29),(($D29-$O29)/$N29),0))))),(((IF(Data!$C$2&gt;0,(IF(OR(W$5=Data!$F$2,W$5=Data!$G$2,(IF(COUNTIF(Data!$A$2:$A$939,W$7),W$7=(VLOOKUP(W$7,Data!$A$2:$A$852,1,FALSE)),0))),"H",IF(AND(W$7&gt;=$J29,W$7&lt;=$L29),($D29*$P29/$M29),0))),IF(AND(W$7&gt;=$J29,W$7&lt;=$L29),(($D29*$P29)/$M29),0))))))</f>
        <v>0</v>
      </c>
      <c r="X30" s="37">
        <f>IF(X$7&gt;$L29,(((IF(Data!$C$2&gt;0,(IF(OR(X$5=Data!$F$2,X$5=Data!$G$2,(IF(COUNTIF(Data!$A$2:$A$939,X$7),X$7=(VLOOKUP(X$7,Data!$A$2:$A$852,1,FALSE)),0))),"H",IF(AND(X$7&gt;=$J29,X$7&lt;=$K29),($D29*(1-$P29)/$N29),0))),IF(AND(X$7&gt;=$J29,X$7&lt;=$K29),(($D29-$O29)/$N29),0))))),(((IF(Data!$C$2&gt;0,(IF(OR(X$5=Data!$F$2,X$5=Data!$G$2,(IF(COUNTIF(Data!$A$2:$A$939,X$7),X$7=(VLOOKUP(X$7,Data!$A$2:$A$852,1,FALSE)),0))),"H",IF(AND(X$7&gt;=$J29,X$7&lt;=$L29),($D29*$P29/$M29),0))),IF(AND(X$7&gt;=$J29,X$7&lt;=$L29),(($D29*$P29)/$M29),0))))))</f>
        <v>0</v>
      </c>
      <c r="Y30" s="37" t="str">
        <f>IF(Y$7&gt;$L29,(((IF(Data!$C$2&gt;0,(IF(OR(Y$5=Data!$F$2,Y$5=Data!$G$2,(IF(COUNTIF(Data!$A$2:$A$939,Y$7),Y$7=(VLOOKUP(Y$7,Data!$A$2:$A$852,1,FALSE)),0))),"H",IF(AND(Y$7&gt;=$J29,Y$7&lt;=$K29),($D29*(1-$P29)/$N29),0))),IF(AND(Y$7&gt;=$J29,Y$7&lt;=$K29),(($D29-$O29)/$N29),0))))),(((IF(Data!$C$2&gt;0,(IF(OR(Y$5=Data!$F$2,Y$5=Data!$G$2,(IF(COUNTIF(Data!$A$2:$A$939,Y$7),Y$7=(VLOOKUP(Y$7,Data!$A$2:$A$852,1,FALSE)),0))),"H",IF(AND(Y$7&gt;=$J29,Y$7&lt;=$L29),($D29*$P29/$M29),0))),IF(AND(Y$7&gt;=$J29,Y$7&lt;=$L29),(($D29*$P29)/$M29),0))))))</f>
        <v>H</v>
      </c>
      <c r="Z30" s="37" t="str">
        <f>IF(Z$7&gt;$L29,(((IF(Data!$C$2&gt;0,(IF(OR(Z$5=Data!$F$2,Z$5=Data!$G$2,(IF(COUNTIF(Data!$A$2:$A$939,Z$7),Z$7=(VLOOKUP(Z$7,Data!$A$2:$A$852,1,FALSE)),0))),"H",IF(AND(Z$7&gt;=$J29,Z$7&lt;=$K29),($D29*(1-$P29)/$N29),0))),IF(AND(Z$7&gt;=$J29,Z$7&lt;=$K29),(($D29-$O29)/$N29),0))))),(((IF(Data!$C$2&gt;0,(IF(OR(Z$5=Data!$F$2,Z$5=Data!$G$2,(IF(COUNTIF(Data!$A$2:$A$939,Z$7),Z$7=(VLOOKUP(Z$7,Data!$A$2:$A$852,1,FALSE)),0))),"H",IF(AND(Z$7&gt;=$J29,Z$7&lt;=$L29),($D29*$P29/$M29),0))),IF(AND(Z$7&gt;=$J29,Z$7&lt;=$L29),(($D29*$P29)/$M29),0))))))</f>
        <v>H</v>
      </c>
      <c r="AA30" s="37">
        <f>IF(AA$7&gt;$L29,(((IF(Data!$C$2&gt;0,(IF(OR(AA$5=Data!$F$2,AA$5=Data!$G$2,(IF(COUNTIF(Data!$A$2:$A$939,AA$7),AA$7=(VLOOKUP(AA$7,Data!$A$2:$A$852,1,FALSE)),0))),"H",IF(AND(AA$7&gt;=$J29,AA$7&lt;=$K29),($D29*(1-$P29)/$N29),0))),IF(AND(AA$7&gt;=$J29,AA$7&lt;=$K29),(($D29-$O29)/$N29),0))))),(((IF(Data!$C$2&gt;0,(IF(OR(AA$5=Data!$F$2,AA$5=Data!$G$2,(IF(COUNTIF(Data!$A$2:$A$939,AA$7),AA$7=(VLOOKUP(AA$7,Data!$A$2:$A$852,1,FALSE)),0))),"H",IF(AND(AA$7&gt;=$J29,AA$7&lt;=$L29),($D29*$P29/$M29),0))),IF(AND(AA$7&gt;=$J29,AA$7&lt;=$L29),(($D29*$P29)/$M29),0))))))</f>
        <v>0</v>
      </c>
      <c r="AB30" s="37">
        <f>IF(AB$7&gt;$L29,(((IF(Data!$C$2&gt;0,(IF(OR(AB$5=Data!$F$2,AB$5=Data!$G$2,(IF(COUNTIF(Data!$A$2:$A$939,AB$7),AB$7=(VLOOKUP(AB$7,Data!$A$2:$A$852,1,FALSE)),0))),"H",IF(AND(AB$7&gt;=$J29,AB$7&lt;=$K29),($D29*(1-$P29)/$N29),0))),IF(AND(AB$7&gt;=$J29,AB$7&lt;=$K29),(($D29-$O29)/$N29),0))))),(((IF(Data!$C$2&gt;0,(IF(OR(AB$5=Data!$F$2,AB$5=Data!$G$2,(IF(COUNTIF(Data!$A$2:$A$939,AB$7),AB$7=(VLOOKUP(AB$7,Data!$A$2:$A$852,1,FALSE)),0))),"H",IF(AND(AB$7&gt;=$J29,AB$7&lt;=$L29),($D29*$P29/$M29),0))),IF(AND(AB$7&gt;=$J29,AB$7&lt;=$L29),(($D29*$P29)/$M29),0))))))</f>
        <v>0</v>
      </c>
      <c r="AC30" s="37">
        <f>IF(AC$7&gt;$L29,(((IF(Data!$C$2&gt;0,(IF(OR(AC$5=Data!$F$2,AC$5=Data!$G$2,(IF(COUNTIF(Data!$A$2:$A$939,AC$7),AC$7=(VLOOKUP(AC$7,Data!$A$2:$A$852,1,FALSE)),0))),"H",IF(AND(AC$7&gt;=$J29,AC$7&lt;=$K29),($D29*(1-$P29)/$N29),0))),IF(AND(AC$7&gt;=$J29,AC$7&lt;=$K29),(($D29-$O29)/$N29),0))))),(((IF(Data!$C$2&gt;0,(IF(OR(AC$5=Data!$F$2,AC$5=Data!$G$2,(IF(COUNTIF(Data!$A$2:$A$939,AC$7),AC$7=(VLOOKUP(AC$7,Data!$A$2:$A$852,1,FALSE)),0))),"H",IF(AND(AC$7&gt;=$J29,AC$7&lt;=$L29),($D29*$P29/$M29),0))),IF(AND(AC$7&gt;=$J29,AC$7&lt;=$L29),(($D29*$P29)/$M29),0))))))</f>
        <v>0</v>
      </c>
      <c r="AD30" s="37">
        <f>IF(AD$7&gt;$L29,(((IF(Data!$C$2&gt;0,(IF(OR(AD$5=Data!$F$2,AD$5=Data!$G$2,(IF(COUNTIF(Data!$A$2:$A$939,AD$7),AD$7=(VLOOKUP(AD$7,Data!$A$2:$A$852,1,FALSE)),0))),"H",IF(AND(AD$7&gt;=$J29,AD$7&lt;=$K29),($D29*(1-$P29)/$N29),0))),IF(AND(AD$7&gt;=$J29,AD$7&lt;=$K29),(($D29-$O29)/$N29),0))))),(((IF(Data!$C$2&gt;0,(IF(OR(AD$5=Data!$F$2,AD$5=Data!$G$2,(IF(COUNTIF(Data!$A$2:$A$939,AD$7),AD$7=(VLOOKUP(AD$7,Data!$A$2:$A$852,1,FALSE)),0))),"H",IF(AND(AD$7&gt;=$J29,AD$7&lt;=$L29),($D29*$P29/$M29),0))),IF(AND(AD$7&gt;=$J29,AD$7&lt;=$L29),(($D29*$P29)/$M29),0))))))</f>
        <v>0</v>
      </c>
      <c r="AE30" s="37">
        <f>IF(AE$7&gt;$L29,(((IF(Data!$C$2&gt;0,(IF(OR(AE$5=Data!$F$2,AE$5=Data!$G$2,(IF(COUNTIF(Data!$A$2:$A$939,AE$7),AE$7=(VLOOKUP(AE$7,Data!$A$2:$A$852,1,FALSE)),0))),"H",IF(AND(AE$7&gt;=$J29,AE$7&lt;=$K29),($D29*(1-$P29)/$N29),0))),IF(AND(AE$7&gt;=$J29,AE$7&lt;=$K29),(($D29-$O29)/$N29),0))))),(((IF(Data!$C$2&gt;0,(IF(OR(AE$5=Data!$F$2,AE$5=Data!$G$2,(IF(COUNTIF(Data!$A$2:$A$939,AE$7),AE$7=(VLOOKUP(AE$7,Data!$A$2:$A$852,1,FALSE)),0))),"H",IF(AND(AE$7&gt;=$J29,AE$7&lt;=$L29),($D29*$P29/$M29),0))),IF(AND(AE$7&gt;=$J29,AE$7&lt;=$L29),(($D29*$P29)/$M29),0))))))</f>
        <v>0</v>
      </c>
      <c r="AF30" s="37" t="str">
        <f>IF(AF$7&gt;$L29,(((IF(Data!$C$2&gt;0,(IF(OR(AF$5=Data!$F$2,AF$5=Data!$G$2,(IF(COUNTIF(Data!$A$2:$A$939,AF$7),AF$7=(VLOOKUP(AF$7,Data!$A$2:$A$852,1,FALSE)),0))),"H",IF(AND(AF$7&gt;=$J29,AF$7&lt;=$K29),($D29*(1-$P29)/$N29),0))),IF(AND(AF$7&gt;=$J29,AF$7&lt;=$K29),(($D29-$O29)/$N29),0))))),(((IF(Data!$C$2&gt;0,(IF(OR(AF$5=Data!$F$2,AF$5=Data!$G$2,(IF(COUNTIF(Data!$A$2:$A$939,AF$7),AF$7=(VLOOKUP(AF$7,Data!$A$2:$A$852,1,FALSE)),0))),"H",IF(AND(AF$7&gt;=$J29,AF$7&lt;=$L29),($D29*$P29/$M29),0))),IF(AND(AF$7&gt;=$J29,AF$7&lt;=$L29),(($D29*$P29)/$M29),0))))))</f>
        <v>H</v>
      </c>
      <c r="AG30" s="37" t="str">
        <f>IF(AG$7&gt;$L29,(((IF(Data!$C$2&gt;0,(IF(OR(AG$5=Data!$F$2,AG$5=Data!$G$2,(IF(COUNTIF(Data!$A$2:$A$939,AG$7),AG$7=(VLOOKUP(AG$7,Data!$A$2:$A$852,1,FALSE)),0))),"H",IF(AND(AG$7&gt;=$J29,AG$7&lt;=$K29),($D29*(1-$P29)/$N29),0))),IF(AND(AG$7&gt;=$J29,AG$7&lt;=$K29),(($D29-$O29)/$N29),0))))),(((IF(Data!$C$2&gt;0,(IF(OR(AG$5=Data!$F$2,AG$5=Data!$G$2,(IF(COUNTIF(Data!$A$2:$A$939,AG$7),AG$7=(VLOOKUP(AG$7,Data!$A$2:$A$852,1,FALSE)),0))),"H",IF(AND(AG$7&gt;=$J29,AG$7&lt;=$L29),($D29*$P29/$M29),0))),IF(AND(AG$7&gt;=$J29,AG$7&lt;=$L29),(($D29*$P29)/$M29),0))))))</f>
        <v>H</v>
      </c>
      <c r="AH30" s="37">
        <f>IF(AH$7&gt;$L29,(((IF(Data!$C$2&gt;0,(IF(OR(AH$5=Data!$F$2,AH$5=Data!$G$2,(IF(COUNTIF(Data!$A$2:$A$939,AH$7),AH$7=(VLOOKUP(AH$7,Data!$A$2:$A$852,1,FALSE)),0))),"H",IF(AND(AH$7&gt;=$J29,AH$7&lt;=$K29),($D29*(1-$P29)/$N29),0))),IF(AND(AH$7&gt;=$J29,AH$7&lt;=$K29),(($D29-$O29)/$N29),0))))),(((IF(Data!$C$2&gt;0,(IF(OR(AH$5=Data!$F$2,AH$5=Data!$G$2,(IF(COUNTIF(Data!$A$2:$A$939,AH$7),AH$7=(VLOOKUP(AH$7,Data!$A$2:$A$852,1,FALSE)),0))),"H",IF(AND(AH$7&gt;=$J29,AH$7&lt;=$L29),($D29*$P29/$M29),0))),IF(AND(AH$7&gt;=$J29,AH$7&lt;=$L29),(($D29*$P29)/$M29),0))))))</f>
        <v>0</v>
      </c>
      <c r="AI30" s="37">
        <f>IF(AI$7&gt;$L29,(((IF(Data!$C$2&gt;0,(IF(OR(AI$5=Data!$F$2,AI$5=Data!$G$2,(IF(COUNTIF(Data!$A$2:$A$939,AI$7),AI$7=(VLOOKUP(AI$7,Data!$A$2:$A$852,1,FALSE)),0))),"H",IF(AND(AI$7&gt;=$J29,AI$7&lt;=$K29),($D29*(1-$P29)/$N29),0))),IF(AND(AI$7&gt;=$J29,AI$7&lt;=$K29),(($D29-$O29)/$N29),0))))),(((IF(Data!$C$2&gt;0,(IF(OR(AI$5=Data!$F$2,AI$5=Data!$G$2,(IF(COUNTIF(Data!$A$2:$A$939,AI$7),AI$7=(VLOOKUP(AI$7,Data!$A$2:$A$852,1,FALSE)),0))),"H",IF(AND(AI$7&gt;=$J29,AI$7&lt;=$L29),($D29*$P29/$M29),0))),IF(AND(AI$7&gt;=$J29,AI$7&lt;=$L29),(($D29*$P29)/$M29),0))))))</f>
        <v>0</v>
      </c>
      <c r="AJ30" s="37">
        <f>IF(AJ$7&gt;$L29,(((IF(Data!$C$2&gt;0,(IF(OR(AJ$5=Data!$F$2,AJ$5=Data!$G$2,(IF(COUNTIF(Data!$A$2:$A$939,AJ$7),AJ$7=(VLOOKUP(AJ$7,Data!$A$2:$A$852,1,FALSE)),0))),"H",IF(AND(AJ$7&gt;=$J29,AJ$7&lt;=$K29),($D29*(1-$P29)/$N29),0))),IF(AND(AJ$7&gt;=$J29,AJ$7&lt;=$K29),(($D29-$O29)/$N29),0))))),(((IF(Data!$C$2&gt;0,(IF(OR(AJ$5=Data!$F$2,AJ$5=Data!$G$2,(IF(COUNTIF(Data!$A$2:$A$939,AJ$7),AJ$7=(VLOOKUP(AJ$7,Data!$A$2:$A$852,1,FALSE)),0))),"H",IF(AND(AJ$7&gt;=$J29,AJ$7&lt;=$L29),($D29*$P29/$M29),0))),IF(AND(AJ$7&gt;=$J29,AJ$7&lt;=$L29),(($D29*$P29)/$M29),0))))))</f>
        <v>0</v>
      </c>
      <c r="AK30" s="37">
        <f>IF(AK$7&gt;$L29,(((IF(Data!$C$2&gt;0,(IF(OR(AK$5=Data!$F$2,AK$5=Data!$G$2,(IF(COUNTIF(Data!$A$2:$A$939,AK$7),AK$7=(VLOOKUP(AK$7,Data!$A$2:$A$852,1,FALSE)),0))),"H",IF(AND(AK$7&gt;=$J29,AK$7&lt;=$K29),($D29*(1-$P29)/$N29),0))),IF(AND(AK$7&gt;=$J29,AK$7&lt;=$K29),(($D29-$O29)/$N29),0))))),(((IF(Data!$C$2&gt;0,(IF(OR(AK$5=Data!$F$2,AK$5=Data!$G$2,(IF(COUNTIF(Data!$A$2:$A$939,AK$7),AK$7=(VLOOKUP(AK$7,Data!$A$2:$A$852,1,FALSE)),0))),"H",IF(AND(AK$7&gt;=$J29,AK$7&lt;=$L29),($D29*$P29/$M29),0))),IF(AND(AK$7&gt;=$J29,AK$7&lt;=$L29),(($D29*$P29)/$M29),0))))))</f>
        <v>0</v>
      </c>
      <c r="AL30" s="37">
        <f>IF(AL$7&gt;$L29,(((IF(Data!$C$2&gt;0,(IF(OR(AL$5=Data!$F$2,AL$5=Data!$G$2,(IF(COUNTIF(Data!$A$2:$A$939,AL$7),AL$7=(VLOOKUP(AL$7,Data!$A$2:$A$852,1,FALSE)),0))),"H",IF(AND(AL$7&gt;=$J29,AL$7&lt;=$K29),($D29*(1-$P29)/$N29),0))),IF(AND(AL$7&gt;=$J29,AL$7&lt;=$K29),(($D29-$O29)/$N29),0))))),(((IF(Data!$C$2&gt;0,(IF(OR(AL$5=Data!$F$2,AL$5=Data!$G$2,(IF(COUNTIF(Data!$A$2:$A$939,AL$7),AL$7=(VLOOKUP(AL$7,Data!$A$2:$A$852,1,FALSE)),0))),"H",IF(AND(AL$7&gt;=$J29,AL$7&lt;=$L29),($D29*$P29/$M29),0))),IF(AND(AL$7&gt;=$J29,AL$7&lt;=$L29),(($D29*$P29)/$M29),0))))))</f>
        <v>0</v>
      </c>
      <c r="AM30" s="37" t="str">
        <f>IF(AM$7&gt;$L29,(((IF(Data!$C$2&gt;0,(IF(OR(AM$5=Data!$F$2,AM$5=Data!$G$2,(IF(COUNTIF(Data!$A$2:$A$939,AM$7),AM$7=(VLOOKUP(AM$7,Data!$A$2:$A$852,1,FALSE)),0))),"H",IF(AND(AM$7&gt;=$J29,AM$7&lt;=$K29),($D29*(1-$P29)/$N29),0))),IF(AND(AM$7&gt;=$J29,AM$7&lt;=$K29),(($D29-$O29)/$N29),0))))),(((IF(Data!$C$2&gt;0,(IF(OR(AM$5=Data!$F$2,AM$5=Data!$G$2,(IF(COUNTIF(Data!$A$2:$A$939,AM$7),AM$7=(VLOOKUP(AM$7,Data!$A$2:$A$852,1,FALSE)),0))),"H",IF(AND(AM$7&gt;=$J29,AM$7&lt;=$L29),($D29*$P29/$M29),0))),IF(AND(AM$7&gt;=$J29,AM$7&lt;=$L29),(($D29*$P29)/$M29),0))))))</f>
        <v>H</v>
      </c>
      <c r="AN30" s="37" t="str">
        <f>IF(AN$7&gt;$L29,(((IF(Data!$C$2&gt;0,(IF(OR(AN$5=Data!$F$2,AN$5=Data!$G$2,(IF(COUNTIF(Data!$A$2:$A$939,AN$7),AN$7=(VLOOKUP(AN$7,Data!$A$2:$A$852,1,FALSE)),0))),"H",IF(AND(AN$7&gt;=$J29,AN$7&lt;=$K29),($D29*(1-$P29)/$N29),0))),IF(AND(AN$7&gt;=$J29,AN$7&lt;=$K29),(($D29-$O29)/$N29),0))))),(((IF(Data!$C$2&gt;0,(IF(OR(AN$5=Data!$F$2,AN$5=Data!$G$2,(IF(COUNTIF(Data!$A$2:$A$939,AN$7),AN$7=(VLOOKUP(AN$7,Data!$A$2:$A$852,1,FALSE)),0))),"H",IF(AND(AN$7&gt;=$J29,AN$7&lt;=$L29),($D29*$P29/$M29),0))),IF(AND(AN$7&gt;=$J29,AN$7&lt;=$L29),(($D29*$P29)/$M29),0))))))</f>
        <v>H</v>
      </c>
      <c r="AO30" s="37">
        <f>IF(AO$7&gt;$L29,(((IF(Data!$C$2&gt;0,(IF(OR(AO$5=Data!$F$2,AO$5=Data!$G$2,(IF(COUNTIF(Data!$A$2:$A$939,AO$7),AO$7=(VLOOKUP(AO$7,Data!$A$2:$A$852,1,FALSE)),0))),"H",IF(AND(AO$7&gt;=$J29,AO$7&lt;=$K29),($D29*(1-$P29)/$N29),0))),IF(AND(AO$7&gt;=$J29,AO$7&lt;=$K29),(($D29-$O29)/$N29),0))))),(((IF(Data!$C$2&gt;0,(IF(OR(AO$5=Data!$F$2,AO$5=Data!$G$2,(IF(COUNTIF(Data!$A$2:$A$939,AO$7),AO$7=(VLOOKUP(AO$7,Data!$A$2:$A$852,1,FALSE)),0))),"H",IF(AND(AO$7&gt;=$J29,AO$7&lt;=$L29),($D29*$P29/$M29),0))),IF(AND(AO$7&gt;=$J29,AO$7&lt;=$L29),(($D29*$P29)/$M29),0))))))</f>
        <v>0</v>
      </c>
      <c r="AP30" s="37">
        <f>IF(AP$7&gt;$L29,(((IF(Data!$C$2&gt;0,(IF(OR(AP$5=Data!$F$2,AP$5=Data!$G$2,(IF(COUNTIF(Data!$A$2:$A$939,AP$7),AP$7=(VLOOKUP(AP$7,Data!$A$2:$A$852,1,FALSE)),0))),"H",IF(AND(AP$7&gt;=$J29,AP$7&lt;=$K29),($D29*(1-$P29)/$N29),0))),IF(AND(AP$7&gt;=$J29,AP$7&lt;=$K29),(($D29-$O29)/$N29),0))))),(((IF(Data!$C$2&gt;0,(IF(OR(AP$5=Data!$F$2,AP$5=Data!$G$2,(IF(COUNTIF(Data!$A$2:$A$939,AP$7),AP$7=(VLOOKUP(AP$7,Data!$A$2:$A$852,1,FALSE)),0))),"H",IF(AND(AP$7&gt;=$J29,AP$7&lt;=$L29),($D29*$P29/$M29),0))),IF(AND(AP$7&gt;=$J29,AP$7&lt;=$L29),(($D29*$P29)/$M29),0))))))</f>
        <v>0</v>
      </c>
      <c r="AQ30" s="37">
        <f>IF(AQ$7&gt;$L29,(((IF(Data!$C$2&gt;0,(IF(OR(AQ$5=Data!$F$2,AQ$5=Data!$G$2,(IF(COUNTIF(Data!$A$2:$A$939,AQ$7),AQ$7=(VLOOKUP(AQ$7,Data!$A$2:$A$852,1,FALSE)),0))),"H",IF(AND(AQ$7&gt;=$J29,AQ$7&lt;=$K29),($D29*(1-$P29)/$N29),0))),IF(AND(AQ$7&gt;=$J29,AQ$7&lt;=$K29),(($D29-$O29)/$N29),0))))),(((IF(Data!$C$2&gt;0,(IF(OR(AQ$5=Data!$F$2,AQ$5=Data!$G$2,(IF(COUNTIF(Data!$A$2:$A$939,AQ$7),AQ$7=(VLOOKUP(AQ$7,Data!$A$2:$A$852,1,FALSE)),0))),"H",IF(AND(AQ$7&gt;=$J29,AQ$7&lt;=$L29),($D29*$P29/$M29),0))),IF(AND(AQ$7&gt;=$J29,AQ$7&lt;=$L29),(($D29*$P29)/$M29),0))))))</f>
        <v>0</v>
      </c>
      <c r="AR30" s="37">
        <f>IF(AR$7&gt;$L29,(((IF(Data!$C$2&gt;0,(IF(OR(AR$5=Data!$F$2,AR$5=Data!$G$2,(IF(COUNTIF(Data!$A$2:$A$939,AR$7),AR$7=(VLOOKUP(AR$7,Data!$A$2:$A$852,1,FALSE)),0))),"H",IF(AND(AR$7&gt;=$J29,AR$7&lt;=$K29),($D29*(1-$P29)/$N29),0))),IF(AND(AR$7&gt;=$J29,AR$7&lt;=$K29),(($D29-$O29)/$N29),0))))),(((IF(Data!$C$2&gt;0,(IF(OR(AR$5=Data!$F$2,AR$5=Data!$G$2,(IF(COUNTIF(Data!$A$2:$A$939,AR$7),AR$7=(VLOOKUP(AR$7,Data!$A$2:$A$852,1,FALSE)),0))),"H",IF(AND(AR$7&gt;=$J29,AR$7&lt;=$L29),($D29*$P29/$M29),0))),IF(AND(AR$7&gt;=$J29,AR$7&lt;=$L29),(($D29*$P29)/$M29),0))))))</f>
        <v>0</v>
      </c>
      <c r="AS30" s="37">
        <f>IF(AS$7&gt;$L29,(((IF(Data!$C$2&gt;0,(IF(OR(AS$5=Data!$F$2,AS$5=Data!$G$2,(IF(COUNTIF(Data!$A$2:$A$939,AS$7),AS$7=(VLOOKUP(AS$7,Data!$A$2:$A$852,1,FALSE)),0))),"H",IF(AND(AS$7&gt;=$J29,AS$7&lt;=$K29),($D29*(1-$P29)/$N29),0))),IF(AND(AS$7&gt;=$J29,AS$7&lt;=$K29),(($D29-$O29)/$N29),0))))),(((IF(Data!$C$2&gt;0,(IF(OR(AS$5=Data!$F$2,AS$5=Data!$G$2,(IF(COUNTIF(Data!$A$2:$A$939,AS$7),AS$7=(VLOOKUP(AS$7,Data!$A$2:$A$852,1,FALSE)),0))),"H",IF(AND(AS$7&gt;=$J29,AS$7&lt;=$L29),($D29*$P29/$M29),0))),IF(AND(AS$7&gt;=$J29,AS$7&lt;=$L29),(($D29*$P29)/$M29),0))))))</f>
        <v>0</v>
      </c>
      <c r="AT30" s="37" t="str">
        <f>IF(AT$7&gt;$L29,(((IF(Data!$C$2&gt;0,(IF(OR(AT$5=Data!$F$2,AT$5=Data!$G$2,(IF(COUNTIF(Data!$A$2:$A$939,AT$7),AT$7=(VLOOKUP(AT$7,Data!$A$2:$A$852,1,FALSE)),0))),"H",IF(AND(AT$7&gt;=$J29,AT$7&lt;=$K29),($D29*(1-$P29)/$N29),0))),IF(AND(AT$7&gt;=$J29,AT$7&lt;=$K29),(($D29-$O29)/$N29),0))))),(((IF(Data!$C$2&gt;0,(IF(OR(AT$5=Data!$F$2,AT$5=Data!$G$2,(IF(COUNTIF(Data!$A$2:$A$939,AT$7),AT$7=(VLOOKUP(AT$7,Data!$A$2:$A$852,1,FALSE)),0))),"H",IF(AND(AT$7&gt;=$J29,AT$7&lt;=$L29),($D29*$P29/$M29),0))),IF(AND(AT$7&gt;=$J29,AT$7&lt;=$L29),(($D29*$P29)/$M29),0))))))</f>
        <v>H</v>
      </c>
      <c r="AU30" s="37" t="str">
        <f>IF(AU$7&gt;$L29,(((IF(Data!$C$2&gt;0,(IF(OR(AU$5=Data!$F$2,AU$5=Data!$G$2,(IF(COUNTIF(Data!$A$2:$A$939,AU$7),AU$7=(VLOOKUP(AU$7,Data!$A$2:$A$852,1,FALSE)),0))),"H",IF(AND(AU$7&gt;=$J29,AU$7&lt;=$K29),($D29*(1-$P29)/$N29),0))),IF(AND(AU$7&gt;=$J29,AU$7&lt;=$K29),(($D29-$O29)/$N29),0))))),(((IF(Data!$C$2&gt;0,(IF(OR(AU$5=Data!$F$2,AU$5=Data!$G$2,(IF(COUNTIF(Data!$A$2:$A$939,AU$7),AU$7=(VLOOKUP(AU$7,Data!$A$2:$A$852,1,FALSE)),0))),"H",IF(AND(AU$7&gt;=$J29,AU$7&lt;=$L29),($D29*$P29/$M29),0))),IF(AND(AU$7&gt;=$J29,AU$7&lt;=$L29),(($D29*$P29)/$M29),0))))))</f>
        <v>H</v>
      </c>
      <c r="AV30" s="37">
        <f>IF(AV$7&gt;$L29,(((IF(Data!$C$2&gt;0,(IF(OR(AV$5=Data!$F$2,AV$5=Data!$G$2,(IF(COUNTIF(Data!$A$2:$A$939,AV$7),AV$7=(VLOOKUP(AV$7,Data!$A$2:$A$852,1,FALSE)),0))),"H",IF(AND(AV$7&gt;=$J29,AV$7&lt;=$K29),($D29*(1-$P29)/$N29),0))),IF(AND(AV$7&gt;=$J29,AV$7&lt;=$K29),(($D29-$O29)/$N29),0))))),(((IF(Data!$C$2&gt;0,(IF(OR(AV$5=Data!$F$2,AV$5=Data!$G$2,(IF(COUNTIF(Data!$A$2:$A$939,AV$7),AV$7=(VLOOKUP(AV$7,Data!$A$2:$A$852,1,FALSE)),0))),"H",IF(AND(AV$7&gt;=$J29,AV$7&lt;=$L29),($D29*$P29/$M29),0))),IF(AND(AV$7&gt;=$J29,AV$7&lt;=$L29),(($D29*$P29)/$M29),0))))))</f>
        <v>0</v>
      </c>
      <c r="AW30" s="37">
        <f>IF(AW$7&gt;$L29,(((IF(Data!$C$2&gt;0,(IF(OR(AW$5=Data!$F$2,AW$5=Data!$G$2,(IF(COUNTIF(Data!$A$2:$A$939,AW$7),AW$7=(VLOOKUP(AW$7,Data!$A$2:$A$852,1,FALSE)),0))),"H",IF(AND(AW$7&gt;=$J29,AW$7&lt;=$K29),($D29*(1-$P29)/$N29),0))),IF(AND(AW$7&gt;=$J29,AW$7&lt;=$K29),(($D29-$O29)/$N29),0))))),(((IF(Data!$C$2&gt;0,(IF(OR(AW$5=Data!$F$2,AW$5=Data!$G$2,(IF(COUNTIF(Data!$A$2:$A$939,AW$7),AW$7=(VLOOKUP(AW$7,Data!$A$2:$A$852,1,FALSE)),0))),"H",IF(AND(AW$7&gt;=$J29,AW$7&lt;=$L29),($D29*$P29/$M29),0))),IF(AND(AW$7&gt;=$J29,AW$7&lt;=$L29),(($D29*$P29)/$M29),0))))))</f>
        <v>0</v>
      </c>
      <c r="AX30" s="37">
        <f>IF(AX$7&gt;$L29,(((IF(Data!$C$2&gt;0,(IF(OR(AX$5=Data!$F$2,AX$5=Data!$G$2,(IF(COUNTIF(Data!$A$2:$A$939,AX$7),AX$7=(VLOOKUP(AX$7,Data!$A$2:$A$852,1,FALSE)),0))),"H",IF(AND(AX$7&gt;=$J29,AX$7&lt;=$K29),($D29*(1-$P29)/$N29),0))),IF(AND(AX$7&gt;=$J29,AX$7&lt;=$K29),(($D29-$O29)/$N29),0))))),(((IF(Data!$C$2&gt;0,(IF(OR(AX$5=Data!$F$2,AX$5=Data!$G$2,(IF(COUNTIF(Data!$A$2:$A$939,AX$7),AX$7=(VLOOKUP(AX$7,Data!$A$2:$A$852,1,FALSE)),0))),"H",IF(AND(AX$7&gt;=$J29,AX$7&lt;=$L29),($D29*$P29/$M29),0))),IF(AND(AX$7&gt;=$J29,AX$7&lt;=$L29),(($D29*$P29)/$M29),0))))))</f>
        <v>0</v>
      </c>
      <c r="AY30" s="37">
        <f>IF(AY$7&gt;$L29,(((IF(Data!$C$2&gt;0,(IF(OR(AY$5=Data!$F$2,AY$5=Data!$G$2,(IF(COUNTIF(Data!$A$2:$A$939,AY$7),AY$7=(VLOOKUP(AY$7,Data!$A$2:$A$852,1,FALSE)),0))),"H",IF(AND(AY$7&gt;=$J29,AY$7&lt;=$K29),($D29*(1-$P29)/$N29),0))),IF(AND(AY$7&gt;=$J29,AY$7&lt;=$K29),(($D29-$O29)/$N29),0))))),(((IF(Data!$C$2&gt;0,(IF(OR(AY$5=Data!$F$2,AY$5=Data!$G$2,(IF(COUNTIF(Data!$A$2:$A$939,AY$7),AY$7=(VLOOKUP(AY$7,Data!$A$2:$A$852,1,FALSE)),0))),"H",IF(AND(AY$7&gt;=$J29,AY$7&lt;=$L29),($D29*$P29/$M29),0))),IF(AND(AY$7&gt;=$J29,AY$7&lt;=$L29),(($D29*$P29)/$M29),0))))))</f>
        <v>0</v>
      </c>
      <c r="AZ30" s="37">
        <f>IF(AZ$7&gt;$L29,(((IF(Data!$C$2&gt;0,(IF(OR(AZ$5=Data!$F$2,AZ$5=Data!$G$2,(IF(COUNTIF(Data!$A$2:$A$939,AZ$7),AZ$7=(VLOOKUP(AZ$7,Data!$A$2:$A$852,1,FALSE)),0))),"H",IF(AND(AZ$7&gt;=$J29,AZ$7&lt;=$K29),($D29*(1-$P29)/$N29),0))),IF(AND(AZ$7&gt;=$J29,AZ$7&lt;=$K29),(($D29-$O29)/$N29),0))))),(((IF(Data!$C$2&gt;0,(IF(OR(AZ$5=Data!$F$2,AZ$5=Data!$G$2,(IF(COUNTIF(Data!$A$2:$A$939,AZ$7),AZ$7=(VLOOKUP(AZ$7,Data!$A$2:$A$852,1,FALSE)),0))),"H",IF(AND(AZ$7&gt;=$J29,AZ$7&lt;=$L29),($D29*$P29/$M29),0))),IF(AND(AZ$7&gt;=$J29,AZ$7&lt;=$L29),(($D29*$P29)/$M29),0))))))</f>
        <v>0</v>
      </c>
      <c r="BA30" s="37" t="str">
        <f>IF(BA$7&gt;$L29,(((IF(Data!$C$2&gt;0,(IF(OR(BA$5=Data!$F$2,BA$5=Data!$G$2,(IF(COUNTIF(Data!$A$2:$A$939,BA$7),BA$7=(VLOOKUP(BA$7,Data!$A$2:$A$852,1,FALSE)),0))),"H",IF(AND(BA$7&gt;=$J29,BA$7&lt;=$K29),($D29*(1-$P29)/$N29),0))),IF(AND(BA$7&gt;=$J29,BA$7&lt;=$K29),(($D29-$O29)/$N29),0))))),(((IF(Data!$C$2&gt;0,(IF(OR(BA$5=Data!$F$2,BA$5=Data!$G$2,(IF(COUNTIF(Data!$A$2:$A$939,BA$7),BA$7=(VLOOKUP(BA$7,Data!$A$2:$A$852,1,FALSE)),0))),"H",IF(AND(BA$7&gt;=$J29,BA$7&lt;=$L29),($D29*$P29/$M29),0))),IF(AND(BA$7&gt;=$J29,BA$7&lt;=$L29),(($D29*$P29)/$M29),0))))))</f>
        <v>H</v>
      </c>
      <c r="BB30" s="37" t="str">
        <f>IF(BB$7&gt;$L29,(((IF(Data!$C$2&gt;0,(IF(OR(BB$5=Data!$F$2,BB$5=Data!$G$2,(IF(COUNTIF(Data!$A$2:$A$939,BB$7),BB$7=(VLOOKUP(BB$7,Data!$A$2:$A$852,1,FALSE)),0))),"H",IF(AND(BB$7&gt;=$J29,BB$7&lt;=$K29),($D29*(1-$P29)/$N29),0))),IF(AND(BB$7&gt;=$J29,BB$7&lt;=$K29),(($D29-$O29)/$N29),0))))),(((IF(Data!$C$2&gt;0,(IF(OR(BB$5=Data!$F$2,BB$5=Data!$G$2,(IF(COUNTIF(Data!$A$2:$A$939,BB$7),BB$7=(VLOOKUP(BB$7,Data!$A$2:$A$852,1,FALSE)),0))),"H",IF(AND(BB$7&gt;=$J29,BB$7&lt;=$L29),($D29*$P29/$M29),0))),IF(AND(BB$7&gt;=$J29,BB$7&lt;=$L29),(($D29*$P29)/$M29),0))))))</f>
        <v>H</v>
      </c>
      <c r="BC30" s="37">
        <f>IF(BC$7&gt;$L29,(((IF(Data!$C$2&gt;0,(IF(OR(BC$5=Data!$F$2,BC$5=Data!$G$2,(IF(COUNTIF(Data!$A$2:$A$939,BC$7),BC$7=(VLOOKUP(BC$7,Data!$A$2:$A$852,1,FALSE)),0))),"H",IF(AND(BC$7&gt;=$J29,BC$7&lt;=$K29),($D29*(1-$P29)/$N29),0))),IF(AND(BC$7&gt;=$J29,BC$7&lt;=$K29),(($D29-$O29)/$N29),0))))),(((IF(Data!$C$2&gt;0,(IF(OR(BC$5=Data!$F$2,BC$5=Data!$G$2,(IF(COUNTIF(Data!$A$2:$A$939,BC$7),BC$7=(VLOOKUP(BC$7,Data!$A$2:$A$852,1,FALSE)),0))),"H",IF(AND(BC$7&gt;=$J29,BC$7&lt;=$L29),($D29*$P29/$M29),0))),IF(AND(BC$7&gt;=$J29,BC$7&lt;=$L29),(($D29*$P29)/$M29),0))))))</f>
        <v>0</v>
      </c>
      <c r="BD30" s="37">
        <f>IF(BD$7&gt;$L29,(((IF(Data!$C$2&gt;0,(IF(OR(BD$5=Data!$F$2,BD$5=Data!$G$2,(IF(COUNTIF(Data!$A$2:$A$939,BD$7),BD$7=(VLOOKUP(BD$7,Data!$A$2:$A$852,1,FALSE)),0))),"H",IF(AND(BD$7&gt;=$J29,BD$7&lt;=$K29),($D29*(1-$P29)/$N29),0))),IF(AND(BD$7&gt;=$J29,BD$7&lt;=$K29),(($D29-$O29)/$N29),0))))),(((IF(Data!$C$2&gt;0,(IF(OR(BD$5=Data!$F$2,BD$5=Data!$G$2,(IF(COUNTIF(Data!$A$2:$A$939,BD$7),BD$7=(VLOOKUP(BD$7,Data!$A$2:$A$852,1,FALSE)),0))),"H",IF(AND(BD$7&gt;=$J29,BD$7&lt;=$L29),($D29*$P29/$M29),0))),IF(AND(BD$7&gt;=$J29,BD$7&lt;=$L29),(($D29*$P29)/$M29),0))))))</f>
        <v>0</v>
      </c>
      <c r="BE30" s="37">
        <f>IF(BE$7&gt;$L29,(((IF(Data!$C$2&gt;0,(IF(OR(BE$5=Data!$F$2,BE$5=Data!$G$2,(IF(COUNTIF(Data!$A$2:$A$939,BE$7),BE$7=(VLOOKUP(BE$7,Data!$A$2:$A$852,1,FALSE)),0))),"H",IF(AND(BE$7&gt;=$J29,BE$7&lt;=$K29),($D29*(1-$P29)/$N29),0))),IF(AND(BE$7&gt;=$J29,BE$7&lt;=$K29),(($D29-$O29)/$N29),0))))),(((IF(Data!$C$2&gt;0,(IF(OR(BE$5=Data!$F$2,BE$5=Data!$G$2,(IF(COUNTIF(Data!$A$2:$A$939,BE$7),BE$7=(VLOOKUP(BE$7,Data!$A$2:$A$852,1,FALSE)),0))),"H",IF(AND(BE$7&gt;=$J29,BE$7&lt;=$L29),($D29*$P29/$M29),0))),IF(AND(BE$7&gt;=$J29,BE$7&lt;=$L29),(($D29*$P29)/$M29),0))))))</f>
        <v>0</v>
      </c>
      <c r="BF30" s="37">
        <f>IF(BF$7&gt;$L29,(((IF(Data!$C$2&gt;0,(IF(OR(BF$5=Data!$F$2,BF$5=Data!$G$2,(IF(COUNTIF(Data!$A$2:$A$939,BF$7),BF$7=(VLOOKUP(BF$7,Data!$A$2:$A$852,1,FALSE)),0))),"H",IF(AND(BF$7&gt;=$J29,BF$7&lt;=$K29),($D29*(1-$P29)/$N29),0))),IF(AND(BF$7&gt;=$J29,BF$7&lt;=$K29),(($D29-$O29)/$N29),0))))),(((IF(Data!$C$2&gt;0,(IF(OR(BF$5=Data!$F$2,BF$5=Data!$G$2,(IF(COUNTIF(Data!$A$2:$A$939,BF$7),BF$7=(VLOOKUP(BF$7,Data!$A$2:$A$852,1,FALSE)),0))),"H",IF(AND(BF$7&gt;=$J29,BF$7&lt;=$L29),($D29*$P29/$M29),0))),IF(AND(BF$7&gt;=$J29,BF$7&lt;=$L29),(($D29*$P29)/$M29),0))))))</f>
        <v>0</v>
      </c>
      <c r="BG30" s="37">
        <f>IF(BG$7&gt;$L29,(((IF(Data!$C$2&gt;0,(IF(OR(BG$5=Data!$F$2,BG$5=Data!$G$2,(IF(COUNTIF(Data!$A$2:$A$939,BG$7),BG$7=(VLOOKUP(BG$7,Data!$A$2:$A$852,1,FALSE)),0))),"H",IF(AND(BG$7&gt;=$J29,BG$7&lt;=$K29),($D29*(1-$P29)/$N29),0))),IF(AND(BG$7&gt;=$J29,BG$7&lt;=$K29),(($D29-$O29)/$N29),0))))),(((IF(Data!$C$2&gt;0,(IF(OR(BG$5=Data!$F$2,BG$5=Data!$G$2,(IF(COUNTIF(Data!$A$2:$A$939,BG$7),BG$7=(VLOOKUP(BG$7,Data!$A$2:$A$852,1,FALSE)),0))),"H",IF(AND(BG$7&gt;=$J29,BG$7&lt;=$L29),($D29*$P29/$M29),0))),IF(AND(BG$7&gt;=$J29,BG$7&lt;=$L29),(($D29*$P29)/$M29),0))))))</f>
        <v>0</v>
      </c>
      <c r="BH30" s="37" t="str">
        <f>IF(BH$7&gt;$L29,(((IF(Data!$C$2&gt;0,(IF(OR(BH$5=Data!$F$2,BH$5=Data!$G$2,(IF(COUNTIF(Data!$A$2:$A$939,BH$7),BH$7=(VLOOKUP(BH$7,Data!$A$2:$A$852,1,FALSE)),0))),"H",IF(AND(BH$7&gt;=$J29,BH$7&lt;=$K29),($D29*(1-$P29)/$N29),0))),IF(AND(BH$7&gt;=$J29,BH$7&lt;=$K29),(($D29-$O29)/$N29),0))))),(((IF(Data!$C$2&gt;0,(IF(OR(BH$5=Data!$F$2,BH$5=Data!$G$2,(IF(COUNTIF(Data!$A$2:$A$939,BH$7),BH$7=(VLOOKUP(BH$7,Data!$A$2:$A$852,1,FALSE)),0))),"H",IF(AND(BH$7&gt;=$J29,BH$7&lt;=$L29),($D29*$P29/$M29),0))),IF(AND(BH$7&gt;=$J29,BH$7&lt;=$L29),(($D29*$P29)/$M29),0))))))</f>
        <v>H</v>
      </c>
      <c r="BI30" s="37" t="str">
        <f>IF(BI$7&gt;$L29,(((IF(Data!$C$2&gt;0,(IF(OR(BI$5=Data!$F$2,BI$5=Data!$G$2,(IF(COUNTIF(Data!$A$2:$A$939,BI$7),BI$7=(VLOOKUP(BI$7,Data!$A$2:$A$852,1,FALSE)),0))),"H",IF(AND(BI$7&gt;=$J29,BI$7&lt;=$K29),($D29*(1-$P29)/$N29),0))),IF(AND(BI$7&gt;=$J29,BI$7&lt;=$K29),(($D29-$O29)/$N29),0))))),(((IF(Data!$C$2&gt;0,(IF(OR(BI$5=Data!$F$2,BI$5=Data!$G$2,(IF(COUNTIF(Data!$A$2:$A$939,BI$7),BI$7=(VLOOKUP(BI$7,Data!$A$2:$A$852,1,FALSE)),0))),"H",IF(AND(BI$7&gt;=$J29,BI$7&lt;=$L29),($D29*$P29/$M29),0))),IF(AND(BI$7&gt;=$J29,BI$7&lt;=$L29),(($D29*$P29)/$M29),0))))))</f>
        <v>H</v>
      </c>
      <c r="BJ30" s="37">
        <f>IF(BJ$7&gt;$L29,(((IF(Data!$C$2&gt;0,(IF(OR(BJ$5=Data!$F$2,BJ$5=Data!$G$2,(IF(COUNTIF(Data!$A$2:$A$939,BJ$7),BJ$7=(VLOOKUP(BJ$7,Data!$A$2:$A$852,1,FALSE)),0))),"H",IF(AND(BJ$7&gt;=$J29,BJ$7&lt;=$K29),($D29*(1-$P29)/$N29),0))),IF(AND(BJ$7&gt;=$J29,BJ$7&lt;=$K29),(($D29-$O29)/$N29),0))))),(((IF(Data!$C$2&gt;0,(IF(OR(BJ$5=Data!$F$2,BJ$5=Data!$G$2,(IF(COUNTIF(Data!$A$2:$A$939,BJ$7),BJ$7=(VLOOKUP(BJ$7,Data!$A$2:$A$852,1,FALSE)),0))),"H",IF(AND(BJ$7&gt;=$J29,BJ$7&lt;=$L29),($D29*$P29/$M29),0))),IF(AND(BJ$7&gt;=$J29,BJ$7&lt;=$L29),(($D29*$P29)/$M29),0))))))</f>
        <v>0</v>
      </c>
      <c r="BK30" s="37">
        <f>IF(BK$7&gt;$L29,(((IF(Data!$C$2&gt;0,(IF(OR(BK$5=Data!$F$2,BK$5=Data!$G$2,(IF(COUNTIF(Data!$A$2:$A$939,BK$7),BK$7=(VLOOKUP(BK$7,Data!$A$2:$A$852,1,FALSE)),0))),"H",IF(AND(BK$7&gt;=$J29,BK$7&lt;=$K29),($D29*(1-$P29)/$N29),0))),IF(AND(BK$7&gt;=$J29,BK$7&lt;=$K29),(($D29-$O29)/$N29),0))))),(((IF(Data!$C$2&gt;0,(IF(OR(BK$5=Data!$F$2,BK$5=Data!$G$2,(IF(COUNTIF(Data!$A$2:$A$939,BK$7),BK$7=(VLOOKUP(BK$7,Data!$A$2:$A$852,1,FALSE)),0))),"H",IF(AND(BK$7&gt;=$J29,BK$7&lt;=$L29),($D29*$P29/$M29),0))),IF(AND(BK$7&gt;=$J29,BK$7&lt;=$L29),(($D29*$P29)/$M29),0))))))</f>
        <v>0</v>
      </c>
      <c r="BL30" s="37">
        <f>IF(BL$7&gt;$L29,(((IF(Data!$C$2&gt;0,(IF(OR(BL$5=Data!$F$2,BL$5=Data!$G$2,(IF(COUNTIF(Data!$A$2:$A$939,BL$7),BL$7=(VLOOKUP(BL$7,Data!$A$2:$A$852,1,FALSE)),0))),"H",IF(AND(BL$7&gt;=$J29,BL$7&lt;=$K29),($D29*(1-$P29)/$N29),0))),IF(AND(BL$7&gt;=$J29,BL$7&lt;=$K29),(($D29-$O29)/$N29),0))))),(((IF(Data!$C$2&gt;0,(IF(OR(BL$5=Data!$F$2,BL$5=Data!$G$2,(IF(COUNTIF(Data!$A$2:$A$939,BL$7),BL$7=(VLOOKUP(BL$7,Data!$A$2:$A$852,1,FALSE)),0))),"H",IF(AND(BL$7&gt;=$J29,BL$7&lt;=$L29),($D29*$P29/$M29),0))),IF(AND(BL$7&gt;=$J29,BL$7&lt;=$L29),(($D29*$P29)/$M29),0))))))</f>
        <v>0</v>
      </c>
      <c r="BM30" s="37">
        <f>IF(BM$7&gt;$L29,(((IF(Data!$C$2&gt;0,(IF(OR(BM$5=Data!$F$2,BM$5=Data!$G$2,(IF(COUNTIF(Data!$A$2:$A$939,BM$7),BM$7=(VLOOKUP(BM$7,Data!$A$2:$A$852,1,FALSE)),0))),"H",IF(AND(BM$7&gt;=$J29,BM$7&lt;=$K29),($D29*(1-$P29)/$N29),0))),IF(AND(BM$7&gt;=$J29,BM$7&lt;=$K29),(($D29-$O29)/$N29),0))))),(((IF(Data!$C$2&gt;0,(IF(OR(BM$5=Data!$F$2,BM$5=Data!$G$2,(IF(COUNTIF(Data!$A$2:$A$939,BM$7),BM$7=(VLOOKUP(BM$7,Data!$A$2:$A$852,1,FALSE)),0))),"H",IF(AND(BM$7&gt;=$J29,BM$7&lt;=$L29),($D29*$P29/$M29),0))),IF(AND(BM$7&gt;=$J29,BM$7&lt;=$L29),(($D29*$P29)/$M29),0))))))</f>
        <v>0</v>
      </c>
      <c r="BN30" s="37">
        <f>IF(BN$7&gt;$L29,(((IF(Data!$C$2&gt;0,(IF(OR(BN$5=Data!$F$2,BN$5=Data!$G$2,(IF(COUNTIF(Data!$A$2:$A$939,BN$7),BN$7=(VLOOKUP(BN$7,Data!$A$2:$A$852,1,FALSE)),0))),"H",IF(AND(BN$7&gt;=$J29,BN$7&lt;=$K29),($D29*(1-$P29)/$N29),0))),IF(AND(BN$7&gt;=$J29,BN$7&lt;=$K29),(($D29-$O29)/$N29),0))))),(((IF(Data!$C$2&gt;0,(IF(OR(BN$5=Data!$F$2,BN$5=Data!$G$2,(IF(COUNTIF(Data!$A$2:$A$939,BN$7),BN$7=(VLOOKUP(BN$7,Data!$A$2:$A$852,1,FALSE)),0))),"H",IF(AND(BN$7&gt;=$J29,BN$7&lt;=$L29),($D29*$P29/$M29),0))),IF(AND(BN$7&gt;=$J29,BN$7&lt;=$L29),(($D29*$P29)/$M29),0))))))</f>
        <v>0</v>
      </c>
      <c r="BO30" s="37" t="str">
        <f>IF(BO$7&gt;$L29,(((IF(Data!$C$2&gt;0,(IF(OR(BO$5=Data!$F$2,BO$5=Data!$G$2,(IF(COUNTIF(Data!$A$2:$A$939,BO$7),BO$7=(VLOOKUP(BO$7,Data!$A$2:$A$852,1,FALSE)),0))),"H",IF(AND(BO$7&gt;=$J29,BO$7&lt;=$K29),($D29*(1-$P29)/$N29),0))),IF(AND(BO$7&gt;=$J29,BO$7&lt;=$K29),(($D29-$O29)/$N29),0))))),(((IF(Data!$C$2&gt;0,(IF(OR(BO$5=Data!$F$2,BO$5=Data!$G$2,(IF(COUNTIF(Data!$A$2:$A$939,BO$7),BO$7=(VLOOKUP(BO$7,Data!$A$2:$A$852,1,FALSE)),0))),"H",IF(AND(BO$7&gt;=$J29,BO$7&lt;=$L29),($D29*$P29/$M29),0))),IF(AND(BO$7&gt;=$J29,BO$7&lt;=$L29),(($D29*$P29)/$M29),0))))))</f>
        <v>H</v>
      </c>
      <c r="BP30" s="37" t="str">
        <f>IF(BP$7&gt;$L29,(((IF(Data!$C$2&gt;0,(IF(OR(BP$5=Data!$F$2,BP$5=Data!$G$2,(IF(COUNTIF(Data!$A$2:$A$939,BP$7),BP$7=(VLOOKUP(BP$7,Data!$A$2:$A$852,1,FALSE)),0))),"H",IF(AND(BP$7&gt;=$J29,BP$7&lt;=$K29),($D29*(1-$P29)/$N29),0))),IF(AND(BP$7&gt;=$J29,BP$7&lt;=$K29),(($D29-$O29)/$N29),0))))),(((IF(Data!$C$2&gt;0,(IF(OR(BP$5=Data!$F$2,BP$5=Data!$G$2,(IF(COUNTIF(Data!$A$2:$A$939,BP$7),BP$7=(VLOOKUP(BP$7,Data!$A$2:$A$852,1,FALSE)),0))),"H",IF(AND(BP$7&gt;=$J29,BP$7&lt;=$L29),($D29*$P29/$M29),0))),IF(AND(BP$7&gt;=$J29,BP$7&lt;=$L29),(($D29*$P29)/$M29),0))))))</f>
        <v>H</v>
      </c>
      <c r="BQ30" s="37">
        <f>IF(BQ$7&gt;$L29,(((IF(Data!$C$2&gt;0,(IF(OR(BQ$5=Data!$F$2,BQ$5=Data!$G$2,(IF(COUNTIF(Data!$A$2:$A$939,BQ$7),BQ$7=(VLOOKUP(BQ$7,Data!$A$2:$A$852,1,FALSE)),0))),"H",IF(AND(BQ$7&gt;=$J29,BQ$7&lt;=$K29),($D29*(1-$P29)/$N29),0))),IF(AND(BQ$7&gt;=$J29,BQ$7&lt;=$K29),(($D29-$O29)/$N29),0))))),(((IF(Data!$C$2&gt;0,(IF(OR(BQ$5=Data!$F$2,BQ$5=Data!$G$2,(IF(COUNTIF(Data!$A$2:$A$939,BQ$7),BQ$7=(VLOOKUP(BQ$7,Data!$A$2:$A$852,1,FALSE)),0))),"H",IF(AND(BQ$7&gt;=$J29,BQ$7&lt;=$L29),($D29*$P29/$M29),0))),IF(AND(BQ$7&gt;=$J29,BQ$7&lt;=$L29),(($D29*$P29)/$M29),0))))))</f>
        <v>0</v>
      </c>
      <c r="BR30" s="37">
        <f>IF(BR$7&gt;$L29,(((IF(Data!$C$2&gt;0,(IF(OR(BR$5=Data!$F$2,BR$5=Data!$G$2,(IF(COUNTIF(Data!$A$2:$A$939,BR$7),BR$7=(VLOOKUP(BR$7,Data!$A$2:$A$852,1,FALSE)),0))),"H",IF(AND(BR$7&gt;=$J29,BR$7&lt;=$K29),($D29*(1-$P29)/$N29),0))),IF(AND(BR$7&gt;=$J29,BR$7&lt;=$K29),(($D29-$O29)/$N29),0))))),(((IF(Data!$C$2&gt;0,(IF(OR(BR$5=Data!$F$2,BR$5=Data!$G$2,(IF(COUNTIF(Data!$A$2:$A$939,BR$7),BR$7=(VLOOKUP(BR$7,Data!$A$2:$A$852,1,FALSE)),0))),"H",IF(AND(BR$7&gt;=$J29,BR$7&lt;=$L29),($D29*$P29/$M29),0))),IF(AND(BR$7&gt;=$J29,BR$7&lt;=$L29),(($D29*$P29)/$M29),0))))))</f>
        <v>0</v>
      </c>
      <c r="BS30" s="37">
        <f>IF(BS$7&gt;$L29,(((IF(Data!$C$2&gt;0,(IF(OR(BS$5=Data!$F$2,BS$5=Data!$G$2,(IF(COUNTIF(Data!$A$2:$A$939,BS$7),BS$7=(VLOOKUP(BS$7,Data!$A$2:$A$852,1,FALSE)),0))),"H",IF(AND(BS$7&gt;=$J29,BS$7&lt;=$K29),($D29*(1-$P29)/$N29),0))),IF(AND(BS$7&gt;=$J29,BS$7&lt;=$K29),(($D29-$O29)/$N29),0))))),(((IF(Data!$C$2&gt;0,(IF(OR(BS$5=Data!$F$2,BS$5=Data!$G$2,(IF(COUNTIF(Data!$A$2:$A$939,BS$7),BS$7=(VLOOKUP(BS$7,Data!$A$2:$A$852,1,FALSE)),0))),"H",IF(AND(BS$7&gt;=$J29,BS$7&lt;=$L29),($D29*$P29/$M29),0))),IF(AND(BS$7&gt;=$J29,BS$7&lt;=$L29),(($D29*$P29)/$M29),0))))))</f>
        <v>0</v>
      </c>
      <c r="BT30" s="37">
        <f>IF(BT$7&gt;$L29,(((IF(Data!$C$2&gt;0,(IF(OR(BT$5=Data!$F$2,BT$5=Data!$G$2,(IF(COUNTIF(Data!$A$2:$A$939,BT$7),BT$7=(VLOOKUP(BT$7,Data!$A$2:$A$852,1,FALSE)),0))),"H",IF(AND(BT$7&gt;=$J29,BT$7&lt;=$K29),($D29*(1-$P29)/$N29),0))),IF(AND(BT$7&gt;=$J29,BT$7&lt;=$K29),(($D29-$O29)/$N29),0))))),(((IF(Data!$C$2&gt;0,(IF(OR(BT$5=Data!$F$2,BT$5=Data!$G$2,(IF(COUNTIF(Data!$A$2:$A$939,BT$7),BT$7=(VLOOKUP(BT$7,Data!$A$2:$A$852,1,FALSE)),0))),"H",IF(AND(BT$7&gt;=$J29,BT$7&lt;=$L29),($D29*$P29/$M29),0))),IF(AND(BT$7&gt;=$J29,BT$7&lt;=$L29),(($D29*$P29)/$M29),0))))))</f>
        <v>0</v>
      </c>
      <c r="BU30" s="37">
        <f>IF(BU$7&gt;$L29,(((IF(Data!$C$2&gt;0,(IF(OR(BU$5=Data!$F$2,BU$5=Data!$G$2,(IF(COUNTIF(Data!$A$2:$A$939,BU$7),BU$7=(VLOOKUP(BU$7,Data!$A$2:$A$852,1,FALSE)),0))),"H",IF(AND(BU$7&gt;=$J29,BU$7&lt;=$K29),($D29*(1-$P29)/$N29),0))),IF(AND(BU$7&gt;=$J29,BU$7&lt;=$K29),(($D29-$O29)/$N29),0))))),(((IF(Data!$C$2&gt;0,(IF(OR(BU$5=Data!$F$2,BU$5=Data!$G$2,(IF(COUNTIF(Data!$A$2:$A$939,BU$7),BU$7=(VLOOKUP(BU$7,Data!$A$2:$A$852,1,FALSE)),0))),"H",IF(AND(BU$7&gt;=$J29,BU$7&lt;=$L29),($D29*$P29/$M29),0))),IF(AND(BU$7&gt;=$J29,BU$7&lt;=$L29),(($D29*$P29)/$M29),0))))))</f>
        <v>0</v>
      </c>
      <c r="BV30" s="37" t="str">
        <f>IF(BV$7&gt;$L29,(((IF(Data!$C$2&gt;0,(IF(OR(BV$5=Data!$F$2,BV$5=Data!$G$2,(IF(COUNTIF(Data!$A$2:$A$939,BV$7),BV$7=(VLOOKUP(BV$7,Data!$A$2:$A$852,1,FALSE)),0))),"H",IF(AND(BV$7&gt;=$J29,BV$7&lt;=$K29),($D29*(1-$P29)/$N29),0))),IF(AND(BV$7&gt;=$J29,BV$7&lt;=$K29),(($D29-$O29)/$N29),0))))),(((IF(Data!$C$2&gt;0,(IF(OR(BV$5=Data!$F$2,BV$5=Data!$G$2,(IF(COUNTIF(Data!$A$2:$A$939,BV$7),BV$7=(VLOOKUP(BV$7,Data!$A$2:$A$852,1,FALSE)),0))),"H",IF(AND(BV$7&gt;=$J29,BV$7&lt;=$L29),($D29*$P29/$M29),0))),IF(AND(BV$7&gt;=$J29,BV$7&lt;=$L29),(($D29*$P29)/$M29),0))))))</f>
        <v>H</v>
      </c>
      <c r="BW30" s="37" t="str">
        <f>IF(BW$7&gt;$L29,(((IF(Data!$C$2&gt;0,(IF(OR(BW$5=Data!$F$2,BW$5=Data!$G$2,(IF(COUNTIF(Data!$A$2:$A$939,BW$7),BW$7=(VLOOKUP(BW$7,Data!$A$2:$A$852,1,FALSE)),0))),"H",IF(AND(BW$7&gt;=$J29,BW$7&lt;=$K29),($D29*(1-$P29)/$N29),0))),IF(AND(BW$7&gt;=$J29,BW$7&lt;=$K29),(($D29-$O29)/$N29),0))))),(((IF(Data!$C$2&gt;0,(IF(OR(BW$5=Data!$F$2,BW$5=Data!$G$2,(IF(COUNTIF(Data!$A$2:$A$939,BW$7),BW$7=(VLOOKUP(BW$7,Data!$A$2:$A$852,1,FALSE)),0))),"H",IF(AND(BW$7&gt;=$J29,BW$7&lt;=$L29),($D29*$P29/$M29),0))),IF(AND(BW$7&gt;=$J29,BW$7&lt;=$L29),(($D29*$P29)/$M29),0))))))</f>
        <v>H</v>
      </c>
      <c r="BX30" s="37">
        <f>IF(BX$7&gt;$L29,(((IF(Data!$C$2&gt;0,(IF(OR(BX$5=Data!$F$2,BX$5=Data!$G$2,(IF(COUNTIF(Data!$A$2:$A$939,BX$7),BX$7=(VLOOKUP(BX$7,Data!$A$2:$A$852,1,FALSE)),0))),"H",IF(AND(BX$7&gt;=$J29,BX$7&lt;=$K29),($D29*(1-$P29)/$N29),0))),IF(AND(BX$7&gt;=$J29,BX$7&lt;=$K29),(($D29-$O29)/$N29),0))))),(((IF(Data!$C$2&gt;0,(IF(OR(BX$5=Data!$F$2,BX$5=Data!$G$2,(IF(COUNTIF(Data!$A$2:$A$939,BX$7),BX$7=(VLOOKUP(BX$7,Data!$A$2:$A$852,1,FALSE)),0))),"H",IF(AND(BX$7&gt;=$J29,BX$7&lt;=$L29),($D29*$P29/$M29),0))),IF(AND(BX$7&gt;=$J29,BX$7&lt;=$L29),(($D29*$P29)/$M29),0))))))</f>
        <v>0</v>
      </c>
      <c r="BY30" s="37">
        <f>IF(BY$7&gt;$L29,(((IF(Data!$C$2&gt;0,(IF(OR(BY$5=Data!$F$2,BY$5=Data!$G$2,(IF(COUNTIF(Data!$A$2:$A$939,BY$7),BY$7=(VLOOKUP(BY$7,Data!$A$2:$A$852,1,FALSE)),0))),"H",IF(AND(BY$7&gt;=$J29,BY$7&lt;=$K29),($D29*(1-$P29)/$N29),0))),IF(AND(BY$7&gt;=$J29,BY$7&lt;=$K29),(($D29-$O29)/$N29),0))))),(((IF(Data!$C$2&gt;0,(IF(OR(BY$5=Data!$F$2,BY$5=Data!$G$2,(IF(COUNTIF(Data!$A$2:$A$939,BY$7),BY$7=(VLOOKUP(BY$7,Data!$A$2:$A$852,1,FALSE)),0))),"H",IF(AND(BY$7&gt;=$J29,BY$7&lt;=$L29),($D29*$P29/$M29),0))),IF(AND(BY$7&gt;=$J29,BY$7&lt;=$L29),(($D29*$P29)/$M29),0))))))</f>
        <v>0</v>
      </c>
      <c r="BZ30" s="37">
        <f>IF(BZ$7&gt;$L29,(((IF(Data!$C$2&gt;0,(IF(OR(BZ$5=Data!$F$2,BZ$5=Data!$G$2,(IF(COUNTIF(Data!$A$2:$A$939,BZ$7),BZ$7=(VLOOKUP(BZ$7,Data!$A$2:$A$852,1,FALSE)),0))),"H",IF(AND(BZ$7&gt;=$J29,BZ$7&lt;=$K29),($D29*(1-$P29)/$N29),0))),IF(AND(BZ$7&gt;=$J29,BZ$7&lt;=$K29),(($D29-$O29)/$N29),0))))),(((IF(Data!$C$2&gt;0,(IF(OR(BZ$5=Data!$F$2,BZ$5=Data!$G$2,(IF(COUNTIF(Data!$A$2:$A$939,BZ$7),BZ$7=(VLOOKUP(BZ$7,Data!$A$2:$A$852,1,FALSE)),0))),"H",IF(AND(BZ$7&gt;=$J29,BZ$7&lt;=$L29),($D29*$P29/$M29),0))),IF(AND(BZ$7&gt;=$J29,BZ$7&lt;=$L29),(($D29*$P29)/$M29),0))))))</f>
        <v>0</v>
      </c>
      <c r="CA30" s="37">
        <f>IF(CA$7&gt;$L29,(((IF(Data!$C$2&gt;0,(IF(OR(CA$5=Data!$F$2,CA$5=Data!$G$2,(IF(COUNTIF(Data!$A$2:$A$939,CA$7),CA$7=(VLOOKUP(CA$7,Data!$A$2:$A$852,1,FALSE)),0))),"H",IF(AND(CA$7&gt;=$J29,CA$7&lt;=$K29),($D29*(1-$P29)/$N29),0))),IF(AND(CA$7&gt;=$J29,CA$7&lt;=$K29),(($D29-$O29)/$N29),0))))),(((IF(Data!$C$2&gt;0,(IF(OR(CA$5=Data!$F$2,CA$5=Data!$G$2,(IF(COUNTIF(Data!$A$2:$A$939,CA$7),CA$7=(VLOOKUP(CA$7,Data!$A$2:$A$852,1,FALSE)),0))),"H",IF(AND(CA$7&gt;=$J29,CA$7&lt;=$L29),($D29*$P29/$M29),0))),IF(AND(CA$7&gt;=$J29,CA$7&lt;=$L29),(($D29*$P29)/$M29),0))))))</f>
        <v>0</v>
      </c>
      <c r="CB30" s="37">
        <f>IF(CB$7&gt;$L29,(((IF(Data!$C$2&gt;0,(IF(OR(CB$5=Data!$F$2,CB$5=Data!$G$2,(IF(COUNTIF(Data!$A$2:$A$939,CB$7),CB$7=(VLOOKUP(CB$7,Data!$A$2:$A$852,1,FALSE)),0))),"H",IF(AND(CB$7&gt;=$J29,CB$7&lt;=$K29),($D29*(1-$P29)/$N29),0))),IF(AND(CB$7&gt;=$J29,CB$7&lt;=$K29),(($D29-$O29)/$N29),0))))),(((IF(Data!$C$2&gt;0,(IF(OR(CB$5=Data!$F$2,CB$5=Data!$G$2,(IF(COUNTIF(Data!$A$2:$A$939,CB$7),CB$7=(VLOOKUP(CB$7,Data!$A$2:$A$852,1,FALSE)),0))),"H",IF(AND(CB$7&gt;=$J29,CB$7&lt;=$L29),($D29*$P29/$M29),0))),IF(AND(CB$7&gt;=$J29,CB$7&lt;=$L29),(($D29*$P29)/$M29),0))))))</f>
        <v>0</v>
      </c>
      <c r="CC30" s="37" t="str">
        <f>IF(CC$7&gt;$L29,(((IF(Data!$C$2&gt;0,(IF(OR(CC$5=Data!$F$2,CC$5=Data!$G$2,(IF(COUNTIF(Data!$A$2:$A$939,CC$7),CC$7=(VLOOKUP(CC$7,Data!$A$2:$A$852,1,FALSE)),0))),"H",IF(AND(CC$7&gt;=$J29,CC$7&lt;=$K29),($D29*(1-$P29)/$N29),0))),IF(AND(CC$7&gt;=$J29,CC$7&lt;=$K29),(($D29-$O29)/$N29),0))))),(((IF(Data!$C$2&gt;0,(IF(OR(CC$5=Data!$F$2,CC$5=Data!$G$2,(IF(COUNTIF(Data!$A$2:$A$939,CC$7),CC$7=(VLOOKUP(CC$7,Data!$A$2:$A$852,1,FALSE)),0))),"H",IF(AND(CC$7&gt;=$J29,CC$7&lt;=$L29),($D29*$P29/$M29),0))),IF(AND(CC$7&gt;=$J29,CC$7&lt;=$L29),(($D29*$P29)/$M29),0))))))</f>
        <v>H</v>
      </c>
      <c r="CD30" s="37" t="str">
        <f>IF(CD$7&gt;$L29,(((IF(Data!$C$2&gt;0,(IF(OR(CD$5=Data!$F$2,CD$5=Data!$G$2,(IF(COUNTIF(Data!$A$2:$A$939,CD$7),CD$7=(VLOOKUP(CD$7,Data!$A$2:$A$852,1,FALSE)),0))),"H",IF(AND(CD$7&gt;=$J29,CD$7&lt;=$K29),($D29*(1-$P29)/$N29),0))),IF(AND(CD$7&gt;=$J29,CD$7&lt;=$K29),(($D29-$O29)/$N29),0))))),(((IF(Data!$C$2&gt;0,(IF(OR(CD$5=Data!$F$2,CD$5=Data!$G$2,(IF(COUNTIF(Data!$A$2:$A$939,CD$7),CD$7=(VLOOKUP(CD$7,Data!$A$2:$A$852,1,FALSE)),0))),"H",IF(AND(CD$7&gt;=$J29,CD$7&lt;=$L29),($D29*$P29/$M29),0))),IF(AND(CD$7&gt;=$J29,CD$7&lt;=$L29),(($D29*$P29)/$M29),0))))))</f>
        <v>H</v>
      </c>
      <c r="CE30" s="37">
        <f>IF(CE$7&gt;$L29,(((IF(Data!$C$2&gt;0,(IF(OR(CE$5=Data!$F$2,CE$5=Data!$G$2,(IF(COUNTIF(Data!$A$2:$A$939,CE$7),CE$7=(VLOOKUP(CE$7,Data!$A$2:$A$852,1,FALSE)),0))),"H",IF(AND(CE$7&gt;=$J29,CE$7&lt;=$K29),($D29*(1-$P29)/$N29),0))),IF(AND(CE$7&gt;=$J29,CE$7&lt;=$K29),(($D29-$O29)/$N29),0))))),(((IF(Data!$C$2&gt;0,(IF(OR(CE$5=Data!$F$2,CE$5=Data!$G$2,(IF(COUNTIF(Data!$A$2:$A$939,CE$7),CE$7=(VLOOKUP(CE$7,Data!$A$2:$A$852,1,FALSE)),0))),"H",IF(AND(CE$7&gt;=$J29,CE$7&lt;=$L29),($D29*$P29/$M29),0))),IF(AND(CE$7&gt;=$J29,CE$7&lt;=$L29),(($D29*$P29)/$M29),0))))))</f>
        <v>0</v>
      </c>
      <c r="CF30" s="37">
        <f>IF(CF$7&gt;$L29,(((IF(Data!$C$2&gt;0,(IF(OR(CF$5=Data!$F$2,CF$5=Data!$G$2,(IF(COUNTIF(Data!$A$2:$A$939,CF$7),CF$7=(VLOOKUP(CF$7,Data!$A$2:$A$852,1,FALSE)),0))),"H",IF(AND(CF$7&gt;=$J29,CF$7&lt;=$K29),($D29*(1-$P29)/$N29),0))),IF(AND(CF$7&gt;=$J29,CF$7&lt;=$K29),(($D29-$O29)/$N29),0))))),(((IF(Data!$C$2&gt;0,(IF(OR(CF$5=Data!$F$2,CF$5=Data!$G$2,(IF(COUNTIF(Data!$A$2:$A$939,CF$7),CF$7=(VLOOKUP(CF$7,Data!$A$2:$A$852,1,FALSE)),0))),"H",IF(AND(CF$7&gt;=$J29,CF$7&lt;=$L29),($D29*$P29/$M29),0))),IF(AND(CF$7&gt;=$J29,CF$7&lt;=$L29),(($D29*$P29)/$M29),0))))))</f>
        <v>0</v>
      </c>
      <c r="CG30" s="37">
        <f>IF(CG$7&gt;$L29,(((IF(Data!$C$2&gt;0,(IF(OR(CG$5=Data!$F$2,CG$5=Data!$G$2,(IF(COUNTIF(Data!$A$2:$A$939,CG$7),CG$7=(VLOOKUP(CG$7,Data!$A$2:$A$852,1,FALSE)),0))),"H",IF(AND(CG$7&gt;=$J29,CG$7&lt;=$K29),($D29*(1-$P29)/$N29),0))),IF(AND(CG$7&gt;=$J29,CG$7&lt;=$K29),(($D29-$O29)/$N29),0))))),(((IF(Data!$C$2&gt;0,(IF(OR(CG$5=Data!$F$2,CG$5=Data!$G$2,(IF(COUNTIF(Data!$A$2:$A$939,CG$7),CG$7=(VLOOKUP(CG$7,Data!$A$2:$A$852,1,FALSE)),0))),"H",IF(AND(CG$7&gt;=$J29,CG$7&lt;=$L29),($D29*$P29/$M29),0))),IF(AND(CG$7&gt;=$J29,CG$7&lt;=$L29),(($D29*$P29)/$M29),0))))))</f>
        <v>0</v>
      </c>
      <c r="CH30" s="37">
        <f>IF(CH$7&gt;$L29,(((IF(Data!$C$2&gt;0,(IF(OR(CH$5=Data!$F$2,CH$5=Data!$G$2,(IF(COUNTIF(Data!$A$2:$A$939,CH$7),CH$7=(VLOOKUP(CH$7,Data!$A$2:$A$852,1,FALSE)),0))),"H",IF(AND(CH$7&gt;=$J29,CH$7&lt;=$K29),($D29*(1-$P29)/$N29),0))),IF(AND(CH$7&gt;=$J29,CH$7&lt;=$K29),(($D29-$O29)/$N29),0))))),(((IF(Data!$C$2&gt;0,(IF(OR(CH$5=Data!$F$2,CH$5=Data!$G$2,(IF(COUNTIF(Data!$A$2:$A$939,CH$7),CH$7=(VLOOKUP(CH$7,Data!$A$2:$A$852,1,FALSE)),0))),"H",IF(AND(CH$7&gt;=$J29,CH$7&lt;=$L29),($D29*$P29/$M29),0))),IF(AND(CH$7&gt;=$J29,CH$7&lt;=$L29),(($D29*$P29)/$M29),0))))))</f>
        <v>0</v>
      </c>
      <c r="CI30" s="37">
        <f>IF(CI$7&gt;$L29,(((IF(Data!$C$2&gt;0,(IF(OR(CI$5=Data!$F$2,CI$5=Data!$G$2,(IF(COUNTIF(Data!$A$2:$A$939,CI$7),CI$7=(VLOOKUP(CI$7,Data!$A$2:$A$852,1,FALSE)),0))),"H",IF(AND(CI$7&gt;=$J29,CI$7&lt;=$K29),($D29*(1-$P29)/$N29),0))),IF(AND(CI$7&gt;=$J29,CI$7&lt;=$K29),(($D29-$O29)/$N29),0))))),(((IF(Data!$C$2&gt;0,(IF(OR(CI$5=Data!$F$2,CI$5=Data!$G$2,(IF(COUNTIF(Data!$A$2:$A$939,CI$7),CI$7=(VLOOKUP(CI$7,Data!$A$2:$A$852,1,FALSE)),0))),"H",IF(AND(CI$7&gt;=$J29,CI$7&lt;=$L29),($D29*$P29/$M29),0))),IF(AND(CI$7&gt;=$J29,CI$7&lt;=$L29),(($D29*$P29)/$M29),0))))))</f>
        <v>0</v>
      </c>
      <c r="CJ30" s="37" t="str">
        <f>IF(CJ$7&gt;$L29,(((IF(Data!$C$2&gt;0,(IF(OR(CJ$5=Data!$F$2,CJ$5=Data!$G$2,(IF(COUNTIF(Data!$A$2:$A$939,CJ$7),CJ$7=(VLOOKUP(CJ$7,Data!$A$2:$A$852,1,FALSE)),0))),"H",IF(AND(CJ$7&gt;=$J29,CJ$7&lt;=$K29),($D29*(1-$P29)/$N29),0))),IF(AND(CJ$7&gt;=$J29,CJ$7&lt;=$K29),(($D29-$O29)/$N29),0))))),(((IF(Data!$C$2&gt;0,(IF(OR(CJ$5=Data!$F$2,CJ$5=Data!$G$2,(IF(COUNTIF(Data!$A$2:$A$939,CJ$7),CJ$7=(VLOOKUP(CJ$7,Data!$A$2:$A$852,1,FALSE)),0))),"H",IF(AND(CJ$7&gt;=$J29,CJ$7&lt;=$L29),($D29*$P29/$M29),0))),IF(AND(CJ$7&gt;=$J29,CJ$7&lt;=$L29),(($D29*$P29)/$M29),0))))))</f>
        <v>H</v>
      </c>
      <c r="CK30" s="37" t="str">
        <f>IF(CK$7&gt;$L29,(((IF(Data!$C$2&gt;0,(IF(OR(CK$5=Data!$F$2,CK$5=Data!$G$2,(IF(COUNTIF(Data!$A$2:$A$939,CK$7),CK$7=(VLOOKUP(CK$7,Data!$A$2:$A$852,1,FALSE)),0))),"H",IF(AND(CK$7&gt;=$J29,CK$7&lt;=$K29),($D29*(1-$P29)/$N29),0))),IF(AND(CK$7&gt;=$J29,CK$7&lt;=$K29),(($D29-$O29)/$N29),0))))),(((IF(Data!$C$2&gt;0,(IF(OR(CK$5=Data!$F$2,CK$5=Data!$G$2,(IF(COUNTIF(Data!$A$2:$A$939,CK$7),CK$7=(VLOOKUP(CK$7,Data!$A$2:$A$852,1,FALSE)),0))),"H",IF(AND(CK$7&gt;=$J29,CK$7&lt;=$L29),($D29*$P29/$M29),0))),IF(AND(CK$7&gt;=$J29,CK$7&lt;=$L29),(($D29*$P29)/$M29),0))))))</f>
        <v>H</v>
      </c>
      <c r="CL30" s="37">
        <f>IF(CL$7&gt;$L29,(((IF(Data!$C$2&gt;0,(IF(OR(CL$5=Data!$F$2,CL$5=Data!$G$2,(IF(COUNTIF(Data!$A$2:$A$939,CL$7),CL$7=(VLOOKUP(CL$7,Data!$A$2:$A$852,1,FALSE)),0))),"H",IF(AND(CL$7&gt;=$J29,CL$7&lt;=$K29),($D29*(1-$P29)/$N29),0))),IF(AND(CL$7&gt;=$J29,CL$7&lt;=$K29),(($D29-$O29)/$N29),0))))),(((IF(Data!$C$2&gt;0,(IF(OR(CL$5=Data!$F$2,CL$5=Data!$G$2,(IF(COUNTIF(Data!$A$2:$A$939,CL$7),CL$7=(VLOOKUP(CL$7,Data!$A$2:$A$852,1,FALSE)),0))),"H",IF(AND(CL$7&gt;=$J29,CL$7&lt;=$L29),($D29*$P29/$M29),0))),IF(AND(CL$7&gt;=$J29,CL$7&lt;=$L29),(($D29*$P29)/$M29),0))))))</f>
        <v>0</v>
      </c>
      <c r="CM30" s="37">
        <f>IF(CM$7&gt;$L29,(((IF(Data!$C$2&gt;0,(IF(OR(CM$5=Data!$F$2,CM$5=Data!$G$2,(IF(COUNTIF(Data!$A$2:$A$939,CM$7),CM$7=(VLOOKUP(CM$7,Data!$A$2:$A$852,1,FALSE)),0))),"H",IF(AND(CM$7&gt;=$J29,CM$7&lt;=$K29),($D29*(1-$P29)/$N29),0))),IF(AND(CM$7&gt;=$J29,CM$7&lt;=$K29),(($D29-$O29)/$N29),0))))),(((IF(Data!$C$2&gt;0,(IF(OR(CM$5=Data!$F$2,CM$5=Data!$G$2,(IF(COUNTIF(Data!$A$2:$A$939,CM$7),CM$7=(VLOOKUP(CM$7,Data!$A$2:$A$852,1,FALSE)),0))),"H",IF(AND(CM$7&gt;=$J29,CM$7&lt;=$L29),($D29*$P29/$M29),0))),IF(AND(CM$7&gt;=$J29,CM$7&lt;=$L29),(($D29*$P29)/$M29),0))))))</f>
        <v>0</v>
      </c>
      <c r="CN30" s="37">
        <f>IF(CN$7&gt;$L29,(((IF(Data!$C$2&gt;0,(IF(OR(CN$5=Data!$F$2,CN$5=Data!$G$2,(IF(COUNTIF(Data!$A$2:$A$939,CN$7),CN$7=(VLOOKUP(CN$7,Data!$A$2:$A$852,1,FALSE)),0))),"H",IF(AND(CN$7&gt;=$J29,CN$7&lt;=$K29),($D29*(1-$P29)/$N29),0))),IF(AND(CN$7&gt;=$J29,CN$7&lt;=$K29),(($D29-$O29)/$N29),0))))),(((IF(Data!$C$2&gt;0,(IF(OR(CN$5=Data!$F$2,CN$5=Data!$G$2,(IF(COUNTIF(Data!$A$2:$A$939,CN$7),CN$7=(VLOOKUP(CN$7,Data!$A$2:$A$852,1,FALSE)),0))),"H",IF(AND(CN$7&gt;=$J29,CN$7&lt;=$L29),($D29*$P29/$M29),0))),IF(AND(CN$7&gt;=$J29,CN$7&lt;=$L29),(($D29*$P29)/$M29),0))))))</f>
        <v>0</v>
      </c>
      <c r="CO30" s="37">
        <f>IF(CO$7&gt;$L29,(((IF(Data!$C$2&gt;0,(IF(OR(CO$5=Data!$F$2,CO$5=Data!$G$2,(IF(COUNTIF(Data!$A$2:$A$939,CO$7),CO$7=(VLOOKUP(CO$7,Data!$A$2:$A$852,1,FALSE)),0))),"H",IF(AND(CO$7&gt;=$J29,CO$7&lt;=$K29),($D29*(1-$P29)/$N29),0))),IF(AND(CO$7&gt;=$J29,CO$7&lt;=$K29),(($D29-$O29)/$N29),0))))),(((IF(Data!$C$2&gt;0,(IF(OR(CO$5=Data!$F$2,CO$5=Data!$G$2,(IF(COUNTIF(Data!$A$2:$A$939,CO$7),CO$7=(VLOOKUP(CO$7,Data!$A$2:$A$852,1,FALSE)),0))),"H",IF(AND(CO$7&gt;=$J29,CO$7&lt;=$L29),($D29*$P29/$M29),0))),IF(AND(CO$7&gt;=$J29,CO$7&lt;=$L29),(($D29*$P29)/$M29),0))))))</f>
        <v>0</v>
      </c>
      <c r="CP30" s="37">
        <f>IF(CP$7&gt;$L29,(((IF(Data!$C$2&gt;0,(IF(OR(CP$5=Data!$F$2,CP$5=Data!$G$2,(IF(COUNTIF(Data!$A$2:$A$939,CP$7),CP$7=(VLOOKUP(CP$7,Data!$A$2:$A$852,1,FALSE)),0))),"H",IF(AND(CP$7&gt;=$J29,CP$7&lt;=$K29),($D29*(1-$P29)/$N29),0))),IF(AND(CP$7&gt;=$J29,CP$7&lt;=$K29),(($D29-$O29)/$N29),0))))),(((IF(Data!$C$2&gt;0,(IF(OR(CP$5=Data!$F$2,CP$5=Data!$G$2,(IF(COUNTIF(Data!$A$2:$A$939,CP$7),CP$7=(VLOOKUP(CP$7,Data!$A$2:$A$852,1,FALSE)),0))),"H",IF(AND(CP$7&gt;=$J29,CP$7&lt;=$L29),($D29*$P29/$M29),0))),IF(AND(CP$7&gt;=$J29,CP$7&lt;=$L29),(($D29*$P29)/$M29),0))))))</f>
        <v>0</v>
      </c>
      <c r="CQ30" s="37" t="str">
        <f>IF(CQ$7&gt;$L29,(((IF(Data!$C$2&gt;0,(IF(OR(CQ$5=Data!$F$2,CQ$5=Data!$G$2,(IF(COUNTIF(Data!$A$2:$A$939,CQ$7),CQ$7=(VLOOKUP(CQ$7,Data!$A$2:$A$852,1,FALSE)),0))),"H",IF(AND(CQ$7&gt;=$J29,CQ$7&lt;=$K29),($D29*(1-$P29)/$N29),0))),IF(AND(CQ$7&gt;=$J29,CQ$7&lt;=$K29),(($D29-$O29)/$N29),0))))),(((IF(Data!$C$2&gt;0,(IF(OR(CQ$5=Data!$F$2,CQ$5=Data!$G$2,(IF(COUNTIF(Data!$A$2:$A$939,CQ$7),CQ$7=(VLOOKUP(CQ$7,Data!$A$2:$A$852,1,FALSE)),0))),"H",IF(AND(CQ$7&gt;=$J29,CQ$7&lt;=$L29),($D29*$P29/$M29),0))),IF(AND(CQ$7&gt;=$J29,CQ$7&lt;=$L29),(($D29*$P29)/$M29),0))))))</f>
        <v>H</v>
      </c>
      <c r="CR30" s="37" t="str">
        <f>IF(CR$7&gt;$L29,(((IF(Data!$C$2&gt;0,(IF(OR(CR$5=Data!$F$2,CR$5=Data!$G$2,(IF(COUNTIF(Data!$A$2:$A$939,CR$7),CR$7=(VLOOKUP(CR$7,Data!$A$2:$A$852,1,FALSE)),0))),"H",IF(AND(CR$7&gt;=$J29,CR$7&lt;=$K29),($D29*(1-$P29)/$N29),0))),IF(AND(CR$7&gt;=$J29,CR$7&lt;=$K29),(($D29-$O29)/$N29),0))))),(((IF(Data!$C$2&gt;0,(IF(OR(CR$5=Data!$F$2,CR$5=Data!$G$2,(IF(COUNTIF(Data!$A$2:$A$939,CR$7),CR$7=(VLOOKUP(CR$7,Data!$A$2:$A$852,1,FALSE)),0))),"H",IF(AND(CR$7&gt;=$J29,CR$7&lt;=$L29),($D29*$P29/$M29),0))),IF(AND(CR$7&gt;=$J29,CR$7&lt;=$L29),(($D29*$P29)/$M29),0))))))</f>
        <v>H</v>
      </c>
      <c r="CS30" s="37">
        <f>IF(CS$7&gt;$L29,(((IF(Data!$C$2&gt;0,(IF(OR(CS$5=Data!$F$2,CS$5=Data!$G$2,(IF(COUNTIF(Data!$A$2:$A$939,CS$7),CS$7=(VLOOKUP(CS$7,Data!$A$2:$A$852,1,FALSE)),0))),"H",IF(AND(CS$7&gt;=$J29,CS$7&lt;=$K29),($D29*(1-$P29)/$N29),0))),IF(AND(CS$7&gt;=$J29,CS$7&lt;=$K29),(($D29-$O29)/$N29),0))))),(((IF(Data!$C$2&gt;0,(IF(OR(CS$5=Data!$F$2,CS$5=Data!$G$2,(IF(COUNTIF(Data!$A$2:$A$939,CS$7),CS$7=(VLOOKUP(CS$7,Data!$A$2:$A$852,1,FALSE)),0))),"H",IF(AND(CS$7&gt;=$J29,CS$7&lt;=$L29),($D29*$P29/$M29),0))),IF(AND(CS$7&gt;=$J29,CS$7&lt;=$L29),(($D29*$P29)/$M29),0))))))</f>
        <v>0</v>
      </c>
      <c r="CT30" s="37">
        <f>IF(CT$7&gt;$L29,(((IF(Data!$C$2&gt;0,(IF(OR(CT$5=Data!$F$2,CT$5=Data!$G$2,(IF(COUNTIF(Data!$A$2:$A$939,CT$7),CT$7=(VLOOKUP(CT$7,Data!$A$2:$A$852,1,FALSE)),0))),"H",IF(AND(CT$7&gt;=$J29,CT$7&lt;=$K29),($D29*(1-$P29)/$N29),0))),IF(AND(CT$7&gt;=$J29,CT$7&lt;=$K29),(($D29-$O29)/$N29),0))))),(((IF(Data!$C$2&gt;0,(IF(OR(CT$5=Data!$F$2,CT$5=Data!$G$2,(IF(COUNTIF(Data!$A$2:$A$939,CT$7),CT$7=(VLOOKUP(CT$7,Data!$A$2:$A$852,1,FALSE)),0))),"H",IF(AND(CT$7&gt;=$J29,CT$7&lt;=$L29),($D29*$P29/$M29),0))),IF(AND(CT$7&gt;=$J29,CT$7&lt;=$L29),(($D29*$P29)/$M29),0))))))</f>
        <v>8</v>
      </c>
      <c r="CU30" s="37">
        <f>IF(CU$7&gt;$L29,(((IF(Data!$C$2&gt;0,(IF(OR(CU$5=Data!$F$2,CU$5=Data!$G$2,(IF(COUNTIF(Data!$A$2:$A$939,CU$7),CU$7=(VLOOKUP(CU$7,Data!$A$2:$A$852,1,FALSE)),0))),"H",IF(AND(CU$7&gt;=$J29,CU$7&lt;=$K29),($D29*(1-$P29)/$N29),0))),IF(AND(CU$7&gt;=$J29,CU$7&lt;=$K29),(($D29-$O29)/$N29),0))))),(((IF(Data!$C$2&gt;0,(IF(OR(CU$5=Data!$F$2,CU$5=Data!$G$2,(IF(COUNTIF(Data!$A$2:$A$939,CU$7),CU$7=(VLOOKUP(CU$7,Data!$A$2:$A$852,1,FALSE)),0))),"H",IF(AND(CU$7&gt;=$J29,CU$7&lt;=$L29),($D29*$P29/$M29),0))),IF(AND(CU$7&gt;=$J29,CU$7&lt;=$L29),(($D29*$P29)/$M29),0))))))</f>
        <v>8</v>
      </c>
      <c r="CV30" s="37">
        <f>IF(CV$7&gt;$L29,(((IF(Data!$C$2&gt;0,(IF(OR(CV$5=Data!$F$2,CV$5=Data!$G$2,(IF(COUNTIF(Data!$A$2:$A$939,CV$7),CV$7=(VLOOKUP(CV$7,Data!$A$2:$A$852,1,FALSE)),0))),"H",IF(AND(CV$7&gt;=$J29,CV$7&lt;=$K29),($D29*(1-$P29)/$N29),0))),IF(AND(CV$7&gt;=$J29,CV$7&lt;=$K29),(($D29-$O29)/$N29),0))))),(((IF(Data!$C$2&gt;0,(IF(OR(CV$5=Data!$F$2,CV$5=Data!$G$2,(IF(COUNTIF(Data!$A$2:$A$939,CV$7),CV$7=(VLOOKUP(CV$7,Data!$A$2:$A$852,1,FALSE)),0))),"H",IF(AND(CV$7&gt;=$J29,CV$7&lt;=$L29),($D29*$P29/$M29),0))),IF(AND(CV$7&gt;=$J29,CV$7&lt;=$L29),(($D29*$P29)/$M29),0))))))</f>
        <v>0</v>
      </c>
      <c r="CW30" s="37">
        <f>IF(CW$7&gt;$L29,(((IF(Data!$C$2&gt;0,(IF(OR(CW$5=Data!$F$2,CW$5=Data!$G$2,(IF(COUNTIF(Data!$A$2:$A$939,CW$7),CW$7=(VLOOKUP(CW$7,Data!$A$2:$A$852,1,FALSE)),0))),"H",IF(AND(CW$7&gt;=$J29,CW$7&lt;=$K29),($D29*(1-$P29)/$N29),0))),IF(AND(CW$7&gt;=$J29,CW$7&lt;=$K29),(($D29-$O29)/$N29),0))))),(((IF(Data!$C$2&gt;0,(IF(OR(CW$5=Data!$F$2,CW$5=Data!$G$2,(IF(COUNTIF(Data!$A$2:$A$939,CW$7),CW$7=(VLOOKUP(CW$7,Data!$A$2:$A$852,1,FALSE)),0))),"H",IF(AND(CW$7&gt;=$J29,CW$7&lt;=$L29),($D29*$P29/$M29),0))),IF(AND(CW$7&gt;=$J29,CW$7&lt;=$L29),(($D29*$P29)/$M29),0))))))</f>
        <v>0</v>
      </c>
      <c r="CX30" s="37" t="str">
        <f>IF(CX$7&gt;$L29,(((IF(Data!$C$2&gt;0,(IF(OR(CX$5=Data!$F$2,CX$5=Data!$G$2,(IF(COUNTIF(Data!$A$2:$A$939,CX$7),CX$7=(VLOOKUP(CX$7,Data!$A$2:$A$852,1,FALSE)),0))),"H",IF(AND(CX$7&gt;=$J29,CX$7&lt;=$K29),($D29*(1-$P29)/$N29),0))),IF(AND(CX$7&gt;=$J29,CX$7&lt;=$K29),(($D29-$O29)/$N29),0))))),(((IF(Data!$C$2&gt;0,(IF(OR(CX$5=Data!$F$2,CX$5=Data!$G$2,(IF(COUNTIF(Data!$A$2:$A$939,CX$7),CX$7=(VLOOKUP(CX$7,Data!$A$2:$A$852,1,FALSE)),0))),"H",IF(AND(CX$7&gt;=$J29,CX$7&lt;=$L29),($D29*$P29/$M29),0))),IF(AND(CX$7&gt;=$J29,CX$7&lt;=$L29),(($D29*$P29)/$M29),0))))))</f>
        <v>H</v>
      </c>
      <c r="CY30" s="37" t="str">
        <f>IF(CY$7&gt;$L29,(((IF(Data!$C$2&gt;0,(IF(OR(CY$5=Data!$F$2,CY$5=Data!$G$2,(IF(COUNTIF(Data!$A$2:$A$939,CY$7),CY$7=(VLOOKUP(CY$7,Data!$A$2:$A$852,1,FALSE)),0))),"H",IF(AND(CY$7&gt;=$J29,CY$7&lt;=$K29),($D29*(1-$P29)/$N29),0))),IF(AND(CY$7&gt;=$J29,CY$7&lt;=$K29),(($D29-$O29)/$N29),0))))),(((IF(Data!$C$2&gt;0,(IF(OR(CY$5=Data!$F$2,CY$5=Data!$G$2,(IF(COUNTIF(Data!$A$2:$A$939,CY$7),CY$7=(VLOOKUP(CY$7,Data!$A$2:$A$852,1,FALSE)),0))),"H",IF(AND(CY$7&gt;=$J29,CY$7&lt;=$L29),($D29*$P29/$M29),0))),IF(AND(CY$7&gt;=$J29,CY$7&lt;=$L29),(($D29*$P29)/$M29),0))))))</f>
        <v>H</v>
      </c>
      <c r="CZ30" s="37">
        <f>IF(CZ$7&gt;$L29,(((IF(Data!$C$2&gt;0,(IF(OR(CZ$5=Data!$F$2,CZ$5=Data!$G$2,(IF(COUNTIF(Data!$A$2:$A$939,CZ$7),CZ$7=(VLOOKUP(CZ$7,Data!$A$2:$A$852,1,FALSE)),0))),"H",IF(AND(CZ$7&gt;=$J29,CZ$7&lt;=$K29),($D29*(1-$P29)/$N29),0))),IF(AND(CZ$7&gt;=$J29,CZ$7&lt;=$K29),(($D29-$O29)/$N29),0))))),(((IF(Data!$C$2&gt;0,(IF(OR(CZ$5=Data!$F$2,CZ$5=Data!$G$2,(IF(COUNTIF(Data!$A$2:$A$939,CZ$7),CZ$7=(VLOOKUP(CZ$7,Data!$A$2:$A$852,1,FALSE)),0))),"H",IF(AND(CZ$7&gt;=$J29,CZ$7&lt;=$L29),($D29*$P29/$M29),0))),IF(AND(CZ$7&gt;=$J29,CZ$7&lt;=$L29),(($D29*$P29)/$M29),0))))))</f>
        <v>0</v>
      </c>
      <c r="DA30" s="37">
        <f>IF(DA$7&gt;$L29,(((IF(Data!$C$2&gt;0,(IF(OR(DA$5=Data!$F$2,DA$5=Data!$G$2,(IF(COUNTIF(Data!$A$2:$A$939,DA$7),DA$7=(VLOOKUP(DA$7,Data!$A$2:$A$852,1,FALSE)),0))),"H",IF(AND(DA$7&gt;=$J29,DA$7&lt;=$K29),($D29*(1-$P29)/$N29),0))),IF(AND(DA$7&gt;=$J29,DA$7&lt;=$K29),(($D29-$O29)/$N29),0))))),(((IF(Data!$C$2&gt;0,(IF(OR(DA$5=Data!$F$2,DA$5=Data!$G$2,(IF(COUNTIF(Data!$A$2:$A$939,DA$7),DA$7=(VLOOKUP(DA$7,Data!$A$2:$A$852,1,FALSE)),0))),"H",IF(AND(DA$7&gt;=$J29,DA$7&lt;=$L29),($D29*$P29/$M29),0))),IF(AND(DA$7&gt;=$J29,DA$7&lt;=$L29),(($D29*$P29)/$M29),0))))))</f>
        <v>0</v>
      </c>
      <c r="DB30" s="37">
        <f>IF(DB$7&gt;$L29,(((IF(Data!$C$2&gt;0,(IF(OR(DB$5=Data!$F$2,DB$5=Data!$G$2,(IF(COUNTIF(Data!$A$2:$A$939,DB$7),DB$7=(VLOOKUP(DB$7,Data!$A$2:$A$852,1,FALSE)),0))),"H",IF(AND(DB$7&gt;=$J29,DB$7&lt;=$K29),($D29*(1-$P29)/$N29),0))),IF(AND(DB$7&gt;=$J29,DB$7&lt;=$K29),(($D29-$O29)/$N29),0))))),(((IF(Data!$C$2&gt;0,(IF(OR(DB$5=Data!$F$2,DB$5=Data!$G$2,(IF(COUNTIF(Data!$A$2:$A$939,DB$7),DB$7=(VLOOKUP(DB$7,Data!$A$2:$A$852,1,FALSE)),0))),"H",IF(AND(DB$7&gt;=$J29,DB$7&lt;=$L29),($D29*$P29/$M29),0))),IF(AND(DB$7&gt;=$J29,DB$7&lt;=$L29),(($D29*$P29)/$M29),0))))))</f>
        <v>0</v>
      </c>
      <c r="DC30" s="37">
        <f>IF(DC$7&gt;$L29,(((IF(Data!$C$2&gt;0,(IF(OR(DC$5=Data!$F$2,DC$5=Data!$G$2,(IF(COUNTIF(Data!$A$2:$A$939,DC$7),DC$7=(VLOOKUP(DC$7,Data!$A$2:$A$852,1,FALSE)),0))),"H",IF(AND(DC$7&gt;=$J29,DC$7&lt;=$K29),($D29*(1-$P29)/$N29),0))),IF(AND(DC$7&gt;=$J29,DC$7&lt;=$K29),(($D29-$O29)/$N29),0))))),(((IF(Data!$C$2&gt;0,(IF(OR(DC$5=Data!$F$2,DC$5=Data!$G$2,(IF(COUNTIF(Data!$A$2:$A$939,DC$7),DC$7=(VLOOKUP(DC$7,Data!$A$2:$A$852,1,FALSE)),0))),"H",IF(AND(DC$7&gt;=$J29,DC$7&lt;=$L29),($D29*$P29/$M29),0))),IF(AND(DC$7&gt;=$J29,DC$7&lt;=$L29),(($D29*$P29)/$M29),0))))))</f>
        <v>0</v>
      </c>
      <c r="DD30" s="37">
        <f>IF(DD$7&gt;$L29,(((IF(Data!$C$2&gt;0,(IF(OR(DD$5=Data!$F$2,DD$5=Data!$G$2,(IF(COUNTIF(Data!$A$2:$A$939,DD$7),DD$7=(VLOOKUP(DD$7,Data!$A$2:$A$852,1,FALSE)),0))),"H",IF(AND(DD$7&gt;=$J29,DD$7&lt;=$K29),($D29*(1-$P29)/$N29),0))),IF(AND(DD$7&gt;=$J29,DD$7&lt;=$K29),(($D29-$O29)/$N29),0))))),(((IF(Data!$C$2&gt;0,(IF(OR(DD$5=Data!$F$2,DD$5=Data!$G$2,(IF(COUNTIF(Data!$A$2:$A$939,DD$7),DD$7=(VLOOKUP(DD$7,Data!$A$2:$A$852,1,FALSE)),0))),"H",IF(AND(DD$7&gt;=$J29,DD$7&lt;=$L29),($D29*$P29/$M29),0))),IF(AND(DD$7&gt;=$J29,DD$7&lt;=$L29),(($D29*$P29)/$M29),0))))))</f>
        <v>0</v>
      </c>
      <c r="DE30" s="37" t="str">
        <f>IF(DE$7&gt;$L29,(((IF(Data!$C$2&gt;0,(IF(OR(DE$5=Data!$F$2,DE$5=Data!$G$2,(IF(COUNTIF(Data!$A$2:$A$939,DE$7),DE$7=(VLOOKUP(DE$7,Data!$A$2:$A$852,1,FALSE)),0))),"H",IF(AND(DE$7&gt;=$J29,DE$7&lt;=$K29),($D29*(1-$P29)/$N29),0))),IF(AND(DE$7&gt;=$J29,DE$7&lt;=$K29),(($D29-$O29)/$N29),0))))),(((IF(Data!$C$2&gt;0,(IF(OR(DE$5=Data!$F$2,DE$5=Data!$G$2,(IF(COUNTIF(Data!$A$2:$A$939,DE$7),DE$7=(VLOOKUP(DE$7,Data!$A$2:$A$852,1,FALSE)),0))),"H",IF(AND(DE$7&gt;=$J29,DE$7&lt;=$L29),($D29*$P29/$M29),0))),IF(AND(DE$7&gt;=$J29,DE$7&lt;=$L29),(($D29*$P29)/$M29),0))))))</f>
        <v>H</v>
      </c>
      <c r="DF30" s="37" t="str">
        <f>IF(DF$7&gt;$L29,(((IF(Data!$C$2&gt;0,(IF(OR(DF$5=Data!$F$2,DF$5=Data!$G$2,(IF(COUNTIF(Data!$A$2:$A$939,DF$7),DF$7=(VLOOKUP(DF$7,Data!$A$2:$A$852,1,FALSE)),0))),"H",IF(AND(DF$7&gt;=$J29,DF$7&lt;=$K29),($D29*(1-$P29)/$N29),0))),IF(AND(DF$7&gt;=$J29,DF$7&lt;=$K29),(($D29-$O29)/$N29),0))))),(((IF(Data!$C$2&gt;0,(IF(OR(DF$5=Data!$F$2,DF$5=Data!$G$2,(IF(COUNTIF(Data!$A$2:$A$939,DF$7),DF$7=(VLOOKUP(DF$7,Data!$A$2:$A$852,1,FALSE)),0))),"H",IF(AND(DF$7&gt;=$J29,DF$7&lt;=$L29),($D29*$P29/$M29),0))),IF(AND(DF$7&gt;=$J29,DF$7&lt;=$L29),(($D29*$P29)/$M29),0))))))</f>
        <v>H</v>
      </c>
      <c r="DG30" s="37">
        <f>IF(DG$7&gt;$L29,(((IF(Data!$C$2&gt;0,(IF(OR(DG$5=Data!$F$2,DG$5=Data!$G$2,(IF(COUNTIF(Data!$A$2:$A$939,DG$7),DG$7=(VLOOKUP(DG$7,Data!$A$2:$A$852,1,FALSE)),0))),"H",IF(AND(DG$7&gt;=$J29,DG$7&lt;=$K29),($D29*(1-$P29)/$N29),0))),IF(AND(DG$7&gt;=$J29,DG$7&lt;=$K29),(($D29-$O29)/$N29),0))))),(((IF(Data!$C$2&gt;0,(IF(OR(DG$5=Data!$F$2,DG$5=Data!$G$2,(IF(COUNTIF(Data!$A$2:$A$939,DG$7),DG$7=(VLOOKUP(DG$7,Data!$A$2:$A$852,1,FALSE)),0))),"H",IF(AND(DG$7&gt;=$J29,DG$7&lt;=$L29),($D29*$P29/$M29),0))),IF(AND(DG$7&gt;=$J29,DG$7&lt;=$L29),(($D29*$P29)/$M29),0))))))</f>
        <v>0</v>
      </c>
      <c r="DH30" s="37">
        <f>IF(DH$7&gt;$L29,(((IF(Data!$C$2&gt;0,(IF(OR(DH$5=Data!$F$2,DH$5=Data!$G$2,(IF(COUNTIF(Data!$A$2:$A$939,DH$7),DH$7=(VLOOKUP(DH$7,Data!$A$2:$A$852,1,FALSE)),0))),"H",IF(AND(DH$7&gt;=$J29,DH$7&lt;=$K29),($D29*(1-$P29)/$N29),0))),IF(AND(DH$7&gt;=$J29,DH$7&lt;=$K29),(($D29-$O29)/$N29),0))))),(((IF(Data!$C$2&gt;0,(IF(OR(DH$5=Data!$F$2,DH$5=Data!$G$2,(IF(COUNTIF(Data!$A$2:$A$939,DH$7),DH$7=(VLOOKUP(DH$7,Data!$A$2:$A$852,1,FALSE)),0))),"H",IF(AND(DH$7&gt;=$J29,DH$7&lt;=$L29),($D29*$P29/$M29),0))),IF(AND(DH$7&gt;=$J29,DH$7&lt;=$L29),(($D29*$P29)/$M29),0))))))</f>
        <v>0</v>
      </c>
      <c r="DI30" s="37">
        <f>IF(DI$7&gt;$L29,(((IF(Data!$C$2&gt;0,(IF(OR(DI$5=Data!$F$2,DI$5=Data!$G$2,(IF(COUNTIF(Data!$A$2:$A$939,DI$7),DI$7=(VLOOKUP(DI$7,Data!$A$2:$A$852,1,FALSE)),0))),"H",IF(AND(DI$7&gt;=$J29,DI$7&lt;=$K29),($D29*(1-$P29)/$N29),0))),IF(AND(DI$7&gt;=$J29,DI$7&lt;=$K29),(($D29-$O29)/$N29),0))))),(((IF(Data!$C$2&gt;0,(IF(OR(DI$5=Data!$F$2,DI$5=Data!$G$2,(IF(COUNTIF(Data!$A$2:$A$939,DI$7),DI$7=(VLOOKUP(DI$7,Data!$A$2:$A$852,1,FALSE)),0))),"H",IF(AND(DI$7&gt;=$J29,DI$7&lt;=$L29),($D29*$P29/$M29),0))),IF(AND(DI$7&gt;=$J29,DI$7&lt;=$L29),(($D29*$P29)/$M29),0))))))</f>
        <v>0</v>
      </c>
      <c r="DJ30" s="37">
        <f>IF(DJ$7&gt;$L29,(((IF(Data!$C$2&gt;0,(IF(OR(DJ$5=Data!$F$2,DJ$5=Data!$G$2,(IF(COUNTIF(Data!$A$2:$A$939,DJ$7),DJ$7=(VLOOKUP(DJ$7,Data!$A$2:$A$852,1,FALSE)),0))),"H",IF(AND(DJ$7&gt;=$J29,DJ$7&lt;=$K29),($D29*(1-$P29)/$N29),0))),IF(AND(DJ$7&gt;=$J29,DJ$7&lt;=$K29),(($D29-$O29)/$N29),0))))),(((IF(Data!$C$2&gt;0,(IF(OR(DJ$5=Data!$F$2,DJ$5=Data!$G$2,(IF(COUNTIF(Data!$A$2:$A$939,DJ$7),DJ$7=(VLOOKUP(DJ$7,Data!$A$2:$A$852,1,FALSE)),0))),"H",IF(AND(DJ$7&gt;=$J29,DJ$7&lt;=$L29),($D29*$P29/$M29),0))),IF(AND(DJ$7&gt;=$J29,DJ$7&lt;=$L29),(($D29*$P29)/$M29),0))))))</f>
        <v>0</v>
      </c>
      <c r="DK30" s="37">
        <f>IF(DK$7&gt;$L29,(((IF(Data!$C$2&gt;0,(IF(OR(DK$5=Data!$F$2,DK$5=Data!$G$2,(IF(COUNTIF(Data!$A$2:$A$939,DK$7),DK$7=(VLOOKUP(DK$7,Data!$A$2:$A$852,1,FALSE)),0))),"H",IF(AND(DK$7&gt;=$J29,DK$7&lt;=$K29),($D29*(1-$P29)/$N29),0))),IF(AND(DK$7&gt;=$J29,DK$7&lt;=$K29),(($D29-$O29)/$N29),0))))),(((IF(Data!$C$2&gt;0,(IF(OR(DK$5=Data!$F$2,DK$5=Data!$G$2,(IF(COUNTIF(Data!$A$2:$A$939,DK$7),DK$7=(VLOOKUP(DK$7,Data!$A$2:$A$852,1,FALSE)),0))),"H",IF(AND(DK$7&gt;=$J29,DK$7&lt;=$L29),($D29*$P29/$M29),0))),IF(AND(DK$7&gt;=$J29,DK$7&lt;=$L29),(($D29*$P29)/$M29),0))))))</f>
        <v>0</v>
      </c>
      <c r="DL30" s="37" t="str">
        <f>IF(DL$7&gt;$L29,(((IF(Data!$C$2&gt;0,(IF(OR(DL$5=Data!$F$2,DL$5=Data!$G$2,(IF(COUNTIF(Data!$A$2:$A$939,DL$7),DL$7=(VLOOKUP(DL$7,Data!$A$2:$A$852,1,FALSE)),0))),"H",IF(AND(DL$7&gt;=$J29,DL$7&lt;=$K29),($D29*(1-$P29)/$N29),0))),IF(AND(DL$7&gt;=$J29,DL$7&lt;=$K29),(($D29-$O29)/$N29),0))))),(((IF(Data!$C$2&gt;0,(IF(OR(DL$5=Data!$F$2,DL$5=Data!$G$2,(IF(COUNTIF(Data!$A$2:$A$939,DL$7),DL$7=(VLOOKUP(DL$7,Data!$A$2:$A$852,1,FALSE)),0))),"H",IF(AND(DL$7&gt;=$J29,DL$7&lt;=$L29),($D29*$P29/$M29),0))),IF(AND(DL$7&gt;=$J29,DL$7&lt;=$L29),(($D29*$P29)/$M29),0))))))</f>
        <v>H</v>
      </c>
      <c r="DM30" s="37" t="str">
        <f>IF(DM$7&gt;$L29,(((IF(Data!$C$2&gt;0,(IF(OR(DM$5=Data!$F$2,DM$5=Data!$G$2,(IF(COUNTIF(Data!$A$2:$A$939,DM$7),DM$7=(VLOOKUP(DM$7,Data!$A$2:$A$852,1,FALSE)),0))),"H",IF(AND(DM$7&gt;=$J29,DM$7&lt;=$K29),($D29*(1-$P29)/$N29),0))),IF(AND(DM$7&gt;=$J29,DM$7&lt;=$K29),(($D29-$O29)/$N29),0))))),(((IF(Data!$C$2&gt;0,(IF(OR(DM$5=Data!$F$2,DM$5=Data!$G$2,(IF(COUNTIF(Data!$A$2:$A$939,DM$7),DM$7=(VLOOKUP(DM$7,Data!$A$2:$A$852,1,FALSE)),0))),"H",IF(AND(DM$7&gt;=$J29,DM$7&lt;=$L29),($D29*$P29/$M29),0))),IF(AND(DM$7&gt;=$J29,DM$7&lt;=$L29),(($D29*$P29)/$M29),0))))))</f>
        <v>H</v>
      </c>
      <c r="DN30" s="37">
        <f>IF(DN$7&gt;$L29,(((IF(Data!$C$2&gt;0,(IF(OR(DN$5=Data!$F$2,DN$5=Data!$G$2,(IF(COUNTIF(Data!$A$2:$A$939,DN$7),DN$7=(VLOOKUP(DN$7,Data!$A$2:$A$852,1,FALSE)),0))),"H",IF(AND(DN$7&gt;=$J29,DN$7&lt;=$K29),($D29*(1-$P29)/$N29),0))),IF(AND(DN$7&gt;=$J29,DN$7&lt;=$K29),(($D29-$O29)/$N29),0))))),(((IF(Data!$C$2&gt;0,(IF(OR(DN$5=Data!$F$2,DN$5=Data!$G$2,(IF(COUNTIF(Data!$A$2:$A$939,DN$7),DN$7=(VLOOKUP(DN$7,Data!$A$2:$A$852,1,FALSE)),0))),"H",IF(AND(DN$7&gt;=$J29,DN$7&lt;=$L29),($D29*$P29/$M29),0))),IF(AND(DN$7&gt;=$J29,DN$7&lt;=$L29),(($D29*$P29)/$M29),0))))))</f>
        <v>0</v>
      </c>
      <c r="DO30" s="37">
        <f>IF(DO$7&gt;$L29,(((IF(Data!$C$2&gt;0,(IF(OR(DO$5=Data!$F$2,DO$5=Data!$G$2,(IF(COUNTIF(Data!$A$2:$A$939,DO$7),DO$7=(VLOOKUP(DO$7,Data!$A$2:$A$852,1,FALSE)),0))),"H",IF(AND(DO$7&gt;=$J29,DO$7&lt;=$K29),($D29*(1-$P29)/$N29),0))),IF(AND(DO$7&gt;=$J29,DO$7&lt;=$K29),(($D29-$O29)/$N29),0))))),(((IF(Data!$C$2&gt;0,(IF(OR(DO$5=Data!$F$2,DO$5=Data!$G$2,(IF(COUNTIF(Data!$A$2:$A$939,DO$7),DO$7=(VLOOKUP(DO$7,Data!$A$2:$A$852,1,FALSE)),0))),"H",IF(AND(DO$7&gt;=$J29,DO$7&lt;=$L29),($D29*$P29/$M29),0))),IF(AND(DO$7&gt;=$J29,DO$7&lt;=$L29),(($D29*$P29)/$M29),0))))))</f>
        <v>0</v>
      </c>
      <c r="DP30" s="37">
        <f>IF(DP$7&gt;$L29,(((IF(Data!$C$2&gt;0,(IF(OR(DP$5=Data!$F$2,DP$5=Data!$G$2,(IF(COUNTIF(Data!$A$2:$A$939,DP$7),DP$7=(VLOOKUP(DP$7,Data!$A$2:$A$852,1,FALSE)),0))),"H",IF(AND(DP$7&gt;=$J29,DP$7&lt;=$K29),($D29*(1-$P29)/$N29),0))),IF(AND(DP$7&gt;=$J29,DP$7&lt;=$K29),(($D29-$O29)/$N29),0))))),(((IF(Data!$C$2&gt;0,(IF(OR(DP$5=Data!$F$2,DP$5=Data!$G$2,(IF(COUNTIF(Data!$A$2:$A$939,DP$7),DP$7=(VLOOKUP(DP$7,Data!$A$2:$A$852,1,FALSE)),0))),"H",IF(AND(DP$7&gt;=$J29,DP$7&lt;=$L29),($D29*$P29/$M29),0))),IF(AND(DP$7&gt;=$J29,DP$7&lt;=$L29),(($D29*$P29)/$M29),0))))))</f>
        <v>0</v>
      </c>
      <c r="DQ30" s="37">
        <f>IF(DQ$7&gt;$L29,(((IF(Data!$C$2&gt;0,(IF(OR(DQ$5=Data!$F$2,DQ$5=Data!$G$2,(IF(COUNTIF(Data!$A$2:$A$939,DQ$7),DQ$7=(VLOOKUP(DQ$7,Data!$A$2:$A$852,1,FALSE)),0))),"H",IF(AND(DQ$7&gt;=$J29,DQ$7&lt;=$K29),($D29*(1-$P29)/$N29),0))),IF(AND(DQ$7&gt;=$J29,DQ$7&lt;=$K29),(($D29-$O29)/$N29),0))))),(((IF(Data!$C$2&gt;0,(IF(OR(DQ$5=Data!$F$2,DQ$5=Data!$G$2,(IF(COUNTIF(Data!$A$2:$A$939,DQ$7),DQ$7=(VLOOKUP(DQ$7,Data!$A$2:$A$852,1,FALSE)),0))),"H",IF(AND(DQ$7&gt;=$J29,DQ$7&lt;=$L29),($D29*$P29/$M29),0))),IF(AND(DQ$7&gt;=$J29,DQ$7&lt;=$L29),(($D29*$P29)/$M29),0))))))</f>
        <v>0</v>
      </c>
      <c r="DR30" s="37">
        <f>IF(DR$7&gt;$L29,(((IF(Data!$C$2&gt;0,(IF(OR(DR$5=Data!$F$2,DR$5=Data!$G$2,(IF(COUNTIF(Data!$A$2:$A$939,DR$7),DR$7=(VLOOKUP(DR$7,Data!$A$2:$A$852,1,FALSE)),0))),"H",IF(AND(DR$7&gt;=$J29,DR$7&lt;=$K29),($D29*(1-$P29)/$N29),0))),IF(AND(DR$7&gt;=$J29,DR$7&lt;=$K29),(($D29-$O29)/$N29),0))))),(((IF(Data!$C$2&gt;0,(IF(OR(DR$5=Data!$F$2,DR$5=Data!$G$2,(IF(COUNTIF(Data!$A$2:$A$939,DR$7),DR$7=(VLOOKUP(DR$7,Data!$A$2:$A$852,1,FALSE)),0))),"H",IF(AND(DR$7&gt;=$J29,DR$7&lt;=$L29),($D29*$P29/$M29),0))),IF(AND(DR$7&gt;=$J29,DR$7&lt;=$L29),(($D29*$P29)/$M29),0))))))</f>
        <v>0</v>
      </c>
      <c r="DS30" s="37" t="str">
        <f>IF(DS$7&gt;$L29,(((IF(Data!$C$2&gt;0,(IF(OR(DS$5=Data!$F$2,DS$5=Data!$G$2,(IF(COUNTIF(Data!$A$2:$A$939,DS$7),DS$7=(VLOOKUP(DS$7,Data!$A$2:$A$852,1,FALSE)),0))),"H",IF(AND(DS$7&gt;=$J29,DS$7&lt;=$K29),($D29*(1-$P29)/$N29),0))),IF(AND(DS$7&gt;=$J29,DS$7&lt;=$K29),(($D29-$O29)/$N29),0))))),(((IF(Data!$C$2&gt;0,(IF(OR(DS$5=Data!$F$2,DS$5=Data!$G$2,(IF(COUNTIF(Data!$A$2:$A$939,DS$7),DS$7=(VLOOKUP(DS$7,Data!$A$2:$A$852,1,FALSE)),0))),"H",IF(AND(DS$7&gt;=$J29,DS$7&lt;=$L29),($D29*$P29/$M29),0))),IF(AND(DS$7&gt;=$J29,DS$7&lt;=$L29),(($D29*$P29)/$M29),0))))))</f>
        <v>H</v>
      </c>
      <c r="DT30" s="37" t="str">
        <f>IF(DT$7&gt;$L29,(((IF(Data!$C$2&gt;0,(IF(OR(DT$5=Data!$F$2,DT$5=Data!$G$2,(IF(COUNTIF(Data!$A$2:$A$939,DT$7),DT$7=(VLOOKUP(DT$7,Data!$A$2:$A$852,1,FALSE)),0))),"H",IF(AND(DT$7&gt;=$J29,DT$7&lt;=$K29),($D29*(1-$P29)/$N29),0))),IF(AND(DT$7&gt;=$J29,DT$7&lt;=$K29),(($D29-$O29)/$N29),0))))),(((IF(Data!$C$2&gt;0,(IF(OR(DT$5=Data!$F$2,DT$5=Data!$G$2,(IF(COUNTIF(Data!$A$2:$A$939,DT$7),DT$7=(VLOOKUP(DT$7,Data!$A$2:$A$852,1,FALSE)),0))),"H",IF(AND(DT$7&gt;=$J29,DT$7&lt;=$L29),($D29*$P29/$M29),0))),IF(AND(DT$7&gt;=$J29,DT$7&lt;=$L29),(($D29*$P29)/$M29),0))))))</f>
        <v>H</v>
      </c>
      <c r="DU30" s="37">
        <f>IF(DU$7&gt;$L29,(((IF(Data!$C$2&gt;0,(IF(OR(DU$5=Data!$F$2,DU$5=Data!$G$2,(IF(COUNTIF(Data!$A$2:$A$939,DU$7),DU$7=(VLOOKUP(DU$7,Data!$A$2:$A$852,1,FALSE)),0))),"H",IF(AND(DU$7&gt;=$J29,DU$7&lt;=$K29),($D29*(1-$P29)/$N29),0))),IF(AND(DU$7&gt;=$J29,DU$7&lt;=$K29),(($D29-$O29)/$N29),0))))),(((IF(Data!$C$2&gt;0,(IF(OR(DU$5=Data!$F$2,DU$5=Data!$G$2,(IF(COUNTIF(Data!$A$2:$A$939,DU$7),DU$7=(VLOOKUP(DU$7,Data!$A$2:$A$852,1,FALSE)),0))),"H",IF(AND(DU$7&gt;=$J29,DU$7&lt;=$L29),($D29*$P29/$M29),0))),IF(AND(DU$7&gt;=$J29,DU$7&lt;=$L29),(($D29*$P29)/$M29),0))))))</f>
        <v>0</v>
      </c>
      <c r="DV30" s="37">
        <f>IF(DV$7&gt;$L29,(((IF(Data!$C$2&gt;0,(IF(OR(DV$5=Data!$F$2,DV$5=Data!$G$2,(IF(COUNTIF(Data!$A$2:$A$939,DV$7),DV$7=(VLOOKUP(DV$7,Data!$A$2:$A$852,1,FALSE)),0))),"H",IF(AND(DV$7&gt;=$J29,DV$7&lt;=$K29),($D29*(1-$P29)/$N29),0))),IF(AND(DV$7&gt;=$J29,DV$7&lt;=$K29),(($D29-$O29)/$N29),0))))),(((IF(Data!$C$2&gt;0,(IF(OR(DV$5=Data!$F$2,DV$5=Data!$G$2,(IF(COUNTIF(Data!$A$2:$A$939,DV$7),DV$7=(VLOOKUP(DV$7,Data!$A$2:$A$852,1,FALSE)),0))),"H",IF(AND(DV$7&gt;=$J29,DV$7&lt;=$L29),($D29*$P29/$M29),0))),IF(AND(DV$7&gt;=$J29,DV$7&lt;=$L29),(($D29*$P29)/$M29),0))))))</f>
        <v>0</v>
      </c>
      <c r="DW30" s="37">
        <f>IF(DW$7&gt;$L29,(((IF(Data!$C$2&gt;0,(IF(OR(DW$5=Data!$F$2,DW$5=Data!$G$2,(IF(COUNTIF(Data!$A$2:$A$939,DW$7),DW$7=(VLOOKUP(DW$7,Data!$A$2:$A$852,1,FALSE)),0))),"H",IF(AND(DW$7&gt;=$J29,DW$7&lt;=$K29),($D29*(1-$P29)/$N29),0))),IF(AND(DW$7&gt;=$J29,DW$7&lt;=$K29),(($D29-$O29)/$N29),0))))),(((IF(Data!$C$2&gt;0,(IF(OR(DW$5=Data!$F$2,DW$5=Data!$G$2,(IF(COUNTIF(Data!$A$2:$A$939,DW$7),DW$7=(VLOOKUP(DW$7,Data!$A$2:$A$852,1,FALSE)),0))),"H",IF(AND(DW$7&gt;=$J29,DW$7&lt;=$L29),($D29*$P29/$M29),0))),IF(AND(DW$7&gt;=$J29,DW$7&lt;=$L29),(($D29*$P29)/$M29),0))))))</f>
        <v>0</v>
      </c>
      <c r="DX30" s="37">
        <f>IF(DX$7&gt;$L29,(((IF(Data!$C$2&gt;0,(IF(OR(DX$5=Data!$F$2,DX$5=Data!$G$2,(IF(COUNTIF(Data!$A$2:$A$939,DX$7),DX$7=(VLOOKUP(DX$7,Data!$A$2:$A$852,1,FALSE)),0))),"H",IF(AND(DX$7&gt;=$J29,DX$7&lt;=$K29),($D29*(1-$P29)/$N29),0))),IF(AND(DX$7&gt;=$J29,DX$7&lt;=$K29),(($D29-$O29)/$N29),0))))),(((IF(Data!$C$2&gt;0,(IF(OR(DX$5=Data!$F$2,DX$5=Data!$G$2,(IF(COUNTIF(Data!$A$2:$A$939,DX$7),DX$7=(VLOOKUP(DX$7,Data!$A$2:$A$852,1,FALSE)),0))),"H",IF(AND(DX$7&gt;=$J29,DX$7&lt;=$L29),($D29*$P29/$M29),0))),IF(AND(DX$7&gt;=$J29,DX$7&lt;=$L29),(($D29*$P29)/$M29),0))))))</f>
        <v>0</v>
      </c>
      <c r="DY30" s="37">
        <f>IF(DY$7&gt;$L29,(((IF(Data!$C$2&gt;0,(IF(OR(DY$5=Data!$F$2,DY$5=Data!$G$2,(IF(COUNTIF(Data!$A$2:$A$939,DY$7),DY$7=(VLOOKUP(DY$7,Data!$A$2:$A$852,1,FALSE)),0))),"H",IF(AND(DY$7&gt;=$J29,DY$7&lt;=$K29),($D29*(1-$P29)/$N29),0))),IF(AND(DY$7&gt;=$J29,DY$7&lt;=$K29),(($D29-$O29)/$N29),0))))),(((IF(Data!$C$2&gt;0,(IF(OR(DY$5=Data!$F$2,DY$5=Data!$G$2,(IF(COUNTIF(Data!$A$2:$A$939,DY$7),DY$7=(VLOOKUP(DY$7,Data!$A$2:$A$852,1,FALSE)),0))),"H",IF(AND(DY$7&gt;=$J29,DY$7&lt;=$L29),($D29*$P29/$M29),0))),IF(AND(DY$7&gt;=$J29,DY$7&lt;=$L29),(($D29*$P29)/$M29),0))))))</f>
        <v>0</v>
      </c>
      <c r="DZ30" s="37" t="str">
        <f>IF(DZ$7&gt;$L29,(((IF(Data!$C$2&gt;0,(IF(OR(DZ$5=Data!$F$2,DZ$5=Data!$G$2,(IF(COUNTIF(Data!$A$2:$A$939,DZ$7),DZ$7=(VLOOKUP(DZ$7,Data!$A$2:$A$852,1,FALSE)),0))),"H",IF(AND(DZ$7&gt;=$J29,DZ$7&lt;=$K29),($D29*(1-$P29)/$N29),0))),IF(AND(DZ$7&gt;=$J29,DZ$7&lt;=$K29),(($D29-$O29)/$N29),0))))),(((IF(Data!$C$2&gt;0,(IF(OR(DZ$5=Data!$F$2,DZ$5=Data!$G$2,(IF(COUNTIF(Data!$A$2:$A$939,DZ$7),DZ$7=(VLOOKUP(DZ$7,Data!$A$2:$A$852,1,FALSE)),0))),"H",IF(AND(DZ$7&gt;=$J29,DZ$7&lt;=$L29),($D29*$P29/$M29),0))),IF(AND(DZ$7&gt;=$J29,DZ$7&lt;=$L29),(($D29*$P29)/$M29),0))))))</f>
        <v>H</v>
      </c>
      <c r="EA30" s="37" t="str">
        <f>IF(EA$7&gt;$L29,(((IF(Data!$C$2&gt;0,(IF(OR(EA$5=Data!$F$2,EA$5=Data!$G$2,(IF(COUNTIF(Data!$A$2:$A$939,EA$7),EA$7=(VLOOKUP(EA$7,Data!$A$2:$A$852,1,FALSE)),0))),"H",IF(AND(EA$7&gt;=$J29,EA$7&lt;=$K29),($D29*(1-$P29)/$N29),0))),IF(AND(EA$7&gt;=$J29,EA$7&lt;=$K29),(($D29-$O29)/$N29),0))))),(((IF(Data!$C$2&gt;0,(IF(OR(EA$5=Data!$F$2,EA$5=Data!$G$2,(IF(COUNTIF(Data!$A$2:$A$939,EA$7),EA$7=(VLOOKUP(EA$7,Data!$A$2:$A$852,1,FALSE)),0))),"H",IF(AND(EA$7&gt;=$J29,EA$7&lt;=$L29),($D29*$P29/$M29),0))),IF(AND(EA$7&gt;=$J29,EA$7&lt;=$L29),(($D29*$P29)/$M29),0))))))</f>
        <v>H</v>
      </c>
      <c r="EB30" s="37">
        <f>IF(EB$7&gt;$L29,(((IF(Data!$C$2&gt;0,(IF(OR(EB$5=Data!$F$2,EB$5=Data!$G$2,(IF(COUNTIF(Data!$A$2:$A$939,EB$7),EB$7=(VLOOKUP(EB$7,Data!$A$2:$A$852,1,FALSE)),0))),"H",IF(AND(EB$7&gt;=$J29,EB$7&lt;=$K29),($D29*(1-$P29)/$N29),0))),IF(AND(EB$7&gt;=$J29,EB$7&lt;=$K29),(($D29-$O29)/$N29),0))))),(((IF(Data!$C$2&gt;0,(IF(OR(EB$5=Data!$F$2,EB$5=Data!$G$2,(IF(COUNTIF(Data!$A$2:$A$939,EB$7),EB$7=(VLOOKUP(EB$7,Data!$A$2:$A$852,1,FALSE)),0))),"H",IF(AND(EB$7&gt;=$J29,EB$7&lt;=$L29),($D29*$P29/$M29),0))),IF(AND(EB$7&gt;=$J29,EB$7&lt;=$L29),(($D29*$P29)/$M29),0))))))</f>
        <v>0</v>
      </c>
      <c r="EC30" s="37">
        <f>IF(EC$7&gt;$L29,(((IF(Data!$C$2&gt;0,(IF(OR(EC$5=Data!$F$2,EC$5=Data!$G$2,(IF(COUNTIF(Data!$A$2:$A$939,EC$7),EC$7=(VLOOKUP(EC$7,Data!$A$2:$A$852,1,FALSE)),0))),"H",IF(AND(EC$7&gt;=$J29,EC$7&lt;=$K29),($D29*(1-$P29)/$N29),0))),IF(AND(EC$7&gt;=$J29,EC$7&lt;=$K29),(($D29-$O29)/$N29),0))))),(((IF(Data!$C$2&gt;0,(IF(OR(EC$5=Data!$F$2,EC$5=Data!$G$2,(IF(COUNTIF(Data!$A$2:$A$939,EC$7),EC$7=(VLOOKUP(EC$7,Data!$A$2:$A$852,1,FALSE)),0))),"H",IF(AND(EC$7&gt;=$J29,EC$7&lt;=$L29),($D29*$P29/$M29),0))),IF(AND(EC$7&gt;=$J29,EC$7&lt;=$L29),(($D29*$P29)/$M29),0))))))</f>
        <v>0</v>
      </c>
      <c r="ED30" s="37">
        <f>IF(ED$7&gt;$L29,(((IF(Data!$C$2&gt;0,(IF(OR(ED$5=Data!$F$2,ED$5=Data!$G$2,(IF(COUNTIF(Data!$A$2:$A$939,ED$7),ED$7=(VLOOKUP(ED$7,Data!$A$2:$A$852,1,FALSE)),0))),"H",IF(AND(ED$7&gt;=$J29,ED$7&lt;=$K29),($D29*(1-$P29)/$N29),0))),IF(AND(ED$7&gt;=$J29,ED$7&lt;=$K29),(($D29-$O29)/$N29),0))))),(((IF(Data!$C$2&gt;0,(IF(OR(ED$5=Data!$F$2,ED$5=Data!$G$2,(IF(COUNTIF(Data!$A$2:$A$939,ED$7),ED$7=(VLOOKUP(ED$7,Data!$A$2:$A$852,1,FALSE)),0))),"H",IF(AND(ED$7&gt;=$J29,ED$7&lt;=$L29),($D29*$P29/$M29),0))),IF(AND(ED$7&gt;=$J29,ED$7&lt;=$L29),(($D29*$P29)/$M29),0))))))</f>
        <v>0</v>
      </c>
      <c r="EE30" s="37">
        <f>IF(EE$7&gt;$L29,(((IF(Data!$C$2&gt;0,(IF(OR(EE$5=Data!$F$2,EE$5=Data!$G$2,(IF(COUNTIF(Data!$A$2:$A$939,EE$7),EE$7=(VLOOKUP(EE$7,Data!$A$2:$A$852,1,FALSE)),0))),"H",IF(AND(EE$7&gt;=$J29,EE$7&lt;=$K29),($D29*(1-$P29)/$N29),0))),IF(AND(EE$7&gt;=$J29,EE$7&lt;=$K29),(($D29-$O29)/$N29),0))))),(((IF(Data!$C$2&gt;0,(IF(OR(EE$5=Data!$F$2,EE$5=Data!$G$2,(IF(COUNTIF(Data!$A$2:$A$939,EE$7),EE$7=(VLOOKUP(EE$7,Data!$A$2:$A$852,1,FALSE)),0))),"H",IF(AND(EE$7&gt;=$J29,EE$7&lt;=$L29),($D29*$P29/$M29),0))),IF(AND(EE$7&gt;=$J29,EE$7&lt;=$L29),(($D29*$P29)/$M29),0))))))</f>
        <v>0</v>
      </c>
      <c r="EF30" s="37">
        <f>IF(EF$7&gt;$L29,(((IF(Data!$C$2&gt;0,(IF(OR(EF$5=Data!$F$2,EF$5=Data!$G$2,(IF(COUNTIF(Data!$A$2:$A$939,EF$7),EF$7=(VLOOKUP(EF$7,Data!$A$2:$A$852,1,FALSE)),0))),"H",IF(AND(EF$7&gt;=$J29,EF$7&lt;=$K29),($D29*(1-$P29)/$N29),0))),IF(AND(EF$7&gt;=$J29,EF$7&lt;=$K29),(($D29-$O29)/$N29),0))))),(((IF(Data!$C$2&gt;0,(IF(OR(EF$5=Data!$F$2,EF$5=Data!$G$2,(IF(COUNTIF(Data!$A$2:$A$939,EF$7),EF$7=(VLOOKUP(EF$7,Data!$A$2:$A$852,1,FALSE)),0))),"H",IF(AND(EF$7&gt;=$J29,EF$7&lt;=$L29),($D29*$P29/$M29),0))),IF(AND(EF$7&gt;=$J29,EF$7&lt;=$L29),(($D29*$P29)/$M29),0))))))</f>
        <v>0</v>
      </c>
      <c r="EG30" s="37" t="str">
        <f>IF(EG$7&gt;$L29,(((IF(Data!$C$2&gt;0,(IF(OR(EG$5=Data!$F$2,EG$5=Data!$G$2,(IF(COUNTIF(Data!$A$2:$A$939,EG$7),EG$7=(VLOOKUP(EG$7,Data!$A$2:$A$852,1,FALSE)),0))),"H",IF(AND(EG$7&gt;=$J29,EG$7&lt;=$K29),($D29*(1-$P29)/$N29),0))),IF(AND(EG$7&gt;=$J29,EG$7&lt;=$K29),(($D29-$O29)/$N29),0))))),(((IF(Data!$C$2&gt;0,(IF(OR(EG$5=Data!$F$2,EG$5=Data!$G$2,(IF(COUNTIF(Data!$A$2:$A$939,EG$7),EG$7=(VLOOKUP(EG$7,Data!$A$2:$A$852,1,FALSE)),0))),"H",IF(AND(EG$7&gt;=$J29,EG$7&lt;=$L29),($D29*$P29/$M29),0))),IF(AND(EG$7&gt;=$J29,EG$7&lt;=$L29),(($D29*$P29)/$M29),0))))))</f>
        <v>H</v>
      </c>
      <c r="EH30" s="37" t="str">
        <f>IF(EH$7&gt;$L29,(((IF(Data!$C$2&gt;0,(IF(OR(EH$5=Data!$F$2,EH$5=Data!$G$2,(IF(COUNTIF(Data!$A$2:$A$939,EH$7),EH$7=(VLOOKUP(EH$7,Data!$A$2:$A$852,1,FALSE)),0))),"H",IF(AND(EH$7&gt;=$J29,EH$7&lt;=$K29),($D29*(1-$P29)/$N29),0))),IF(AND(EH$7&gt;=$J29,EH$7&lt;=$K29),(($D29-$O29)/$N29),0))))),(((IF(Data!$C$2&gt;0,(IF(OR(EH$5=Data!$F$2,EH$5=Data!$G$2,(IF(COUNTIF(Data!$A$2:$A$939,EH$7),EH$7=(VLOOKUP(EH$7,Data!$A$2:$A$852,1,FALSE)),0))),"H",IF(AND(EH$7&gt;=$J29,EH$7&lt;=$L29),($D29*$P29/$M29),0))),IF(AND(EH$7&gt;=$J29,EH$7&lt;=$L29),(($D29*$P29)/$M29),0))))))</f>
        <v>H</v>
      </c>
      <c r="EI30" s="37">
        <f>IF(EI$7&gt;$L29,(((IF(Data!$C$2&gt;0,(IF(OR(EI$5=Data!$F$2,EI$5=Data!$G$2,(IF(COUNTIF(Data!$A$2:$A$939,EI$7),EI$7=(VLOOKUP(EI$7,Data!$A$2:$A$852,1,FALSE)),0))),"H",IF(AND(EI$7&gt;=$J29,EI$7&lt;=$K29),($D29*(1-$P29)/$N29),0))),IF(AND(EI$7&gt;=$J29,EI$7&lt;=$K29),(($D29-$O29)/$N29),0))))),(((IF(Data!$C$2&gt;0,(IF(OR(EI$5=Data!$F$2,EI$5=Data!$G$2,(IF(COUNTIF(Data!$A$2:$A$939,EI$7),EI$7=(VLOOKUP(EI$7,Data!$A$2:$A$852,1,FALSE)),0))),"H",IF(AND(EI$7&gt;=$J29,EI$7&lt;=$L29),($D29*$P29/$M29),0))),IF(AND(EI$7&gt;=$J29,EI$7&lt;=$L29),(($D29*$P29)/$M29),0))))))</f>
        <v>0</v>
      </c>
      <c r="EJ30" s="37">
        <f>IF(EJ$7&gt;$L29,(((IF(Data!$C$2&gt;0,(IF(OR(EJ$5=Data!$F$2,EJ$5=Data!$G$2,(IF(COUNTIF(Data!$A$2:$A$939,EJ$7),EJ$7=(VLOOKUP(EJ$7,Data!$A$2:$A$852,1,FALSE)),0))),"H",IF(AND(EJ$7&gt;=$J29,EJ$7&lt;=$K29),($D29*(1-$P29)/$N29),0))),IF(AND(EJ$7&gt;=$J29,EJ$7&lt;=$K29),(($D29-$O29)/$N29),0))))),(((IF(Data!$C$2&gt;0,(IF(OR(EJ$5=Data!$F$2,EJ$5=Data!$G$2,(IF(COUNTIF(Data!$A$2:$A$939,EJ$7),EJ$7=(VLOOKUP(EJ$7,Data!$A$2:$A$852,1,FALSE)),0))),"H",IF(AND(EJ$7&gt;=$J29,EJ$7&lt;=$L29),($D29*$P29/$M29),0))),IF(AND(EJ$7&gt;=$J29,EJ$7&lt;=$L29),(($D29*$P29)/$M29),0))))))</f>
        <v>0</v>
      </c>
      <c r="EK30" s="37">
        <f>IF(EK$7&gt;$L29,(((IF(Data!$C$2&gt;0,(IF(OR(EK$5=Data!$F$2,EK$5=Data!$G$2,(IF(COUNTIF(Data!$A$2:$A$939,EK$7),EK$7=(VLOOKUP(EK$7,Data!$A$2:$A$852,1,FALSE)),0))),"H",IF(AND(EK$7&gt;=$J29,EK$7&lt;=$K29),($D29*(1-$P29)/$N29),0))),IF(AND(EK$7&gt;=$J29,EK$7&lt;=$K29),(($D29-$O29)/$N29),0))))),(((IF(Data!$C$2&gt;0,(IF(OR(EK$5=Data!$F$2,EK$5=Data!$G$2,(IF(COUNTIF(Data!$A$2:$A$939,EK$7),EK$7=(VLOOKUP(EK$7,Data!$A$2:$A$852,1,FALSE)),0))),"H",IF(AND(EK$7&gt;=$J29,EK$7&lt;=$L29),($D29*$P29/$M29),0))),IF(AND(EK$7&gt;=$J29,EK$7&lt;=$L29),(($D29*$P29)/$M29),0))))))</f>
        <v>0</v>
      </c>
      <c r="EL30" s="37">
        <f>IF(EL$7&gt;$L29,(((IF(Data!$C$2&gt;0,(IF(OR(EL$5=Data!$F$2,EL$5=Data!$G$2,(IF(COUNTIF(Data!$A$2:$A$939,EL$7),EL$7=(VLOOKUP(EL$7,Data!$A$2:$A$852,1,FALSE)),0))),"H",IF(AND(EL$7&gt;=$J29,EL$7&lt;=$K29),($D29*(1-$P29)/$N29),0))),IF(AND(EL$7&gt;=$J29,EL$7&lt;=$K29),(($D29-$O29)/$N29),0))))),(((IF(Data!$C$2&gt;0,(IF(OR(EL$5=Data!$F$2,EL$5=Data!$G$2,(IF(COUNTIF(Data!$A$2:$A$939,EL$7),EL$7=(VLOOKUP(EL$7,Data!$A$2:$A$852,1,FALSE)),0))),"H",IF(AND(EL$7&gt;=$J29,EL$7&lt;=$L29),($D29*$P29/$M29),0))),IF(AND(EL$7&gt;=$J29,EL$7&lt;=$L29),(($D29*$P29)/$M29),0))))))</f>
        <v>0</v>
      </c>
      <c r="EM30" s="37">
        <f>IF(EM$7&gt;$L29,(((IF(Data!$C$2&gt;0,(IF(OR(EM$5=Data!$F$2,EM$5=Data!$G$2,(IF(COUNTIF(Data!$A$2:$A$939,EM$7),EM$7=(VLOOKUP(EM$7,Data!$A$2:$A$852,1,FALSE)),0))),"H",IF(AND(EM$7&gt;=$J29,EM$7&lt;=$K29),($D29*(1-$P29)/$N29),0))),IF(AND(EM$7&gt;=$J29,EM$7&lt;=$K29),(($D29-$O29)/$N29),0))))),(((IF(Data!$C$2&gt;0,(IF(OR(EM$5=Data!$F$2,EM$5=Data!$G$2,(IF(COUNTIF(Data!$A$2:$A$939,EM$7),EM$7=(VLOOKUP(EM$7,Data!$A$2:$A$852,1,FALSE)),0))),"H",IF(AND(EM$7&gt;=$J29,EM$7&lt;=$L29),($D29*$P29/$M29),0))),IF(AND(EM$7&gt;=$J29,EM$7&lt;=$L29),(($D29*$P29)/$M29),0))))))</f>
        <v>0</v>
      </c>
      <c r="EN30" s="37" t="str">
        <f>IF(EN$7&gt;$L29,(((IF(Data!$C$2&gt;0,(IF(OR(EN$5=Data!$F$2,EN$5=Data!$G$2,(IF(COUNTIF(Data!$A$2:$A$939,EN$7),EN$7=(VLOOKUP(EN$7,Data!$A$2:$A$852,1,FALSE)),0))),"H",IF(AND(EN$7&gt;=$J29,EN$7&lt;=$K29),($D29*(1-$P29)/$N29),0))),IF(AND(EN$7&gt;=$J29,EN$7&lt;=$K29),(($D29-$O29)/$N29),0))))),(((IF(Data!$C$2&gt;0,(IF(OR(EN$5=Data!$F$2,EN$5=Data!$G$2,(IF(COUNTIF(Data!$A$2:$A$939,EN$7),EN$7=(VLOOKUP(EN$7,Data!$A$2:$A$852,1,FALSE)),0))),"H",IF(AND(EN$7&gt;=$J29,EN$7&lt;=$L29),($D29*$P29/$M29),0))),IF(AND(EN$7&gt;=$J29,EN$7&lt;=$L29),(($D29*$P29)/$M29),0))))))</f>
        <v>H</v>
      </c>
      <c r="EO30" s="38" t="str">
        <f>IF(EO$7&gt;$L29,(((IF(Data!$C$2&gt;0,(IF(OR(EO$5=Data!$F$2,EO$5=Data!$G$2,(IF(COUNTIF(Data!$A$2:$A$939,EO$7),EO$7=(VLOOKUP(EO$7,Data!$A$2:$A$852,1,FALSE)),0))),"H",IF(AND(EO$7&gt;=$J29,EO$7&lt;=$K29),($D29*(1-$P29)/$N29),0))),IF(AND(EO$7&gt;=$J29,EO$7&lt;=$K29),(($D29-$O29)/$N29),0))))),(((IF(Data!$C$2&gt;0,(IF(OR(EO$5=Data!$F$2,EO$5=Data!$G$2,(IF(COUNTIF(Data!$A$2:$A$939,EO$7),EO$7=(VLOOKUP(EO$7,Data!$A$2:$A$852,1,FALSE)),0))),"H",IF(AND(EO$7&gt;=$J29,EO$7&lt;=$L29),($D29*$P29/$M29),0))),IF(AND(EO$7&gt;=$J29,EO$7&lt;=$L29),(($D29*$P29)/$M29),0))))))</f>
        <v>H</v>
      </c>
      <c r="EP30" s="8" t="s">
        <v>48</v>
      </c>
      <c r="EQ30" s="18">
        <f>SUM(T30:EO30)-D29</f>
        <v>0</v>
      </c>
    </row>
    <row r="31" spans="1:147" ht="30" customHeight="1" thickTop="1">
      <c r="A31" s="370"/>
      <c r="B31" s="368"/>
      <c r="C31" s="368" t="s">
        <v>249</v>
      </c>
      <c r="D31" s="346">
        <v>16</v>
      </c>
      <c r="E31" s="350">
        <v>45121</v>
      </c>
      <c r="F31" s="350">
        <v>45124</v>
      </c>
      <c r="G31" s="348">
        <f>IF(F31&gt;0,(IF(E31&gt;0,IF(Data!$C$2&gt;0,((NETWORKDAYS.INTL(E31,F31,Data!$C$2,Data!$A$2:$A$1242))),((F31-E31)+1)),0)),0)</f>
        <v>2</v>
      </c>
      <c r="H31" s="346">
        <f>I31*D31</f>
        <v>16</v>
      </c>
      <c r="I31" s="362">
        <f>IF(G31&gt;0,((IF(AND(E31&lt;=$EJ$3,F31&gt;=$EJ$3),(IF(Data!$C$2&gt;0,NETWORKDAYS.INTL(E31,$EJ$3,Data!$C$2,Data!$A$2:$A$1231),$EJ$3-E31)),IF(F31&lt;=$EJ$3,G31,0)))/G31),0)</f>
        <v>1</v>
      </c>
      <c r="J31" s="350">
        <v>45127</v>
      </c>
      <c r="K31" s="350">
        <v>45128</v>
      </c>
      <c r="L31" s="350">
        <f>IF(K31&gt;=$EJ$3,$EJ$3,K31)</f>
        <v>45128</v>
      </c>
      <c r="M31" s="348">
        <f>IF(L31&gt;0,(IF(J31&gt;0,IF(Data!$C$2&gt;0,((NETWORKDAYS.INTL(J31,L31,Data!$C$2,Data!$A$2:$A$1242))),((L31-J31)+1)),0)),0)</f>
        <v>2</v>
      </c>
      <c r="N31" s="348">
        <f>IF(P31=1,0,IF(L31&gt;0,(IF(J31&gt;0,IF(Data!$C$2&gt;0,(((NETWORKDAYS.INTL($EJ$3,K31,Data!$C$2,Data!$A$2:$A$1242)))-1),((-$EJ$3+K31))),0)),0))</f>
        <v>0</v>
      </c>
      <c r="O31" s="346">
        <f>P31*D31</f>
        <v>16</v>
      </c>
      <c r="P31" s="362">
        <v>1</v>
      </c>
      <c r="Q31" s="344">
        <f>IF(K31&gt;0,F31-K31,0)</f>
        <v>-4</v>
      </c>
      <c r="R31" s="346">
        <f>IF(K31&gt;0,O31-H31,0)</f>
        <v>0</v>
      </c>
      <c r="S31" s="341">
        <f>IF(P31&gt;0,P31-I31,0)</f>
        <v>0</v>
      </c>
      <c r="T31" s="33">
        <f>IF(Data!$C$2&gt;0,(IF(OR(T$5=Data!$F$2,T$5=Data!$G$2,(IF(COUNTIF(Data!$A$2:$A$939,T$7),T$7=(VLOOKUP(T$7,Data!$A$2:$A$852,1,FALSE)),0))),"H",IF(AND(T$7&gt;=$E31,T$7&lt;=$F31),($D31/$G31),0))),IF(AND(T$7&gt;=$E31,T$7&lt;=$F31),($D31/$G31),0))</f>
        <v>0</v>
      </c>
      <c r="U31" s="34">
        <f>IF(Data!$C$2&gt;0,(IF(OR(U$5=Data!$F$2,U$5=Data!$G$2,(IF(COUNTIF(Data!$A$2:$A$939,U$7),U$7=(VLOOKUP(U$7,Data!$A$2:$A$852,1,FALSE)),0))),"H",IF(AND(U$7&gt;=$E31,U$7&lt;=$F31),($D31/$G31),0))),IF(AND(U$7&gt;=$E31,U$7&lt;=$F31),($D31/$G31),0))</f>
        <v>0</v>
      </c>
      <c r="V31" s="34">
        <f>IF(Data!$C$2&gt;0,(IF(OR(V$5=Data!$F$2,V$5=Data!$G$2,(IF(COUNTIF(Data!$A$2:$A$939,V$7),V$7=(VLOOKUP(V$7,Data!$A$2:$A$852,1,FALSE)),0))),"H",IF(AND(V$7&gt;=$E31,V$7&lt;=$F31),($D31/$G31),0))),IF(AND(V$7&gt;=$E31,V$7&lt;=$F31),($D31/$G31),0))</f>
        <v>0</v>
      </c>
      <c r="W31" s="34">
        <f>IF(Data!$C$2&gt;0,(IF(OR(W$5=Data!$F$2,W$5=Data!$G$2,(IF(COUNTIF(Data!$A$2:$A$939,W$7),W$7=(VLOOKUP(W$7,Data!$A$2:$A$852,1,FALSE)),0))),"H",IF(AND(W$7&gt;=$E31,W$7&lt;=$F31),($D31/$G31),0))),IF(AND(W$7&gt;=$E31,W$7&lt;=$F31),($D31/$G31),0))</f>
        <v>0</v>
      </c>
      <c r="X31" s="34">
        <f>IF(Data!$C$2&gt;0,(IF(OR(X$5=Data!$F$2,X$5=Data!$G$2,(IF(COUNTIF(Data!$A$2:$A$939,X$7),X$7=(VLOOKUP(X$7,Data!$A$2:$A$852,1,FALSE)),0))),"H",IF(AND(X$7&gt;=$E31,X$7&lt;=$F31),($D31/$G31),0))),IF(AND(X$7&gt;=$E31,X$7&lt;=$F31),($D31/$G31),0))</f>
        <v>0</v>
      </c>
      <c r="Y31" s="34" t="str">
        <f>IF(Data!$C$2&gt;0,(IF(OR(Y$5=Data!$F$2,Y$5=Data!$G$2,(IF(COUNTIF(Data!$A$2:$A$939,Y$7),Y$7=(VLOOKUP(Y$7,Data!$A$2:$A$852,1,FALSE)),0))),"H",IF(AND(Y$7&gt;=$E31,Y$7&lt;=$F31),($D31/$G31),0))),IF(AND(Y$7&gt;=$E31,Y$7&lt;=$F31),($D31/$G31),0))</f>
        <v>H</v>
      </c>
      <c r="Z31" s="34" t="str">
        <f>IF(Data!$C$2&gt;0,(IF(OR(Z$5=Data!$F$2,Z$5=Data!$G$2,(IF(COUNTIF(Data!$A$2:$A$939,Z$7),Z$7=(VLOOKUP(Z$7,Data!$A$2:$A$852,1,FALSE)),0))),"H",IF(AND(Z$7&gt;=$E31,Z$7&lt;=$F31),($D31/$G31),0))),IF(AND(Z$7&gt;=$E31,Z$7&lt;=$F31),($D31/$G31),0))</f>
        <v>H</v>
      </c>
      <c r="AA31" s="34">
        <f>IF(Data!$C$2&gt;0,(IF(OR(AA$5=Data!$F$2,AA$5=Data!$G$2,(IF(COUNTIF(Data!$A$2:$A$939,AA$7),AA$7=(VLOOKUP(AA$7,Data!$A$2:$A$852,1,FALSE)),0))),"H",IF(AND(AA$7&gt;=$E31,AA$7&lt;=$F31),($D31/$G31),0))),IF(AND(AA$7&gt;=$E31,AA$7&lt;=$F31),($D31/$G31),0))</f>
        <v>0</v>
      </c>
      <c r="AB31" s="34">
        <f>IF(Data!$C$2&gt;0,(IF(OR(AB$5=Data!$F$2,AB$5=Data!$G$2,(IF(COUNTIF(Data!$A$2:$A$939,AB$7),AB$7=(VLOOKUP(AB$7,Data!$A$2:$A$852,1,FALSE)),0))),"H",IF(AND(AB$7&gt;=$E31,AB$7&lt;=$F31),($D31/$G31),0))),IF(AND(AB$7&gt;=$E31,AB$7&lt;=$F31),($D31/$G31),0))</f>
        <v>0</v>
      </c>
      <c r="AC31" s="34">
        <f>IF(Data!$C$2&gt;0,(IF(OR(AC$5=Data!$F$2,AC$5=Data!$G$2,(IF(COUNTIF(Data!$A$2:$A$939,AC$7),AC$7=(VLOOKUP(AC$7,Data!$A$2:$A$852,1,FALSE)),0))),"H",IF(AND(AC$7&gt;=$E31,AC$7&lt;=$F31),($D31/$G31),0))),IF(AND(AC$7&gt;=$E31,AC$7&lt;=$F31),($D31/$G31),0))</f>
        <v>0</v>
      </c>
      <c r="AD31" s="34">
        <f>IF(Data!$C$2&gt;0,(IF(OR(AD$5=Data!$F$2,AD$5=Data!$G$2,(IF(COUNTIF(Data!$A$2:$A$939,AD$7),AD$7=(VLOOKUP(AD$7,Data!$A$2:$A$852,1,FALSE)),0))),"H",IF(AND(AD$7&gt;=$E31,AD$7&lt;=$F31),($D31/$G31),0))),IF(AND(AD$7&gt;=$E31,AD$7&lt;=$F31),($D31/$G31),0))</f>
        <v>0</v>
      </c>
      <c r="AE31" s="34">
        <f>IF(Data!$C$2&gt;0,(IF(OR(AE$5=Data!$F$2,AE$5=Data!$G$2,(IF(COUNTIF(Data!$A$2:$A$939,AE$7),AE$7=(VLOOKUP(AE$7,Data!$A$2:$A$852,1,FALSE)),0))),"H",IF(AND(AE$7&gt;=$E31,AE$7&lt;=$F31),($D31/$G31),0))),IF(AND(AE$7&gt;=$E31,AE$7&lt;=$F31),($D31/$G31),0))</f>
        <v>0</v>
      </c>
      <c r="AF31" s="34" t="str">
        <f>IF(Data!$C$2&gt;0,(IF(OR(AF$5=Data!$F$2,AF$5=Data!$G$2,(IF(COUNTIF(Data!$A$2:$A$939,AF$7),AF$7=(VLOOKUP(AF$7,Data!$A$2:$A$852,1,FALSE)),0))),"H",IF(AND(AF$7&gt;=$E31,AF$7&lt;=$F31),($D31/$G31),0))),IF(AND(AF$7&gt;=$E31,AF$7&lt;=$F31),($D31/$G31),0))</f>
        <v>H</v>
      </c>
      <c r="AG31" s="34" t="str">
        <f>IF(Data!$C$2&gt;0,(IF(OR(AG$5=Data!$F$2,AG$5=Data!$G$2,(IF(COUNTIF(Data!$A$2:$A$939,AG$7),AG$7=(VLOOKUP(AG$7,Data!$A$2:$A$852,1,FALSE)),0))),"H",IF(AND(AG$7&gt;=$E31,AG$7&lt;=$F31),($D31/$G31),0))),IF(AND(AG$7&gt;=$E31,AG$7&lt;=$F31),($D31/$G31),0))</f>
        <v>H</v>
      </c>
      <c r="AH31" s="34">
        <f>IF(Data!$C$2&gt;0,(IF(OR(AH$5=Data!$F$2,AH$5=Data!$G$2,(IF(COUNTIF(Data!$A$2:$A$939,AH$7),AH$7=(VLOOKUP(AH$7,Data!$A$2:$A$852,1,FALSE)),0))),"H",IF(AND(AH$7&gt;=$E31,AH$7&lt;=$F31),($D31/$G31),0))),IF(AND(AH$7&gt;=$E31,AH$7&lt;=$F31),($D31/$G31),0))</f>
        <v>0</v>
      </c>
      <c r="AI31" s="34">
        <f>IF(Data!$C$2&gt;0,(IF(OR(AI$5=Data!$F$2,AI$5=Data!$G$2,(IF(COUNTIF(Data!$A$2:$A$939,AI$7),AI$7=(VLOOKUP(AI$7,Data!$A$2:$A$852,1,FALSE)),0))),"H",IF(AND(AI$7&gt;=$E31,AI$7&lt;=$F31),($D31/$G31),0))),IF(AND(AI$7&gt;=$E31,AI$7&lt;=$F31),($D31/$G31),0))</f>
        <v>0</v>
      </c>
      <c r="AJ31" s="34">
        <f>IF(Data!$C$2&gt;0,(IF(OR(AJ$5=Data!$F$2,AJ$5=Data!$G$2,(IF(COUNTIF(Data!$A$2:$A$939,AJ$7),AJ$7=(VLOOKUP(AJ$7,Data!$A$2:$A$852,1,FALSE)),0))),"H",IF(AND(AJ$7&gt;=$E31,AJ$7&lt;=$F31),($D31/$G31),0))),IF(AND(AJ$7&gt;=$E31,AJ$7&lt;=$F31),($D31/$G31),0))</f>
        <v>0</v>
      </c>
      <c r="AK31" s="34">
        <f>IF(Data!$C$2&gt;0,(IF(OR(AK$5=Data!$F$2,AK$5=Data!$G$2,(IF(COUNTIF(Data!$A$2:$A$939,AK$7),AK$7=(VLOOKUP(AK$7,Data!$A$2:$A$852,1,FALSE)),0))),"H",IF(AND(AK$7&gt;=$E31,AK$7&lt;=$F31),($D31/$G31),0))),IF(AND(AK$7&gt;=$E31,AK$7&lt;=$F31),($D31/$G31),0))</f>
        <v>0</v>
      </c>
      <c r="AL31" s="34">
        <f>IF(Data!$C$2&gt;0,(IF(OR(AL$5=Data!$F$2,AL$5=Data!$G$2,(IF(COUNTIF(Data!$A$2:$A$939,AL$7),AL$7=(VLOOKUP(AL$7,Data!$A$2:$A$852,1,FALSE)),0))),"H",IF(AND(AL$7&gt;=$E31,AL$7&lt;=$F31),($D31/$G31),0))),IF(AND(AL$7&gt;=$E31,AL$7&lt;=$F31),($D31/$G31),0))</f>
        <v>0</v>
      </c>
      <c r="AM31" s="34" t="str">
        <f>IF(Data!$C$2&gt;0,(IF(OR(AM$5=Data!$F$2,AM$5=Data!$G$2,(IF(COUNTIF(Data!$A$2:$A$939,AM$7),AM$7=(VLOOKUP(AM$7,Data!$A$2:$A$852,1,FALSE)),0))),"H",IF(AND(AM$7&gt;=$E31,AM$7&lt;=$F31),($D31/$G31),0))),IF(AND(AM$7&gt;=$E31,AM$7&lt;=$F31),($D31/$G31),0))</f>
        <v>H</v>
      </c>
      <c r="AN31" s="34" t="str">
        <f>IF(Data!$C$2&gt;0,(IF(OR(AN$5=Data!$F$2,AN$5=Data!$G$2,(IF(COUNTIF(Data!$A$2:$A$939,AN$7),AN$7=(VLOOKUP(AN$7,Data!$A$2:$A$852,1,FALSE)),0))),"H",IF(AND(AN$7&gt;=$E31,AN$7&lt;=$F31),($D31/$G31),0))),IF(AND(AN$7&gt;=$E31,AN$7&lt;=$F31),($D31/$G31),0))</f>
        <v>H</v>
      </c>
      <c r="AO31" s="34">
        <f>IF(Data!$C$2&gt;0,(IF(OR(AO$5=Data!$F$2,AO$5=Data!$G$2,(IF(COUNTIF(Data!$A$2:$A$939,AO$7),AO$7=(VLOOKUP(AO$7,Data!$A$2:$A$852,1,FALSE)),0))),"H",IF(AND(AO$7&gt;=$E31,AO$7&lt;=$F31),($D31/$G31),0))),IF(AND(AO$7&gt;=$E31,AO$7&lt;=$F31),($D31/$G31),0))</f>
        <v>0</v>
      </c>
      <c r="AP31" s="34">
        <f>IF(Data!$C$2&gt;0,(IF(OR(AP$5=Data!$F$2,AP$5=Data!$G$2,(IF(COUNTIF(Data!$A$2:$A$939,AP$7),AP$7=(VLOOKUP(AP$7,Data!$A$2:$A$852,1,FALSE)),0))),"H",IF(AND(AP$7&gt;=$E31,AP$7&lt;=$F31),($D31/$G31),0))),IF(AND(AP$7&gt;=$E31,AP$7&lt;=$F31),($D31/$G31),0))</f>
        <v>0</v>
      </c>
      <c r="AQ31" s="34">
        <f>IF(Data!$C$2&gt;0,(IF(OR(AQ$5=Data!$F$2,AQ$5=Data!$G$2,(IF(COUNTIF(Data!$A$2:$A$939,AQ$7),AQ$7=(VLOOKUP(AQ$7,Data!$A$2:$A$852,1,FALSE)),0))),"H",IF(AND(AQ$7&gt;=$E31,AQ$7&lt;=$F31),($D31/$G31),0))),IF(AND(AQ$7&gt;=$E31,AQ$7&lt;=$F31),($D31/$G31),0))</f>
        <v>0</v>
      </c>
      <c r="AR31" s="34">
        <f>IF(Data!$C$2&gt;0,(IF(OR(AR$5=Data!$F$2,AR$5=Data!$G$2,(IF(COUNTIF(Data!$A$2:$A$939,AR$7),AR$7=(VLOOKUP(AR$7,Data!$A$2:$A$852,1,FALSE)),0))),"H",IF(AND(AR$7&gt;=$E31,AR$7&lt;=$F31),($D31/$G31),0))),IF(AND(AR$7&gt;=$E31,AR$7&lt;=$F31),($D31/$G31),0))</f>
        <v>0</v>
      </c>
      <c r="AS31" s="34">
        <f>IF(Data!$C$2&gt;0,(IF(OR(AS$5=Data!$F$2,AS$5=Data!$G$2,(IF(COUNTIF(Data!$A$2:$A$939,AS$7),AS$7=(VLOOKUP(AS$7,Data!$A$2:$A$852,1,FALSE)),0))),"H",IF(AND(AS$7&gt;=$E31,AS$7&lt;=$F31),($D31/$G31),0))),IF(AND(AS$7&gt;=$E31,AS$7&lt;=$F31),($D31/$G31),0))</f>
        <v>0</v>
      </c>
      <c r="AT31" s="34" t="str">
        <f>IF(Data!$C$2&gt;0,(IF(OR(AT$5=Data!$F$2,AT$5=Data!$G$2,(IF(COUNTIF(Data!$A$2:$A$939,AT$7),AT$7=(VLOOKUP(AT$7,Data!$A$2:$A$852,1,FALSE)),0))),"H",IF(AND(AT$7&gt;=$E31,AT$7&lt;=$F31),($D31/$G31),0))),IF(AND(AT$7&gt;=$E31,AT$7&lt;=$F31),($D31/$G31),0))</f>
        <v>H</v>
      </c>
      <c r="AU31" s="34" t="str">
        <f>IF(Data!$C$2&gt;0,(IF(OR(AU$5=Data!$F$2,AU$5=Data!$G$2,(IF(COUNTIF(Data!$A$2:$A$939,AU$7),AU$7=(VLOOKUP(AU$7,Data!$A$2:$A$852,1,FALSE)),0))),"H",IF(AND(AU$7&gt;=$E31,AU$7&lt;=$F31),($D31/$G31),0))),IF(AND(AU$7&gt;=$E31,AU$7&lt;=$F31),($D31/$G31),0))</f>
        <v>H</v>
      </c>
      <c r="AV31" s="34">
        <f>IF(Data!$C$2&gt;0,(IF(OR(AV$5=Data!$F$2,AV$5=Data!$G$2,(IF(COUNTIF(Data!$A$2:$A$939,AV$7),AV$7=(VLOOKUP(AV$7,Data!$A$2:$A$852,1,FALSE)),0))),"H",IF(AND(AV$7&gt;=$E31,AV$7&lt;=$F31),($D31/$G31),0))),IF(AND(AV$7&gt;=$E31,AV$7&lt;=$F31),($D31/$G31),0))</f>
        <v>0</v>
      </c>
      <c r="AW31" s="34">
        <f>IF(Data!$C$2&gt;0,(IF(OR(AW$5=Data!$F$2,AW$5=Data!$G$2,(IF(COUNTIF(Data!$A$2:$A$939,AW$7),AW$7=(VLOOKUP(AW$7,Data!$A$2:$A$852,1,FALSE)),0))),"H",IF(AND(AW$7&gt;=$E31,AW$7&lt;=$F31),($D31/$G31),0))),IF(AND(AW$7&gt;=$E31,AW$7&lt;=$F31),($D31/$G31),0))</f>
        <v>0</v>
      </c>
      <c r="AX31" s="34">
        <f>IF(Data!$C$2&gt;0,(IF(OR(AX$5=Data!$F$2,AX$5=Data!$G$2,(IF(COUNTIF(Data!$A$2:$A$939,AX$7),AX$7=(VLOOKUP(AX$7,Data!$A$2:$A$852,1,FALSE)),0))),"H",IF(AND(AX$7&gt;=$E31,AX$7&lt;=$F31),($D31/$G31),0))),IF(AND(AX$7&gt;=$E31,AX$7&lt;=$F31),($D31/$G31),0))</f>
        <v>0</v>
      </c>
      <c r="AY31" s="34">
        <f>IF(Data!$C$2&gt;0,(IF(OR(AY$5=Data!$F$2,AY$5=Data!$G$2,(IF(COUNTIF(Data!$A$2:$A$939,AY$7),AY$7=(VLOOKUP(AY$7,Data!$A$2:$A$852,1,FALSE)),0))),"H",IF(AND(AY$7&gt;=$E31,AY$7&lt;=$F31),($D31/$G31),0))),IF(AND(AY$7&gt;=$E31,AY$7&lt;=$F31),($D31/$G31),0))</f>
        <v>0</v>
      </c>
      <c r="AZ31" s="34">
        <f>IF(Data!$C$2&gt;0,(IF(OR(AZ$5=Data!$F$2,AZ$5=Data!$G$2,(IF(COUNTIF(Data!$A$2:$A$939,AZ$7),AZ$7=(VLOOKUP(AZ$7,Data!$A$2:$A$852,1,FALSE)),0))),"H",IF(AND(AZ$7&gt;=$E31,AZ$7&lt;=$F31),($D31/$G31),0))),IF(AND(AZ$7&gt;=$E31,AZ$7&lt;=$F31),($D31/$G31),0))</f>
        <v>0</v>
      </c>
      <c r="BA31" s="34" t="str">
        <f>IF(Data!$C$2&gt;0,(IF(OR(BA$5=Data!$F$2,BA$5=Data!$G$2,(IF(COUNTIF(Data!$A$2:$A$939,BA$7),BA$7=(VLOOKUP(BA$7,Data!$A$2:$A$852,1,FALSE)),0))),"H",IF(AND(BA$7&gt;=$E31,BA$7&lt;=$F31),($D31/$G31),0))),IF(AND(BA$7&gt;=$E31,BA$7&lt;=$F31),($D31/$G31),0))</f>
        <v>H</v>
      </c>
      <c r="BB31" s="34" t="str">
        <f>IF(Data!$C$2&gt;0,(IF(OR(BB$5=Data!$F$2,BB$5=Data!$G$2,(IF(COUNTIF(Data!$A$2:$A$939,BB$7),BB$7=(VLOOKUP(BB$7,Data!$A$2:$A$852,1,FALSE)),0))),"H",IF(AND(BB$7&gt;=$E31,BB$7&lt;=$F31),($D31/$G31),0))),IF(AND(BB$7&gt;=$E31,BB$7&lt;=$F31),($D31/$G31),0))</f>
        <v>H</v>
      </c>
      <c r="BC31" s="34">
        <f>IF(Data!$C$2&gt;0,(IF(OR(BC$5=Data!$F$2,BC$5=Data!$G$2,(IF(COUNTIF(Data!$A$2:$A$939,BC$7),BC$7=(VLOOKUP(BC$7,Data!$A$2:$A$852,1,FALSE)),0))),"H",IF(AND(BC$7&gt;=$E31,BC$7&lt;=$F31),($D31/$G31),0))),IF(AND(BC$7&gt;=$E31,BC$7&lt;=$F31),($D31/$G31),0))</f>
        <v>0</v>
      </c>
      <c r="BD31" s="34">
        <f>IF(Data!$C$2&gt;0,(IF(OR(BD$5=Data!$F$2,BD$5=Data!$G$2,(IF(COUNTIF(Data!$A$2:$A$939,BD$7),BD$7=(VLOOKUP(BD$7,Data!$A$2:$A$852,1,FALSE)),0))),"H",IF(AND(BD$7&gt;=$E31,BD$7&lt;=$F31),($D31/$G31),0))),IF(AND(BD$7&gt;=$E31,BD$7&lt;=$F31),($D31/$G31),0))</f>
        <v>0</v>
      </c>
      <c r="BE31" s="34">
        <f>IF(Data!$C$2&gt;0,(IF(OR(BE$5=Data!$F$2,BE$5=Data!$G$2,(IF(COUNTIF(Data!$A$2:$A$939,BE$7),BE$7=(VLOOKUP(BE$7,Data!$A$2:$A$852,1,FALSE)),0))),"H",IF(AND(BE$7&gt;=$E31,BE$7&lt;=$F31),($D31/$G31),0))),IF(AND(BE$7&gt;=$E31,BE$7&lt;=$F31),($D31/$G31),0))</f>
        <v>0</v>
      </c>
      <c r="BF31" s="34">
        <f>IF(Data!$C$2&gt;0,(IF(OR(BF$5=Data!$F$2,BF$5=Data!$G$2,(IF(COUNTIF(Data!$A$2:$A$939,BF$7),BF$7=(VLOOKUP(BF$7,Data!$A$2:$A$852,1,FALSE)),0))),"H",IF(AND(BF$7&gt;=$E31,BF$7&lt;=$F31),($D31/$G31),0))),IF(AND(BF$7&gt;=$E31,BF$7&lt;=$F31),($D31/$G31),0))</f>
        <v>0</v>
      </c>
      <c r="BG31" s="34">
        <f>IF(Data!$C$2&gt;0,(IF(OR(BG$5=Data!$F$2,BG$5=Data!$G$2,(IF(COUNTIF(Data!$A$2:$A$939,BG$7),BG$7=(VLOOKUP(BG$7,Data!$A$2:$A$852,1,FALSE)),0))),"H",IF(AND(BG$7&gt;=$E31,BG$7&lt;=$F31),($D31/$G31),0))),IF(AND(BG$7&gt;=$E31,BG$7&lt;=$F31),($D31/$G31),0))</f>
        <v>0</v>
      </c>
      <c r="BH31" s="34" t="str">
        <f>IF(Data!$C$2&gt;0,(IF(OR(BH$5=Data!$F$2,BH$5=Data!$G$2,(IF(COUNTIF(Data!$A$2:$A$939,BH$7),BH$7=(VLOOKUP(BH$7,Data!$A$2:$A$852,1,FALSE)),0))),"H",IF(AND(BH$7&gt;=$E31,BH$7&lt;=$F31),($D31/$G31),0))),IF(AND(BH$7&gt;=$E31,BH$7&lt;=$F31),($D31/$G31),0))</f>
        <v>H</v>
      </c>
      <c r="BI31" s="34" t="str">
        <f>IF(Data!$C$2&gt;0,(IF(OR(BI$5=Data!$F$2,BI$5=Data!$G$2,(IF(COUNTIF(Data!$A$2:$A$939,BI$7),BI$7=(VLOOKUP(BI$7,Data!$A$2:$A$852,1,FALSE)),0))),"H",IF(AND(BI$7&gt;=$E31,BI$7&lt;=$F31),($D31/$G31),0))),IF(AND(BI$7&gt;=$E31,BI$7&lt;=$F31),($D31/$G31),0))</f>
        <v>H</v>
      </c>
      <c r="BJ31" s="34">
        <f>IF(Data!$C$2&gt;0,(IF(OR(BJ$5=Data!$F$2,BJ$5=Data!$G$2,(IF(COUNTIF(Data!$A$2:$A$939,BJ$7),BJ$7=(VLOOKUP(BJ$7,Data!$A$2:$A$852,1,FALSE)),0))),"H",IF(AND(BJ$7&gt;=$E31,BJ$7&lt;=$F31),($D31/$G31),0))),IF(AND(BJ$7&gt;=$E31,BJ$7&lt;=$F31),($D31/$G31),0))</f>
        <v>0</v>
      </c>
      <c r="BK31" s="34">
        <f>IF(Data!$C$2&gt;0,(IF(OR(BK$5=Data!$F$2,BK$5=Data!$G$2,(IF(COUNTIF(Data!$A$2:$A$939,BK$7),BK$7=(VLOOKUP(BK$7,Data!$A$2:$A$852,1,FALSE)),0))),"H",IF(AND(BK$7&gt;=$E31,BK$7&lt;=$F31),($D31/$G31),0))),IF(AND(BK$7&gt;=$E31,BK$7&lt;=$F31),($D31/$G31),0))</f>
        <v>0</v>
      </c>
      <c r="BL31" s="34">
        <f>IF(Data!$C$2&gt;0,(IF(OR(BL$5=Data!$F$2,BL$5=Data!$G$2,(IF(COUNTIF(Data!$A$2:$A$939,BL$7),BL$7=(VLOOKUP(BL$7,Data!$A$2:$A$852,1,FALSE)),0))),"H",IF(AND(BL$7&gt;=$E31,BL$7&lt;=$F31),($D31/$G31),0))),IF(AND(BL$7&gt;=$E31,BL$7&lt;=$F31),($D31/$G31),0))</f>
        <v>0</v>
      </c>
      <c r="BM31" s="34">
        <f>IF(Data!$C$2&gt;0,(IF(OR(BM$5=Data!$F$2,BM$5=Data!$G$2,(IF(COUNTIF(Data!$A$2:$A$939,BM$7),BM$7=(VLOOKUP(BM$7,Data!$A$2:$A$852,1,FALSE)),0))),"H",IF(AND(BM$7&gt;=$E31,BM$7&lt;=$F31),($D31/$G31),0))),IF(AND(BM$7&gt;=$E31,BM$7&lt;=$F31),($D31/$G31),0))</f>
        <v>0</v>
      </c>
      <c r="BN31" s="34">
        <f>IF(Data!$C$2&gt;0,(IF(OR(BN$5=Data!$F$2,BN$5=Data!$G$2,(IF(COUNTIF(Data!$A$2:$A$939,BN$7),BN$7=(VLOOKUP(BN$7,Data!$A$2:$A$852,1,FALSE)),0))),"H",IF(AND(BN$7&gt;=$E31,BN$7&lt;=$F31),($D31/$G31),0))),IF(AND(BN$7&gt;=$E31,BN$7&lt;=$F31),($D31/$G31),0))</f>
        <v>0</v>
      </c>
      <c r="BO31" s="34" t="str">
        <f>IF(Data!$C$2&gt;0,(IF(OR(BO$5=Data!$F$2,BO$5=Data!$G$2,(IF(COUNTIF(Data!$A$2:$A$939,BO$7),BO$7=(VLOOKUP(BO$7,Data!$A$2:$A$852,1,FALSE)),0))),"H",IF(AND(BO$7&gt;=$E31,BO$7&lt;=$F31),($D31/$G31),0))),IF(AND(BO$7&gt;=$E31,BO$7&lt;=$F31),($D31/$G31),0))</f>
        <v>H</v>
      </c>
      <c r="BP31" s="34" t="str">
        <f>IF(Data!$C$2&gt;0,(IF(OR(BP$5=Data!$F$2,BP$5=Data!$G$2,(IF(COUNTIF(Data!$A$2:$A$939,BP$7),BP$7=(VLOOKUP(BP$7,Data!$A$2:$A$852,1,FALSE)),0))),"H",IF(AND(BP$7&gt;=$E31,BP$7&lt;=$F31),($D31/$G31),0))),IF(AND(BP$7&gt;=$E31,BP$7&lt;=$F31),($D31/$G31),0))</f>
        <v>H</v>
      </c>
      <c r="BQ31" s="34">
        <f>IF(Data!$C$2&gt;0,(IF(OR(BQ$5=Data!$F$2,BQ$5=Data!$G$2,(IF(COUNTIF(Data!$A$2:$A$939,BQ$7),BQ$7=(VLOOKUP(BQ$7,Data!$A$2:$A$852,1,FALSE)),0))),"H",IF(AND(BQ$7&gt;=$E31,BQ$7&lt;=$F31),($D31/$G31),0))),IF(AND(BQ$7&gt;=$E31,BQ$7&lt;=$F31),($D31/$G31),0))</f>
        <v>0</v>
      </c>
      <c r="BR31" s="34">
        <f>IF(Data!$C$2&gt;0,(IF(OR(BR$5=Data!$F$2,BR$5=Data!$G$2,(IF(COUNTIF(Data!$A$2:$A$939,BR$7),BR$7=(VLOOKUP(BR$7,Data!$A$2:$A$852,1,FALSE)),0))),"H",IF(AND(BR$7&gt;=$E31,BR$7&lt;=$F31),($D31/$G31),0))),IF(AND(BR$7&gt;=$E31,BR$7&lt;=$F31),($D31/$G31),0))</f>
        <v>0</v>
      </c>
      <c r="BS31" s="34">
        <f>IF(Data!$C$2&gt;0,(IF(OR(BS$5=Data!$F$2,BS$5=Data!$G$2,(IF(COUNTIF(Data!$A$2:$A$939,BS$7),BS$7=(VLOOKUP(BS$7,Data!$A$2:$A$852,1,FALSE)),0))),"H",IF(AND(BS$7&gt;=$E31,BS$7&lt;=$F31),($D31/$G31),0))),IF(AND(BS$7&gt;=$E31,BS$7&lt;=$F31),($D31/$G31),0))</f>
        <v>0</v>
      </c>
      <c r="BT31" s="34">
        <f>IF(Data!$C$2&gt;0,(IF(OR(BT$5=Data!$F$2,BT$5=Data!$G$2,(IF(COUNTIF(Data!$A$2:$A$939,BT$7),BT$7=(VLOOKUP(BT$7,Data!$A$2:$A$852,1,FALSE)),0))),"H",IF(AND(BT$7&gt;=$E31,BT$7&lt;=$F31),($D31/$G31),0))),IF(AND(BT$7&gt;=$E31,BT$7&lt;=$F31),($D31/$G31),0))</f>
        <v>0</v>
      </c>
      <c r="BU31" s="34">
        <f>IF(Data!$C$2&gt;0,(IF(OR(BU$5=Data!$F$2,BU$5=Data!$G$2,(IF(COUNTIF(Data!$A$2:$A$939,BU$7),BU$7=(VLOOKUP(BU$7,Data!$A$2:$A$852,1,FALSE)),0))),"H",IF(AND(BU$7&gt;=$E31,BU$7&lt;=$F31),($D31/$G31),0))),IF(AND(BU$7&gt;=$E31,BU$7&lt;=$F31),($D31/$G31),0))</f>
        <v>0</v>
      </c>
      <c r="BV31" s="34" t="str">
        <f>IF(Data!$C$2&gt;0,(IF(OR(BV$5=Data!$F$2,BV$5=Data!$G$2,(IF(COUNTIF(Data!$A$2:$A$939,BV$7),BV$7=(VLOOKUP(BV$7,Data!$A$2:$A$852,1,FALSE)),0))),"H",IF(AND(BV$7&gt;=$E31,BV$7&lt;=$F31),($D31/$G31),0))),IF(AND(BV$7&gt;=$E31,BV$7&lt;=$F31),($D31/$G31),0))</f>
        <v>H</v>
      </c>
      <c r="BW31" s="34" t="str">
        <f>IF(Data!$C$2&gt;0,(IF(OR(BW$5=Data!$F$2,BW$5=Data!$G$2,(IF(COUNTIF(Data!$A$2:$A$939,BW$7),BW$7=(VLOOKUP(BW$7,Data!$A$2:$A$852,1,FALSE)),0))),"H",IF(AND(BW$7&gt;=$E31,BW$7&lt;=$F31),($D31/$G31),0))),IF(AND(BW$7&gt;=$E31,BW$7&lt;=$F31),($D31/$G31),0))</f>
        <v>H</v>
      </c>
      <c r="BX31" s="34">
        <f>IF(Data!$C$2&gt;0,(IF(OR(BX$5=Data!$F$2,BX$5=Data!$G$2,(IF(COUNTIF(Data!$A$2:$A$939,BX$7),BX$7=(VLOOKUP(BX$7,Data!$A$2:$A$852,1,FALSE)),0))),"H",IF(AND(BX$7&gt;=$E31,BX$7&lt;=$F31),($D31/$G31),0))),IF(AND(BX$7&gt;=$E31,BX$7&lt;=$F31),($D31/$G31),0))</f>
        <v>0</v>
      </c>
      <c r="BY31" s="34">
        <f>IF(Data!$C$2&gt;0,(IF(OR(BY$5=Data!$F$2,BY$5=Data!$G$2,(IF(COUNTIF(Data!$A$2:$A$939,BY$7),BY$7=(VLOOKUP(BY$7,Data!$A$2:$A$852,1,FALSE)),0))),"H",IF(AND(BY$7&gt;=$E31,BY$7&lt;=$F31),($D31/$G31),0))),IF(AND(BY$7&gt;=$E31,BY$7&lt;=$F31),($D31/$G31),0))</f>
        <v>0</v>
      </c>
      <c r="BZ31" s="34">
        <f>IF(Data!$C$2&gt;0,(IF(OR(BZ$5=Data!$F$2,BZ$5=Data!$G$2,(IF(COUNTIF(Data!$A$2:$A$939,BZ$7),BZ$7=(VLOOKUP(BZ$7,Data!$A$2:$A$852,1,FALSE)),0))),"H",IF(AND(BZ$7&gt;=$E31,BZ$7&lt;=$F31),($D31/$G31),0))),IF(AND(BZ$7&gt;=$E31,BZ$7&lt;=$F31),($D31/$G31),0))</f>
        <v>0</v>
      </c>
      <c r="CA31" s="34">
        <f>IF(Data!$C$2&gt;0,(IF(OR(CA$5=Data!$F$2,CA$5=Data!$G$2,(IF(COUNTIF(Data!$A$2:$A$939,CA$7),CA$7=(VLOOKUP(CA$7,Data!$A$2:$A$852,1,FALSE)),0))),"H",IF(AND(CA$7&gt;=$E31,CA$7&lt;=$F31),($D31/$G31),0))),IF(AND(CA$7&gt;=$E31,CA$7&lt;=$F31),($D31/$G31),0))</f>
        <v>0</v>
      </c>
      <c r="CB31" s="34">
        <f>IF(Data!$C$2&gt;0,(IF(OR(CB$5=Data!$F$2,CB$5=Data!$G$2,(IF(COUNTIF(Data!$A$2:$A$939,CB$7),CB$7=(VLOOKUP(CB$7,Data!$A$2:$A$852,1,FALSE)),0))),"H",IF(AND(CB$7&gt;=$E31,CB$7&lt;=$F31),($D31/$G31),0))),IF(AND(CB$7&gt;=$E31,CB$7&lt;=$F31),($D31/$G31),0))</f>
        <v>0</v>
      </c>
      <c r="CC31" s="34" t="str">
        <f>IF(Data!$C$2&gt;0,(IF(OR(CC$5=Data!$F$2,CC$5=Data!$G$2,(IF(COUNTIF(Data!$A$2:$A$939,CC$7),CC$7=(VLOOKUP(CC$7,Data!$A$2:$A$852,1,FALSE)),0))),"H",IF(AND(CC$7&gt;=$E31,CC$7&lt;=$F31),($D31/$G31),0))),IF(AND(CC$7&gt;=$E31,CC$7&lt;=$F31),($D31/$G31),0))</f>
        <v>H</v>
      </c>
      <c r="CD31" s="34" t="str">
        <f>IF(Data!$C$2&gt;0,(IF(OR(CD$5=Data!$F$2,CD$5=Data!$G$2,(IF(COUNTIF(Data!$A$2:$A$939,CD$7),CD$7=(VLOOKUP(CD$7,Data!$A$2:$A$852,1,FALSE)),0))),"H",IF(AND(CD$7&gt;=$E31,CD$7&lt;=$F31),($D31/$G31),0))),IF(AND(CD$7&gt;=$E31,CD$7&lt;=$F31),($D31/$G31),0))</f>
        <v>H</v>
      </c>
      <c r="CE31" s="34">
        <f>IF(Data!$C$2&gt;0,(IF(OR(CE$5=Data!$F$2,CE$5=Data!$G$2,(IF(COUNTIF(Data!$A$2:$A$939,CE$7),CE$7=(VLOOKUP(CE$7,Data!$A$2:$A$852,1,FALSE)),0))),"H",IF(AND(CE$7&gt;=$E31,CE$7&lt;=$F31),($D31/$G31),0))),IF(AND(CE$7&gt;=$E31,CE$7&lt;=$F31),($D31/$G31),0))</f>
        <v>0</v>
      </c>
      <c r="CF31" s="34">
        <f>IF(Data!$C$2&gt;0,(IF(OR(CF$5=Data!$F$2,CF$5=Data!$G$2,(IF(COUNTIF(Data!$A$2:$A$939,CF$7),CF$7=(VLOOKUP(CF$7,Data!$A$2:$A$852,1,FALSE)),0))),"H",IF(AND(CF$7&gt;=$E31,CF$7&lt;=$F31),($D31/$G31),0))),IF(AND(CF$7&gt;=$E31,CF$7&lt;=$F31),($D31/$G31),0))</f>
        <v>0</v>
      </c>
      <c r="CG31" s="34">
        <f>IF(Data!$C$2&gt;0,(IF(OR(CG$5=Data!$F$2,CG$5=Data!$G$2,(IF(COUNTIF(Data!$A$2:$A$939,CG$7),CG$7=(VLOOKUP(CG$7,Data!$A$2:$A$852,1,FALSE)),0))),"H",IF(AND(CG$7&gt;=$E31,CG$7&lt;=$F31),($D31/$G31),0))),IF(AND(CG$7&gt;=$E31,CG$7&lt;=$F31),($D31/$G31),0))</f>
        <v>0</v>
      </c>
      <c r="CH31" s="34">
        <f>IF(Data!$C$2&gt;0,(IF(OR(CH$5=Data!$F$2,CH$5=Data!$G$2,(IF(COUNTIF(Data!$A$2:$A$939,CH$7),CH$7=(VLOOKUP(CH$7,Data!$A$2:$A$852,1,FALSE)),0))),"H",IF(AND(CH$7&gt;=$E31,CH$7&lt;=$F31),($D31/$G31),0))),IF(AND(CH$7&gt;=$E31,CH$7&lt;=$F31),($D31/$G31),0))</f>
        <v>0</v>
      </c>
      <c r="CI31" s="34">
        <f>IF(Data!$C$2&gt;0,(IF(OR(CI$5=Data!$F$2,CI$5=Data!$G$2,(IF(COUNTIF(Data!$A$2:$A$939,CI$7),CI$7=(VLOOKUP(CI$7,Data!$A$2:$A$852,1,FALSE)),0))),"H",IF(AND(CI$7&gt;=$E31,CI$7&lt;=$F31),($D31/$G31),0))),IF(AND(CI$7&gt;=$E31,CI$7&lt;=$F31),($D31/$G31),0))</f>
        <v>0</v>
      </c>
      <c r="CJ31" s="34" t="str">
        <f>IF(Data!$C$2&gt;0,(IF(OR(CJ$5=Data!$F$2,CJ$5=Data!$G$2,(IF(COUNTIF(Data!$A$2:$A$939,CJ$7),CJ$7=(VLOOKUP(CJ$7,Data!$A$2:$A$852,1,FALSE)),0))),"H",IF(AND(CJ$7&gt;=$E31,CJ$7&lt;=$F31),($D31/$G31),0))),IF(AND(CJ$7&gt;=$E31,CJ$7&lt;=$F31),($D31/$G31),0))</f>
        <v>H</v>
      </c>
      <c r="CK31" s="34" t="str">
        <f>IF(Data!$C$2&gt;0,(IF(OR(CK$5=Data!$F$2,CK$5=Data!$G$2,(IF(COUNTIF(Data!$A$2:$A$939,CK$7),CK$7=(VLOOKUP(CK$7,Data!$A$2:$A$852,1,FALSE)),0))),"H",IF(AND(CK$7&gt;=$E31,CK$7&lt;=$F31),($D31/$G31),0))),IF(AND(CK$7&gt;=$E31,CK$7&lt;=$F31),($D31/$G31),0))</f>
        <v>H</v>
      </c>
      <c r="CL31" s="34">
        <f>IF(Data!$C$2&gt;0,(IF(OR(CL$5=Data!$F$2,CL$5=Data!$G$2,(IF(COUNTIF(Data!$A$2:$A$939,CL$7),CL$7=(VLOOKUP(CL$7,Data!$A$2:$A$852,1,FALSE)),0))),"H",IF(AND(CL$7&gt;=$E31,CL$7&lt;=$F31),($D31/$G31),0))),IF(AND(CL$7&gt;=$E31,CL$7&lt;=$F31),($D31/$G31),0))</f>
        <v>0</v>
      </c>
      <c r="CM31" s="34">
        <f>IF(Data!$C$2&gt;0,(IF(OR(CM$5=Data!$F$2,CM$5=Data!$G$2,(IF(COUNTIF(Data!$A$2:$A$939,CM$7),CM$7=(VLOOKUP(CM$7,Data!$A$2:$A$852,1,FALSE)),0))),"H",IF(AND(CM$7&gt;=$E31,CM$7&lt;=$F31),($D31/$G31),0))),IF(AND(CM$7&gt;=$E31,CM$7&lt;=$F31),($D31/$G31),0))</f>
        <v>0</v>
      </c>
      <c r="CN31" s="34">
        <f>IF(Data!$C$2&gt;0,(IF(OR(CN$5=Data!$F$2,CN$5=Data!$G$2,(IF(COUNTIF(Data!$A$2:$A$939,CN$7),CN$7=(VLOOKUP(CN$7,Data!$A$2:$A$852,1,FALSE)),0))),"H",IF(AND(CN$7&gt;=$E31,CN$7&lt;=$F31),($D31/$G31),0))),IF(AND(CN$7&gt;=$E31,CN$7&lt;=$F31),($D31/$G31),0))</f>
        <v>0</v>
      </c>
      <c r="CO31" s="34">
        <f>IF(Data!$C$2&gt;0,(IF(OR(CO$5=Data!$F$2,CO$5=Data!$G$2,(IF(COUNTIF(Data!$A$2:$A$939,CO$7),CO$7=(VLOOKUP(CO$7,Data!$A$2:$A$852,1,FALSE)),0))),"H",IF(AND(CO$7&gt;=$E31,CO$7&lt;=$F31),($D31/$G31),0))),IF(AND(CO$7&gt;=$E31,CO$7&lt;=$F31),($D31/$G31),0))</f>
        <v>0</v>
      </c>
      <c r="CP31" s="34">
        <f>IF(Data!$C$2&gt;0,(IF(OR(CP$5=Data!$F$2,CP$5=Data!$G$2,(IF(COUNTIF(Data!$A$2:$A$939,CP$7),CP$7=(VLOOKUP(CP$7,Data!$A$2:$A$852,1,FALSE)),0))),"H",IF(AND(CP$7&gt;=$E31,CP$7&lt;=$F31),($D31/$G31),0))),IF(AND(CP$7&gt;=$E31,CP$7&lt;=$F31),($D31/$G31),0))</f>
        <v>8</v>
      </c>
      <c r="CQ31" s="34" t="str">
        <f>IF(Data!$C$2&gt;0,(IF(OR(CQ$5=Data!$F$2,CQ$5=Data!$G$2,(IF(COUNTIF(Data!$A$2:$A$939,CQ$7),CQ$7=(VLOOKUP(CQ$7,Data!$A$2:$A$852,1,FALSE)),0))),"H",IF(AND(CQ$7&gt;=$E31,CQ$7&lt;=$F31),($D31/$G31),0))),IF(AND(CQ$7&gt;=$E31,CQ$7&lt;=$F31),($D31/$G31),0))</f>
        <v>H</v>
      </c>
      <c r="CR31" s="34" t="str">
        <f>IF(Data!$C$2&gt;0,(IF(OR(CR$5=Data!$F$2,CR$5=Data!$G$2,(IF(COUNTIF(Data!$A$2:$A$939,CR$7),CR$7=(VLOOKUP(CR$7,Data!$A$2:$A$852,1,FALSE)),0))),"H",IF(AND(CR$7&gt;=$E31,CR$7&lt;=$F31),($D31/$G31),0))),IF(AND(CR$7&gt;=$E31,CR$7&lt;=$F31),($D31/$G31),0))</f>
        <v>H</v>
      </c>
      <c r="CS31" s="34">
        <f>IF(Data!$C$2&gt;0,(IF(OR(CS$5=Data!$F$2,CS$5=Data!$G$2,(IF(COUNTIF(Data!$A$2:$A$939,CS$7),CS$7=(VLOOKUP(CS$7,Data!$A$2:$A$852,1,FALSE)),0))),"H",IF(AND(CS$7&gt;=$E31,CS$7&lt;=$F31),($D31/$G31),0))),IF(AND(CS$7&gt;=$E31,CS$7&lt;=$F31),($D31/$G31),0))</f>
        <v>8</v>
      </c>
      <c r="CT31" s="34">
        <f>IF(Data!$C$2&gt;0,(IF(OR(CT$5=Data!$F$2,CT$5=Data!$G$2,(IF(COUNTIF(Data!$A$2:$A$939,CT$7),CT$7=(VLOOKUP(CT$7,Data!$A$2:$A$852,1,FALSE)),0))),"H",IF(AND(CT$7&gt;=$E31,CT$7&lt;=$F31),($D31/$G31),0))),IF(AND(CT$7&gt;=$E31,CT$7&lt;=$F31),($D31/$G31),0))</f>
        <v>0</v>
      </c>
      <c r="CU31" s="34">
        <f>IF(Data!$C$2&gt;0,(IF(OR(CU$5=Data!$F$2,CU$5=Data!$G$2,(IF(COUNTIF(Data!$A$2:$A$939,CU$7),CU$7=(VLOOKUP(CU$7,Data!$A$2:$A$852,1,FALSE)),0))),"H",IF(AND(CU$7&gt;=$E31,CU$7&lt;=$F31),($D31/$G31),0))),IF(AND(CU$7&gt;=$E31,CU$7&lt;=$F31),($D31/$G31),0))</f>
        <v>0</v>
      </c>
      <c r="CV31" s="34">
        <f>IF(Data!$C$2&gt;0,(IF(OR(CV$5=Data!$F$2,CV$5=Data!$G$2,(IF(COUNTIF(Data!$A$2:$A$939,CV$7),CV$7=(VLOOKUP(CV$7,Data!$A$2:$A$852,1,FALSE)),0))),"H",IF(AND(CV$7&gt;=$E31,CV$7&lt;=$F31),($D31/$G31),0))),IF(AND(CV$7&gt;=$E31,CV$7&lt;=$F31),($D31/$G31),0))</f>
        <v>0</v>
      </c>
      <c r="CW31" s="34">
        <f>IF(Data!$C$2&gt;0,(IF(OR(CW$5=Data!$F$2,CW$5=Data!$G$2,(IF(COUNTIF(Data!$A$2:$A$939,CW$7),CW$7=(VLOOKUP(CW$7,Data!$A$2:$A$852,1,FALSE)),0))),"H",IF(AND(CW$7&gt;=$E31,CW$7&lt;=$F31),($D31/$G31),0))),IF(AND(CW$7&gt;=$E31,CW$7&lt;=$F31),($D31/$G31),0))</f>
        <v>0</v>
      </c>
      <c r="CX31" s="34" t="str">
        <f>IF(Data!$C$2&gt;0,(IF(OR(CX$5=Data!$F$2,CX$5=Data!$G$2,(IF(COUNTIF(Data!$A$2:$A$939,CX$7),CX$7=(VLOOKUP(CX$7,Data!$A$2:$A$852,1,FALSE)),0))),"H",IF(AND(CX$7&gt;=$E31,CX$7&lt;=$F31),($D31/$G31),0))),IF(AND(CX$7&gt;=$E31,CX$7&lt;=$F31),($D31/$G31),0))</f>
        <v>H</v>
      </c>
      <c r="CY31" s="34" t="str">
        <f>IF(Data!$C$2&gt;0,(IF(OR(CY$5=Data!$F$2,CY$5=Data!$G$2,(IF(COUNTIF(Data!$A$2:$A$939,CY$7),CY$7=(VLOOKUP(CY$7,Data!$A$2:$A$852,1,FALSE)),0))),"H",IF(AND(CY$7&gt;=$E31,CY$7&lt;=$F31),($D31/$G31),0))),IF(AND(CY$7&gt;=$E31,CY$7&lt;=$F31),($D31/$G31),0))</f>
        <v>H</v>
      </c>
      <c r="CZ31" s="34">
        <f>IF(Data!$C$2&gt;0,(IF(OR(CZ$5=Data!$F$2,CZ$5=Data!$G$2,(IF(COUNTIF(Data!$A$2:$A$939,CZ$7),CZ$7=(VLOOKUP(CZ$7,Data!$A$2:$A$852,1,FALSE)),0))),"H",IF(AND(CZ$7&gt;=$E31,CZ$7&lt;=$F31),($D31/$G31),0))),IF(AND(CZ$7&gt;=$E31,CZ$7&lt;=$F31),($D31/$G31),0))</f>
        <v>0</v>
      </c>
      <c r="DA31" s="34">
        <f>IF(Data!$C$2&gt;0,(IF(OR(DA$5=Data!$F$2,DA$5=Data!$G$2,(IF(COUNTIF(Data!$A$2:$A$939,DA$7),DA$7=(VLOOKUP(DA$7,Data!$A$2:$A$852,1,FALSE)),0))),"H",IF(AND(DA$7&gt;=$E31,DA$7&lt;=$F31),($D31/$G31),0))),IF(AND(DA$7&gt;=$E31,DA$7&lt;=$F31),($D31/$G31),0))</f>
        <v>0</v>
      </c>
      <c r="DB31" s="34">
        <f>IF(Data!$C$2&gt;0,(IF(OR(DB$5=Data!$F$2,DB$5=Data!$G$2,(IF(COUNTIF(Data!$A$2:$A$939,DB$7),DB$7=(VLOOKUP(DB$7,Data!$A$2:$A$852,1,FALSE)),0))),"H",IF(AND(DB$7&gt;=$E31,DB$7&lt;=$F31),($D31/$G31),0))),IF(AND(DB$7&gt;=$E31,DB$7&lt;=$F31),($D31/$G31),0))</f>
        <v>0</v>
      </c>
      <c r="DC31" s="34">
        <f>IF(Data!$C$2&gt;0,(IF(OR(DC$5=Data!$F$2,DC$5=Data!$G$2,(IF(COUNTIF(Data!$A$2:$A$939,DC$7),DC$7=(VLOOKUP(DC$7,Data!$A$2:$A$852,1,FALSE)),0))),"H",IF(AND(DC$7&gt;=$E31,DC$7&lt;=$F31),($D31/$G31),0))),IF(AND(DC$7&gt;=$E31,DC$7&lt;=$F31),($D31/$G31),0))</f>
        <v>0</v>
      </c>
      <c r="DD31" s="34">
        <f>IF(Data!$C$2&gt;0,(IF(OR(DD$5=Data!$F$2,DD$5=Data!$G$2,(IF(COUNTIF(Data!$A$2:$A$939,DD$7),DD$7=(VLOOKUP(DD$7,Data!$A$2:$A$852,1,FALSE)),0))),"H",IF(AND(DD$7&gt;=$E31,DD$7&lt;=$F31),($D31/$G31),0))),IF(AND(DD$7&gt;=$E31,DD$7&lt;=$F31),($D31/$G31),0))</f>
        <v>0</v>
      </c>
      <c r="DE31" s="34" t="str">
        <f>IF(Data!$C$2&gt;0,(IF(OR(DE$5=Data!$F$2,DE$5=Data!$G$2,(IF(COUNTIF(Data!$A$2:$A$939,DE$7),DE$7=(VLOOKUP(DE$7,Data!$A$2:$A$852,1,FALSE)),0))),"H",IF(AND(DE$7&gt;=$E31,DE$7&lt;=$F31),($D31/$G31),0))),IF(AND(DE$7&gt;=$E31,DE$7&lt;=$F31),($D31/$G31),0))</f>
        <v>H</v>
      </c>
      <c r="DF31" s="34" t="str">
        <f>IF(Data!$C$2&gt;0,(IF(OR(DF$5=Data!$F$2,DF$5=Data!$G$2,(IF(COUNTIF(Data!$A$2:$A$939,DF$7),DF$7=(VLOOKUP(DF$7,Data!$A$2:$A$852,1,FALSE)),0))),"H",IF(AND(DF$7&gt;=$E31,DF$7&lt;=$F31),($D31/$G31),0))),IF(AND(DF$7&gt;=$E31,DF$7&lt;=$F31),($D31/$G31),0))</f>
        <v>H</v>
      </c>
      <c r="DG31" s="34">
        <f>IF(Data!$C$2&gt;0,(IF(OR(DG$5=Data!$F$2,DG$5=Data!$G$2,(IF(COUNTIF(Data!$A$2:$A$939,DG$7),DG$7=(VLOOKUP(DG$7,Data!$A$2:$A$852,1,FALSE)),0))),"H",IF(AND(DG$7&gt;=$E31,DG$7&lt;=$F31),($D31/$G31),0))),IF(AND(DG$7&gt;=$E31,DG$7&lt;=$F31),($D31/$G31),0))</f>
        <v>0</v>
      </c>
      <c r="DH31" s="34">
        <f>IF(Data!$C$2&gt;0,(IF(OR(DH$5=Data!$F$2,DH$5=Data!$G$2,(IF(COUNTIF(Data!$A$2:$A$939,DH$7),DH$7=(VLOOKUP(DH$7,Data!$A$2:$A$852,1,FALSE)),0))),"H",IF(AND(DH$7&gt;=$E31,DH$7&lt;=$F31),($D31/$G31),0))),IF(AND(DH$7&gt;=$E31,DH$7&lt;=$F31),($D31/$G31),0))</f>
        <v>0</v>
      </c>
      <c r="DI31" s="34">
        <f>IF(Data!$C$2&gt;0,(IF(OR(DI$5=Data!$F$2,DI$5=Data!$G$2,(IF(COUNTIF(Data!$A$2:$A$939,DI$7),DI$7=(VLOOKUP(DI$7,Data!$A$2:$A$852,1,FALSE)),0))),"H",IF(AND(DI$7&gt;=$E31,DI$7&lt;=$F31),($D31/$G31),0))),IF(AND(DI$7&gt;=$E31,DI$7&lt;=$F31),($D31/$G31),0))</f>
        <v>0</v>
      </c>
      <c r="DJ31" s="34">
        <f>IF(Data!$C$2&gt;0,(IF(OR(DJ$5=Data!$F$2,DJ$5=Data!$G$2,(IF(COUNTIF(Data!$A$2:$A$939,DJ$7),DJ$7=(VLOOKUP(DJ$7,Data!$A$2:$A$852,1,FALSE)),0))),"H",IF(AND(DJ$7&gt;=$E31,DJ$7&lt;=$F31),($D31/$G31),0))),IF(AND(DJ$7&gt;=$E31,DJ$7&lt;=$F31),($D31/$G31),0))</f>
        <v>0</v>
      </c>
      <c r="DK31" s="34">
        <f>IF(Data!$C$2&gt;0,(IF(OR(DK$5=Data!$F$2,DK$5=Data!$G$2,(IF(COUNTIF(Data!$A$2:$A$939,DK$7),DK$7=(VLOOKUP(DK$7,Data!$A$2:$A$852,1,FALSE)),0))),"H",IF(AND(DK$7&gt;=$E31,DK$7&lt;=$F31),($D31/$G31),0))),IF(AND(DK$7&gt;=$E31,DK$7&lt;=$F31),($D31/$G31),0))</f>
        <v>0</v>
      </c>
      <c r="DL31" s="34" t="str">
        <f>IF(Data!$C$2&gt;0,(IF(OR(DL$5=Data!$F$2,DL$5=Data!$G$2,(IF(COUNTIF(Data!$A$2:$A$939,DL$7),DL$7=(VLOOKUP(DL$7,Data!$A$2:$A$852,1,FALSE)),0))),"H",IF(AND(DL$7&gt;=$E31,DL$7&lt;=$F31),($D31/$G31),0))),IF(AND(DL$7&gt;=$E31,DL$7&lt;=$F31),($D31/$G31),0))</f>
        <v>H</v>
      </c>
      <c r="DM31" s="34" t="str">
        <f>IF(Data!$C$2&gt;0,(IF(OR(DM$5=Data!$F$2,DM$5=Data!$G$2,(IF(COUNTIF(Data!$A$2:$A$939,DM$7),DM$7=(VLOOKUP(DM$7,Data!$A$2:$A$852,1,FALSE)),0))),"H",IF(AND(DM$7&gt;=$E31,DM$7&lt;=$F31),($D31/$G31),0))),IF(AND(DM$7&gt;=$E31,DM$7&lt;=$F31),($D31/$G31),0))</f>
        <v>H</v>
      </c>
      <c r="DN31" s="34">
        <f>IF(Data!$C$2&gt;0,(IF(OR(DN$5=Data!$F$2,DN$5=Data!$G$2,(IF(COUNTIF(Data!$A$2:$A$939,DN$7),DN$7=(VLOOKUP(DN$7,Data!$A$2:$A$852,1,FALSE)),0))),"H",IF(AND(DN$7&gt;=$E31,DN$7&lt;=$F31),($D31/$G31),0))),IF(AND(DN$7&gt;=$E31,DN$7&lt;=$F31),($D31/$G31),0))</f>
        <v>0</v>
      </c>
      <c r="DO31" s="34">
        <f>IF(Data!$C$2&gt;0,(IF(OR(DO$5=Data!$F$2,DO$5=Data!$G$2,(IF(COUNTIF(Data!$A$2:$A$939,DO$7),DO$7=(VLOOKUP(DO$7,Data!$A$2:$A$852,1,FALSE)),0))),"H",IF(AND(DO$7&gt;=$E31,DO$7&lt;=$F31),($D31/$G31),0))),IF(AND(DO$7&gt;=$E31,DO$7&lt;=$F31),($D31/$G31),0))</f>
        <v>0</v>
      </c>
      <c r="DP31" s="34">
        <f>IF(Data!$C$2&gt;0,(IF(OR(DP$5=Data!$F$2,DP$5=Data!$G$2,(IF(COUNTIF(Data!$A$2:$A$939,DP$7),DP$7=(VLOOKUP(DP$7,Data!$A$2:$A$852,1,FALSE)),0))),"H",IF(AND(DP$7&gt;=$E31,DP$7&lt;=$F31),($D31/$G31),0))),IF(AND(DP$7&gt;=$E31,DP$7&lt;=$F31),($D31/$G31),0))</f>
        <v>0</v>
      </c>
      <c r="DQ31" s="34">
        <f>IF(Data!$C$2&gt;0,(IF(OR(DQ$5=Data!$F$2,DQ$5=Data!$G$2,(IF(COUNTIF(Data!$A$2:$A$939,DQ$7),DQ$7=(VLOOKUP(DQ$7,Data!$A$2:$A$852,1,FALSE)),0))),"H",IF(AND(DQ$7&gt;=$E31,DQ$7&lt;=$F31),($D31/$G31),0))),IF(AND(DQ$7&gt;=$E31,DQ$7&lt;=$F31),($D31/$G31),0))</f>
        <v>0</v>
      </c>
      <c r="DR31" s="34">
        <f>IF(Data!$C$2&gt;0,(IF(OR(DR$5=Data!$F$2,DR$5=Data!$G$2,(IF(COUNTIF(Data!$A$2:$A$939,DR$7),DR$7=(VLOOKUP(DR$7,Data!$A$2:$A$852,1,FALSE)),0))),"H",IF(AND(DR$7&gt;=$E31,DR$7&lt;=$F31),($D31/$G31),0))),IF(AND(DR$7&gt;=$E31,DR$7&lt;=$F31),($D31/$G31),0))</f>
        <v>0</v>
      </c>
      <c r="DS31" s="34" t="str">
        <f>IF(Data!$C$2&gt;0,(IF(OR(DS$5=Data!$F$2,DS$5=Data!$G$2,(IF(COUNTIF(Data!$A$2:$A$939,DS$7),DS$7=(VLOOKUP(DS$7,Data!$A$2:$A$852,1,FALSE)),0))),"H",IF(AND(DS$7&gt;=$E31,DS$7&lt;=$F31),($D31/$G31),0))),IF(AND(DS$7&gt;=$E31,DS$7&lt;=$F31),($D31/$G31),0))</f>
        <v>H</v>
      </c>
      <c r="DT31" s="34" t="str">
        <f>IF(Data!$C$2&gt;0,(IF(OR(DT$5=Data!$F$2,DT$5=Data!$G$2,(IF(COUNTIF(Data!$A$2:$A$939,DT$7),DT$7=(VLOOKUP(DT$7,Data!$A$2:$A$852,1,FALSE)),0))),"H",IF(AND(DT$7&gt;=$E31,DT$7&lt;=$F31),($D31/$G31),0))),IF(AND(DT$7&gt;=$E31,DT$7&lt;=$F31),($D31/$G31),0))</f>
        <v>H</v>
      </c>
      <c r="DU31" s="34">
        <f>IF(Data!$C$2&gt;0,(IF(OR(DU$5=Data!$F$2,DU$5=Data!$G$2,(IF(COUNTIF(Data!$A$2:$A$939,DU$7),DU$7=(VLOOKUP(DU$7,Data!$A$2:$A$852,1,FALSE)),0))),"H",IF(AND(DU$7&gt;=$E31,DU$7&lt;=$F31),($D31/$G31),0))),IF(AND(DU$7&gt;=$E31,DU$7&lt;=$F31),($D31/$G31),0))</f>
        <v>0</v>
      </c>
      <c r="DV31" s="34">
        <f>IF(Data!$C$2&gt;0,(IF(OR(DV$5=Data!$F$2,DV$5=Data!$G$2,(IF(COUNTIF(Data!$A$2:$A$939,DV$7),DV$7=(VLOOKUP(DV$7,Data!$A$2:$A$852,1,FALSE)),0))),"H",IF(AND(DV$7&gt;=$E31,DV$7&lt;=$F31),($D31/$G31),0))),IF(AND(DV$7&gt;=$E31,DV$7&lt;=$F31),($D31/$G31),0))</f>
        <v>0</v>
      </c>
      <c r="DW31" s="34">
        <f>IF(Data!$C$2&gt;0,(IF(OR(DW$5=Data!$F$2,DW$5=Data!$G$2,(IF(COUNTIF(Data!$A$2:$A$939,DW$7),DW$7=(VLOOKUP(DW$7,Data!$A$2:$A$852,1,FALSE)),0))),"H",IF(AND(DW$7&gt;=$E31,DW$7&lt;=$F31),($D31/$G31),0))),IF(AND(DW$7&gt;=$E31,DW$7&lt;=$F31),($D31/$G31),0))</f>
        <v>0</v>
      </c>
      <c r="DX31" s="34">
        <f>IF(Data!$C$2&gt;0,(IF(OR(DX$5=Data!$F$2,DX$5=Data!$G$2,(IF(COUNTIF(Data!$A$2:$A$939,DX$7),DX$7=(VLOOKUP(DX$7,Data!$A$2:$A$852,1,FALSE)),0))),"H",IF(AND(DX$7&gt;=$E31,DX$7&lt;=$F31),($D31/$G31),0))),IF(AND(DX$7&gt;=$E31,DX$7&lt;=$F31),($D31/$G31),0))</f>
        <v>0</v>
      </c>
      <c r="DY31" s="34">
        <f>IF(Data!$C$2&gt;0,(IF(OR(DY$5=Data!$F$2,DY$5=Data!$G$2,(IF(COUNTIF(Data!$A$2:$A$939,DY$7),DY$7=(VLOOKUP(DY$7,Data!$A$2:$A$852,1,FALSE)),0))),"H",IF(AND(DY$7&gt;=$E31,DY$7&lt;=$F31),($D31/$G31),0))),IF(AND(DY$7&gt;=$E31,DY$7&lt;=$F31),($D31/$G31),0))</f>
        <v>0</v>
      </c>
      <c r="DZ31" s="34" t="str">
        <f>IF(Data!$C$2&gt;0,(IF(OR(DZ$5=Data!$F$2,DZ$5=Data!$G$2,(IF(COUNTIF(Data!$A$2:$A$939,DZ$7),DZ$7=(VLOOKUP(DZ$7,Data!$A$2:$A$852,1,FALSE)),0))),"H",IF(AND(DZ$7&gt;=$E31,DZ$7&lt;=$F31),($D31/$G31),0))),IF(AND(DZ$7&gt;=$E31,DZ$7&lt;=$F31),($D31/$G31),0))</f>
        <v>H</v>
      </c>
      <c r="EA31" s="34" t="str">
        <f>IF(Data!$C$2&gt;0,(IF(OR(EA$5=Data!$F$2,EA$5=Data!$G$2,(IF(COUNTIF(Data!$A$2:$A$939,EA$7),EA$7=(VLOOKUP(EA$7,Data!$A$2:$A$852,1,FALSE)),0))),"H",IF(AND(EA$7&gt;=$E31,EA$7&lt;=$F31),($D31/$G31),0))),IF(AND(EA$7&gt;=$E31,EA$7&lt;=$F31),($D31/$G31),0))</f>
        <v>H</v>
      </c>
      <c r="EB31" s="34">
        <f>IF(Data!$C$2&gt;0,(IF(OR(EB$5=Data!$F$2,EB$5=Data!$G$2,(IF(COUNTIF(Data!$A$2:$A$939,EB$7),EB$7=(VLOOKUP(EB$7,Data!$A$2:$A$852,1,FALSE)),0))),"H",IF(AND(EB$7&gt;=$E31,EB$7&lt;=$F31),($D31/$G31),0))),IF(AND(EB$7&gt;=$E31,EB$7&lt;=$F31),($D31/$G31),0))</f>
        <v>0</v>
      </c>
      <c r="EC31" s="34">
        <f>IF(Data!$C$2&gt;0,(IF(OR(EC$5=Data!$F$2,EC$5=Data!$G$2,(IF(COUNTIF(Data!$A$2:$A$939,EC$7),EC$7=(VLOOKUP(EC$7,Data!$A$2:$A$852,1,FALSE)),0))),"H",IF(AND(EC$7&gt;=$E31,EC$7&lt;=$F31),($D31/$G31),0))),IF(AND(EC$7&gt;=$E31,EC$7&lt;=$F31),($D31/$G31),0))</f>
        <v>0</v>
      </c>
      <c r="ED31" s="34">
        <f>IF(Data!$C$2&gt;0,(IF(OR(ED$5=Data!$F$2,ED$5=Data!$G$2,(IF(COUNTIF(Data!$A$2:$A$939,ED$7),ED$7=(VLOOKUP(ED$7,Data!$A$2:$A$852,1,FALSE)),0))),"H",IF(AND(ED$7&gt;=$E31,ED$7&lt;=$F31),($D31/$G31),0))),IF(AND(ED$7&gt;=$E31,ED$7&lt;=$F31),($D31/$G31),0))</f>
        <v>0</v>
      </c>
      <c r="EE31" s="34">
        <f>IF(Data!$C$2&gt;0,(IF(OR(EE$5=Data!$F$2,EE$5=Data!$G$2,(IF(COUNTIF(Data!$A$2:$A$939,EE$7),EE$7=(VLOOKUP(EE$7,Data!$A$2:$A$852,1,FALSE)),0))),"H",IF(AND(EE$7&gt;=$E31,EE$7&lt;=$F31),($D31/$G31),0))),IF(AND(EE$7&gt;=$E31,EE$7&lt;=$F31),($D31/$G31),0))</f>
        <v>0</v>
      </c>
      <c r="EF31" s="34">
        <f>IF(Data!$C$2&gt;0,(IF(OR(EF$5=Data!$F$2,EF$5=Data!$G$2,(IF(COUNTIF(Data!$A$2:$A$939,EF$7),EF$7=(VLOOKUP(EF$7,Data!$A$2:$A$852,1,FALSE)),0))),"H",IF(AND(EF$7&gt;=$E31,EF$7&lt;=$F31),($D31/$G31),0))),IF(AND(EF$7&gt;=$E31,EF$7&lt;=$F31),($D31/$G31),0))</f>
        <v>0</v>
      </c>
      <c r="EG31" s="34" t="str">
        <f>IF(Data!$C$2&gt;0,(IF(OR(EG$5=Data!$F$2,EG$5=Data!$G$2,(IF(COUNTIF(Data!$A$2:$A$939,EG$7),EG$7=(VLOOKUP(EG$7,Data!$A$2:$A$852,1,FALSE)),0))),"H",IF(AND(EG$7&gt;=$E31,EG$7&lt;=$F31),($D31/$G31),0))),IF(AND(EG$7&gt;=$E31,EG$7&lt;=$F31),($D31/$G31),0))</f>
        <v>H</v>
      </c>
      <c r="EH31" s="34" t="str">
        <f>IF(Data!$C$2&gt;0,(IF(OR(EH$5=Data!$F$2,EH$5=Data!$G$2,(IF(COUNTIF(Data!$A$2:$A$939,EH$7),EH$7=(VLOOKUP(EH$7,Data!$A$2:$A$852,1,FALSE)),0))),"H",IF(AND(EH$7&gt;=$E31,EH$7&lt;=$F31),($D31/$G31),0))),IF(AND(EH$7&gt;=$E31,EH$7&lt;=$F31),($D31/$G31),0))</f>
        <v>H</v>
      </c>
      <c r="EI31" s="34">
        <f>IF(Data!$C$2&gt;0,(IF(OR(EI$5=Data!$F$2,EI$5=Data!$G$2,(IF(COUNTIF(Data!$A$2:$A$939,EI$7),EI$7=(VLOOKUP(EI$7,Data!$A$2:$A$852,1,FALSE)),0))),"H",IF(AND(EI$7&gt;=$E31,EI$7&lt;=$F31),($D31/$G31),0))),IF(AND(EI$7&gt;=$E31,EI$7&lt;=$F31),($D31/$G31),0))</f>
        <v>0</v>
      </c>
      <c r="EJ31" s="34">
        <f>IF(Data!$C$2&gt;0,(IF(OR(EJ$5=Data!$F$2,EJ$5=Data!$G$2,(IF(COUNTIF(Data!$A$2:$A$939,EJ$7),EJ$7=(VLOOKUP(EJ$7,Data!$A$2:$A$852,1,FALSE)),0))),"H",IF(AND(EJ$7&gt;=$E31,EJ$7&lt;=$F31),($D31/$G31),0))),IF(AND(EJ$7&gt;=$E31,EJ$7&lt;=$F31),($D31/$G31),0))</f>
        <v>0</v>
      </c>
      <c r="EK31" s="34">
        <f>IF(Data!$C$2&gt;0,(IF(OR(EK$5=Data!$F$2,EK$5=Data!$G$2,(IF(COUNTIF(Data!$A$2:$A$939,EK$7),EK$7=(VLOOKUP(EK$7,Data!$A$2:$A$852,1,FALSE)),0))),"H",IF(AND(EK$7&gt;=$E31,EK$7&lt;=$F31),($D31/$G31),0))),IF(AND(EK$7&gt;=$E31,EK$7&lt;=$F31),($D31/$G31),0))</f>
        <v>0</v>
      </c>
      <c r="EL31" s="34">
        <f>IF(Data!$C$2&gt;0,(IF(OR(EL$5=Data!$F$2,EL$5=Data!$G$2,(IF(COUNTIF(Data!$A$2:$A$939,EL$7),EL$7=(VLOOKUP(EL$7,Data!$A$2:$A$852,1,FALSE)),0))),"H",IF(AND(EL$7&gt;=$E31,EL$7&lt;=$F31),($D31/$G31),0))),IF(AND(EL$7&gt;=$E31,EL$7&lt;=$F31),($D31/$G31),0))</f>
        <v>0</v>
      </c>
      <c r="EM31" s="34">
        <f>IF(Data!$C$2&gt;0,(IF(OR(EM$5=Data!$F$2,EM$5=Data!$G$2,(IF(COUNTIF(Data!$A$2:$A$939,EM$7),EM$7=(VLOOKUP(EM$7,Data!$A$2:$A$852,1,FALSE)),0))),"H",IF(AND(EM$7&gt;=$E31,EM$7&lt;=$F31),($D31/$G31),0))),IF(AND(EM$7&gt;=$E31,EM$7&lt;=$F31),($D31/$G31),0))</f>
        <v>0</v>
      </c>
      <c r="EN31" s="34" t="str">
        <f>IF(Data!$C$2&gt;0,(IF(OR(EN$5=Data!$F$2,EN$5=Data!$G$2,(IF(COUNTIF(Data!$A$2:$A$939,EN$7),EN$7=(VLOOKUP(EN$7,Data!$A$2:$A$852,1,FALSE)),0))),"H",IF(AND(EN$7&gt;=$E31,EN$7&lt;=$F31),($D31/$G31),0))),IF(AND(EN$7&gt;=$E31,EN$7&lt;=$F31),($D31/$G31),0))</f>
        <v>H</v>
      </c>
      <c r="EO31" s="35" t="str">
        <f>IF(Data!$C$2&gt;0,(IF(OR(EO$5=Data!$F$2,EO$5=Data!$G$2,(IF(COUNTIF(Data!$A$2:$A$939,EO$7),EO$7=(VLOOKUP(EO$7,Data!$A$2:$A$852,1,FALSE)),0))),"H",IF(AND(EO$7&gt;=$E31,EO$7&lt;=$F31),($D31/$G31),0))),IF(AND(EO$7&gt;=$E31,EO$7&lt;=$F31),($D31/$G31),0))</f>
        <v>H</v>
      </c>
      <c r="EP31" s="8" t="s">
        <v>47</v>
      </c>
      <c r="EQ31" s="18">
        <f>SUM(T31:EO31)-D31</f>
        <v>0</v>
      </c>
    </row>
    <row r="32" spans="1:147" ht="30" customHeight="1" thickBot="1">
      <c r="A32" s="371"/>
      <c r="B32" s="372"/>
      <c r="C32" s="372"/>
      <c r="D32" s="364"/>
      <c r="E32" s="366"/>
      <c r="F32" s="366"/>
      <c r="G32" s="349"/>
      <c r="H32" s="364"/>
      <c r="I32" s="365"/>
      <c r="J32" s="351"/>
      <c r="K32" s="351"/>
      <c r="L32" s="351"/>
      <c r="M32" s="349"/>
      <c r="N32" s="349"/>
      <c r="O32" s="364"/>
      <c r="P32" s="365"/>
      <c r="Q32" s="391"/>
      <c r="R32" s="364"/>
      <c r="S32" s="343"/>
      <c r="T32" s="36">
        <f>IF(T$7&gt;$L31,(((IF(Data!$C$2&gt;0,(IF(OR(T$5=Data!$F$2,T$5=Data!$G$2,(IF(COUNTIF(Data!$A$2:$A$939,T$7),T$7=(VLOOKUP(T$7,Data!$A$2:$A$852,1,FALSE)),0))),"H",IF(AND(T$7&gt;=$J31,T$7&lt;=$K31),($D31*(1-$P31)/$N31),0))),IF(AND(T$7&gt;=$J31,T$7&lt;=$K31),(($D31-$O31)/$N31),0))))),(((IF(Data!$C$2&gt;0,(IF(OR(T$5=Data!$F$2,T$5=Data!$G$2,(IF(COUNTIF(Data!$A$2:$A$939,T$7),T$7=(VLOOKUP(T$7,Data!$A$2:$A$852,1,FALSE)),0))),"H",IF(AND(T$7&gt;=$J31,T$7&lt;=$L31),($D31*$P31/$M31),0))),IF(AND(T$7&gt;=$J31,T$7&lt;=$L31),(($D31*$P31)/$M31),0))))))</f>
        <v>0</v>
      </c>
      <c r="U32" s="37">
        <f>IF(U$7&gt;$L31,(((IF(Data!$C$2&gt;0,(IF(OR(U$5=Data!$F$2,U$5=Data!$G$2,(IF(COUNTIF(Data!$A$2:$A$939,U$7),U$7=(VLOOKUP(U$7,Data!$A$2:$A$852,1,FALSE)),0))),"H",IF(AND(U$7&gt;=$J31,U$7&lt;=$K31),($D31*(1-$P31)/$N31),0))),IF(AND(U$7&gt;=$J31,U$7&lt;=$K31),(($D31-$O31)/$N31),0))))),(((IF(Data!$C$2&gt;0,(IF(OR(U$5=Data!$F$2,U$5=Data!$G$2,(IF(COUNTIF(Data!$A$2:$A$939,U$7),U$7=(VLOOKUP(U$7,Data!$A$2:$A$852,1,FALSE)),0))),"H",IF(AND(U$7&gt;=$J31,U$7&lt;=$L31),($D31*$P31/$M31),0))),IF(AND(U$7&gt;=$J31,U$7&lt;=$L31),(($D31*$P31)/$M31),0))))))</f>
        <v>0</v>
      </c>
      <c r="V32" s="37">
        <f>IF(V$7&gt;$L31,(((IF(Data!$C$2&gt;0,(IF(OR(V$5=Data!$F$2,V$5=Data!$G$2,(IF(COUNTIF(Data!$A$2:$A$939,V$7),V$7=(VLOOKUP(V$7,Data!$A$2:$A$852,1,FALSE)),0))),"H",IF(AND(V$7&gt;=$J31,V$7&lt;=$K31),($D31*(1-$P31)/$N31),0))),IF(AND(V$7&gt;=$J31,V$7&lt;=$K31),(($D31-$O31)/$N31),0))))),(((IF(Data!$C$2&gt;0,(IF(OR(V$5=Data!$F$2,V$5=Data!$G$2,(IF(COUNTIF(Data!$A$2:$A$939,V$7),V$7=(VLOOKUP(V$7,Data!$A$2:$A$852,1,FALSE)),0))),"H",IF(AND(V$7&gt;=$J31,V$7&lt;=$L31),($D31*$P31/$M31),0))),IF(AND(V$7&gt;=$J31,V$7&lt;=$L31),(($D31*$P31)/$M31),0))))))</f>
        <v>0</v>
      </c>
      <c r="W32" s="37">
        <f>IF(W$7&gt;$L31,(((IF(Data!$C$2&gt;0,(IF(OR(W$5=Data!$F$2,W$5=Data!$G$2,(IF(COUNTIF(Data!$A$2:$A$939,W$7),W$7=(VLOOKUP(W$7,Data!$A$2:$A$852,1,FALSE)),0))),"H",IF(AND(W$7&gt;=$J31,W$7&lt;=$K31),($D31*(1-$P31)/$N31),0))),IF(AND(W$7&gt;=$J31,W$7&lt;=$K31),(($D31-$O31)/$N31),0))))),(((IF(Data!$C$2&gt;0,(IF(OR(W$5=Data!$F$2,W$5=Data!$G$2,(IF(COUNTIF(Data!$A$2:$A$939,W$7),W$7=(VLOOKUP(W$7,Data!$A$2:$A$852,1,FALSE)),0))),"H",IF(AND(W$7&gt;=$J31,W$7&lt;=$L31),($D31*$P31/$M31),0))),IF(AND(W$7&gt;=$J31,W$7&lt;=$L31),(($D31*$P31)/$M31),0))))))</f>
        <v>0</v>
      </c>
      <c r="X32" s="37">
        <f>IF(X$7&gt;$L31,(((IF(Data!$C$2&gt;0,(IF(OR(X$5=Data!$F$2,X$5=Data!$G$2,(IF(COUNTIF(Data!$A$2:$A$939,X$7),X$7=(VLOOKUP(X$7,Data!$A$2:$A$852,1,FALSE)),0))),"H",IF(AND(X$7&gt;=$J31,X$7&lt;=$K31),($D31*(1-$P31)/$N31),0))),IF(AND(X$7&gt;=$J31,X$7&lt;=$K31),(($D31-$O31)/$N31),0))))),(((IF(Data!$C$2&gt;0,(IF(OR(X$5=Data!$F$2,X$5=Data!$G$2,(IF(COUNTIF(Data!$A$2:$A$939,X$7),X$7=(VLOOKUP(X$7,Data!$A$2:$A$852,1,FALSE)),0))),"H",IF(AND(X$7&gt;=$J31,X$7&lt;=$L31),($D31*$P31/$M31),0))),IF(AND(X$7&gt;=$J31,X$7&lt;=$L31),(($D31*$P31)/$M31),0))))))</f>
        <v>0</v>
      </c>
      <c r="Y32" s="37" t="str">
        <f>IF(Y$7&gt;$L31,(((IF(Data!$C$2&gt;0,(IF(OR(Y$5=Data!$F$2,Y$5=Data!$G$2,(IF(COUNTIF(Data!$A$2:$A$939,Y$7),Y$7=(VLOOKUP(Y$7,Data!$A$2:$A$852,1,FALSE)),0))),"H",IF(AND(Y$7&gt;=$J31,Y$7&lt;=$K31),($D31*(1-$P31)/$N31),0))),IF(AND(Y$7&gt;=$J31,Y$7&lt;=$K31),(($D31-$O31)/$N31),0))))),(((IF(Data!$C$2&gt;0,(IF(OR(Y$5=Data!$F$2,Y$5=Data!$G$2,(IF(COUNTIF(Data!$A$2:$A$939,Y$7),Y$7=(VLOOKUP(Y$7,Data!$A$2:$A$852,1,FALSE)),0))),"H",IF(AND(Y$7&gt;=$J31,Y$7&lt;=$L31),($D31*$P31/$M31),0))),IF(AND(Y$7&gt;=$J31,Y$7&lt;=$L31),(($D31*$P31)/$M31),0))))))</f>
        <v>H</v>
      </c>
      <c r="Z32" s="37" t="str">
        <f>IF(Z$7&gt;$L31,(((IF(Data!$C$2&gt;0,(IF(OR(Z$5=Data!$F$2,Z$5=Data!$G$2,(IF(COUNTIF(Data!$A$2:$A$939,Z$7),Z$7=(VLOOKUP(Z$7,Data!$A$2:$A$852,1,FALSE)),0))),"H",IF(AND(Z$7&gt;=$J31,Z$7&lt;=$K31),($D31*(1-$P31)/$N31),0))),IF(AND(Z$7&gt;=$J31,Z$7&lt;=$K31),(($D31-$O31)/$N31),0))))),(((IF(Data!$C$2&gt;0,(IF(OR(Z$5=Data!$F$2,Z$5=Data!$G$2,(IF(COUNTIF(Data!$A$2:$A$939,Z$7),Z$7=(VLOOKUP(Z$7,Data!$A$2:$A$852,1,FALSE)),0))),"H",IF(AND(Z$7&gt;=$J31,Z$7&lt;=$L31),($D31*$P31/$M31),0))),IF(AND(Z$7&gt;=$J31,Z$7&lt;=$L31),(($D31*$P31)/$M31),0))))))</f>
        <v>H</v>
      </c>
      <c r="AA32" s="37">
        <f>IF(AA$7&gt;$L31,(((IF(Data!$C$2&gt;0,(IF(OR(AA$5=Data!$F$2,AA$5=Data!$G$2,(IF(COUNTIF(Data!$A$2:$A$939,AA$7),AA$7=(VLOOKUP(AA$7,Data!$A$2:$A$852,1,FALSE)),0))),"H",IF(AND(AA$7&gt;=$J31,AA$7&lt;=$K31),($D31*(1-$P31)/$N31),0))),IF(AND(AA$7&gt;=$J31,AA$7&lt;=$K31),(($D31-$O31)/$N31),0))))),(((IF(Data!$C$2&gt;0,(IF(OR(AA$5=Data!$F$2,AA$5=Data!$G$2,(IF(COUNTIF(Data!$A$2:$A$939,AA$7),AA$7=(VLOOKUP(AA$7,Data!$A$2:$A$852,1,FALSE)),0))),"H",IF(AND(AA$7&gt;=$J31,AA$7&lt;=$L31),($D31*$P31/$M31),0))),IF(AND(AA$7&gt;=$J31,AA$7&lt;=$L31),(($D31*$P31)/$M31),0))))))</f>
        <v>0</v>
      </c>
      <c r="AB32" s="37">
        <f>IF(AB$7&gt;$L31,(((IF(Data!$C$2&gt;0,(IF(OR(AB$5=Data!$F$2,AB$5=Data!$G$2,(IF(COUNTIF(Data!$A$2:$A$939,AB$7),AB$7=(VLOOKUP(AB$7,Data!$A$2:$A$852,1,FALSE)),0))),"H",IF(AND(AB$7&gt;=$J31,AB$7&lt;=$K31),($D31*(1-$P31)/$N31),0))),IF(AND(AB$7&gt;=$J31,AB$7&lt;=$K31),(($D31-$O31)/$N31),0))))),(((IF(Data!$C$2&gt;0,(IF(OR(AB$5=Data!$F$2,AB$5=Data!$G$2,(IF(COUNTIF(Data!$A$2:$A$939,AB$7),AB$7=(VLOOKUP(AB$7,Data!$A$2:$A$852,1,FALSE)),0))),"H",IF(AND(AB$7&gt;=$J31,AB$7&lt;=$L31),($D31*$P31/$M31),0))),IF(AND(AB$7&gt;=$J31,AB$7&lt;=$L31),(($D31*$P31)/$M31),0))))))</f>
        <v>0</v>
      </c>
      <c r="AC32" s="37">
        <f>IF(AC$7&gt;$L31,(((IF(Data!$C$2&gt;0,(IF(OR(AC$5=Data!$F$2,AC$5=Data!$G$2,(IF(COUNTIF(Data!$A$2:$A$939,AC$7),AC$7=(VLOOKUP(AC$7,Data!$A$2:$A$852,1,FALSE)),0))),"H",IF(AND(AC$7&gt;=$J31,AC$7&lt;=$K31),($D31*(1-$P31)/$N31),0))),IF(AND(AC$7&gt;=$J31,AC$7&lt;=$K31),(($D31-$O31)/$N31),0))))),(((IF(Data!$C$2&gt;0,(IF(OR(AC$5=Data!$F$2,AC$5=Data!$G$2,(IF(COUNTIF(Data!$A$2:$A$939,AC$7),AC$7=(VLOOKUP(AC$7,Data!$A$2:$A$852,1,FALSE)),0))),"H",IF(AND(AC$7&gt;=$J31,AC$7&lt;=$L31),($D31*$P31/$M31),0))),IF(AND(AC$7&gt;=$J31,AC$7&lt;=$L31),(($D31*$P31)/$M31),0))))))</f>
        <v>0</v>
      </c>
      <c r="AD32" s="37">
        <f>IF(AD$7&gt;$L31,(((IF(Data!$C$2&gt;0,(IF(OR(AD$5=Data!$F$2,AD$5=Data!$G$2,(IF(COUNTIF(Data!$A$2:$A$939,AD$7),AD$7=(VLOOKUP(AD$7,Data!$A$2:$A$852,1,FALSE)),0))),"H",IF(AND(AD$7&gt;=$J31,AD$7&lt;=$K31),($D31*(1-$P31)/$N31),0))),IF(AND(AD$7&gt;=$J31,AD$7&lt;=$K31),(($D31-$O31)/$N31),0))))),(((IF(Data!$C$2&gt;0,(IF(OR(AD$5=Data!$F$2,AD$5=Data!$G$2,(IF(COUNTIF(Data!$A$2:$A$939,AD$7),AD$7=(VLOOKUP(AD$7,Data!$A$2:$A$852,1,FALSE)),0))),"H",IF(AND(AD$7&gt;=$J31,AD$7&lt;=$L31),($D31*$P31/$M31),0))),IF(AND(AD$7&gt;=$J31,AD$7&lt;=$L31),(($D31*$P31)/$M31),0))))))</f>
        <v>0</v>
      </c>
      <c r="AE32" s="37">
        <f>IF(AE$7&gt;$L31,(((IF(Data!$C$2&gt;0,(IF(OR(AE$5=Data!$F$2,AE$5=Data!$G$2,(IF(COUNTIF(Data!$A$2:$A$939,AE$7),AE$7=(VLOOKUP(AE$7,Data!$A$2:$A$852,1,FALSE)),0))),"H",IF(AND(AE$7&gt;=$J31,AE$7&lt;=$K31),($D31*(1-$P31)/$N31),0))),IF(AND(AE$7&gt;=$J31,AE$7&lt;=$K31),(($D31-$O31)/$N31),0))))),(((IF(Data!$C$2&gt;0,(IF(OR(AE$5=Data!$F$2,AE$5=Data!$G$2,(IF(COUNTIF(Data!$A$2:$A$939,AE$7),AE$7=(VLOOKUP(AE$7,Data!$A$2:$A$852,1,FALSE)),0))),"H",IF(AND(AE$7&gt;=$J31,AE$7&lt;=$L31),($D31*$P31/$M31),0))),IF(AND(AE$7&gt;=$J31,AE$7&lt;=$L31),(($D31*$P31)/$M31),0))))))</f>
        <v>0</v>
      </c>
      <c r="AF32" s="37" t="str">
        <f>IF(AF$7&gt;$L31,(((IF(Data!$C$2&gt;0,(IF(OR(AF$5=Data!$F$2,AF$5=Data!$G$2,(IF(COUNTIF(Data!$A$2:$A$939,AF$7),AF$7=(VLOOKUP(AF$7,Data!$A$2:$A$852,1,FALSE)),0))),"H",IF(AND(AF$7&gt;=$J31,AF$7&lt;=$K31),($D31*(1-$P31)/$N31),0))),IF(AND(AF$7&gt;=$J31,AF$7&lt;=$K31),(($D31-$O31)/$N31),0))))),(((IF(Data!$C$2&gt;0,(IF(OR(AF$5=Data!$F$2,AF$5=Data!$G$2,(IF(COUNTIF(Data!$A$2:$A$939,AF$7),AF$7=(VLOOKUP(AF$7,Data!$A$2:$A$852,1,FALSE)),0))),"H",IF(AND(AF$7&gt;=$J31,AF$7&lt;=$L31),($D31*$P31/$M31),0))),IF(AND(AF$7&gt;=$J31,AF$7&lt;=$L31),(($D31*$P31)/$M31),0))))))</f>
        <v>H</v>
      </c>
      <c r="AG32" s="37" t="str">
        <f>IF(AG$7&gt;$L31,(((IF(Data!$C$2&gt;0,(IF(OR(AG$5=Data!$F$2,AG$5=Data!$G$2,(IF(COUNTIF(Data!$A$2:$A$939,AG$7),AG$7=(VLOOKUP(AG$7,Data!$A$2:$A$852,1,FALSE)),0))),"H",IF(AND(AG$7&gt;=$J31,AG$7&lt;=$K31),($D31*(1-$P31)/$N31),0))),IF(AND(AG$7&gt;=$J31,AG$7&lt;=$K31),(($D31-$O31)/$N31),0))))),(((IF(Data!$C$2&gt;0,(IF(OR(AG$5=Data!$F$2,AG$5=Data!$G$2,(IF(COUNTIF(Data!$A$2:$A$939,AG$7),AG$7=(VLOOKUP(AG$7,Data!$A$2:$A$852,1,FALSE)),0))),"H",IF(AND(AG$7&gt;=$J31,AG$7&lt;=$L31),($D31*$P31/$M31),0))),IF(AND(AG$7&gt;=$J31,AG$7&lt;=$L31),(($D31*$P31)/$M31),0))))))</f>
        <v>H</v>
      </c>
      <c r="AH32" s="37">
        <f>IF(AH$7&gt;$L31,(((IF(Data!$C$2&gt;0,(IF(OR(AH$5=Data!$F$2,AH$5=Data!$G$2,(IF(COUNTIF(Data!$A$2:$A$939,AH$7),AH$7=(VLOOKUP(AH$7,Data!$A$2:$A$852,1,FALSE)),0))),"H",IF(AND(AH$7&gt;=$J31,AH$7&lt;=$K31),($D31*(1-$P31)/$N31),0))),IF(AND(AH$7&gt;=$J31,AH$7&lt;=$K31),(($D31-$O31)/$N31),0))))),(((IF(Data!$C$2&gt;0,(IF(OR(AH$5=Data!$F$2,AH$5=Data!$G$2,(IF(COUNTIF(Data!$A$2:$A$939,AH$7),AH$7=(VLOOKUP(AH$7,Data!$A$2:$A$852,1,FALSE)),0))),"H",IF(AND(AH$7&gt;=$J31,AH$7&lt;=$L31),($D31*$P31/$M31),0))),IF(AND(AH$7&gt;=$J31,AH$7&lt;=$L31),(($D31*$P31)/$M31),0))))))</f>
        <v>0</v>
      </c>
      <c r="AI32" s="37">
        <f>IF(AI$7&gt;$L31,(((IF(Data!$C$2&gt;0,(IF(OR(AI$5=Data!$F$2,AI$5=Data!$G$2,(IF(COUNTIF(Data!$A$2:$A$939,AI$7),AI$7=(VLOOKUP(AI$7,Data!$A$2:$A$852,1,FALSE)),0))),"H",IF(AND(AI$7&gt;=$J31,AI$7&lt;=$K31),($D31*(1-$P31)/$N31),0))),IF(AND(AI$7&gt;=$J31,AI$7&lt;=$K31),(($D31-$O31)/$N31),0))))),(((IF(Data!$C$2&gt;0,(IF(OR(AI$5=Data!$F$2,AI$5=Data!$G$2,(IF(COUNTIF(Data!$A$2:$A$939,AI$7),AI$7=(VLOOKUP(AI$7,Data!$A$2:$A$852,1,FALSE)),0))),"H",IF(AND(AI$7&gt;=$J31,AI$7&lt;=$L31),($D31*$P31/$M31),0))),IF(AND(AI$7&gt;=$J31,AI$7&lt;=$L31),(($D31*$P31)/$M31),0))))))</f>
        <v>0</v>
      </c>
      <c r="AJ32" s="37">
        <f>IF(AJ$7&gt;$L31,(((IF(Data!$C$2&gt;0,(IF(OR(AJ$5=Data!$F$2,AJ$5=Data!$G$2,(IF(COUNTIF(Data!$A$2:$A$939,AJ$7),AJ$7=(VLOOKUP(AJ$7,Data!$A$2:$A$852,1,FALSE)),0))),"H",IF(AND(AJ$7&gt;=$J31,AJ$7&lt;=$K31),($D31*(1-$P31)/$N31),0))),IF(AND(AJ$7&gt;=$J31,AJ$7&lt;=$K31),(($D31-$O31)/$N31),0))))),(((IF(Data!$C$2&gt;0,(IF(OR(AJ$5=Data!$F$2,AJ$5=Data!$G$2,(IF(COUNTIF(Data!$A$2:$A$939,AJ$7),AJ$7=(VLOOKUP(AJ$7,Data!$A$2:$A$852,1,FALSE)),0))),"H",IF(AND(AJ$7&gt;=$J31,AJ$7&lt;=$L31),($D31*$P31/$M31),0))),IF(AND(AJ$7&gt;=$J31,AJ$7&lt;=$L31),(($D31*$P31)/$M31),0))))))</f>
        <v>0</v>
      </c>
      <c r="AK32" s="37">
        <f>IF(AK$7&gt;$L31,(((IF(Data!$C$2&gt;0,(IF(OR(AK$5=Data!$F$2,AK$5=Data!$G$2,(IF(COUNTIF(Data!$A$2:$A$939,AK$7),AK$7=(VLOOKUP(AK$7,Data!$A$2:$A$852,1,FALSE)),0))),"H",IF(AND(AK$7&gt;=$J31,AK$7&lt;=$K31),($D31*(1-$P31)/$N31),0))),IF(AND(AK$7&gt;=$J31,AK$7&lt;=$K31),(($D31-$O31)/$N31),0))))),(((IF(Data!$C$2&gt;0,(IF(OR(AK$5=Data!$F$2,AK$5=Data!$G$2,(IF(COUNTIF(Data!$A$2:$A$939,AK$7),AK$7=(VLOOKUP(AK$7,Data!$A$2:$A$852,1,FALSE)),0))),"H",IF(AND(AK$7&gt;=$J31,AK$7&lt;=$L31),($D31*$P31/$M31),0))),IF(AND(AK$7&gt;=$J31,AK$7&lt;=$L31),(($D31*$P31)/$M31),0))))))</f>
        <v>0</v>
      </c>
      <c r="AL32" s="37">
        <f>IF(AL$7&gt;$L31,(((IF(Data!$C$2&gt;0,(IF(OR(AL$5=Data!$F$2,AL$5=Data!$G$2,(IF(COUNTIF(Data!$A$2:$A$939,AL$7),AL$7=(VLOOKUP(AL$7,Data!$A$2:$A$852,1,FALSE)),0))),"H",IF(AND(AL$7&gt;=$J31,AL$7&lt;=$K31),($D31*(1-$P31)/$N31),0))),IF(AND(AL$7&gt;=$J31,AL$7&lt;=$K31),(($D31-$O31)/$N31),0))))),(((IF(Data!$C$2&gt;0,(IF(OR(AL$5=Data!$F$2,AL$5=Data!$G$2,(IF(COUNTIF(Data!$A$2:$A$939,AL$7),AL$7=(VLOOKUP(AL$7,Data!$A$2:$A$852,1,FALSE)),0))),"H",IF(AND(AL$7&gt;=$J31,AL$7&lt;=$L31),($D31*$P31/$M31),0))),IF(AND(AL$7&gt;=$J31,AL$7&lt;=$L31),(($D31*$P31)/$M31),0))))))</f>
        <v>0</v>
      </c>
      <c r="AM32" s="37" t="str">
        <f>IF(AM$7&gt;$L31,(((IF(Data!$C$2&gt;0,(IF(OR(AM$5=Data!$F$2,AM$5=Data!$G$2,(IF(COUNTIF(Data!$A$2:$A$939,AM$7),AM$7=(VLOOKUP(AM$7,Data!$A$2:$A$852,1,FALSE)),0))),"H",IF(AND(AM$7&gt;=$J31,AM$7&lt;=$K31),($D31*(1-$P31)/$N31),0))),IF(AND(AM$7&gt;=$J31,AM$7&lt;=$K31),(($D31-$O31)/$N31),0))))),(((IF(Data!$C$2&gt;0,(IF(OR(AM$5=Data!$F$2,AM$5=Data!$G$2,(IF(COUNTIF(Data!$A$2:$A$939,AM$7),AM$7=(VLOOKUP(AM$7,Data!$A$2:$A$852,1,FALSE)),0))),"H",IF(AND(AM$7&gt;=$J31,AM$7&lt;=$L31),($D31*$P31/$M31),0))),IF(AND(AM$7&gt;=$J31,AM$7&lt;=$L31),(($D31*$P31)/$M31),0))))))</f>
        <v>H</v>
      </c>
      <c r="AN32" s="37" t="str">
        <f>IF(AN$7&gt;$L31,(((IF(Data!$C$2&gt;0,(IF(OR(AN$5=Data!$F$2,AN$5=Data!$G$2,(IF(COUNTIF(Data!$A$2:$A$939,AN$7),AN$7=(VLOOKUP(AN$7,Data!$A$2:$A$852,1,FALSE)),0))),"H",IF(AND(AN$7&gt;=$J31,AN$7&lt;=$K31),($D31*(1-$P31)/$N31),0))),IF(AND(AN$7&gt;=$J31,AN$7&lt;=$K31),(($D31-$O31)/$N31),0))))),(((IF(Data!$C$2&gt;0,(IF(OR(AN$5=Data!$F$2,AN$5=Data!$G$2,(IF(COUNTIF(Data!$A$2:$A$939,AN$7),AN$7=(VLOOKUP(AN$7,Data!$A$2:$A$852,1,FALSE)),0))),"H",IF(AND(AN$7&gt;=$J31,AN$7&lt;=$L31),($D31*$P31/$M31),0))),IF(AND(AN$7&gt;=$J31,AN$7&lt;=$L31),(($D31*$P31)/$M31),0))))))</f>
        <v>H</v>
      </c>
      <c r="AO32" s="37">
        <f>IF(AO$7&gt;$L31,(((IF(Data!$C$2&gt;0,(IF(OR(AO$5=Data!$F$2,AO$5=Data!$G$2,(IF(COUNTIF(Data!$A$2:$A$939,AO$7),AO$7=(VLOOKUP(AO$7,Data!$A$2:$A$852,1,FALSE)),0))),"H",IF(AND(AO$7&gt;=$J31,AO$7&lt;=$K31),($D31*(1-$P31)/$N31),0))),IF(AND(AO$7&gt;=$J31,AO$7&lt;=$K31),(($D31-$O31)/$N31),0))))),(((IF(Data!$C$2&gt;0,(IF(OR(AO$5=Data!$F$2,AO$5=Data!$G$2,(IF(COUNTIF(Data!$A$2:$A$939,AO$7),AO$7=(VLOOKUP(AO$7,Data!$A$2:$A$852,1,FALSE)),0))),"H",IF(AND(AO$7&gt;=$J31,AO$7&lt;=$L31),($D31*$P31/$M31),0))),IF(AND(AO$7&gt;=$J31,AO$7&lt;=$L31),(($D31*$P31)/$M31),0))))))</f>
        <v>0</v>
      </c>
      <c r="AP32" s="37">
        <f>IF(AP$7&gt;$L31,(((IF(Data!$C$2&gt;0,(IF(OR(AP$5=Data!$F$2,AP$5=Data!$G$2,(IF(COUNTIF(Data!$A$2:$A$939,AP$7),AP$7=(VLOOKUP(AP$7,Data!$A$2:$A$852,1,FALSE)),0))),"H",IF(AND(AP$7&gt;=$J31,AP$7&lt;=$K31),($D31*(1-$P31)/$N31),0))),IF(AND(AP$7&gt;=$J31,AP$7&lt;=$K31),(($D31-$O31)/$N31),0))))),(((IF(Data!$C$2&gt;0,(IF(OR(AP$5=Data!$F$2,AP$5=Data!$G$2,(IF(COUNTIF(Data!$A$2:$A$939,AP$7),AP$7=(VLOOKUP(AP$7,Data!$A$2:$A$852,1,FALSE)),0))),"H",IF(AND(AP$7&gt;=$J31,AP$7&lt;=$L31),($D31*$P31/$M31),0))),IF(AND(AP$7&gt;=$J31,AP$7&lt;=$L31),(($D31*$P31)/$M31),0))))))</f>
        <v>0</v>
      </c>
      <c r="AQ32" s="37">
        <f>IF(AQ$7&gt;$L31,(((IF(Data!$C$2&gt;0,(IF(OR(AQ$5=Data!$F$2,AQ$5=Data!$G$2,(IF(COUNTIF(Data!$A$2:$A$939,AQ$7),AQ$7=(VLOOKUP(AQ$7,Data!$A$2:$A$852,1,FALSE)),0))),"H",IF(AND(AQ$7&gt;=$J31,AQ$7&lt;=$K31),($D31*(1-$P31)/$N31),0))),IF(AND(AQ$7&gt;=$J31,AQ$7&lt;=$K31),(($D31-$O31)/$N31),0))))),(((IF(Data!$C$2&gt;0,(IF(OR(AQ$5=Data!$F$2,AQ$5=Data!$G$2,(IF(COUNTIF(Data!$A$2:$A$939,AQ$7),AQ$7=(VLOOKUP(AQ$7,Data!$A$2:$A$852,1,FALSE)),0))),"H",IF(AND(AQ$7&gt;=$J31,AQ$7&lt;=$L31),($D31*$P31/$M31),0))),IF(AND(AQ$7&gt;=$J31,AQ$7&lt;=$L31),(($D31*$P31)/$M31),0))))))</f>
        <v>0</v>
      </c>
      <c r="AR32" s="37">
        <f>IF(AR$7&gt;$L31,(((IF(Data!$C$2&gt;0,(IF(OR(AR$5=Data!$F$2,AR$5=Data!$G$2,(IF(COUNTIF(Data!$A$2:$A$939,AR$7),AR$7=(VLOOKUP(AR$7,Data!$A$2:$A$852,1,FALSE)),0))),"H",IF(AND(AR$7&gt;=$J31,AR$7&lt;=$K31),($D31*(1-$P31)/$N31),0))),IF(AND(AR$7&gt;=$J31,AR$7&lt;=$K31),(($D31-$O31)/$N31),0))))),(((IF(Data!$C$2&gt;0,(IF(OR(AR$5=Data!$F$2,AR$5=Data!$G$2,(IF(COUNTIF(Data!$A$2:$A$939,AR$7),AR$7=(VLOOKUP(AR$7,Data!$A$2:$A$852,1,FALSE)),0))),"H",IF(AND(AR$7&gt;=$J31,AR$7&lt;=$L31),($D31*$P31/$M31),0))),IF(AND(AR$7&gt;=$J31,AR$7&lt;=$L31),(($D31*$P31)/$M31),0))))))</f>
        <v>0</v>
      </c>
      <c r="AS32" s="37">
        <f>IF(AS$7&gt;$L31,(((IF(Data!$C$2&gt;0,(IF(OR(AS$5=Data!$F$2,AS$5=Data!$G$2,(IF(COUNTIF(Data!$A$2:$A$939,AS$7),AS$7=(VLOOKUP(AS$7,Data!$A$2:$A$852,1,FALSE)),0))),"H",IF(AND(AS$7&gt;=$J31,AS$7&lt;=$K31),($D31*(1-$P31)/$N31),0))),IF(AND(AS$7&gt;=$J31,AS$7&lt;=$K31),(($D31-$O31)/$N31),0))))),(((IF(Data!$C$2&gt;0,(IF(OR(AS$5=Data!$F$2,AS$5=Data!$G$2,(IF(COUNTIF(Data!$A$2:$A$939,AS$7),AS$7=(VLOOKUP(AS$7,Data!$A$2:$A$852,1,FALSE)),0))),"H",IF(AND(AS$7&gt;=$J31,AS$7&lt;=$L31),($D31*$P31/$M31),0))),IF(AND(AS$7&gt;=$J31,AS$7&lt;=$L31),(($D31*$P31)/$M31),0))))))</f>
        <v>0</v>
      </c>
      <c r="AT32" s="37" t="str">
        <f>IF(AT$7&gt;$L31,(((IF(Data!$C$2&gt;0,(IF(OR(AT$5=Data!$F$2,AT$5=Data!$G$2,(IF(COUNTIF(Data!$A$2:$A$939,AT$7),AT$7=(VLOOKUP(AT$7,Data!$A$2:$A$852,1,FALSE)),0))),"H",IF(AND(AT$7&gt;=$J31,AT$7&lt;=$K31),($D31*(1-$P31)/$N31),0))),IF(AND(AT$7&gt;=$J31,AT$7&lt;=$K31),(($D31-$O31)/$N31),0))))),(((IF(Data!$C$2&gt;0,(IF(OR(AT$5=Data!$F$2,AT$5=Data!$G$2,(IF(COUNTIF(Data!$A$2:$A$939,AT$7),AT$7=(VLOOKUP(AT$7,Data!$A$2:$A$852,1,FALSE)),0))),"H",IF(AND(AT$7&gt;=$J31,AT$7&lt;=$L31),($D31*$P31/$M31),0))),IF(AND(AT$7&gt;=$J31,AT$7&lt;=$L31),(($D31*$P31)/$M31),0))))))</f>
        <v>H</v>
      </c>
      <c r="AU32" s="37" t="str">
        <f>IF(AU$7&gt;$L31,(((IF(Data!$C$2&gt;0,(IF(OR(AU$5=Data!$F$2,AU$5=Data!$G$2,(IF(COUNTIF(Data!$A$2:$A$939,AU$7),AU$7=(VLOOKUP(AU$7,Data!$A$2:$A$852,1,FALSE)),0))),"H",IF(AND(AU$7&gt;=$J31,AU$7&lt;=$K31),($D31*(1-$P31)/$N31),0))),IF(AND(AU$7&gt;=$J31,AU$7&lt;=$K31),(($D31-$O31)/$N31),0))))),(((IF(Data!$C$2&gt;0,(IF(OR(AU$5=Data!$F$2,AU$5=Data!$G$2,(IF(COUNTIF(Data!$A$2:$A$939,AU$7),AU$7=(VLOOKUP(AU$7,Data!$A$2:$A$852,1,FALSE)),0))),"H",IF(AND(AU$7&gt;=$J31,AU$7&lt;=$L31),($D31*$P31/$M31),0))),IF(AND(AU$7&gt;=$J31,AU$7&lt;=$L31),(($D31*$P31)/$M31),0))))))</f>
        <v>H</v>
      </c>
      <c r="AV32" s="37">
        <f>IF(AV$7&gt;$L31,(((IF(Data!$C$2&gt;0,(IF(OR(AV$5=Data!$F$2,AV$5=Data!$G$2,(IF(COUNTIF(Data!$A$2:$A$939,AV$7),AV$7=(VLOOKUP(AV$7,Data!$A$2:$A$852,1,FALSE)),0))),"H",IF(AND(AV$7&gt;=$J31,AV$7&lt;=$K31),($D31*(1-$P31)/$N31),0))),IF(AND(AV$7&gt;=$J31,AV$7&lt;=$K31),(($D31-$O31)/$N31),0))))),(((IF(Data!$C$2&gt;0,(IF(OR(AV$5=Data!$F$2,AV$5=Data!$G$2,(IF(COUNTIF(Data!$A$2:$A$939,AV$7),AV$7=(VLOOKUP(AV$7,Data!$A$2:$A$852,1,FALSE)),0))),"H",IF(AND(AV$7&gt;=$J31,AV$7&lt;=$L31),($D31*$P31/$M31),0))),IF(AND(AV$7&gt;=$J31,AV$7&lt;=$L31),(($D31*$P31)/$M31),0))))))</f>
        <v>0</v>
      </c>
      <c r="AW32" s="37">
        <f>IF(AW$7&gt;$L31,(((IF(Data!$C$2&gt;0,(IF(OR(AW$5=Data!$F$2,AW$5=Data!$G$2,(IF(COUNTIF(Data!$A$2:$A$939,AW$7),AW$7=(VLOOKUP(AW$7,Data!$A$2:$A$852,1,FALSE)),0))),"H",IF(AND(AW$7&gt;=$J31,AW$7&lt;=$K31),($D31*(1-$P31)/$N31),0))),IF(AND(AW$7&gt;=$J31,AW$7&lt;=$K31),(($D31-$O31)/$N31),0))))),(((IF(Data!$C$2&gt;0,(IF(OR(AW$5=Data!$F$2,AW$5=Data!$G$2,(IF(COUNTIF(Data!$A$2:$A$939,AW$7),AW$7=(VLOOKUP(AW$7,Data!$A$2:$A$852,1,FALSE)),0))),"H",IF(AND(AW$7&gt;=$J31,AW$7&lt;=$L31),($D31*$P31/$M31),0))),IF(AND(AW$7&gt;=$J31,AW$7&lt;=$L31),(($D31*$P31)/$M31),0))))))</f>
        <v>0</v>
      </c>
      <c r="AX32" s="37">
        <f>IF(AX$7&gt;$L31,(((IF(Data!$C$2&gt;0,(IF(OR(AX$5=Data!$F$2,AX$5=Data!$G$2,(IF(COUNTIF(Data!$A$2:$A$939,AX$7),AX$7=(VLOOKUP(AX$7,Data!$A$2:$A$852,1,FALSE)),0))),"H",IF(AND(AX$7&gt;=$J31,AX$7&lt;=$K31),($D31*(1-$P31)/$N31),0))),IF(AND(AX$7&gt;=$J31,AX$7&lt;=$K31),(($D31-$O31)/$N31),0))))),(((IF(Data!$C$2&gt;0,(IF(OR(AX$5=Data!$F$2,AX$5=Data!$G$2,(IF(COUNTIF(Data!$A$2:$A$939,AX$7),AX$7=(VLOOKUP(AX$7,Data!$A$2:$A$852,1,FALSE)),0))),"H",IF(AND(AX$7&gt;=$J31,AX$7&lt;=$L31),($D31*$P31/$M31),0))),IF(AND(AX$7&gt;=$J31,AX$7&lt;=$L31),(($D31*$P31)/$M31),0))))))</f>
        <v>0</v>
      </c>
      <c r="AY32" s="37">
        <f>IF(AY$7&gt;$L31,(((IF(Data!$C$2&gt;0,(IF(OR(AY$5=Data!$F$2,AY$5=Data!$G$2,(IF(COUNTIF(Data!$A$2:$A$939,AY$7),AY$7=(VLOOKUP(AY$7,Data!$A$2:$A$852,1,FALSE)),0))),"H",IF(AND(AY$7&gt;=$J31,AY$7&lt;=$K31),($D31*(1-$P31)/$N31),0))),IF(AND(AY$7&gt;=$J31,AY$7&lt;=$K31),(($D31-$O31)/$N31),0))))),(((IF(Data!$C$2&gt;0,(IF(OR(AY$5=Data!$F$2,AY$5=Data!$G$2,(IF(COUNTIF(Data!$A$2:$A$939,AY$7),AY$7=(VLOOKUP(AY$7,Data!$A$2:$A$852,1,FALSE)),0))),"H",IF(AND(AY$7&gt;=$J31,AY$7&lt;=$L31),($D31*$P31/$M31),0))),IF(AND(AY$7&gt;=$J31,AY$7&lt;=$L31),(($D31*$P31)/$M31),0))))))</f>
        <v>0</v>
      </c>
      <c r="AZ32" s="37">
        <f>IF(AZ$7&gt;$L31,(((IF(Data!$C$2&gt;0,(IF(OR(AZ$5=Data!$F$2,AZ$5=Data!$G$2,(IF(COUNTIF(Data!$A$2:$A$939,AZ$7),AZ$7=(VLOOKUP(AZ$7,Data!$A$2:$A$852,1,FALSE)),0))),"H",IF(AND(AZ$7&gt;=$J31,AZ$7&lt;=$K31),($D31*(1-$P31)/$N31),0))),IF(AND(AZ$7&gt;=$J31,AZ$7&lt;=$K31),(($D31-$O31)/$N31),0))))),(((IF(Data!$C$2&gt;0,(IF(OR(AZ$5=Data!$F$2,AZ$5=Data!$G$2,(IF(COUNTIF(Data!$A$2:$A$939,AZ$7),AZ$7=(VLOOKUP(AZ$7,Data!$A$2:$A$852,1,FALSE)),0))),"H",IF(AND(AZ$7&gt;=$J31,AZ$7&lt;=$L31),($D31*$P31/$M31),0))),IF(AND(AZ$7&gt;=$J31,AZ$7&lt;=$L31),(($D31*$P31)/$M31),0))))))</f>
        <v>0</v>
      </c>
      <c r="BA32" s="37" t="str">
        <f>IF(BA$7&gt;$L31,(((IF(Data!$C$2&gt;0,(IF(OR(BA$5=Data!$F$2,BA$5=Data!$G$2,(IF(COUNTIF(Data!$A$2:$A$939,BA$7),BA$7=(VLOOKUP(BA$7,Data!$A$2:$A$852,1,FALSE)),0))),"H",IF(AND(BA$7&gt;=$J31,BA$7&lt;=$K31),($D31*(1-$P31)/$N31),0))),IF(AND(BA$7&gt;=$J31,BA$7&lt;=$K31),(($D31-$O31)/$N31),0))))),(((IF(Data!$C$2&gt;0,(IF(OR(BA$5=Data!$F$2,BA$5=Data!$G$2,(IF(COUNTIF(Data!$A$2:$A$939,BA$7),BA$7=(VLOOKUP(BA$7,Data!$A$2:$A$852,1,FALSE)),0))),"H",IF(AND(BA$7&gt;=$J31,BA$7&lt;=$L31),($D31*$P31/$M31),0))),IF(AND(BA$7&gt;=$J31,BA$7&lt;=$L31),(($D31*$P31)/$M31),0))))))</f>
        <v>H</v>
      </c>
      <c r="BB32" s="37" t="str">
        <f>IF(BB$7&gt;$L31,(((IF(Data!$C$2&gt;0,(IF(OR(BB$5=Data!$F$2,BB$5=Data!$G$2,(IF(COUNTIF(Data!$A$2:$A$939,BB$7),BB$7=(VLOOKUP(BB$7,Data!$A$2:$A$852,1,FALSE)),0))),"H",IF(AND(BB$7&gt;=$J31,BB$7&lt;=$K31),($D31*(1-$P31)/$N31),0))),IF(AND(BB$7&gt;=$J31,BB$7&lt;=$K31),(($D31-$O31)/$N31),0))))),(((IF(Data!$C$2&gt;0,(IF(OR(BB$5=Data!$F$2,BB$5=Data!$G$2,(IF(COUNTIF(Data!$A$2:$A$939,BB$7),BB$7=(VLOOKUP(BB$7,Data!$A$2:$A$852,1,FALSE)),0))),"H",IF(AND(BB$7&gt;=$J31,BB$7&lt;=$L31),($D31*$P31/$M31),0))),IF(AND(BB$7&gt;=$J31,BB$7&lt;=$L31),(($D31*$P31)/$M31),0))))))</f>
        <v>H</v>
      </c>
      <c r="BC32" s="37">
        <f>IF(BC$7&gt;$L31,(((IF(Data!$C$2&gt;0,(IF(OR(BC$5=Data!$F$2,BC$5=Data!$G$2,(IF(COUNTIF(Data!$A$2:$A$939,BC$7),BC$7=(VLOOKUP(BC$7,Data!$A$2:$A$852,1,FALSE)),0))),"H",IF(AND(BC$7&gt;=$J31,BC$7&lt;=$K31),($D31*(1-$P31)/$N31),0))),IF(AND(BC$7&gt;=$J31,BC$7&lt;=$K31),(($D31-$O31)/$N31),0))))),(((IF(Data!$C$2&gt;0,(IF(OR(BC$5=Data!$F$2,BC$5=Data!$G$2,(IF(COUNTIF(Data!$A$2:$A$939,BC$7),BC$7=(VLOOKUP(BC$7,Data!$A$2:$A$852,1,FALSE)),0))),"H",IF(AND(BC$7&gt;=$J31,BC$7&lt;=$L31),($D31*$P31/$M31),0))),IF(AND(BC$7&gt;=$J31,BC$7&lt;=$L31),(($D31*$P31)/$M31),0))))))</f>
        <v>0</v>
      </c>
      <c r="BD32" s="37">
        <f>IF(BD$7&gt;$L31,(((IF(Data!$C$2&gt;0,(IF(OR(BD$5=Data!$F$2,BD$5=Data!$G$2,(IF(COUNTIF(Data!$A$2:$A$939,BD$7),BD$7=(VLOOKUP(BD$7,Data!$A$2:$A$852,1,FALSE)),0))),"H",IF(AND(BD$7&gt;=$J31,BD$7&lt;=$K31),($D31*(1-$P31)/$N31),0))),IF(AND(BD$7&gt;=$J31,BD$7&lt;=$K31),(($D31-$O31)/$N31),0))))),(((IF(Data!$C$2&gt;0,(IF(OR(BD$5=Data!$F$2,BD$5=Data!$G$2,(IF(COUNTIF(Data!$A$2:$A$939,BD$7),BD$7=(VLOOKUP(BD$7,Data!$A$2:$A$852,1,FALSE)),0))),"H",IF(AND(BD$7&gt;=$J31,BD$7&lt;=$L31),($D31*$P31/$M31),0))),IF(AND(BD$7&gt;=$J31,BD$7&lt;=$L31),(($D31*$P31)/$M31),0))))))</f>
        <v>0</v>
      </c>
      <c r="BE32" s="37">
        <f>IF(BE$7&gt;$L31,(((IF(Data!$C$2&gt;0,(IF(OR(BE$5=Data!$F$2,BE$5=Data!$G$2,(IF(COUNTIF(Data!$A$2:$A$939,BE$7),BE$7=(VLOOKUP(BE$7,Data!$A$2:$A$852,1,FALSE)),0))),"H",IF(AND(BE$7&gt;=$J31,BE$7&lt;=$K31),($D31*(1-$P31)/$N31),0))),IF(AND(BE$7&gt;=$J31,BE$7&lt;=$K31),(($D31-$O31)/$N31),0))))),(((IF(Data!$C$2&gt;0,(IF(OR(BE$5=Data!$F$2,BE$5=Data!$G$2,(IF(COUNTIF(Data!$A$2:$A$939,BE$7),BE$7=(VLOOKUP(BE$7,Data!$A$2:$A$852,1,FALSE)),0))),"H",IF(AND(BE$7&gt;=$J31,BE$7&lt;=$L31),($D31*$P31/$M31),0))),IF(AND(BE$7&gt;=$J31,BE$7&lt;=$L31),(($D31*$P31)/$M31),0))))))</f>
        <v>0</v>
      </c>
      <c r="BF32" s="37">
        <f>IF(BF$7&gt;$L31,(((IF(Data!$C$2&gt;0,(IF(OR(BF$5=Data!$F$2,BF$5=Data!$G$2,(IF(COUNTIF(Data!$A$2:$A$939,BF$7),BF$7=(VLOOKUP(BF$7,Data!$A$2:$A$852,1,FALSE)),0))),"H",IF(AND(BF$7&gt;=$J31,BF$7&lt;=$K31),($D31*(1-$P31)/$N31),0))),IF(AND(BF$7&gt;=$J31,BF$7&lt;=$K31),(($D31-$O31)/$N31),0))))),(((IF(Data!$C$2&gt;0,(IF(OR(BF$5=Data!$F$2,BF$5=Data!$G$2,(IF(COUNTIF(Data!$A$2:$A$939,BF$7),BF$7=(VLOOKUP(BF$7,Data!$A$2:$A$852,1,FALSE)),0))),"H",IF(AND(BF$7&gt;=$J31,BF$7&lt;=$L31),($D31*$P31/$M31),0))),IF(AND(BF$7&gt;=$J31,BF$7&lt;=$L31),(($D31*$P31)/$M31),0))))))</f>
        <v>0</v>
      </c>
      <c r="BG32" s="37">
        <f>IF(BG$7&gt;$L31,(((IF(Data!$C$2&gt;0,(IF(OR(BG$5=Data!$F$2,BG$5=Data!$G$2,(IF(COUNTIF(Data!$A$2:$A$939,BG$7),BG$7=(VLOOKUP(BG$7,Data!$A$2:$A$852,1,FALSE)),0))),"H",IF(AND(BG$7&gt;=$J31,BG$7&lt;=$K31),($D31*(1-$P31)/$N31),0))),IF(AND(BG$7&gt;=$J31,BG$7&lt;=$K31),(($D31-$O31)/$N31),0))))),(((IF(Data!$C$2&gt;0,(IF(OR(BG$5=Data!$F$2,BG$5=Data!$G$2,(IF(COUNTIF(Data!$A$2:$A$939,BG$7),BG$7=(VLOOKUP(BG$7,Data!$A$2:$A$852,1,FALSE)),0))),"H",IF(AND(BG$7&gt;=$J31,BG$7&lt;=$L31),($D31*$P31/$M31),0))),IF(AND(BG$7&gt;=$J31,BG$7&lt;=$L31),(($D31*$P31)/$M31),0))))))</f>
        <v>0</v>
      </c>
      <c r="BH32" s="37" t="str">
        <f>IF(BH$7&gt;$L31,(((IF(Data!$C$2&gt;0,(IF(OR(BH$5=Data!$F$2,BH$5=Data!$G$2,(IF(COUNTIF(Data!$A$2:$A$939,BH$7),BH$7=(VLOOKUP(BH$7,Data!$A$2:$A$852,1,FALSE)),0))),"H",IF(AND(BH$7&gt;=$J31,BH$7&lt;=$K31),($D31*(1-$P31)/$N31),0))),IF(AND(BH$7&gt;=$J31,BH$7&lt;=$K31),(($D31-$O31)/$N31),0))))),(((IF(Data!$C$2&gt;0,(IF(OR(BH$5=Data!$F$2,BH$5=Data!$G$2,(IF(COUNTIF(Data!$A$2:$A$939,BH$7),BH$7=(VLOOKUP(BH$7,Data!$A$2:$A$852,1,FALSE)),0))),"H",IF(AND(BH$7&gt;=$J31,BH$7&lt;=$L31),($D31*$P31/$M31),0))),IF(AND(BH$7&gt;=$J31,BH$7&lt;=$L31),(($D31*$P31)/$M31),0))))))</f>
        <v>H</v>
      </c>
      <c r="BI32" s="37" t="str">
        <f>IF(BI$7&gt;$L31,(((IF(Data!$C$2&gt;0,(IF(OR(BI$5=Data!$F$2,BI$5=Data!$G$2,(IF(COUNTIF(Data!$A$2:$A$939,BI$7),BI$7=(VLOOKUP(BI$7,Data!$A$2:$A$852,1,FALSE)),0))),"H",IF(AND(BI$7&gt;=$J31,BI$7&lt;=$K31),($D31*(1-$P31)/$N31),0))),IF(AND(BI$7&gt;=$J31,BI$7&lt;=$K31),(($D31-$O31)/$N31),0))))),(((IF(Data!$C$2&gt;0,(IF(OR(BI$5=Data!$F$2,BI$5=Data!$G$2,(IF(COUNTIF(Data!$A$2:$A$939,BI$7),BI$7=(VLOOKUP(BI$7,Data!$A$2:$A$852,1,FALSE)),0))),"H",IF(AND(BI$7&gt;=$J31,BI$7&lt;=$L31),($D31*$P31/$M31),0))),IF(AND(BI$7&gt;=$J31,BI$7&lt;=$L31),(($D31*$P31)/$M31),0))))))</f>
        <v>H</v>
      </c>
      <c r="BJ32" s="37">
        <f>IF(BJ$7&gt;$L31,(((IF(Data!$C$2&gt;0,(IF(OR(BJ$5=Data!$F$2,BJ$5=Data!$G$2,(IF(COUNTIF(Data!$A$2:$A$939,BJ$7),BJ$7=(VLOOKUP(BJ$7,Data!$A$2:$A$852,1,FALSE)),0))),"H",IF(AND(BJ$7&gt;=$J31,BJ$7&lt;=$K31),($D31*(1-$P31)/$N31),0))),IF(AND(BJ$7&gt;=$J31,BJ$7&lt;=$K31),(($D31-$O31)/$N31),0))))),(((IF(Data!$C$2&gt;0,(IF(OR(BJ$5=Data!$F$2,BJ$5=Data!$G$2,(IF(COUNTIF(Data!$A$2:$A$939,BJ$7),BJ$7=(VLOOKUP(BJ$7,Data!$A$2:$A$852,1,FALSE)),0))),"H",IF(AND(BJ$7&gt;=$J31,BJ$7&lt;=$L31),($D31*$P31/$M31),0))),IF(AND(BJ$7&gt;=$J31,BJ$7&lt;=$L31),(($D31*$P31)/$M31),0))))))</f>
        <v>0</v>
      </c>
      <c r="BK32" s="37">
        <f>IF(BK$7&gt;$L31,(((IF(Data!$C$2&gt;0,(IF(OR(BK$5=Data!$F$2,BK$5=Data!$G$2,(IF(COUNTIF(Data!$A$2:$A$939,BK$7),BK$7=(VLOOKUP(BK$7,Data!$A$2:$A$852,1,FALSE)),0))),"H",IF(AND(BK$7&gt;=$J31,BK$7&lt;=$K31),($D31*(1-$P31)/$N31),0))),IF(AND(BK$7&gt;=$J31,BK$7&lt;=$K31),(($D31-$O31)/$N31),0))))),(((IF(Data!$C$2&gt;0,(IF(OR(BK$5=Data!$F$2,BK$5=Data!$G$2,(IF(COUNTIF(Data!$A$2:$A$939,BK$7),BK$7=(VLOOKUP(BK$7,Data!$A$2:$A$852,1,FALSE)),0))),"H",IF(AND(BK$7&gt;=$J31,BK$7&lt;=$L31),($D31*$P31/$M31),0))),IF(AND(BK$7&gt;=$J31,BK$7&lt;=$L31),(($D31*$P31)/$M31),0))))))</f>
        <v>0</v>
      </c>
      <c r="BL32" s="37">
        <f>IF(BL$7&gt;$L31,(((IF(Data!$C$2&gt;0,(IF(OR(BL$5=Data!$F$2,BL$5=Data!$G$2,(IF(COUNTIF(Data!$A$2:$A$939,BL$7),BL$7=(VLOOKUP(BL$7,Data!$A$2:$A$852,1,FALSE)),0))),"H",IF(AND(BL$7&gt;=$J31,BL$7&lt;=$K31),($D31*(1-$P31)/$N31),0))),IF(AND(BL$7&gt;=$J31,BL$7&lt;=$K31),(($D31-$O31)/$N31),0))))),(((IF(Data!$C$2&gt;0,(IF(OR(BL$5=Data!$F$2,BL$5=Data!$G$2,(IF(COUNTIF(Data!$A$2:$A$939,BL$7),BL$7=(VLOOKUP(BL$7,Data!$A$2:$A$852,1,FALSE)),0))),"H",IF(AND(BL$7&gt;=$J31,BL$7&lt;=$L31),($D31*$P31/$M31),0))),IF(AND(BL$7&gt;=$J31,BL$7&lt;=$L31),(($D31*$P31)/$M31),0))))))</f>
        <v>0</v>
      </c>
      <c r="BM32" s="37">
        <f>IF(BM$7&gt;$L31,(((IF(Data!$C$2&gt;0,(IF(OR(BM$5=Data!$F$2,BM$5=Data!$G$2,(IF(COUNTIF(Data!$A$2:$A$939,BM$7),BM$7=(VLOOKUP(BM$7,Data!$A$2:$A$852,1,FALSE)),0))),"H",IF(AND(BM$7&gt;=$J31,BM$7&lt;=$K31),($D31*(1-$P31)/$N31),0))),IF(AND(BM$7&gt;=$J31,BM$7&lt;=$K31),(($D31-$O31)/$N31),0))))),(((IF(Data!$C$2&gt;0,(IF(OR(BM$5=Data!$F$2,BM$5=Data!$G$2,(IF(COUNTIF(Data!$A$2:$A$939,BM$7),BM$7=(VLOOKUP(BM$7,Data!$A$2:$A$852,1,FALSE)),0))),"H",IF(AND(BM$7&gt;=$J31,BM$7&lt;=$L31),($D31*$P31/$M31),0))),IF(AND(BM$7&gt;=$J31,BM$7&lt;=$L31),(($D31*$P31)/$M31),0))))))</f>
        <v>0</v>
      </c>
      <c r="BN32" s="37">
        <f>IF(BN$7&gt;$L31,(((IF(Data!$C$2&gt;0,(IF(OR(BN$5=Data!$F$2,BN$5=Data!$G$2,(IF(COUNTIF(Data!$A$2:$A$939,BN$7),BN$7=(VLOOKUP(BN$7,Data!$A$2:$A$852,1,FALSE)),0))),"H",IF(AND(BN$7&gt;=$J31,BN$7&lt;=$K31),($D31*(1-$P31)/$N31),0))),IF(AND(BN$7&gt;=$J31,BN$7&lt;=$K31),(($D31-$O31)/$N31),0))))),(((IF(Data!$C$2&gt;0,(IF(OR(BN$5=Data!$F$2,BN$5=Data!$G$2,(IF(COUNTIF(Data!$A$2:$A$939,BN$7),BN$7=(VLOOKUP(BN$7,Data!$A$2:$A$852,1,FALSE)),0))),"H",IF(AND(BN$7&gt;=$J31,BN$7&lt;=$L31),($D31*$P31/$M31),0))),IF(AND(BN$7&gt;=$J31,BN$7&lt;=$L31),(($D31*$P31)/$M31),0))))))</f>
        <v>0</v>
      </c>
      <c r="BO32" s="37" t="str">
        <f>IF(BO$7&gt;$L31,(((IF(Data!$C$2&gt;0,(IF(OR(BO$5=Data!$F$2,BO$5=Data!$G$2,(IF(COUNTIF(Data!$A$2:$A$939,BO$7),BO$7=(VLOOKUP(BO$7,Data!$A$2:$A$852,1,FALSE)),0))),"H",IF(AND(BO$7&gt;=$J31,BO$7&lt;=$K31),($D31*(1-$P31)/$N31),0))),IF(AND(BO$7&gt;=$J31,BO$7&lt;=$K31),(($D31-$O31)/$N31),0))))),(((IF(Data!$C$2&gt;0,(IF(OR(BO$5=Data!$F$2,BO$5=Data!$G$2,(IF(COUNTIF(Data!$A$2:$A$939,BO$7),BO$7=(VLOOKUP(BO$7,Data!$A$2:$A$852,1,FALSE)),0))),"H",IF(AND(BO$7&gt;=$J31,BO$7&lt;=$L31),($D31*$P31/$M31),0))),IF(AND(BO$7&gt;=$J31,BO$7&lt;=$L31),(($D31*$P31)/$M31),0))))))</f>
        <v>H</v>
      </c>
      <c r="BP32" s="37" t="str">
        <f>IF(BP$7&gt;$L31,(((IF(Data!$C$2&gt;0,(IF(OR(BP$5=Data!$F$2,BP$5=Data!$G$2,(IF(COUNTIF(Data!$A$2:$A$939,BP$7),BP$7=(VLOOKUP(BP$7,Data!$A$2:$A$852,1,FALSE)),0))),"H",IF(AND(BP$7&gt;=$J31,BP$7&lt;=$K31),($D31*(1-$P31)/$N31),0))),IF(AND(BP$7&gt;=$J31,BP$7&lt;=$K31),(($D31-$O31)/$N31),0))))),(((IF(Data!$C$2&gt;0,(IF(OR(BP$5=Data!$F$2,BP$5=Data!$G$2,(IF(COUNTIF(Data!$A$2:$A$939,BP$7),BP$7=(VLOOKUP(BP$7,Data!$A$2:$A$852,1,FALSE)),0))),"H",IF(AND(BP$7&gt;=$J31,BP$7&lt;=$L31),($D31*$P31/$M31),0))),IF(AND(BP$7&gt;=$J31,BP$7&lt;=$L31),(($D31*$P31)/$M31),0))))))</f>
        <v>H</v>
      </c>
      <c r="BQ32" s="37">
        <f>IF(BQ$7&gt;$L31,(((IF(Data!$C$2&gt;0,(IF(OR(BQ$5=Data!$F$2,BQ$5=Data!$G$2,(IF(COUNTIF(Data!$A$2:$A$939,BQ$7),BQ$7=(VLOOKUP(BQ$7,Data!$A$2:$A$852,1,FALSE)),0))),"H",IF(AND(BQ$7&gt;=$J31,BQ$7&lt;=$K31),($D31*(1-$P31)/$N31),0))),IF(AND(BQ$7&gt;=$J31,BQ$7&lt;=$K31),(($D31-$O31)/$N31),0))))),(((IF(Data!$C$2&gt;0,(IF(OR(BQ$5=Data!$F$2,BQ$5=Data!$G$2,(IF(COUNTIF(Data!$A$2:$A$939,BQ$7),BQ$7=(VLOOKUP(BQ$7,Data!$A$2:$A$852,1,FALSE)),0))),"H",IF(AND(BQ$7&gt;=$J31,BQ$7&lt;=$L31),($D31*$P31/$M31),0))),IF(AND(BQ$7&gt;=$J31,BQ$7&lt;=$L31),(($D31*$P31)/$M31),0))))))</f>
        <v>0</v>
      </c>
      <c r="BR32" s="37">
        <f>IF(BR$7&gt;$L31,(((IF(Data!$C$2&gt;0,(IF(OR(BR$5=Data!$F$2,BR$5=Data!$G$2,(IF(COUNTIF(Data!$A$2:$A$939,BR$7),BR$7=(VLOOKUP(BR$7,Data!$A$2:$A$852,1,FALSE)),0))),"H",IF(AND(BR$7&gt;=$J31,BR$7&lt;=$K31),($D31*(1-$P31)/$N31),0))),IF(AND(BR$7&gt;=$J31,BR$7&lt;=$K31),(($D31-$O31)/$N31),0))))),(((IF(Data!$C$2&gt;0,(IF(OR(BR$5=Data!$F$2,BR$5=Data!$G$2,(IF(COUNTIF(Data!$A$2:$A$939,BR$7),BR$7=(VLOOKUP(BR$7,Data!$A$2:$A$852,1,FALSE)),0))),"H",IF(AND(BR$7&gt;=$J31,BR$7&lt;=$L31),($D31*$P31/$M31),0))),IF(AND(BR$7&gt;=$J31,BR$7&lt;=$L31),(($D31*$P31)/$M31),0))))))</f>
        <v>0</v>
      </c>
      <c r="BS32" s="37">
        <f>IF(BS$7&gt;$L31,(((IF(Data!$C$2&gt;0,(IF(OR(BS$5=Data!$F$2,BS$5=Data!$G$2,(IF(COUNTIF(Data!$A$2:$A$939,BS$7),BS$7=(VLOOKUP(BS$7,Data!$A$2:$A$852,1,FALSE)),0))),"H",IF(AND(BS$7&gt;=$J31,BS$7&lt;=$K31),($D31*(1-$P31)/$N31),0))),IF(AND(BS$7&gt;=$J31,BS$7&lt;=$K31),(($D31-$O31)/$N31),0))))),(((IF(Data!$C$2&gt;0,(IF(OR(BS$5=Data!$F$2,BS$5=Data!$G$2,(IF(COUNTIF(Data!$A$2:$A$939,BS$7),BS$7=(VLOOKUP(BS$7,Data!$A$2:$A$852,1,FALSE)),0))),"H",IF(AND(BS$7&gt;=$J31,BS$7&lt;=$L31),($D31*$P31/$M31),0))),IF(AND(BS$7&gt;=$J31,BS$7&lt;=$L31),(($D31*$P31)/$M31),0))))))</f>
        <v>0</v>
      </c>
      <c r="BT32" s="37">
        <f>IF(BT$7&gt;$L31,(((IF(Data!$C$2&gt;0,(IF(OR(BT$5=Data!$F$2,BT$5=Data!$G$2,(IF(COUNTIF(Data!$A$2:$A$939,BT$7),BT$7=(VLOOKUP(BT$7,Data!$A$2:$A$852,1,FALSE)),0))),"H",IF(AND(BT$7&gt;=$J31,BT$7&lt;=$K31),($D31*(1-$P31)/$N31),0))),IF(AND(BT$7&gt;=$J31,BT$7&lt;=$K31),(($D31-$O31)/$N31),0))))),(((IF(Data!$C$2&gt;0,(IF(OR(BT$5=Data!$F$2,BT$5=Data!$G$2,(IF(COUNTIF(Data!$A$2:$A$939,BT$7),BT$7=(VLOOKUP(BT$7,Data!$A$2:$A$852,1,FALSE)),0))),"H",IF(AND(BT$7&gt;=$J31,BT$7&lt;=$L31),($D31*$P31/$M31),0))),IF(AND(BT$7&gt;=$J31,BT$7&lt;=$L31),(($D31*$P31)/$M31),0))))))</f>
        <v>0</v>
      </c>
      <c r="BU32" s="37">
        <f>IF(BU$7&gt;$L31,(((IF(Data!$C$2&gt;0,(IF(OR(BU$5=Data!$F$2,BU$5=Data!$G$2,(IF(COUNTIF(Data!$A$2:$A$939,BU$7),BU$7=(VLOOKUP(BU$7,Data!$A$2:$A$852,1,FALSE)),0))),"H",IF(AND(BU$7&gt;=$J31,BU$7&lt;=$K31),($D31*(1-$P31)/$N31),0))),IF(AND(BU$7&gt;=$J31,BU$7&lt;=$K31),(($D31-$O31)/$N31),0))))),(((IF(Data!$C$2&gt;0,(IF(OR(BU$5=Data!$F$2,BU$5=Data!$G$2,(IF(COUNTIF(Data!$A$2:$A$939,BU$7),BU$7=(VLOOKUP(BU$7,Data!$A$2:$A$852,1,FALSE)),0))),"H",IF(AND(BU$7&gt;=$J31,BU$7&lt;=$L31),($D31*$P31/$M31),0))),IF(AND(BU$7&gt;=$J31,BU$7&lt;=$L31),(($D31*$P31)/$M31),0))))))</f>
        <v>0</v>
      </c>
      <c r="BV32" s="37" t="str">
        <f>IF(BV$7&gt;$L31,(((IF(Data!$C$2&gt;0,(IF(OR(BV$5=Data!$F$2,BV$5=Data!$G$2,(IF(COUNTIF(Data!$A$2:$A$939,BV$7),BV$7=(VLOOKUP(BV$7,Data!$A$2:$A$852,1,FALSE)),0))),"H",IF(AND(BV$7&gt;=$J31,BV$7&lt;=$K31),($D31*(1-$P31)/$N31),0))),IF(AND(BV$7&gt;=$J31,BV$7&lt;=$K31),(($D31-$O31)/$N31),0))))),(((IF(Data!$C$2&gt;0,(IF(OR(BV$5=Data!$F$2,BV$5=Data!$G$2,(IF(COUNTIF(Data!$A$2:$A$939,BV$7),BV$7=(VLOOKUP(BV$7,Data!$A$2:$A$852,1,FALSE)),0))),"H",IF(AND(BV$7&gt;=$J31,BV$7&lt;=$L31),($D31*$P31/$M31),0))),IF(AND(BV$7&gt;=$J31,BV$7&lt;=$L31),(($D31*$P31)/$M31),0))))))</f>
        <v>H</v>
      </c>
      <c r="BW32" s="37" t="str">
        <f>IF(BW$7&gt;$L31,(((IF(Data!$C$2&gt;0,(IF(OR(BW$5=Data!$F$2,BW$5=Data!$G$2,(IF(COUNTIF(Data!$A$2:$A$939,BW$7),BW$7=(VLOOKUP(BW$7,Data!$A$2:$A$852,1,FALSE)),0))),"H",IF(AND(BW$7&gt;=$J31,BW$7&lt;=$K31),($D31*(1-$P31)/$N31),0))),IF(AND(BW$7&gt;=$J31,BW$7&lt;=$K31),(($D31-$O31)/$N31),0))))),(((IF(Data!$C$2&gt;0,(IF(OR(BW$5=Data!$F$2,BW$5=Data!$G$2,(IF(COUNTIF(Data!$A$2:$A$939,BW$7),BW$7=(VLOOKUP(BW$7,Data!$A$2:$A$852,1,FALSE)),0))),"H",IF(AND(BW$7&gt;=$J31,BW$7&lt;=$L31),($D31*$P31/$M31),0))),IF(AND(BW$7&gt;=$J31,BW$7&lt;=$L31),(($D31*$P31)/$M31),0))))))</f>
        <v>H</v>
      </c>
      <c r="BX32" s="37">
        <f>IF(BX$7&gt;$L31,(((IF(Data!$C$2&gt;0,(IF(OR(BX$5=Data!$F$2,BX$5=Data!$G$2,(IF(COUNTIF(Data!$A$2:$A$939,BX$7),BX$7=(VLOOKUP(BX$7,Data!$A$2:$A$852,1,FALSE)),0))),"H",IF(AND(BX$7&gt;=$J31,BX$7&lt;=$K31),($D31*(1-$P31)/$N31),0))),IF(AND(BX$7&gt;=$J31,BX$7&lt;=$K31),(($D31-$O31)/$N31),0))))),(((IF(Data!$C$2&gt;0,(IF(OR(BX$5=Data!$F$2,BX$5=Data!$G$2,(IF(COUNTIF(Data!$A$2:$A$939,BX$7),BX$7=(VLOOKUP(BX$7,Data!$A$2:$A$852,1,FALSE)),0))),"H",IF(AND(BX$7&gt;=$J31,BX$7&lt;=$L31),($D31*$P31/$M31),0))),IF(AND(BX$7&gt;=$J31,BX$7&lt;=$L31),(($D31*$P31)/$M31),0))))))</f>
        <v>0</v>
      </c>
      <c r="BY32" s="37">
        <f>IF(BY$7&gt;$L31,(((IF(Data!$C$2&gt;0,(IF(OR(BY$5=Data!$F$2,BY$5=Data!$G$2,(IF(COUNTIF(Data!$A$2:$A$939,BY$7),BY$7=(VLOOKUP(BY$7,Data!$A$2:$A$852,1,FALSE)),0))),"H",IF(AND(BY$7&gt;=$J31,BY$7&lt;=$K31),($D31*(1-$P31)/$N31),0))),IF(AND(BY$7&gt;=$J31,BY$7&lt;=$K31),(($D31-$O31)/$N31),0))))),(((IF(Data!$C$2&gt;0,(IF(OR(BY$5=Data!$F$2,BY$5=Data!$G$2,(IF(COUNTIF(Data!$A$2:$A$939,BY$7),BY$7=(VLOOKUP(BY$7,Data!$A$2:$A$852,1,FALSE)),0))),"H",IF(AND(BY$7&gt;=$J31,BY$7&lt;=$L31),($D31*$P31/$M31),0))),IF(AND(BY$7&gt;=$J31,BY$7&lt;=$L31),(($D31*$P31)/$M31),0))))))</f>
        <v>0</v>
      </c>
      <c r="BZ32" s="37">
        <f>IF(BZ$7&gt;$L31,(((IF(Data!$C$2&gt;0,(IF(OR(BZ$5=Data!$F$2,BZ$5=Data!$G$2,(IF(COUNTIF(Data!$A$2:$A$939,BZ$7),BZ$7=(VLOOKUP(BZ$7,Data!$A$2:$A$852,1,FALSE)),0))),"H",IF(AND(BZ$7&gt;=$J31,BZ$7&lt;=$K31),($D31*(1-$P31)/$N31),0))),IF(AND(BZ$7&gt;=$J31,BZ$7&lt;=$K31),(($D31-$O31)/$N31),0))))),(((IF(Data!$C$2&gt;0,(IF(OR(BZ$5=Data!$F$2,BZ$5=Data!$G$2,(IF(COUNTIF(Data!$A$2:$A$939,BZ$7),BZ$7=(VLOOKUP(BZ$7,Data!$A$2:$A$852,1,FALSE)),0))),"H",IF(AND(BZ$7&gt;=$J31,BZ$7&lt;=$L31),($D31*$P31/$M31),0))),IF(AND(BZ$7&gt;=$J31,BZ$7&lt;=$L31),(($D31*$P31)/$M31),0))))))</f>
        <v>0</v>
      </c>
      <c r="CA32" s="37">
        <f>IF(CA$7&gt;$L31,(((IF(Data!$C$2&gt;0,(IF(OR(CA$5=Data!$F$2,CA$5=Data!$G$2,(IF(COUNTIF(Data!$A$2:$A$939,CA$7),CA$7=(VLOOKUP(CA$7,Data!$A$2:$A$852,1,FALSE)),0))),"H",IF(AND(CA$7&gt;=$J31,CA$7&lt;=$K31),($D31*(1-$P31)/$N31),0))),IF(AND(CA$7&gt;=$J31,CA$7&lt;=$K31),(($D31-$O31)/$N31),0))))),(((IF(Data!$C$2&gt;0,(IF(OR(CA$5=Data!$F$2,CA$5=Data!$G$2,(IF(COUNTIF(Data!$A$2:$A$939,CA$7),CA$7=(VLOOKUP(CA$7,Data!$A$2:$A$852,1,FALSE)),0))),"H",IF(AND(CA$7&gt;=$J31,CA$7&lt;=$L31),($D31*$P31/$M31),0))),IF(AND(CA$7&gt;=$J31,CA$7&lt;=$L31),(($D31*$P31)/$M31),0))))))</f>
        <v>0</v>
      </c>
      <c r="CB32" s="37">
        <f>IF(CB$7&gt;$L31,(((IF(Data!$C$2&gt;0,(IF(OR(CB$5=Data!$F$2,CB$5=Data!$G$2,(IF(COUNTIF(Data!$A$2:$A$939,CB$7),CB$7=(VLOOKUP(CB$7,Data!$A$2:$A$852,1,FALSE)),0))),"H",IF(AND(CB$7&gt;=$J31,CB$7&lt;=$K31),($D31*(1-$P31)/$N31),0))),IF(AND(CB$7&gt;=$J31,CB$7&lt;=$K31),(($D31-$O31)/$N31),0))))),(((IF(Data!$C$2&gt;0,(IF(OR(CB$5=Data!$F$2,CB$5=Data!$G$2,(IF(COUNTIF(Data!$A$2:$A$939,CB$7),CB$7=(VLOOKUP(CB$7,Data!$A$2:$A$852,1,FALSE)),0))),"H",IF(AND(CB$7&gt;=$J31,CB$7&lt;=$L31),($D31*$P31/$M31),0))),IF(AND(CB$7&gt;=$J31,CB$7&lt;=$L31),(($D31*$P31)/$M31),0))))))</f>
        <v>0</v>
      </c>
      <c r="CC32" s="37" t="str">
        <f>IF(CC$7&gt;$L31,(((IF(Data!$C$2&gt;0,(IF(OR(CC$5=Data!$F$2,CC$5=Data!$G$2,(IF(COUNTIF(Data!$A$2:$A$939,CC$7),CC$7=(VLOOKUP(CC$7,Data!$A$2:$A$852,1,FALSE)),0))),"H",IF(AND(CC$7&gt;=$J31,CC$7&lt;=$K31),($D31*(1-$P31)/$N31),0))),IF(AND(CC$7&gt;=$J31,CC$7&lt;=$K31),(($D31-$O31)/$N31),0))))),(((IF(Data!$C$2&gt;0,(IF(OR(CC$5=Data!$F$2,CC$5=Data!$G$2,(IF(COUNTIF(Data!$A$2:$A$939,CC$7),CC$7=(VLOOKUP(CC$7,Data!$A$2:$A$852,1,FALSE)),0))),"H",IF(AND(CC$7&gt;=$J31,CC$7&lt;=$L31),($D31*$P31/$M31),0))),IF(AND(CC$7&gt;=$J31,CC$7&lt;=$L31),(($D31*$P31)/$M31),0))))))</f>
        <v>H</v>
      </c>
      <c r="CD32" s="37" t="str">
        <f>IF(CD$7&gt;$L31,(((IF(Data!$C$2&gt;0,(IF(OR(CD$5=Data!$F$2,CD$5=Data!$G$2,(IF(COUNTIF(Data!$A$2:$A$939,CD$7),CD$7=(VLOOKUP(CD$7,Data!$A$2:$A$852,1,FALSE)),0))),"H",IF(AND(CD$7&gt;=$J31,CD$7&lt;=$K31),($D31*(1-$P31)/$N31),0))),IF(AND(CD$7&gt;=$J31,CD$7&lt;=$K31),(($D31-$O31)/$N31),0))))),(((IF(Data!$C$2&gt;0,(IF(OR(CD$5=Data!$F$2,CD$5=Data!$G$2,(IF(COUNTIF(Data!$A$2:$A$939,CD$7),CD$7=(VLOOKUP(CD$7,Data!$A$2:$A$852,1,FALSE)),0))),"H",IF(AND(CD$7&gt;=$J31,CD$7&lt;=$L31),($D31*$P31/$M31),0))),IF(AND(CD$7&gt;=$J31,CD$7&lt;=$L31),(($D31*$P31)/$M31),0))))))</f>
        <v>H</v>
      </c>
      <c r="CE32" s="37">
        <f>IF(CE$7&gt;$L31,(((IF(Data!$C$2&gt;0,(IF(OR(CE$5=Data!$F$2,CE$5=Data!$G$2,(IF(COUNTIF(Data!$A$2:$A$939,CE$7),CE$7=(VLOOKUP(CE$7,Data!$A$2:$A$852,1,FALSE)),0))),"H",IF(AND(CE$7&gt;=$J31,CE$7&lt;=$K31),($D31*(1-$P31)/$N31),0))),IF(AND(CE$7&gt;=$J31,CE$7&lt;=$K31),(($D31-$O31)/$N31),0))))),(((IF(Data!$C$2&gt;0,(IF(OR(CE$5=Data!$F$2,CE$5=Data!$G$2,(IF(COUNTIF(Data!$A$2:$A$939,CE$7),CE$7=(VLOOKUP(CE$7,Data!$A$2:$A$852,1,FALSE)),0))),"H",IF(AND(CE$7&gt;=$J31,CE$7&lt;=$L31),($D31*$P31/$M31),0))),IF(AND(CE$7&gt;=$J31,CE$7&lt;=$L31),(($D31*$P31)/$M31),0))))))</f>
        <v>0</v>
      </c>
      <c r="CF32" s="37">
        <f>IF(CF$7&gt;$L31,(((IF(Data!$C$2&gt;0,(IF(OR(CF$5=Data!$F$2,CF$5=Data!$G$2,(IF(COUNTIF(Data!$A$2:$A$939,CF$7),CF$7=(VLOOKUP(CF$7,Data!$A$2:$A$852,1,FALSE)),0))),"H",IF(AND(CF$7&gt;=$J31,CF$7&lt;=$K31),($D31*(1-$P31)/$N31),0))),IF(AND(CF$7&gt;=$J31,CF$7&lt;=$K31),(($D31-$O31)/$N31),0))))),(((IF(Data!$C$2&gt;0,(IF(OR(CF$5=Data!$F$2,CF$5=Data!$G$2,(IF(COUNTIF(Data!$A$2:$A$939,CF$7),CF$7=(VLOOKUP(CF$7,Data!$A$2:$A$852,1,FALSE)),0))),"H",IF(AND(CF$7&gt;=$J31,CF$7&lt;=$L31),($D31*$P31/$M31),0))),IF(AND(CF$7&gt;=$J31,CF$7&lt;=$L31),(($D31*$P31)/$M31),0))))))</f>
        <v>0</v>
      </c>
      <c r="CG32" s="37">
        <f>IF(CG$7&gt;$L31,(((IF(Data!$C$2&gt;0,(IF(OR(CG$5=Data!$F$2,CG$5=Data!$G$2,(IF(COUNTIF(Data!$A$2:$A$939,CG$7),CG$7=(VLOOKUP(CG$7,Data!$A$2:$A$852,1,FALSE)),0))),"H",IF(AND(CG$7&gt;=$J31,CG$7&lt;=$K31),($D31*(1-$P31)/$N31),0))),IF(AND(CG$7&gt;=$J31,CG$7&lt;=$K31),(($D31-$O31)/$N31),0))))),(((IF(Data!$C$2&gt;0,(IF(OR(CG$5=Data!$F$2,CG$5=Data!$G$2,(IF(COUNTIF(Data!$A$2:$A$939,CG$7),CG$7=(VLOOKUP(CG$7,Data!$A$2:$A$852,1,FALSE)),0))),"H",IF(AND(CG$7&gt;=$J31,CG$7&lt;=$L31),($D31*$P31/$M31),0))),IF(AND(CG$7&gt;=$J31,CG$7&lt;=$L31),(($D31*$P31)/$M31),0))))))</f>
        <v>0</v>
      </c>
      <c r="CH32" s="37">
        <f>IF(CH$7&gt;$L31,(((IF(Data!$C$2&gt;0,(IF(OR(CH$5=Data!$F$2,CH$5=Data!$G$2,(IF(COUNTIF(Data!$A$2:$A$939,CH$7),CH$7=(VLOOKUP(CH$7,Data!$A$2:$A$852,1,FALSE)),0))),"H",IF(AND(CH$7&gt;=$J31,CH$7&lt;=$K31),($D31*(1-$P31)/$N31),0))),IF(AND(CH$7&gt;=$J31,CH$7&lt;=$K31),(($D31-$O31)/$N31),0))))),(((IF(Data!$C$2&gt;0,(IF(OR(CH$5=Data!$F$2,CH$5=Data!$G$2,(IF(COUNTIF(Data!$A$2:$A$939,CH$7),CH$7=(VLOOKUP(CH$7,Data!$A$2:$A$852,1,FALSE)),0))),"H",IF(AND(CH$7&gt;=$J31,CH$7&lt;=$L31),($D31*$P31/$M31),0))),IF(AND(CH$7&gt;=$J31,CH$7&lt;=$L31),(($D31*$P31)/$M31),0))))))</f>
        <v>0</v>
      </c>
      <c r="CI32" s="37">
        <f>IF(CI$7&gt;$L31,(((IF(Data!$C$2&gt;0,(IF(OR(CI$5=Data!$F$2,CI$5=Data!$G$2,(IF(COUNTIF(Data!$A$2:$A$939,CI$7),CI$7=(VLOOKUP(CI$7,Data!$A$2:$A$852,1,FALSE)),0))),"H",IF(AND(CI$7&gt;=$J31,CI$7&lt;=$K31),($D31*(1-$P31)/$N31),0))),IF(AND(CI$7&gt;=$J31,CI$7&lt;=$K31),(($D31-$O31)/$N31),0))))),(((IF(Data!$C$2&gt;0,(IF(OR(CI$5=Data!$F$2,CI$5=Data!$G$2,(IF(COUNTIF(Data!$A$2:$A$939,CI$7),CI$7=(VLOOKUP(CI$7,Data!$A$2:$A$852,1,FALSE)),0))),"H",IF(AND(CI$7&gt;=$J31,CI$7&lt;=$L31),($D31*$P31/$M31),0))),IF(AND(CI$7&gt;=$J31,CI$7&lt;=$L31),(($D31*$P31)/$M31),0))))))</f>
        <v>0</v>
      </c>
      <c r="CJ32" s="37" t="str">
        <f>IF(CJ$7&gt;$L31,(((IF(Data!$C$2&gt;0,(IF(OR(CJ$5=Data!$F$2,CJ$5=Data!$G$2,(IF(COUNTIF(Data!$A$2:$A$939,CJ$7),CJ$7=(VLOOKUP(CJ$7,Data!$A$2:$A$852,1,FALSE)),0))),"H",IF(AND(CJ$7&gt;=$J31,CJ$7&lt;=$K31),($D31*(1-$P31)/$N31),0))),IF(AND(CJ$7&gt;=$J31,CJ$7&lt;=$K31),(($D31-$O31)/$N31),0))))),(((IF(Data!$C$2&gt;0,(IF(OR(CJ$5=Data!$F$2,CJ$5=Data!$G$2,(IF(COUNTIF(Data!$A$2:$A$939,CJ$7),CJ$7=(VLOOKUP(CJ$7,Data!$A$2:$A$852,1,FALSE)),0))),"H",IF(AND(CJ$7&gt;=$J31,CJ$7&lt;=$L31),($D31*$P31/$M31),0))),IF(AND(CJ$7&gt;=$J31,CJ$7&lt;=$L31),(($D31*$P31)/$M31),0))))))</f>
        <v>H</v>
      </c>
      <c r="CK32" s="37" t="str">
        <f>IF(CK$7&gt;$L31,(((IF(Data!$C$2&gt;0,(IF(OR(CK$5=Data!$F$2,CK$5=Data!$G$2,(IF(COUNTIF(Data!$A$2:$A$939,CK$7),CK$7=(VLOOKUP(CK$7,Data!$A$2:$A$852,1,FALSE)),0))),"H",IF(AND(CK$7&gt;=$J31,CK$7&lt;=$K31),($D31*(1-$P31)/$N31),0))),IF(AND(CK$7&gt;=$J31,CK$7&lt;=$K31),(($D31-$O31)/$N31),0))))),(((IF(Data!$C$2&gt;0,(IF(OR(CK$5=Data!$F$2,CK$5=Data!$G$2,(IF(COUNTIF(Data!$A$2:$A$939,CK$7),CK$7=(VLOOKUP(CK$7,Data!$A$2:$A$852,1,FALSE)),0))),"H",IF(AND(CK$7&gt;=$J31,CK$7&lt;=$L31),($D31*$P31/$M31),0))),IF(AND(CK$7&gt;=$J31,CK$7&lt;=$L31),(($D31*$P31)/$M31),0))))))</f>
        <v>H</v>
      </c>
      <c r="CL32" s="37">
        <f>IF(CL$7&gt;$L31,(((IF(Data!$C$2&gt;0,(IF(OR(CL$5=Data!$F$2,CL$5=Data!$G$2,(IF(COUNTIF(Data!$A$2:$A$939,CL$7),CL$7=(VLOOKUP(CL$7,Data!$A$2:$A$852,1,FALSE)),0))),"H",IF(AND(CL$7&gt;=$J31,CL$7&lt;=$K31),($D31*(1-$P31)/$N31),0))),IF(AND(CL$7&gt;=$J31,CL$7&lt;=$K31),(($D31-$O31)/$N31),0))))),(((IF(Data!$C$2&gt;0,(IF(OR(CL$5=Data!$F$2,CL$5=Data!$G$2,(IF(COUNTIF(Data!$A$2:$A$939,CL$7),CL$7=(VLOOKUP(CL$7,Data!$A$2:$A$852,1,FALSE)),0))),"H",IF(AND(CL$7&gt;=$J31,CL$7&lt;=$L31),($D31*$P31/$M31),0))),IF(AND(CL$7&gt;=$J31,CL$7&lt;=$L31),(($D31*$P31)/$M31),0))))))</f>
        <v>0</v>
      </c>
      <c r="CM32" s="37">
        <f>IF(CM$7&gt;$L31,(((IF(Data!$C$2&gt;0,(IF(OR(CM$5=Data!$F$2,CM$5=Data!$G$2,(IF(COUNTIF(Data!$A$2:$A$939,CM$7),CM$7=(VLOOKUP(CM$7,Data!$A$2:$A$852,1,FALSE)),0))),"H",IF(AND(CM$7&gt;=$J31,CM$7&lt;=$K31),($D31*(1-$P31)/$N31),0))),IF(AND(CM$7&gt;=$J31,CM$7&lt;=$K31),(($D31-$O31)/$N31),0))))),(((IF(Data!$C$2&gt;0,(IF(OR(CM$5=Data!$F$2,CM$5=Data!$G$2,(IF(COUNTIF(Data!$A$2:$A$939,CM$7),CM$7=(VLOOKUP(CM$7,Data!$A$2:$A$852,1,FALSE)),0))),"H",IF(AND(CM$7&gt;=$J31,CM$7&lt;=$L31),($D31*$P31/$M31),0))),IF(AND(CM$7&gt;=$J31,CM$7&lt;=$L31),(($D31*$P31)/$M31),0))))))</f>
        <v>0</v>
      </c>
      <c r="CN32" s="37">
        <f>IF(CN$7&gt;$L31,(((IF(Data!$C$2&gt;0,(IF(OR(CN$5=Data!$F$2,CN$5=Data!$G$2,(IF(COUNTIF(Data!$A$2:$A$939,CN$7),CN$7=(VLOOKUP(CN$7,Data!$A$2:$A$852,1,FALSE)),0))),"H",IF(AND(CN$7&gt;=$J31,CN$7&lt;=$K31),($D31*(1-$P31)/$N31),0))),IF(AND(CN$7&gt;=$J31,CN$7&lt;=$K31),(($D31-$O31)/$N31),0))))),(((IF(Data!$C$2&gt;0,(IF(OR(CN$5=Data!$F$2,CN$5=Data!$G$2,(IF(COUNTIF(Data!$A$2:$A$939,CN$7),CN$7=(VLOOKUP(CN$7,Data!$A$2:$A$852,1,FALSE)),0))),"H",IF(AND(CN$7&gt;=$J31,CN$7&lt;=$L31),($D31*$P31/$M31),0))),IF(AND(CN$7&gt;=$J31,CN$7&lt;=$L31),(($D31*$P31)/$M31),0))))))</f>
        <v>0</v>
      </c>
      <c r="CO32" s="37">
        <f>IF(CO$7&gt;$L31,(((IF(Data!$C$2&gt;0,(IF(OR(CO$5=Data!$F$2,CO$5=Data!$G$2,(IF(COUNTIF(Data!$A$2:$A$939,CO$7),CO$7=(VLOOKUP(CO$7,Data!$A$2:$A$852,1,FALSE)),0))),"H",IF(AND(CO$7&gt;=$J31,CO$7&lt;=$K31),($D31*(1-$P31)/$N31),0))),IF(AND(CO$7&gt;=$J31,CO$7&lt;=$K31),(($D31-$O31)/$N31),0))))),(((IF(Data!$C$2&gt;0,(IF(OR(CO$5=Data!$F$2,CO$5=Data!$G$2,(IF(COUNTIF(Data!$A$2:$A$939,CO$7),CO$7=(VLOOKUP(CO$7,Data!$A$2:$A$852,1,FALSE)),0))),"H",IF(AND(CO$7&gt;=$J31,CO$7&lt;=$L31),($D31*$P31/$M31),0))),IF(AND(CO$7&gt;=$J31,CO$7&lt;=$L31),(($D31*$P31)/$M31),0))))))</f>
        <v>0</v>
      </c>
      <c r="CP32" s="37">
        <f>IF(CP$7&gt;$L31,(((IF(Data!$C$2&gt;0,(IF(OR(CP$5=Data!$F$2,CP$5=Data!$G$2,(IF(COUNTIF(Data!$A$2:$A$939,CP$7),CP$7=(VLOOKUP(CP$7,Data!$A$2:$A$852,1,FALSE)),0))),"H",IF(AND(CP$7&gt;=$J31,CP$7&lt;=$K31),($D31*(1-$P31)/$N31),0))),IF(AND(CP$7&gt;=$J31,CP$7&lt;=$K31),(($D31-$O31)/$N31),0))))),(((IF(Data!$C$2&gt;0,(IF(OR(CP$5=Data!$F$2,CP$5=Data!$G$2,(IF(COUNTIF(Data!$A$2:$A$939,CP$7),CP$7=(VLOOKUP(CP$7,Data!$A$2:$A$852,1,FALSE)),0))),"H",IF(AND(CP$7&gt;=$J31,CP$7&lt;=$L31),($D31*$P31/$M31),0))),IF(AND(CP$7&gt;=$J31,CP$7&lt;=$L31),(($D31*$P31)/$M31),0))))))</f>
        <v>0</v>
      </c>
      <c r="CQ32" s="37" t="str">
        <f>IF(CQ$7&gt;$L31,(((IF(Data!$C$2&gt;0,(IF(OR(CQ$5=Data!$F$2,CQ$5=Data!$G$2,(IF(COUNTIF(Data!$A$2:$A$939,CQ$7),CQ$7=(VLOOKUP(CQ$7,Data!$A$2:$A$852,1,FALSE)),0))),"H",IF(AND(CQ$7&gt;=$J31,CQ$7&lt;=$K31),($D31*(1-$P31)/$N31),0))),IF(AND(CQ$7&gt;=$J31,CQ$7&lt;=$K31),(($D31-$O31)/$N31),0))))),(((IF(Data!$C$2&gt;0,(IF(OR(CQ$5=Data!$F$2,CQ$5=Data!$G$2,(IF(COUNTIF(Data!$A$2:$A$939,CQ$7),CQ$7=(VLOOKUP(CQ$7,Data!$A$2:$A$852,1,FALSE)),0))),"H",IF(AND(CQ$7&gt;=$J31,CQ$7&lt;=$L31),($D31*$P31/$M31),0))),IF(AND(CQ$7&gt;=$J31,CQ$7&lt;=$L31),(($D31*$P31)/$M31),0))))))</f>
        <v>H</v>
      </c>
      <c r="CR32" s="37" t="str">
        <f>IF(CR$7&gt;$L31,(((IF(Data!$C$2&gt;0,(IF(OR(CR$5=Data!$F$2,CR$5=Data!$G$2,(IF(COUNTIF(Data!$A$2:$A$939,CR$7),CR$7=(VLOOKUP(CR$7,Data!$A$2:$A$852,1,FALSE)),0))),"H",IF(AND(CR$7&gt;=$J31,CR$7&lt;=$K31),($D31*(1-$P31)/$N31),0))),IF(AND(CR$7&gt;=$J31,CR$7&lt;=$K31),(($D31-$O31)/$N31),0))))),(((IF(Data!$C$2&gt;0,(IF(OR(CR$5=Data!$F$2,CR$5=Data!$G$2,(IF(COUNTIF(Data!$A$2:$A$939,CR$7),CR$7=(VLOOKUP(CR$7,Data!$A$2:$A$852,1,FALSE)),0))),"H",IF(AND(CR$7&gt;=$J31,CR$7&lt;=$L31),($D31*$P31/$M31),0))),IF(AND(CR$7&gt;=$J31,CR$7&lt;=$L31),(($D31*$P31)/$M31),0))))))</f>
        <v>H</v>
      </c>
      <c r="CS32" s="37">
        <f>IF(CS$7&gt;$L31,(((IF(Data!$C$2&gt;0,(IF(OR(CS$5=Data!$F$2,CS$5=Data!$G$2,(IF(COUNTIF(Data!$A$2:$A$939,CS$7),CS$7=(VLOOKUP(CS$7,Data!$A$2:$A$852,1,FALSE)),0))),"H",IF(AND(CS$7&gt;=$J31,CS$7&lt;=$K31),($D31*(1-$P31)/$N31),0))),IF(AND(CS$7&gt;=$J31,CS$7&lt;=$K31),(($D31-$O31)/$N31),0))))),(((IF(Data!$C$2&gt;0,(IF(OR(CS$5=Data!$F$2,CS$5=Data!$G$2,(IF(COUNTIF(Data!$A$2:$A$939,CS$7),CS$7=(VLOOKUP(CS$7,Data!$A$2:$A$852,1,FALSE)),0))),"H",IF(AND(CS$7&gt;=$J31,CS$7&lt;=$L31),($D31*$P31/$M31),0))),IF(AND(CS$7&gt;=$J31,CS$7&lt;=$L31),(($D31*$P31)/$M31),0))))))</f>
        <v>0</v>
      </c>
      <c r="CT32" s="37">
        <f>IF(CT$7&gt;$L31,(((IF(Data!$C$2&gt;0,(IF(OR(CT$5=Data!$F$2,CT$5=Data!$G$2,(IF(COUNTIF(Data!$A$2:$A$939,CT$7),CT$7=(VLOOKUP(CT$7,Data!$A$2:$A$852,1,FALSE)),0))),"H",IF(AND(CT$7&gt;=$J31,CT$7&lt;=$K31),($D31*(1-$P31)/$N31),0))),IF(AND(CT$7&gt;=$J31,CT$7&lt;=$K31),(($D31-$O31)/$N31),0))))),(((IF(Data!$C$2&gt;0,(IF(OR(CT$5=Data!$F$2,CT$5=Data!$G$2,(IF(COUNTIF(Data!$A$2:$A$939,CT$7),CT$7=(VLOOKUP(CT$7,Data!$A$2:$A$852,1,FALSE)),0))),"H",IF(AND(CT$7&gt;=$J31,CT$7&lt;=$L31),($D31*$P31/$M31),0))),IF(AND(CT$7&gt;=$J31,CT$7&lt;=$L31),(($D31*$P31)/$M31),0))))))</f>
        <v>0</v>
      </c>
      <c r="CU32" s="37">
        <f>IF(CU$7&gt;$L31,(((IF(Data!$C$2&gt;0,(IF(OR(CU$5=Data!$F$2,CU$5=Data!$G$2,(IF(COUNTIF(Data!$A$2:$A$939,CU$7),CU$7=(VLOOKUP(CU$7,Data!$A$2:$A$852,1,FALSE)),0))),"H",IF(AND(CU$7&gt;=$J31,CU$7&lt;=$K31),($D31*(1-$P31)/$N31),0))),IF(AND(CU$7&gt;=$J31,CU$7&lt;=$K31),(($D31-$O31)/$N31),0))))),(((IF(Data!$C$2&gt;0,(IF(OR(CU$5=Data!$F$2,CU$5=Data!$G$2,(IF(COUNTIF(Data!$A$2:$A$939,CU$7),CU$7=(VLOOKUP(CU$7,Data!$A$2:$A$852,1,FALSE)),0))),"H",IF(AND(CU$7&gt;=$J31,CU$7&lt;=$L31),($D31*$P31/$M31),0))),IF(AND(CU$7&gt;=$J31,CU$7&lt;=$L31),(($D31*$P31)/$M31),0))))))</f>
        <v>0</v>
      </c>
      <c r="CV32" s="37">
        <f>IF(CV$7&gt;$L31,(((IF(Data!$C$2&gt;0,(IF(OR(CV$5=Data!$F$2,CV$5=Data!$G$2,(IF(COUNTIF(Data!$A$2:$A$939,CV$7),CV$7=(VLOOKUP(CV$7,Data!$A$2:$A$852,1,FALSE)),0))),"H",IF(AND(CV$7&gt;=$J31,CV$7&lt;=$K31),($D31*(1-$P31)/$N31),0))),IF(AND(CV$7&gt;=$J31,CV$7&lt;=$K31),(($D31-$O31)/$N31),0))))),(((IF(Data!$C$2&gt;0,(IF(OR(CV$5=Data!$F$2,CV$5=Data!$G$2,(IF(COUNTIF(Data!$A$2:$A$939,CV$7),CV$7=(VLOOKUP(CV$7,Data!$A$2:$A$852,1,FALSE)),0))),"H",IF(AND(CV$7&gt;=$J31,CV$7&lt;=$L31),($D31*$P31/$M31),0))),IF(AND(CV$7&gt;=$J31,CV$7&lt;=$L31),(($D31*$P31)/$M31),0))))))</f>
        <v>8</v>
      </c>
      <c r="CW32" s="37">
        <f>IF(CW$7&gt;$L31,(((IF(Data!$C$2&gt;0,(IF(OR(CW$5=Data!$F$2,CW$5=Data!$G$2,(IF(COUNTIF(Data!$A$2:$A$939,CW$7),CW$7=(VLOOKUP(CW$7,Data!$A$2:$A$852,1,FALSE)),0))),"H",IF(AND(CW$7&gt;=$J31,CW$7&lt;=$K31),($D31*(1-$P31)/$N31),0))),IF(AND(CW$7&gt;=$J31,CW$7&lt;=$K31),(($D31-$O31)/$N31),0))))),(((IF(Data!$C$2&gt;0,(IF(OR(CW$5=Data!$F$2,CW$5=Data!$G$2,(IF(COUNTIF(Data!$A$2:$A$939,CW$7),CW$7=(VLOOKUP(CW$7,Data!$A$2:$A$852,1,FALSE)),0))),"H",IF(AND(CW$7&gt;=$J31,CW$7&lt;=$L31),($D31*$P31/$M31),0))),IF(AND(CW$7&gt;=$J31,CW$7&lt;=$L31),(($D31*$P31)/$M31),0))))))</f>
        <v>8</v>
      </c>
      <c r="CX32" s="37" t="str">
        <f>IF(CX$7&gt;$L31,(((IF(Data!$C$2&gt;0,(IF(OR(CX$5=Data!$F$2,CX$5=Data!$G$2,(IF(COUNTIF(Data!$A$2:$A$939,CX$7),CX$7=(VLOOKUP(CX$7,Data!$A$2:$A$852,1,FALSE)),0))),"H",IF(AND(CX$7&gt;=$J31,CX$7&lt;=$K31),($D31*(1-$P31)/$N31),0))),IF(AND(CX$7&gt;=$J31,CX$7&lt;=$K31),(($D31-$O31)/$N31),0))))),(((IF(Data!$C$2&gt;0,(IF(OR(CX$5=Data!$F$2,CX$5=Data!$G$2,(IF(COUNTIF(Data!$A$2:$A$939,CX$7),CX$7=(VLOOKUP(CX$7,Data!$A$2:$A$852,1,FALSE)),0))),"H",IF(AND(CX$7&gt;=$J31,CX$7&lt;=$L31),($D31*$P31/$M31),0))),IF(AND(CX$7&gt;=$J31,CX$7&lt;=$L31),(($D31*$P31)/$M31),0))))))</f>
        <v>H</v>
      </c>
      <c r="CY32" s="37" t="str">
        <f>IF(CY$7&gt;$L31,(((IF(Data!$C$2&gt;0,(IF(OR(CY$5=Data!$F$2,CY$5=Data!$G$2,(IF(COUNTIF(Data!$A$2:$A$939,CY$7),CY$7=(VLOOKUP(CY$7,Data!$A$2:$A$852,1,FALSE)),0))),"H",IF(AND(CY$7&gt;=$J31,CY$7&lt;=$K31),($D31*(1-$P31)/$N31),0))),IF(AND(CY$7&gt;=$J31,CY$7&lt;=$K31),(($D31-$O31)/$N31),0))))),(((IF(Data!$C$2&gt;0,(IF(OR(CY$5=Data!$F$2,CY$5=Data!$G$2,(IF(COUNTIF(Data!$A$2:$A$939,CY$7),CY$7=(VLOOKUP(CY$7,Data!$A$2:$A$852,1,FALSE)),0))),"H",IF(AND(CY$7&gt;=$J31,CY$7&lt;=$L31),($D31*$P31/$M31),0))),IF(AND(CY$7&gt;=$J31,CY$7&lt;=$L31),(($D31*$P31)/$M31),0))))))</f>
        <v>H</v>
      </c>
      <c r="CZ32" s="37">
        <f>IF(CZ$7&gt;$L31,(((IF(Data!$C$2&gt;0,(IF(OR(CZ$5=Data!$F$2,CZ$5=Data!$G$2,(IF(COUNTIF(Data!$A$2:$A$939,CZ$7),CZ$7=(VLOOKUP(CZ$7,Data!$A$2:$A$852,1,FALSE)),0))),"H",IF(AND(CZ$7&gt;=$J31,CZ$7&lt;=$K31),($D31*(1-$P31)/$N31),0))),IF(AND(CZ$7&gt;=$J31,CZ$7&lt;=$K31),(($D31-$O31)/$N31),0))))),(((IF(Data!$C$2&gt;0,(IF(OR(CZ$5=Data!$F$2,CZ$5=Data!$G$2,(IF(COUNTIF(Data!$A$2:$A$939,CZ$7),CZ$7=(VLOOKUP(CZ$7,Data!$A$2:$A$852,1,FALSE)),0))),"H",IF(AND(CZ$7&gt;=$J31,CZ$7&lt;=$L31),($D31*$P31/$M31),0))),IF(AND(CZ$7&gt;=$J31,CZ$7&lt;=$L31),(($D31*$P31)/$M31),0))))))</f>
        <v>0</v>
      </c>
      <c r="DA32" s="37">
        <f>IF(DA$7&gt;$L31,(((IF(Data!$C$2&gt;0,(IF(OR(DA$5=Data!$F$2,DA$5=Data!$G$2,(IF(COUNTIF(Data!$A$2:$A$939,DA$7),DA$7=(VLOOKUP(DA$7,Data!$A$2:$A$852,1,FALSE)),0))),"H",IF(AND(DA$7&gt;=$J31,DA$7&lt;=$K31),($D31*(1-$P31)/$N31),0))),IF(AND(DA$7&gt;=$J31,DA$7&lt;=$K31),(($D31-$O31)/$N31),0))))),(((IF(Data!$C$2&gt;0,(IF(OR(DA$5=Data!$F$2,DA$5=Data!$G$2,(IF(COUNTIF(Data!$A$2:$A$939,DA$7),DA$7=(VLOOKUP(DA$7,Data!$A$2:$A$852,1,FALSE)),0))),"H",IF(AND(DA$7&gt;=$J31,DA$7&lt;=$L31),($D31*$P31/$M31),0))),IF(AND(DA$7&gt;=$J31,DA$7&lt;=$L31),(($D31*$P31)/$M31),0))))))</f>
        <v>0</v>
      </c>
      <c r="DB32" s="37">
        <f>IF(DB$7&gt;$L31,(((IF(Data!$C$2&gt;0,(IF(OR(DB$5=Data!$F$2,DB$5=Data!$G$2,(IF(COUNTIF(Data!$A$2:$A$939,DB$7),DB$7=(VLOOKUP(DB$7,Data!$A$2:$A$852,1,FALSE)),0))),"H",IF(AND(DB$7&gt;=$J31,DB$7&lt;=$K31),($D31*(1-$P31)/$N31),0))),IF(AND(DB$7&gt;=$J31,DB$7&lt;=$K31),(($D31-$O31)/$N31),0))))),(((IF(Data!$C$2&gt;0,(IF(OR(DB$5=Data!$F$2,DB$5=Data!$G$2,(IF(COUNTIF(Data!$A$2:$A$939,DB$7),DB$7=(VLOOKUP(DB$7,Data!$A$2:$A$852,1,FALSE)),0))),"H",IF(AND(DB$7&gt;=$J31,DB$7&lt;=$L31),($D31*$P31/$M31),0))),IF(AND(DB$7&gt;=$J31,DB$7&lt;=$L31),(($D31*$P31)/$M31),0))))))</f>
        <v>0</v>
      </c>
      <c r="DC32" s="37">
        <f>IF(DC$7&gt;$L31,(((IF(Data!$C$2&gt;0,(IF(OR(DC$5=Data!$F$2,DC$5=Data!$G$2,(IF(COUNTIF(Data!$A$2:$A$939,DC$7),DC$7=(VLOOKUP(DC$7,Data!$A$2:$A$852,1,FALSE)),0))),"H",IF(AND(DC$7&gt;=$J31,DC$7&lt;=$K31),($D31*(1-$P31)/$N31),0))),IF(AND(DC$7&gt;=$J31,DC$7&lt;=$K31),(($D31-$O31)/$N31),0))))),(((IF(Data!$C$2&gt;0,(IF(OR(DC$5=Data!$F$2,DC$5=Data!$G$2,(IF(COUNTIF(Data!$A$2:$A$939,DC$7),DC$7=(VLOOKUP(DC$7,Data!$A$2:$A$852,1,FALSE)),0))),"H",IF(AND(DC$7&gt;=$J31,DC$7&lt;=$L31),($D31*$P31/$M31),0))),IF(AND(DC$7&gt;=$J31,DC$7&lt;=$L31),(($D31*$P31)/$M31),0))))))</f>
        <v>0</v>
      </c>
      <c r="DD32" s="37">
        <f>IF(DD$7&gt;$L31,(((IF(Data!$C$2&gt;0,(IF(OR(DD$5=Data!$F$2,DD$5=Data!$G$2,(IF(COUNTIF(Data!$A$2:$A$939,DD$7),DD$7=(VLOOKUP(DD$7,Data!$A$2:$A$852,1,FALSE)),0))),"H",IF(AND(DD$7&gt;=$J31,DD$7&lt;=$K31),($D31*(1-$P31)/$N31),0))),IF(AND(DD$7&gt;=$J31,DD$7&lt;=$K31),(($D31-$O31)/$N31),0))))),(((IF(Data!$C$2&gt;0,(IF(OR(DD$5=Data!$F$2,DD$5=Data!$G$2,(IF(COUNTIF(Data!$A$2:$A$939,DD$7),DD$7=(VLOOKUP(DD$7,Data!$A$2:$A$852,1,FALSE)),0))),"H",IF(AND(DD$7&gt;=$J31,DD$7&lt;=$L31),($D31*$P31/$M31),0))),IF(AND(DD$7&gt;=$J31,DD$7&lt;=$L31),(($D31*$P31)/$M31),0))))))</f>
        <v>0</v>
      </c>
      <c r="DE32" s="37" t="str">
        <f>IF(DE$7&gt;$L31,(((IF(Data!$C$2&gt;0,(IF(OR(DE$5=Data!$F$2,DE$5=Data!$G$2,(IF(COUNTIF(Data!$A$2:$A$939,DE$7),DE$7=(VLOOKUP(DE$7,Data!$A$2:$A$852,1,FALSE)),0))),"H",IF(AND(DE$7&gt;=$J31,DE$7&lt;=$K31),($D31*(1-$P31)/$N31),0))),IF(AND(DE$7&gt;=$J31,DE$7&lt;=$K31),(($D31-$O31)/$N31),0))))),(((IF(Data!$C$2&gt;0,(IF(OR(DE$5=Data!$F$2,DE$5=Data!$G$2,(IF(COUNTIF(Data!$A$2:$A$939,DE$7),DE$7=(VLOOKUP(DE$7,Data!$A$2:$A$852,1,FALSE)),0))),"H",IF(AND(DE$7&gt;=$J31,DE$7&lt;=$L31),($D31*$P31/$M31),0))),IF(AND(DE$7&gt;=$J31,DE$7&lt;=$L31),(($D31*$P31)/$M31),0))))))</f>
        <v>H</v>
      </c>
      <c r="DF32" s="37" t="str">
        <f>IF(DF$7&gt;$L31,(((IF(Data!$C$2&gt;0,(IF(OR(DF$5=Data!$F$2,DF$5=Data!$G$2,(IF(COUNTIF(Data!$A$2:$A$939,DF$7),DF$7=(VLOOKUP(DF$7,Data!$A$2:$A$852,1,FALSE)),0))),"H",IF(AND(DF$7&gt;=$J31,DF$7&lt;=$K31),($D31*(1-$P31)/$N31),0))),IF(AND(DF$7&gt;=$J31,DF$7&lt;=$K31),(($D31-$O31)/$N31),0))))),(((IF(Data!$C$2&gt;0,(IF(OR(DF$5=Data!$F$2,DF$5=Data!$G$2,(IF(COUNTIF(Data!$A$2:$A$939,DF$7),DF$7=(VLOOKUP(DF$7,Data!$A$2:$A$852,1,FALSE)),0))),"H",IF(AND(DF$7&gt;=$J31,DF$7&lt;=$L31),($D31*$P31/$M31),0))),IF(AND(DF$7&gt;=$J31,DF$7&lt;=$L31),(($D31*$P31)/$M31),0))))))</f>
        <v>H</v>
      </c>
      <c r="DG32" s="37">
        <f>IF(DG$7&gt;$L31,(((IF(Data!$C$2&gt;0,(IF(OR(DG$5=Data!$F$2,DG$5=Data!$G$2,(IF(COUNTIF(Data!$A$2:$A$939,DG$7),DG$7=(VLOOKUP(DG$7,Data!$A$2:$A$852,1,FALSE)),0))),"H",IF(AND(DG$7&gt;=$J31,DG$7&lt;=$K31),($D31*(1-$P31)/$N31),0))),IF(AND(DG$7&gt;=$J31,DG$7&lt;=$K31),(($D31-$O31)/$N31),0))))),(((IF(Data!$C$2&gt;0,(IF(OR(DG$5=Data!$F$2,DG$5=Data!$G$2,(IF(COUNTIF(Data!$A$2:$A$939,DG$7),DG$7=(VLOOKUP(DG$7,Data!$A$2:$A$852,1,FALSE)),0))),"H",IF(AND(DG$7&gt;=$J31,DG$7&lt;=$L31),($D31*$P31/$M31),0))),IF(AND(DG$7&gt;=$J31,DG$7&lt;=$L31),(($D31*$P31)/$M31),0))))))</f>
        <v>0</v>
      </c>
      <c r="DH32" s="37">
        <f>IF(DH$7&gt;$L31,(((IF(Data!$C$2&gt;0,(IF(OR(DH$5=Data!$F$2,DH$5=Data!$G$2,(IF(COUNTIF(Data!$A$2:$A$939,DH$7),DH$7=(VLOOKUP(DH$7,Data!$A$2:$A$852,1,FALSE)),0))),"H",IF(AND(DH$7&gt;=$J31,DH$7&lt;=$K31),($D31*(1-$P31)/$N31),0))),IF(AND(DH$7&gt;=$J31,DH$7&lt;=$K31),(($D31-$O31)/$N31),0))))),(((IF(Data!$C$2&gt;0,(IF(OR(DH$5=Data!$F$2,DH$5=Data!$G$2,(IF(COUNTIF(Data!$A$2:$A$939,DH$7),DH$7=(VLOOKUP(DH$7,Data!$A$2:$A$852,1,FALSE)),0))),"H",IF(AND(DH$7&gt;=$J31,DH$7&lt;=$L31),($D31*$P31/$M31),0))),IF(AND(DH$7&gt;=$J31,DH$7&lt;=$L31),(($D31*$P31)/$M31),0))))))</f>
        <v>0</v>
      </c>
      <c r="DI32" s="37">
        <f>IF(DI$7&gt;$L31,(((IF(Data!$C$2&gt;0,(IF(OR(DI$5=Data!$F$2,DI$5=Data!$G$2,(IF(COUNTIF(Data!$A$2:$A$939,DI$7),DI$7=(VLOOKUP(DI$7,Data!$A$2:$A$852,1,FALSE)),0))),"H",IF(AND(DI$7&gt;=$J31,DI$7&lt;=$K31),($D31*(1-$P31)/$N31),0))),IF(AND(DI$7&gt;=$J31,DI$7&lt;=$K31),(($D31-$O31)/$N31),0))))),(((IF(Data!$C$2&gt;0,(IF(OR(DI$5=Data!$F$2,DI$5=Data!$G$2,(IF(COUNTIF(Data!$A$2:$A$939,DI$7),DI$7=(VLOOKUP(DI$7,Data!$A$2:$A$852,1,FALSE)),0))),"H",IF(AND(DI$7&gt;=$J31,DI$7&lt;=$L31),($D31*$P31/$M31),0))),IF(AND(DI$7&gt;=$J31,DI$7&lt;=$L31),(($D31*$P31)/$M31),0))))))</f>
        <v>0</v>
      </c>
      <c r="DJ32" s="37">
        <f>IF(DJ$7&gt;$L31,(((IF(Data!$C$2&gt;0,(IF(OR(DJ$5=Data!$F$2,DJ$5=Data!$G$2,(IF(COUNTIF(Data!$A$2:$A$939,DJ$7),DJ$7=(VLOOKUP(DJ$7,Data!$A$2:$A$852,1,FALSE)),0))),"H",IF(AND(DJ$7&gt;=$J31,DJ$7&lt;=$K31),($D31*(1-$P31)/$N31),0))),IF(AND(DJ$7&gt;=$J31,DJ$7&lt;=$K31),(($D31-$O31)/$N31),0))))),(((IF(Data!$C$2&gt;0,(IF(OR(DJ$5=Data!$F$2,DJ$5=Data!$G$2,(IF(COUNTIF(Data!$A$2:$A$939,DJ$7),DJ$7=(VLOOKUP(DJ$7,Data!$A$2:$A$852,1,FALSE)),0))),"H",IF(AND(DJ$7&gt;=$J31,DJ$7&lt;=$L31),($D31*$P31/$M31),0))),IF(AND(DJ$7&gt;=$J31,DJ$7&lt;=$L31),(($D31*$P31)/$M31),0))))))</f>
        <v>0</v>
      </c>
      <c r="DK32" s="37">
        <f>IF(DK$7&gt;$L31,(((IF(Data!$C$2&gt;0,(IF(OR(DK$5=Data!$F$2,DK$5=Data!$G$2,(IF(COUNTIF(Data!$A$2:$A$939,DK$7),DK$7=(VLOOKUP(DK$7,Data!$A$2:$A$852,1,FALSE)),0))),"H",IF(AND(DK$7&gt;=$J31,DK$7&lt;=$K31),($D31*(1-$P31)/$N31),0))),IF(AND(DK$7&gt;=$J31,DK$7&lt;=$K31),(($D31-$O31)/$N31),0))))),(((IF(Data!$C$2&gt;0,(IF(OR(DK$5=Data!$F$2,DK$5=Data!$G$2,(IF(COUNTIF(Data!$A$2:$A$939,DK$7),DK$7=(VLOOKUP(DK$7,Data!$A$2:$A$852,1,FALSE)),0))),"H",IF(AND(DK$7&gt;=$J31,DK$7&lt;=$L31),($D31*$P31/$M31),0))),IF(AND(DK$7&gt;=$J31,DK$7&lt;=$L31),(($D31*$P31)/$M31),0))))))</f>
        <v>0</v>
      </c>
      <c r="DL32" s="37" t="str">
        <f>IF(DL$7&gt;$L31,(((IF(Data!$C$2&gt;0,(IF(OR(DL$5=Data!$F$2,DL$5=Data!$G$2,(IF(COUNTIF(Data!$A$2:$A$939,DL$7),DL$7=(VLOOKUP(DL$7,Data!$A$2:$A$852,1,FALSE)),0))),"H",IF(AND(DL$7&gt;=$J31,DL$7&lt;=$K31),($D31*(1-$P31)/$N31),0))),IF(AND(DL$7&gt;=$J31,DL$7&lt;=$K31),(($D31-$O31)/$N31),0))))),(((IF(Data!$C$2&gt;0,(IF(OR(DL$5=Data!$F$2,DL$5=Data!$G$2,(IF(COUNTIF(Data!$A$2:$A$939,DL$7),DL$7=(VLOOKUP(DL$7,Data!$A$2:$A$852,1,FALSE)),0))),"H",IF(AND(DL$7&gt;=$J31,DL$7&lt;=$L31),($D31*$P31/$M31),0))),IF(AND(DL$7&gt;=$J31,DL$7&lt;=$L31),(($D31*$P31)/$M31),0))))))</f>
        <v>H</v>
      </c>
      <c r="DM32" s="37" t="str">
        <f>IF(DM$7&gt;$L31,(((IF(Data!$C$2&gt;0,(IF(OR(DM$5=Data!$F$2,DM$5=Data!$G$2,(IF(COUNTIF(Data!$A$2:$A$939,DM$7),DM$7=(VLOOKUP(DM$7,Data!$A$2:$A$852,1,FALSE)),0))),"H",IF(AND(DM$7&gt;=$J31,DM$7&lt;=$K31),($D31*(1-$P31)/$N31),0))),IF(AND(DM$7&gt;=$J31,DM$7&lt;=$K31),(($D31-$O31)/$N31),0))))),(((IF(Data!$C$2&gt;0,(IF(OR(DM$5=Data!$F$2,DM$5=Data!$G$2,(IF(COUNTIF(Data!$A$2:$A$939,DM$7),DM$7=(VLOOKUP(DM$7,Data!$A$2:$A$852,1,FALSE)),0))),"H",IF(AND(DM$7&gt;=$J31,DM$7&lt;=$L31),($D31*$P31/$M31),0))),IF(AND(DM$7&gt;=$J31,DM$7&lt;=$L31),(($D31*$P31)/$M31),0))))))</f>
        <v>H</v>
      </c>
      <c r="DN32" s="37">
        <f>IF(DN$7&gt;$L31,(((IF(Data!$C$2&gt;0,(IF(OR(DN$5=Data!$F$2,DN$5=Data!$G$2,(IF(COUNTIF(Data!$A$2:$A$939,DN$7),DN$7=(VLOOKUP(DN$7,Data!$A$2:$A$852,1,FALSE)),0))),"H",IF(AND(DN$7&gt;=$J31,DN$7&lt;=$K31),($D31*(1-$P31)/$N31),0))),IF(AND(DN$7&gt;=$J31,DN$7&lt;=$K31),(($D31-$O31)/$N31),0))))),(((IF(Data!$C$2&gt;0,(IF(OR(DN$5=Data!$F$2,DN$5=Data!$G$2,(IF(COUNTIF(Data!$A$2:$A$939,DN$7),DN$7=(VLOOKUP(DN$7,Data!$A$2:$A$852,1,FALSE)),0))),"H",IF(AND(DN$7&gt;=$J31,DN$7&lt;=$L31),($D31*$P31/$M31),0))),IF(AND(DN$7&gt;=$J31,DN$7&lt;=$L31),(($D31*$P31)/$M31),0))))))</f>
        <v>0</v>
      </c>
      <c r="DO32" s="37">
        <f>IF(DO$7&gt;$L31,(((IF(Data!$C$2&gt;0,(IF(OR(DO$5=Data!$F$2,DO$5=Data!$G$2,(IF(COUNTIF(Data!$A$2:$A$939,DO$7),DO$7=(VLOOKUP(DO$7,Data!$A$2:$A$852,1,FALSE)),0))),"H",IF(AND(DO$7&gt;=$J31,DO$7&lt;=$K31),($D31*(1-$P31)/$N31),0))),IF(AND(DO$7&gt;=$J31,DO$7&lt;=$K31),(($D31-$O31)/$N31),0))))),(((IF(Data!$C$2&gt;0,(IF(OR(DO$5=Data!$F$2,DO$5=Data!$G$2,(IF(COUNTIF(Data!$A$2:$A$939,DO$7),DO$7=(VLOOKUP(DO$7,Data!$A$2:$A$852,1,FALSE)),0))),"H",IF(AND(DO$7&gt;=$J31,DO$7&lt;=$L31),($D31*$P31/$M31),0))),IF(AND(DO$7&gt;=$J31,DO$7&lt;=$L31),(($D31*$P31)/$M31),0))))))</f>
        <v>0</v>
      </c>
      <c r="DP32" s="37">
        <f>IF(DP$7&gt;$L31,(((IF(Data!$C$2&gt;0,(IF(OR(DP$5=Data!$F$2,DP$5=Data!$G$2,(IF(COUNTIF(Data!$A$2:$A$939,DP$7),DP$7=(VLOOKUP(DP$7,Data!$A$2:$A$852,1,FALSE)),0))),"H",IF(AND(DP$7&gt;=$J31,DP$7&lt;=$K31),($D31*(1-$P31)/$N31),0))),IF(AND(DP$7&gt;=$J31,DP$7&lt;=$K31),(($D31-$O31)/$N31),0))))),(((IF(Data!$C$2&gt;0,(IF(OR(DP$5=Data!$F$2,DP$5=Data!$G$2,(IF(COUNTIF(Data!$A$2:$A$939,DP$7),DP$7=(VLOOKUP(DP$7,Data!$A$2:$A$852,1,FALSE)),0))),"H",IF(AND(DP$7&gt;=$J31,DP$7&lt;=$L31),($D31*$P31/$M31),0))),IF(AND(DP$7&gt;=$J31,DP$7&lt;=$L31),(($D31*$P31)/$M31),0))))))</f>
        <v>0</v>
      </c>
      <c r="DQ32" s="37">
        <f>IF(DQ$7&gt;$L31,(((IF(Data!$C$2&gt;0,(IF(OR(DQ$5=Data!$F$2,DQ$5=Data!$G$2,(IF(COUNTIF(Data!$A$2:$A$939,DQ$7),DQ$7=(VLOOKUP(DQ$7,Data!$A$2:$A$852,1,FALSE)),0))),"H",IF(AND(DQ$7&gt;=$J31,DQ$7&lt;=$K31),($D31*(1-$P31)/$N31),0))),IF(AND(DQ$7&gt;=$J31,DQ$7&lt;=$K31),(($D31-$O31)/$N31),0))))),(((IF(Data!$C$2&gt;0,(IF(OR(DQ$5=Data!$F$2,DQ$5=Data!$G$2,(IF(COUNTIF(Data!$A$2:$A$939,DQ$7),DQ$7=(VLOOKUP(DQ$7,Data!$A$2:$A$852,1,FALSE)),0))),"H",IF(AND(DQ$7&gt;=$J31,DQ$7&lt;=$L31),($D31*$P31/$M31),0))),IF(AND(DQ$7&gt;=$J31,DQ$7&lt;=$L31),(($D31*$P31)/$M31),0))))))</f>
        <v>0</v>
      </c>
      <c r="DR32" s="37">
        <f>IF(DR$7&gt;$L31,(((IF(Data!$C$2&gt;0,(IF(OR(DR$5=Data!$F$2,DR$5=Data!$G$2,(IF(COUNTIF(Data!$A$2:$A$939,DR$7),DR$7=(VLOOKUP(DR$7,Data!$A$2:$A$852,1,FALSE)),0))),"H",IF(AND(DR$7&gt;=$J31,DR$7&lt;=$K31),($D31*(1-$P31)/$N31),0))),IF(AND(DR$7&gt;=$J31,DR$7&lt;=$K31),(($D31-$O31)/$N31),0))))),(((IF(Data!$C$2&gt;0,(IF(OR(DR$5=Data!$F$2,DR$5=Data!$G$2,(IF(COUNTIF(Data!$A$2:$A$939,DR$7),DR$7=(VLOOKUP(DR$7,Data!$A$2:$A$852,1,FALSE)),0))),"H",IF(AND(DR$7&gt;=$J31,DR$7&lt;=$L31),($D31*$P31/$M31),0))),IF(AND(DR$7&gt;=$J31,DR$7&lt;=$L31),(($D31*$P31)/$M31),0))))))</f>
        <v>0</v>
      </c>
      <c r="DS32" s="37" t="str">
        <f>IF(DS$7&gt;$L31,(((IF(Data!$C$2&gt;0,(IF(OR(DS$5=Data!$F$2,DS$5=Data!$G$2,(IF(COUNTIF(Data!$A$2:$A$939,DS$7),DS$7=(VLOOKUP(DS$7,Data!$A$2:$A$852,1,FALSE)),0))),"H",IF(AND(DS$7&gt;=$J31,DS$7&lt;=$K31),($D31*(1-$P31)/$N31),0))),IF(AND(DS$7&gt;=$J31,DS$7&lt;=$K31),(($D31-$O31)/$N31),0))))),(((IF(Data!$C$2&gt;0,(IF(OR(DS$5=Data!$F$2,DS$5=Data!$G$2,(IF(COUNTIF(Data!$A$2:$A$939,DS$7),DS$7=(VLOOKUP(DS$7,Data!$A$2:$A$852,1,FALSE)),0))),"H",IF(AND(DS$7&gt;=$J31,DS$7&lt;=$L31),($D31*$P31/$M31),0))),IF(AND(DS$7&gt;=$J31,DS$7&lt;=$L31),(($D31*$P31)/$M31),0))))))</f>
        <v>H</v>
      </c>
      <c r="DT32" s="37" t="str">
        <f>IF(DT$7&gt;$L31,(((IF(Data!$C$2&gt;0,(IF(OR(DT$5=Data!$F$2,DT$5=Data!$G$2,(IF(COUNTIF(Data!$A$2:$A$939,DT$7),DT$7=(VLOOKUP(DT$7,Data!$A$2:$A$852,1,FALSE)),0))),"H",IF(AND(DT$7&gt;=$J31,DT$7&lt;=$K31),($D31*(1-$P31)/$N31),0))),IF(AND(DT$7&gt;=$J31,DT$7&lt;=$K31),(($D31-$O31)/$N31),0))))),(((IF(Data!$C$2&gt;0,(IF(OR(DT$5=Data!$F$2,DT$5=Data!$G$2,(IF(COUNTIF(Data!$A$2:$A$939,DT$7),DT$7=(VLOOKUP(DT$7,Data!$A$2:$A$852,1,FALSE)),0))),"H",IF(AND(DT$7&gt;=$J31,DT$7&lt;=$L31),($D31*$P31/$M31),0))),IF(AND(DT$7&gt;=$J31,DT$7&lt;=$L31),(($D31*$P31)/$M31),0))))))</f>
        <v>H</v>
      </c>
      <c r="DU32" s="37">
        <f>IF(DU$7&gt;$L31,(((IF(Data!$C$2&gt;0,(IF(OR(DU$5=Data!$F$2,DU$5=Data!$G$2,(IF(COUNTIF(Data!$A$2:$A$939,DU$7),DU$7=(VLOOKUP(DU$7,Data!$A$2:$A$852,1,FALSE)),0))),"H",IF(AND(DU$7&gt;=$J31,DU$7&lt;=$K31),($D31*(1-$P31)/$N31),0))),IF(AND(DU$7&gt;=$J31,DU$7&lt;=$K31),(($D31-$O31)/$N31),0))))),(((IF(Data!$C$2&gt;0,(IF(OR(DU$5=Data!$F$2,DU$5=Data!$G$2,(IF(COUNTIF(Data!$A$2:$A$939,DU$7),DU$7=(VLOOKUP(DU$7,Data!$A$2:$A$852,1,FALSE)),0))),"H",IF(AND(DU$7&gt;=$J31,DU$7&lt;=$L31),($D31*$P31/$M31),0))),IF(AND(DU$7&gt;=$J31,DU$7&lt;=$L31),(($D31*$P31)/$M31),0))))))</f>
        <v>0</v>
      </c>
      <c r="DV32" s="37">
        <f>IF(DV$7&gt;$L31,(((IF(Data!$C$2&gt;0,(IF(OR(DV$5=Data!$F$2,DV$5=Data!$G$2,(IF(COUNTIF(Data!$A$2:$A$939,DV$7),DV$7=(VLOOKUP(DV$7,Data!$A$2:$A$852,1,FALSE)),0))),"H",IF(AND(DV$7&gt;=$J31,DV$7&lt;=$K31),($D31*(1-$P31)/$N31),0))),IF(AND(DV$7&gt;=$J31,DV$7&lt;=$K31),(($D31-$O31)/$N31),0))))),(((IF(Data!$C$2&gt;0,(IF(OR(DV$5=Data!$F$2,DV$5=Data!$G$2,(IF(COUNTIF(Data!$A$2:$A$939,DV$7),DV$7=(VLOOKUP(DV$7,Data!$A$2:$A$852,1,FALSE)),0))),"H",IF(AND(DV$7&gt;=$J31,DV$7&lt;=$L31),($D31*$P31/$M31),0))),IF(AND(DV$7&gt;=$J31,DV$7&lt;=$L31),(($D31*$P31)/$M31),0))))))</f>
        <v>0</v>
      </c>
      <c r="DW32" s="37">
        <f>IF(DW$7&gt;$L31,(((IF(Data!$C$2&gt;0,(IF(OR(DW$5=Data!$F$2,DW$5=Data!$G$2,(IF(COUNTIF(Data!$A$2:$A$939,DW$7),DW$7=(VLOOKUP(DW$7,Data!$A$2:$A$852,1,FALSE)),0))),"H",IF(AND(DW$7&gt;=$J31,DW$7&lt;=$K31),($D31*(1-$P31)/$N31),0))),IF(AND(DW$7&gt;=$J31,DW$7&lt;=$K31),(($D31-$O31)/$N31),0))))),(((IF(Data!$C$2&gt;0,(IF(OR(DW$5=Data!$F$2,DW$5=Data!$G$2,(IF(COUNTIF(Data!$A$2:$A$939,DW$7),DW$7=(VLOOKUP(DW$7,Data!$A$2:$A$852,1,FALSE)),0))),"H",IF(AND(DW$7&gt;=$J31,DW$7&lt;=$L31),($D31*$P31/$M31),0))),IF(AND(DW$7&gt;=$J31,DW$7&lt;=$L31),(($D31*$P31)/$M31),0))))))</f>
        <v>0</v>
      </c>
      <c r="DX32" s="37">
        <f>IF(DX$7&gt;$L31,(((IF(Data!$C$2&gt;0,(IF(OR(DX$5=Data!$F$2,DX$5=Data!$G$2,(IF(COUNTIF(Data!$A$2:$A$939,DX$7),DX$7=(VLOOKUP(DX$7,Data!$A$2:$A$852,1,FALSE)),0))),"H",IF(AND(DX$7&gt;=$J31,DX$7&lt;=$K31),($D31*(1-$P31)/$N31),0))),IF(AND(DX$7&gt;=$J31,DX$7&lt;=$K31),(($D31-$O31)/$N31),0))))),(((IF(Data!$C$2&gt;0,(IF(OR(DX$5=Data!$F$2,DX$5=Data!$G$2,(IF(COUNTIF(Data!$A$2:$A$939,DX$7),DX$7=(VLOOKUP(DX$7,Data!$A$2:$A$852,1,FALSE)),0))),"H",IF(AND(DX$7&gt;=$J31,DX$7&lt;=$L31),($D31*$P31/$M31),0))),IF(AND(DX$7&gt;=$J31,DX$7&lt;=$L31),(($D31*$P31)/$M31),0))))))</f>
        <v>0</v>
      </c>
      <c r="DY32" s="37">
        <f>IF(DY$7&gt;$L31,(((IF(Data!$C$2&gt;0,(IF(OR(DY$5=Data!$F$2,DY$5=Data!$G$2,(IF(COUNTIF(Data!$A$2:$A$939,DY$7),DY$7=(VLOOKUP(DY$7,Data!$A$2:$A$852,1,FALSE)),0))),"H",IF(AND(DY$7&gt;=$J31,DY$7&lt;=$K31),($D31*(1-$P31)/$N31),0))),IF(AND(DY$7&gt;=$J31,DY$7&lt;=$K31),(($D31-$O31)/$N31),0))))),(((IF(Data!$C$2&gt;0,(IF(OR(DY$5=Data!$F$2,DY$5=Data!$G$2,(IF(COUNTIF(Data!$A$2:$A$939,DY$7),DY$7=(VLOOKUP(DY$7,Data!$A$2:$A$852,1,FALSE)),0))),"H",IF(AND(DY$7&gt;=$J31,DY$7&lt;=$L31),($D31*$P31/$M31),0))),IF(AND(DY$7&gt;=$J31,DY$7&lt;=$L31),(($D31*$P31)/$M31),0))))))</f>
        <v>0</v>
      </c>
      <c r="DZ32" s="37" t="str">
        <f>IF(DZ$7&gt;$L31,(((IF(Data!$C$2&gt;0,(IF(OR(DZ$5=Data!$F$2,DZ$5=Data!$G$2,(IF(COUNTIF(Data!$A$2:$A$939,DZ$7),DZ$7=(VLOOKUP(DZ$7,Data!$A$2:$A$852,1,FALSE)),0))),"H",IF(AND(DZ$7&gt;=$J31,DZ$7&lt;=$K31),($D31*(1-$P31)/$N31),0))),IF(AND(DZ$7&gt;=$J31,DZ$7&lt;=$K31),(($D31-$O31)/$N31),0))))),(((IF(Data!$C$2&gt;0,(IF(OR(DZ$5=Data!$F$2,DZ$5=Data!$G$2,(IF(COUNTIF(Data!$A$2:$A$939,DZ$7),DZ$7=(VLOOKUP(DZ$7,Data!$A$2:$A$852,1,FALSE)),0))),"H",IF(AND(DZ$7&gt;=$J31,DZ$7&lt;=$L31),($D31*$P31/$M31),0))),IF(AND(DZ$7&gt;=$J31,DZ$7&lt;=$L31),(($D31*$P31)/$M31),0))))))</f>
        <v>H</v>
      </c>
      <c r="EA32" s="37" t="str">
        <f>IF(EA$7&gt;$L31,(((IF(Data!$C$2&gt;0,(IF(OR(EA$5=Data!$F$2,EA$5=Data!$G$2,(IF(COUNTIF(Data!$A$2:$A$939,EA$7),EA$7=(VLOOKUP(EA$7,Data!$A$2:$A$852,1,FALSE)),0))),"H",IF(AND(EA$7&gt;=$J31,EA$7&lt;=$K31),($D31*(1-$P31)/$N31),0))),IF(AND(EA$7&gt;=$J31,EA$7&lt;=$K31),(($D31-$O31)/$N31),0))))),(((IF(Data!$C$2&gt;0,(IF(OR(EA$5=Data!$F$2,EA$5=Data!$G$2,(IF(COUNTIF(Data!$A$2:$A$939,EA$7),EA$7=(VLOOKUP(EA$7,Data!$A$2:$A$852,1,FALSE)),0))),"H",IF(AND(EA$7&gt;=$J31,EA$7&lt;=$L31),($D31*$P31/$M31),0))),IF(AND(EA$7&gt;=$J31,EA$7&lt;=$L31),(($D31*$P31)/$M31),0))))))</f>
        <v>H</v>
      </c>
      <c r="EB32" s="37">
        <f>IF(EB$7&gt;$L31,(((IF(Data!$C$2&gt;0,(IF(OR(EB$5=Data!$F$2,EB$5=Data!$G$2,(IF(COUNTIF(Data!$A$2:$A$939,EB$7),EB$7=(VLOOKUP(EB$7,Data!$A$2:$A$852,1,FALSE)),0))),"H",IF(AND(EB$7&gt;=$J31,EB$7&lt;=$K31),($D31*(1-$P31)/$N31),0))),IF(AND(EB$7&gt;=$J31,EB$7&lt;=$K31),(($D31-$O31)/$N31),0))))),(((IF(Data!$C$2&gt;0,(IF(OR(EB$5=Data!$F$2,EB$5=Data!$G$2,(IF(COUNTIF(Data!$A$2:$A$939,EB$7),EB$7=(VLOOKUP(EB$7,Data!$A$2:$A$852,1,FALSE)),0))),"H",IF(AND(EB$7&gt;=$J31,EB$7&lt;=$L31),($D31*$P31/$M31),0))),IF(AND(EB$7&gt;=$J31,EB$7&lt;=$L31),(($D31*$P31)/$M31),0))))))</f>
        <v>0</v>
      </c>
      <c r="EC32" s="37">
        <f>IF(EC$7&gt;$L31,(((IF(Data!$C$2&gt;0,(IF(OR(EC$5=Data!$F$2,EC$5=Data!$G$2,(IF(COUNTIF(Data!$A$2:$A$939,EC$7),EC$7=(VLOOKUP(EC$7,Data!$A$2:$A$852,1,FALSE)),0))),"H",IF(AND(EC$7&gt;=$J31,EC$7&lt;=$K31),($D31*(1-$P31)/$N31),0))),IF(AND(EC$7&gt;=$J31,EC$7&lt;=$K31),(($D31-$O31)/$N31),0))))),(((IF(Data!$C$2&gt;0,(IF(OR(EC$5=Data!$F$2,EC$5=Data!$G$2,(IF(COUNTIF(Data!$A$2:$A$939,EC$7),EC$7=(VLOOKUP(EC$7,Data!$A$2:$A$852,1,FALSE)),0))),"H",IF(AND(EC$7&gt;=$J31,EC$7&lt;=$L31),($D31*$P31/$M31),0))),IF(AND(EC$7&gt;=$J31,EC$7&lt;=$L31),(($D31*$P31)/$M31),0))))))</f>
        <v>0</v>
      </c>
      <c r="ED32" s="37">
        <f>IF(ED$7&gt;$L31,(((IF(Data!$C$2&gt;0,(IF(OR(ED$5=Data!$F$2,ED$5=Data!$G$2,(IF(COUNTIF(Data!$A$2:$A$939,ED$7),ED$7=(VLOOKUP(ED$7,Data!$A$2:$A$852,1,FALSE)),0))),"H",IF(AND(ED$7&gt;=$J31,ED$7&lt;=$K31),($D31*(1-$P31)/$N31),0))),IF(AND(ED$7&gt;=$J31,ED$7&lt;=$K31),(($D31-$O31)/$N31),0))))),(((IF(Data!$C$2&gt;0,(IF(OR(ED$5=Data!$F$2,ED$5=Data!$G$2,(IF(COUNTIF(Data!$A$2:$A$939,ED$7),ED$7=(VLOOKUP(ED$7,Data!$A$2:$A$852,1,FALSE)),0))),"H",IF(AND(ED$7&gt;=$J31,ED$7&lt;=$L31),($D31*$P31/$M31),0))),IF(AND(ED$7&gt;=$J31,ED$7&lt;=$L31),(($D31*$P31)/$M31),0))))))</f>
        <v>0</v>
      </c>
      <c r="EE32" s="37">
        <f>IF(EE$7&gt;$L31,(((IF(Data!$C$2&gt;0,(IF(OR(EE$5=Data!$F$2,EE$5=Data!$G$2,(IF(COUNTIF(Data!$A$2:$A$939,EE$7),EE$7=(VLOOKUP(EE$7,Data!$A$2:$A$852,1,FALSE)),0))),"H",IF(AND(EE$7&gt;=$J31,EE$7&lt;=$K31),($D31*(1-$P31)/$N31),0))),IF(AND(EE$7&gt;=$J31,EE$7&lt;=$K31),(($D31-$O31)/$N31),0))))),(((IF(Data!$C$2&gt;0,(IF(OR(EE$5=Data!$F$2,EE$5=Data!$G$2,(IF(COUNTIF(Data!$A$2:$A$939,EE$7),EE$7=(VLOOKUP(EE$7,Data!$A$2:$A$852,1,FALSE)),0))),"H",IF(AND(EE$7&gt;=$J31,EE$7&lt;=$L31),($D31*$P31/$M31),0))),IF(AND(EE$7&gt;=$J31,EE$7&lt;=$L31),(($D31*$P31)/$M31),0))))))</f>
        <v>0</v>
      </c>
      <c r="EF32" s="37">
        <f>IF(EF$7&gt;$L31,(((IF(Data!$C$2&gt;0,(IF(OR(EF$5=Data!$F$2,EF$5=Data!$G$2,(IF(COUNTIF(Data!$A$2:$A$939,EF$7),EF$7=(VLOOKUP(EF$7,Data!$A$2:$A$852,1,FALSE)),0))),"H",IF(AND(EF$7&gt;=$J31,EF$7&lt;=$K31),($D31*(1-$P31)/$N31),0))),IF(AND(EF$7&gt;=$J31,EF$7&lt;=$K31),(($D31-$O31)/$N31),0))))),(((IF(Data!$C$2&gt;0,(IF(OR(EF$5=Data!$F$2,EF$5=Data!$G$2,(IF(COUNTIF(Data!$A$2:$A$939,EF$7),EF$7=(VLOOKUP(EF$7,Data!$A$2:$A$852,1,FALSE)),0))),"H",IF(AND(EF$7&gt;=$J31,EF$7&lt;=$L31),($D31*$P31/$M31),0))),IF(AND(EF$7&gt;=$J31,EF$7&lt;=$L31),(($D31*$P31)/$M31),0))))))</f>
        <v>0</v>
      </c>
      <c r="EG32" s="37" t="str">
        <f>IF(EG$7&gt;$L31,(((IF(Data!$C$2&gt;0,(IF(OR(EG$5=Data!$F$2,EG$5=Data!$G$2,(IF(COUNTIF(Data!$A$2:$A$939,EG$7),EG$7=(VLOOKUP(EG$7,Data!$A$2:$A$852,1,FALSE)),0))),"H",IF(AND(EG$7&gt;=$J31,EG$7&lt;=$K31),($D31*(1-$P31)/$N31),0))),IF(AND(EG$7&gt;=$J31,EG$7&lt;=$K31),(($D31-$O31)/$N31),0))))),(((IF(Data!$C$2&gt;0,(IF(OR(EG$5=Data!$F$2,EG$5=Data!$G$2,(IF(COUNTIF(Data!$A$2:$A$939,EG$7),EG$7=(VLOOKUP(EG$7,Data!$A$2:$A$852,1,FALSE)),0))),"H",IF(AND(EG$7&gt;=$J31,EG$7&lt;=$L31),($D31*$P31/$M31),0))),IF(AND(EG$7&gt;=$J31,EG$7&lt;=$L31),(($D31*$P31)/$M31),0))))))</f>
        <v>H</v>
      </c>
      <c r="EH32" s="37" t="str">
        <f>IF(EH$7&gt;$L31,(((IF(Data!$C$2&gt;0,(IF(OR(EH$5=Data!$F$2,EH$5=Data!$G$2,(IF(COUNTIF(Data!$A$2:$A$939,EH$7),EH$7=(VLOOKUP(EH$7,Data!$A$2:$A$852,1,FALSE)),0))),"H",IF(AND(EH$7&gt;=$J31,EH$7&lt;=$K31),($D31*(1-$P31)/$N31),0))),IF(AND(EH$7&gt;=$J31,EH$7&lt;=$K31),(($D31-$O31)/$N31),0))))),(((IF(Data!$C$2&gt;0,(IF(OR(EH$5=Data!$F$2,EH$5=Data!$G$2,(IF(COUNTIF(Data!$A$2:$A$939,EH$7),EH$7=(VLOOKUP(EH$7,Data!$A$2:$A$852,1,FALSE)),0))),"H",IF(AND(EH$7&gt;=$J31,EH$7&lt;=$L31),($D31*$P31/$M31),0))),IF(AND(EH$7&gt;=$J31,EH$7&lt;=$L31),(($D31*$P31)/$M31),0))))))</f>
        <v>H</v>
      </c>
      <c r="EI32" s="37">
        <f>IF(EI$7&gt;$L31,(((IF(Data!$C$2&gt;0,(IF(OR(EI$5=Data!$F$2,EI$5=Data!$G$2,(IF(COUNTIF(Data!$A$2:$A$939,EI$7),EI$7=(VLOOKUP(EI$7,Data!$A$2:$A$852,1,FALSE)),0))),"H",IF(AND(EI$7&gt;=$J31,EI$7&lt;=$K31),($D31*(1-$P31)/$N31),0))),IF(AND(EI$7&gt;=$J31,EI$7&lt;=$K31),(($D31-$O31)/$N31),0))))),(((IF(Data!$C$2&gt;0,(IF(OR(EI$5=Data!$F$2,EI$5=Data!$G$2,(IF(COUNTIF(Data!$A$2:$A$939,EI$7),EI$7=(VLOOKUP(EI$7,Data!$A$2:$A$852,1,FALSE)),0))),"H",IF(AND(EI$7&gt;=$J31,EI$7&lt;=$L31),($D31*$P31/$M31),0))),IF(AND(EI$7&gt;=$J31,EI$7&lt;=$L31),(($D31*$P31)/$M31),0))))))</f>
        <v>0</v>
      </c>
      <c r="EJ32" s="37">
        <f>IF(EJ$7&gt;$L31,(((IF(Data!$C$2&gt;0,(IF(OR(EJ$5=Data!$F$2,EJ$5=Data!$G$2,(IF(COUNTIF(Data!$A$2:$A$939,EJ$7),EJ$7=(VLOOKUP(EJ$7,Data!$A$2:$A$852,1,FALSE)),0))),"H",IF(AND(EJ$7&gt;=$J31,EJ$7&lt;=$K31),($D31*(1-$P31)/$N31),0))),IF(AND(EJ$7&gt;=$J31,EJ$7&lt;=$K31),(($D31-$O31)/$N31),0))))),(((IF(Data!$C$2&gt;0,(IF(OR(EJ$5=Data!$F$2,EJ$5=Data!$G$2,(IF(COUNTIF(Data!$A$2:$A$939,EJ$7),EJ$7=(VLOOKUP(EJ$7,Data!$A$2:$A$852,1,FALSE)),0))),"H",IF(AND(EJ$7&gt;=$J31,EJ$7&lt;=$L31),($D31*$P31/$M31),0))),IF(AND(EJ$7&gt;=$J31,EJ$7&lt;=$L31),(($D31*$P31)/$M31),0))))))</f>
        <v>0</v>
      </c>
      <c r="EK32" s="37">
        <f>IF(EK$7&gt;$L31,(((IF(Data!$C$2&gt;0,(IF(OR(EK$5=Data!$F$2,EK$5=Data!$G$2,(IF(COUNTIF(Data!$A$2:$A$939,EK$7),EK$7=(VLOOKUP(EK$7,Data!$A$2:$A$852,1,FALSE)),0))),"H",IF(AND(EK$7&gt;=$J31,EK$7&lt;=$K31),($D31*(1-$P31)/$N31),0))),IF(AND(EK$7&gt;=$J31,EK$7&lt;=$K31),(($D31-$O31)/$N31),0))))),(((IF(Data!$C$2&gt;0,(IF(OR(EK$5=Data!$F$2,EK$5=Data!$G$2,(IF(COUNTIF(Data!$A$2:$A$939,EK$7),EK$7=(VLOOKUP(EK$7,Data!$A$2:$A$852,1,FALSE)),0))),"H",IF(AND(EK$7&gt;=$J31,EK$7&lt;=$L31),($D31*$P31/$M31),0))),IF(AND(EK$7&gt;=$J31,EK$7&lt;=$L31),(($D31*$P31)/$M31),0))))))</f>
        <v>0</v>
      </c>
      <c r="EL32" s="37">
        <f>IF(EL$7&gt;$L31,(((IF(Data!$C$2&gt;0,(IF(OR(EL$5=Data!$F$2,EL$5=Data!$G$2,(IF(COUNTIF(Data!$A$2:$A$939,EL$7),EL$7=(VLOOKUP(EL$7,Data!$A$2:$A$852,1,FALSE)),0))),"H",IF(AND(EL$7&gt;=$J31,EL$7&lt;=$K31),($D31*(1-$P31)/$N31),0))),IF(AND(EL$7&gt;=$J31,EL$7&lt;=$K31),(($D31-$O31)/$N31),0))))),(((IF(Data!$C$2&gt;0,(IF(OR(EL$5=Data!$F$2,EL$5=Data!$G$2,(IF(COUNTIF(Data!$A$2:$A$939,EL$7),EL$7=(VLOOKUP(EL$7,Data!$A$2:$A$852,1,FALSE)),0))),"H",IF(AND(EL$7&gt;=$J31,EL$7&lt;=$L31),($D31*$P31/$M31),0))),IF(AND(EL$7&gt;=$J31,EL$7&lt;=$L31),(($D31*$P31)/$M31),0))))))</f>
        <v>0</v>
      </c>
      <c r="EM32" s="37">
        <f>IF(EM$7&gt;$L31,(((IF(Data!$C$2&gt;0,(IF(OR(EM$5=Data!$F$2,EM$5=Data!$G$2,(IF(COUNTIF(Data!$A$2:$A$939,EM$7),EM$7=(VLOOKUP(EM$7,Data!$A$2:$A$852,1,FALSE)),0))),"H",IF(AND(EM$7&gt;=$J31,EM$7&lt;=$K31),($D31*(1-$P31)/$N31),0))),IF(AND(EM$7&gt;=$J31,EM$7&lt;=$K31),(($D31-$O31)/$N31),0))))),(((IF(Data!$C$2&gt;0,(IF(OR(EM$5=Data!$F$2,EM$5=Data!$G$2,(IF(COUNTIF(Data!$A$2:$A$939,EM$7),EM$7=(VLOOKUP(EM$7,Data!$A$2:$A$852,1,FALSE)),0))),"H",IF(AND(EM$7&gt;=$J31,EM$7&lt;=$L31),($D31*$P31/$M31),0))),IF(AND(EM$7&gt;=$J31,EM$7&lt;=$L31),(($D31*$P31)/$M31),0))))))</f>
        <v>0</v>
      </c>
      <c r="EN32" s="37" t="str">
        <f>IF(EN$7&gt;$L31,(((IF(Data!$C$2&gt;0,(IF(OR(EN$5=Data!$F$2,EN$5=Data!$G$2,(IF(COUNTIF(Data!$A$2:$A$939,EN$7),EN$7=(VLOOKUP(EN$7,Data!$A$2:$A$852,1,FALSE)),0))),"H",IF(AND(EN$7&gt;=$J31,EN$7&lt;=$K31),($D31*(1-$P31)/$N31),0))),IF(AND(EN$7&gt;=$J31,EN$7&lt;=$K31),(($D31-$O31)/$N31),0))))),(((IF(Data!$C$2&gt;0,(IF(OR(EN$5=Data!$F$2,EN$5=Data!$G$2,(IF(COUNTIF(Data!$A$2:$A$939,EN$7),EN$7=(VLOOKUP(EN$7,Data!$A$2:$A$852,1,FALSE)),0))),"H",IF(AND(EN$7&gt;=$J31,EN$7&lt;=$L31),($D31*$P31/$M31),0))),IF(AND(EN$7&gt;=$J31,EN$7&lt;=$L31),(($D31*$P31)/$M31),0))))))</f>
        <v>H</v>
      </c>
      <c r="EO32" s="38" t="str">
        <f>IF(EO$7&gt;$L31,(((IF(Data!$C$2&gt;0,(IF(OR(EO$5=Data!$F$2,EO$5=Data!$G$2,(IF(COUNTIF(Data!$A$2:$A$939,EO$7),EO$7=(VLOOKUP(EO$7,Data!$A$2:$A$852,1,FALSE)),0))),"H",IF(AND(EO$7&gt;=$J31,EO$7&lt;=$K31),($D31*(1-$P31)/$N31),0))),IF(AND(EO$7&gt;=$J31,EO$7&lt;=$K31),(($D31-$O31)/$N31),0))))),(((IF(Data!$C$2&gt;0,(IF(OR(EO$5=Data!$F$2,EO$5=Data!$G$2,(IF(COUNTIF(Data!$A$2:$A$939,EO$7),EO$7=(VLOOKUP(EO$7,Data!$A$2:$A$852,1,FALSE)),0))),"H",IF(AND(EO$7&gt;=$J31,EO$7&lt;=$L31),($D31*$P31/$M31),0))),IF(AND(EO$7&gt;=$J31,EO$7&lt;=$L31),(($D31*$P31)/$M31),0))))))</f>
        <v>H</v>
      </c>
      <c r="EP32" s="8" t="s">
        <v>48</v>
      </c>
      <c r="EQ32" s="18">
        <f>SUM(T32:EO32)-D31</f>
        <v>0</v>
      </c>
    </row>
    <row r="33" spans="1:147" ht="30" customHeight="1" thickTop="1">
      <c r="A33" s="370"/>
      <c r="B33" s="368"/>
      <c r="C33" s="368" t="s">
        <v>253</v>
      </c>
      <c r="D33" s="346">
        <v>16</v>
      </c>
      <c r="E33" s="350">
        <v>45125</v>
      </c>
      <c r="F33" s="350">
        <v>45126</v>
      </c>
      <c r="G33" s="348">
        <f>IF(F33&gt;0,(IF(E33&gt;0,IF(Data!$C$2&gt;0,((NETWORKDAYS.INTL(E33,F33,Data!$C$2,Data!$A$2:$A$1242))),((F33-E33)+1)),0)),0)</f>
        <v>2</v>
      </c>
      <c r="H33" s="346">
        <f>I33*D33</f>
        <v>16</v>
      </c>
      <c r="I33" s="362">
        <f>IF(G33&gt;0,((IF(AND(E33&lt;=$EJ$3,F33&gt;=$EJ$3),(IF(Data!$C$2&gt;0,NETWORKDAYS.INTL(E33,$EJ$3,Data!$C$2,Data!$A$2:$A$1231),$EJ$3-E33)),IF(F33&lt;=$EJ$3,G33,0)))/G33),0)</f>
        <v>1</v>
      </c>
      <c r="J33" s="350">
        <v>45129</v>
      </c>
      <c r="K33" s="350">
        <v>45132</v>
      </c>
      <c r="L33" s="350">
        <f>IF(K33&gt;=$EJ$3,$EJ$3,K33)</f>
        <v>45132</v>
      </c>
      <c r="M33" s="348">
        <f>IF(L33&gt;0,(IF(J33&gt;0,IF(Data!$C$2&gt;0,((NETWORKDAYS.INTL(J33,L33,Data!$C$2,Data!$A$2:$A$1242))),((L33-J33)+1)),0)),0)</f>
        <v>2</v>
      </c>
      <c r="N33" s="348">
        <f>IF(P33=1,0,IF(L33&gt;0,(IF(J33&gt;0,IF(Data!$C$2&gt;0,(((NETWORKDAYS.INTL($EJ$3,K33,Data!$C$2,Data!$A$2:$A$1242)))-1),((-$EJ$3+K33))),0)),0))</f>
        <v>0</v>
      </c>
      <c r="O33" s="346">
        <f>P33*D33</f>
        <v>16</v>
      </c>
      <c r="P33" s="362">
        <v>1</v>
      </c>
      <c r="Q33" s="344">
        <f>IF(K33&gt;0,F33-K33,0)</f>
        <v>-6</v>
      </c>
      <c r="R33" s="346">
        <f>IF(K33&gt;0,O33-H33,0)</f>
        <v>0</v>
      </c>
      <c r="S33" s="341">
        <f>IF(P33&gt;0,P33-I33,0)</f>
        <v>0</v>
      </c>
      <c r="T33" s="33">
        <f>IF(Data!$C$2&gt;0,(IF(OR(T$5=Data!$F$2,T$5=Data!$G$2,(IF(COUNTIF(Data!$A$2:$A$939,T$7),T$7=(VLOOKUP(T$7,Data!$A$2:$A$852,1,FALSE)),0))),"H",IF(AND(T$7&gt;=$E33,T$7&lt;=$F33),($D33/$G33),0))),IF(AND(T$7&gt;=$E33,T$7&lt;=$F33),($D33/$G33),0))</f>
        <v>0</v>
      </c>
      <c r="U33" s="34">
        <f>IF(Data!$C$2&gt;0,(IF(OR(U$5=Data!$F$2,U$5=Data!$G$2,(IF(COUNTIF(Data!$A$2:$A$939,U$7),U$7=(VLOOKUP(U$7,Data!$A$2:$A$852,1,FALSE)),0))),"H",IF(AND(U$7&gt;=$E33,U$7&lt;=$F33),($D33/$G33),0))),IF(AND(U$7&gt;=$E33,U$7&lt;=$F33),($D33/$G33),0))</f>
        <v>0</v>
      </c>
      <c r="V33" s="34">
        <f>IF(Data!$C$2&gt;0,(IF(OR(V$5=Data!$F$2,V$5=Data!$G$2,(IF(COUNTIF(Data!$A$2:$A$939,V$7),V$7=(VLOOKUP(V$7,Data!$A$2:$A$852,1,FALSE)),0))),"H",IF(AND(V$7&gt;=$E33,V$7&lt;=$F33),($D33/$G33),0))),IF(AND(V$7&gt;=$E33,V$7&lt;=$F33),($D33/$G33),0))</f>
        <v>0</v>
      </c>
      <c r="W33" s="34">
        <f>IF(Data!$C$2&gt;0,(IF(OR(W$5=Data!$F$2,W$5=Data!$G$2,(IF(COUNTIF(Data!$A$2:$A$939,W$7),W$7=(VLOOKUP(W$7,Data!$A$2:$A$852,1,FALSE)),0))),"H",IF(AND(W$7&gt;=$E33,W$7&lt;=$F33),($D33/$G33),0))),IF(AND(W$7&gt;=$E33,W$7&lt;=$F33),($D33/$G33),0))</f>
        <v>0</v>
      </c>
      <c r="X33" s="34">
        <f>IF(Data!$C$2&gt;0,(IF(OR(X$5=Data!$F$2,X$5=Data!$G$2,(IF(COUNTIF(Data!$A$2:$A$939,X$7),X$7=(VLOOKUP(X$7,Data!$A$2:$A$852,1,FALSE)),0))),"H",IF(AND(X$7&gt;=$E33,X$7&lt;=$F33),($D33/$G33),0))),IF(AND(X$7&gt;=$E33,X$7&lt;=$F33),($D33/$G33),0))</f>
        <v>0</v>
      </c>
      <c r="Y33" s="34" t="str">
        <f>IF(Data!$C$2&gt;0,(IF(OR(Y$5=Data!$F$2,Y$5=Data!$G$2,(IF(COUNTIF(Data!$A$2:$A$939,Y$7),Y$7=(VLOOKUP(Y$7,Data!$A$2:$A$852,1,FALSE)),0))),"H",IF(AND(Y$7&gt;=$E33,Y$7&lt;=$F33),($D33/$G33),0))),IF(AND(Y$7&gt;=$E33,Y$7&lt;=$F33),($D33/$G33),0))</f>
        <v>H</v>
      </c>
      <c r="Z33" s="34" t="str">
        <f>IF(Data!$C$2&gt;0,(IF(OR(Z$5=Data!$F$2,Z$5=Data!$G$2,(IF(COUNTIF(Data!$A$2:$A$939,Z$7),Z$7=(VLOOKUP(Z$7,Data!$A$2:$A$852,1,FALSE)),0))),"H",IF(AND(Z$7&gt;=$E33,Z$7&lt;=$F33),($D33/$G33),0))),IF(AND(Z$7&gt;=$E33,Z$7&lt;=$F33),($D33/$G33),0))</f>
        <v>H</v>
      </c>
      <c r="AA33" s="34">
        <f>IF(Data!$C$2&gt;0,(IF(OR(AA$5=Data!$F$2,AA$5=Data!$G$2,(IF(COUNTIF(Data!$A$2:$A$939,AA$7),AA$7=(VLOOKUP(AA$7,Data!$A$2:$A$852,1,FALSE)),0))),"H",IF(AND(AA$7&gt;=$E33,AA$7&lt;=$F33),($D33/$G33),0))),IF(AND(AA$7&gt;=$E33,AA$7&lt;=$F33),($D33/$G33),0))</f>
        <v>0</v>
      </c>
      <c r="AB33" s="34">
        <f>IF(Data!$C$2&gt;0,(IF(OR(AB$5=Data!$F$2,AB$5=Data!$G$2,(IF(COUNTIF(Data!$A$2:$A$939,AB$7),AB$7=(VLOOKUP(AB$7,Data!$A$2:$A$852,1,FALSE)),0))),"H",IF(AND(AB$7&gt;=$E33,AB$7&lt;=$F33),($D33/$G33),0))),IF(AND(AB$7&gt;=$E33,AB$7&lt;=$F33),($D33/$G33),0))</f>
        <v>0</v>
      </c>
      <c r="AC33" s="34">
        <f>IF(Data!$C$2&gt;0,(IF(OR(AC$5=Data!$F$2,AC$5=Data!$G$2,(IF(COUNTIF(Data!$A$2:$A$939,AC$7),AC$7=(VLOOKUP(AC$7,Data!$A$2:$A$852,1,FALSE)),0))),"H",IF(AND(AC$7&gt;=$E33,AC$7&lt;=$F33),($D33/$G33),0))),IF(AND(AC$7&gt;=$E33,AC$7&lt;=$F33),($D33/$G33),0))</f>
        <v>0</v>
      </c>
      <c r="AD33" s="34">
        <f>IF(Data!$C$2&gt;0,(IF(OR(AD$5=Data!$F$2,AD$5=Data!$G$2,(IF(COUNTIF(Data!$A$2:$A$939,AD$7),AD$7=(VLOOKUP(AD$7,Data!$A$2:$A$852,1,FALSE)),0))),"H",IF(AND(AD$7&gt;=$E33,AD$7&lt;=$F33),($D33/$G33),0))),IF(AND(AD$7&gt;=$E33,AD$7&lt;=$F33),($D33/$G33),0))</f>
        <v>0</v>
      </c>
      <c r="AE33" s="34">
        <f>IF(Data!$C$2&gt;0,(IF(OR(AE$5=Data!$F$2,AE$5=Data!$G$2,(IF(COUNTIF(Data!$A$2:$A$939,AE$7),AE$7=(VLOOKUP(AE$7,Data!$A$2:$A$852,1,FALSE)),0))),"H",IF(AND(AE$7&gt;=$E33,AE$7&lt;=$F33),($D33/$G33),0))),IF(AND(AE$7&gt;=$E33,AE$7&lt;=$F33),($D33/$G33),0))</f>
        <v>0</v>
      </c>
      <c r="AF33" s="34" t="str">
        <f>IF(Data!$C$2&gt;0,(IF(OR(AF$5=Data!$F$2,AF$5=Data!$G$2,(IF(COUNTIF(Data!$A$2:$A$939,AF$7),AF$7=(VLOOKUP(AF$7,Data!$A$2:$A$852,1,FALSE)),0))),"H",IF(AND(AF$7&gt;=$E33,AF$7&lt;=$F33),($D33/$G33),0))),IF(AND(AF$7&gt;=$E33,AF$7&lt;=$F33),($D33/$G33),0))</f>
        <v>H</v>
      </c>
      <c r="AG33" s="34" t="str">
        <f>IF(Data!$C$2&gt;0,(IF(OR(AG$5=Data!$F$2,AG$5=Data!$G$2,(IF(COUNTIF(Data!$A$2:$A$939,AG$7),AG$7=(VLOOKUP(AG$7,Data!$A$2:$A$852,1,FALSE)),0))),"H",IF(AND(AG$7&gt;=$E33,AG$7&lt;=$F33),($D33/$G33),0))),IF(AND(AG$7&gt;=$E33,AG$7&lt;=$F33),($D33/$G33),0))</f>
        <v>H</v>
      </c>
      <c r="AH33" s="34">
        <f>IF(Data!$C$2&gt;0,(IF(OR(AH$5=Data!$F$2,AH$5=Data!$G$2,(IF(COUNTIF(Data!$A$2:$A$939,AH$7),AH$7=(VLOOKUP(AH$7,Data!$A$2:$A$852,1,FALSE)),0))),"H",IF(AND(AH$7&gt;=$E33,AH$7&lt;=$F33),($D33/$G33),0))),IF(AND(AH$7&gt;=$E33,AH$7&lt;=$F33),($D33/$G33),0))</f>
        <v>0</v>
      </c>
      <c r="AI33" s="34">
        <f>IF(Data!$C$2&gt;0,(IF(OR(AI$5=Data!$F$2,AI$5=Data!$G$2,(IF(COUNTIF(Data!$A$2:$A$939,AI$7),AI$7=(VLOOKUP(AI$7,Data!$A$2:$A$852,1,FALSE)),0))),"H",IF(AND(AI$7&gt;=$E33,AI$7&lt;=$F33),($D33/$G33),0))),IF(AND(AI$7&gt;=$E33,AI$7&lt;=$F33),($D33/$G33),0))</f>
        <v>0</v>
      </c>
      <c r="AJ33" s="34">
        <f>IF(Data!$C$2&gt;0,(IF(OR(AJ$5=Data!$F$2,AJ$5=Data!$G$2,(IF(COUNTIF(Data!$A$2:$A$939,AJ$7),AJ$7=(VLOOKUP(AJ$7,Data!$A$2:$A$852,1,FALSE)),0))),"H",IF(AND(AJ$7&gt;=$E33,AJ$7&lt;=$F33),($D33/$G33),0))),IF(AND(AJ$7&gt;=$E33,AJ$7&lt;=$F33),($D33/$G33),0))</f>
        <v>0</v>
      </c>
      <c r="AK33" s="34">
        <f>IF(Data!$C$2&gt;0,(IF(OR(AK$5=Data!$F$2,AK$5=Data!$G$2,(IF(COUNTIF(Data!$A$2:$A$939,AK$7),AK$7=(VLOOKUP(AK$7,Data!$A$2:$A$852,1,FALSE)),0))),"H",IF(AND(AK$7&gt;=$E33,AK$7&lt;=$F33),($D33/$G33),0))),IF(AND(AK$7&gt;=$E33,AK$7&lt;=$F33),($D33/$G33),0))</f>
        <v>0</v>
      </c>
      <c r="AL33" s="34">
        <f>IF(Data!$C$2&gt;0,(IF(OR(AL$5=Data!$F$2,AL$5=Data!$G$2,(IF(COUNTIF(Data!$A$2:$A$939,AL$7),AL$7=(VLOOKUP(AL$7,Data!$A$2:$A$852,1,FALSE)),0))),"H",IF(AND(AL$7&gt;=$E33,AL$7&lt;=$F33),($D33/$G33),0))),IF(AND(AL$7&gt;=$E33,AL$7&lt;=$F33),($D33/$G33),0))</f>
        <v>0</v>
      </c>
      <c r="AM33" s="34" t="str">
        <f>IF(Data!$C$2&gt;0,(IF(OR(AM$5=Data!$F$2,AM$5=Data!$G$2,(IF(COUNTIF(Data!$A$2:$A$939,AM$7),AM$7=(VLOOKUP(AM$7,Data!$A$2:$A$852,1,FALSE)),0))),"H",IF(AND(AM$7&gt;=$E33,AM$7&lt;=$F33),($D33/$G33),0))),IF(AND(AM$7&gt;=$E33,AM$7&lt;=$F33),($D33/$G33),0))</f>
        <v>H</v>
      </c>
      <c r="AN33" s="34" t="str">
        <f>IF(Data!$C$2&gt;0,(IF(OR(AN$5=Data!$F$2,AN$5=Data!$G$2,(IF(COUNTIF(Data!$A$2:$A$939,AN$7),AN$7=(VLOOKUP(AN$7,Data!$A$2:$A$852,1,FALSE)),0))),"H",IF(AND(AN$7&gt;=$E33,AN$7&lt;=$F33),($D33/$G33),0))),IF(AND(AN$7&gt;=$E33,AN$7&lt;=$F33),($D33/$G33),0))</f>
        <v>H</v>
      </c>
      <c r="AO33" s="34">
        <f>IF(Data!$C$2&gt;0,(IF(OR(AO$5=Data!$F$2,AO$5=Data!$G$2,(IF(COUNTIF(Data!$A$2:$A$939,AO$7),AO$7=(VLOOKUP(AO$7,Data!$A$2:$A$852,1,FALSE)),0))),"H",IF(AND(AO$7&gt;=$E33,AO$7&lt;=$F33),($D33/$G33),0))),IF(AND(AO$7&gt;=$E33,AO$7&lt;=$F33),($D33/$G33),0))</f>
        <v>0</v>
      </c>
      <c r="AP33" s="34">
        <f>IF(Data!$C$2&gt;0,(IF(OR(AP$5=Data!$F$2,AP$5=Data!$G$2,(IF(COUNTIF(Data!$A$2:$A$939,AP$7),AP$7=(VLOOKUP(AP$7,Data!$A$2:$A$852,1,FALSE)),0))),"H",IF(AND(AP$7&gt;=$E33,AP$7&lt;=$F33),($D33/$G33),0))),IF(AND(AP$7&gt;=$E33,AP$7&lt;=$F33),($D33/$G33),0))</f>
        <v>0</v>
      </c>
      <c r="AQ33" s="34">
        <f>IF(Data!$C$2&gt;0,(IF(OR(AQ$5=Data!$F$2,AQ$5=Data!$G$2,(IF(COUNTIF(Data!$A$2:$A$939,AQ$7),AQ$7=(VLOOKUP(AQ$7,Data!$A$2:$A$852,1,FALSE)),0))),"H",IF(AND(AQ$7&gt;=$E33,AQ$7&lt;=$F33),($D33/$G33),0))),IF(AND(AQ$7&gt;=$E33,AQ$7&lt;=$F33),($D33/$G33),0))</f>
        <v>0</v>
      </c>
      <c r="AR33" s="34">
        <f>IF(Data!$C$2&gt;0,(IF(OR(AR$5=Data!$F$2,AR$5=Data!$G$2,(IF(COUNTIF(Data!$A$2:$A$939,AR$7),AR$7=(VLOOKUP(AR$7,Data!$A$2:$A$852,1,FALSE)),0))),"H",IF(AND(AR$7&gt;=$E33,AR$7&lt;=$F33),($D33/$G33),0))),IF(AND(AR$7&gt;=$E33,AR$7&lt;=$F33),($D33/$G33),0))</f>
        <v>0</v>
      </c>
      <c r="AS33" s="34">
        <f>IF(Data!$C$2&gt;0,(IF(OR(AS$5=Data!$F$2,AS$5=Data!$G$2,(IF(COUNTIF(Data!$A$2:$A$939,AS$7),AS$7=(VLOOKUP(AS$7,Data!$A$2:$A$852,1,FALSE)),0))),"H",IF(AND(AS$7&gt;=$E33,AS$7&lt;=$F33),($D33/$G33),0))),IF(AND(AS$7&gt;=$E33,AS$7&lt;=$F33),($D33/$G33),0))</f>
        <v>0</v>
      </c>
      <c r="AT33" s="34" t="str">
        <f>IF(Data!$C$2&gt;0,(IF(OR(AT$5=Data!$F$2,AT$5=Data!$G$2,(IF(COUNTIF(Data!$A$2:$A$939,AT$7),AT$7=(VLOOKUP(AT$7,Data!$A$2:$A$852,1,FALSE)),0))),"H",IF(AND(AT$7&gt;=$E33,AT$7&lt;=$F33),($D33/$G33),0))),IF(AND(AT$7&gt;=$E33,AT$7&lt;=$F33),($D33/$G33),0))</f>
        <v>H</v>
      </c>
      <c r="AU33" s="34" t="str">
        <f>IF(Data!$C$2&gt;0,(IF(OR(AU$5=Data!$F$2,AU$5=Data!$G$2,(IF(COUNTIF(Data!$A$2:$A$939,AU$7),AU$7=(VLOOKUP(AU$7,Data!$A$2:$A$852,1,FALSE)),0))),"H",IF(AND(AU$7&gt;=$E33,AU$7&lt;=$F33),($D33/$G33),0))),IF(AND(AU$7&gt;=$E33,AU$7&lt;=$F33),($D33/$G33),0))</f>
        <v>H</v>
      </c>
      <c r="AV33" s="34">
        <f>IF(Data!$C$2&gt;0,(IF(OR(AV$5=Data!$F$2,AV$5=Data!$G$2,(IF(COUNTIF(Data!$A$2:$A$939,AV$7),AV$7=(VLOOKUP(AV$7,Data!$A$2:$A$852,1,FALSE)),0))),"H",IF(AND(AV$7&gt;=$E33,AV$7&lt;=$F33),($D33/$G33),0))),IF(AND(AV$7&gt;=$E33,AV$7&lt;=$F33),($D33/$G33),0))</f>
        <v>0</v>
      </c>
      <c r="AW33" s="34">
        <f>IF(Data!$C$2&gt;0,(IF(OR(AW$5=Data!$F$2,AW$5=Data!$G$2,(IF(COUNTIF(Data!$A$2:$A$939,AW$7),AW$7=(VLOOKUP(AW$7,Data!$A$2:$A$852,1,FALSE)),0))),"H",IF(AND(AW$7&gt;=$E33,AW$7&lt;=$F33),($D33/$G33),0))),IF(AND(AW$7&gt;=$E33,AW$7&lt;=$F33),($D33/$G33),0))</f>
        <v>0</v>
      </c>
      <c r="AX33" s="34">
        <f>IF(Data!$C$2&gt;0,(IF(OR(AX$5=Data!$F$2,AX$5=Data!$G$2,(IF(COUNTIF(Data!$A$2:$A$939,AX$7),AX$7=(VLOOKUP(AX$7,Data!$A$2:$A$852,1,FALSE)),0))),"H",IF(AND(AX$7&gt;=$E33,AX$7&lt;=$F33),($D33/$G33),0))),IF(AND(AX$7&gt;=$E33,AX$7&lt;=$F33),($D33/$G33),0))</f>
        <v>0</v>
      </c>
      <c r="AY33" s="34">
        <f>IF(Data!$C$2&gt;0,(IF(OR(AY$5=Data!$F$2,AY$5=Data!$G$2,(IF(COUNTIF(Data!$A$2:$A$939,AY$7),AY$7=(VLOOKUP(AY$7,Data!$A$2:$A$852,1,FALSE)),0))),"H",IF(AND(AY$7&gt;=$E33,AY$7&lt;=$F33),($D33/$G33),0))),IF(AND(AY$7&gt;=$E33,AY$7&lt;=$F33),($D33/$G33),0))</f>
        <v>0</v>
      </c>
      <c r="AZ33" s="34">
        <f>IF(Data!$C$2&gt;0,(IF(OR(AZ$5=Data!$F$2,AZ$5=Data!$G$2,(IF(COUNTIF(Data!$A$2:$A$939,AZ$7),AZ$7=(VLOOKUP(AZ$7,Data!$A$2:$A$852,1,FALSE)),0))),"H",IF(AND(AZ$7&gt;=$E33,AZ$7&lt;=$F33),($D33/$G33),0))),IF(AND(AZ$7&gt;=$E33,AZ$7&lt;=$F33),($D33/$G33),0))</f>
        <v>0</v>
      </c>
      <c r="BA33" s="34" t="str">
        <f>IF(Data!$C$2&gt;0,(IF(OR(BA$5=Data!$F$2,BA$5=Data!$G$2,(IF(COUNTIF(Data!$A$2:$A$939,BA$7),BA$7=(VLOOKUP(BA$7,Data!$A$2:$A$852,1,FALSE)),0))),"H",IF(AND(BA$7&gt;=$E33,BA$7&lt;=$F33),($D33/$G33),0))),IF(AND(BA$7&gt;=$E33,BA$7&lt;=$F33),($D33/$G33),0))</f>
        <v>H</v>
      </c>
      <c r="BB33" s="34" t="str">
        <f>IF(Data!$C$2&gt;0,(IF(OR(BB$5=Data!$F$2,BB$5=Data!$G$2,(IF(COUNTIF(Data!$A$2:$A$939,BB$7),BB$7=(VLOOKUP(BB$7,Data!$A$2:$A$852,1,FALSE)),0))),"H",IF(AND(BB$7&gt;=$E33,BB$7&lt;=$F33),($D33/$G33),0))),IF(AND(BB$7&gt;=$E33,BB$7&lt;=$F33),($D33/$G33),0))</f>
        <v>H</v>
      </c>
      <c r="BC33" s="34">
        <f>IF(Data!$C$2&gt;0,(IF(OR(BC$5=Data!$F$2,BC$5=Data!$G$2,(IF(COUNTIF(Data!$A$2:$A$939,BC$7),BC$7=(VLOOKUP(BC$7,Data!$A$2:$A$852,1,FALSE)),0))),"H",IF(AND(BC$7&gt;=$E33,BC$7&lt;=$F33),($D33/$G33),0))),IF(AND(BC$7&gt;=$E33,BC$7&lt;=$F33),($D33/$G33),0))</f>
        <v>0</v>
      </c>
      <c r="BD33" s="34">
        <f>IF(Data!$C$2&gt;0,(IF(OR(BD$5=Data!$F$2,BD$5=Data!$G$2,(IF(COUNTIF(Data!$A$2:$A$939,BD$7),BD$7=(VLOOKUP(BD$7,Data!$A$2:$A$852,1,FALSE)),0))),"H",IF(AND(BD$7&gt;=$E33,BD$7&lt;=$F33),($D33/$G33),0))),IF(AND(BD$7&gt;=$E33,BD$7&lt;=$F33),($D33/$G33),0))</f>
        <v>0</v>
      </c>
      <c r="BE33" s="34">
        <f>IF(Data!$C$2&gt;0,(IF(OR(BE$5=Data!$F$2,BE$5=Data!$G$2,(IF(COUNTIF(Data!$A$2:$A$939,BE$7),BE$7=(VLOOKUP(BE$7,Data!$A$2:$A$852,1,FALSE)),0))),"H",IF(AND(BE$7&gt;=$E33,BE$7&lt;=$F33),($D33/$G33),0))),IF(AND(BE$7&gt;=$E33,BE$7&lt;=$F33),($D33/$G33),0))</f>
        <v>0</v>
      </c>
      <c r="BF33" s="34">
        <f>IF(Data!$C$2&gt;0,(IF(OR(BF$5=Data!$F$2,BF$5=Data!$G$2,(IF(COUNTIF(Data!$A$2:$A$939,BF$7),BF$7=(VLOOKUP(BF$7,Data!$A$2:$A$852,1,FALSE)),0))),"H",IF(AND(BF$7&gt;=$E33,BF$7&lt;=$F33),($D33/$G33),0))),IF(AND(BF$7&gt;=$E33,BF$7&lt;=$F33),($D33/$G33),0))</f>
        <v>0</v>
      </c>
      <c r="BG33" s="34">
        <f>IF(Data!$C$2&gt;0,(IF(OR(BG$5=Data!$F$2,BG$5=Data!$G$2,(IF(COUNTIF(Data!$A$2:$A$939,BG$7),BG$7=(VLOOKUP(BG$7,Data!$A$2:$A$852,1,FALSE)),0))),"H",IF(AND(BG$7&gt;=$E33,BG$7&lt;=$F33),($D33/$G33),0))),IF(AND(BG$7&gt;=$E33,BG$7&lt;=$F33),($D33/$G33),0))</f>
        <v>0</v>
      </c>
      <c r="BH33" s="34" t="str">
        <f>IF(Data!$C$2&gt;0,(IF(OR(BH$5=Data!$F$2,BH$5=Data!$G$2,(IF(COUNTIF(Data!$A$2:$A$939,BH$7),BH$7=(VLOOKUP(BH$7,Data!$A$2:$A$852,1,FALSE)),0))),"H",IF(AND(BH$7&gt;=$E33,BH$7&lt;=$F33),($D33/$G33),0))),IF(AND(BH$7&gt;=$E33,BH$7&lt;=$F33),($D33/$G33),0))</f>
        <v>H</v>
      </c>
      <c r="BI33" s="34" t="str">
        <f>IF(Data!$C$2&gt;0,(IF(OR(BI$5=Data!$F$2,BI$5=Data!$G$2,(IF(COUNTIF(Data!$A$2:$A$939,BI$7),BI$7=(VLOOKUP(BI$7,Data!$A$2:$A$852,1,FALSE)),0))),"H",IF(AND(BI$7&gt;=$E33,BI$7&lt;=$F33),($D33/$G33),0))),IF(AND(BI$7&gt;=$E33,BI$7&lt;=$F33),($D33/$G33),0))</f>
        <v>H</v>
      </c>
      <c r="BJ33" s="34">
        <f>IF(Data!$C$2&gt;0,(IF(OR(BJ$5=Data!$F$2,BJ$5=Data!$G$2,(IF(COUNTIF(Data!$A$2:$A$939,BJ$7),BJ$7=(VLOOKUP(BJ$7,Data!$A$2:$A$852,1,FALSE)),0))),"H",IF(AND(BJ$7&gt;=$E33,BJ$7&lt;=$F33),($D33/$G33),0))),IF(AND(BJ$7&gt;=$E33,BJ$7&lt;=$F33),($D33/$G33),0))</f>
        <v>0</v>
      </c>
      <c r="BK33" s="34">
        <f>IF(Data!$C$2&gt;0,(IF(OR(BK$5=Data!$F$2,BK$5=Data!$G$2,(IF(COUNTIF(Data!$A$2:$A$939,BK$7),BK$7=(VLOOKUP(BK$7,Data!$A$2:$A$852,1,FALSE)),0))),"H",IF(AND(BK$7&gt;=$E33,BK$7&lt;=$F33),($D33/$G33),0))),IF(AND(BK$7&gt;=$E33,BK$7&lt;=$F33),($D33/$G33),0))</f>
        <v>0</v>
      </c>
      <c r="BL33" s="34">
        <f>IF(Data!$C$2&gt;0,(IF(OR(BL$5=Data!$F$2,BL$5=Data!$G$2,(IF(COUNTIF(Data!$A$2:$A$939,BL$7),BL$7=(VLOOKUP(BL$7,Data!$A$2:$A$852,1,FALSE)),0))),"H",IF(AND(BL$7&gt;=$E33,BL$7&lt;=$F33),($D33/$G33),0))),IF(AND(BL$7&gt;=$E33,BL$7&lt;=$F33),($D33/$G33),0))</f>
        <v>0</v>
      </c>
      <c r="BM33" s="34">
        <f>IF(Data!$C$2&gt;0,(IF(OR(BM$5=Data!$F$2,BM$5=Data!$G$2,(IF(COUNTIF(Data!$A$2:$A$939,BM$7),BM$7=(VLOOKUP(BM$7,Data!$A$2:$A$852,1,FALSE)),0))),"H",IF(AND(BM$7&gt;=$E33,BM$7&lt;=$F33),($D33/$G33),0))),IF(AND(BM$7&gt;=$E33,BM$7&lt;=$F33),($D33/$G33),0))</f>
        <v>0</v>
      </c>
      <c r="BN33" s="34">
        <f>IF(Data!$C$2&gt;0,(IF(OR(BN$5=Data!$F$2,BN$5=Data!$G$2,(IF(COUNTIF(Data!$A$2:$A$939,BN$7),BN$7=(VLOOKUP(BN$7,Data!$A$2:$A$852,1,FALSE)),0))),"H",IF(AND(BN$7&gt;=$E33,BN$7&lt;=$F33),($D33/$G33),0))),IF(AND(BN$7&gt;=$E33,BN$7&lt;=$F33),($D33/$G33),0))</f>
        <v>0</v>
      </c>
      <c r="BO33" s="34" t="str">
        <f>IF(Data!$C$2&gt;0,(IF(OR(BO$5=Data!$F$2,BO$5=Data!$G$2,(IF(COUNTIF(Data!$A$2:$A$939,BO$7),BO$7=(VLOOKUP(BO$7,Data!$A$2:$A$852,1,FALSE)),0))),"H",IF(AND(BO$7&gt;=$E33,BO$7&lt;=$F33),($D33/$G33),0))),IF(AND(BO$7&gt;=$E33,BO$7&lt;=$F33),($D33/$G33),0))</f>
        <v>H</v>
      </c>
      <c r="BP33" s="34" t="str">
        <f>IF(Data!$C$2&gt;0,(IF(OR(BP$5=Data!$F$2,BP$5=Data!$G$2,(IF(COUNTIF(Data!$A$2:$A$939,BP$7),BP$7=(VLOOKUP(BP$7,Data!$A$2:$A$852,1,FALSE)),0))),"H",IF(AND(BP$7&gt;=$E33,BP$7&lt;=$F33),($D33/$G33),0))),IF(AND(BP$7&gt;=$E33,BP$7&lt;=$F33),($D33/$G33),0))</f>
        <v>H</v>
      </c>
      <c r="BQ33" s="34">
        <f>IF(Data!$C$2&gt;0,(IF(OR(BQ$5=Data!$F$2,BQ$5=Data!$G$2,(IF(COUNTIF(Data!$A$2:$A$939,BQ$7),BQ$7=(VLOOKUP(BQ$7,Data!$A$2:$A$852,1,FALSE)),0))),"H",IF(AND(BQ$7&gt;=$E33,BQ$7&lt;=$F33),($D33/$G33),0))),IF(AND(BQ$7&gt;=$E33,BQ$7&lt;=$F33),($D33/$G33),0))</f>
        <v>0</v>
      </c>
      <c r="BR33" s="34">
        <f>IF(Data!$C$2&gt;0,(IF(OR(BR$5=Data!$F$2,BR$5=Data!$G$2,(IF(COUNTIF(Data!$A$2:$A$939,BR$7),BR$7=(VLOOKUP(BR$7,Data!$A$2:$A$852,1,FALSE)),0))),"H",IF(AND(BR$7&gt;=$E33,BR$7&lt;=$F33),($D33/$G33),0))),IF(AND(BR$7&gt;=$E33,BR$7&lt;=$F33),($D33/$G33),0))</f>
        <v>0</v>
      </c>
      <c r="BS33" s="34">
        <f>IF(Data!$C$2&gt;0,(IF(OR(BS$5=Data!$F$2,BS$5=Data!$G$2,(IF(COUNTIF(Data!$A$2:$A$939,BS$7),BS$7=(VLOOKUP(BS$7,Data!$A$2:$A$852,1,FALSE)),0))),"H",IF(AND(BS$7&gt;=$E33,BS$7&lt;=$F33),($D33/$G33),0))),IF(AND(BS$7&gt;=$E33,BS$7&lt;=$F33),($D33/$G33),0))</f>
        <v>0</v>
      </c>
      <c r="BT33" s="34">
        <f>IF(Data!$C$2&gt;0,(IF(OR(BT$5=Data!$F$2,BT$5=Data!$G$2,(IF(COUNTIF(Data!$A$2:$A$939,BT$7),BT$7=(VLOOKUP(BT$7,Data!$A$2:$A$852,1,FALSE)),0))),"H",IF(AND(BT$7&gt;=$E33,BT$7&lt;=$F33),($D33/$G33),0))),IF(AND(BT$7&gt;=$E33,BT$7&lt;=$F33),($D33/$G33),0))</f>
        <v>0</v>
      </c>
      <c r="BU33" s="34">
        <f>IF(Data!$C$2&gt;0,(IF(OR(BU$5=Data!$F$2,BU$5=Data!$G$2,(IF(COUNTIF(Data!$A$2:$A$939,BU$7),BU$7=(VLOOKUP(BU$7,Data!$A$2:$A$852,1,FALSE)),0))),"H",IF(AND(BU$7&gt;=$E33,BU$7&lt;=$F33),($D33/$G33),0))),IF(AND(BU$7&gt;=$E33,BU$7&lt;=$F33),($D33/$G33),0))</f>
        <v>0</v>
      </c>
      <c r="BV33" s="34" t="str">
        <f>IF(Data!$C$2&gt;0,(IF(OR(BV$5=Data!$F$2,BV$5=Data!$G$2,(IF(COUNTIF(Data!$A$2:$A$939,BV$7),BV$7=(VLOOKUP(BV$7,Data!$A$2:$A$852,1,FALSE)),0))),"H",IF(AND(BV$7&gt;=$E33,BV$7&lt;=$F33),($D33/$G33),0))),IF(AND(BV$7&gt;=$E33,BV$7&lt;=$F33),($D33/$G33),0))</f>
        <v>H</v>
      </c>
      <c r="BW33" s="34" t="str">
        <f>IF(Data!$C$2&gt;0,(IF(OR(BW$5=Data!$F$2,BW$5=Data!$G$2,(IF(COUNTIF(Data!$A$2:$A$939,BW$7),BW$7=(VLOOKUP(BW$7,Data!$A$2:$A$852,1,FALSE)),0))),"H",IF(AND(BW$7&gt;=$E33,BW$7&lt;=$F33),($D33/$G33),0))),IF(AND(BW$7&gt;=$E33,BW$7&lt;=$F33),($D33/$G33),0))</f>
        <v>H</v>
      </c>
      <c r="BX33" s="34">
        <f>IF(Data!$C$2&gt;0,(IF(OR(BX$5=Data!$F$2,BX$5=Data!$G$2,(IF(COUNTIF(Data!$A$2:$A$939,BX$7),BX$7=(VLOOKUP(BX$7,Data!$A$2:$A$852,1,FALSE)),0))),"H",IF(AND(BX$7&gt;=$E33,BX$7&lt;=$F33),($D33/$G33),0))),IF(AND(BX$7&gt;=$E33,BX$7&lt;=$F33),($D33/$G33),0))</f>
        <v>0</v>
      </c>
      <c r="BY33" s="34">
        <f>IF(Data!$C$2&gt;0,(IF(OR(BY$5=Data!$F$2,BY$5=Data!$G$2,(IF(COUNTIF(Data!$A$2:$A$939,BY$7),BY$7=(VLOOKUP(BY$7,Data!$A$2:$A$852,1,FALSE)),0))),"H",IF(AND(BY$7&gt;=$E33,BY$7&lt;=$F33),($D33/$G33),0))),IF(AND(BY$7&gt;=$E33,BY$7&lt;=$F33),($D33/$G33),0))</f>
        <v>0</v>
      </c>
      <c r="BZ33" s="34">
        <f>IF(Data!$C$2&gt;0,(IF(OR(BZ$5=Data!$F$2,BZ$5=Data!$G$2,(IF(COUNTIF(Data!$A$2:$A$939,BZ$7),BZ$7=(VLOOKUP(BZ$7,Data!$A$2:$A$852,1,FALSE)),0))),"H",IF(AND(BZ$7&gt;=$E33,BZ$7&lt;=$F33),($D33/$G33),0))),IF(AND(BZ$7&gt;=$E33,BZ$7&lt;=$F33),($D33/$G33),0))</f>
        <v>0</v>
      </c>
      <c r="CA33" s="34">
        <f>IF(Data!$C$2&gt;0,(IF(OR(CA$5=Data!$F$2,CA$5=Data!$G$2,(IF(COUNTIF(Data!$A$2:$A$939,CA$7),CA$7=(VLOOKUP(CA$7,Data!$A$2:$A$852,1,FALSE)),0))),"H",IF(AND(CA$7&gt;=$E33,CA$7&lt;=$F33),($D33/$G33),0))),IF(AND(CA$7&gt;=$E33,CA$7&lt;=$F33),($D33/$G33),0))</f>
        <v>0</v>
      </c>
      <c r="CB33" s="34">
        <f>IF(Data!$C$2&gt;0,(IF(OR(CB$5=Data!$F$2,CB$5=Data!$G$2,(IF(COUNTIF(Data!$A$2:$A$939,CB$7),CB$7=(VLOOKUP(CB$7,Data!$A$2:$A$852,1,FALSE)),0))),"H",IF(AND(CB$7&gt;=$E33,CB$7&lt;=$F33),($D33/$G33),0))),IF(AND(CB$7&gt;=$E33,CB$7&lt;=$F33),($D33/$G33),0))</f>
        <v>0</v>
      </c>
      <c r="CC33" s="34" t="str">
        <f>IF(Data!$C$2&gt;0,(IF(OR(CC$5=Data!$F$2,CC$5=Data!$G$2,(IF(COUNTIF(Data!$A$2:$A$939,CC$7),CC$7=(VLOOKUP(CC$7,Data!$A$2:$A$852,1,FALSE)),0))),"H",IF(AND(CC$7&gt;=$E33,CC$7&lt;=$F33),($D33/$G33),0))),IF(AND(CC$7&gt;=$E33,CC$7&lt;=$F33),($D33/$G33),0))</f>
        <v>H</v>
      </c>
      <c r="CD33" s="34" t="str">
        <f>IF(Data!$C$2&gt;0,(IF(OR(CD$5=Data!$F$2,CD$5=Data!$G$2,(IF(COUNTIF(Data!$A$2:$A$939,CD$7),CD$7=(VLOOKUP(CD$7,Data!$A$2:$A$852,1,FALSE)),0))),"H",IF(AND(CD$7&gt;=$E33,CD$7&lt;=$F33),($D33/$G33),0))),IF(AND(CD$7&gt;=$E33,CD$7&lt;=$F33),($D33/$G33),0))</f>
        <v>H</v>
      </c>
      <c r="CE33" s="34">
        <f>IF(Data!$C$2&gt;0,(IF(OR(CE$5=Data!$F$2,CE$5=Data!$G$2,(IF(COUNTIF(Data!$A$2:$A$939,CE$7),CE$7=(VLOOKUP(CE$7,Data!$A$2:$A$852,1,FALSE)),0))),"H",IF(AND(CE$7&gt;=$E33,CE$7&lt;=$F33),($D33/$G33),0))),IF(AND(CE$7&gt;=$E33,CE$7&lt;=$F33),($D33/$G33),0))</f>
        <v>0</v>
      </c>
      <c r="CF33" s="34">
        <f>IF(Data!$C$2&gt;0,(IF(OR(CF$5=Data!$F$2,CF$5=Data!$G$2,(IF(COUNTIF(Data!$A$2:$A$939,CF$7),CF$7=(VLOOKUP(CF$7,Data!$A$2:$A$852,1,FALSE)),0))),"H",IF(AND(CF$7&gt;=$E33,CF$7&lt;=$F33),($D33/$G33),0))),IF(AND(CF$7&gt;=$E33,CF$7&lt;=$F33),($D33/$G33),0))</f>
        <v>0</v>
      </c>
      <c r="CG33" s="34">
        <f>IF(Data!$C$2&gt;0,(IF(OR(CG$5=Data!$F$2,CG$5=Data!$G$2,(IF(COUNTIF(Data!$A$2:$A$939,CG$7),CG$7=(VLOOKUP(CG$7,Data!$A$2:$A$852,1,FALSE)),0))),"H",IF(AND(CG$7&gt;=$E33,CG$7&lt;=$F33),($D33/$G33),0))),IF(AND(CG$7&gt;=$E33,CG$7&lt;=$F33),($D33/$G33),0))</f>
        <v>0</v>
      </c>
      <c r="CH33" s="34">
        <f>IF(Data!$C$2&gt;0,(IF(OR(CH$5=Data!$F$2,CH$5=Data!$G$2,(IF(COUNTIF(Data!$A$2:$A$939,CH$7),CH$7=(VLOOKUP(CH$7,Data!$A$2:$A$852,1,FALSE)),0))),"H",IF(AND(CH$7&gt;=$E33,CH$7&lt;=$F33),($D33/$G33),0))),IF(AND(CH$7&gt;=$E33,CH$7&lt;=$F33),($D33/$G33),0))</f>
        <v>0</v>
      </c>
      <c r="CI33" s="34">
        <f>IF(Data!$C$2&gt;0,(IF(OR(CI$5=Data!$F$2,CI$5=Data!$G$2,(IF(COUNTIF(Data!$A$2:$A$939,CI$7),CI$7=(VLOOKUP(CI$7,Data!$A$2:$A$852,1,FALSE)),0))),"H",IF(AND(CI$7&gt;=$E33,CI$7&lt;=$F33),($D33/$G33),0))),IF(AND(CI$7&gt;=$E33,CI$7&lt;=$F33),($D33/$G33),0))</f>
        <v>0</v>
      </c>
      <c r="CJ33" s="34" t="str">
        <f>IF(Data!$C$2&gt;0,(IF(OR(CJ$5=Data!$F$2,CJ$5=Data!$G$2,(IF(COUNTIF(Data!$A$2:$A$939,CJ$7),CJ$7=(VLOOKUP(CJ$7,Data!$A$2:$A$852,1,FALSE)),0))),"H",IF(AND(CJ$7&gt;=$E33,CJ$7&lt;=$F33),($D33/$G33),0))),IF(AND(CJ$7&gt;=$E33,CJ$7&lt;=$F33),($D33/$G33),0))</f>
        <v>H</v>
      </c>
      <c r="CK33" s="34" t="str">
        <f>IF(Data!$C$2&gt;0,(IF(OR(CK$5=Data!$F$2,CK$5=Data!$G$2,(IF(COUNTIF(Data!$A$2:$A$939,CK$7),CK$7=(VLOOKUP(CK$7,Data!$A$2:$A$852,1,FALSE)),0))),"H",IF(AND(CK$7&gt;=$E33,CK$7&lt;=$F33),($D33/$G33),0))),IF(AND(CK$7&gt;=$E33,CK$7&lt;=$F33),($D33/$G33),0))</f>
        <v>H</v>
      </c>
      <c r="CL33" s="34">
        <f>IF(Data!$C$2&gt;0,(IF(OR(CL$5=Data!$F$2,CL$5=Data!$G$2,(IF(COUNTIF(Data!$A$2:$A$939,CL$7),CL$7=(VLOOKUP(CL$7,Data!$A$2:$A$852,1,FALSE)),0))),"H",IF(AND(CL$7&gt;=$E33,CL$7&lt;=$F33),($D33/$G33),0))),IF(AND(CL$7&gt;=$E33,CL$7&lt;=$F33),($D33/$G33),0))</f>
        <v>0</v>
      </c>
      <c r="CM33" s="34">
        <f>IF(Data!$C$2&gt;0,(IF(OR(CM$5=Data!$F$2,CM$5=Data!$G$2,(IF(COUNTIF(Data!$A$2:$A$939,CM$7),CM$7=(VLOOKUP(CM$7,Data!$A$2:$A$852,1,FALSE)),0))),"H",IF(AND(CM$7&gt;=$E33,CM$7&lt;=$F33),($D33/$G33),0))),IF(AND(CM$7&gt;=$E33,CM$7&lt;=$F33),($D33/$G33),0))</f>
        <v>0</v>
      </c>
      <c r="CN33" s="34">
        <f>IF(Data!$C$2&gt;0,(IF(OR(CN$5=Data!$F$2,CN$5=Data!$G$2,(IF(COUNTIF(Data!$A$2:$A$939,CN$7),CN$7=(VLOOKUP(CN$7,Data!$A$2:$A$852,1,FALSE)),0))),"H",IF(AND(CN$7&gt;=$E33,CN$7&lt;=$F33),($D33/$G33),0))),IF(AND(CN$7&gt;=$E33,CN$7&lt;=$F33),($D33/$G33),0))</f>
        <v>0</v>
      </c>
      <c r="CO33" s="34">
        <f>IF(Data!$C$2&gt;0,(IF(OR(CO$5=Data!$F$2,CO$5=Data!$G$2,(IF(COUNTIF(Data!$A$2:$A$939,CO$7),CO$7=(VLOOKUP(CO$7,Data!$A$2:$A$852,1,FALSE)),0))),"H",IF(AND(CO$7&gt;=$E33,CO$7&lt;=$F33),($D33/$G33),0))),IF(AND(CO$7&gt;=$E33,CO$7&lt;=$F33),($D33/$G33),0))</f>
        <v>0</v>
      </c>
      <c r="CP33" s="34">
        <f>IF(Data!$C$2&gt;0,(IF(OR(CP$5=Data!$F$2,CP$5=Data!$G$2,(IF(COUNTIF(Data!$A$2:$A$939,CP$7),CP$7=(VLOOKUP(CP$7,Data!$A$2:$A$852,1,FALSE)),0))),"H",IF(AND(CP$7&gt;=$E33,CP$7&lt;=$F33),($D33/$G33),0))),IF(AND(CP$7&gt;=$E33,CP$7&lt;=$F33),($D33/$G33),0))</f>
        <v>0</v>
      </c>
      <c r="CQ33" s="34" t="str">
        <f>IF(Data!$C$2&gt;0,(IF(OR(CQ$5=Data!$F$2,CQ$5=Data!$G$2,(IF(COUNTIF(Data!$A$2:$A$939,CQ$7),CQ$7=(VLOOKUP(CQ$7,Data!$A$2:$A$852,1,FALSE)),0))),"H",IF(AND(CQ$7&gt;=$E33,CQ$7&lt;=$F33),($D33/$G33),0))),IF(AND(CQ$7&gt;=$E33,CQ$7&lt;=$F33),($D33/$G33),0))</f>
        <v>H</v>
      </c>
      <c r="CR33" s="34" t="str">
        <f>IF(Data!$C$2&gt;0,(IF(OR(CR$5=Data!$F$2,CR$5=Data!$G$2,(IF(COUNTIF(Data!$A$2:$A$939,CR$7),CR$7=(VLOOKUP(CR$7,Data!$A$2:$A$852,1,FALSE)),0))),"H",IF(AND(CR$7&gt;=$E33,CR$7&lt;=$F33),($D33/$G33),0))),IF(AND(CR$7&gt;=$E33,CR$7&lt;=$F33),($D33/$G33),0))</f>
        <v>H</v>
      </c>
      <c r="CS33" s="34">
        <f>IF(Data!$C$2&gt;0,(IF(OR(CS$5=Data!$F$2,CS$5=Data!$G$2,(IF(COUNTIF(Data!$A$2:$A$939,CS$7),CS$7=(VLOOKUP(CS$7,Data!$A$2:$A$852,1,FALSE)),0))),"H",IF(AND(CS$7&gt;=$E33,CS$7&lt;=$F33),($D33/$G33),0))),IF(AND(CS$7&gt;=$E33,CS$7&lt;=$F33),($D33/$G33),0))</f>
        <v>0</v>
      </c>
      <c r="CT33" s="34">
        <f>IF(Data!$C$2&gt;0,(IF(OR(CT$5=Data!$F$2,CT$5=Data!$G$2,(IF(COUNTIF(Data!$A$2:$A$939,CT$7),CT$7=(VLOOKUP(CT$7,Data!$A$2:$A$852,1,FALSE)),0))),"H",IF(AND(CT$7&gt;=$E33,CT$7&lt;=$F33),($D33/$G33),0))),IF(AND(CT$7&gt;=$E33,CT$7&lt;=$F33),($D33/$G33),0))</f>
        <v>8</v>
      </c>
      <c r="CU33" s="34">
        <f>IF(Data!$C$2&gt;0,(IF(OR(CU$5=Data!$F$2,CU$5=Data!$G$2,(IF(COUNTIF(Data!$A$2:$A$939,CU$7),CU$7=(VLOOKUP(CU$7,Data!$A$2:$A$852,1,FALSE)),0))),"H",IF(AND(CU$7&gt;=$E33,CU$7&lt;=$F33),($D33/$G33),0))),IF(AND(CU$7&gt;=$E33,CU$7&lt;=$F33),($D33/$G33),0))</f>
        <v>8</v>
      </c>
      <c r="CV33" s="34">
        <f>IF(Data!$C$2&gt;0,(IF(OR(CV$5=Data!$F$2,CV$5=Data!$G$2,(IF(COUNTIF(Data!$A$2:$A$939,CV$7),CV$7=(VLOOKUP(CV$7,Data!$A$2:$A$852,1,FALSE)),0))),"H",IF(AND(CV$7&gt;=$E33,CV$7&lt;=$F33),($D33/$G33),0))),IF(AND(CV$7&gt;=$E33,CV$7&lt;=$F33),($D33/$G33),0))</f>
        <v>0</v>
      </c>
      <c r="CW33" s="34">
        <f>IF(Data!$C$2&gt;0,(IF(OR(CW$5=Data!$F$2,CW$5=Data!$G$2,(IF(COUNTIF(Data!$A$2:$A$939,CW$7),CW$7=(VLOOKUP(CW$7,Data!$A$2:$A$852,1,FALSE)),0))),"H",IF(AND(CW$7&gt;=$E33,CW$7&lt;=$F33),($D33/$G33),0))),IF(AND(CW$7&gt;=$E33,CW$7&lt;=$F33),($D33/$G33),0))</f>
        <v>0</v>
      </c>
      <c r="CX33" s="34" t="str">
        <f>IF(Data!$C$2&gt;0,(IF(OR(CX$5=Data!$F$2,CX$5=Data!$G$2,(IF(COUNTIF(Data!$A$2:$A$939,CX$7),CX$7=(VLOOKUP(CX$7,Data!$A$2:$A$852,1,FALSE)),0))),"H",IF(AND(CX$7&gt;=$E33,CX$7&lt;=$F33),($D33/$G33),0))),IF(AND(CX$7&gt;=$E33,CX$7&lt;=$F33),($D33/$G33),0))</f>
        <v>H</v>
      </c>
      <c r="CY33" s="34" t="str">
        <f>IF(Data!$C$2&gt;0,(IF(OR(CY$5=Data!$F$2,CY$5=Data!$G$2,(IF(COUNTIF(Data!$A$2:$A$939,CY$7),CY$7=(VLOOKUP(CY$7,Data!$A$2:$A$852,1,FALSE)),0))),"H",IF(AND(CY$7&gt;=$E33,CY$7&lt;=$F33),($D33/$G33),0))),IF(AND(CY$7&gt;=$E33,CY$7&lt;=$F33),($D33/$G33),0))</f>
        <v>H</v>
      </c>
      <c r="CZ33" s="34">
        <f>IF(Data!$C$2&gt;0,(IF(OR(CZ$5=Data!$F$2,CZ$5=Data!$G$2,(IF(COUNTIF(Data!$A$2:$A$939,CZ$7),CZ$7=(VLOOKUP(CZ$7,Data!$A$2:$A$852,1,FALSE)),0))),"H",IF(AND(CZ$7&gt;=$E33,CZ$7&lt;=$F33),($D33/$G33),0))),IF(AND(CZ$7&gt;=$E33,CZ$7&lt;=$F33),($D33/$G33),0))</f>
        <v>0</v>
      </c>
      <c r="DA33" s="34">
        <f>IF(Data!$C$2&gt;0,(IF(OR(DA$5=Data!$F$2,DA$5=Data!$G$2,(IF(COUNTIF(Data!$A$2:$A$939,DA$7),DA$7=(VLOOKUP(DA$7,Data!$A$2:$A$852,1,FALSE)),0))),"H",IF(AND(DA$7&gt;=$E33,DA$7&lt;=$F33),($D33/$G33),0))),IF(AND(DA$7&gt;=$E33,DA$7&lt;=$F33),($D33/$G33),0))</f>
        <v>0</v>
      </c>
      <c r="DB33" s="34">
        <f>IF(Data!$C$2&gt;0,(IF(OR(DB$5=Data!$F$2,DB$5=Data!$G$2,(IF(COUNTIF(Data!$A$2:$A$939,DB$7),DB$7=(VLOOKUP(DB$7,Data!$A$2:$A$852,1,FALSE)),0))),"H",IF(AND(DB$7&gt;=$E33,DB$7&lt;=$F33),($D33/$G33),0))),IF(AND(DB$7&gt;=$E33,DB$7&lt;=$F33),($D33/$G33),0))</f>
        <v>0</v>
      </c>
      <c r="DC33" s="34">
        <f>IF(Data!$C$2&gt;0,(IF(OR(DC$5=Data!$F$2,DC$5=Data!$G$2,(IF(COUNTIF(Data!$A$2:$A$939,DC$7),DC$7=(VLOOKUP(DC$7,Data!$A$2:$A$852,1,FALSE)),0))),"H",IF(AND(DC$7&gt;=$E33,DC$7&lt;=$F33),($D33/$G33),0))),IF(AND(DC$7&gt;=$E33,DC$7&lt;=$F33),($D33/$G33),0))</f>
        <v>0</v>
      </c>
      <c r="DD33" s="34">
        <f>IF(Data!$C$2&gt;0,(IF(OR(DD$5=Data!$F$2,DD$5=Data!$G$2,(IF(COUNTIF(Data!$A$2:$A$939,DD$7),DD$7=(VLOOKUP(DD$7,Data!$A$2:$A$852,1,FALSE)),0))),"H",IF(AND(DD$7&gt;=$E33,DD$7&lt;=$F33),($D33/$G33),0))),IF(AND(DD$7&gt;=$E33,DD$7&lt;=$F33),($D33/$G33),0))</f>
        <v>0</v>
      </c>
      <c r="DE33" s="34" t="str">
        <f>IF(Data!$C$2&gt;0,(IF(OR(DE$5=Data!$F$2,DE$5=Data!$G$2,(IF(COUNTIF(Data!$A$2:$A$939,DE$7),DE$7=(VLOOKUP(DE$7,Data!$A$2:$A$852,1,FALSE)),0))),"H",IF(AND(DE$7&gt;=$E33,DE$7&lt;=$F33),($D33/$G33),0))),IF(AND(DE$7&gt;=$E33,DE$7&lt;=$F33),($D33/$G33),0))</f>
        <v>H</v>
      </c>
      <c r="DF33" s="34" t="str">
        <f>IF(Data!$C$2&gt;0,(IF(OR(DF$5=Data!$F$2,DF$5=Data!$G$2,(IF(COUNTIF(Data!$A$2:$A$939,DF$7),DF$7=(VLOOKUP(DF$7,Data!$A$2:$A$852,1,FALSE)),0))),"H",IF(AND(DF$7&gt;=$E33,DF$7&lt;=$F33),($D33/$G33),0))),IF(AND(DF$7&gt;=$E33,DF$7&lt;=$F33),($D33/$G33),0))</f>
        <v>H</v>
      </c>
      <c r="DG33" s="34">
        <f>IF(Data!$C$2&gt;0,(IF(OR(DG$5=Data!$F$2,DG$5=Data!$G$2,(IF(COUNTIF(Data!$A$2:$A$939,DG$7),DG$7=(VLOOKUP(DG$7,Data!$A$2:$A$852,1,FALSE)),0))),"H",IF(AND(DG$7&gt;=$E33,DG$7&lt;=$F33),($D33/$G33),0))),IF(AND(DG$7&gt;=$E33,DG$7&lt;=$F33),($D33/$G33),0))</f>
        <v>0</v>
      </c>
      <c r="DH33" s="34">
        <f>IF(Data!$C$2&gt;0,(IF(OR(DH$5=Data!$F$2,DH$5=Data!$G$2,(IF(COUNTIF(Data!$A$2:$A$939,DH$7),DH$7=(VLOOKUP(DH$7,Data!$A$2:$A$852,1,FALSE)),0))),"H",IF(AND(DH$7&gt;=$E33,DH$7&lt;=$F33),($D33/$G33),0))),IF(AND(DH$7&gt;=$E33,DH$7&lt;=$F33),($D33/$G33),0))</f>
        <v>0</v>
      </c>
      <c r="DI33" s="34">
        <f>IF(Data!$C$2&gt;0,(IF(OR(DI$5=Data!$F$2,DI$5=Data!$G$2,(IF(COUNTIF(Data!$A$2:$A$939,DI$7),DI$7=(VLOOKUP(DI$7,Data!$A$2:$A$852,1,FALSE)),0))),"H",IF(AND(DI$7&gt;=$E33,DI$7&lt;=$F33),($D33/$G33),0))),IF(AND(DI$7&gt;=$E33,DI$7&lt;=$F33),($D33/$G33),0))</f>
        <v>0</v>
      </c>
      <c r="DJ33" s="34">
        <f>IF(Data!$C$2&gt;0,(IF(OR(DJ$5=Data!$F$2,DJ$5=Data!$G$2,(IF(COUNTIF(Data!$A$2:$A$939,DJ$7),DJ$7=(VLOOKUP(DJ$7,Data!$A$2:$A$852,1,FALSE)),0))),"H",IF(AND(DJ$7&gt;=$E33,DJ$7&lt;=$F33),($D33/$G33),0))),IF(AND(DJ$7&gt;=$E33,DJ$7&lt;=$F33),($D33/$G33),0))</f>
        <v>0</v>
      </c>
      <c r="DK33" s="34">
        <f>IF(Data!$C$2&gt;0,(IF(OR(DK$5=Data!$F$2,DK$5=Data!$G$2,(IF(COUNTIF(Data!$A$2:$A$939,DK$7),DK$7=(VLOOKUP(DK$7,Data!$A$2:$A$852,1,FALSE)),0))),"H",IF(AND(DK$7&gt;=$E33,DK$7&lt;=$F33),($D33/$G33),0))),IF(AND(DK$7&gt;=$E33,DK$7&lt;=$F33),($D33/$G33),0))</f>
        <v>0</v>
      </c>
      <c r="DL33" s="34" t="str">
        <f>IF(Data!$C$2&gt;0,(IF(OR(DL$5=Data!$F$2,DL$5=Data!$G$2,(IF(COUNTIF(Data!$A$2:$A$939,DL$7),DL$7=(VLOOKUP(DL$7,Data!$A$2:$A$852,1,FALSE)),0))),"H",IF(AND(DL$7&gt;=$E33,DL$7&lt;=$F33),($D33/$G33),0))),IF(AND(DL$7&gt;=$E33,DL$7&lt;=$F33),($D33/$G33),0))</f>
        <v>H</v>
      </c>
      <c r="DM33" s="34" t="str">
        <f>IF(Data!$C$2&gt;0,(IF(OR(DM$5=Data!$F$2,DM$5=Data!$G$2,(IF(COUNTIF(Data!$A$2:$A$939,DM$7),DM$7=(VLOOKUP(DM$7,Data!$A$2:$A$852,1,FALSE)),0))),"H",IF(AND(DM$7&gt;=$E33,DM$7&lt;=$F33),($D33/$G33),0))),IF(AND(DM$7&gt;=$E33,DM$7&lt;=$F33),($D33/$G33),0))</f>
        <v>H</v>
      </c>
      <c r="DN33" s="34">
        <f>IF(Data!$C$2&gt;0,(IF(OR(DN$5=Data!$F$2,DN$5=Data!$G$2,(IF(COUNTIF(Data!$A$2:$A$939,DN$7),DN$7=(VLOOKUP(DN$7,Data!$A$2:$A$852,1,FALSE)),0))),"H",IF(AND(DN$7&gt;=$E33,DN$7&lt;=$F33),($D33/$G33),0))),IF(AND(DN$7&gt;=$E33,DN$7&lt;=$F33),($D33/$G33),0))</f>
        <v>0</v>
      </c>
      <c r="DO33" s="34">
        <f>IF(Data!$C$2&gt;0,(IF(OR(DO$5=Data!$F$2,DO$5=Data!$G$2,(IF(COUNTIF(Data!$A$2:$A$939,DO$7),DO$7=(VLOOKUP(DO$7,Data!$A$2:$A$852,1,FALSE)),0))),"H",IF(AND(DO$7&gt;=$E33,DO$7&lt;=$F33),($D33/$G33),0))),IF(AND(DO$7&gt;=$E33,DO$7&lt;=$F33),($D33/$G33),0))</f>
        <v>0</v>
      </c>
      <c r="DP33" s="34">
        <f>IF(Data!$C$2&gt;0,(IF(OR(DP$5=Data!$F$2,DP$5=Data!$G$2,(IF(COUNTIF(Data!$A$2:$A$939,DP$7),DP$7=(VLOOKUP(DP$7,Data!$A$2:$A$852,1,FALSE)),0))),"H",IF(AND(DP$7&gt;=$E33,DP$7&lt;=$F33),($D33/$G33),0))),IF(AND(DP$7&gt;=$E33,DP$7&lt;=$F33),($D33/$G33),0))</f>
        <v>0</v>
      </c>
      <c r="DQ33" s="34">
        <f>IF(Data!$C$2&gt;0,(IF(OR(DQ$5=Data!$F$2,DQ$5=Data!$G$2,(IF(COUNTIF(Data!$A$2:$A$939,DQ$7),DQ$7=(VLOOKUP(DQ$7,Data!$A$2:$A$852,1,FALSE)),0))),"H",IF(AND(DQ$7&gt;=$E33,DQ$7&lt;=$F33),($D33/$G33),0))),IF(AND(DQ$7&gt;=$E33,DQ$7&lt;=$F33),($D33/$G33),0))</f>
        <v>0</v>
      </c>
      <c r="DR33" s="34">
        <f>IF(Data!$C$2&gt;0,(IF(OR(DR$5=Data!$F$2,DR$5=Data!$G$2,(IF(COUNTIF(Data!$A$2:$A$939,DR$7),DR$7=(VLOOKUP(DR$7,Data!$A$2:$A$852,1,FALSE)),0))),"H",IF(AND(DR$7&gt;=$E33,DR$7&lt;=$F33),($D33/$G33),0))),IF(AND(DR$7&gt;=$E33,DR$7&lt;=$F33),($D33/$G33),0))</f>
        <v>0</v>
      </c>
      <c r="DS33" s="34" t="str">
        <f>IF(Data!$C$2&gt;0,(IF(OR(DS$5=Data!$F$2,DS$5=Data!$G$2,(IF(COUNTIF(Data!$A$2:$A$939,DS$7),DS$7=(VLOOKUP(DS$7,Data!$A$2:$A$852,1,FALSE)),0))),"H",IF(AND(DS$7&gt;=$E33,DS$7&lt;=$F33),($D33/$G33),0))),IF(AND(DS$7&gt;=$E33,DS$7&lt;=$F33),($D33/$G33),0))</f>
        <v>H</v>
      </c>
      <c r="DT33" s="34" t="str">
        <f>IF(Data!$C$2&gt;0,(IF(OR(DT$5=Data!$F$2,DT$5=Data!$G$2,(IF(COUNTIF(Data!$A$2:$A$939,DT$7),DT$7=(VLOOKUP(DT$7,Data!$A$2:$A$852,1,FALSE)),0))),"H",IF(AND(DT$7&gt;=$E33,DT$7&lt;=$F33),($D33/$G33),0))),IF(AND(DT$7&gt;=$E33,DT$7&lt;=$F33),($D33/$G33),0))</f>
        <v>H</v>
      </c>
      <c r="DU33" s="34">
        <f>IF(Data!$C$2&gt;0,(IF(OR(DU$5=Data!$F$2,DU$5=Data!$G$2,(IF(COUNTIF(Data!$A$2:$A$939,DU$7),DU$7=(VLOOKUP(DU$7,Data!$A$2:$A$852,1,FALSE)),0))),"H",IF(AND(DU$7&gt;=$E33,DU$7&lt;=$F33),($D33/$G33),0))),IF(AND(DU$7&gt;=$E33,DU$7&lt;=$F33),($D33/$G33),0))</f>
        <v>0</v>
      </c>
      <c r="DV33" s="34">
        <f>IF(Data!$C$2&gt;0,(IF(OR(DV$5=Data!$F$2,DV$5=Data!$G$2,(IF(COUNTIF(Data!$A$2:$A$939,DV$7),DV$7=(VLOOKUP(DV$7,Data!$A$2:$A$852,1,FALSE)),0))),"H",IF(AND(DV$7&gt;=$E33,DV$7&lt;=$F33),($D33/$G33),0))),IF(AND(DV$7&gt;=$E33,DV$7&lt;=$F33),($D33/$G33),0))</f>
        <v>0</v>
      </c>
      <c r="DW33" s="34">
        <f>IF(Data!$C$2&gt;0,(IF(OR(DW$5=Data!$F$2,DW$5=Data!$G$2,(IF(COUNTIF(Data!$A$2:$A$939,DW$7),DW$7=(VLOOKUP(DW$7,Data!$A$2:$A$852,1,FALSE)),0))),"H",IF(AND(DW$7&gt;=$E33,DW$7&lt;=$F33),($D33/$G33),0))),IF(AND(DW$7&gt;=$E33,DW$7&lt;=$F33),($D33/$G33),0))</f>
        <v>0</v>
      </c>
      <c r="DX33" s="34">
        <f>IF(Data!$C$2&gt;0,(IF(OR(DX$5=Data!$F$2,DX$5=Data!$G$2,(IF(COUNTIF(Data!$A$2:$A$939,DX$7),DX$7=(VLOOKUP(DX$7,Data!$A$2:$A$852,1,FALSE)),0))),"H",IF(AND(DX$7&gt;=$E33,DX$7&lt;=$F33),($D33/$G33),0))),IF(AND(DX$7&gt;=$E33,DX$7&lt;=$F33),($D33/$G33),0))</f>
        <v>0</v>
      </c>
      <c r="DY33" s="34">
        <f>IF(Data!$C$2&gt;0,(IF(OR(DY$5=Data!$F$2,DY$5=Data!$G$2,(IF(COUNTIF(Data!$A$2:$A$939,DY$7),DY$7=(VLOOKUP(DY$7,Data!$A$2:$A$852,1,FALSE)),0))),"H",IF(AND(DY$7&gt;=$E33,DY$7&lt;=$F33),($D33/$G33),0))),IF(AND(DY$7&gt;=$E33,DY$7&lt;=$F33),($D33/$G33),0))</f>
        <v>0</v>
      </c>
      <c r="DZ33" s="34" t="str">
        <f>IF(Data!$C$2&gt;0,(IF(OR(DZ$5=Data!$F$2,DZ$5=Data!$G$2,(IF(COUNTIF(Data!$A$2:$A$939,DZ$7),DZ$7=(VLOOKUP(DZ$7,Data!$A$2:$A$852,1,FALSE)),0))),"H",IF(AND(DZ$7&gt;=$E33,DZ$7&lt;=$F33),($D33/$G33),0))),IF(AND(DZ$7&gt;=$E33,DZ$7&lt;=$F33),($D33/$G33),0))</f>
        <v>H</v>
      </c>
      <c r="EA33" s="34" t="str">
        <f>IF(Data!$C$2&gt;0,(IF(OR(EA$5=Data!$F$2,EA$5=Data!$G$2,(IF(COUNTIF(Data!$A$2:$A$939,EA$7),EA$7=(VLOOKUP(EA$7,Data!$A$2:$A$852,1,FALSE)),0))),"H",IF(AND(EA$7&gt;=$E33,EA$7&lt;=$F33),($D33/$G33),0))),IF(AND(EA$7&gt;=$E33,EA$7&lt;=$F33),($D33/$G33),0))</f>
        <v>H</v>
      </c>
      <c r="EB33" s="34">
        <f>IF(Data!$C$2&gt;0,(IF(OR(EB$5=Data!$F$2,EB$5=Data!$G$2,(IF(COUNTIF(Data!$A$2:$A$939,EB$7),EB$7=(VLOOKUP(EB$7,Data!$A$2:$A$852,1,FALSE)),0))),"H",IF(AND(EB$7&gt;=$E33,EB$7&lt;=$F33),($D33/$G33),0))),IF(AND(EB$7&gt;=$E33,EB$7&lt;=$F33),($D33/$G33),0))</f>
        <v>0</v>
      </c>
      <c r="EC33" s="34">
        <f>IF(Data!$C$2&gt;0,(IF(OR(EC$5=Data!$F$2,EC$5=Data!$G$2,(IF(COUNTIF(Data!$A$2:$A$939,EC$7),EC$7=(VLOOKUP(EC$7,Data!$A$2:$A$852,1,FALSE)),0))),"H",IF(AND(EC$7&gt;=$E33,EC$7&lt;=$F33),($D33/$G33),0))),IF(AND(EC$7&gt;=$E33,EC$7&lt;=$F33),($D33/$G33),0))</f>
        <v>0</v>
      </c>
      <c r="ED33" s="34">
        <f>IF(Data!$C$2&gt;0,(IF(OR(ED$5=Data!$F$2,ED$5=Data!$G$2,(IF(COUNTIF(Data!$A$2:$A$939,ED$7),ED$7=(VLOOKUP(ED$7,Data!$A$2:$A$852,1,FALSE)),0))),"H",IF(AND(ED$7&gt;=$E33,ED$7&lt;=$F33),($D33/$G33),0))),IF(AND(ED$7&gt;=$E33,ED$7&lt;=$F33),($D33/$G33),0))</f>
        <v>0</v>
      </c>
      <c r="EE33" s="34">
        <f>IF(Data!$C$2&gt;0,(IF(OR(EE$5=Data!$F$2,EE$5=Data!$G$2,(IF(COUNTIF(Data!$A$2:$A$939,EE$7),EE$7=(VLOOKUP(EE$7,Data!$A$2:$A$852,1,FALSE)),0))),"H",IF(AND(EE$7&gt;=$E33,EE$7&lt;=$F33),($D33/$G33),0))),IF(AND(EE$7&gt;=$E33,EE$7&lt;=$F33),($D33/$G33),0))</f>
        <v>0</v>
      </c>
      <c r="EF33" s="34">
        <f>IF(Data!$C$2&gt;0,(IF(OR(EF$5=Data!$F$2,EF$5=Data!$G$2,(IF(COUNTIF(Data!$A$2:$A$939,EF$7),EF$7=(VLOOKUP(EF$7,Data!$A$2:$A$852,1,FALSE)),0))),"H",IF(AND(EF$7&gt;=$E33,EF$7&lt;=$F33),($D33/$G33),0))),IF(AND(EF$7&gt;=$E33,EF$7&lt;=$F33),($D33/$G33),0))</f>
        <v>0</v>
      </c>
      <c r="EG33" s="34" t="str">
        <f>IF(Data!$C$2&gt;0,(IF(OR(EG$5=Data!$F$2,EG$5=Data!$G$2,(IF(COUNTIF(Data!$A$2:$A$939,EG$7),EG$7=(VLOOKUP(EG$7,Data!$A$2:$A$852,1,FALSE)),0))),"H",IF(AND(EG$7&gt;=$E33,EG$7&lt;=$F33),($D33/$G33),0))),IF(AND(EG$7&gt;=$E33,EG$7&lt;=$F33),($D33/$G33),0))</f>
        <v>H</v>
      </c>
      <c r="EH33" s="34" t="str">
        <f>IF(Data!$C$2&gt;0,(IF(OR(EH$5=Data!$F$2,EH$5=Data!$G$2,(IF(COUNTIF(Data!$A$2:$A$939,EH$7),EH$7=(VLOOKUP(EH$7,Data!$A$2:$A$852,1,FALSE)),0))),"H",IF(AND(EH$7&gt;=$E33,EH$7&lt;=$F33),($D33/$G33),0))),IF(AND(EH$7&gt;=$E33,EH$7&lt;=$F33),($D33/$G33),0))</f>
        <v>H</v>
      </c>
      <c r="EI33" s="34">
        <f>IF(Data!$C$2&gt;0,(IF(OR(EI$5=Data!$F$2,EI$5=Data!$G$2,(IF(COUNTIF(Data!$A$2:$A$939,EI$7),EI$7=(VLOOKUP(EI$7,Data!$A$2:$A$852,1,FALSE)),0))),"H",IF(AND(EI$7&gt;=$E33,EI$7&lt;=$F33),($D33/$G33),0))),IF(AND(EI$7&gt;=$E33,EI$7&lt;=$F33),($D33/$G33),0))</f>
        <v>0</v>
      </c>
      <c r="EJ33" s="34">
        <f>IF(Data!$C$2&gt;0,(IF(OR(EJ$5=Data!$F$2,EJ$5=Data!$G$2,(IF(COUNTIF(Data!$A$2:$A$939,EJ$7),EJ$7=(VLOOKUP(EJ$7,Data!$A$2:$A$852,1,FALSE)),0))),"H",IF(AND(EJ$7&gt;=$E33,EJ$7&lt;=$F33),($D33/$G33),0))),IF(AND(EJ$7&gt;=$E33,EJ$7&lt;=$F33),($D33/$G33),0))</f>
        <v>0</v>
      </c>
      <c r="EK33" s="34">
        <f>IF(Data!$C$2&gt;0,(IF(OR(EK$5=Data!$F$2,EK$5=Data!$G$2,(IF(COUNTIF(Data!$A$2:$A$939,EK$7),EK$7=(VLOOKUP(EK$7,Data!$A$2:$A$852,1,FALSE)),0))),"H",IF(AND(EK$7&gt;=$E33,EK$7&lt;=$F33),($D33/$G33),0))),IF(AND(EK$7&gt;=$E33,EK$7&lt;=$F33),($D33/$G33),0))</f>
        <v>0</v>
      </c>
      <c r="EL33" s="34">
        <f>IF(Data!$C$2&gt;0,(IF(OR(EL$5=Data!$F$2,EL$5=Data!$G$2,(IF(COUNTIF(Data!$A$2:$A$939,EL$7),EL$7=(VLOOKUP(EL$7,Data!$A$2:$A$852,1,FALSE)),0))),"H",IF(AND(EL$7&gt;=$E33,EL$7&lt;=$F33),($D33/$G33),0))),IF(AND(EL$7&gt;=$E33,EL$7&lt;=$F33),($D33/$G33),0))</f>
        <v>0</v>
      </c>
      <c r="EM33" s="34">
        <f>IF(Data!$C$2&gt;0,(IF(OR(EM$5=Data!$F$2,EM$5=Data!$G$2,(IF(COUNTIF(Data!$A$2:$A$939,EM$7),EM$7=(VLOOKUP(EM$7,Data!$A$2:$A$852,1,FALSE)),0))),"H",IF(AND(EM$7&gt;=$E33,EM$7&lt;=$F33),($D33/$G33),0))),IF(AND(EM$7&gt;=$E33,EM$7&lt;=$F33),($D33/$G33),0))</f>
        <v>0</v>
      </c>
      <c r="EN33" s="34" t="str">
        <f>IF(Data!$C$2&gt;0,(IF(OR(EN$5=Data!$F$2,EN$5=Data!$G$2,(IF(COUNTIF(Data!$A$2:$A$939,EN$7),EN$7=(VLOOKUP(EN$7,Data!$A$2:$A$852,1,FALSE)),0))),"H",IF(AND(EN$7&gt;=$E33,EN$7&lt;=$F33),($D33/$G33),0))),IF(AND(EN$7&gt;=$E33,EN$7&lt;=$F33),($D33/$G33),0))</f>
        <v>H</v>
      </c>
      <c r="EO33" s="35" t="str">
        <f>IF(Data!$C$2&gt;0,(IF(OR(EO$5=Data!$F$2,EO$5=Data!$G$2,(IF(COUNTIF(Data!$A$2:$A$939,EO$7),EO$7=(VLOOKUP(EO$7,Data!$A$2:$A$852,1,FALSE)),0))),"H",IF(AND(EO$7&gt;=$E33,EO$7&lt;=$F33),($D33/$G33),0))),IF(AND(EO$7&gt;=$E33,EO$7&lt;=$F33),($D33/$G33),0))</f>
        <v>H</v>
      </c>
      <c r="EP33" s="8" t="s">
        <v>47</v>
      </c>
      <c r="EQ33" s="18">
        <f>SUM(T33:EO33)-D33</f>
        <v>0</v>
      </c>
    </row>
    <row r="34" spans="1:147" ht="30" customHeight="1" thickBot="1">
      <c r="A34" s="385"/>
      <c r="B34" s="369"/>
      <c r="C34" s="369"/>
      <c r="D34" s="347"/>
      <c r="E34" s="366"/>
      <c r="F34" s="366"/>
      <c r="G34" s="373"/>
      <c r="H34" s="347"/>
      <c r="I34" s="363"/>
      <c r="J34" s="366"/>
      <c r="K34" s="351"/>
      <c r="L34" s="366"/>
      <c r="M34" s="373"/>
      <c r="N34" s="373"/>
      <c r="O34" s="347"/>
      <c r="P34" s="365"/>
      <c r="Q34" s="345"/>
      <c r="R34" s="347"/>
      <c r="S34" s="342"/>
      <c r="T34" s="36">
        <f>IF(T$7&gt;$L33,(((IF(Data!$C$2&gt;0,(IF(OR(T$5=Data!$F$2,T$5=Data!$G$2,(IF(COUNTIF(Data!$A$2:$A$939,T$7),T$7=(VLOOKUP(T$7,Data!$A$2:$A$852,1,FALSE)),0))),"H",IF(AND(T$7&gt;=$J33,T$7&lt;=$K33),($D33*(1-$P33)/$N33),0))),IF(AND(T$7&gt;=$J33,T$7&lt;=$K33),(($D33-$O33)/$N33),0))))),(((IF(Data!$C$2&gt;0,(IF(OR(T$5=Data!$F$2,T$5=Data!$G$2,(IF(COUNTIF(Data!$A$2:$A$939,T$7),T$7=(VLOOKUP(T$7,Data!$A$2:$A$852,1,FALSE)),0))),"H",IF(AND(T$7&gt;=$J33,T$7&lt;=$L33),($D33*$P33/$M33),0))),IF(AND(T$7&gt;=$J33,T$7&lt;=$L33),(($D33*$P33)/$M33),0))))))</f>
        <v>0</v>
      </c>
      <c r="U34" s="37">
        <f>IF(U$7&gt;$L33,(((IF(Data!$C$2&gt;0,(IF(OR(U$5=Data!$F$2,U$5=Data!$G$2,(IF(COUNTIF(Data!$A$2:$A$939,U$7),U$7=(VLOOKUP(U$7,Data!$A$2:$A$852,1,FALSE)),0))),"H",IF(AND(U$7&gt;=$J33,U$7&lt;=$K33),($D33*(1-$P33)/$N33),0))),IF(AND(U$7&gt;=$J33,U$7&lt;=$K33),(($D33-$O33)/$N33),0))))),(((IF(Data!$C$2&gt;0,(IF(OR(U$5=Data!$F$2,U$5=Data!$G$2,(IF(COUNTIF(Data!$A$2:$A$939,U$7),U$7=(VLOOKUP(U$7,Data!$A$2:$A$852,1,FALSE)),0))),"H",IF(AND(U$7&gt;=$J33,U$7&lt;=$L33),($D33*$P33/$M33),0))),IF(AND(U$7&gt;=$J33,U$7&lt;=$L33),(($D33*$P33)/$M33),0))))))</f>
        <v>0</v>
      </c>
      <c r="V34" s="37">
        <f>IF(V$7&gt;$L33,(((IF(Data!$C$2&gt;0,(IF(OR(V$5=Data!$F$2,V$5=Data!$G$2,(IF(COUNTIF(Data!$A$2:$A$939,V$7),V$7=(VLOOKUP(V$7,Data!$A$2:$A$852,1,FALSE)),0))),"H",IF(AND(V$7&gt;=$J33,V$7&lt;=$K33),($D33*(1-$P33)/$N33),0))),IF(AND(V$7&gt;=$J33,V$7&lt;=$K33),(($D33-$O33)/$N33),0))))),(((IF(Data!$C$2&gt;0,(IF(OR(V$5=Data!$F$2,V$5=Data!$G$2,(IF(COUNTIF(Data!$A$2:$A$939,V$7),V$7=(VLOOKUP(V$7,Data!$A$2:$A$852,1,FALSE)),0))),"H",IF(AND(V$7&gt;=$J33,V$7&lt;=$L33),($D33*$P33/$M33),0))),IF(AND(V$7&gt;=$J33,V$7&lt;=$L33),(($D33*$P33)/$M33),0))))))</f>
        <v>0</v>
      </c>
      <c r="W34" s="37">
        <f>IF(W$7&gt;$L33,(((IF(Data!$C$2&gt;0,(IF(OR(W$5=Data!$F$2,W$5=Data!$G$2,(IF(COUNTIF(Data!$A$2:$A$939,W$7),W$7=(VLOOKUP(W$7,Data!$A$2:$A$852,1,FALSE)),0))),"H",IF(AND(W$7&gt;=$J33,W$7&lt;=$K33),($D33*(1-$P33)/$N33),0))),IF(AND(W$7&gt;=$J33,W$7&lt;=$K33),(($D33-$O33)/$N33),0))))),(((IF(Data!$C$2&gt;0,(IF(OR(W$5=Data!$F$2,W$5=Data!$G$2,(IF(COUNTIF(Data!$A$2:$A$939,W$7),W$7=(VLOOKUP(W$7,Data!$A$2:$A$852,1,FALSE)),0))),"H",IF(AND(W$7&gt;=$J33,W$7&lt;=$L33),($D33*$P33/$M33),0))),IF(AND(W$7&gt;=$J33,W$7&lt;=$L33),(($D33*$P33)/$M33),0))))))</f>
        <v>0</v>
      </c>
      <c r="X34" s="37">
        <f>IF(X$7&gt;$L33,(((IF(Data!$C$2&gt;0,(IF(OR(X$5=Data!$F$2,X$5=Data!$G$2,(IF(COUNTIF(Data!$A$2:$A$939,X$7),X$7=(VLOOKUP(X$7,Data!$A$2:$A$852,1,FALSE)),0))),"H",IF(AND(X$7&gt;=$J33,X$7&lt;=$K33),($D33*(1-$P33)/$N33),0))),IF(AND(X$7&gt;=$J33,X$7&lt;=$K33),(($D33-$O33)/$N33),0))))),(((IF(Data!$C$2&gt;0,(IF(OR(X$5=Data!$F$2,X$5=Data!$G$2,(IF(COUNTIF(Data!$A$2:$A$939,X$7),X$7=(VLOOKUP(X$7,Data!$A$2:$A$852,1,FALSE)),0))),"H",IF(AND(X$7&gt;=$J33,X$7&lt;=$L33),($D33*$P33/$M33),0))),IF(AND(X$7&gt;=$J33,X$7&lt;=$L33),(($D33*$P33)/$M33),0))))))</f>
        <v>0</v>
      </c>
      <c r="Y34" s="37" t="str">
        <f>IF(Y$7&gt;$L33,(((IF(Data!$C$2&gt;0,(IF(OR(Y$5=Data!$F$2,Y$5=Data!$G$2,(IF(COUNTIF(Data!$A$2:$A$939,Y$7),Y$7=(VLOOKUP(Y$7,Data!$A$2:$A$852,1,FALSE)),0))),"H",IF(AND(Y$7&gt;=$J33,Y$7&lt;=$K33),($D33*(1-$P33)/$N33),0))),IF(AND(Y$7&gt;=$J33,Y$7&lt;=$K33),(($D33-$O33)/$N33),0))))),(((IF(Data!$C$2&gt;0,(IF(OR(Y$5=Data!$F$2,Y$5=Data!$G$2,(IF(COUNTIF(Data!$A$2:$A$939,Y$7),Y$7=(VLOOKUP(Y$7,Data!$A$2:$A$852,1,FALSE)),0))),"H",IF(AND(Y$7&gt;=$J33,Y$7&lt;=$L33),($D33*$P33/$M33),0))),IF(AND(Y$7&gt;=$J33,Y$7&lt;=$L33),(($D33*$P33)/$M33),0))))))</f>
        <v>H</v>
      </c>
      <c r="Z34" s="37" t="str">
        <f>IF(Z$7&gt;$L33,(((IF(Data!$C$2&gt;0,(IF(OR(Z$5=Data!$F$2,Z$5=Data!$G$2,(IF(COUNTIF(Data!$A$2:$A$939,Z$7),Z$7=(VLOOKUP(Z$7,Data!$A$2:$A$852,1,FALSE)),0))),"H",IF(AND(Z$7&gt;=$J33,Z$7&lt;=$K33),($D33*(1-$P33)/$N33),0))),IF(AND(Z$7&gt;=$J33,Z$7&lt;=$K33),(($D33-$O33)/$N33),0))))),(((IF(Data!$C$2&gt;0,(IF(OR(Z$5=Data!$F$2,Z$5=Data!$G$2,(IF(COUNTIF(Data!$A$2:$A$939,Z$7),Z$7=(VLOOKUP(Z$7,Data!$A$2:$A$852,1,FALSE)),0))),"H",IF(AND(Z$7&gt;=$J33,Z$7&lt;=$L33),($D33*$P33/$M33),0))),IF(AND(Z$7&gt;=$J33,Z$7&lt;=$L33),(($D33*$P33)/$M33),0))))))</f>
        <v>H</v>
      </c>
      <c r="AA34" s="37">
        <f>IF(AA$7&gt;$L33,(((IF(Data!$C$2&gt;0,(IF(OR(AA$5=Data!$F$2,AA$5=Data!$G$2,(IF(COUNTIF(Data!$A$2:$A$939,AA$7),AA$7=(VLOOKUP(AA$7,Data!$A$2:$A$852,1,FALSE)),0))),"H",IF(AND(AA$7&gt;=$J33,AA$7&lt;=$K33),($D33*(1-$P33)/$N33),0))),IF(AND(AA$7&gt;=$J33,AA$7&lt;=$K33),(($D33-$O33)/$N33),0))))),(((IF(Data!$C$2&gt;0,(IF(OR(AA$5=Data!$F$2,AA$5=Data!$G$2,(IF(COUNTIF(Data!$A$2:$A$939,AA$7),AA$7=(VLOOKUP(AA$7,Data!$A$2:$A$852,1,FALSE)),0))),"H",IF(AND(AA$7&gt;=$J33,AA$7&lt;=$L33),($D33*$P33/$M33),0))),IF(AND(AA$7&gt;=$J33,AA$7&lt;=$L33),(($D33*$P33)/$M33),0))))))</f>
        <v>0</v>
      </c>
      <c r="AB34" s="37">
        <f>IF(AB$7&gt;$L33,(((IF(Data!$C$2&gt;0,(IF(OR(AB$5=Data!$F$2,AB$5=Data!$G$2,(IF(COUNTIF(Data!$A$2:$A$939,AB$7),AB$7=(VLOOKUP(AB$7,Data!$A$2:$A$852,1,FALSE)),0))),"H",IF(AND(AB$7&gt;=$J33,AB$7&lt;=$K33),($D33*(1-$P33)/$N33),0))),IF(AND(AB$7&gt;=$J33,AB$7&lt;=$K33),(($D33-$O33)/$N33),0))))),(((IF(Data!$C$2&gt;0,(IF(OR(AB$5=Data!$F$2,AB$5=Data!$G$2,(IF(COUNTIF(Data!$A$2:$A$939,AB$7),AB$7=(VLOOKUP(AB$7,Data!$A$2:$A$852,1,FALSE)),0))),"H",IF(AND(AB$7&gt;=$J33,AB$7&lt;=$L33),($D33*$P33/$M33),0))),IF(AND(AB$7&gt;=$J33,AB$7&lt;=$L33),(($D33*$P33)/$M33),0))))))</f>
        <v>0</v>
      </c>
      <c r="AC34" s="37">
        <f>IF(AC$7&gt;$L33,(((IF(Data!$C$2&gt;0,(IF(OR(AC$5=Data!$F$2,AC$5=Data!$G$2,(IF(COUNTIF(Data!$A$2:$A$939,AC$7),AC$7=(VLOOKUP(AC$7,Data!$A$2:$A$852,1,FALSE)),0))),"H",IF(AND(AC$7&gt;=$J33,AC$7&lt;=$K33),($D33*(1-$P33)/$N33),0))),IF(AND(AC$7&gt;=$J33,AC$7&lt;=$K33),(($D33-$O33)/$N33),0))))),(((IF(Data!$C$2&gt;0,(IF(OR(AC$5=Data!$F$2,AC$5=Data!$G$2,(IF(COUNTIF(Data!$A$2:$A$939,AC$7),AC$7=(VLOOKUP(AC$7,Data!$A$2:$A$852,1,FALSE)),0))),"H",IF(AND(AC$7&gt;=$J33,AC$7&lt;=$L33),($D33*$P33/$M33),0))),IF(AND(AC$7&gt;=$J33,AC$7&lt;=$L33),(($D33*$P33)/$M33),0))))))</f>
        <v>0</v>
      </c>
      <c r="AD34" s="37">
        <f>IF(AD$7&gt;$L33,(((IF(Data!$C$2&gt;0,(IF(OR(AD$5=Data!$F$2,AD$5=Data!$G$2,(IF(COUNTIF(Data!$A$2:$A$939,AD$7),AD$7=(VLOOKUP(AD$7,Data!$A$2:$A$852,1,FALSE)),0))),"H",IF(AND(AD$7&gt;=$J33,AD$7&lt;=$K33),($D33*(1-$P33)/$N33),0))),IF(AND(AD$7&gt;=$J33,AD$7&lt;=$K33),(($D33-$O33)/$N33),0))))),(((IF(Data!$C$2&gt;0,(IF(OR(AD$5=Data!$F$2,AD$5=Data!$G$2,(IF(COUNTIF(Data!$A$2:$A$939,AD$7),AD$7=(VLOOKUP(AD$7,Data!$A$2:$A$852,1,FALSE)),0))),"H",IF(AND(AD$7&gt;=$J33,AD$7&lt;=$L33),($D33*$P33/$M33),0))),IF(AND(AD$7&gt;=$J33,AD$7&lt;=$L33),(($D33*$P33)/$M33),0))))))</f>
        <v>0</v>
      </c>
      <c r="AE34" s="37">
        <f>IF(AE$7&gt;$L33,(((IF(Data!$C$2&gt;0,(IF(OR(AE$5=Data!$F$2,AE$5=Data!$G$2,(IF(COUNTIF(Data!$A$2:$A$939,AE$7),AE$7=(VLOOKUP(AE$7,Data!$A$2:$A$852,1,FALSE)),0))),"H",IF(AND(AE$7&gt;=$J33,AE$7&lt;=$K33),($D33*(1-$P33)/$N33),0))),IF(AND(AE$7&gt;=$J33,AE$7&lt;=$K33),(($D33-$O33)/$N33),0))))),(((IF(Data!$C$2&gt;0,(IF(OR(AE$5=Data!$F$2,AE$5=Data!$G$2,(IF(COUNTIF(Data!$A$2:$A$939,AE$7),AE$7=(VLOOKUP(AE$7,Data!$A$2:$A$852,1,FALSE)),0))),"H",IF(AND(AE$7&gt;=$J33,AE$7&lt;=$L33),($D33*$P33/$M33),0))),IF(AND(AE$7&gt;=$J33,AE$7&lt;=$L33),(($D33*$P33)/$M33),0))))))</f>
        <v>0</v>
      </c>
      <c r="AF34" s="37" t="str">
        <f>IF(AF$7&gt;$L33,(((IF(Data!$C$2&gt;0,(IF(OR(AF$5=Data!$F$2,AF$5=Data!$G$2,(IF(COUNTIF(Data!$A$2:$A$939,AF$7),AF$7=(VLOOKUP(AF$7,Data!$A$2:$A$852,1,FALSE)),0))),"H",IF(AND(AF$7&gt;=$J33,AF$7&lt;=$K33),($D33*(1-$P33)/$N33),0))),IF(AND(AF$7&gt;=$J33,AF$7&lt;=$K33),(($D33-$O33)/$N33),0))))),(((IF(Data!$C$2&gt;0,(IF(OR(AF$5=Data!$F$2,AF$5=Data!$G$2,(IF(COUNTIF(Data!$A$2:$A$939,AF$7),AF$7=(VLOOKUP(AF$7,Data!$A$2:$A$852,1,FALSE)),0))),"H",IF(AND(AF$7&gt;=$J33,AF$7&lt;=$L33),($D33*$P33/$M33),0))),IF(AND(AF$7&gt;=$J33,AF$7&lt;=$L33),(($D33*$P33)/$M33),0))))))</f>
        <v>H</v>
      </c>
      <c r="AG34" s="37" t="str">
        <f>IF(AG$7&gt;$L33,(((IF(Data!$C$2&gt;0,(IF(OR(AG$5=Data!$F$2,AG$5=Data!$G$2,(IF(COUNTIF(Data!$A$2:$A$939,AG$7),AG$7=(VLOOKUP(AG$7,Data!$A$2:$A$852,1,FALSE)),0))),"H",IF(AND(AG$7&gt;=$J33,AG$7&lt;=$K33),($D33*(1-$P33)/$N33),0))),IF(AND(AG$7&gt;=$J33,AG$7&lt;=$K33),(($D33-$O33)/$N33),0))))),(((IF(Data!$C$2&gt;0,(IF(OR(AG$5=Data!$F$2,AG$5=Data!$G$2,(IF(COUNTIF(Data!$A$2:$A$939,AG$7),AG$7=(VLOOKUP(AG$7,Data!$A$2:$A$852,1,FALSE)),0))),"H",IF(AND(AG$7&gt;=$J33,AG$7&lt;=$L33),($D33*$P33/$M33),0))),IF(AND(AG$7&gt;=$J33,AG$7&lt;=$L33),(($D33*$P33)/$M33),0))))))</f>
        <v>H</v>
      </c>
      <c r="AH34" s="37">
        <f>IF(AH$7&gt;$L33,(((IF(Data!$C$2&gt;0,(IF(OR(AH$5=Data!$F$2,AH$5=Data!$G$2,(IF(COUNTIF(Data!$A$2:$A$939,AH$7),AH$7=(VLOOKUP(AH$7,Data!$A$2:$A$852,1,FALSE)),0))),"H",IF(AND(AH$7&gt;=$J33,AH$7&lt;=$K33),($D33*(1-$P33)/$N33),0))),IF(AND(AH$7&gt;=$J33,AH$7&lt;=$K33),(($D33-$O33)/$N33),0))))),(((IF(Data!$C$2&gt;0,(IF(OR(AH$5=Data!$F$2,AH$5=Data!$G$2,(IF(COUNTIF(Data!$A$2:$A$939,AH$7),AH$7=(VLOOKUP(AH$7,Data!$A$2:$A$852,1,FALSE)),0))),"H",IF(AND(AH$7&gt;=$J33,AH$7&lt;=$L33),($D33*$P33/$M33),0))),IF(AND(AH$7&gt;=$J33,AH$7&lt;=$L33),(($D33*$P33)/$M33),0))))))</f>
        <v>0</v>
      </c>
      <c r="AI34" s="37">
        <f>IF(AI$7&gt;$L33,(((IF(Data!$C$2&gt;0,(IF(OR(AI$5=Data!$F$2,AI$5=Data!$G$2,(IF(COUNTIF(Data!$A$2:$A$939,AI$7),AI$7=(VLOOKUP(AI$7,Data!$A$2:$A$852,1,FALSE)),0))),"H",IF(AND(AI$7&gt;=$J33,AI$7&lt;=$K33),($D33*(1-$P33)/$N33),0))),IF(AND(AI$7&gt;=$J33,AI$7&lt;=$K33),(($D33-$O33)/$N33),0))))),(((IF(Data!$C$2&gt;0,(IF(OR(AI$5=Data!$F$2,AI$5=Data!$G$2,(IF(COUNTIF(Data!$A$2:$A$939,AI$7),AI$7=(VLOOKUP(AI$7,Data!$A$2:$A$852,1,FALSE)),0))),"H",IF(AND(AI$7&gt;=$J33,AI$7&lt;=$L33),($D33*$P33/$M33),0))),IF(AND(AI$7&gt;=$J33,AI$7&lt;=$L33),(($D33*$P33)/$M33),0))))))</f>
        <v>0</v>
      </c>
      <c r="AJ34" s="37">
        <f>IF(AJ$7&gt;$L33,(((IF(Data!$C$2&gt;0,(IF(OR(AJ$5=Data!$F$2,AJ$5=Data!$G$2,(IF(COUNTIF(Data!$A$2:$A$939,AJ$7),AJ$7=(VLOOKUP(AJ$7,Data!$A$2:$A$852,1,FALSE)),0))),"H",IF(AND(AJ$7&gt;=$J33,AJ$7&lt;=$K33),($D33*(1-$P33)/$N33),0))),IF(AND(AJ$7&gt;=$J33,AJ$7&lt;=$K33),(($D33-$O33)/$N33),0))))),(((IF(Data!$C$2&gt;0,(IF(OR(AJ$5=Data!$F$2,AJ$5=Data!$G$2,(IF(COUNTIF(Data!$A$2:$A$939,AJ$7),AJ$7=(VLOOKUP(AJ$7,Data!$A$2:$A$852,1,FALSE)),0))),"H",IF(AND(AJ$7&gt;=$J33,AJ$7&lt;=$L33),($D33*$P33/$M33),0))),IF(AND(AJ$7&gt;=$J33,AJ$7&lt;=$L33),(($D33*$P33)/$M33),0))))))</f>
        <v>0</v>
      </c>
      <c r="AK34" s="37">
        <f>IF(AK$7&gt;$L33,(((IF(Data!$C$2&gt;0,(IF(OR(AK$5=Data!$F$2,AK$5=Data!$G$2,(IF(COUNTIF(Data!$A$2:$A$939,AK$7),AK$7=(VLOOKUP(AK$7,Data!$A$2:$A$852,1,FALSE)),0))),"H",IF(AND(AK$7&gt;=$J33,AK$7&lt;=$K33),($D33*(1-$P33)/$N33),0))),IF(AND(AK$7&gt;=$J33,AK$7&lt;=$K33),(($D33-$O33)/$N33),0))))),(((IF(Data!$C$2&gt;0,(IF(OR(AK$5=Data!$F$2,AK$5=Data!$G$2,(IF(COUNTIF(Data!$A$2:$A$939,AK$7),AK$7=(VLOOKUP(AK$7,Data!$A$2:$A$852,1,FALSE)),0))),"H",IF(AND(AK$7&gt;=$J33,AK$7&lt;=$L33),($D33*$P33/$M33),0))),IF(AND(AK$7&gt;=$J33,AK$7&lt;=$L33),(($D33*$P33)/$M33),0))))))</f>
        <v>0</v>
      </c>
      <c r="AL34" s="37">
        <f>IF(AL$7&gt;$L33,(((IF(Data!$C$2&gt;0,(IF(OR(AL$5=Data!$F$2,AL$5=Data!$G$2,(IF(COUNTIF(Data!$A$2:$A$939,AL$7),AL$7=(VLOOKUP(AL$7,Data!$A$2:$A$852,1,FALSE)),0))),"H",IF(AND(AL$7&gt;=$J33,AL$7&lt;=$K33),($D33*(1-$P33)/$N33),0))),IF(AND(AL$7&gt;=$J33,AL$7&lt;=$K33),(($D33-$O33)/$N33),0))))),(((IF(Data!$C$2&gt;0,(IF(OR(AL$5=Data!$F$2,AL$5=Data!$G$2,(IF(COUNTIF(Data!$A$2:$A$939,AL$7),AL$7=(VLOOKUP(AL$7,Data!$A$2:$A$852,1,FALSE)),0))),"H",IF(AND(AL$7&gt;=$J33,AL$7&lt;=$L33),($D33*$P33/$M33),0))),IF(AND(AL$7&gt;=$J33,AL$7&lt;=$L33),(($D33*$P33)/$M33),0))))))</f>
        <v>0</v>
      </c>
      <c r="AM34" s="37" t="str">
        <f>IF(AM$7&gt;$L33,(((IF(Data!$C$2&gt;0,(IF(OR(AM$5=Data!$F$2,AM$5=Data!$G$2,(IF(COUNTIF(Data!$A$2:$A$939,AM$7),AM$7=(VLOOKUP(AM$7,Data!$A$2:$A$852,1,FALSE)),0))),"H",IF(AND(AM$7&gt;=$J33,AM$7&lt;=$K33),($D33*(1-$P33)/$N33),0))),IF(AND(AM$7&gt;=$J33,AM$7&lt;=$K33),(($D33-$O33)/$N33),0))))),(((IF(Data!$C$2&gt;0,(IF(OR(AM$5=Data!$F$2,AM$5=Data!$G$2,(IF(COUNTIF(Data!$A$2:$A$939,AM$7),AM$7=(VLOOKUP(AM$7,Data!$A$2:$A$852,1,FALSE)),0))),"H",IF(AND(AM$7&gt;=$J33,AM$7&lt;=$L33),($D33*$P33/$M33),0))),IF(AND(AM$7&gt;=$J33,AM$7&lt;=$L33),(($D33*$P33)/$M33),0))))))</f>
        <v>H</v>
      </c>
      <c r="AN34" s="37" t="str">
        <f>IF(AN$7&gt;$L33,(((IF(Data!$C$2&gt;0,(IF(OR(AN$5=Data!$F$2,AN$5=Data!$G$2,(IF(COUNTIF(Data!$A$2:$A$939,AN$7),AN$7=(VLOOKUP(AN$7,Data!$A$2:$A$852,1,FALSE)),0))),"H",IF(AND(AN$7&gt;=$J33,AN$7&lt;=$K33),($D33*(1-$P33)/$N33),0))),IF(AND(AN$7&gt;=$J33,AN$7&lt;=$K33),(($D33-$O33)/$N33),0))))),(((IF(Data!$C$2&gt;0,(IF(OR(AN$5=Data!$F$2,AN$5=Data!$G$2,(IF(COUNTIF(Data!$A$2:$A$939,AN$7),AN$7=(VLOOKUP(AN$7,Data!$A$2:$A$852,1,FALSE)),0))),"H",IF(AND(AN$7&gt;=$J33,AN$7&lt;=$L33),($D33*$P33/$M33),0))),IF(AND(AN$7&gt;=$J33,AN$7&lt;=$L33),(($D33*$P33)/$M33),0))))))</f>
        <v>H</v>
      </c>
      <c r="AO34" s="37">
        <f>IF(AO$7&gt;$L33,(((IF(Data!$C$2&gt;0,(IF(OR(AO$5=Data!$F$2,AO$5=Data!$G$2,(IF(COUNTIF(Data!$A$2:$A$939,AO$7),AO$7=(VLOOKUP(AO$7,Data!$A$2:$A$852,1,FALSE)),0))),"H",IF(AND(AO$7&gt;=$J33,AO$7&lt;=$K33),($D33*(1-$P33)/$N33),0))),IF(AND(AO$7&gt;=$J33,AO$7&lt;=$K33),(($D33-$O33)/$N33),0))))),(((IF(Data!$C$2&gt;0,(IF(OR(AO$5=Data!$F$2,AO$5=Data!$G$2,(IF(COUNTIF(Data!$A$2:$A$939,AO$7),AO$7=(VLOOKUP(AO$7,Data!$A$2:$A$852,1,FALSE)),0))),"H",IF(AND(AO$7&gt;=$J33,AO$7&lt;=$L33),($D33*$P33/$M33),0))),IF(AND(AO$7&gt;=$J33,AO$7&lt;=$L33),(($D33*$P33)/$M33),0))))))</f>
        <v>0</v>
      </c>
      <c r="AP34" s="37">
        <f>IF(AP$7&gt;$L33,(((IF(Data!$C$2&gt;0,(IF(OR(AP$5=Data!$F$2,AP$5=Data!$G$2,(IF(COUNTIF(Data!$A$2:$A$939,AP$7),AP$7=(VLOOKUP(AP$7,Data!$A$2:$A$852,1,FALSE)),0))),"H",IF(AND(AP$7&gt;=$J33,AP$7&lt;=$K33),($D33*(1-$P33)/$N33),0))),IF(AND(AP$7&gt;=$J33,AP$7&lt;=$K33),(($D33-$O33)/$N33),0))))),(((IF(Data!$C$2&gt;0,(IF(OR(AP$5=Data!$F$2,AP$5=Data!$G$2,(IF(COUNTIF(Data!$A$2:$A$939,AP$7),AP$7=(VLOOKUP(AP$7,Data!$A$2:$A$852,1,FALSE)),0))),"H",IF(AND(AP$7&gt;=$J33,AP$7&lt;=$L33),($D33*$P33/$M33),0))),IF(AND(AP$7&gt;=$J33,AP$7&lt;=$L33),(($D33*$P33)/$M33),0))))))</f>
        <v>0</v>
      </c>
      <c r="AQ34" s="37">
        <f>IF(AQ$7&gt;$L33,(((IF(Data!$C$2&gt;0,(IF(OR(AQ$5=Data!$F$2,AQ$5=Data!$G$2,(IF(COUNTIF(Data!$A$2:$A$939,AQ$7),AQ$7=(VLOOKUP(AQ$7,Data!$A$2:$A$852,1,FALSE)),0))),"H",IF(AND(AQ$7&gt;=$J33,AQ$7&lt;=$K33),($D33*(1-$P33)/$N33),0))),IF(AND(AQ$7&gt;=$J33,AQ$7&lt;=$K33),(($D33-$O33)/$N33),0))))),(((IF(Data!$C$2&gt;0,(IF(OR(AQ$5=Data!$F$2,AQ$5=Data!$G$2,(IF(COUNTIF(Data!$A$2:$A$939,AQ$7),AQ$7=(VLOOKUP(AQ$7,Data!$A$2:$A$852,1,FALSE)),0))),"H",IF(AND(AQ$7&gt;=$J33,AQ$7&lt;=$L33),($D33*$P33/$M33),0))),IF(AND(AQ$7&gt;=$J33,AQ$7&lt;=$L33),(($D33*$P33)/$M33),0))))))</f>
        <v>0</v>
      </c>
      <c r="AR34" s="37">
        <f>IF(AR$7&gt;$L33,(((IF(Data!$C$2&gt;0,(IF(OR(AR$5=Data!$F$2,AR$5=Data!$G$2,(IF(COUNTIF(Data!$A$2:$A$939,AR$7),AR$7=(VLOOKUP(AR$7,Data!$A$2:$A$852,1,FALSE)),0))),"H",IF(AND(AR$7&gt;=$J33,AR$7&lt;=$K33),($D33*(1-$P33)/$N33),0))),IF(AND(AR$7&gt;=$J33,AR$7&lt;=$K33),(($D33-$O33)/$N33),0))))),(((IF(Data!$C$2&gt;0,(IF(OR(AR$5=Data!$F$2,AR$5=Data!$G$2,(IF(COUNTIF(Data!$A$2:$A$939,AR$7),AR$7=(VLOOKUP(AR$7,Data!$A$2:$A$852,1,FALSE)),0))),"H",IF(AND(AR$7&gt;=$J33,AR$7&lt;=$L33),($D33*$P33/$M33),0))),IF(AND(AR$7&gt;=$J33,AR$7&lt;=$L33),(($D33*$P33)/$M33),0))))))</f>
        <v>0</v>
      </c>
      <c r="AS34" s="37">
        <f>IF(AS$7&gt;$L33,(((IF(Data!$C$2&gt;0,(IF(OR(AS$5=Data!$F$2,AS$5=Data!$G$2,(IF(COUNTIF(Data!$A$2:$A$939,AS$7),AS$7=(VLOOKUP(AS$7,Data!$A$2:$A$852,1,FALSE)),0))),"H",IF(AND(AS$7&gt;=$J33,AS$7&lt;=$K33),($D33*(1-$P33)/$N33),0))),IF(AND(AS$7&gt;=$J33,AS$7&lt;=$K33),(($D33-$O33)/$N33),0))))),(((IF(Data!$C$2&gt;0,(IF(OR(AS$5=Data!$F$2,AS$5=Data!$G$2,(IF(COUNTIF(Data!$A$2:$A$939,AS$7),AS$7=(VLOOKUP(AS$7,Data!$A$2:$A$852,1,FALSE)),0))),"H",IF(AND(AS$7&gt;=$J33,AS$7&lt;=$L33),($D33*$P33/$M33),0))),IF(AND(AS$7&gt;=$J33,AS$7&lt;=$L33),(($D33*$P33)/$M33),0))))))</f>
        <v>0</v>
      </c>
      <c r="AT34" s="37" t="str">
        <f>IF(AT$7&gt;$L33,(((IF(Data!$C$2&gt;0,(IF(OR(AT$5=Data!$F$2,AT$5=Data!$G$2,(IF(COUNTIF(Data!$A$2:$A$939,AT$7),AT$7=(VLOOKUP(AT$7,Data!$A$2:$A$852,1,FALSE)),0))),"H",IF(AND(AT$7&gt;=$J33,AT$7&lt;=$K33),($D33*(1-$P33)/$N33),0))),IF(AND(AT$7&gt;=$J33,AT$7&lt;=$K33),(($D33-$O33)/$N33),0))))),(((IF(Data!$C$2&gt;0,(IF(OR(AT$5=Data!$F$2,AT$5=Data!$G$2,(IF(COUNTIF(Data!$A$2:$A$939,AT$7),AT$7=(VLOOKUP(AT$7,Data!$A$2:$A$852,1,FALSE)),0))),"H",IF(AND(AT$7&gt;=$J33,AT$7&lt;=$L33),($D33*$P33/$M33),0))),IF(AND(AT$7&gt;=$J33,AT$7&lt;=$L33),(($D33*$P33)/$M33),0))))))</f>
        <v>H</v>
      </c>
      <c r="AU34" s="37" t="str">
        <f>IF(AU$7&gt;$L33,(((IF(Data!$C$2&gt;0,(IF(OR(AU$5=Data!$F$2,AU$5=Data!$G$2,(IF(COUNTIF(Data!$A$2:$A$939,AU$7),AU$7=(VLOOKUP(AU$7,Data!$A$2:$A$852,1,FALSE)),0))),"H",IF(AND(AU$7&gt;=$J33,AU$7&lt;=$K33),($D33*(1-$P33)/$N33),0))),IF(AND(AU$7&gt;=$J33,AU$7&lt;=$K33),(($D33-$O33)/$N33),0))))),(((IF(Data!$C$2&gt;0,(IF(OR(AU$5=Data!$F$2,AU$5=Data!$G$2,(IF(COUNTIF(Data!$A$2:$A$939,AU$7),AU$7=(VLOOKUP(AU$7,Data!$A$2:$A$852,1,FALSE)),0))),"H",IF(AND(AU$7&gt;=$J33,AU$7&lt;=$L33),($D33*$P33/$M33),0))),IF(AND(AU$7&gt;=$J33,AU$7&lt;=$L33),(($D33*$P33)/$M33),0))))))</f>
        <v>H</v>
      </c>
      <c r="AV34" s="37">
        <f>IF(AV$7&gt;$L33,(((IF(Data!$C$2&gt;0,(IF(OR(AV$5=Data!$F$2,AV$5=Data!$G$2,(IF(COUNTIF(Data!$A$2:$A$939,AV$7),AV$7=(VLOOKUP(AV$7,Data!$A$2:$A$852,1,FALSE)),0))),"H",IF(AND(AV$7&gt;=$J33,AV$7&lt;=$K33),($D33*(1-$P33)/$N33),0))),IF(AND(AV$7&gt;=$J33,AV$7&lt;=$K33),(($D33-$O33)/$N33),0))))),(((IF(Data!$C$2&gt;0,(IF(OR(AV$5=Data!$F$2,AV$5=Data!$G$2,(IF(COUNTIF(Data!$A$2:$A$939,AV$7),AV$7=(VLOOKUP(AV$7,Data!$A$2:$A$852,1,FALSE)),0))),"H",IF(AND(AV$7&gt;=$J33,AV$7&lt;=$L33),($D33*$P33/$M33),0))),IF(AND(AV$7&gt;=$J33,AV$7&lt;=$L33),(($D33*$P33)/$M33),0))))))</f>
        <v>0</v>
      </c>
      <c r="AW34" s="37">
        <f>IF(AW$7&gt;$L33,(((IF(Data!$C$2&gt;0,(IF(OR(AW$5=Data!$F$2,AW$5=Data!$G$2,(IF(COUNTIF(Data!$A$2:$A$939,AW$7),AW$7=(VLOOKUP(AW$7,Data!$A$2:$A$852,1,FALSE)),0))),"H",IF(AND(AW$7&gt;=$J33,AW$7&lt;=$K33),($D33*(1-$P33)/$N33),0))),IF(AND(AW$7&gt;=$J33,AW$7&lt;=$K33),(($D33-$O33)/$N33),0))))),(((IF(Data!$C$2&gt;0,(IF(OR(AW$5=Data!$F$2,AW$5=Data!$G$2,(IF(COUNTIF(Data!$A$2:$A$939,AW$7),AW$7=(VLOOKUP(AW$7,Data!$A$2:$A$852,1,FALSE)),0))),"H",IF(AND(AW$7&gt;=$J33,AW$7&lt;=$L33),($D33*$P33/$M33),0))),IF(AND(AW$7&gt;=$J33,AW$7&lt;=$L33),(($D33*$P33)/$M33),0))))))</f>
        <v>0</v>
      </c>
      <c r="AX34" s="37">
        <f>IF(AX$7&gt;$L33,(((IF(Data!$C$2&gt;0,(IF(OR(AX$5=Data!$F$2,AX$5=Data!$G$2,(IF(COUNTIF(Data!$A$2:$A$939,AX$7),AX$7=(VLOOKUP(AX$7,Data!$A$2:$A$852,1,FALSE)),0))),"H",IF(AND(AX$7&gt;=$J33,AX$7&lt;=$K33),($D33*(1-$P33)/$N33),0))),IF(AND(AX$7&gt;=$J33,AX$7&lt;=$K33),(($D33-$O33)/$N33),0))))),(((IF(Data!$C$2&gt;0,(IF(OR(AX$5=Data!$F$2,AX$5=Data!$G$2,(IF(COUNTIF(Data!$A$2:$A$939,AX$7),AX$7=(VLOOKUP(AX$7,Data!$A$2:$A$852,1,FALSE)),0))),"H",IF(AND(AX$7&gt;=$J33,AX$7&lt;=$L33),($D33*$P33/$M33),0))),IF(AND(AX$7&gt;=$J33,AX$7&lt;=$L33),(($D33*$P33)/$M33),0))))))</f>
        <v>0</v>
      </c>
      <c r="AY34" s="37">
        <f>IF(AY$7&gt;$L33,(((IF(Data!$C$2&gt;0,(IF(OR(AY$5=Data!$F$2,AY$5=Data!$G$2,(IF(COUNTIF(Data!$A$2:$A$939,AY$7),AY$7=(VLOOKUP(AY$7,Data!$A$2:$A$852,1,FALSE)),0))),"H",IF(AND(AY$7&gt;=$J33,AY$7&lt;=$K33),($D33*(1-$P33)/$N33),0))),IF(AND(AY$7&gt;=$J33,AY$7&lt;=$K33),(($D33-$O33)/$N33),0))))),(((IF(Data!$C$2&gt;0,(IF(OR(AY$5=Data!$F$2,AY$5=Data!$G$2,(IF(COUNTIF(Data!$A$2:$A$939,AY$7),AY$7=(VLOOKUP(AY$7,Data!$A$2:$A$852,1,FALSE)),0))),"H",IF(AND(AY$7&gt;=$J33,AY$7&lt;=$L33),($D33*$P33/$M33),0))),IF(AND(AY$7&gt;=$J33,AY$7&lt;=$L33),(($D33*$P33)/$M33),0))))))</f>
        <v>0</v>
      </c>
      <c r="AZ34" s="37">
        <f>IF(AZ$7&gt;$L33,(((IF(Data!$C$2&gt;0,(IF(OR(AZ$5=Data!$F$2,AZ$5=Data!$G$2,(IF(COUNTIF(Data!$A$2:$A$939,AZ$7),AZ$7=(VLOOKUP(AZ$7,Data!$A$2:$A$852,1,FALSE)),0))),"H",IF(AND(AZ$7&gt;=$J33,AZ$7&lt;=$K33),($D33*(1-$P33)/$N33),0))),IF(AND(AZ$7&gt;=$J33,AZ$7&lt;=$K33),(($D33-$O33)/$N33),0))))),(((IF(Data!$C$2&gt;0,(IF(OR(AZ$5=Data!$F$2,AZ$5=Data!$G$2,(IF(COUNTIF(Data!$A$2:$A$939,AZ$7),AZ$7=(VLOOKUP(AZ$7,Data!$A$2:$A$852,1,FALSE)),0))),"H",IF(AND(AZ$7&gt;=$J33,AZ$7&lt;=$L33),($D33*$P33/$M33),0))),IF(AND(AZ$7&gt;=$J33,AZ$7&lt;=$L33),(($D33*$P33)/$M33),0))))))</f>
        <v>0</v>
      </c>
      <c r="BA34" s="37" t="str">
        <f>IF(BA$7&gt;$L33,(((IF(Data!$C$2&gt;0,(IF(OR(BA$5=Data!$F$2,BA$5=Data!$G$2,(IF(COUNTIF(Data!$A$2:$A$939,BA$7),BA$7=(VLOOKUP(BA$7,Data!$A$2:$A$852,1,FALSE)),0))),"H",IF(AND(BA$7&gt;=$J33,BA$7&lt;=$K33),($D33*(1-$P33)/$N33),0))),IF(AND(BA$7&gt;=$J33,BA$7&lt;=$K33),(($D33-$O33)/$N33),0))))),(((IF(Data!$C$2&gt;0,(IF(OR(BA$5=Data!$F$2,BA$5=Data!$G$2,(IF(COUNTIF(Data!$A$2:$A$939,BA$7),BA$7=(VLOOKUP(BA$7,Data!$A$2:$A$852,1,FALSE)),0))),"H",IF(AND(BA$7&gt;=$J33,BA$7&lt;=$L33),($D33*$P33/$M33),0))),IF(AND(BA$7&gt;=$J33,BA$7&lt;=$L33),(($D33*$P33)/$M33),0))))))</f>
        <v>H</v>
      </c>
      <c r="BB34" s="37" t="str">
        <f>IF(BB$7&gt;$L33,(((IF(Data!$C$2&gt;0,(IF(OR(BB$5=Data!$F$2,BB$5=Data!$G$2,(IF(COUNTIF(Data!$A$2:$A$939,BB$7),BB$7=(VLOOKUP(BB$7,Data!$A$2:$A$852,1,FALSE)),0))),"H",IF(AND(BB$7&gt;=$J33,BB$7&lt;=$K33),($D33*(1-$P33)/$N33),0))),IF(AND(BB$7&gt;=$J33,BB$7&lt;=$K33),(($D33-$O33)/$N33),0))))),(((IF(Data!$C$2&gt;0,(IF(OR(BB$5=Data!$F$2,BB$5=Data!$G$2,(IF(COUNTIF(Data!$A$2:$A$939,BB$7),BB$7=(VLOOKUP(BB$7,Data!$A$2:$A$852,1,FALSE)),0))),"H",IF(AND(BB$7&gt;=$J33,BB$7&lt;=$L33),($D33*$P33/$M33),0))),IF(AND(BB$7&gt;=$J33,BB$7&lt;=$L33),(($D33*$P33)/$M33),0))))))</f>
        <v>H</v>
      </c>
      <c r="BC34" s="37">
        <f>IF(BC$7&gt;$L33,(((IF(Data!$C$2&gt;0,(IF(OR(BC$5=Data!$F$2,BC$5=Data!$G$2,(IF(COUNTIF(Data!$A$2:$A$939,BC$7),BC$7=(VLOOKUP(BC$7,Data!$A$2:$A$852,1,FALSE)),0))),"H",IF(AND(BC$7&gt;=$J33,BC$7&lt;=$K33),($D33*(1-$P33)/$N33),0))),IF(AND(BC$7&gt;=$J33,BC$7&lt;=$K33),(($D33-$O33)/$N33),0))))),(((IF(Data!$C$2&gt;0,(IF(OR(BC$5=Data!$F$2,BC$5=Data!$G$2,(IF(COUNTIF(Data!$A$2:$A$939,BC$7),BC$7=(VLOOKUP(BC$7,Data!$A$2:$A$852,1,FALSE)),0))),"H",IF(AND(BC$7&gt;=$J33,BC$7&lt;=$L33),($D33*$P33/$M33),0))),IF(AND(BC$7&gt;=$J33,BC$7&lt;=$L33),(($D33*$P33)/$M33),0))))))</f>
        <v>0</v>
      </c>
      <c r="BD34" s="37">
        <f>IF(BD$7&gt;$L33,(((IF(Data!$C$2&gt;0,(IF(OR(BD$5=Data!$F$2,BD$5=Data!$G$2,(IF(COUNTIF(Data!$A$2:$A$939,BD$7),BD$7=(VLOOKUP(BD$7,Data!$A$2:$A$852,1,FALSE)),0))),"H",IF(AND(BD$7&gt;=$J33,BD$7&lt;=$K33),($D33*(1-$P33)/$N33),0))),IF(AND(BD$7&gt;=$J33,BD$7&lt;=$K33),(($D33-$O33)/$N33),0))))),(((IF(Data!$C$2&gt;0,(IF(OR(BD$5=Data!$F$2,BD$5=Data!$G$2,(IF(COUNTIF(Data!$A$2:$A$939,BD$7),BD$7=(VLOOKUP(BD$7,Data!$A$2:$A$852,1,FALSE)),0))),"H",IF(AND(BD$7&gt;=$J33,BD$7&lt;=$L33),($D33*$P33/$M33),0))),IF(AND(BD$7&gt;=$J33,BD$7&lt;=$L33),(($D33*$P33)/$M33),0))))))</f>
        <v>0</v>
      </c>
      <c r="BE34" s="37">
        <f>IF(BE$7&gt;$L33,(((IF(Data!$C$2&gt;0,(IF(OR(BE$5=Data!$F$2,BE$5=Data!$G$2,(IF(COUNTIF(Data!$A$2:$A$939,BE$7),BE$7=(VLOOKUP(BE$7,Data!$A$2:$A$852,1,FALSE)),0))),"H",IF(AND(BE$7&gt;=$J33,BE$7&lt;=$K33),($D33*(1-$P33)/$N33),0))),IF(AND(BE$7&gt;=$J33,BE$7&lt;=$K33),(($D33-$O33)/$N33),0))))),(((IF(Data!$C$2&gt;0,(IF(OR(BE$5=Data!$F$2,BE$5=Data!$G$2,(IF(COUNTIF(Data!$A$2:$A$939,BE$7),BE$7=(VLOOKUP(BE$7,Data!$A$2:$A$852,1,FALSE)),0))),"H",IF(AND(BE$7&gt;=$J33,BE$7&lt;=$L33),($D33*$P33/$M33),0))),IF(AND(BE$7&gt;=$J33,BE$7&lt;=$L33),(($D33*$P33)/$M33),0))))))</f>
        <v>0</v>
      </c>
      <c r="BF34" s="37">
        <f>IF(BF$7&gt;$L33,(((IF(Data!$C$2&gt;0,(IF(OR(BF$5=Data!$F$2,BF$5=Data!$G$2,(IF(COUNTIF(Data!$A$2:$A$939,BF$7),BF$7=(VLOOKUP(BF$7,Data!$A$2:$A$852,1,FALSE)),0))),"H",IF(AND(BF$7&gt;=$J33,BF$7&lt;=$K33),($D33*(1-$P33)/$N33),0))),IF(AND(BF$7&gt;=$J33,BF$7&lt;=$K33),(($D33-$O33)/$N33),0))))),(((IF(Data!$C$2&gt;0,(IF(OR(BF$5=Data!$F$2,BF$5=Data!$G$2,(IF(COUNTIF(Data!$A$2:$A$939,BF$7),BF$7=(VLOOKUP(BF$7,Data!$A$2:$A$852,1,FALSE)),0))),"H",IF(AND(BF$7&gt;=$J33,BF$7&lt;=$L33),($D33*$P33/$M33),0))),IF(AND(BF$7&gt;=$J33,BF$7&lt;=$L33),(($D33*$P33)/$M33),0))))))</f>
        <v>0</v>
      </c>
      <c r="BG34" s="37">
        <f>IF(BG$7&gt;$L33,(((IF(Data!$C$2&gt;0,(IF(OR(BG$5=Data!$F$2,BG$5=Data!$G$2,(IF(COUNTIF(Data!$A$2:$A$939,BG$7),BG$7=(VLOOKUP(BG$7,Data!$A$2:$A$852,1,FALSE)),0))),"H",IF(AND(BG$7&gt;=$J33,BG$7&lt;=$K33),($D33*(1-$P33)/$N33),0))),IF(AND(BG$7&gt;=$J33,BG$7&lt;=$K33),(($D33-$O33)/$N33),0))))),(((IF(Data!$C$2&gt;0,(IF(OR(BG$5=Data!$F$2,BG$5=Data!$G$2,(IF(COUNTIF(Data!$A$2:$A$939,BG$7),BG$7=(VLOOKUP(BG$7,Data!$A$2:$A$852,1,FALSE)),0))),"H",IF(AND(BG$7&gt;=$J33,BG$7&lt;=$L33),($D33*$P33/$M33),0))),IF(AND(BG$7&gt;=$J33,BG$7&lt;=$L33),(($D33*$P33)/$M33),0))))))</f>
        <v>0</v>
      </c>
      <c r="BH34" s="37" t="str">
        <f>IF(BH$7&gt;$L33,(((IF(Data!$C$2&gt;0,(IF(OR(BH$5=Data!$F$2,BH$5=Data!$G$2,(IF(COUNTIF(Data!$A$2:$A$939,BH$7),BH$7=(VLOOKUP(BH$7,Data!$A$2:$A$852,1,FALSE)),0))),"H",IF(AND(BH$7&gt;=$J33,BH$7&lt;=$K33),($D33*(1-$P33)/$N33),0))),IF(AND(BH$7&gt;=$J33,BH$7&lt;=$K33),(($D33-$O33)/$N33),0))))),(((IF(Data!$C$2&gt;0,(IF(OR(BH$5=Data!$F$2,BH$5=Data!$G$2,(IF(COUNTIF(Data!$A$2:$A$939,BH$7),BH$7=(VLOOKUP(BH$7,Data!$A$2:$A$852,1,FALSE)),0))),"H",IF(AND(BH$7&gt;=$J33,BH$7&lt;=$L33),($D33*$P33/$M33),0))),IF(AND(BH$7&gt;=$J33,BH$7&lt;=$L33),(($D33*$P33)/$M33),0))))))</f>
        <v>H</v>
      </c>
      <c r="BI34" s="37" t="str">
        <f>IF(BI$7&gt;$L33,(((IF(Data!$C$2&gt;0,(IF(OR(BI$5=Data!$F$2,BI$5=Data!$G$2,(IF(COUNTIF(Data!$A$2:$A$939,BI$7),BI$7=(VLOOKUP(BI$7,Data!$A$2:$A$852,1,FALSE)),0))),"H",IF(AND(BI$7&gt;=$J33,BI$7&lt;=$K33),($D33*(1-$P33)/$N33),0))),IF(AND(BI$7&gt;=$J33,BI$7&lt;=$K33),(($D33-$O33)/$N33),0))))),(((IF(Data!$C$2&gt;0,(IF(OR(BI$5=Data!$F$2,BI$5=Data!$G$2,(IF(COUNTIF(Data!$A$2:$A$939,BI$7),BI$7=(VLOOKUP(BI$7,Data!$A$2:$A$852,1,FALSE)),0))),"H",IF(AND(BI$7&gt;=$J33,BI$7&lt;=$L33),($D33*$P33/$M33),0))),IF(AND(BI$7&gt;=$J33,BI$7&lt;=$L33),(($D33*$P33)/$M33),0))))))</f>
        <v>H</v>
      </c>
      <c r="BJ34" s="37">
        <f>IF(BJ$7&gt;$L33,(((IF(Data!$C$2&gt;0,(IF(OR(BJ$5=Data!$F$2,BJ$5=Data!$G$2,(IF(COUNTIF(Data!$A$2:$A$939,BJ$7),BJ$7=(VLOOKUP(BJ$7,Data!$A$2:$A$852,1,FALSE)),0))),"H",IF(AND(BJ$7&gt;=$J33,BJ$7&lt;=$K33),($D33*(1-$P33)/$N33),0))),IF(AND(BJ$7&gt;=$J33,BJ$7&lt;=$K33),(($D33-$O33)/$N33),0))))),(((IF(Data!$C$2&gt;0,(IF(OR(BJ$5=Data!$F$2,BJ$5=Data!$G$2,(IF(COUNTIF(Data!$A$2:$A$939,BJ$7),BJ$7=(VLOOKUP(BJ$7,Data!$A$2:$A$852,1,FALSE)),0))),"H",IF(AND(BJ$7&gt;=$J33,BJ$7&lt;=$L33),($D33*$P33/$M33),0))),IF(AND(BJ$7&gt;=$J33,BJ$7&lt;=$L33),(($D33*$P33)/$M33),0))))))</f>
        <v>0</v>
      </c>
      <c r="BK34" s="37">
        <f>IF(BK$7&gt;$L33,(((IF(Data!$C$2&gt;0,(IF(OR(BK$5=Data!$F$2,BK$5=Data!$G$2,(IF(COUNTIF(Data!$A$2:$A$939,BK$7),BK$7=(VLOOKUP(BK$7,Data!$A$2:$A$852,1,FALSE)),0))),"H",IF(AND(BK$7&gt;=$J33,BK$7&lt;=$K33),($D33*(1-$P33)/$N33),0))),IF(AND(BK$7&gt;=$J33,BK$7&lt;=$K33),(($D33-$O33)/$N33),0))))),(((IF(Data!$C$2&gt;0,(IF(OR(BK$5=Data!$F$2,BK$5=Data!$G$2,(IF(COUNTIF(Data!$A$2:$A$939,BK$7),BK$7=(VLOOKUP(BK$7,Data!$A$2:$A$852,1,FALSE)),0))),"H",IF(AND(BK$7&gt;=$J33,BK$7&lt;=$L33),($D33*$P33/$M33),0))),IF(AND(BK$7&gt;=$J33,BK$7&lt;=$L33),(($D33*$P33)/$M33),0))))))</f>
        <v>0</v>
      </c>
      <c r="BL34" s="37">
        <f>IF(BL$7&gt;$L33,(((IF(Data!$C$2&gt;0,(IF(OR(BL$5=Data!$F$2,BL$5=Data!$G$2,(IF(COUNTIF(Data!$A$2:$A$939,BL$7),BL$7=(VLOOKUP(BL$7,Data!$A$2:$A$852,1,FALSE)),0))),"H",IF(AND(BL$7&gt;=$J33,BL$7&lt;=$K33),($D33*(1-$P33)/$N33),0))),IF(AND(BL$7&gt;=$J33,BL$7&lt;=$K33),(($D33-$O33)/$N33),0))))),(((IF(Data!$C$2&gt;0,(IF(OR(BL$5=Data!$F$2,BL$5=Data!$G$2,(IF(COUNTIF(Data!$A$2:$A$939,BL$7),BL$7=(VLOOKUP(BL$7,Data!$A$2:$A$852,1,FALSE)),0))),"H",IF(AND(BL$7&gt;=$J33,BL$7&lt;=$L33),($D33*$P33/$M33),0))),IF(AND(BL$7&gt;=$J33,BL$7&lt;=$L33),(($D33*$P33)/$M33),0))))))</f>
        <v>0</v>
      </c>
      <c r="BM34" s="37">
        <f>IF(BM$7&gt;$L33,(((IF(Data!$C$2&gt;0,(IF(OR(BM$5=Data!$F$2,BM$5=Data!$G$2,(IF(COUNTIF(Data!$A$2:$A$939,BM$7),BM$7=(VLOOKUP(BM$7,Data!$A$2:$A$852,1,FALSE)),0))),"H",IF(AND(BM$7&gt;=$J33,BM$7&lt;=$K33),($D33*(1-$P33)/$N33),0))),IF(AND(BM$7&gt;=$J33,BM$7&lt;=$K33),(($D33-$O33)/$N33),0))))),(((IF(Data!$C$2&gt;0,(IF(OR(BM$5=Data!$F$2,BM$5=Data!$G$2,(IF(COUNTIF(Data!$A$2:$A$939,BM$7),BM$7=(VLOOKUP(BM$7,Data!$A$2:$A$852,1,FALSE)),0))),"H",IF(AND(BM$7&gt;=$J33,BM$7&lt;=$L33),($D33*$P33/$M33),0))),IF(AND(BM$7&gt;=$J33,BM$7&lt;=$L33),(($D33*$P33)/$M33),0))))))</f>
        <v>0</v>
      </c>
      <c r="BN34" s="37">
        <f>IF(BN$7&gt;$L33,(((IF(Data!$C$2&gt;0,(IF(OR(BN$5=Data!$F$2,BN$5=Data!$G$2,(IF(COUNTIF(Data!$A$2:$A$939,BN$7),BN$7=(VLOOKUP(BN$7,Data!$A$2:$A$852,1,FALSE)),0))),"H",IF(AND(BN$7&gt;=$J33,BN$7&lt;=$K33),($D33*(1-$P33)/$N33),0))),IF(AND(BN$7&gt;=$J33,BN$7&lt;=$K33),(($D33-$O33)/$N33),0))))),(((IF(Data!$C$2&gt;0,(IF(OR(BN$5=Data!$F$2,BN$5=Data!$G$2,(IF(COUNTIF(Data!$A$2:$A$939,BN$7),BN$7=(VLOOKUP(BN$7,Data!$A$2:$A$852,1,FALSE)),0))),"H",IF(AND(BN$7&gt;=$J33,BN$7&lt;=$L33),($D33*$P33/$M33),0))),IF(AND(BN$7&gt;=$J33,BN$7&lt;=$L33),(($D33*$P33)/$M33),0))))))</f>
        <v>0</v>
      </c>
      <c r="BO34" s="37" t="str">
        <f>IF(BO$7&gt;$L33,(((IF(Data!$C$2&gt;0,(IF(OR(BO$5=Data!$F$2,BO$5=Data!$G$2,(IF(COUNTIF(Data!$A$2:$A$939,BO$7),BO$7=(VLOOKUP(BO$7,Data!$A$2:$A$852,1,FALSE)),0))),"H",IF(AND(BO$7&gt;=$J33,BO$7&lt;=$K33),($D33*(1-$P33)/$N33),0))),IF(AND(BO$7&gt;=$J33,BO$7&lt;=$K33),(($D33-$O33)/$N33),0))))),(((IF(Data!$C$2&gt;0,(IF(OR(BO$5=Data!$F$2,BO$5=Data!$G$2,(IF(COUNTIF(Data!$A$2:$A$939,BO$7),BO$7=(VLOOKUP(BO$7,Data!$A$2:$A$852,1,FALSE)),0))),"H",IF(AND(BO$7&gt;=$J33,BO$7&lt;=$L33),($D33*$P33/$M33),0))),IF(AND(BO$7&gt;=$J33,BO$7&lt;=$L33),(($D33*$P33)/$M33),0))))))</f>
        <v>H</v>
      </c>
      <c r="BP34" s="37" t="str">
        <f>IF(BP$7&gt;$L33,(((IF(Data!$C$2&gt;0,(IF(OR(BP$5=Data!$F$2,BP$5=Data!$G$2,(IF(COUNTIF(Data!$A$2:$A$939,BP$7),BP$7=(VLOOKUP(BP$7,Data!$A$2:$A$852,1,FALSE)),0))),"H",IF(AND(BP$7&gt;=$J33,BP$7&lt;=$K33),($D33*(1-$P33)/$N33),0))),IF(AND(BP$7&gt;=$J33,BP$7&lt;=$K33),(($D33-$O33)/$N33),0))))),(((IF(Data!$C$2&gt;0,(IF(OR(BP$5=Data!$F$2,BP$5=Data!$G$2,(IF(COUNTIF(Data!$A$2:$A$939,BP$7),BP$7=(VLOOKUP(BP$7,Data!$A$2:$A$852,1,FALSE)),0))),"H",IF(AND(BP$7&gt;=$J33,BP$7&lt;=$L33),($D33*$P33/$M33),0))),IF(AND(BP$7&gt;=$J33,BP$7&lt;=$L33),(($D33*$P33)/$M33),0))))))</f>
        <v>H</v>
      </c>
      <c r="BQ34" s="37">
        <f>IF(BQ$7&gt;$L33,(((IF(Data!$C$2&gt;0,(IF(OR(BQ$5=Data!$F$2,BQ$5=Data!$G$2,(IF(COUNTIF(Data!$A$2:$A$939,BQ$7),BQ$7=(VLOOKUP(BQ$7,Data!$A$2:$A$852,1,FALSE)),0))),"H",IF(AND(BQ$7&gt;=$J33,BQ$7&lt;=$K33),($D33*(1-$P33)/$N33),0))),IF(AND(BQ$7&gt;=$J33,BQ$7&lt;=$K33),(($D33-$O33)/$N33),0))))),(((IF(Data!$C$2&gt;0,(IF(OR(BQ$5=Data!$F$2,BQ$5=Data!$G$2,(IF(COUNTIF(Data!$A$2:$A$939,BQ$7),BQ$7=(VLOOKUP(BQ$7,Data!$A$2:$A$852,1,FALSE)),0))),"H",IF(AND(BQ$7&gt;=$J33,BQ$7&lt;=$L33),($D33*$P33/$M33),0))),IF(AND(BQ$7&gt;=$J33,BQ$7&lt;=$L33),(($D33*$P33)/$M33),0))))))</f>
        <v>0</v>
      </c>
      <c r="BR34" s="37">
        <f>IF(BR$7&gt;$L33,(((IF(Data!$C$2&gt;0,(IF(OR(BR$5=Data!$F$2,BR$5=Data!$G$2,(IF(COUNTIF(Data!$A$2:$A$939,BR$7),BR$7=(VLOOKUP(BR$7,Data!$A$2:$A$852,1,FALSE)),0))),"H",IF(AND(BR$7&gt;=$J33,BR$7&lt;=$K33),($D33*(1-$P33)/$N33),0))),IF(AND(BR$7&gt;=$J33,BR$7&lt;=$K33),(($D33-$O33)/$N33),0))))),(((IF(Data!$C$2&gt;0,(IF(OR(BR$5=Data!$F$2,BR$5=Data!$G$2,(IF(COUNTIF(Data!$A$2:$A$939,BR$7),BR$7=(VLOOKUP(BR$7,Data!$A$2:$A$852,1,FALSE)),0))),"H",IF(AND(BR$7&gt;=$J33,BR$7&lt;=$L33),($D33*$P33/$M33),0))),IF(AND(BR$7&gt;=$J33,BR$7&lt;=$L33),(($D33*$P33)/$M33),0))))))</f>
        <v>0</v>
      </c>
      <c r="BS34" s="37">
        <f>IF(BS$7&gt;$L33,(((IF(Data!$C$2&gt;0,(IF(OR(BS$5=Data!$F$2,BS$5=Data!$G$2,(IF(COUNTIF(Data!$A$2:$A$939,BS$7),BS$7=(VLOOKUP(BS$7,Data!$A$2:$A$852,1,FALSE)),0))),"H",IF(AND(BS$7&gt;=$J33,BS$7&lt;=$K33),($D33*(1-$P33)/$N33),0))),IF(AND(BS$7&gt;=$J33,BS$7&lt;=$K33),(($D33-$O33)/$N33),0))))),(((IF(Data!$C$2&gt;0,(IF(OR(BS$5=Data!$F$2,BS$5=Data!$G$2,(IF(COUNTIF(Data!$A$2:$A$939,BS$7),BS$7=(VLOOKUP(BS$7,Data!$A$2:$A$852,1,FALSE)),0))),"H",IF(AND(BS$7&gt;=$J33,BS$7&lt;=$L33),($D33*$P33/$M33),0))),IF(AND(BS$7&gt;=$J33,BS$7&lt;=$L33),(($D33*$P33)/$M33),0))))))</f>
        <v>0</v>
      </c>
      <c r="BT34" s="37">
        <f>IF(BT$7&gt;$L33,(((IF(Data!$C$2&gt;0,(IF(OR(BT$5=Data!$F$2,BT$5=Data!$G$2,(IF(COUNTIF(Data!$A$2:$A$939,BT$7),BT$7=(VLOOKUP(BT$7,Data!$A$2:$A$852,1,FALSE)),0))),"H",IF(AND(BT$7&gt;=$J33,BT$7&lt;=$K33),($D33*(1-$P33)/$N33),0))),IF(AND(BT$7&gt;=$J33,BT$7&lt;=$K33),(($D33-$O33)/$N33),0))))),(((IF(Data!$C$2&gt;0,(IF(OR(BT$5=Data!$F$2,BT$5=Data!$G$2,(IF(COUNTIF(Data!$A$2:$A$939,BT$7),BT$7=(VLOOKUP(BT$7,Data!$A$2:$A$852,1,FALSE)),0))),"H",IF(AND(BT$7&gt;=$J33,BT$7&lt;=$L33),($D33*$P33/$M33),0))),IF(AND(BT$7&gt;=$J33,BT$7&lt;=$L33),(($D33*$P33)/$M33),0))))))</f>
        <v>0</v>
      </c>
      <c r="BU34" s="37">
        <f>IF(BU$7&gt;$L33,(((IF(Data!$C$2&gt;0,(IF(OR(BU$5=Data!$F$2,BU$5=Data!$G$2,(IF(COUNTIF(Data!$A$2:$A$939,BU$7),BU$7=(VLOOKUP(BU$7,Data!$A$2:$A$852,1,FALSE)),0))),"H",IF(AND(BU$7&gt;=$J33,BU$7&lt;=$K33),($D33*(1-$P33)/$N33),0))),IF(AND(BU$7&gt;=$J33,BU$7&lt;=$K33),(($D33-$O33)/$N33),0))))),(((IF(Data!$C$2&gt;0,(IF(OR(BU$5=Data!$F$2,BU$5=Data!$G$2,(IF(COUNTIF(Data!$A$2:$A$939,BU$7),BU$7=(VLOOKUP(BU$7,Data!$A$2:$A$852,1,FALSE)),0))),"H",IF(AND(BU$7&gt;=$J33,BU$7&lt;=$L33),($D33*$P33/$M33),0))),IF(AND(BU$7&gt;=$J33,BU$7&lt;=$L33),(($D33*$P33)/$M33),0))))))</f>
        <v>0</v>
      </c>
      <c r="BV34" s="37" t="str">
        <f>IF(BV$7&gt;$L33,(((IF(Data!$C$2&gt;0,(IF(OR(BV$5=Data!$F$2,BV$5=Data!$G$2,(IF(COUNTIF(Data!$A$2:$A$939,BV$7),BV$7=(VLOOKUP(BV$7,Data!$A$2:$A$852,1,FALSE)),0))),"H",IF(AND(BV$7&gt;=$J33,BV$7&lt;=$K33),($D33*(1-$P33)/$N33),0))),IF(AND(BV$7&gt;=$J33,BV$7&lt;=$K33),(($D33-$O33)/$N33),0))))),(((IF(Data!$C$2&gt;0,(IF(OR(BV$5=Data!$F$2,BV$5=Data!$G$2,(IF(COUNTIF(Data!$A$2:$A$939,BV$7),BV$7=(VLOOKUP(BV$7,Data!$A$2:$A$852,1,FALSE)),0))),"H",IF(AND(BV$7&gt;=$J33,BV$7&lt;=$L33),($D33*$P33/$M33),0))),IF(AND(BV$7&gt;=$J33,BV$7&lt;=$L33),(($D33*$P33)/$M33),0))))))</f>
        <v>H</v>
      </c>
      <c r="BW34" s="37" t="str">
        <f>IF(BW$7&gt;$L33,(((IF(Data!$C$2&gt;0,(IF(OR(BW$5=Data!$F$2,BW$5=Data!$G$2,(IF(COUNTIF(Data!$A$2:$A$939,BW$7),BW$7=(VLOOKUP(BW$7,Data!$A$2:$A$852,1,FALSE)),0))),"H",IF(AND(BW$7&gt;=$J33,BW$7&lt;=$K33),($D33*(1-$P33)/$N33),0))),IF(AND(BW$7&gt;=$J33,BW$7&lt;=$K33),(($D33-$O33)/$N33),0))))),(((IF(Data!$C$2&gt;0,(IF(OR(BW$5=Data!$F$2,BW$5=Data!$G$2,(IF(COUNTIF(Data!$A$2:$A$939,BW$7),BW$7=(VLOOKUP(BW$7,Data!$A$2:$A$852,1,FALSE)),0))),"H",IF(AND(BW$7&gt;=$J33,BW$7&lt;=$L33),($D33*$P33/$M33),0))),IF(AND(BW$7&gt;=$J33,BW$7&lt;=$L33),(($D33*$P33)/$M33),0))))))</f>
        <v>H</v>
      </c>
      <c r="BX34" s="37">
        <f>IF(BX$7&gt;$L33,(((IF(Data!$C$2&gt;0,(IF(OR(BX$5=Data!$F$2,BX$5=Data!$G$2,(IF(COUNTIF(Data!$A$2:$A$939,BX$7),BX$7=(VLOOKUP(BX$7,Data!$A$2:$A$852,1,FALSE)),0))),"H",IF(AND(BX$7&gt;=$J33,BX$7&lt;=$K33),($D33*(1-$P33)/$N33),0))),IF(AND(BX$7&gt;=$J33,BX$7&lt;=$K33),(($D33-$O33)/$N33),0))))),(((IF(Data!$C$2&gt;0,(IF(OR(BX$5=Data!$F$2,BX$5=Data!$G$2,(IF(COUNTIF(Data!$A$2:$A$939,BX$7),BX$7=(VLOOKUP(BX$7,Data!$A$2:$A$852,1,FALSE)),0))),"H",IF(AND(BX$7&gt;=$J33,BX$7&lt;=$L33),($D33*$P33/$M33),0))),IF(AND(BX$7&gt;=$J33,BX$7&lt;=$L33),(($D33*$P33)/$M33),0))))))</f>
        <v>0</v>
      </c>
      <c r="BY34" s="37">
        <f>IF(BY$7&gt;$L33,(((IF(Data!$C$2&gt;0,(IF(OR(BY$5=Data!$F$2,BY$5=Data!$G$2,(IF(COUNTIF(Data!$A$2:$A$939,BY$7),BY$7=(VLOOKUP(BY$7,Data!$A$2:$A$852,1,FALSE)),0))),"H",IF(AND(BY$7&gt;=$J33,BY$7&lt;=$K33),($D33*(1-$P33)/$N33),0))),IF(AND(BY$7&gt;=$J33,BY$7&lt;=$K33),(($D33-$O33)/$N33),0))))),(((IF(Data!$C$2&gt;0,(IF(OR(BY$5=Data!$F$2,BY$5=Data!$G$2,(IF(COUNTIF(Data!$A$2:$A$939,BY$7),BY$7=(VLOOKUP(BY$7,Data!$A$2:$A$852,1,FALSE)),0))),"H",IF(AND(BY$7&gt;=$J33,BY$7&lt;=$L33),($D33*$P33/$M33),0))),IF(AND(BY$7&gt;=$J33,BY$7&lt;=$L33),(($D33*$P33)/$M33),0))))))</f>
        <v>0</v>
      </c>
      <c r="BZ34" s="37">
        <f>IF(BZ$7&gt;$L33,(((IF(Data!$C$2&gt;0,(IF(OR(BZ$5=Data!$F$2,BZ$5=Data!$G$2,(IF(COUNTIF(Data!$A$2:$A$939,BZ$7),BZ$7=(VLOOKUP(BZ$7,Data!$A$2:$A$852,1,FALSE)),0))),"H",IF(AND(BZ$7&gt;=$J33,BZ$7&lt;=$K33),($D33*(1-$P33)/$N33),0))),IF(AND(BZ$7&gt;=$J33,BZ$7&lt;=$K33),(($D33-$O33)/$N33),0))))),(((IF(Data!$C$2&gt;0,(IF(OR(BZ$5=Data!$F$2,BZ$5=Data!$G$2,(IF(COUNTIF(Data!$A$2:$A$939,BZ$7),BZ$7=(VLOOKUP(BZ$7,Data!$A$2:$A$852,1,FALSE)),0))),"H",IF(AND(BZ$7&gt;=$J33,BZ$7&lt;=$L33),($D33*$P33/$M33),0))),IF(AND(BZ$7&gt;=$J33,BZ$7&lt;=$L33),(($D33*$P33)/$M33),0))))))</f>
        <v>0</v>
      </c>
      <c r="CA34" s="37">
        <f>IF(CA$7&gt;$L33,(((IF(Data!$C$2&gt;0,(IF(OR(CA$5=Data!$F$2,CA$5=Data!$G$2,(IF(COUNTIF(Data!$A$2:$A$939,CA$7),CA$7=(VLOOKUP(CA$7,Data!$A$2:$A$852,1,FALSE)),0))),"H",IF(AND(CA$7&gt;=$J33,CA$7&lt;=$K33),($D33*(1-$P33)/$N33),0))),IF(AND(CA$7&gt;=$J33,CA$7&lt;=$K33),(($D33-$O33)/$N33),0))))),(((IF(Data!$C$2&gt;0,(IF(OR(CA$5=Data!$F$2,CA$5=Data!$G$2,(IF(COUNTIF(Data!$A$2:$A$939,CA$7),CA$7=(VLOOKUP(CA$7,Data!$A$2:$A$852,1,FALSE)),0))),"H",IF(AND(CA$7&gt;=$J33,CA$7&lt;=$L33),($D33*$P33/$M33),0))),IF(AND(CA$7&gt;=$J33,CA$7&lt;=$L33),(($D33*$P33)/$M33),0))))))</f>
        <v>0</v>
      </c>
      <c r="CB34" s="37">
        <f>IF(CB$7&gt;$L33,(((IF(Data!$C$2&gt;0,(IF(OR(CB$5=Data!$F$2,CB$5=Data!$G$2,(IF(COUNTIF(Data!$A$2:$A$939,CB$7),CB$7=(VLOOKUP(CB$7,Data!$A$2:$A$852,1,FALSE)),0))),"H",IF(AND(CB$7&gt;=$J33,CB$7&lt;=$K33),($D33*(1-$P33)/$N33),0))),IF(AND(CB$7&gt;=$J33,CB$7&lt;=$K33),(($D33-$O33)/$N33),0))))),(((IF(Data!$C$2&gt;0,(IF(OR(CB$5=Data!$F$2,CB$5=Data!$G$2,(IF(COUNTIF(Data!$A$2:$A$939,CB$7),CB$7=(VLOOKUP(CB$7,Data!$A$2:$A$852,1,FALSE)),0))),"H",IF(AND(CB$7&gt;=$J33,CB$7&lt;=$L33),($D33*$P33/$M33),0))),IF(AND(CB$7&gt;=$J33,CB$7&lt;=$L33),(($D33*$P33)/$M33),0))))))</f>
        <v>0</v>
      </c>
      <c r="CC34" s="37" t="str">
        <f>IF(CC$7&gt;$L33,(((IF(Data!$C$2&gt;0,(IF(OR(CC$5=Data!$F$2,CC$5=Data!$G$2,(IF(COUNTIF(Data!$A$2:$A$939,CC$7),CC$7=(VLOOKUP(CC$7,Data!$A$2:$A$852,1,FALSE)),0))),"H",IF(AND(CC$7&gt;=$J33,CC$7&lt;=$K33),($D33*(1-$P33)/$N33),0))),IF(AND(CC$7&gt;=$J33,CC$7&lt;=$K33),(($D33-$O33)/$N33),0))))),(((IF(Data!$C$2&gt;0,(IF(OR(CC$5=Data!$F$2,CC$5=Data!$G$2,(IF(COUNTIF(Data!$A$2:$A$939,CC$7),CC$7=(VLOOKUP(CC$7,Data!$A$2:$A$852,1,FALSE)),0))),"H",IF(AND(CC$7&gt;=$J33,CC$7&lt;=$L33),($D33*$P33/$M33),0))),IF(AND(CC$7&gt;=$J33,CC$7&lt;=$L33),(($D33*$P33)/$M33),0))))))</f>
        <v>H</v>
      </c>
      <c r="CD34" s="37" t="str">
        <f>IF(CD$7&gt;$L33,(((IF(Data!$C$2&gt;0,(IF(OR(CD$5=Data!$F$2,CD$5=Data!$G$2,(IF(COUNTIF(Data!$A$2:$A$939,CD$7),CD$7=(VLOOKUP(CD$7,Data!$A$2:$A$852,1,FALSE)),0))),"H",IF(AND(CD$7&gt;=$J33,CD$7&lt;=$K33),($D33*(1-$P33)/$N33),0))),IF(AND(CD$7&gt;=$J33,CD$7&lt;=$K33),(($D33-$O33)/$N33),0))))),(((IF(Data!$C$2&gt;0,(IF(OR(CD$5=Data!$F$2,CD$5=Data!$G$2,(IF(COUNTIF(Data!$A$2:$A$939,CD$7),CD$7=(VLOOKUP(CD$7,Data!$A$2:$A$852,1,FALSE)),0))),"H",IF(AND(CD$7&gt;=$J33,CD$7&lt;=$L33),($D33*$P33/$M33),0))),IF(AND(CD$7&gt;=$J33,CD$7&lt;=$L33),(($D33*$P33)/$M33),0))))))</f>
        <v>H</v>
      </c>
      <c r="CE34" s="37">
        <f>IF(CE$7&gt;$L33,(((IF(Data!$C$2&gt;0,(IF(OR(CE$5=Data!$F$2,CE$5=Data!$G$2,(IF(COUNTIF(Data!$A$2:$A$939,CE$7),CE$7=(VLOOKUP(CE$7,Data!$A$2:$A$852,1,FALSE)),0))),"H",IF(AND(CE$7&gt;=$J33,CE$7&lt;=$K33),($D33*(1-$P33)/$N33),0))),IF(AND(CE$7&gt;=$J33,CE$7&lt;=$K33),(($D33-$O33)/$N33),0))))),(((IF(Data!$C$2&gt;0,(IF(OR(CE$5=Data!$F$2,CE$5=Data!$G$2,(IF(COUNTIF(Data!$A$2:$A$939,CE$7),CE$7=(VLOOKUP(CE$7,Data!$A$2:$A$852,1,FALSE)),0))),"H",IF(AND(CE$7&gt;=$J33,CE$7&lt;=$L33),($D33*$P33/$M33),0))),IF(AND(CE$7&gt;=$J33,CE$7&lt;=$L33),(($D33*$P33)/$M33),0))))))</f>
        <v>0</v>
      </c>
      <c r="CF34" s="37">
        <f>IF(CF$7&gt;$L33,(((IF(Data!$C$2&gt;0,(IF(OR(CF$5=Data!$F$2,CF$5=Data!$G$2,(IF(COUNTIF(Data!$A$2:$A$939,CF$7),CF$7=(VLOOKUP(CF$7,Data!$A$2:$A$852,1,FALSE)),0))),"H",IF(AND(CF$7&gt;=$J33,CF$7&lt;=$K33),($D33*(1-$P33)/$N33),0))),IF(AND(CF$7&gt;=$J33,CF$7&lt;=$K33),(($D33-$O33)/$N33),0))))),(((IF(Data!$C$2&gt;0,(IF(OR(CF$5=Data!$F$2,CF$5=Data!$G$2,(IF(COUNTIF(Data!$A$2:$A$939,CF$7),CF$7=(VLOOKUP(CF$7,Data!$A$2:$A$852,1,FALSE)),0))),"H",IF(AND(CF$7&gt;=$J33,CF$7&lt;=$L33),($D33*$P33/$M33),0))),IF(AND(CF$7&gt;=$J33,CF$7&lt;=$L33),(($D33*$P33)/$M33),0))))))</f>
        <v>0</v>
      </c>
      <c r="CG34" s="37">
        <f>IF(CG$7&gt;$L33,(((IF(Data!$C$2&gt;0,(IF(OR(CG$5=Data!$F$2,CG$5=Data!$G$2,(IF(COUNTIF(Data!$A$2:$A$939,CG$7),CG$7=(VLOOKUP(CG$7,Data!$A$2:$A$852,1,FALSE)),0))),"H",IF(AND(CG$7&gt;=$J33,CG$7&lt;=$K33),($D33*(1-$P33)/$N33),0))),IF(AND(CG$7&gt;=$J33,CG$7&lt;=$K33),(($D33-$O33)/$N33),0))))),(((IF(Data!$C$2&gt;0,(IF(OR(CG$5=Data!$F$2,CG$5=Data!$G$2,(IF(COUNTIF(Data!$A$2:$A$939,CG$7),CG$7=(VLOOKUP(CG$7,Data!$A$2:$A$852,1,FALSE)),0))),"H",IF(AND(CG$7&gt;=$J33,CG$7&lt;=$L33),($D33*$P33/$M33),0))),IF(AND(CG$7&gt;=$J33,CG$7&lt;=$L33),(($D33*$P33)/$M33),0))))))</f>
        <v>0</v>
      </c>
      <c r="CH34" s="37">
        <f>IF(CH$7&gt;$L33,(((IF(Data!$C$2&gt;0,(IF(OR(CH$5=Data!$F$2,CH$5=Data!$G$2,(IF(COUNTIF(Data!$A$2:$A$939,CH$7),CH$7=(VLOOKUP(CH$7,Data!$A$2:$A$852,1,FALSE)),0))),"H",IF(AND(CH$7&gt;=$J33,CH$7&lt;=$K33),($D33*(1-$P33)/$N33),0))),IF(AND(CH$7&gt;=$J33,CH$7&lt;=$K33),(($D33-$O33)/$N33),0))))),(((IF(Data!$C$2&gt;0,(IF(OR(CH$5=Data!$F$2,CH$5=Data!$G$2,(IF(COUNTIF(Data!$A$2:$A$939,CH$7),CH$7=(VLOOKUP(CH$7,Data!$A$2:$A$852,1,FALSE)),0))),"H",IF(AND(CH$7&gt;=$J33,CH$7&lt;=$L33),($D33*$P33/$M33),0))),IF(AND(CH$7&gt;=$J33,CH$7&lt;=$L33),(($D33*$P33)/$M33),0))))))</f>
        <v>0</v>
      </c>
      <c r="CI34" s="37">
        <f>IF(CI$7&gt;$L33,(((IF(Data!$C$2&gt;0,(IF(OR(CI$5=Data!$F$2,CI$5=Data!$G$2,(IF(COUNTIF(Data!$A$2:$A$939,CI$7),CI$7=(VLOOKUP(CI$7,Data!$A$2:$A$852,1,FALSE)),0))),"H",IF(AND(CI$7&gt;=$J33,CI$7&lt;=$K33),($D33*(1-$P33)/$N33),0))),IF(AND(CI$7&gt;=$J33,CI$7&lt;=$K33),(($D33-$O33)/$N33),0))))),(((IF(Data!$C$2&gt;0,(IF(OR(CI$5=Data!$F$2,CI$5=Data!$G$2,(IF(COUNTIF(Data!$A$2:$A$939,CI$7),CI$7=(VLOOKUP(CI$7,Data!$A$2:$A$852,1,FALSE)),0))),"H",IF(AND(CI$7&gt;=$J33,CI$7&lt;=$L33),($D33*$P33/$M33),0))),IF(AND(CI$7&gt;=$J33,CI$7&lt;=$L33),(($D33*$P33)/$M33),0))))))</f>
        <v>0</v>
      </c>
      <c r="CJ34" s="37" t="str">
        <f>IF(CJ$7&gt;$L33,(((IF(Data!$C$2&gt;0,(IF(OR(CJ$5=Data!$F$2,CJ$5=Data!$G$2,(IF(COUNTIF(Data!$A$2:$A$939,CJ$7),CJ$7=(VLOOKUP(CJ$7,Data!$A$2:$A$852,1,FALSE)),0))),"H",IF(AND(CJ$7&gt;=$J33,CJ$7&lt;=$K33),($D33*(1-$P33)/$N33),0))),IF(AND(CJ$7&gt;=$J33,CJ$7&lt;=$K33),(($D33-$O33)/$N33),0))))),(((IF(Data!$C$2&gt;0,(IF(OR(CJ$5=Data!$F$2,CJ$5=Data!$G$2,(IF(COUNTIF(Data!$A$2:$A$939,CJ$7),CJ$7=(VLOOKUP(CJ$7,Data!$A$2:$A$852,1,FALSE)),0))),"H",IF(AND(CJ$7&gt;=$J33,CJ$7&lt;=$L33),($D33*$P33/$M33),0))),IF(AND(CJ$7&gt;=$J33,CJ$7&lt;=$L33),(($D33*$P33)/$M33),0))))))</f>
        <v>H</v>
      </c>
      <c r="CK34" s="37" t="str">
        <f>IF(CK$7&gt;$L33,(((IF(Data!$C$2&gt;0,(IF(OR(CK$5=Data!$F$2,CK$5=Data!$G$2,(IF(COUNTIF(Data!$A$2:$A$939,CK$7),CK$7=(VLOOKUP(CK$7,Data!$A$2:$A$852,1,FALSE)),0))),"H",IF(AND(CK$7&gt;=$J33,CK$7&lt;=$K33),($D33*(1-$P33)/$N33),0))),IF(AND(CK$7&gt;=$J33,CK$7&lt;=$K33),(($D33-$O33)/$N33),0))))),(((IF(Data!$C$2&gt;0,(IF(OR(CK$5=Data!$F$2,CK$5=Data!$G$2,(IF(COUNTIF(Data!$A$2:$A$939,CK$7),CK$7=(VLOOKUP(CK$7,Data!$A$2:$A$852,1,FALSE)),0))),"H",IF(AND(CK$7&gt;=$J33,CK$7&lt;=$L33),($D33*$P33/$M33),0))),IF(AND(CK$7&gt;=$J33,CK$7&lt;=$L33),(($D33*$P33)/$M33),0))))))</f>
        <v>H</v>
      </c>
      <c r="CL34" s="37">
        <f>IF(CL$7&gt;$L33,(((IF(Data!$C$2&gt;0,(IF(OR(CL$5=Data!$F$2,CL$5=Data!$G$2,(IF(COUNTIF(Data!$A$2:$A$939,CL$7),CL$7=(VLOOKUP(CL$7,Data!$A$2:$A$852,1,FALSE)),0))),"H",IF(AND(CL$7&gt;=$J33,CL$7&lt;=$K33),($D33*(1-$P33)/$N33),0))),IF(AND(CL$7&gt;=$J33,CL$7&lt;=$K33),(($D33-$O33)/$N33),0))))),(((IF(Data!$C$2&gt;0,(IF(OR(CL$5=Data!$F$2,CL$5=Data!$G$2,(IF(COUNTIF(Data!$A$2:$A$939,CL$7),CL$7=(VLOOKUP(CL$7,Data!$A$2:$A$852,1,FALSE)),0))),"H",IF(AND(CL$7&gt;=$J33,CL$7&lt;=$L33),($D33*$P33/$M33),0))),IF(AND(CL$7&gt;=$J33,CL$7&lt;=$L33),(($D33*$P33)/$M33),0))))))</f>
        <v>0</v>
      </c>
      <c r="CM34" s="37">
        <f>IF(CM$7&gt;$L33,(((IF(Data!$C$2&gt;0,(IF(OR(CM$5=Data!$F$2,CM$5=Data!$G$2,(IF(COUNTIF(Data!$A$2:$A$939,CM$7),CM$7=(VLOOKUP(CM$7,Data!$A$2:$A$852,1,FALSE)),0))),"H",IF(AND(CM$7&gt;=$J33,CM$7&lt;=$K33),($D33*(1-$P33)/$N33),0))),IF(AND(CM$7&gt;=$J33,CM$7&lt;=$K33),(($D33-$O33)/$N33),0))))),(((IF(Data!$C$2&gt;0,(IF(OR(CM$5=Data!$F$2,CM$5=Data!$G$2,(IF(COUNTIF(Data!$A$2:$A$939,CM$7),CM$7=(VLOOKUP(CM$7,Data!$A$2:$A$852,1,FALSE)),0))),"H",IF(AND(CM$7&gt;=$J33,CM$7&lt;=$L33),($D33*$P33/$M33),0))),IF(AND(CM$7&gt;=$J33,CM$7&lt;=$L33),(($D33*$P33)/$M33),0))))))</f>
        <v>0</v>
      </c>
      <c r="CN34" s="37">
        <f>IF(CN$7&gt;$L33,(((IF(Data!$C$2&gt;0,(IF(OR(CN$5=Data!$F$2,CN$5=Data!$G$2,(IF(COUNTIF(Data!$A$2:$A$939,CN$7),CN$7=(VLOOKUP(CN$7,Data!$A$2:$A$852,1,FALSE)),0))),"H",IF(AND(CN$7&gt;=$J33,CN$7&lt;=$K33),($D33*(1-$P33)/$N33),0))),IF(AND(CN$7&gt;=$J33,CN$7&lt;=$K33),(($D33-$O33)/$N33),0))))),(((IF(Data!$C$2&gt;0,(IF(OR(CN$5=Data!$F$2,CN$5=Data!$G$2,(IF(COUNTIF(Data!$A$2:$A$939,CN$7),CN$7=(VLOOKUP(CN$7,Data!$A$2:$A$852,1,FALSE)),0))),"H",IF(AND(CN$7&gt;=$J33,CN$7&lt;=$L33),($D33*$P33/$M33),0))),IF(AND(CN$7&gt;=$J33,CN$7&lt;=$L33),(($D33*$P33)/$M33),0))))))</f>
        <v>0</v>
      </c>
      <c r="CO34" s="37">
        <f>IF(CO$7&gt;$L33,(((IF(Data!$C$2&gt;0,(IF(OR(CO$5=Data!$F$2,CO$5=Data!$G$2,(IF(COUNTIF(Data!$A$2:$A$939,CO$7),CO$7=(VLOOKUP(CO$7,Data!$A$2:$A$852,1,FALSE)),0))),"H",IF(AND(CO$7&gt;=$J33,CO$7&lt;=$K33),($D33*(1-$P33)/$N33),0))),IF(AND(CO$7&gt;=$J33,CO$7&lt;=$K33),(($D33-$O33)/$N33),0))))),(((IF(Data!$C$2&gt;0,(IF(OR(CO$5=Data!$F$2,CO$5=Data!$G$2,(IF(COUNTIF(Data!$A$2:$A$939,CO$7),CO$7=(VLOOKUP(CO$7,Data!$A$2:$A$852,1,FALSE)),0))),"H",IF(AND(CO$7&gt;=$J33,CO$7&lt;=$L33),($D33*$P33/$M33),0))),IF(AND(CO$7&gt;=$J33,CO$7&lt;=$L33),(($D33*$P33)/$M33),0))))))</f>
        <v>0</v>
      </c>
      <c r="CP34" s="37">
        <f>IF(CP$7&gt;$L33,(((IF(Data!$C$2&gt;0,(IF(OR(CP$5=Data!$F$2,CP$5=Data!$G$2,(IF(COUNTIF(Data!$A$2:$A$939,CP$7),CP$7=(VLOOKUP(CP$7,Data!$A$2:$A$852,1,FALSE)),0))),"H",IF(AND(CP$7&gt;=$J33,CP$7&lt;=$K33),($D33*(1-$P33)/$N33),0))),IF(AND(CP$7&gt;=$J33,CP$7&lt;=$K33),(($D33-$O33)/$N33),0))))),(((IF(Data!$C$2&gt;0,(IF(OR(CP$5=Data!$F$2,CP$5=Data!$G$2,(IF(COUNTIF(Data!$A$2:$A$939,CP$7),CP$7=(VLOOKUP(CP$7,Data!$A$2:$A$852,1,FALSE)),0))),"H",IF(AND(CP$7&gt;=$J33,CP$7&lt;=$L33),($D33*$P33/$M33),0))),IF(AND(CP$7&gt;=$J33,CP$7&lt;=$L33),(($D33*$P33)/$M33),0))))))</f>
        <v>0</v>
      </c>
      <c r="CQ34" s="37" t="str">
        <f>IF(CQ$7&gt;$L33,(((IF(Data!$C$2&gt;0,(IF(OR(CQ$5=Data!$F$2,CQ$5=Data!$G$2,(IF(COUNTIF(Data!$A$2:$A$939,CQ$7),CQ$7=(VLOOKUP(CQ$7,Data!$A$2:$A$852,1,FALSE)),0))),"H",IF(AND(CQ$7&gt;=$J33,CQ$7&lt;=$K33),($D33*(1-$P33)/$N33),0))),IF(AND(CQ$7&gt;=$J33,CQ$7&lt;=$K33),(($D33-$O33)/$N33),0))))),(((IF(Data!$C$2&gt;0,(IF(OR(CQ$5=Data!$F$2,CQ$5=Data!$G$2,(IF(COUNTIF(Data!$A$2:$A$939,CQ$7),CQ$7=(VLOOKUP(CQ$7,Data!$A$2:$A$852,1,FALSE)),0))),"H",IF(AND(CQ$7&gt;=$J33,CQ$7&lt;=$L33),($D33*$P33/$M33),0))),IF(AND(CQ$7&gt;=$J33,CQ$7&lt;=$L33),(($D33*$P33)/$M33),0))))))</f>
        <v>H</v>
      </c>
      <c r="CR34" s="37" t="str">
        <f>IF(CR$7&gt;$L33,(((IF(Data!$C$2&gt;0,(IF(OR(CR$5=Data!$F$2,CR$5=Data!$G$2,(IF(COUNTIF(Data!$A$2:$A$939,CR$7),CR$7=(VLOOKUP(CR$7,Data!$A$2:$A$852,1,FALSE)),0))),"H",IF(AND(CR$7&gt;=$J33,CR$7&lt;=$K33),($D33*(1-$P33)/$N33),0))),IF(AND(CR$7&gt;=$J33,CR$7&lt;=$K33),(($D33-$O33)/$N33),0))))),(((IF(Data!$C$2&gt;0,(IF(OR(CR$5=Data!$F$2,CR$5=Data!$G$2,(IF(COUNTIF(Data!$A$2:$A$939,CR$7),CR$7=(VLOOKUP(CR$7,Data!$A$2:$A$852,1,FALSE)),0))),"H",IF(AND(CR$7&gt;=$J33,CR$7&lt;=$L33),($D33*$P33/$M33),0))),IF(AND(CR$7&gt;=$J33,CR$7&lt;=$L33),(($D33*$P33)/$M33),0))))))</f>
        <v>H</v>
      </c>
      <c r="CS34" s="37">
        <f>IF(CS$7&gt;$L33,(((IF(Data!$C$2&gt;0,(IF(OR(CS$5=Data!$F$2,CS$5=Data!$G$2,(IF(COUNTIF(Data!$A$2:$A$939,CS$7),CS$7=(VLOOKUP(CS$7,Data!$A$2:$A$852,1,FALSE)),0))),"H",IF(AND(CS$7&gt;=$J33,CS$7&lt;=$K33),($D33*(1-$P33)/$N33),0))),IF(AND(CS$7&gt;=$J33,CS$7&lt;=$K33),(($D33-$O33)/$N33),0))))),(((IF(Data!$C$2&gt;0,(IF(OR(CS$5=Data!$F$2,CS$5=Data!$G$2,(IF(COUNTIF(Data!$A$2:$A$939,CS$7),CS$7=(VLOOKUP(CS$7,Data!$A$2:$A$852,1,FALSE)),0))),"H",IF(AND(CS$7&gt;=$J33,CS$7&lt;=$L33),($D33*$P33/$M33),0))),IF(AND(CS$7&gt;=$J33,CS$7&lt;=$L33),(($D33*$P33)/$M33),0))))))</f>
        <v>0</v>
      </c>
      <c r="CT34" s="37">
        <f>IF(CT$7&gt;$L33,(((IF(Data!$C$2&gt;0,(IF(OR(CT$5=Data!$F$2,CT$5=Data!$G$2,(IF(COUNTIF(Data!$A$2:$A$939,CT$7),CT$7=(VLOOKUP(CT$7,Data!$A$2:$A$852,1,FALSE)),0))),"H",IF(AND(CT$7&gt;=$J33,CT$7&lt;=$K33),($D33*(1-$P33)/$N33),0))),IF(AND(CT$7&gt;=$J33,CT$7&lt;=$K33),(($D33-$O33)/$N33),0))))),(((IF(Data!$C$2&gt;0,(IF(OR(CT$5=Data!$F$2,CT$5=Data!$G$2,(IF(COUNTIF(Data!$A$2:$A$939,CT$7),CT$7=(VLOOKUP(CT$7,Data!$A$2:$A$852,1,FALSE)),0))),"H",IF(AND(CT$7&gt;=$J33,CT$7&lt;=$L33),($D33*$P33/$M33),0))),IF(AND(CT$7&gt;=$J33,CT$7&lt;=$L33),(($D33*$P33)/$M33),0))))))</f>
        <v>0</v>
      </c>
      <c r="CU34" s="37">
        <f>IF(CU$7&gt;$L33,(((IF(Data!$C$2&gt;0,(IF(OR(CU$5=Data!$F$2,CU$5=Data!$G$2,(IF(COUNTIF(Data!$A$2:$A$939,CU$7),CU$7=(VLOOKUP(CU$7,Data!$A$2:$A$852,1,FALSE)),0))),"H",IF(AND(CU$7&gt;=$J33,CU$7&lt;=$K33),($D33*(1-$P33)/$N33),0))),IF(AND(CU$7&gt;=$J33,CU$7&lt;=$K33),(($D33-$O33)/$N33),0))))),(((IF(Data!$C$2&gt;0,(IF(OR(CU$5=Data!$F$2,CU$5=Data!$G$2,(IF(COUNTIF(Data!$A$2:$A$939,CU$7),CU$7=(VLOOKUP(CU$7,Data!$A$2:$A$852,1,FALSE)),0))),"H",IF(AND(CU$7&gt;=$J33,CU$7&lt;=$L33),($D33*$P33/$M33),0))),IF(AND(CU$7&gt;=$J33,CU$7&lt;=$L33),(($D33*$P33)/$M33),0))))))</f>
        <v>0</v>
      </c>
      <c r="CV34" s="37">
        <f>IF(CV$7&gt;$L33,(((IF(Data!$C$2&gt;0,(IF(OR(CV$5=Data!$F$2,CV$5=Data!$G$2,(IF(COUNTIF(Data!$A$2:$A$939,CV$7),CV$7=(VLOOKUP(CV$7,Data!$A$2:$A$852,1,FALSE)),0))),"H",IF(AND(CV$7&gt;=$J33,CV$7&lt;=$K33),($D33*(1-$P33)/$N33),0))),IF(AND(CV$7&gt;=$J33,CV$7&lt;=$K33),(($D33-$O33)/$N33),0))))),(((IF(Data!$C$2&gt;0,(IF(OR(CV$5=Data!$F$2,CV$5=Data!$G$2,(IF(COUNTIF(Data!$A$2:$A$939,CV$7),CV$7=(VLOOKUP(CV$7,Data!$A$2:$A$852,1,FALSE)),0))),"H",IF(AND(CV$7&gt;=$J33,CV$7&lt;=$L33),($D33*$P33/$M33),0))),IF(AND(CV$7&gt;=$J33,CV$7&lt;=$L33),(($D33*$P33)/$M33),0))))))</f>
        <v>0</v>
      </c>
      <c r="CW34" s="37">
        <f>IF(CW$7&gt;$L33,(((IF(Data!$C$2&gt;0,(IF(OR(CW$5=Data!$F$2,CW$5=Data!$G$2,(IF(COUNTIF(Data!$A$2:$A$939,CW$7),CW$7=(VLOOKUP(CW$7,Data!$A$2:$A$852,1,FALSE)),0))),"H",IF(AND(CW$7&gt;=$J33,CW$7&lt;=$K33),($D33*(1-$P33)/$N33),0))),IF(AND(CW$7&gt;=$J33,CW$7&lt;=$K33),(($D33-$O33)/$N33),0))))),(((IF(Data!$C$2&gt;0,(IF(OR(CW$5=Data!$F$2,CW$5=Data!$G$2,(IF(COUNTIF(Data!$A$2:$A$939,CW$7),CW$7=(VLOOKUP(CW$7,Data!$A$2:$A$852,1,FALSE)),0))),"H",IF(AND(CW$7&gt;=$J33,CW$7&lt;=$L33),($D33*$P33/$M33),0))),IF(AND(CW$7&gt;=$J33,CW$7&lt;=$L33),(($D33*$P33)/$M33),0))))))</f>
        <v>0</v>
      </c>
      <c r="CX34" s="37" t="str">
        <f>IF(CX$7&gt;$L33,(((IF(Data!$C$2&gt;0,(IF(OR(CX$5=Data!$F$2,CX$5=Data!$G$2,(IF(COUNTIF(Data!$A$2:$A$939,CX$7),CX$7=(VLOOKUP(CX$7,Data!$A$2:$A$852,1,FALSE)),0))),"H",IF(AND(CX$7&gt;=$J33,CX$7&lt;=$K33),($D33*(1-$P33)/$N33),0))),IF(AND(CX$7&gt;=$J33,CX$7&lt;=$K33),(($D33-$O33)/$N33),0))))),(((IF(Data!$C$2&gt;0,(IF(OR(CX$5=Data!$F$2,CX$5=Data!$G$2,(IF(COUNTIF(Data!$A$2:$A$939,CX$7),CX$7=(VLOOKUP(CX$7,Data!$A$2:$A$852,1,FALSE)),0))),"H",IF(AND(CX$7&gt;=$J33,CX$7&lt;=$L33),($D33*$P33/$M33),0))),IF(AND(CX$7&gt;=$J33,CX$7&lt;=$L33),(($D33*$P33)/$M33),0))))))</f>
        <v>H</v>
      </c>
      <c r="CY34" s="37" t="str">
        <f>IF(CY$7&gt;$L33,(((IF(Data!$C$2&gt;0,(IF(OR(CY$5=Data!$F$2,CY$5=Data!$G$2,(IF(COUNTIF(Data!$A$2:$A$939,CY$7),CY$7=(VLOOKUP(CY$7,Data!$A$2:$A$852,1,FALSE)),0))),"H",IF(AND(CY$7&gt;=$J33,CY$7&lt;=$K33),($D33*(1-$P33)/$N33),0))),IF(AND(CY$7&gt;=$J33,CY$7&lt;=$K33),(($D33-$O33)/$N33),0))))),(((IF(Data!$C$2&gt;0,(IF(OR(CY$5=Data!$F$2,CY$5=Data!$G$2,(IF(COUNTIF(Data!$A$2:$A$939,CY$7),CY$7=(VLOOKUP(CY$7,Data!$A$2:$A$852,1,FALSE)),0))),"H",IF(AND(CY$7&gt;=$J33,CY$7&lt;=$L33),($D33*$P33/$M33),0))),IF(AND(CY$7&gt;=$J33,CY$7&lt;=$L33),(($D33*$P33)/$M33),0))))))</f>
        <v>H</v>
      </c>
      <c r="CZ34" s="37">
        <f>IF(CZ$7&gt;$L33,(((IF(Data!$C$2&gt;0,(IF(OR(CZ$5=Data!$F$2,CZ$5=Data!$G$2,(IF(COUNTIF(Data!$A$2:$A$939,CZ$7),CZ$7=(VLOOKUP(CZ$7,Data!$A$2:$A$852,1,FALSE)),0))),"H",IF(AND(CZ$7&gt;=$J33,CZ$7&lt;=$K33),($D33*(1-$P33)/$N33),0))),IF(AND(CZ$7&gt;=$J33,CZ$7&lt;=$K33),(($D33-$O33)/$N33),0))))),(((IF(Data!$C$2&gt;0,(IF(OR(CZ$5=Data!$F$2,CZ$5=Data!$G$2,(IF(COUNTIF(Data!$A$2:$A$939,CZ$7),CZ$7=(VLOOKUP(CZ$7,Data!$A$2:$A$852,1,FALSE)),0))),"H",IF(AND(CZ$7&gt;=$J33,CZ$7&lt;=$L33),($D33*$P33/$M33),0))),IF(AND(CZ$7&gt;=$J33,CZ$7&lt;=$L33),(($D33*$P33)/$M33),0))))))</f>
        <v>8</v>
      </c>
      <c r="DA34" s="37">
        <f>IF(DA$7&gt;$L33,(((IF(Data!$C$2&gt;0,(IF(OR(DA$5=Data!$F$2,DA$5=Data!$G$2,(IF(COUNTIF(Data!$A$2:$A$939,DA$7),DA$7=(VLOOKUP(DA$7,Data!$A$2:$A$852,1,FALSE)),0))),"H",IF(AND(DA$7&gt;=$J33,DA$7&lt;=$K33),($D33*(1-$P33)/$N33),0))),IF(AND(DA$7&gt;=$J33,DA$7&lt;=$K33),(($D33-$O33)/$N33),0))))),(((IF(Data!$C$2&gt;0,(IF(OR(DA$5=Data!$F$2,DA$5=Data!$G$2,(IF(COUNTIF(Data!$A$2:$A$939,DA$7),DA$7=(VLOOKUP(DA$7,Data!$A$2:$A$852,1,FALSE)),0))),"H",IF(AND(DA$7&gt;=$J33,DA$7&lt;=$L33),($D33*$P33/$M33),0))),IF(AND(DA$7&gt;=$J33,DA$7&lt;=$L33),(($D33*$P33)/$M33),0))))))</f>
        <v>8</v>
      </c>
      <c r="DB34" s="37">
        <f>IF(DB$7&gt;$L33,(((IF(Data!$C$2&gt;0,(IF(OR(DB$5=Data!$F$2,DB$5=Data!$G$2,(IF(COUNTIF(Data!$A$2:$A$939,DB$7),DB$7=(VLOOKUP(DB$7,Data!$A$2:$A$852,1,FALSE)),0))),"H",IF(AND(DB$7&gt;=$J33,DB$7&lt;=$K33),($D33*(1-$P33)/$N33),0))),IF(AND(DB$7&gt;=$J33,DB$7&lt;=$K33),(($D33-$O33)/$N33),0))))),(((IF(Data!$C$2&gt;0,(IF(OR(DB$5=Data!$F$2,DB$5=Data!$G$2,(IF(COUNTIF(Data!$A$2:$A$939,DB$7),DB$7=(VLOOKUP(DB$7,Data!$A$2:$A$852,1,FALSE)),0))),"H",IF(AND(DB$7&gt;=$J33,DB$7&lt;=$L33),($D33*$P33/$M33),0))),IF(AND(DB$7&gt;=$J33,DB$7&lt;=$L33),(($D33*$P33)/$M33),0))))))</f>
        <v>0</v>
      </c>
      <c r="DC34" s="37">
        <f>IF(DC$7&gt;$L33,(((IF(Data!$C$2&gt;0,(IF(OR(DC$5=Data!$F$2,DC$5=Data!$G$2,(IF(COUNTIF(Data!$A$2:$A$939,DC$7),DC$7=(VLOOKUP(DC$7,Data!$A$2:$A$852,1,FALSE)),0))),"H",IF(AND(DC$7&gt;=$J33,DC$7&lt;=$K33),($D33*(1-$P33)/$N33),0))),IF(AND(DC$7&gt;=$J33,DC$7&lt;=$K33),(($D33-$O33)/$N33),0))))),(((IF(Data!$C$2&gt;0,(IF(OR(DC$5=Data!$F$2,DC$5=Data!$G$2,(IF(COUNTIF(Data!$A$2:$A$939,DC$7),DC$7=(VLOOKUP(DC$7,Data!$A$2:$A$852,1,FALSE)),0))),"H",IF(AND(DC$7&gt;=$J33,DC$7&lt;=$L33),($D33*$P33/$M33),0))),IF(AND(DC$7&gt;=$J33,DC$7&lt;=$L33),(($D33*$P33)/$M33),0))))))</f>
        <v>0</v>
      </c>
      <c r="DD34" s="37">
        <f>IF(DD$7&gt;$L33,(((IF(Data!$C$2&gt;0,(IF(OR(DD$5=Data!$F$2,DD$5=Data!$G$2,(IF(COUNTIF(Data!$A$2:$A$939,DD$7),DD$7=(VLOOKUP(DD$7,Data!$A$2:$A$852,1,FALSE)),0))),"H",IF(AND(DD$7&gt;=$J33,DD$7&lt;=$K33),($D33*(1-$P33)/$N33),0))),IF(AND(DD$7&gt;=$J33,DD$7&lt;=$K33),(($D33-$O33)/$N33),0))))),(((IF(Data!$C$2&gt;0,(IF(OR(DD$5=Data!$F$2,DD$5=Data!$G$2,(IF(COUNTIF(Data!$A$2:$A$939,DD$7),DD$7=(VLOOKUP(DD$7,Data!$A$2:$A$852,1,FALSE)),0))),"H",IF(AND(DD$7&gt;=$J33,DD$7&lt;=$L33),($D33*$P33/$M33),0))),IF(AND(DD$7&gt;=$J33,DD$7&lt;=$L33),(($D33*$P33)/$M33),0))))))</f>
        <v>0</v>
      </c>
      <c r="DE34" s="37" t="str">
        <f>IF(DE$7&gt;$L33,(((IF(Data!$C$2&gt;0,(IF(OR(DE$5=Data!$F$2,DE$5=Data!$G$2,(IF(COUNTIF(Data!$A$2:$A$939,DE$7),DE$7=(VLOOKUP(DE$7,Data!$A$2:$A$852,1,FALSE)),0))),"H",IF(AND(DE$7&gt;=$J33,DE$7&lt;=$K33),($D33*(1-$P33)/$N33),0))),IF(AND(DE$7&gt;=$J33,DE$7&lt;=$K33),(($D33-$O33)/$N33),0))))),(((IF(Data!$C$2&gt;0,(IF(OR(DE$5=Data!$F$2,DE$5=Data!$G$2,(IF(COUNTIF(Data!$A$2:$A$939,DE$7),DE$7=(VLOOKUP(DE$7,Data!$A$2:$A$852,1,FALSE)),0))),"H",IF(AND(DE$7&gt;=$J33,DE$7&lt;=$L33),($D33*$P33/$M33),0))),IF(AND(DE$7&gt;=$J33,DE$7&lt;=$L33),(($D33*$P33)/$M33),0))))))</f>
        <v>H</v>
      </c>
      <c r="DF34" s="37" t="str">
        <f>IF(DF$7&gt;$L33,(((IF(Data!$C$2&gt;0,(IF(OR(DF$5=Data!$F$2,DF$5=Data!$G$2,(IF(COUNTIF(Data!$A$2:$A$939,DF$7),DF$7=(VLOOKUP(DF$7,Data!$A$2:$A$852,1,FALSE)),0))),"H",IF(AND(DF$7&gt;=$J33,DF$7&lt;=$K33),($D33*(1-$P33)/$N33),0))),IF(AND(DF$7&gt;=$J33,DF$7&lt;=$K33),(($D33-$O33)/$N33),0))))),(((IF(Data!$C$2&gt;0,(IF(OR(DF$5=Data!$F$2,DF$5=Data!$G$2,(IF(COUNTIF(Data!$A$2:$A$939,DF$7),DF$7=(VLOOKUP(DF$7,Data!$A$2:$A$852,1,FALSE)),0))),"H",IF(AND(DF$7&gt;=$J33,DF$7&lt;=$L33),($D33*$P33/$M33),0))),IF(AND(DF$7&gt;=$J33,DF$7&lt;=$L33),(($D33*$P33)/$M33),0))))))</f>
        <v>H</v>
      </c>
      <c r="DG34" s="37">
        <f>IF(DG$7&gt;$L33,(((IF(Data!$C$2&gt;0,(IF(OR(DG$5=Data!$F$2,DG$5=Data!$G$2,(IF(COUNTIF(Data!$A$2:$A$939,DG$7),DG$7=(VLOOKUP(DG$7,Data!$A$2:$A$852,1,FALSE)),0))),"H",IF(AND(DG$7&gt;=$J33,DG$7&lt;=$K33),($D33*(1-$P33)/$N33),0))),IF(AND(DG$7&gt;=$J33,DG$7&lt;=$K33),(($D33-$O33)/$N33),0))))),(((IF(Data!$C$2&gt;0,(IF(OR(DG$5=Data!$F$2,DG$5=Data!$G$2,(IF(COUNTIF(Data!$A$2:$A$939,DG$7),DG$7=(VLOOKUP(DG$7,Data!$A$2:$A$852,1,FALSE)),0))),"H",IF(AND(DG$7&gt;=$J33,DG$7&lt;=$L33),($D33*$P33/$M33),0))),IF(AND(DG$7&gt;=$J33,DG$7&lt;=$L33),(($D33*$P33)/$M33),0))))))</f>
        <v>0</v>
      </c>
      <c r="DH34" s="37">
        <f>IF(DH$7&gt;$L33,(((IF(Data!$C$2&gt;0,(IF(OR(DH$5=Data!$F$2,DH$5=Data!$G$2,(IF(COUNTIF(Data!$A$2:$A$939,DH$7),DH$7=(VLOOKUP(DH$7,Data!$A$2:$A$852,1,FALSE)),0))),"H",IF(AND(DH$7&gt;=$J33,DH$7&lt;=$K33),($D33*(1-$P33)/$N33),0))),IF(AND(DH$7&gt;=$J33,DH$7&lt;=$K33),(($D33-$O33)/$N33),0))))),(((IF(Data!$C$2&gt;0,(IF(OR(DH$5=Data!$F$2,DH$5=Data!$G$2,(IF(COUNTIF(Data!$A$2:$A$939,DH$7),DH$7=(VLOOKUP(DH$7,Data!$A$2:$A$852,1,FALSE)),0))),"H",IF(AND(DH$7&gt;=$J33,DH$7&lt;=$L33),($D33*$P33/$M33),0))),IF(AND(DH$7&gt;=$J33,DH$7&lt;=$L33),(($D33*$P33)/$M33),0))))))</f>
        <v>0</v>
      </c>
      <c r="DI34" s="37">
        <f>IF(DI$7&gt;$L33,(((IF(Data!$C$2&gt;0,(IF(OR(DI$5=Data!$F$2,DI$5=Data!$G$2,(IF(COUNTIF(Data!$A$2:$A$939,DI$7),DI$7=(VLOOKUP(DI$7,Data!$A$2:$A$852,1,FALSE)),0))),"H",IF(AND(DI$7&gt;=$J33,DI$7&lt;=$K33),($D33*(1-$P33)/$N33),0))),IF(AND(DI$7&gt;=$J33,DI$7&lt;=$K33),(($D33-$O33)/$N33),0))))),(((IF(Data!$C$2&gt;0,(IF(OR(DI$5=Data!$F$2,DI$5=Data!$G$2,(IF(COUNTIF(Data!$A$2:$A$939,DI$7),DI$7=(VLOOKUP(DI$7,Data!$A$2:$A$852,1,FALSE)),0))),"H",IF(AND(DI$7&gt;=$J33,DI$7&lt;=$L33),($D33*$P33/$M33),0))),IF(AND(DI$7&gt;=$J33,DI$7&lt;=$L33),(($D33*$P33)/$M33),0))))))</f>
        <v>0</v>
      </c>
      <c r="DJ34" s="37">
        <f>IF(DJ$7&gt;$L33,(((IF(Data!$C$2&gt;0,(IF(OR(DJ$5=Data!$F$2,DJ$5=Data!$G$2,(IF(COUNTIF(Data!$A$2:$A$939,DJ$7),DJ$7=(VLOOKUP(DJ$7,Data!$A$2:$A$852,1,FALSE)),0))),"H",IF(AND(DJ$7&gt;=$J33,DJ$7&lt;=$K33),($D33*(1-$P33)/$N33),0))),IF(AND(DJ$7&gt;=$J33,DJ$7&lt;=$K33),(($D33-$O33)/$N33),0))))),(((IF(Data!$C$2&gt;0,(IF(OR(DJ$5=Data!$F$2,DJ$5=Data!$G$2,(IF(COUNTIF(Data!$A$2:$A$939,DJ$7),DJ$7=(VLOOKUP(DJ$7,Data!$A$2:$A$852,1,FALSE)),0))),"H",IF(AND(DJ$7&gt;=$J33,DJ$7&lt;=$L33),($D33*$P33/$M33),0))),IF(AND(DJ$7&gt;=$J33,DJ$7&lt;=$L33),(($D33*$P33)/$M33),0))))))</f>
        <v>0</v>
      </c>
      <c r="DK34" s="37">
        <f>IF(DK$7&gt;$L33,(((IF(Data!$C$2&gt;0,(IF(OR(DK$5=Data!$F$2,DK$5=Data!$G$2,(IF(COUNTIF(Data!$A$2:$A$939,DK$7),DK$7=(VLOOKUP(DK$7,Data!$A$2:$A$852,1,FALSE)),0))),"H",IF(AND(DK$7&gt;=$J33,DK$7&lt;=$K33),($D33*(1-$P33)/$N33),0))),IF(AND(DK$7&gt;=$J33,DK$7&lt;=$K33),(($D33-$O33)/$N33),0))))),(((IF(Data!$C$2&gt;0,(IF(OR(DK$5=Data!$F$2,DK$5=Data!$G$2,(IF(COUNTIF(Data!$A$2:$A$939,DK$7),DK$7=(VLOOKUP(DK$7,Data!$A$2:$A$852,1,FALSE)),0))),"H",IF(AND(DK$7&gt;=$J33,DK$7&lt;=$L33),($D33*$P33/$M33),0))),IF(AND(DK$7&gt;=$J33,DK$7&lt;=$L33),(($D33*$P33)/$M33),0))))))</f>
        <v>0</v>
      </c>
      <c r="DL34" s="37" t="str">
        <f>IF(DL$7&gt;$L33,(((IF(Data!$C$2&gt;0,(IF(OR(DL$5=Data!$F$2,DL$5=Data!$G$2,(IF(COUNTIF(Data!$A$2:$A$939,DL$7),DL$7=(VLOOKUP(DL$7,Data!$A$2:$A$852,1,FALSE)),0))),"H",IF(AND(DL$7&gt;=$J33,DL$7&lt;=$K33),($D33*(1-$P33)/$N33),0))),IF(AND(DL$7&gt;=$J33,DL$7&lt;=$K33),(($D33-$O33)/$N33),0))))),(((IF(Data!$C$2&gt;0,(IF(OR(DL$5=Data!$F$2,DL$5=Data!$G$2,(IF(COUNTIF(Data!$A$2:$A$939,DL$7),DL$7=(VLOOKUP(DL$7,Data!$A$2:$A$852,1,FALSE)),0))),"H",IF(AND(DL$7&gt;=$J33,DL$7&lt;=$L33),($D33*$P33/$M33),0))),IF(AND(DL$7&gt;=$J33,DL$7&lt;=$L33),(($D33*$P33)/$M33),0))))))</f>
        <v>H</v>
      </c>
      <c r="DM34" s="37" t="str">
        <f>IF(DM$7&gt;$L33,(((IF(Data!$C$2&gt;0,(IF(OR(DM$5=Data!$F$2,DM$5=Data!$G$2,(IF(COUNTIF(Data!$A$2:$A$939,DM$7),DM$7=(VLOOKUP(DM$7,Data!$A$2:$A$852,1,FALSE)),0))),"H",IF(AND(DM$7&gt;=$J33,DM$7&lt;=$K33),($D33*(1-$P33)/$N33),0))),IF(AND(DM$7&gt;=$J33,DM$7&lt;=$K33),(($D33-$O33)/$N33),0))))),(((IF(Data!$C$2&gt;0,(IF(OR(DM$5=Data!$F$2,DM$5=Data!$G$2,(IF(COUNTIF(Data!$A$2:$A$939,DM$7),DM$7=(VLOOKUP(DM$7,Data!$A$2:$A$852,1,FALSE)),0))),"H",IF(AND(DM$7&gt;=$J33,DM$7&lt;=$L33),($D33*$P33/$M33),0))),IF(AND(DM$7&gt;=$J33,DM$7&lt;=$L33),(($D33*$P33)/$M33),0))))))</f>
        <v>H</v>
      </c>
      <c r="DN34" s="37">
        <f>IF(DN$7&gt;$L33,(((IF(Data!$C$2&gt;0,(IF(OR(DN$5=Data!$F$2,DN$5=Data!$G$2,(IF(COUNTIF(Data!$A$2:$A$939,DN$7),DN$7=(VLOOKUP(DN$7,Data!$A$2:$A$852,1,FALSE)),0))),"H",IF(AND(DN$7&gt;=$J33,DN$7&lt;=$K33),($D33*(1-$P33)/$N33),0))),IF(AND(DN$7&gt;=$J33,DN$7&lt;=$K33),(($D33-$O33)/$N33),0))))),(((IF(Data!$C$2&gt;0,(IF(OR(DN$5=Data!$F$2,DN$5=Data!$G$2,(IF(COUNTIF(Data!$A$2:$A$939,DN$7),DN$7=(VLOOKUP(DN$7,Data!$A$2:$A$852,1,FALSE)),0))),"H",IF(AND(DN$7&gt;=$J33,DN$7&lt;=$L33),($D33*$P33/$M33),0))),IF(AND(DN$7&gt;=$J33,DN$7&lt;=$L33),(($D33*$P33)/$M33),0))))))</f>
        <v>0</v>
      </c>
      <c r="DO34" s="37">
        <f>IF(DO$7&gt;$L33,(((IF(Data!$C$2&gt;0,(IF(OR(DO$5=Data!$F$2,DO$5=Data!$G$2,(IF(COUNTIF(Data!$A$2:$A$939,DO$7),DO$7=(VLOOKUP(DO$7,Data!$A$2:$A$852,1,FALSE)),0))),"H",IF(AND(DO$7&gt;=$J33,DO$7&lt;=$K33),($D33*(1-$P33)/$N33),0))),IF(AND(DO$7&gt;=$J33,DO$7&lt;=$K33),(($D33-$O33)/$N33),0))))),(((IF(Data!$C$2&gt;0,(IF(OR(DO$5=Data!$F$2,DO$5=Data!$G$2,(IF(COUNTIF(Data!$A$2:$A$939,DO$7),DO$7=(VLOOKUP(DO$7,Data!$A$2:$A$852,1,FALSE)),0))),"H",IF(AND(DO$7&gt;=$J33,DO$7&lt;=$L33),($D33*$P33/$M33),0))),IF(AND(DO$7&gt;=$J33,DO$7&lt;=$L33),(($D33*$P33)/$M33),0))))))</f>
        <v>0</v>
      </c>
      <c r="DP34" s="37">
        <f>IF(DP$7&gt;$L33,(((IF(Data!$C$2&gt;0,(IF(OR(DP$5=Data!$F$2,DP$5=Data!$G$2,(IF(COUNTIF(Data!$A$2:$A$939,DP$7),DP$7=(VLOOKUP(DP$7,Data!$A$2:$A$852,1,FALSE)),0))),"H",IF(AND(DP$7&gt;=$J33,DP$7&lt;=$K33),($D33*(1-$P33)/$N33),0))),IF(AND(DP$7&gt;=$J33,DP$7&lt;=$K33),(($D33-$O33)/$N33),0))))),(((IF(Data!$C$2&gt;0,(IF(OR(DP$5=Data!$F$2,DP$5=Data!$G$2,(IF(COUNTIF(Data!$A$2:$A$939,DP$7),DP$7=(VLOOKUP(DP$7,Data!$A$2:$A$852,1,FALSE)),0))),"H",IF(AND(DP$7&gt;=$J33,DP$7&lt;=$L33),($D33*$P33/$M33),0))),IF(AND(DP$7&gt;=$J33,DP$7&lt;=$L33),(($D33*$P33)/$M33),0))))))</f>
        <v>0</v>
      </c>
      <c r="DQ34" s="37">
        <f>IF(DQ$7&gt;$L33,(((IF(Data!$C$2&gt;0,(IF(OR(DQ$5=Data!$F$2,DQ$5=Data!$G$2,(IF(COUNTIF(Data!$A$2:$A$939,DQ$7),DQ$7=(VLOOKUP(DQ$7,Data!$A$2:$A$852,1,FALSE)),0))),"H",IF(AND(DQ$7&gt;=$J33,DQ$7&lt;=$K33),($D33*(1-$P33)/$N33),0))),IF(AND(DQ$7&gt;=$J33,DQ$7&lt;=$K33),(($D33-$O33)/$N33),0))))),(((IF(Data!$C$2&gt;0,(IF(OR(DQ$5=Data!$F$2,DQ$5=Data!$G$2,(IF(COUNTIF(Data!$A$2:$A$939,DQ$7),DQ$7=(VLOOKUP(DQ$7,Data!$A$2:$A$852,1,FALSE)),0))),"H",IF(AND(DQ$7&gt;=$J33,DQ$7&lt;=$L33),($D33*$P33/$M33),0))),IF(AND(DQ$7&gt;=$J33,DQ$7&lt;=$L33),(($D33*$P33)/$M33),0))))))</f>
        <v>0</v>
      </c>
      <c r="DR34" s="37">
        <f>IF(DR$7&gt;$L33,(((IF(Data!$C$2&gt;0,(IF(OR(DR$5=Data!$F$2,DR$5=Data!$G$2,(IF(COUNTIF(Data!$A$2:$A$939,DR$7),DR$7=(VLOOKUP(DR$7,Data!$A$2:$A$852,1,FALSE)),0))),"H",IF(AND(DR$7&gt;=$J33,DR$7&lt;=$K33),($D33*(1-$P33)/$N33),0))),IF(AND(DR$7&gt;=$J33,DR$7&lt;=$K33),(($D33-$O33)/$N33),0))))),(((IF(Data!$C$2&gt;0,(IF(OR(DR$5=Data!$F$2,DR$5=Data!$G$2,(IF(COUNTIF(Data!$A$2:$A$939,DR$7),DR$7=(VLOOKUP(DR$7,Data!$A$2:$A$852,1,FALSE)),0))),"H",IF(AND(DR$7&gt;=$J33,DR$7&lt;=$L33),($D33*$P33/$M33),0))),IF(AND(DR$7&gt;=$J33,DR$7&lt;=$L33),(($D33*$P33)/$M33),0))))))</f>
        <v>0</v>
      </c>
      <c r="DS34" s="37" t="str">
        <f>IF(DS$7&gt;$L33,(((IF(Data!$C$2&gt;0,(IF(OR(DS$5=Data!$F$2,DS$5=Data!$G$2,(IF(COUNTIF(Data!$A$2:$A$939,DS$7),DS$7=(VLOOKUP(DS$7,Data!$A$2:$A$852,1,FALSE)),0))),"H",IF(AND(DS$7&gt;=$J33,DS$7&lt;=$K33),($D33*(1-$P33)/$N33),0))),IF(AND(DS$7&gt;=$J33,DS$7&lt;=$K33),(($D33-$O33)/$N33),0))))),(((IF(Data!$C$2&gt;0,(IF(OR(DS$5=Data!$F$2,DS$5=Data!$G$2,(IF(COUNTIF(Data!$A$2:$A$939,DS$7),DS$7=(VLOOKUP(DS$7,Data!$A$2:$A$852,1,FALSE)),0))),"H",IF(AND(DS$7&gt;=$J33,DS$7&lt;=$L33),($D33*$P33/$M33),0))),IF(AND(DS$7&gt;=$J33,DS$7&lt;=$L33),(($D33*$P33)/$M33),0))))))</f>
        <v>H</v>
      </c>
      <c r="DT34" s="37" t="str">
        <f>IF(DT$7&gt;$L33,(((IF(Data!$C$2&gt;0,(IF(OR(DT$5=Data!$F$2,DT$5=Data!$G$2,(IF(COUNTIF(Data!$A$2:$A$939,DT$7),DT$7=(VLOOKUP(DT$7,Data!$A$2:$A$852,1,FALSE)),0))),"H",IF(AND(DT$7&gt;=$J33,DT$7&lt;=$K33),($D33*(1-$P33)/$N33),0))),IF(AND(DT$7&gt;=$J33,DT$7&lt;=$K33),(($D33-$O33)/$N33),0))))),(((IF(Data!$C$2&gt;0,(IF(OR(DT$5=Data!$F$2,DT$5=Data!$G$2,(IF(COUNTIF(Data!$A$2:$A$939,DT$7),DT$7=(VLOOKUP(DT$7,Data!$A$2:$A$852,1,FALSE)),0))),"H",IF(AND(DT$7&gt;=$J33,DT$7&lt;=$L33),($D33*$P33/$M33),0))),IF(AND(DT$7&gt;=$J33,DT$7&lt;=$L33),(($D33*$P33)/$M33),0))))))</f>
        <v>H</v>
      </c>
      <c r="DU34" s="37">
        <f>IF(DU$7&gt;$L33,(((IF(Data!$C$2&gt;0,(IF(OR(DU$5=Data!$F$2,DU$5=Data!$G$2,(IF(COUNTIF(Data!$A$2:$A$939,DU$7),DU$7=(VLOOKUP(DU$7,Data!$A$2:$A$852,1,FALSE)),0))),"H",IF(AND(DU$7&gt;=$J33,DU$7&lt;=$K33),($D33*(1-$P33)/$N33),0))),IF(AND(DU$7&gt;=$J33,DU$7&lt;=$K33),(($D33-$O33)/$N33),0))))),(((IF(Data!$C$2&gt;0,(IF(OR(DU$5=Data!$F$2,DU$5=Data!$G$2,(IF(COUNTIF(Data!$A$2:$A$939,DU$7),DU$7=(VLOOKUP(DU$7,Data!$A$2:$A$852,1,FALSE)),0))),"H",IF(AND(DU$7&gt;=$J33,DU$7&lt;=$L33),($D33*$P33/$M33),0))),IF(AND(DU$7&gt;=$J33,DU$7&lt;=$L33),(($D33*$P33)/$M33),0))))))</f>
        <v>0</v>
      </c>
      <c r="DV34" s="37">
        <f>IF(DV$7&gt;$L33,(((IF(Data!$C$2&gt;0,(IF(OR(DV$5=Data!$F$2,DV$5=Data!$G$2,(IF(COUNTIF(Data!$A$2:$A$939,DV$7),DV$7=(VLOOKUP(DV$7,Data!$A$2:$A$852,1,FALSE)),0))),"H",IF(AND(DV$7&gt;=$J33,DV$7&lt;=$K33),($D33*(1-$P33)/$N33),0))),IF(AND(DV$7&gt;=$J33,DV$7&lt;=$K33),(($D33-$O33)/$N33),0))))),(((IF(Data!$C$2&gt;0,(IF(OR(DV$5=Data!$F$2,DV$5=Data!$G$2,(IF(COUNTIF(Data!$A$2:$A$939,DV$7),DV$7=(VLOOKUP(DV$7,Data!$A$2:$A$852,1,FALSE)),0))),"H",IF(AND(DV$7&gt;=$J33,DV$7&lt;=$L33),($D33*$P33/$M33),0))),IF(AND(DV$7&gt;=$J33,DV$7&lt;=$L33),(($D33*$P33)/$M33),0))))))</f>
        <v>0</v>
      </c>
      <c r="DW34" s="37">
        <f>IF(DW$7&gt;$L33,(((IF(Data!$C$2&gt;0,(IF(OR(DW$5=Data!$F$2,DW$5=Data!$G$2,(IF(COUNTIF(Data!$A$2:$A$939,DW$7),DW$7=(VLOOKUP(DW$7,Data!$A$2:$A$852,1,FALSE)),0))),"H",IF(AND(DW$7&gt;=$J33,DW$7&lt;=$K33),($D33*(1-$P33)/$N33),0))),IF(AND(DW$7&gt;=$J33,DW$7&lt;=$K33),(($D33-$O33)/$N33),0))))),(((IF(Data!$C$2&gt;0,(IF(OR(DW$5=Data!$F$2,DW$5=Data!$G$2,(IF(COUNTIF(Data!$A$2:$A$939,DW$7),DW$7=(VLOOKUP(DW$7,Data!$A$2:$A$852,1,FALSE)),0))),"H",IF(AND(DW$7&gt;=$J33,DW$7&lt;=$L33),($D33*$P33/$M33),0))),IF(AND(DW$7&gt;=$J33,DW$7&lt;=$L33),(($D33*$P33)/$M33),0))))))</f>
        <v>0</v>
      </c>
      <c r="DX34" s="37">
        <f>IF(DX$7&gt;$L33,(((IF(Data!$C$2&gt;0,(IF(OR(DX$5=Data!$F$2,DX$5=Data!$G$2,(IF(COUNTIF(Data!$A$2:$A$939,DX$7),DX$7=(VLOOKUP(DX$7,Data!$A$2:$A$852,1,FALSE)),0))),"H",IF(AND(DX$7&gt;=$J33,DX$7&lt;=$K33),($D33*(1-$P33)/$N33),0))),IF(AND(DX$7&gt;=$J33,DX$7&lt;=$K33),(($D33-$O33)/$N33),0))))),(((IF(Data!$C$2&gt;0,(IF(OR(DX$5=Data!$F$2,DX$5=Data!$G$2,(IF(COUNTIF(Data!$A$2:$A$939,DX$7),DX$7=(VLOOKUP(DX$7,Data!$A$2:$A$852,1,FALSE)),0))),"H",IF(AND(DX$7&gt;=$J33,DX$7&lt;=$L33),($D33*$P33/$M33),0))),IF(AND(DX$7&gt;=$J33,DX$7&lt;=$L33),(($D33*$P33)/$M33),0))))))</f>
        <v>0</v>
      </c>
      <c r="DY34" s="37">
        <f>IF(DY$7&gt;$L33,(((IF(Data!$C$2&gt;0,(IF(OR(DY$5=Data!$F$2,DY$5=Data!$G$2,(IF(COUNTIF(Data!$A$2:$A$939,DY$7),DY$7=(VLOOKUP(DY$7,Data!$A$2:$A$852,1,FALSE)),0))),"H",IF(AND(DY$7&gt;=$J33,DY$7&lt;=$K33),($D33*(1-$P33)/$N33),0))),IF(AND(DY$7&gt;=$J33,DY$7&lt;=$K33),(($D33-$O33)/$N33),0))))),(((IF(Data!$C$2&gt;0,(IF(OR(DY$5=Data!$F$2,DY$5=Data!$G$2,(IF(COUNTIF(Data!$A$2:$A$939,DY$7),DY$7=(VLOOKUP(DY$7,Data!$A$2:$A$852,1,FALSE)),0))),"H",IF(AND(DY$7&gt;=$J33,DY$7&lt;=$L33),($D33*$P33/$M33),0))),IF(AND(DY$7&gt;=$J33,DY$7&lt;=$L33),(($D33*$P33)/$M33),0))))))</f>
        <v>0</v>
      </c>
      <c r="DZ34" s="37" t="str">
        <f>IF(DZ$7&gt;$L33,(((IF(Data!$C$2&gt;0,(IF(OR(DZ$5=Data!$F$2,DZ$5=Data!$G$2,(IF(COUNTIF(Data!$A$2:$A$939,DZ$7),DZ$7=(VLOOKUP(DZ$7,Data!$A$2:$A$852,1,FALSE)),0))),"H",IF(AND(DZ$7&gt;=$J33,DZ$7&lt;=$K33),($D33*(1-$P33)/$N33),0))),IF(AND(DZ$7&gt;=$J33,DZ$7&lt;=$K33),(($D33-$O33)/$N33),0))))),(((IF(Data!$C$2&gt;0,(IF(OR(DZ$5=Data!$F$2,DZ$5=Data!$G$2,(IF(COUNTIF(Data!$A$2:$A$939,DZ$7),DZ$7=(VLOOKUP(DZ$7,Data!$A$2:$A$852,1,FALSE)),0))),"H",IF(AND(DZ$7&gt;=$J33,DZ$7&lt;=$L33),($D33*$P33/$M33),0))),IF(AND(DZ$7&gt;=$J33,DZ$7&lt;=$L33),(($D33*$P33)/$M33),0))))))</f>
        <v>H</v>
      </c>
      <c r="EA34" s="37" t="str">
        <f>IF(EA$7&gt;$L33,(((IF(Data!$C$2&gt;0,(IF(OR(EA$5=Data!$F$2,EA$5=Data!$G$2,(IF(COUNTIF(Data!$A$2:$A$939,EA$7),EA$7=(VLOOKUP(EA$7,Data!$A$2:$A$852,1,FALSE)),0))),"H",IF(AND(EA$7&gt;=$J33,EA$7&lt;=$K33),($D33*(1-$P33)/$N33),0))),IF(AND(EA$7&gt;=$J33,EA$7&lt;=$K33),(($D33-$O33)/$N33),0))))),(((IF(Data!$C$2&gt;0,(IF(OR(EA$5=Data!$F$2,EA$5=Data!$G$2,(IF(COUNTIF(Data!$A$2:$A$939,EA$7),EA$7=(VLOOKUP(EA$7,Data!$A$2:$A$852,1,FALSE)),0))),"H",IF(AND(EA$7&gt;=$J33,EA$7&lt;=$L33),($D33*$P33/$M33),0))),IF(AND(EA$7&gt;=$J33,EA$7&lt;=$L33),(($D33*$P33)/$M33),0))))))</f>
        <v>H</v>
      </c>
      <c r="EB34" s="37">
        <f>IF(EB$7&gt;$L33,(((IF(Data!$C$2&gt;0,(IF(OR(EB$5=Data!$F$2,EB$5=Data!$G$2,(IF(COUNTIF(Data!$A$2:$A$939,EB$7),EB$7=(VLOOKUP(EB$7,Data!$A$2:$A$852,1,FALSE)),0))),"H",IF(AND(EB$7&gt;=$J33,EB$7&lt;=$K33),($D33*(1-$P33)/$N33),0))),IF(AND(EB$7&gt;=$J33,EB$7&lt;=$K33),(($D33-$O33)/$N33),0))))),(((IF(Data!$C$2&gt;0,(IF(OR(EB$5=Data!$F$2,EB$5=Data!$G$2,(IF(COUNTIF(Data!$A$2:$A$939,EB$7),EB$7=(VLOOKUP(EB$7,Data!$A$2:$A$852,1,FALSE)),0))),"H",IF(AND(EB$7&gt;=$J33,EB$7&lt;=$L33),($D33*$P33/$M33),0))),IF(AND(EB$7&gt;=$J33,EB$7&lt;=$L33),(($D33*$P33)/$M33),0))))))</f>
        <v>0</v>
      </c>
      <c r="EC34" s="37">
        <f>IF(EC$7&gt;$L33,(((IF(Data!$C$2&gt;0,(IF(OR(EC$5=Data!$F$2,EC$5=Data!$G$2,(IF(COUNTIF(Data!$A$2:$A$939,EC$7),EC$7=(VLOOKUP(EC$7,Data!$A$2:$A$852,1,FALSE)),0))),"H",IF(AND(EC$7&gt;=$J33,EC$7&lt;=$K33),($D33*(1-$P33)/$N33),0))),IF(AND(EC$7&gt;=$J33,EC$7&lt;=$K33),(($D33-$O33)/$N33),0))))),(((IF(Data!$C$2&gt;0,(IF(OR(EC$5=Data!$F$2,EC$5=Data!$G$2,(IF(COUNTIF(Data!$A$2:$A$939,EC$7),EC$7=(VLOOKUP(EC$7,Data!$A$2:$A$852,1,FALSE)),0))),"H",IF(AND(EC$7&gt;=$J33,EC$7&lt;=$L33),($D33*$P33/$M33),0))),IF(AND(EC$7&gt;=$J33,EC$7&lt;=$L33),(($D33*$P33)/$M33),0))))))</f>
        <v>0</v>
      </c>
      <c r="ED34" s="37">
        <f>IF(ED$7&gt;$L33,(((IF(Data!$C$2&gt;0,(IF(OR(ED$5=Data!$F$2,ED$5=Data!$G$2,(IF(COUNTIF(Data!$A$2:$A$939,ED$7),ED$7=(VLOOKUP(ED$7,Data!$A$2:$A$852,1,FALSE)),0))),"H",IF(AND(ED$7&gt;=$J33,ED$7&lt;=$K33),($D33*(1-$P33)/$N33),0))),IF(AND(ED$7&gt;=$J33,ED$7&lt;=$K33),(($D33-$O33)/$N33),0))))),(((IF(Data!$C$2&gt;0,(IF(OR(ED$5=Data!$F$2,ED$5=Data!$G$2,(IF(COUNTIF(Data!$A$2:$A$939,ED$7),ED$7=(VLOOKUP(ED$7,Data!$A$2:$A$852,1,FALSE)),0))),"H",IF(AND(ED$7&gt;=$J33,ED$7&lt;=$L33),($D33*$P33/$M33),0))),IF(AND(ED$7&gt;=$J33,ED$7&lt;=$L33),(($D33*$P33)/$M33),0))))))</f>
        <v>0</v>
      </c>
      <c r="EE34" s="37">
        <f>IF(EE$7&gt;$L33,(((IF(Data!$C$2&gt;0,(IF(OR(EE$5=Data!$F$2,EE$5=Data!$G$2,(IF(COUNTIF(Data!$A$2:$A$939,EE$7),EE$7=(VLOOKUP(EE$7,Data!$A$2:$A$852,1,FALSE)),0))),"H",IF(AND(EE$7&gt;=$J33,EE$7&lt;=$K33),($D33*(1-$P33)/$N33),0))),IF(AND(EE$7&gt;=$J33,EE$7&lt;=$K33),(($D33-$O33)/$N33),0))))),(((IF(Data!$C$2&gt;0,(IF(OR(EE$5=Data!$F$2,EE$5=Data!$G$2,(IF(COUNTIF(Data!$A$2:$A$939,EE$7),EE$7=(VLOOKUP(EE$7,Data!$A$2:$A$852,1,FALSE)),0))),"H",IF(AND(EE$7&gt;=$J33,EE$7&lt;=$L33),($D33*$P33/$M33),0))),IF(AND(EE$7&gt;=$J33,EE$7&lt;=$L33),(($D33*$P33)/$M33),0))))))</f>
        <v>0</v>
      </c>
      <c r="EF34" s="37">
        <f>IF(EF$7&gt;$L33,(((IF(Data!$C$2&gt;0,(IF(OR(EF$5=Data!$F$2,EF$5=Data!$G$2,(IF(COUNTIF(Data!$A$2:$A$939,EF$7),EF$7=(VLOOKUP(EF$7,Data!$A$2:$A$852,1,FALSE)),0))),"H",IF(AND(EF$7&gt;=$J33,EF$7&lt;=$K33),($D33*(1-$P33)/$N33),0))),IF(AND(EF$7&gt;=$J33,EF$7&lt;=$K33),(($D33-$O33)/$N33),0))))),(((IF(Data!$C$2&gt;0,(IF(OR(EF$5=Data!$F$2,EF$5=Data!$G$2,(IF(COUNTIF(Data!$A$2:$A$939,EF$7),EF$7=(VLOOKUP(EF$7,Data!$A$2:$A$852,1,FALSE)),0))),"H",IF(AND(EF$7&gt;=$J33,EF$7&lt;=$L33),($D33*$P33/$M33),0))),IF(AND(EF$7&gt;=$J33,EF$7&lt;=$L33),(($D33*$P33)/$M33),0))))))</f>
        <v>0</v>
      </c>
      <c r="EG34" s="37" t="str">
        <f>IF(EG$7&gt;$L33,(((IF(Data!$C$2&gt;0,(IF(OR(EG$5=Data!$F$2,EG$5=Data!$G$2,(IF(COUNTIF(Data!$A$2:$A$939,EG$7),EG$7=(VLOOKUP(EG$7,Data!$A$2:$A$852,1,FALSE)),0))),"H",IF(AND(EG$7&gt;=$J33,EG$7&lt;=$K33),($D33*(1-$P33)/$N33),0))),IF(AND(EG$7&gt;=$J33,EG$7&lt;=$K33),(($D33-$O33)/$N33),0))))),(((IF(Data!$C$2&gt;0,(IF(OR(EG$5=Data!$F$2,EG$5=Data!$G$2,(IF(COUNTIF(Data!$A$2:$A$939,EG$7),EG$7=(VLOOKUP(EG$7,Data!$A$2:$A$852,1,FALSE)),0))),"H",IF(AND(EG$7&gt;=$J33,EG$7&lt;=$L33),($D33*$P33/$M33),0))),IF(AND(EG$7&gt;=$J33,EG$7&lt;=$L33),(($D33*$P33)/$M33),0))))))</f>
        <v>H</v>
      </c>
      <c r="EH34" s="37" t="str">
        <f>IF(EH$7&gt;$L33,(((IF(Data!$C$2&gt;0,(IF(OR(EH$5=Data!$F$2,EH$5=Data!$G$2,(IF(COUNTIF(Data!$A$2:$A$939,EH$7),EH$7=(VLOOKUP(EH$7,Data!$A$2:$A$852,1,FALSE)),0))),"H",IF(AND(EH$7&gt;=$J33,EH$7&lt;=$K33),($D33*(1-$P33)/$N33),0))),IF(AND(EH$7&gt;=$J33,EH$7&lt;=$K33),(($D33-$O33)/$N33),0))))),(((IF(Data!$C$2&gt;0,(IF(OR(EH$5=Data!$F$2,EH$5=Data!$G$2,(IF(COUNTIF(Data!$A$2:$A$939,EH$7),EH$7=(VLOOKUP(EH$7,Data!$A$2:$A$852,1,FALSE)),0))),"H",IF(AND(EH$7&gt;=$J33,EH$7&lt;=$L33),($D33*$P33/$M33),0))),IF(AND(EH$7&gt;=$J33,EH$7&lt;=$L33),(($D33*$P33)/$M33),0))))))</f>
        <v>H</v>
      </c>
      <c r="EI34" s="37">
        <f>IF(EI$7&gt;$L33,(((IF(Data!$C$2&gt;0,(IF(OR(EI$5=Data!$F$2,EI$5=Data!$G$2,(IF(COUNTIF(Data!$A$2:$A$939,EI$7),EI$7=(VLOOKUP(EI$7,Data!$A$2:$A$852,1,FALSE)),0))),"H",IF(AND(EI$7&gt;=$J33,EI$7&lt;=$K33),($D33*(1-$P33)/$N33),0))),IF(AND(EI$7&gt;=$J33,EI$7&lt;=$K33),(($D33-$O33)/$N33),0))))),(((IF(Data!$C$2&gt;0,(IF(OR(EI$5=Data!$F$2,EI$5=Data!$G$2,(IF(COUNTIF(Data!$A$2:$A$939,EI$7),EI$7=(VLOOKUP(EI$7,Data!$A$2:$A$852,1,FALSE)),0))),"H",IF(AND(EI$7&gt;=$J33,EI$7&lt;=$L33),($D33*$P33/$M33),0))),IF(AND(EI$7&gt;=$J33,EI$7&lt;=$L33),(($D33*$P33)/$M33),0))))))</f>
        <v>0</v>
      </c>
      <c r="EJ34" s="37">
        <f>IF(EJ$7&gt;$L33,(((IF(Data!$C$2&gt;0,(IF(OR(EJ$5=Data!$F$2,EJ$5=Data!$G$2,(IF(COUNTIF(Data!$A$2:$A$939,EJ$7),EJ$7=(VLOOKUP(EJ$7,Data!$A$2:$A$852,1,FALSE)),0))),"H",IF(AND(EJ$7&gt;=$J33,EJ$7&lt;=$K33),($D33*(1-$P33)/$N33),0))),IF(AND(EJ$7&gt;=$J33,EJ$7&lt;=$K33),(($D33-$O33)/$N33),0))))),(((IF(Data!$C$2&gt;0,(IF(OR(EJ$5=Data!$F$2,EJ$5=Data!$G$2,(IF(COUNTIF(Data!$A$2:$A$939,EJ$7),EJ$7=(VLOOKUP(EJ$7,Data!$A$2:$A$852,1,FALSE)),0))),"H",IF(AND(EJ$7&gt;=$J33,EJ$7&lt;=$L33),($D33*$P33/$M33),0))),IF(AND(EJ$7&gt;=$J33,EJ$7&lt;=$L33),(($D33*$P33)/$M33),0))))))</f>
        <v>0</v>
      </c>
      <c r="EK34" s="37">
        <f>IF(EK$7&gt;$L33,(((IF(Data!$C$2&gt;0,(IF(OR(EK$5=Data!$F$2,EK$5=Data!$G$2,(IF(COUNTIF(Data!$A$2:$A$939,EK$7),EK$7=(VLOOKUP(EK$7,Data!$A$2:$A$852,1,FALSE)),0))),"H",IF(AND(EK$7&gt;=$J33,EK$7&lt;=$K33),($D33*(1-$P33)/$N33),0))),IF(AND(EK$7&gt;=$J33,EK$7&lt;=$K33),(($D33-$O33)/$N33),0))))),(((IF(Data!$C$2&gt;0,(IF(OR(EK$5=Data!$F$2,EK$5=Data!$G$2,(IF(COUNTIF(Data!$A$2:$A$939,EK$7),EK$7=(VLOOKUP(EK$7,Data!$A$2:$A$852,1,FALSE)),0))),"H",IF(AND(EK$7&gt;=$J33,EK$7&lt;=$L33),($D33*$P33/$M33),0))),IF(AND(EK$7&gt;=$J33,EK$7&lt;=$L33),(($D33*$P33)/$M33),0))))))</f>
        <v>0</v>
      </c>
      <c r="EL34" s="37">
        <f>IF(EL$7&gt;$L33,(((IF(Data!$C$2&gt;0,(IF(OR(EL$5=Data!$F$2,EL$5=Data!$G$2,(IF(COUNTIF(Data!$A$2:$A$939,EL$7),EL$7=(VLOOKUP(EL$7,Data!$A$2:$A$852,1,FALSE)),0))),"H",IF(AND(EL$7&gt;=$J33,EL$7&lt;=$K33),($D33*(1-$P33)/$N33),0))),IF(AND(EL$7&gt;=$J33,EL$7&lt;=$K33),(($D33-$O33)/$N33),0))))),(((IF(Data!$C$2&gt;0,(IF(OR(EL$5=Data!$F$2,EL$5=Data!$G$2,(IF(COUNTIF(Data!$A$2:$A$939,EL$7),EL$7=(VLOOKUP(EL$7,Data!$A$2:$A$852,1,FALSE)),0))),"H",IF(AND(EL$7&gt;=$J33,EL$7&lt;=$L33),($D33*$P33/$M33),0))),IF(AND(EL$7&gt;=$J33,EL$7&lt;=$L33),(($D33*$P33)/$M33),0))))))</f>
        <v>0</v>
      </c>
      <c r="EM34" s="37">
        <f>IF(EM$7&gt;$L33,(((IF(Data!$C$2&gt;0,(IF(OR(EM$5=Data!$F$2,EM$5=Data!$G$2,(IF(COUNTIF(Data!$A$2:$A$939,EM$7),EM$7=(VLOOKUP(EM$7,Data!$A$2:$A$852,1,FALSE)),0))),"H",IF(AND(EM$7&gt;=$J33,EM$7&lt;=$K33),($D33*(1-$P33)/$N33),0))),IF(AND(EM$7&gt;=$J33,EM$7&lt;=$K33),(($D33-$O33)/$N33),0))))),(((IF(Data!$C$2&gt;0,(IF(OR(EM$5=Data!$F$2,EM$5=Data!$G$2,(IF(COUNTIF(Data!$A$2:$A$939,EM$7),EM$7=(VLOOKUP(EM$7,Data!$A$2:$A$852,1,FALSE)),0))),"H",IF(AND(EM$7&gt;=$J33,EM$7&lt;=$L33),($D33*$P33/$M33),0))),IF(AND(EM$7&gt;=$J33,EM$7&lt;=$L33),(($D33*$P33)/$M33),0))))))</f>
        <v>0</v>
      </c>
      <c r="EN34" s="37" t="str">
        <f>IF(EN$7&gt;$L33,(((IF(Data!$C$2&gt;0,(IF(OR(EN$5=Data!$F$2,EN$5=Data!$G$2,(IF(COUNTIF(Data!$A$2:$A$939,EN$7),EN$7=(VLOOKUP(EN$7,Data!$A$2:$A$852,1,FALSE)),0))),"H",IF(AND(EN$7&gt;=$J33,EN$7&lt;=$K33),($D33*(1-$P33)/$N33),0))),IF(AND(EN$7&gt;=$J33,EN$7&lt;=$K33),(($D33-$O33)/$N33),0))))),(((IF(Data!$C$2&gt;0,(IF(OR(EN$5=Data!$F$2,EN$5=Data!$G$2,(IF(COUNTIF(Data!$A$2:$A$939,EN$7),EN$7=(VLOOKUP(EN$7,Data!$A$2:$A$852,1,FALSE)),0))),"H",IF(AND(EN$7&gt;=$J33,EN$7&lt;=$L33),($D33*$P33/$M33),0))),IF(AND(EN$7&gt;=$J33,EN$7&lt;=$L33),(($D33*$P33)/$M33),0))))))</f>
        <v>H</v>
      </c>
      <c r="EO34" s="38" t="str">
        <f>IF(EO$7&gt;$L33,(((IF(Data!$C$2&gt;0,(IF(OR(EO$5=Data!$F$2,EO$5=Data!$G$2,(IF(COUNTIF(Data!$A$2:$A$939,EO$7),EO$7=(VLOOKUP(EO$7,Data!$A$2:$A$852,1,FALSE)),0))),"H",IF(AND(EO$7&gt;=$J33,EO$7&lt;=$K33),($D33*(1-$P33)/$N33),0))),IF(AND(EO$7&gt;=$J33,EO$7&lt;=$K33),(($D33-$O33)/$N33),0))))),(((IF(Data!$C$2&gt;0,(IF(OR(EO$5=Data!$F$2,EO$5=Data!$G$2,(IF(COUNTIF(Data!$A$2:$A$939,EO$7),EO$7=(VLOOKUP(EO$7,Data!$A$2:$A$852,1,FALSE)),0))),"H",IF(AND(EO$7&gt;=$J33,EO$7&lt;=$L33),($D33*$P33/$M33),0))),IF(AND(EO$7&gt;=$J33,EO$7&lt;=$L33),(($D33*$P33)/$M33),0))))))</f>
        <v>H</v>
      </c>
      <c r="EP34" s="8" t="s">
        <v>48</v>
      </c>
      <c r="EQ34" s="18">
        <f>SUM(T34:EO34)-D33</f>
        <v>0</v>
      </c>
    </row>
    <row r="35" spans="1:147" ht="30" customHeight="1" thickTop="1">
      <c r="A35" s="370"/>
      <c r="B35" s="368"/>
      <c r="C35" s="368" t="s">
        <v>183</v>
      </c>
      <c r="D35" s="346">
        <v>48</v>
      </c>
      <c r="E35" s="350">
        <v>45127</v>
      </c>
      <c r="F35" s="350">
        <v>45134</v>
      </c>
      <c r="G35" s="348">
        <f>IF(F35&gt;0,(IF(E35&gt;0,IF(Data!$C$2&gt;0,((NETWORKDAYS.INTL(E35,F35,Data!$C$2,Data!$A$2:$A$1242))),((F35-E35)+1)),0)),0)</f>
        <v>6</v>
      </c>
      <c r="H35" s="346">
        <f>I35*D35</f>
        <v>48</v>
      </c>
      <c r="I35" s="362">
        <f>IF(G35&gt;0,((IF(AND(E35&lt;=$EJ$3,F35&gt;=$EJ$3),(IF(Data!$C$2&gt;0,NETWORKDAYS.INTL(E35,$EJ$3,Data!$C$2,Data!$A$2:$A$1231),$EJ$3-E35)),IF(F35&lt;=$EJ$3,G35,0)))/G35),0)</f>
        <v>1</v>
      </c>
      <c r="J35" s="350">
        <v>45133</v>
      </c>
      <c r="K35" s="350">
        <v>45140</v>
      </c>
      <c r="L35" s="350">
        <f>IF(K35&gt;=$EJ$3,$EJ$3,K35)</f>
        <v>45140</v>
      </c>
      <c r="M35" s="348">
        <f>IF(L35&gt;0,(IF(J35&gt;0,IF(Data!$C$2&gt;0,((NETWORKDAYS.INTL(J35,L35,Data!$C$2,Data!$A$2:$A$1242))),((L35-J35)+1)),0)),0)</f>
        <v>6</v>
      </c>
      <c r="N35" s="348">
        <f>IF(P35=1,0,IF(L35&gt;0,(IF(J35&gt;0,IF(Data!$C$2&gt;0,(((NETWORKDAYS.INTL($EJ$3,K35,Data!$C$2,Data!$A$2:$A$1242)))-1),((-$EJ$3+K35))),0)),0))</f>
        <v>0</v>
      </c>
      <c r="O35" s="346">
        <f>P35*D35</f>
        <v>48</v>
      </c>
      <c r="P35" s="362">
        <v>1</v>
      </c>
      <c r="Q35" s="344">
        <f>IF(K35&gt;0,F35-K35,0)</f>
        <v>-6</v>
      </c>
      <c r="R35" s="346">
        <f>IF(K35&gt;0,O35-H35,0)</f>
        <v>0</v>
      </c>
      <c r="S35" s="341">
        <f>IF(P35&gt;0,P35-I35,0)</f>
        <v>0</v>
      </c>
      <c r="T35" s="33">
        <f>IF(Data!$C$2&gt;0,(IF(OR(T$5=Data!$F$2,T$5=Data!$G$2,(IF(COUNTIF(Data!$A$2:$A$939,T$7),T$7=(VLOOKUP(T$7,Data!$A$2:$A$852,1,FALSE)),0))),"H",IF(AND(T$7&gt;=$E35,T$7&lt;=$F35),($D35/$G35),0))),IF(AND(T$7&gt;=$E35,T$7&lt;=$F35),($D35/$G35),0))</f>
        <v>0</v>
      </c>
      <c r="U35" s="34">
        <f>IF(Data!$C$2&gt;0,(IF(OR(U$5=Data!$F$2,U$5=Data!$G$2,(IF(COUNTIF(Data!$A$2:$A$939,U$7),U$7=(VLOOKUP(U$7,Data!$A$2:$A$852,1,FALSE)),0))),"H",IF(AND(U$7&gt;=$E35,U$7&lt;=$F35),($D35/$G35),0))),IF(AND(U$7&gt;=$E35,U$7&lt;=$F35),($D35/$G35),0))</f>
        <v>0</v>
      </c>
      <c r="V35" s="34">
        <f>IF(Data!$C$2&gt;0,(IF(OR(V$5=Data!$F$2,V$5=Data!$G$2,(IF(COUNTIF(Data!$A$2:$A$939,V$7),V$7=(VLOOKUP(V$7,Data!$A$2:$A$852,1,FALSE)),0))),"H",IF(AND(V$7&gt;=$E35,V$7&lt;=$F35),($D35/$G35),0))),IF(AND(V$7&gt;=$E35,V$7&lt;=$F35),($D35/$G35),0))</f>
        <v>0</v>
      </c>
      <c r="W35" s="34">
        <f>IF(Data!$C$2&gt;0,(IF(OR(W$5=Data!$F$2,W$5=Data!$G$2,(IF(COUNTIF(Data!$A$2:$A$939,W$7),W$7=(VLOOKUP(W$7,Data!$A$2:$A$852,1,FALSE)),0))),"H",IF(AND(W$7&gt;=$E35,W$7&lt;=$F35),($D35/$G35),0))),IF(AND(W$7&gt;=$E35,W$7&lt;=$F35),($D35/$G35),0))</f>
        <v>0</v>
      </c>
      <c r="X35" s="34">
        <f>IF(Data!$C$2&gt;0,(IF(OR(X$5=Data!$F$2,X$5=Data!$G$2,(IF(COUNTIF(Data!$A$2:$A$939,X$7),X$7=(VLOOKUP(X$7,Data!$A$2:$A$852,1,FALSE)),0))),"H",IF(AND(X$7&gt;=$E35,X$7&lt;=$F35),($D35/$G35),0))),IF(AND(X$7&gt;=$E35,X$7&lt;=$F35),($D35/$G35),0))</f>
        <v>0</v>
      </c>
      <c r="Y35" s="34" t="str">
        <f>IF(Data!$C$2&gt;0,(IF(OR(Y$5=Data!$F$2,Y$5=Data!$G$2,(IF(COUNTIF(Data!$A$2:$A$939,Y$7),Y$7=(VLOOKUP(Y$7,Data!$A$2:$A$852,1,FALSE)),0))),"H",IF(AND(Y$7&gt;=$E35,Y$7&lt;=$F35),($D35/$G35),0))),IF(AND(Y$7&gt;=$E35,Y$7&lt;=$F35),($D35/$G35),0))</f>
        <v>H</v>
      </c>
      <c r="Z35" s="34" t="str">
        <f>IF(Data!$C$2&gt;0,(IF(OR(Z$5=Data!$F$2,Z$5=Data!$G$2,(IF(COUNTIF(Data!$A$2:$A$939,Z$7),Z$7=(VLOOKUP(Z$7,Data!$A$2:$A$852,1,FALSE)),0))),"H",IF(AND(Z$7&gt;=$E35,Z$7&lt;=$F35),($D35/$G35),0))),IF(AND(Z$7&gt;=$E35,Z$7&lt;=$F35),($D35/$G35),0))</f>
        <v>H</v>
      </c>
      <c r="AA35" s="34">
        <f>IF(Data!$C$2&gt;0,(IF(OR(AA$5=Data!$F$2,AA$5=Data!$G$2,(IF(COUNTIF(Data!$A$2:$A$939,AA$7),AA$7=(VLOOKUP(AA$7,Data!$A$2:$A$852,1,FALSE)),0))),"H",IF(AND(AA$7&gt;=$E35,AA$7&lt;=$F35),($D35/$G35),0))),IF(AND(AA$7&gt;=$E35,AA$7&lt;=$F35),($D35/$G35),0))</f>
        <v>0</v>
      </c>
      <c r="AB35" s="34">
        <f>IF(Data!$C$2&gt;0,(IF(OR(AB$5=Data!$F$2,AB$5=Data!$G$2,(IF(COUNTIF(Data!$A$2:$A$939,AB$7),AB$7=(VLOOKUP(AB$7,Data!$A$2:$A$852,1,FALSE)),0))),"H",IF(AND(AB$7&gt;=$E35,AB$7&lt;=$F35),($D35/$G35),0))),IF(AND(AB$7&gt;=$E35,AB$7&lt;=$F35),($D35/$G35),0))</f>
        <v>0</v>
      </c>
      <c r="AC35" s="34">
        <f>IF(Data!$C$2&gt;0,(IF(OR(AC$5=Data!$F$2,AC$5=Data!$G$2,(IF(COUNTIF(Data!$A$2:$A$939,AC$7),AC$7=(VLOOKUP(AC$7,Data!$A$2:$A$852,1,FALSE)),0))),"H",IF(AND(AC$7&gt;=$E35,AC$7&lt;=$F35),($D35/$G35),0))),IF(AND(AC$7&gt;=$E35,AC$7&lt;=$F35),($D35/$G35),0))</f>
        <v>0</v>
      </c>
      <c r="AD35" s="34">
        <f>IF(Data!$C$2&gt;0,(IF(OR(AD$5=Data!$F$2,AD$5=Data!$G$2,(IF(COUNTIF(Data!$A$2:$A$939,AD$7),AD$7=(VLOOKUP(AD$7,Data!$A$2:$A$852,1,FALSE)),0))),"H",IF(AND(AD$7&gt;=$E35,AD$7&lt;=$F35),($D35/$G35),0))),IF(AND(AD$7&gt;=$E35,AD$7&lt;=$F35),($D35/$G35),0))</f>
        <v>0</v>
      </c>
      <c r="AE35" s="34">
        <f>IF(Data!$C$2&gt;0,(IF(OR(AE$5=Data!$F$2,AE$5=Data!$G$2,(IF(COUNTIF(Data!$A$2:$A$939,AE$7),AE$7=(VLOOKUP(AE$7,Data!$A$2:$A$852,1,FALSE)),0))),"H",IF(AND(AE$7&gt;=$E35,AE$7&lt;=$F35),($D35/$G35),0))),IF(AND(AE$7&gt;=$E35,AE$7&lt;=$F35),($D35/$G35),0))</f>
        <v>0</v>
      </c>
      <c r="AF35" s="34" t="str">
        <f>IF(Data!$C$2&gt;0,(IF(OR(AF$5=Data!$F$2,AF$5=Data!$G$2,(IF(COUNTIF(Data!$A$2:$A$939,AF$7),AF$7=(VLOOKUP(AF$7,Data!$A$2:$A$852,1,FALSE)),0))),"H",IF(AND(AF$7&gt;=$E35,AF$7&lt;=$F35),($D35/$G35),0))),IF(AND(AF$7&gt;=$E35,AF$7&lt;=$F35),($D35/$G35),0))</f>
        <v>H</v>
      </c>
      <c r="AG35" s="34" t="str">
        <f>IF(Data!$C$2&gt;0,(IF(OR(AG$5=Data!$F$2,AG$5=Data!$G$2,(IF(COUNTIF(Data!$A$2:$A$939,AG$7),AG$7=(VLOOKUP(AG$7,Data!$A$2:$A$852,1,FALSE)),0))),"H",IF(AND(AG$7&gt;=$E35,AG$7&lt;=$F35),($D35/$G35),0))),IF(AND(AG$7&gt;=$E35,AG$7&lt;=$F35),($D35/$G35),0))</f>
        <v>H</v>
      </c>
      <c r="AH35" s="34">
        <f>IF(Data!$C$2&gt;0,(IF(OR(AH$5=Data!$F$2,AH$5=Data!$G$2,(IF(COUNTIF(Data!$A$2:$A$939,AH$7),AH$7=(VLOOKUP(AH$7,Data!$A$2:$A$852,1,FALSE)),0))),"H",IF(AND(AH$7&gt;=$E35,AH$7&lt;=$F35),($D35/$G35),0))),IF(AND(AH$7&gt;=$E35,AH$7&lt;=$F35),($D35/$G35),0))</f>
        <v>0</v>
      </c>
      <c r="AI35" s="34">
        <f>IF(Data!$C$2&gt;0,(IF(OR(AI$5=Data!$F$2,AI$5=Data!$G$2,(IF(COUNTIF(Data!$A$2:$A$939,AI$7),AI$7=(VLOOKUP(AI$7,Data!$A$2:$A$852,1,FALSE)),0))),"H",IF(AND(AI$7&gt;=$E35,AI$7&lt;=$F35),($D35/$G35),0))),IF(AND(AI$7&gt;=$E35,AI$7&lt;=$F35),($D35/$G35),0))</f>
        <v>0</v>
      </c>
      <c r="AJ35" s="34">
        <f>IF(Data!$C$2&gt;0,(IF(OR(AJ$5=Data!$F$2,AJ$5=Data!$G$2,(IF(COUNTIF(Data!$A$2:$A$939,AJ$7),AJ$7=(VLOOKUP(AJ$7,Data!$A$2:$A$852,1,FALSE)),0))),"H",IF(AND(AJ$7&gt;=$E35,AJ$7&lt;=$F35),($D35/$G35),0))),IF(AND(AJ$7&gt;=$E35,AJ$7&lt;=$F35),($D35/$G35),0))</f>
        <v>0</v>
      </c>
      <c r="AK35" s="34">
        <f>IF(Data!$C$2&gt;0,(IF(OR(AK$5=Data!$F$2,AK$5=Data!$G$2,(IF(COUNTIF(Data!$A$2:$A$939,AK$7),AK$7=(VLOOKUP(AK$7,Data!$A$2:$A$852,1,FALSE)),0))),"H",IF(AND(AK$7&gt;=$E35,AK$7&lt;=$F35),($D35/$G35),0))),IF(AND(AK$7&gt;=$E35,AK$7&lt;=$F35),($D35/$G35),0))</f>
        <v>0</v>
      </c>
      <c r="AL35" s="34">
        <f>IF(Data!$C$2&gt;0,(IF(OR(AL$5=Data!$F$2,AL$5=Data!$G$2,(IF(COUNTIF(Data!$A$2:$A$939,AL$7),AL$7=(VLOOKUP(AL$7,Data!$A$2:$A$852,1,FALSE)),0))),"H",IF(AND(AL$7&gt;=$E35,AL$7&lt;=$F35),($D35/$G35),0))),IF(AND(AL$7&gt;=$E35,AL$7&lt;=$F35),($D35/$G35),0))</f>
        <v>0</v>
      </c>
      <c r="AM35" s="34" t="str">
        <f>IF(Data!$C$2&gt;0,(IF(OR(AM$5=Data!$F$2,AM$5=Data!$G$2,(IF(COUNTIF(Data!$A$2:$A$939,AM$7),AM$7=(VLOOKUP(AM$7,Data!$A$2:$A$852,1,FALSE)),0))),"H",IF(AND(AM$7&gt;=$E35,AM$7&lt;=$F35),($D35/$G35),0))),IF(AND(AM$7&gt;=$E35,AM$7&lt;=$F35),($D35/$G35),0))</f>
        <v>H</v>
      </c>
      <c r="AN35" s="34" t="str">
        <f>IF(Data!$C$2&gt;0,(IF(OR(AN$5=Data!$F$2,AN$5=Data!$G$2,(IF(COUNTIF(Data!$A$2:$A$939,AN$7),AN$7=(VLOOKUP(AN$7,Data!$A$2:$A$852,1,FALSE)),0))),"H",IF(AND(AN$7&gt;=$E35,AN$7&lt;=$F35),($D35/$G35),0))),IF(AND(AN$7&gt;=$E35,AN$7&lt;=$F35),($D35/$G35),0))</f>
        <v>H</v>
      </c>
      <c r="AO35" s="34">
        <f>IF(Data!$C$2&gt;0,(IF(OR(AO$5=Data!$F$2,AO$5=Data!$G$2,(IF(COUNTIF(Data!$A$2:$A$939,AO$7),AO$7=(VLOOKUP(AO$7,Data!$A$2:$A$852,1,FALSE)),0))),"H",IF(AND(AO$7&gt;=$E35,AO$7&lt;=$F35),($D35/$G35),0))),IF(AND(AO$7&gt;=$E35,AO$7&lt;=$F35),($D35/$G35),0))</f>
        <v>0</v>
      </c>
      <c r="AP35" s="34">
        <f>IF(Data!$C$2&gt;0,(IF(OR(AP$5=Data!$F$2,AP$5=Data!$G$2,(IF(COUNTIF(Data!$A$2:$A$939,AP$7),AP$7=(VLOOKUP(AP$7,Data!$A$2:$A$852,1,FALSE)),0))),"H",IF(AND(AP$7&gt;=$E35,AP$7&lt;=$F35),($D35/$G35),0))),IF(AND(AP$7&gt;=$E35,AP$7&lt;=$F35),($D35/$G35),0))</f>
        <v>0</v>
      </c>
      <c r="AQ35" s="34">
        <f>IF(Data!$C$2&gt;0,(IF(OR(AQ$5=Data!$F$2,AQ$5=Data!$G$2,(IF(COUNTIF(Data!$A$2:$A$939,AQ$7),AQ$7=(VLOOKUP(AQ$7,Data!$A$2:$A$852,1,FALSE)),0))),"H",IF(AND(AQ$7&gt;=$E35,AQ$7&lt;=$F35),($D35/$G35),0))),IF(AND(AQ$7&gt;=$E35,AQ$7&lt;=$F35),($D35/$G35),0))</f>
        <v>0</v>
      </c>
      <c r="AR35" s="34">
        <f>IF(Data!$C$2&gt;0,(IF(OR(AR$5=Data!$F$2,AR$5=Data!$G$2,(IF(COUNTIF(Data!$A$2:$A$939,AR$7),AR$7=(VLOOKUP(AR$7,Data!$A$2:$A$852,1,FALSE)),0))),"H",IF(AND(AR$7&gt;=$E35,AR$7&lt;=$F35),($D35/$G35),0))),IF(AND(AR$7&gt;=$E35,AR$7&lt;=$F35),($D35/$G35),0))</f>
        <v>0</v>
      </c>
      <c r="AS35" s="34">
        <f>IF(Data!$C$2&gt;0,(IF(OR(AS$5=Data!$F$2,AS$5=Data!$G$2,(IF(COUNTIF(Data!$A$2:$A$939,AS$7),AS$7=(VLOOKUP(AS$7,Data!$A$2:$A$852,1,FALSE)),0))),"H",IF(AND(AS$7&gt;=$E35,AS$7&lt;=$F35),($D35/$G35),0))),IF(AND(AS$7&gt;=$E35,AS$7&lt;=$F35),($D35/$G35),0))</f>
        <v>0</v>
      </c>
      <c r="AT35" s="34" t="str">
        <f>IF(Data!$C$2&gt;0,(IF(OR(AT$5=Data!$F$2,AT$5=Data!$G$2,(IF(COUNTIF(Data!$A$2:$A$939,AT$7),AT$7=(VLOOKUP(AT$7,Data!$A$2:$A$852,1,FALSE)),0))),"H",IF(AND(AT$7&gt;=$E35,AT$7&lt;=$F35),($D35/$G35),0))),IF(AND(AT$7&gt;=$E35,AT$7&lt;=$F35),($D35/$G35),0))</f>
        <v>H</v>
      </c>
      <c r="AU35" s="34" t="str">
        <f>IF(Data!$C$2&gt;0,(IF(OR(AU$5=Data!$F$2,AU$5=Data!$G$2,(IF(COUNTIF(Data!$A$2:$A$939,AU$7),AU$7=(VLOOKUP(AU$7,Data!$A$2:$A$852,1,FALSE)),0))),"H",IF(AND(AU$7&gt;=$E35,AU$7&lt;=$F35),($D35/$G35),0))),IF(AND(AU$7&gt;=$E35,AU$7&lt;=$F35),($D35/$G35),0))</f>
        <v>H</v>
      </c>
      <c r="AV35" s="34">
        <f>IF(Data!$C$2&gt;0,(IF(OR(AV$5=Data!$F$2,AV$5=Data!$G$2,(IF(COUNTIF(Data!$A$2:$A$939,AV$7),AV$7=(VLOOKUP(AV$7,Data!$A$2:$A$852,1,FALSE)),0))),"H",IF(AND(AV$7&gt;=$E35,AV$7&lt;=$F35),($D35/$G35),0))),IF(AND(AV$7&gt;=$E35,AV$7&lt;=$F35),($D35/$G35),0))</f>
        <v>0</v>
      </c>
      <c r="AW35" s="34">
        <f>IF(Data!$C$2&gt;0,(IF(OR(AW$5=Data!$F$2,AW$5=Data!$G$2,(IF(COUNTIF(Data!$A$2:$A$939,AW$7),AW$7=(VLOOKUP(AW$7,Data!$A$2:$A$852,1,FALSE)),0))),"H",IF(AND(AW$7&gt;=$E35,AW$7&lt;=$F35),($D35/$G35),0))),IF(AND(AW$7&gt;=$E35,AW$7&lt;=$F35),($D35/$G35),0))</f>
        <v>0</v>
      </c>
      <c r="AX35" s="34">
        <f>IF(Data!$C$2&gt;0,(IF(OR(AX$5=Data!$F$2,AX$5=Data!$G$2,(IF(COUNTIF(Data!$A$2:$A$939,AX$7),AX$7=(VLOOKUP(AX$7,Data!$A$2:$A$852,1,FALSE)),0))),"H",IF(AND(AX$7&gt;=$E35,AX$7&lt;=$F35),($D35/$G35),0))),IF(AND(AX$7&gt;=$E35,AX$7&lt;=$F35),($D35/$G35),0))</f>
        <v>0</v>
      </c>
      <c r="AY35" s="34">
        <f>IF(Data!$C$2&gt;0,(IF(OR(AY$5=Data!$F$2,AY$5=Data!$G$2,(IF(COUNTIF(Data!$A$2:$A$939,AY$7),AY$7=(VLOOKUP(AY$7,Data!$A$2:$A$852,1,FALSE)),0))),"H",IF(AND(AY$7&gt;=$E35,AY$7&lt;=$F35),($D35/$G35),0))),IF(AND(AY$7&gt;=$E35,AY$7&lt;=$F35),($D35/$G35),0))</f>
        <v>0</v>
      </c>
      <c r="AZ35" s="34">
        <f>IF(Data!$C$2&gt;0,(IF(OR(AZ$5=Data!$F$2,AZ$5=Data!$G$2,(IF(COUNTIF(Data!$A$2:$A$939,AZ$7),AZ$7=(VLOOKUP(AZ$7,Data!$A$2:$A$852,1,FALSE)),0))),"H",IF(AND(AZ$7&gt;=$E35,AZ$7&lt;=$F35),($D35/$G35),0))),IF(AND(AZ$7&gt;=$E35,AZ$7&lt;=$F35),($D35/$G35),0))</f>
        <v>0</v>
      </c>
      <c r="BA35" s="34" t="str">
        <f>IF(Data!$C$2&gt;0,(IF(OR(BA$5=Data!$F$2,BA$5=Data!$G$2,(IF(COUNTIF(Data!$A$2:$A$939,BA$7),BA$7=(VLOOKUP(BA$7,Data!$A$2:$A$852,1,FALSE)),0))),"H",IF(AND(BA$7&gt;=$E35,BA$7&lt;=$F35),($D35/$G35),0))),IF(AND(BA$7&gt;=$E35,BA$7&lt;=$F35),($D35/$G35),0))</f>
        <v>H</v>
      </c>
      <c r="BB35" s="34" t="str">
        <f>IF(Data!$C$2&gt;0,(IF(OR(BB$5=Data!$F$2,BB$5=Data!$G$2,(IF(COUNTIF(Data!$A$2:$A$939,BB$7),BB$7=(VLOOKUP(BB$7,Data!$A$2:$A$852,1,FALSE)),0))),"H",IF(AND(BB$7&gt;=$E35,BB$7&lt;=$F35),($D35/$G35),0))),IF(AND(BB$7&gt;=$E35,BB$7&lt;=$F35),($D35/$G35),0))</f>
        <v>H</v>
      </c>
      <c r="BC35" s="34">
        <f>IF(Data!$C$2&gt;0,(IF(OR(BC$5=Data!$F$2,BC$5=Data!$G$2,(IF(COUNTIF(Data!$A$2:$A$939,BC$7),BC$7=(VLOOKUP(BC$7,Data!$A$2:$A$852,1,FALSE)),0))),"H",IF(AND(BC$7&gt;=$E35,BC$7&lt;=$F35),($D35/$G35),0))),IF(AND(BC$7&gt;=$E35,BC$7&lt;=$F35),($D35/$G35),0))</f>
        <v>0</v>
      </c>
      <c r="BD35" s="34">
        <f>IF(Data!$C$2&gt;0,(IF(OR(BD$5=Data!$F$2,BD$5=Data!$G$2,(IF(COUNTIF(Data!$A$2:$A$939,BD$7),BD$7=(VLOOKUP(BD$7,Data!$A$2:$A$852,1,FALSE)),0))),"H",IF(AND(BD$7&gt;=$E35,BD$7&lt;=$F35),($D35/$G35),0))),IF(AND(BD$7&gt;=$E35,BD$7&lt;=$F35),($D35/$G35),0))</f>
        <v>0</v>
      </c>
      <c r="BE35" s="34">
        <f>IF(Data!$C$2&gt;0,(IF(OR(BE$5=Data!$F$2,BE$5=Data!$G$2,(IF(COUNTIF(Data!$A$2:$A$939,BE$7),BE$7=(VLOOKUP(BE$7,Data!$A$2:$A$852,1,FALSE)),0))),"H",IF(AND(BE$7&gt;=$E35,BE$7&lt;=$F35),($D35/$G35),0))),IF(AND(BE$7&gt;=$E35,BE$7&lt;=$F35),($D35/$G35),0))</f>
        <v>0</v>
      </c>
      <c r="BF35" s="34">
        <f>IF(Data!$C$2&gt;0,(IF(OR(BF$5=Data!$F$2,BF$5=Data!$G$2,(IF(COUNTIF(Data!$A$2:$A$939,BF$7),BF$7=(VLOOKUP(BF$7,Data!$A$2:$A$852,1,FALSE)),0))),"H",IF(AND(BF$7&gt;=$E35,BF$7&lt;=$F35),($D35/$G35),0))),IF(AND(BF$7&gt;=$E35,BF$7&lt;=$F35),($D35/$G35),0))</f>
        <v>0</v>
      </c>
      <c r="BG35" s="34">
        <f>IF(Data!$C$2&gt;0,(IF(OR(BG$5=Data!$F$2,BG$5=Data!$G$2,(IF(COUNTIF(Data!$A$2:$A$939,BG$7),BG$7=(VLOOKUP(BG$7,Data!$A$2:$A$852,1,FALSE)),0))),"H",IF(AND(BG$7&gt;=$E35,BG$7&lt;=$F35),($D35/$G35),0))),IF(AND(BG$7&gt;=$E35,BG$7&lt;=$F35),($D35/$G35),0))</f>
        <v>0</v>
      </c>
      <c r="BH35" s="34" t="str">
        <f>IF(Data!$C$2&gt;0,(IF(OR(BH$5=Data!$F$2,BH$5=Data!$G$2,(IF(COUNTIF(Data!$A$2:$A$939,BH$7),BH$7=(VLOOKUP(BH$7,Data!$A$2:$A$852,1,FALSE)),0))),"H",IF(AND(BH$7&gt;=$E35,BH$7&lt;=$F35),($D35/$G35),0))),IF(AND(BH$7&gt;=$E35,BH$7&lt;=$F35),($D35/$G35),0))</f>
        <v>H</v>
      </c>
      <c r="BI35" s="34" t="str">
        <f>IF(Data!$C$2&gt;0,(IF(OR(BI$5=Data!$F$2,BI$5=Data!$G$2,(IF(COUNTIF(Data!$A$2:$A$939,BI$7),BI$7=(VLOOKUP(BI$7,Data!$A$2:$A$852,1,FALSE)),0))),"H",IF(AND(BI$7&gt;=$E35,BI$7&lt;=$F35),($D35/$G35),0))),IF(AND(BI$7&gt;=$E35,BI$7&lt;=$F35),($D35/$G35),0))</f>
        <v>H</v>
      </c>
      <c r="BJ35" s="34">
        <f>IF(Data!$C$2&gt;0,(IF(OR(BJ$5=Data!$F$2,BJ$5=Data!$G$2,(IF(COUNTIF(Data!$A$2:$A$939,BJ$7),BJ$7=(VLOOKUP(BJ$7,Data!$A$2:$A$852,1,FALSE)),0))),"H",IF(AND(BJ$7&gt;=$E35,BJ$7&lt;=$F35),($D35/$G35),0))),IF(AND(BJ$7&gt;=$E35,BJ$7&lt;=$F35),($D35/$G35),0))</f>
        <v>0</v>
      </c>
      <c r="BK35" s="34">
        <f>IF(Data!$C$2&gt;0,(IF(OR(BK$5=Data!$F$2,BK$5=Data!$G$2,(IF(COUNTIF(Data!$A$2:$A$939,BK$7),BK$7=(VLOOKUP(BK$7,Data!$A$2:$A$852,1,FALSE)),0))),"H",IF(AND(BK$7&gt;=$E35,BK$7&lt;=$F35),($D35/$G35),0))),IF(AND(BK$7&gt;=$E35,BK$7&lt;=$F35),($D35/$G35),0))</f>
        <v>0</v>
      </c>
      <c r="BL35" s="34">
        <f>IF(Data!$C$2&gt;0,(IF(OR(BL$5=Data!$F$2,BL$5=Data!$G$2,(IF(COUNTIF(Data!$A$2:$A$939,BL$7),BL$7=(VLOOKUP(BL$7,Data!$A$2:$A$852,1,FALSE)),0))),"H",IF(AND(BL$7&gt;=$E35,BL$7&lt;=$F35),($D35/$G35),0))),IF(AND(BL$7&gt;=$E35,BL$7&lt;=$F35),($D35/$G35),0))</f>
        <v>0</v>
      </c>
      <c r="BM35" s="34">
        <f>IF(Data!$C$2&gt;0,(IF(OR(BM$5=Data!$F$2,BM$5=Data!$G$2,(IF(COUNTIF(Data!$A$2:$A$939,BM$7),BM$7=(VLOOKUP(BM$7,Data!$A$2:$A$852,1,FALSE)),0))),"H",IF(AND(BM$7&gt;=$E35,BM$7&lt;=$F35),($D35/$G35),0))),IF(AND(BM$7&gt;=$E35,BM$7&lt;=$F35),($D35/$G35),0))</f>
        <v>0</v>
      </c>
      <c r="BN35" s="34">
        <f>IF(Data!$C$2&gt;0,(IF(OR(BN$5=Data!$F$2,BN$5=Data!$G$2,(IF(COUNTIF(Data!$A$2:$A$939,BN$7),BN$7=(VLOOKUP(BN$7,Data!$A$2:$A$852,1,FALSE)),0))),"H",IF(AND(BN$7&gt;=$E35,BN$7&lt;=$F35),($D35/$G35),0))),IF(AND(BN$7&gt;=$E35,BN$7&lt;=$F35),($D35/$G35),0))</f>
        <v>0</v>
      </c>
      <c r="BO35" s="34" t="str">
        <f>IF(Data!$C$2&gt;0,(IF(OR(BO$5=Data!$F$2,BO$5=Data!$G$2,(IF(COUNTIF(Data!$A$2:$A$939,BO$7),BO$7=(VLOOKUP(BO$7,Data!$A$2:$A$852,1,FALSE)),0))),"H",IF(AND(BO$7&gt;=$E35,BO$7&lt;=$F35),($D35/$G35),0))),IF(AND(BO$7&gt;=$E35,BO$7&lt;=$F35),($D35/$G35),0))</f>
        <v>H</v>
      </c>
      <c r="BP35" s="34" t="str">
        <f>IF(Data!$C$2&gt;0,(IF(OR(BP$5=Data!$F$2,BP$5=Data!$G$2,(IF(COUNTIF(Data!$A$2:$A$939,BP$7),BP$7=(VLOOKUP(BP$7,Data!$A$2:$A$852,1,FALSE)),0))),"H",IF(AND(BP$7&gt;=$E35,BP$7&lt;=$F35),($D35/$G35),0))),IF(AND(BP$7&gt;=$E35,BP$7&lt;=$F35),($D35/$G35),0))</f>
        <v>H</v>
      </c>
      <c r="BQ35" s="34">
        <f>IF(Data!$C$2&gt;0,(IF(OR(BQ$5=Data!$F$2,BQ$5=Data!$G$2,(IF(COUNTIF(Data!$A$2:$A$939,BQ$7),BQ$7=(VLOOKUP(BQ$7,Data!$A$2:$A$852,1,FALSE)),0))),"H",IF(AND(BQ$7&gt;=$E35,BQ$7&lt;=$F35),($D35/$G35),0))),IF(AND(BQ$7&gt;=$E35,BQ$7&lt;=$F35),($D35/$G35),0))</f>
        <v>0</v>
      </c>
      <c r="BR35" s="34">
        <f>IF(Data!$C$2&gt;0,(IF(OR(BR$5=Data!$F$2,BR$5=Data!$G$2,(IF(COUNTIF(Data!$A$2:$A$939,BR$7),BR$7=(VLOOKUP(BR$7,Data!$A$2:$A$852,1,FALSE)),0))),"H",IF(AND(BR$7&gt;=$E35,BR$7&lt;=$F35),($D35/$G35),0))),IF(AND(BR$7&gt;=$E35,BR$7&lt;=$F35),($D35/$G35),0))</f>
        <v>0</v>
      </c>
      <c r="BS35" s="34">
        <f>IF(Data!$C$2&gt;0,(IF(OR(BS$5=Data!$F$2,BS$5=Data!$G$2,(IF(COUNTIF(Data!$A$2:$A$939,BS$7),BS$7=(VLOOKUP(BS$7,Data!$A$2:$A$852,1,FALSE)),0))),"H",IF(AND(BS$7&gt;=$E35,BS$7&lt;=$F35),($D35/$G35),0))),IF(AND(BS$7&gt;=$E35,BS$7&lt;=$F35),($D35/$G35),0))</f>
        <v>0</v>
      </c>
      <c r="BT35" s="34">
        <f>IF(Data!$C$2&gt;0,(IF(OR(BT$5=Data!$F$2,BT$5=Data!$G$2,(IF(COUNTIF(Data!$A$2:$A$939,BT$7),BT$7=(VLOOKUP(BT$7,Data!$A$2:$A$852,1,FALSE)),0))),"H",IF(AND(BT$7&gt;=$E35,BT$7&lt;=$F35),($D35/$G35),0))),IF(AND(BT$7&gt;=$E35,BT$7&lt;=$F35),($D35/$G35),0))</f>
        <v>0</v>
      </c>
      <c r="BU35" s="34">
        <f>IF(Data!$C$2&gt;0,(IF(OR(BU$5=Data!$F$2,BU$5=Data!$G$2,(IF(COUNTIF(Data!$A$2:$A$939,BU$7),BU$7=(VLOOKUP(BU$7,Data!$A$2:$A$852,1,FALSE)),0))),"H",IF(AND(BU$7&gt;=$E35,BU$7&lt;=$F35),($D35/$G35),0))),IF(AND(BU$7&gt;=$E35,BU$7&lt;=$F35),($D35/$G35),0))</f>
        <v>0</v>
      </c>
      <c r="BV35" s="34" t="str">
        <f>IF(Data!$C$2&gt;0,(IF(OR(BV$5=Data!$F$2,BV$5=Data!$G$2,(IF(COUNTIF(Data!$A$2:$A$939,BV$7),BV$7=(VLOOKUP(BV$7,Data!$A$2:$A$852,1,FALSE)),0))),"H",IF(AND(BV$7&gt;=$E35,BV$7&lt;=$F35),($D35/$G35),0))),IF(AND(BV$7&gt;=$E35,BV$7&lt;=$F35),($D35/$G35),0))</f>
        <v>H</v>
      </c>
      <c r="BW35" s="34" t="str">
        <f>IF(Data!$C$2&gt;0,(IF(OR(BW$5=Data!$F$2,BW$5=Data!$G$2,(IF(COUNTIF(Data!$A$2:$A$939,BW$7),BW$7=(VLOOKUP(BW$7,Data!$A$2:$A$852,1,FALSE)),0))),"H",IF(AND(BW$7&gt;=$E35,BW$7&lt;=$F35),($D35/$G35),0))),IF(AND(BW$7&gt;=$E35,BW$7&lt;=$F35),($D35/$G35),0))</f>
        <v>H</v>
      </c>
      <c r="BX35" s="34">
        <f>IF(Data!$C$2&gt;0,(IF(OR(BX$5=Data!$F$2,BX$5=Data!$G$2,(IF(COUNTIF(Data!$A$2:$A$939,BX$7),BX$7=(VLOOKUP(BX$7,Data!$A$2:$A$852,1,FALSE)),0))),"H",IF(AND(BX$7&gt;=$E35,BX$7&lt;=$F35),($D35/$G35),0))),IF(AND(BX$7&gt;=$E35,BX$7&lt;=$F35),($D35/$G35),0))</f>
        <v>0</v>
      </c>
      <c r="BY35" s="34">
        <f>IF(Data!$C$2&gt;0,(IF(OR(BY$5=Data!$F$2,BY$5=Data!$G$2,(IF(COUNTIF(Data!$A$2:$A$939,BY$7),BY$7=(VLOOKUP(BY$7,Data!$A$2:$A$852,1,FALSE)),0))),"H",IF(AND(BY$7&gt;=$E35,BY$7&lt;=$F35),($D35/$G35),0))),IF(AND(BY$7&gt;=$E35,BY$7&lt;=$F35),($D35/$G35),0))</f>
        <v>0</v>
      </c>
      <c r="BZ35" s="34">
        <f>IF(Data!$C$2&gt;0,(IF(OR(BZ$5=Data!$F$2,BZ$5=Data!$G$2,(IF(COUNTIF(Data!$A$2:$A$939,BZ$7),BZ$7=(VLOOKUP(BZ$7,Data!$A$2:$A$852,1,FALSE)),0))),"H",IF(AND(BZ$7&gt;=$E35,BZ$7&lt;=$F35),($D35/$G35),0))),IF(AND(BZ$7&gt;=$E35,BZ$7&lt;=$F35),($D35/$G35),0))</f>
        <v>0</v>
      </c>
      <c r="CA35" s="34">
        <f>IF(Data!$C$2&gt;0,(IF(OR(CA$5=Data!$F$2,CA$5=Data!$G$2,(IF(COUNTIF(Data!$A$2:$A$939,CA$7),CA$7=(VLOOKUP(CA$7,Data!$A$2:$A$852,1,FALSE)),0))),"H",IF(AND(CA$7&gt;=$E35,CA$7&lt;=$F35),($D35/$G35),0))),IF(AND(CA$7&gt;=$E35,CA$7&lt;=$F35),($D35/$G35),0))</f>
        <v>0</v>
      </c>
      <c r="CB35" s="34">
        <f>IF(Data!$C$2&gt;0,(IF(OR(CB$5=Data!$F$2,CB$5=Data!$G$2,(IF(COUNTIF(Data!$A$2:$A$939,CB$7),CB$7=(VLOOKUP(CB$7,Data!$A$2:$A$852,1,FALSE)),0))),"H",IF(AND(CB$7&gt;=$E35,CB$7&lt;=$F35),($D35/$G35),0))),IF(AND(CB$7&gt;=$E35,CB$7&lt;=$F35),($D35/$G35),0))</f>
        <v>0</v>
      </c>
      <c r="CC35" s="34" t="str">
        <f>IF(Data!$C$2&gt;0,(IF(OR(CC$5=Data!$F$2,CC$5=Data!$G$2,(IF(COUNTIF(Data!$A$2:$A$939,CC$7),CC$7=(VLOOKUP(CC$7,Data!$A$2:$A$852,1,FALSE)),0))),"H",IF(AND(CC$7&gt;=$E35,CC$7&lt;=$F35),($D35/$G35),0))),IF(AND(CC$7&gt;=$E35,CC$7&lt;=$F35),($D35/$G35),0))</f>
        <v>H</v>
      </c>
      <c r="CD35" s="34" t="str">
        <f>IF(Data!$C$2&gt;0,(IF(OR(CD$5=Data!$F$2,CD$5=Data!$G$2,(IF(COUNTIF(Data!$A$2:$A$939,CD$7),CD$7=(VLOOKUP(CD$7,Data!$A$2:$A$852,1,FALSE)),0))),"H",IF(AND(CD$7&gt;=$E35,CD$7&lt;=$F35),($D35/$G35),0))),IF(AND(CD$7&gt;=$E35,CD$7&lt;=$F35),($D35/$G35),0))</f>
        <v>H</v>
      </c>
      <c r="CE35" s="34">
        <f>IF(Data!$C$2&gt;0,(IF(OR(CE$5=Data!$F$2,CE$5=Data!$G$2,(IF(COUNTIF(Data!$A$2:$A$939,CE$7),CE$7=(VLOOKUP(CE$7,Data!$A$2:$A$852,1,FALSE)),0))),"H",IF(AND(CE$7&gt;=$E35,CE$7&lt;=$F35),($D35/$G35),0))),IF(AND(CE$7&gt;=$E35,CE$7&lt;=$F35),($D35/$G35),0))</f>
        <v>0</v>
      </c>
      <c r="CF35" s="34">
        <f>IF(Data!$C$2&gt;0,(IF(OR(CF$5=Data!$F$2,CF$5=Data!$G$2,(IF(COUNTIF(Data!$A$2:$A$939,CF$7),CF$7=(VLOOKUP(CF$7,Data!$A$2:$A$852,1,FALSE)),0))),"H",IF(AND(CF$7&gt;=$E35,CF$7&lt;=$F35),($D35/$G35),0))),IF(AND(CF$7&gt;=$E35,CF$7&lt;=$F35),($D35/$G35),0))</f>
        <v>0</v>
      </c>
      <c r="CG35" s="34">
        <f>IF(Data!$C$2&gt;0,(IF(OR(CG$5=Data!$F$2,CG$5=Data!$G$2,(IF(COUNTIF(Data!$A$2:$A$939,CG$7),CG$7=(VLOOKUP(CG$7,Data!$A$2:$A$852,1,FALSE)),0))),"H",IF(AND(CG$7&gt;=$E35,CG$7&lt;=$F35),($D35/$G35),0))),IF(AND(CG$7&gt;=$E35,CG$7&lt;=$F35),($D35/$G35),0))</f>
        <v>0</v>
      </c>
      <c r="CH35" s="34">
        <f>IF(Data!$C$2&gt;0,(IF(OR(CH$5=Data!$F$2,CH$5=Data!$G$2,(IF(COUNTIF(Data!$A$2:$A$939,CH$7),CH$7=(VLOOKUP(CH$7,Data!$A$2:$A$852,1,FALSE)),0))),"H",IF(AND(CH$7&gt;=$E35,CH$7&lt;=$F35),($D35/$G35),0))),IF(AND(CH$7&gt;=$E35,CH$7&lt;=$F35),($D35/$G35),0))</f>
        <v>0</v>
      </c>
      <c r="CI35" s="34">
        <f>IF(Data!$C$2&gt;0,(IF(OR(CI$5=Data!$F$2,CI$5=Data!$G$2,(IF(COUNTIF(Data!$A$2:$A$939,CI$7),CI$7=(VLOOKUP(CI$7,Data!$A$2:$A$852,1,FALSE)),0))),"H",IF(AND(CI$7&gt;=$E35,CI$7&lt;=$F35),($D35/$G35),0))),IF(AND(CI$7&gt;=$E35,CI$7&lt;=$F35),($D35/$G35),0))</f>
        <v>0</v>
      </c>
      <c r="CJ35" s="34" t="str">
        <f>IF(Data!$C$2&gt;0,(IF(OR(CJ$5=Data!$F$2,CJ$5=Data!$G$2,(IF(COUNTIF(Data!$A$2:$A$939,CJ$7),CJ$7=(VLOOKUP(CJ$7,Data!$A$2:$A$852,1,FALSE)),0))),"H",IF(AND(CJ$7&gt;=$E35,CJ$7&lt;=$F35),($D35/$G35),0))),IF(AND(CJ$7&gt;=$E35,CJ$7&lt;=$F35),($D35/$G35),0))</f>
        <v>H</v>
      </c>
      <c r="CK35" s="34" t="str">
        <f>IF(Data!$C$2&gt;0,(IF(OR(CK$5=Data!$F$2,CK$5=Data!$G$2,(IF(COUNTIF(Data!$A$2:$A$939,CK$7),CK$7=(VLOOKUP(CK$7,Data!$A$2:$A$852,1,FALSE)),0))),"H",IF(AND(CK$7&gt;=$E35,CK$7&lt;=$F35),($D35/$G35),0))),IF(AND(CK$7&gt;=$E35,CK$7&lt;=$F35),($D35/$G35),0))</f>
        <v>H</v>
      </c>
      <c r="CL35" s="34">
        <f>IF(Data!$C$2&gt;0,(IF(OR(CL$5=Data!$F$2,CL$5=Data!$G$2,(IF(COUNTIF(Data!$A$2:$A$939,CL$7),CL$7=(VLOOKUP(CL$7,Data!$A$2:$A$852,1,FALSE)),0))),"H",IF(AND(CL$7&gt;=$E35,CL$7&lt;=$F35),($D35/$G35),0))),IF(AND(CL$7&gt;=$E35,CL$7&lt;=$F35),($D35/$G35),0))</f>
        <v>0</v>
      </c>
      <c r="CM35" s="34">
        <f>IF(Data!$C$2&gt;0,(IF(OR(CM$5=Data!$F$2,CM$5=Data!$G$2,(IF(COUNTIF(Data!$A$2:$A$939,CM$7),CM$7=(VLOOKUP(CM$7,Data!$A$2:$A$852,1,FALSE)),0))),"H",IF(AND(CM$7&gt;=$E35,CM$7&lt;=$F35),($D35/$G35),0))),IF(AND(CM$7&gt;=$E35,CM$7&lt;=$F35),($D35/$G35),0))</f>
        <v>0</v>
      </c>
      <c r="CN35" s="34">
        <f>IF(Data!$C$2&gt;0,(IF(OR(CN$5=Data!$F$2,CN$5=Data!$G$2,(IF(COUNTIF(Data!$A$2:$A$939,CN$7),CN$7=(VLOOKUP(CN$7,Data!$A$2:$A$852,1,FALSE)),0))),"H",IF(AND(CN$7&gt;=$E35,CN$7&lt;=$F35),($D35/$G35),0))),IF(AND(CN$7&gt;=$E35,CN$7&lt;=$F35),($D35/$G35),0))</f>
        <v>0</v>
      </c>
      <c r="CO35" s="34">
        <f>IF(Data!$C$2&gt;0,(IF(OR(CO$5=Data!$F$2,CO$5=Data!$G$2,(IF(COUNTIF(Data!$A$2:$A$939,CO$7),CO$7=(VLOOKUP(CO$7,Data!$A$2:$A$852,1,FALSE)),0))),"H",IF(AND(CO$7&gt;=$E35,CO$7&lt;=$F35),($D35/$G35),0))),IF(AND(CO$7&gt;=$E35,CO$7&lt;=$F35),($D35/$G35),0))</f>
        <v>0</v>
      </c>
      <c r="CP35" s="34">
        <f>IF(Data!$C$2&gt;0,(IF(OR(CP$5=Data!$F$2,CP$5=Data!$G$2,(IF(COUNTIF(Data!$A$2:$A$939,CP$7),CP$7=(VLOOKUP(CP$7,Data!$A$2:$A$852,1,FALSE)),0))),"H",IF(AND(CP$7&gt;=$E35,CP$7&lt;=$F35),($D35/$G35),0))),IF(AND(CP$7&gt;=$E35,CP$7&lt;=$F35),($D35/$G35),0))</f>
        <v>0</v>
      </c>
      <c r="CQ35" s="34" t="str">
        <f>IF(Data!$C$2&gt;0,(IF(OR(CQ$5=Data!$F$2,CQ$5=Data!$G$2,(IF(COUNTIF(Data!$A$2:$A$939,CQ$7),CQ$7=(VLOOKUP(CQ$7,Data!$A$2:$A$852,1,FALSE)),0))),"H",IF(AND(CQ$7&gt;=$E35,CQ$7&lt;=$F35),($D35/$G35),0))),IF(AND(CQ$7&gt;=$E35,CQ$7&lt;=$F35),($D35/$G35),0))</f>
        <v>H</v>
      </c>
      <c r="CR35" s="34" t="str">
        <f>IF(Data!$C$2&gt;0,(IF(OR(CR$5=Data!$F$2,CR$5=Data!$G$2,(IF(COUNTIF(Data!$A$2:$A$939,CR$7),CR$7=(VLOOKUP(CR$7,Data!$A$2:$A$852,1,FALSE)),0))),"H",IF(AND(CR$7&gt;=$E35,CR$7&lt;=$F35),($D35/$G35),0))),IF(AND(CR$7&gt;=$E35,CR$7&lt;=$F35),($D35/$G35),0))</f>
        <v>H</v>
      </c>
      <c r="CS35" s="34">
        <f>IF(Data!$C$2&gt;0,(IF(OR(CS$5=Data!$F$2,CS$5=Data!$G$2,(IF(COUNTIF(Data!$A$2:$A$939,CS$7),CS$7=(VLOOKUP(CS$7,Data!$A$2:$A$852,1,FALSE)),0))),"H",IF(AND(CS$7&gt;=$E35,CS$7&lt;=$F35),($D35/$G35),0))),IF(AND(CS$7&gt;=$E35,CS$7&lt;=$F35),($D35/$G35),0))</f>
        <v>0</v>
      </c>
      <c r="CT35" s="34">
        <f>IF(Data!$C$2&gt;0,(IF(OR(CT$5=Data!$F$2,CT$5=Data!$G$2,(IF(COUNTIF(Data!$A$2:$A$939,CT$7),CT$7=(VLOOKUP(CT$7,Data!$A$2:$A$852,1,FALSE)),0))),"H",IF(AND(CT$7&gt;=$E35,CT$7&lt;=$F35),($D35/$G35),0))),IF(AND(CT$7&gt;=$E35,CT$7&lt;=$F35),($D35/$G35),0))</f>
        <v>0</v>
      </c>
      <c r="CU35" s="34">
        <f>IF(Data!$C$2&gt;0,(IF(OR(CU$5=Data!$F$2,CU$5=Data!$G$2,(IF(COUNTIF(Data!$A$2:$A$939,CU$7),CU$7=(VLOOKUP(CU$7,Data!$A$2:$A$852,1,FALSE)),0))),"H",IF(AND(CU$7&gt;=$E35,CU$7&lt;=$F35),($D35/$G35),0))),IF(AND(CU$7&gt;=$E35,CU$7&lt;=$F35),($D35/$G35),0))</f>
        <v>0</v>
      </c>
      <c r="CV35" s="34">
        <f>IF(Data!$C$2&gt;0,(IF(OR(CV$5=Data!$F$2,CV$5=Data!$G$2,(IF(COUNTIF(Data!$A$2:$A$939,CV$7),CV$7=(VLOOKUP(CV$7,Data!$A$2:$A$852,1,FALSE)),0))),"H",IF(AND(CV$7&gt;=$E35,CV$7&lt;=$F35),($D35/$G35),0))),IF(AND(CV$7&gt;=$E35,CV$7&lt;=$F35),($D35/$G35),0))</f>
        <v>8</v>
      </c>
      <c r="CW35" s="34">
        <f>IF(Data!$C$2&gt;0,(IF(OR(CW$5=Data!$F$2,CW$5=Data!$G$2,(IF(COUNTIF(Data!$A$2:$A$939,CW$7),CW$7=(VLOOKUP(CW$7,Data!$A$2:$A$852,1,FALSE)),0))),"H",IF(AND(CW$7&gt;=$E35,CW$7&lt;=$F35),($D35/$G35),0))),IF(AND(CW$7&gt;=$E35,CW$7&lt;=$F35),($D35/$G35),0))</f>
        <v>8</v>
      </c>
      <c r="CX35" s="34" t="str">
        <f>IF(Data!$C$2&gt;0,(IF(OR(CX$5=Data!$F$2,CX$5=Data!$G$2,(IF(COUNTIF(Data!$A$2:$A$939,CX$7),CX$7=(VLOOKUP(CX$7,Data!$A$2:$A$852,1,FALSE)),0))),"H",IF(AND(CX$7&gt;=$E35,CX$7&lt;=$F35),($D35/$G35),0))),IF(AND(CX$7&gt;=$E35,CX$7&lt;=$F35),($D35/$G35),0))</f>
        <v>H</v>
      </c>
      <c r="CY35" s="34" t="str">
        <f>IF(Data!$C$2&gt;0,(IF(OR(CY$5=Data!$F$2,CY$5=Data!$G$2,(IF(COUNTIF(Data!$A$2:$A$939,CY$7),CY$7=(VLOOKUP(CY$7,Data!$A$2:$A$852,1,FALSE)),0))),"H",IF(AND(CY$7&gt;=$E35,CY$7&lt;=$F35),($D35/$G35),0))),IF(AND(CY$7&gt;=$E35,CY$7&lt;=$F35),($D35/$G35),0))</f>
        <v>H</v>
      </c>
      <c r="CZ35" s="34">
        <f>IF(Data!$C$2&gt;0,(IF(OR(CZ$5=Data!$F$2,CZ$5=Data!$G$2,(IF(COUNTIF(Data!$A$2:$A$939,CZ$7),CZ$7=(VLOOKUP(CZ$7,Data!$A$2:$A$852,1,FALSE)),0))),"H",IF(AND(CZ$7&gt;=$E35,CZ$7&lt;=$F35),($D35/$G35),0))),IF(AND(CZ$7&gt;=$E35,CZ$7&lt;=$F35),($D35/$G35),0))</f>
        <v>8</v>
      </c>
      <c r="DA35" s="34">
        <f>IF(Data!$C$2&gt;0,(IF(OR(DA$5=Data!$F$2,DA$5=Data!$G$2,(IF(COUNTIF(Data!$A$2:$A$939,DA$7),DA$7=(VLOOKUP(DA$7,Data!$A$2:$A$852,1,FALSE)),0))),"H",IF(AND(DA$7&gt;=$E35,DA$7&lt;=$F35),($D35/$G35),0))),IF(AND(DA$7&gt;=$E35,DA$7&lt;=$F35),($D35/$G35),0))</f>
        <v>8</v>
      </c>
      <c r="DB35" s="34">
        <f>IF(Data!$C$2&gt;0,(IF(OR(DB$5=Data!$F$2,DB$5=Data!$G$2,(IF(COUNTIF(Data!$A$2:$A$939,DB$7),DB$7=(VLOOKUP(DB$7,Data!$A$2:$A$852,1,FALSE)),0))),"H",IF(AND(DB$7&gt;=$E35,DB$7&lt;=$F35),($D35/$G35),0))),IF(AND(DB$7&gt;=$E35,DB$7&lt;=$F35),($D35/$G35),0))</f>
        <v>8</v>
      </c>
      <c r="DC35" s="34">
        <f>IF(Data!$C$2&gt;0,(IF(OR(DC$5=Data!$F$2,DC$5=Data!$G$2,(IF(COUNTIF(Data!$A$2:$A$939,DC$7),DC$7=(VLOOKUP(DC$7,Data!$A$2:$A$852,1,FALSE)),0))),"H",IF(AND(DC$7&gt;=$E35,DC$7&lt;=$F35),($D35/$G35),0))),IF(AND(DC$7&gt;=$E35,DC$7&lt;=$F35),($D35/$G35),0))</f>
        <v>8</v>
      </c>
      <c r="DD35" s="34">
        <f>IF(Data!$C$2&gt;0,(IF(OR(DD$5=Data!$F$2,DD$5=Data!$G$2,(IF(COUNTIF(Data!$A$2:$A$939,DD$7),DD$7=(VLOOKUP(DD$7,Data!$A$2:$A$852,1,FALSE)),0))),"H",IF(AND(DD$7&gt;=$E35,DD$7&lt;=$F35),($D35/$G35),0))),IF(AND(DD$7&gt;=$E35,DD$7&lt;=$F35),($D35/$G35),0))</f>
        <v>0</v>
      </c>
      <c r="DE35" s="34" t="str">
        <f>IF(Data!$C$2&gt;0,(IF(OR(DE$5=Data!$F$2,DE$5=Data!$G$2,(IF(COUNTIF(Data!$A$2:$A$939,DE$7),DE$7=(VLOOKUP(DE$7,Data!$A$2:$A$852,1,FALSE)),0))),"H",IF(AND(DE$7&gt;=$E35,DE$7&lt;=$F35),($D35/$G35),0))),IF(AND(DE$7&gt;=$E35,DE$7&lt;=$F35),($D35/$G35),0))</f>
        <v>H</v>
      </c>
      <c r="DF35" s="34" t="str">
        <f>IF(Data!$C$2&gt;0,(IF(OR(DF$5=Data!$F$2,DF$5=Data!$G$2,(IF(COUNTIF(Data!$A$2:$A$939,DF$7),DF$7=(VLOOKUP(DF$7,Data!$A$2:$A$852,1,FALSE)),0))),"H",IF(AND(DF$7&gt;=$E35,DF$7&lt;=$F35),($D35/$G35),0))),IF(AND(DF$7&gt;=$E35,DF$7&lt;=$F35),($D35/$G35),0))</f>
        <v>H</v>
      </c>
      <c r="DG35" s="34">
        <f>IF(Data!$C$2&gt;0,(IF(OR(DG$5=Data!$F$2,DG$5=Data!$G$2,(IF(COUNTIF(Data!$A$2:$A$939,DG$7),DG$7=(VLOOKUP(DG$7,Data!$A$2:$A$852,1,FALSE)),0))),"H",IF(AND(DG$7&gt;=$E35,DG$7&lt;=$F35),($D35/$G35),0))),IF(AND(DG$7&gt;=$E35,DG$7&lt;=$F35),($D35/$G35),0))</f>
        <v>0</v>
      </c>
      <c r="DH35" s="34">
        <f>IF(Data!$C$2&gt;0,(IF(OR(DH$5=Data!$F$2,DH$5=Data!$G$2,(IF(COUNTIF(Data!$A$2:$A$939,DH$7),DH$7=(VLOOKUP(DH$7,Data!$A$2:$A$852,1,FALSE)),0))),"H",IF(AND(DH$7&gt;=$E35,DH$7&lt;=$F35),($D35/$G35),0))),IF(AND(DH$7&gt;=$E35,DH$7&lt;=$F35),($D35/$G35),0))</f>
        <v>0</v>
      </c>
      <c r="DI35" s="34">
        <f>IF(Data!$C$2&gt;0,(IF(OR(DI$5=Data!$F$2,DI$5=Data!$G$2,(IF(COUNTIF(Data!$A$2:$A$939,DI$7),DI$7=(VLOOKUP(DI$7,Data!$A$2:$A$852,1,FALSE)),0))),"H",IF(AND(DI$7&gt;=$E35,DI$7&lt;=$F35),($D35/$G35),0))),IF(AND(DI$7&gt;=$E35,DI$7&lt;=$F35),($D35/$G35),0))</f>
        <v>0</v>
      </c>
      <c r="DJ35" s="34">
        <f>IF(Data!$C$2&gt;0,(IF(OR(DJ$5=Data!$F$2,DJ$5=Data!$G$2,(IF(COUNTIF(Data!$A$2:$A$939,DJ$7),DJ$7=(VLOOKUP(DJ$7,Data!$A$2:$A$852,1,FALSE)),0))),"H",IF(AND(DJ$7&gt;=$E35,DJ$7&lt;=$F35),($D35/$G35),0))),IF(AND(DJ$7&gt;=$E35,DJ$7&lt;=$F35),($D35/$G35),0))</f>
        <v>0</v>
      </c>
      <c r="DK35" s="34">
        <f>IF(Data!$C$2&gt;0,(IF(OR(DK$5=Data!$F$2,DK$5=Data!$G$2,(IF(COUNTIF(Data!$A$2:$A$939,DK$7),DK$7=(VLOOKUP(DK$7,Data!$A$2:$A$852,1,FALSE)),0))),"H",IF(AND(DK$7&gt;=$E35,DK$7&lt;=$F35),($D35/$G35),0))),IF(AND(DK$7&gt;=$E35,DK$7&lt;=$F35),($D35/$G35),0))</f>
        <v>0</v>
      </c>
      <c r="DL35" s="34" t="str">
        <f>IF(Data!$C$2&gt;0,(IF(OR(DL$5=Data!$F$2,DL$5=Data!$G$2,(IF(COUNTIF(Data!$A$2:$A$939,DL$7),DL$7=(VLOOKUP(DL$7,Data!$A$2:$A$852,1,FALSE)),0))),"H",IF(AND(DL$7&gt;=$E35,DL$7&lt;=$F35),($D35/$G35),0))),IF(AND(DL$7&gt;=$E35,DL$7&lt;=$F35),($D35/$G35),0))</f>
        <v>H</v>
      </c>
      <c r="DM35" s="34" t="str">
        <f>IF(Data!$C$2&gt;0,(IF(OR(DM$5=Data!$F$2,DM$5=Data!$G$2,(IF(COUNTIF(Data!$A$2:$A$939,DM$7),DM$7=(VLOOKUP(DM$7,Data!$A$2:$A$852,1,FALSE)),0))),"H",IF(AND(DM$7&gt;=$E35,DM$7&lt;=$F35),($D35/$G35),0))),IF(AND(DM$7&gt;=$E35,DM$7&lt;=$F35),($D35/$G35),0))</f>
        <v>H</v>
      </c>
      <c r="DN35" s="34">
        <f>IF(Data!$C$2&gt;0,(IF(OR(DN$5=Data!$F$2,DN$5=Data!$G$2,(IF(COUNTIF(Data!$A$2:$A$939,DN$7),DN$7=(VLOOKUP(DN$7,Data!$A$2:$A$852,1,FALSE)),0))),"H",IF(AND(DN$7&gt;=$E35,DN$7&lt;=$F35),($D35/$G35),0))),IF(AND(DN$7&gt;=$E35,DN$7&lt;=$F35),($D35/$G35),0))</f>
        <v>0</v>
      </c>
      <c r="DO35" s="34">
        <f>IF(Data!$C$2&gt;0,(IF(OR(DO$5=Data!$F$2,DO$5=Data!$G$2,(IF(COUNTIF(Data!$A$2:$A$939,DO$7),DO$7=(VLOOKUP(DO$7,Data!$A$2:$A$852,1,FALSE)),0))),"H",IF(AND(DO$7&gt;=$E35,DO$7&lt;=$F35),($D35/$G35),0))),IF(AND(DO$7&gt;=$E35,DO$7&lt;=$F35),($D35/$G35),0))</f>
        <v>0</v>
      </c>
      <c r="DP35" s="34">
        <f>IF(Data!$C$2&gt;0,(IF(OR(DP$5=Data!$F$2,DP$5=Data!$G$2,(IF(COUNTIF(Data!$A$2:$A$939,DP$7),DP$7=(VLOOKUP(DP$7,Data!$A$2:$A$852,1,FALSE)),0))),"H",IF(AND(DP$7&gt;=$E35,DP$7&lt;=$F35),($D35/$G35),0))),IF(AND(DP$7&gt;=$E35,DP$7&lt;=$F35),($D35/$G35),0))</f>
        <v>0</v>
      </c>
      <c r="DQ35" s="34">
        <f>IF(Data!$C$2&gt;0,(IF(OR(DQ$5=Data!$F$2,DQ$5=Data!$G$2,(IF(COUNTIF(Data!$A$2:$A$939,DQ$7),DQ$7=(VLOOKUP(DQ$7,Data!$A$2:$A$852,1,FALSE)),0))),"H",IF(AND(DQ$7&gt;=$E35,DQ$7&lt;=$F35),($D35/$G35),0))),IF(AND(DQ$7&gt;=$E35,DQ$7&lt;=$F35),($D35/$G35),0))</f>
        <v>0</v>
      </c>
      <c r="DR35" s="34">
        <f>IF(Data!$C$2&gt;0,(IF(OR(DR$5=Data!$F$2,DR$5=Data!$G$2,(IF(COUNTIF(Data!$A$2:$A$939,DR$7),DR$7=(VLOOKUP(DR$7,Data!$A$2:$A$852,1,FALSE)),0))),"H",IF(AND(DR$7&gt;=$E35,DR$7&lt;=$F35),($D35/$G35),0))),IF(AND(DR$7&gt;=$E35,DR$7&lt;=$F35),($D35/$G35),0))</f>
        <v>0</v>
      </c>
      <c r="DS35" s="34" t="str">
        <f>IF(Data!$C$2&gt;0,(IF(OR(DS$5=Data!$F$2,DS$5=Data!$G$2,(IF(COUNTIF(Data!$A$2:$A$939,DS$7),DS$7=(VLOOKUP(DS$7,Data!$A$2:$A$852,1,FALSE)),0))),"H",IF(AND(DS$7&gt;=$E35,DS$7&lt;=$F35),($D35/$G35),0))),IF(AND(DS$7&gt;=$E35,DS$7&lt;=$F35),($D35/$G35),0))</f>
        <v>H</v>
      </c>
      <c r="DT35" s="34" t="str">
        <f>IF(Data!$C$2&gt;0,(IF(OR(DT$5=Data!$F$2,DT$5=Data!$G$2,(IF(COUNTIF(Data!$A$2:$A$939,DT$7),DT$7=(VLOOKUP(DT$7,Data!$A$2:$A$852,1,FALSE)),0))),"H",IF(AND(DT$7&gt;=$E35,DT$7&lt;=$F35),($D35/$G35),0))),IF(AND(DT$7&gt;=$E35,DT$7&lt;=$F35),($D35/$G35),0))</f>
        <v>H</v>
      </c>
      <c r="DU35" s="34">
        <f>IF(Data!$C$2&gt;0,(IF(OR(DU$5=Data!$F$2,DU$5=Data!$G$2,(IF(COUNTIF(Data!$A$2:$A$939,DU$7),DU$7=(VLOOKUP(DU$7,Data!$A$2:$A$852,1,FALSE)),0))),"H",IF(AND(DU$7&gt;=$E35,DU$7&lt;=$F35),($D35/$G35),0))),IF(AND(DU$7&gt;=$E35,DU$7&lt;=$F35),($D35/$G35),0))</f>
        <v>0</v>
      </c>
      <c r="DV35" s="34">
        <f>IF(Data!$C$2&gt;0,(IF(OR(DV$5=Data!$F$2,DV$5=Data!$G$2,(IF(COUNTIF(Data!$A$2:$A$939,DV$7),DV$7=(VLOOKUP(DV$7,Data!$A$2:$A$852,1,FALSE)),0))),"H",IF(AND(DV$7&gt;=$E35,DV$7&lt;=$F35),($D35/$G35),0))),IF(AND(DV$7&gt;=$E35,DV$7&lt;=$F35),($D35/$G35),0))</f>
        <v>0</v>
      </c>
      <c r="DW35" s="34">
        <f>IF(Data!$C$2&gt;0,(IF(OR(DW$5=Data!$F$2,DW$5=Data!$G$2,(IF(COUNTIF(Data!$A$2:$A$939,DW$7),DW$7=(VLOOKUP(DW$7,Data!$A$2:$A$852,1,FALSE)),0))),"H",IF(AND(DW$7&gt;=$E35,DW$7&lt;=$F35),($D35/$G35),0))),IF(AND(DW$7&gt;=$E35,DW$7&lt;=$F35),($D35/$G35),0))</f>
        <v>0</v>
      </c>
      <c r="DX35" s="34">
        <f>IF(Data!$C$2&gt;0,(IF(OR(DX$5=Data!$F$2,DX$5=Data!$G$2,(IF(COUNTIF(Data!$A$2:$A$939,DX$7),DX$7=(VLOOKUP(DX$7,Data!$A$2:$A$852,1,FALSE)),0))),"H",IF(AND(DX$7&gt;=$E35,DX$7&lt;=$F35),($D35/$G35),0))),IF(AND(DX$7&gt;=$E35,DX$7&lt;=$F35),($D35/$G35),0))</f>
        <v>0</v>
      </c>
      <c r="DY35" s="34">
        <f>IF(Data!$C$2&gt;0,(IF(OR(DY$5=Data!$F$2,DY$5=Data!$G$2,(IF(COUNTIF(Data!$A$2:$A$939,DY$7),DY$7=(VLOOKUP(DY$7,Data!$A$2:$A$852,1,FALSE)),0))),"H",IF(AND(DY$7&gt;=$E35,DY$7&lt;=$F35),($D35/$G35),0))),IF(AND(DY$7&gt;=$E35,DY$7&lt;=$F35),($D35/$G35),0))</f>
        <v>0</v>
      </c>
      <c r="DZ35" s="34" t="str">
        <f>IF(Data!$C$2&gt;0,(IF(OR(DZ$5=Data!$F$2,DZ$5=Data!$G$2,(IF(COUNTIF(Data!$A$2:$A$939,DZ$7),DZ$7=(VLOOKUP(DZ$7,Data!$A$2:$A$852,1,FALSE)),0))),"H",IF(AND(DZ$7&gt;=$E35,DZ$7&lt;=$F35),($D35/$G35),0))),IF(AND(DZ$7&gt;=$E35,DZ$7&lt;=$F35),($D35/$G35),0))</f>
        <v>H</v>
      </c>
      <c r="EA35" s="34" t="str">
        <f>IF(Data!$C$2&gt;0,(IF(OR(EA$5=Data!$F$2,EA$5=Data!$G$2,(IF(COUNTIF(Data!$A$2:$A$939,EA$7),EA$7=(VLOOKUP(EA$7,Data!$A$2:$A$852,1,FALSE)),0))),"H",IF(AND(EA$7&gt;=$E35,EA$7&lt;=$F35),($D35/$G35),0))),IF(AND(EA$7&gt;=$E35,EA$7&lt;=$F35),($D35/$G35),0))</f>
        <v>H</v>
      </c>
      <c r="EB35" s="34">
        <f>IF(Data!$C$2&gt;0,(IF(OR(EB$5=Data!$F$2,EB$5=Data!$G$2,(IF(COUNTIF(Data!$A$2:$A$939,EB$7),EB$7=(VLOOKUP(EB$7,Data!$A$2:$A$852,1,FALSE)),0))),"H",IF(AND(EB$7&gt;=$E35,EB$7&lt;=$F35),($D35/$G35),0))),IF(AND(EB$7&gt;=$E35,EB$7&lt;=$F35),($D35/$G35),0))</f>
        <v>0</v>
      </c>
      <c r="EC35" s="34">
        <f>IF(Data!$C$2&gt;0,(IF(OR(EC$5=Data!$F$2,EC$5=Data!$G$2,(IF(COUNTIF(Data!$A$2:$A$939,EC$7),EC$7=(VLOOKUP(EC$7,Data!$A$2:$A$852,1,FALSE)),0))),"H",IF(AND(EC$7&gt;=$E35,EC$7&lt;=$F35),($D35/$G35),0))),IF(AND(EC$7&gt;=$E35,EC$7&lt;=$F35),($D35/$G35),0))</f>
        <v>0</v>
      </c>
      <c r="ED35" s="34">
        <f>IF(Data!$C$2&gt;0,(IF(OR(ED$5=Data!$F$2,ED$5=Data!$G$2,(IF(COUNTIF(Data!$A$2:$A$939,ED$7),ED$7=(VLOOKUP(ED$7,Data!$A$2:$A$852,1,FALSE)),0))),"H",IF(AND(ED$7&gt;=$E35,ED$7&lt;=$F35),($D35/$G35),0))),IF(AND(ED$7&gt;=$E35,ED$7&lt;=$F35),($D35/$G35),0))</f>
        <v>0</v>
      </c>
      <c r="EE35" s="34">
        <f>IF(Data!$C$2&gt;0,(IF(OR(EE$5=Data!$F$2,EE$5=Data!$G$2,(IF(COUNTIF(Data!$A$2:$A$939,EE$7),EE$7=(VLOOKUP(EE$7,Data!$A$2:$A$852,1,FALSE)),0))),"H",IF(AND(EE$7&gt;=$E35,EE$7&lt;=$F35),($D35/$G35),0))),IF(AND(EE$7&gt;=$E35,EE$7&lt;=$F35),($D35/$G35),0))</f>
        <v>0</v>
      </c>
      <c r="EF35" s="34">
        <f>IF(Data!$C$2&gt;0,(IF(OR(EF$5=Data!$F$2,EF$5=Data!$G$2,(IF(COUNTIF(Data!$A$2:$A$939,EF$7),EF$7=(VLOOKUP(EF$7,Data!$A$2:$A$852,1,FALSE)),0))),"H",IF(AND(EF$7&gt;=$E35,EF$7&lt;=$F35),($D35/$G35),0))),IF(AND(EF$7&gt;=$E35,EF$7&lt;=$F35),($D35/$G35),0))</f>
        <v>0</v>
      </c>
      <c r="EG35" s="34" t="str">
        <f>IF(Data!$C$2&gt;0,(IF(OR(EG$5=Data!$F$2,EG$5=Data!$G$2,(IF(COUNTIF(Data!$A$2:$A$939,EG$7),EG$7=(VLOOKUP(EG$7,Data!$A$2:$A$852,1,FALSE)),0))),"H",IF(AND(EG$7&gt;=$E35,EG$7&lt;=$F35),($D35/$G35),0))),IF(AND(EG$7&gt;=$E35,EG$7&lt;=$F35),($D35/$G35),0))</f>
        <v>H</v>
      </c>
      <c r="EH35" s="34" t="str">
        <f>IF(Data!$C$2&gt;0,(IF(OR(EH$5=Data!$F$2,EH$5=Data!$G$2,(IF(COUNTIF(Data!$A$2:$A$939,EH$7),EH$7=(VLOOKUP(EH$7,Data!$A$2:$A$852,1,FALSE)),0))),"H",IF(AND(EH$7&gt;=$E35,EH$7&lt;=$F35),($D35/$G35),0))),IF(AND(EH$7&gt;=$E35,EH$7&lt;=$F35),($D35/$G35),0))</f>
        <v>H</v>
      </c>
      <c r="EI35" s="34">
        <f>IF(Data!$C$2&gt;0,(IF(OR(EI$5=Data!$F$2,EI$5=Data!$G$2,(IF(COUNTIF(Data!$A$2:$A$939,EI$7),EI$7=(VLOOKUP(EI$7,Data!$A$2:$A$852,1,FALSE)),0))),"H",IF(AND(EI$7&gt;=$E35,EI$7&lt;=$F35),($D35/$G35),0))),IF(AND(EI$7&gt;=$E35,EI$7&lt;=$F35),($D35/$G35),0))</f>
        <v>0</v>
      </c>
      <c r="EJ35" s="34">
        <f>IF(Data!$C$2&gt;0,(IF(OR(EJ$5=Data!$F$2,EJ$5=Data!$G$2,(IF(COUNTIF(Data!$A$2:$A$939,EJ$7),EJ$7=(VLOOKUP(EJ$7,Data!$A$2:$A$852,1,FALSE)),0))),"H",IF(AND(EJ$7&gt;=$E35,EJ$7&lt;=$F35),($D35/$G35),0))),IF(AND(EJ$7&gt;=$E35,EJ$7&lt;=$F35),($D35/$G35),0))</f>
        <v>0</v>
      </c>
      <c r="EK35" s="34">
        <f>IF(Data!$C$2&gt;0,(IF(OR(EK$5=Data!$F$2,EK$5=Data!$G$2,(IF(COUNTIF(Data!$A$2:$A$939,EK$7),EK$7=(VLOOKUP(EK$7,Data!$A$2:$A$852,1,FALSE)),0))),"H",IF(AND(EK$7&gt;=$E35,EK$7&lt;=$F35),($D35/$G35),0))),IF(AND(EK$7&gt;=$E35,EK$7&lt;=$F35),($D35/$G35),0))</f>
        <v>0</v>
      </c>
      <c r="EL35" s="34">
        <f>IF(Data!$C$2&gt;0,(IF(OR(EL$5=Data!$F$2,EL$5=Data!$G$2,(IF(COUNTIF(Data!$A$2:$A$939,EL$7),EL$7=(VLOOKUP(EL$7,Data!$A$2:$A$852,1,FALSE)),0))),"H",IF(AND(EL$7&gt;=$E35,EL$7&lt;=$F35),($D35/$G35),0))),IF(AND(EL$7&gt;=$E35,EL$7&lt;=$F35),($D35/$G35),0))</f>
        <v>0</v>
      </c>
      <c r="EM35" s="34">
        <f>IF(Data!$C$2&gt;0,(IF(OR(EM$5=Data!$F$2,EM$5=Data!$G$2,(IF(COUNTIF(Data!$A$2:$A$939,EM$7),EM$7=(VLOOKUP(EM$7,Data!$A$2:$A$852,1,FALSE)),0))),"H",IF(AND(EM$7&gt;=$E35,EM$7&lt;=$F35),($D35/$G35),0))),IF(AND(EM$7&gt;=$E35,EM$7&lt;=$F35),($D35/$G35),0))</f>
        <v>0</v>
      </c>
      <c r="EN35" s="34" t="str">
        <f>IF(Data!$C$2&gt;0,(IF(OR(EN$5=Data!$F$2,EN$5=Data!$G$2,(IF(COUNTIF(Data!$A$2:$A$939,EN$7),EN$7=(VLOOKUP(EN$7,Data!$A$2:$A$852,1,FALSE)),0))),"H",IF(AND(EN$7&gt;=$E35,EN$7&lt;=$F35),($D35/$G35),0))),IF(AND(EN$7&gt;=$E35,EN$7&lt;=$F35),($D35/$G35),0))</f>
        <v>H</v>
      </c>
      <c r="EO35" s="35" t="str">
        <f>IF(Data!$C$2&gt;0,(IF(OR(EO$5=Data!$F$2,EO$5=Data!$G$2,(IF(COUNTIF(Data!$A$2:$A$939,EO$7),EO$7=(VLOOKUP(EO$7,Data!$A$2:$A$852,1,FALSE)),0))),"H",IF(AND(EO$7&gt;=$E35,EO$7&lt;=$F35),($D35/$G35),0))),IF(AND(EO$7&gt;=$E35,EO$7&lt;=$F35),($D35/$G35),0))</f>
        <v>H</v>
      </c>
      <c r="EP35" s="8" t="s">
        <v>47</v>
      </c>
      <c r="EQ35" s="18">
        <f>SUM(T35:EO35)-D35</f>
        <v>0</v>
      </c>
    </row>
    <row r="36" spans="1:147" ht="30" customHeight="1" thickBot="1">
      <c r="A36" s="371"/>
      <c r="B36" s="372"/>
      <c r="C36" s="372"/>
      <c r="D36" s="364"/>
      <c r="E36" s="366"/>
      <c r="F36" s="366"/>
      <c r="G36" s="349"/>
      <c r="H36" s="364"/>
      <c r="I36" s="365"/>
      <c r="J36" s="351"/>
      <c r="K36" s="351"/>
      <c r="L36" s="351"/>
      <c r="M36" s="349"/>
      <c r="N36" s="349"/>
      <c r="O36" s="364"/>
      <c r="P36" s="365"/>
      <c r="Q36" s="391"/>
      <c r="R36" s="364"/>
      <c r="S36" s="343"/>
      <c r="T36" s="36">
        <f>IF(T$7&gt;$L35,(((IF(Data!$C$2&gt;0,(IF(OR(T$5=Data!$F$2,T$5=Data!$G$2,(IF(COUNTIF(Data!$A$2:$A$939,T$7),T$7=(VLOOKUP(T$7,Data!$A$2:$A$852,1,FALSE)),0))),"H",IF(AND(T$7&gt;=$J35,T$7&lt;=$K35),($D35*(1-$P35)/$N35),0))),IF(AND(T$7&gt;=$J35,T$7&lt;=$K35),(($D35-$O35)/$N35),0))))),(((IF(Data!$C$2&gt;0,(IF(OR(T$5=Data!$F$2,T$5=Data!$G$2,(IF(COUNTIF(Data!$A$2:$A$939,T$7),T$7=(VLOOKUP(T$7,Data!$A$2:$A$852,1,FALSE)),0))),"H",IF(AND(T$7&gt;=$J35,T$7&lt;=$L35),($D35*$P35/$M35),0))),IF(AND(T$7&gt;=$J35,T$7&lt;=$L35),(($D35*$P35)/$M35),0))))))</f>
        <v>0</v>
      </c>
      <c r="U36" s="37">
        <f>IF(U$7&gt;$L35,(((IF(Data!$C$2&gt;0,(IF(OR(U$5=Data!$F$2,U$5=Data!$G$2,(IF(COUNTIF(Data!$A$2:$A$939,U$7),U$7=(VLOOKUP(U$7,Data!$A$2:$A$852,1,FALSE)),0))),"H",IF(AND(U$7&gt;=$J35,U$7&lt;=$K35),($D35*(1-$P35)/$N35),0))),IF(AND(U$7&gt;=$J35,U$7&lt;=$K35),(($D35-$O35)/$N35),0))))),(((IF(Data!$C$2&gt;0,(IF(OR(U$5=Data!$F$2,U$5=Data!$G$2,(IF(COUNTIF(Data!$A$2:$A$939,U$7),U$7=(VLOOKUP(U$7,Data!$A$2:$A$852,1,FALSE)),0))),"H",IF(AND(U$7&gt;=$J35,U$7&lt;=$L35),($D35*$P35/$M35),0))),IF(AND(U$7&gt;=$J35,U$7&lt;=$L35),(($D35*$P35)/$M35),0))))))</f>
        <v>0</v>
      </c>
      <c r="V36" s="37">
        <f>IF(V$7&gt;$L35,(((IF(Data!$C$2&gt;0,(IF(OR(V$5=Data!$F$2,V$5=Data!$G$2,(IF(COUNTIF(Data!$A$2:$A$939,V$7),V$7=(VLOOKUP(V$7,Data!$A$2:$A$852,1,FALSE)),0))),"H",IF(AND(V$7&gt;=$J35,V$7&lt;=$K35),($D35*(1-$P35)/$N35),0))),IF(AND(V$7&gt;=$J35,V$7&lt;=$K35),(($D35-$O35)/$N35),0))))),(((IF(Data!$C$2&gt;0,(IF(OR(V$5=Data!$F$2,V$5=Data!$G$2,(IF(COUNTIF(Data!$A$2:$A$939,V$7),V$7=(VLOOKUP(V$7,Data!$A$2:$A$852,1,FALSE)),0))),"H",IF(AND(V$7&gt;=$J35,V$7&lt;=$L35),($D35*$P35/$M35),0))),IF(AND(V$7&gt;=$J35,V$7&lt;=$L35),(($D35*$P35)/$M35),0))))))</f>
        <v>0</v>
      </c>
      <c r="W36" s="37">
        <f>IF(W$7&gt;$L35,(((IF(Data!$C$2&gt;0,(IF(OR(W$5=Data!$F$2,W$5=Data!$G$2,(IF(COUNTIF(Data!$A$2:$A$939,W$7),W$7=(VLOOKUP(W$7,Data!$A$2:$A$852,1,FALSE)),0))),"H",IF(AND(W$7&gt;=$J35,W$7&lt;=$K35),($D35*(1-$P35)/$N35),0))),IF(AND(W$7&gt;=$J35,W$7&lt;=$K35),(($D35-$O35)/$N35),0))))),(((IF(Data!$C$2&gt;0,(IF(OR(W$5=Data!$F$2,W$5=Data!$G$2,(IF(COUNTIF(Data!$A$2:$A$939,W$7),W$7=(VLOOKUP(W$7,Data!$A$2:$A$852,1,FALSE)),0))),"H",IF(AND(W$7&gt;=$J35,W$7&lt;=$L35),($D35*$P35/$M35),0))),IF(AND(W$7&gt;=$J35,W$7&lt;=$L35),(($D35*$P35)/$M35),0))))))</f>
        <v>0</v>
      </c>
      <c r="X36" s="37">
        <f>IF(X$7&gt;$L35,(((IF(Data!$C$2&gt;0,(IF(OR(X$5=Data!$F$2,X$5=Data!$G$2,(IF(COUNTIF(Data!$A$2:$A$939,X$7),X$7=(VLOOKUP(X$7,Data!$A$2:$A$852,1,FALSE)),0))),"H",IF(AND(X$7&gt;=$J35,X$7&lt;=$K35),($D35*(1-$P35)/$N35),0))),IF(AND(X$7&gt;=$J35,X$7&lt;=$K35),(($D35-$O35)/$N35),0))))),(((IF(Data!$C$2&gt;0,(IF(OR(X$5=Data!$F$2,X$5=Data!$G$2,(IF(COUNTIF(Data!$A$2:$A$939,X$7),X$7=(VLOOKUP(X$7,Data!$A$2:$A$852,1,FALSE)),0))),"H",IF(AND(X$7&gt;=$J35,X$7&lt;=$L35),($D35*$P35/$M35),0))),IF(AND(X$7&gt;=$J35,X$7&lt;=$L35),(($D35*$P35)/$M35),0))))))</f>
        <v>0</v>
      </c>
      <c r="Y36" s="37" t="str">
        <f>IF(Y$7&gt;$L35,(((IF(Data!$C$2&gt;0,(IF(OR(Y$5=Data!$F$2,Y$5=Data!$G$2,(IF(COUNTIF(Data!$A$2:$A$939,Y$7),Y$7=(VLOOKUP(Y$7,Data!$A$2:$A$852,1,FALSE)),0))),"H",IF(AND(Y$7&gt;=$J35,Y$7&lt;=$K35),($D35*(1-$P35)/$N35),0))),IF(AND(Y$7&gt;=$J35,Y$7&lt;=$K35),(($D35-$O35)/$N35),0))))),(((IF(Data!$C$2&gt;0,(IF(OR(Y$5=Data!$F$2,Y$5=Data!$G$2,(IF(COUNTIF(Data!$A$2:$A$939,Y$7),Y$7=(VLOOKUP(Y$7,Data!$A$2:$A$852,1,FALSE)),0))),"H",IF(AND(Y$7&gt;=$J35,Y$7&lt;=$L35),($D35*$P35/$M35),0))),IF(AND(Y$7&gt;=$J35,Y$7&lt;=$L35),(($D35*$P35)/$M35),0))))))</f>
        <v>H</v>
      </c>
      <c r="Z36" s="37" t="str">
        <f>IF(Z$7&gt;$L35,(((IF(Data!$C$2&gt;0,(IF(OR(Z$5=Data!$F$2,Z$5=Data!$G$2,(IF(COUNTIF(Data!$A$2:$A$939,Z$7),Z$7=(VLOOKUP(Z$7,Data!$A$2:$A$852,1,FALSE)),0))),"H",IF(AND(Z$7&gt;=$J35,Z$7&lt;=$K35),($D35*(1-$P35)/$N35),0))),IF(AND(Z$7&gt;=$J35,Z$7&lt;=$K35),(($D35-$O35)/$N35),0))))),(((IF(Data!$C$2&gt;0,(IF(OR(Z$5=Data!$F$2,Z$5=Data!$G$2,(IF(COUNTIF(Data!$A$2:$A$939,Z$7),Z$7=(VLOOKUP(Z$7,Data!$A$2:$A$852,1,FALSE)),0))),"H",IF(AND(Z$7&gt;=$J35,Z$7&lt;=$L35),($D35*$P35/$M35),0))),IF(AND(Z$7&gt;=$J35,Z$7&lt;=$L35),(($D35*$P35)/$M35),0))))))</f>
        <v>H</v>
      </c>
      <c r="AA36" s="37">
        <f>IF(AA$7&gt;$L35,(((IF(Data!$C$2&gt;0,(IF(OR(AA$5=Data!$F$2,AA$5=Data!$G$2,(IF(COUNTIF(Data!$A$2:$A$939,AA$7),AA$7=(VLOOKUP(AA$7,Data!$A$2:$A$852,1,FALSE)),0))),"H",IF(AND(AA$7&gt;=$J35,AA$7&lt;=$K35),($D35*(1-$P35)/$N35),0))),IF(AND(AA$7&gt;=$J35,AA$7&lt;=$K35),(($D35-$O35)/$N35),0))))),(((IF(Data!$C$2&gt;0,(IF(OR(AA$5=Data!$F$2,AA$5=Data!$G$2,(IF(COUNTIF(Data!$A$2:$A$939,AA$7),AA$7=(VLOOKUP(AA$7,Data!$A$2:$A$852,1,FALSE)),0))),"H",IF(AND(AA$7&gt;=$J35,AA$7&lt;=$L35),($D35*$P35/$M35),0))),IF(AND(AA$7&gt;=$J35,AA$7&lt;=$L35),(($D35*$P35)/$M35),0))))))</f>
        <v>0</v>
      </c>
      <c r="AB36" s="37">
        <f>IF(AB$7&gt;$L35,(((IF(Data!$C$2&gt;0,(IF(OR(AB$5=Data!$F$2,AB$5=Data!$G$2,(IF(COUNTIF(Data!$A$2:$A$939,AB$7),AB$7=(VLOOKUP(AB$7,Data!$A$2:$A$852,1,FALSE)),0))),"H",IF(AND(AB$7&gt;=$J35,AB$7&lt;=$K35),($D35*(1-$P35)/$N35),0))),IF(AND(AB$7&gt;=$J35,AB$7&lt;=$K35),(($D35-$O35)/$N35),0))))),(((IF(Data!$C$2&gt;0,(IF(OR(AB$5=Data!$F$2,AB$5=Data!$G$2,(IF(COUNTIF(Data!$A$2:$A$939,AB$7),AB$7=(VLOOKUP(AB$7,Data!$A$2:$A$852,1,FALSE)),0))),"H",IF(AND(AB$7&gt;=$J35,AB$7&lt;=$L35),($D35*$P35/$M35),0))),IF(AND(AB$7&gt;=$J35,AB$7&lt;=$L35),(($D35*$P35)/$M35),0))))))</f>
        <v>0</v>
      </c>
      <c r="AC36" s="37">
        <f>IF(AC$7&gt;$L35,(((IF(Data!$C$2&gt;0,(IF(OR(AC$5=Data!$F$2,AC$5=Data!$G$2,(IF(COUNTIF(Data!$A$2:$A$939,AC$7),AC$7=(VLOOKUP(AC$7,Data!$A$2:$A$852,1,FALSE)),0))),"H",IF(AND(AC$7&gt;=$J35,AC$7&lt;=$K35),($D35*(1-$P35)/$N35),0))),IF(AND(AC$7&gt;=$J35,AC$7&lt;=$K35),(($D35-$O35)/$N35),0))))),(((IF(Data!$C$2&gt;0,(IF(OR(AC$5=Data!$F$2,AC$5=Data!$G$2,(IF(COUNTIF(Data!$A$2:$A$939,AC$7),AC$7=(VLOOKUP(AC$7,Data!$A$2:$A$852,1,FALSE)),0))),"H",IF(AND(AC$7&gt;=$J35,AC$7&lt;=$L35),($D35*$P35/$M35),0))),IF(AND(AC$7&gt;=$J35,AC$7&lt;=$L35),(($D35*$P35)/$M35),0))))))</f>
        <v>0</v>
      </c>
      <c r="AD36" s="37">
        <f>IF(AD$7&gt;$L35,(((IF(Data!$C$2&gt;0,(IF(OR(AD$5=Data!$F$2,AD$5=Data!$G$2,(IF(COUNTIF(Data!$A$2:$A$939,AD$7),AD$7=(VLOOKUP(AD$7,Data!$A$2:$A$852,1,FALSE)),0))),"H",IF(AND(AD$7&gt;=$J35,AD$7&lt;=$K35),($D35*(1-$P35)/$N35),0))),IF(AND(AD$7&gt;=$J35,AD$7&lt;=$K35),(($D35-$O35)/$N35),0))))),(((IF(Data!$C$2&gt;0,(IF(OR(AD$5=Data!$F$2,AD$5=Data!$G$2,(IF(COUNTIF(Data!$A$2:$A$939,AD$7),AD$7=(VLOOKUP(AD$7,Data!$A$2:$A$852,1,FALSE)),0))),"H",IF(AND(AD$7&gt;=$J35,AD$7&lt;=$L35),($D35*$P35/$M35),0))),IF(AND(AD$7&gt;=$J35,AD$7&lt;=$L35),(($D35*$P35)/$M35),0))))))</f>
        <v>0</v>
      </c>
      <c r="AE36" s="37">
        <f>IF(AE$7&gt;$L35,(((IF(Data!$C$2&gt;0,(IF(OR(AE$5=Data!$F$2,AE$5=Data!$G$2,(IF(COUNTIF(Data!$A$2:$A$939,AE$7),AE$7=(VLOOKUP(AE$7,Data!$A$2:$A$852,1,FALSE)),0))),"H",IF(AND(AE$7&gt;=$J35,AE$7&lt;=$K35),($D35*(1-$P35)/$N35),0))),IF(AND(AE$7&gt;=$J35,AE$7&lt;=$K35),(($D35-$O35)/$N35),0))))),(((IF(Data!$C$2&gt;0,(IF(OR(AE$5=Data!$F$2,AE$5=Data!$G$2,(IF(COUNTIF(Data!$A$2:$A$939,AE$7),AE$7=(VLOOKUP(AE$7,Data!$A$2:$A$852,1,FALSE)),0))),"H",IF(AND(AE$7&gt;=$J35,AE$7&lt;=$L35),($D35*$P35/$M35),0))),IF(AND(AE$7&gt;=$J35,AE$7&lt;=$L35),(($D35*$P35)/$M35),0))))))</f>
        <v>0</v>
      </c>
      <c r="AF36" s="37" t="str">
        <f>IF(AF$7&gt;$L35,(((IF(Data!$C$2&gt;0,(IF(OR(AF$5=Data!$F$2,AF$5=Data!$G$2,(IF(COUNTIF(Data!$A$2:$A$939,AF$7),AF$7=(VLOOKUP(AF$7,Data!$A$2:$A$852,1,FALSE)),0))),"H",IF(AND(AF$7&gt;=$J35,AF$7&lt;=$K35),($D35*(1-$P35)/$N35),0))),IF(AND(AF$7&gt;=$J35,AF$7&lt;=$K35),(($D35-$O35)/$N35),0))))),(((IF(Data!$C$2&gt;0,(IF(OR(AF$5=Data!$F$2,AF$5=Data!$G$2,(IF(COUNTIF(Data!$A$2:$A$939,AF$7),AF$7=(VLOOKUP(AF$7,Data!$A$2:$A$852,1,FALSE)),0))),"H",IF(AND(AF$7&gt;=$J35,AF$7&lt;=$L35),($D35*$P35/$M35),0))),IF(AND(AF$7&gt;=$J35,AF$7&lt;=$L35),(($D35*$P35)/$M35),0))))))</f>
        <v>H</v>
      </c>
      <c r="AG36" s="37" t="str">
        <f>IF(AG$7&gt;$L35,(((IF(Data!$C$2&gt;0,(IF(OR(AG$5=Data!$F$2,AG$5=Data!$G$2,(IF(COUNTIF(Data!$A$2:$A$939,AG$7),AG$7=(VLOOKUP(AG$7,Data!$A$2:$A$852,1,FALSE)),0))),"H",IF(AND(AG$7&gt;=$J35,AG$7&lt;=$K35),($D35*(1-$P35)/$N35),0))),IF(AND(AG$7&gt;=$J35,AG$7&lt;=$K35),(($D35-$O35)/$N35),0))))),(((IF(Data!$C$2&gt;0,(IF(OR(AG$5=Data!$F$2,AG$5=Data!$G$2,(IF(COUNTIF(Data!$A$2:$A$939,AG$7),AG$7=(VLOOKUP(AG$7,Data!$A$2:$A$852,1,FALSE)),0))),"H",IF(AND(AG$7&gt;=$J35,AG$7&lt;=$L35),($D35*$P35/$M35),0))),IF(AND(AG$7&gt;=$J35,AG$7&lt;=$L35),(($D35*$P35)/$M35),0))))))</f>
        <v>H</v>
      </c>
      <c r="AH36" s="37">
        <f>IF(AH$7&gt;$L35,(((IF(Data!$C$2&gt;0,(IF(OR(AH$5=Data!$F$2,AH$5=Data!$G$2,(IF(COUNTIF(Data!$A$2:$A$939,AH$7),AH$7=(VLOOKUP(AH$7,Data!$A$2:$A$852,1,FALSE)),0))),"H",IF(AND(AH$7&gt;=$J35,AH$7&lt;=$K35),($D35*(1-$P35)/$N35),0))),IF(AND(AH$7&gt;=$J35,AH$7&lt;=$K35),(($D35-$O35)/$N35),0))))),(((IF(Data!$C$2&gt;0,(IF(OR(AH$5=Data!$F$2,AH$5=Data!$G$2,(IF(COUNTIF(Data!$A$2:$A$939,AH$7),AH$7=(VLOOKUP(AH$7,Data!$A$2:$A$852,1,FALSE)),0))),"H",IF(AND(AH$7&gt;=$J35,AH$7&lt;=$L35),($D35*$P35/$M35),0))),IF(AND(AH$7&gt;=$J35,AH$7&lt;=$L35),(($D35*$P35)/$M35),0))))))</f>
        <v>0</v>
      </c>
      <c r="AI36" s="37">
        <f>IF(AI$7&gt;$L35,(((IF(Data!$C$2&gt;0,(IF(OR(AI$5=Data!$F$2,AI$5=Data!$G$2,(IF(COUNTIF(Data!$A$2:$A$939,AI$7),AI$7=(VLOOKUP(AI$7,Data!$A$2:$A$852,1,FALSE)),0))),"H",IF(AND(AI$7&gt;=$J35,AI$7&lt;=$K35),($D35*(1-$P35)/$N35),0))),IF(AND(AI$7&gt;=$J35,AI$7&lt;=$K35),(($D35-$O35)/$N35),0))))),(((IF(Data!$C$2&gt;0,(IF(OR(AI$5=Data!$F$2,AI$5=Data!$G$2,(IF(COUNTIF(Data!$A$2:$A$939,AI$7),AI$7=(VLOOKUP(AI$7,Data!$A$2:$A$852,1,FALSE)),0))),"H",IF(AND(AI$7&gt;=$J35,AI$7&lt;=$L35),($D35*$P35/$M35),0))),IF(AND(AI$7&gt;=$J35,AI$7&lt;=$L35),(($D35*$P35)/$M35),0))))))</f>
        <v>0</v>
      </c>
      <c r="AJ36" s="37">
        <f>IF(AJ$7&gt;$L35,(((IF(Data!$C$2&gt;0,(IF(OR(AJ$5=Data!$F$2,AJ$5=Data!$G$2,(IF(COUNTIF(Data!$A$2:$A$939,AJ$7),AJ$7=(VLOOKUP(AJ$7,Data!$A$2:$A$852,1,FALSE)),0))),"H",IF(AND(AJ$7&gt;=$J35,AJ$7&lt;=$K35),($D35*(1-$P35)/$N35),0))),IF(AND(AJ$7&gt;=$J35,AJ$7&lt;=$K35),(($D35-$O35)/$N35),0))))),(((IF(Data!$C$2&gt;0,(IF(OR(AJ$5=Data!$F$2,AJ$5=Data!$G$2,(IF(COUNTIF(Data!$A$2:$A$939,AJ$7),AJ$7=(VLOOKUP(AJ$7,Data!$A$2:$A$852,1,FALSE)),0))),"H",IF(AND(AJ$7&gt;=$J35,AJ$7&lt;=$L35),($D35*$P35/$M35),0))),IF(AND(AJ$7&gt;=$J35,AJ$7&lt;=$L35),(($D35*$P35)/$M35),0))))))</f>
        <v>0</v>
      </c>
      <c r="AK36" s="37">
        <f>IF(AK$7&gt;$L35,(((IF(Data!$C$2&gt;0,(IF(OR(AK$5=Data!$F$2,AK$5=Data!$G$2,(IF(COUNTIF(Data!$A$2:$A$939,AK$7),AK$7=(VLOOKUP(AK$7,Data!$A$2:$A$852,1,FALSE)),0))),"H",IF(AND(AK$7&gt;=$J35,AK$7&lt;=$K35),($D35*(1-$P35)/$N35),0))),IF(AND(AK$7&gt;=$J35,AK$7&lt;=$K35),(($D35-$O35)/$N35),0))))),(((IF(Data!$C$2&gt;0,(IF(OR(AK$5=Data!$F$2,AK$5=Data!$G$2,(IF(COUNTIF(Data!$A$2:$A$939,AK$7),AK$7=(VLOOKUP(AK$7,Data!$A$2:$A$852,1,FALSE)),0))),"H",IF(AND(AK$7&gt;=$J35,AK$7&lt;=$L35),($D35*$P35/$M35),0))),IF(AND(AK$7&gt;=$J35,AK$7&lt;=$L35),(($D35*$P35)/$M35),0))))))</f>
        <v>0</v>
      </c>
      <c r="AL36" s="37">
        <f>IF(AL$7&gt;$L35,(((IF(Data!$C$2&gt;0,(IF(OR(AL$5=Data!$F$2,AL$5=Data!$G$2,(IF(COUNTIF(Data!$A$2:$A$939,AL$7),AL$7=(VLOOKUP(AL$7,Data!$A$2:$A$852,1,FALSE)),0))),"H",IF(AND(AL$7&gt;=$J35,AL$7&lt;=$K35),($D35*(1-$P35)/$N35),0))),IF(AND(AL$7&gt;=$J35,AL$7&lt;=$K35),(($D35-$O35)/$N35),0))))),(((IF(Data!$C$2&gt;0,(IF(OR(AL$5=Data!$F$2,AL$5=Data!$G$2,(IF(COUNTIF(Data!$A$2:$A$939,AL$7),AL$7=(VLOOKUP(AL$7,Data!$A$2:$A$852,1,FALSE)),0))),"H",IF(AND(AL$7&gt;=$J35,AL$7&lt;=$L35),($D35*$P35/$M35),0))),IF(AND(AL$7&gt;=$J35,AL$7&lt;=$L35),(($D35*$P35)/$M35),0))))))</f>
        <v>0</v>
      </c>
      <c r="AM36" s="37" t="str">
        <f>IF(AM$7&gt;$L35,(((IF(Data!$C$2&gt;0,(IF(OR(AM$5=Data!$F$2,AM$5=Data!$G$2,(IF(COUNTIF(Data!$A$2:$A$939,AM$7),AM$7=(VLOOKUP(AM$7,Data!$A$2:$A$852,1,FALSE)),0))),"H",IF(AND(AM$7&gt;=$J35,AM$7&lt;=$K35),($D35*(1-$P35)/$N35),0))),IF(AND(AM$7&gt;=$J35,AM$7&lt;=$K35),(($D35-$O35)/$N35),0))))),(((IF(Data!$C$2&gt;0,(IF(OR(AM$5=Data!$F$2,AM$5=Data!$G$2,(IF(COUNTIF(Data!$A$2:$A$939,AM$7),AM$7=(VLOOKUP(AM$7,Data!$A$2:$A$852,1,FALSE)),0))),"H",IF(AND(AM$7&gt;=$J35,AM$7&lt;=$L35),($D35*$P35/$M35),0))),IF(AND(AM$7&gt;=$J35,AM$7&lt;=$L35),(($D35*$P35)/$M35),0))))))</f>
        <v>H</v>
      </c>
      <c r="AN36" s="37" t="str">
        <f>IF(AN$7&gt;$L35,(((IF(Data!$C$2&gt;0,(IF(OR(AN$5=Data!$F$2,AN$5=Data!$G$2,(IF(COUNTIF(Data!$A$2:$A$939,AN$7),AN$7=(VLOOKUP(AN$7,Data!$A$2:$A$852,1,FALSE)),0))),"H",IF(AND(AN$7&gt;=$J35,AN$7&lt;=$K35),($D35*(1-$P35)/$N35),0))),IF(AND(AN$7&gt;=$J35,AN$7&lt;=$K35),(($D35-$O35)/$N35),0))))),(((IF(Data!$C$2&gt;0,(IF(OR(AN$5=Data!$F$2,AN$5=Data!$G$2,(IF(COUNTIF(Data!$A$2:$A$939,AN$7),AN$7=(VLOOKUP(AN$7,Data!$A$2:$A$852,1,FALSE)),0))),"H",IF(AND(AN$7&gt;=$J35,AN$7&lt;=$L35),($D35*$P35/$M35),0))),IF(AND(AN$7&gt;=$J35,AN$7&lt;=$L35),(($D35*$P35)/$M35),0))))))</f>
        <v>H</v>
      </c>
      <c r="AO36" s="37">
        <f>IF(AO$7&gt;$L35,(((IF(Data!$C$2&gt;0,(IF(OR(AO$5=Data!$F$2,AO$5=Data!$G$2,(IF(COUNTIF(Data!$A$2:$A$939,AO$7),AO$7=(VLOOKUP(AO$7,Data!$A$2:$A$852,1,FALSE)),0))),"H",IF(AND(AO$7&gt;=$J35,AO$7&lt;=$K35),($D35*(1-$P35)/$N35),0))),IF(AND(AO$7&gt;=$J35,AO$7&lt;=$K35),(($D35-$O35)/$N35),0))))),(((IF(Data!$C$2&gt;0,(IF(OR(AO$5=Data!$F$2,AO$5=Data!$G$2,(IF(COUNTIF(Data!$A$2:$A$939,AO$7),AO$7=(VLOOKUP(AO$7,Data!$A$2:$A$852,1,FALSE)),0))),"H",IF(AND(AO$7&gt;=$J35,AO$7&lt;=$L35),($D35*$P35/$M35),0))),IF(AND(AO$7&gt;=$J35,AO$7&lt;=$L35),(($D35*$P35)/$M35),0))))))</f>
        <v>0</v>
      </c>
      <c r="AP36" s="37">
        <f>IF(AP$7&gt;$L35,(((IF(Data!$C$2&gt;0,(IF(OR(AP$5=Data!$F$2,AP$5=Data!$G$2,(IF(COUNTIF(Data!$A$2:$A$939,AP$7),AP$7=(VLOOKUP(AP$7,Data!$A$2:$A$852,1,FALSE)),0))),"H",IF(AND(AP$7&gt;=$J35,AP$7&lt;=$K35),($D35*(1-$P35)/$N35),0))),IF(AND(AP$7&gt;=$J35,AP$7&lt;=$K35),(($D35-$O35)/$N35),0))))),(((IF(Data!$C$2&gt;0,(IF(OR(AP$5=Data!$F$2,AP$5=Data!$G$2,(IF(COUNTIF(Data!$A$2:$A$939,AP$7),AP$7=(VLOOKUP(AP$7,Data!$A$2:$A$852,1,FALSE)),0))),"H",IF(AND(AP$7&gt;=$J35,AP$7&lt;=$L35),($D35*$P35/$M35),0))),IF(AND(AP$7&gt;=$J35,AP$7&lt;=$L35),(($D35*$P35)/$M35),0))))))</f>
        <v>0</v>
      </c>
      <c r="AQ36" s="37">
        <f>IF(AQ$7&gt;$L35,(((IF(Data!$C$2&gt;0,(IF(OR(AQ$5=Data!$F$2,AQ$5=Data!$G$2,(IF(COUNTIF(Data!$A$2:$A$939,AQ$7),AQ$7=(VLOOKUP(AQ$7,Data!$A$2:$A$852,1,FALSE)),0))),"H",IF(AND(AQ$7&gt;=$J35,AQ$7&lt;=$K35),($D35*(1-$P35)/$N35),0))),IF(AND(AQ$7&gt;=$J35,AQ$7&lt;=$K35),(($D35-$O35)/$N35),0))))),(((IF(Data!$C$2&gt;0,(IF(OR(AQ$5=Data!$F$2,AQ$5=Data!$G$2,(IF(COUNTIF(Data!$A$2:$A$939,AQ$7),AQ$7=(VLOOKUP(AQ$7,Data!$A$2:$A$852,1,FALSE)),0))),"H",IF(AND(AQ$7&gt;=$J35,AQ$7&lt;=$L35),($D35*$P35/$M35),0))),IF(AND(AQ$7&gt;=$J35,AQ$7&lt;=$L35),(($D35*$P35)/$M35),0))))))</f>
        <v>0</v>
      </c>
      <c r="AR36" s="37">
        <f>IF(AR$7&gt;$L35,(((IF(Data!$C$2&gt;0,(IF(OR(AR$5=Data!$F$2,AR$5=Data!$G$2,(IF(COUNTIF(Data!$A$2:$A$939,AR$7),AR$7=(VLOOKUP(AR$7,Data!$A$2:$A$852,1,FALSE)),0))),"H",IF(AND(AR$7&gt;=$J35,AR$7&lt;=$K35),($D35*(1-$P35)/$N35),0))),IF(AND(AR$7&gt;=$J35,AR$7&lt;=$K35),(($D35-$O35)/$N35),0))))),(((IF(Data!$C$2&gt;0,(IF(OR(AR$5=Data!$F$2,AR$5=Data!$G$2,(IF(COUNTIF(Data!$A$2:$A$939,AR$7),AR$7=(VLOOKUP(AR$7,Data!$A$2:$A$852,1,FALSE)),0))),"H",IF(AND(AR$7&gt;=$J35,AR$7&lt;=$L35),($D35*$P35/$M35),0))),IF(AND(AR$7&gt;=$J35,AR$7&lt;=$L35),(($D35*$P35)/$M35),0))))))</f>
        <v>0</v>
      </c>
      <c r="AS36" s="37">
        <f>IF(AS$7&gt;$L35,(((IF(Data!$C$2&gt;0,(IF(OR(AS$5=Data!$F$2,AS$5=Data!$G$2,(IF(COUNTIF(Data!$A$2:$A$939,AS$7),AS$7=(VLOOKUP(AS$7,Data!$A$2:$A$852,1,FALSE)),0))),"H",IF(AND(AS$7&gt;=$J35,AS$7&lt;=$K35),($D35*(1-$P35)/$N35),0))),IF(AND(AS$7&gt;=$J35,AS$7&lt;=$K35),(($D35-$O35)/$N35),0))))),(((IF(Data!$C$2&gt;0,(IF(OR(AS$5=Data!$F$2,AS$5=Data!$G$2,(IF(COUNTIF(Data!$A$2:$A$939,AS$7),AS$7=(VLOOKUP(AS$7,Data!$A$2:$A$852,1,FALSE)),0))),"H",IF(AND(AS$7&gt;=$J35,AS$7&lt;=$L35),($D35*$P35/$M35),0))),IF(AND(AS$7&gt;=$J35,AS$7&lt;=$L35),(($D35*$P35)/$M35),0))))))</f>
        <v>0</v>
      </c>
      <c r="AT36" s="37" t="str">
        <f>IF(AT$7&gt;$L35,(((IF(Data!$C$2&gt;0,(IF(OR(AT$5=Data!$F$2,AT$5=Data!$G$2,(IF(COUNTIF(Data!$A$2:$A$939,AT$7),AT$7=(VLOOKUP(AT$7,Data!$A$2:$A$852,1,FALSE)),0))),"H",IF(AND(AT$7&gt;=$J35,AT$7&lt;=$K35),($D35*(1-$P35)/$N35),0))),IF(AND(AT$7&gt;=$J35,AT$7&lt;=$K35),(($D35-$O35)/$N35),0))))),(((IF(Data!$C$2&gt;0,(IF(OR(AT$5=Data!$F$2,AT$5=Data!$G$2,(IF(COUNTIF(Data!$A$2:$A$939,AT$7),AT$7=(VLOOKUP(AT$7,Data!$A$2:$A$852,1,FALSE)),0))),"H",IF(AND(AT$7&gt;=$J35,AT$7&lt;=$L35),($D35*$P35/$M35),0))),IF(AND(AT$7&gt;=$J35,AT$7&lt;=$L35),(($D35*$P35)/$M35),0))))))</f>
        <v>H</v>
      </c>
      <c r="AU36" s="37" t="str">
        <f>IF(AU$7&gt;$L35,(((IF(Data!$C$2&gt;0,(IF(OR(AU$5=Data!$F$2,AU$5=Data!$G$2,(IF(COUNTIF(Data!$A$2:$A$939,AU$7),AU$7=(VLOOKUP(AU$7,Data!$A$2:$A$852,1,FALSE)),0))),"H",IF(AND(AU$7&gt;=$J35,AU$7&lt;=$K35),($D35*(1-$P35)/$N35),0))),IF(AND(AU$7&gt;=$J35,AU$7&lt;=$K35),(($D35-$O35)/$N35),0))))),(((IF(Data!$C$2&gt;0,(IF(OR(AU$5=Data!$F$2,AU$5=Data!$G$2,(IF(COUNTIF(Data!$A$2:$A$939,AU$7),AU$7=(VLOOKUP(AU$7,Data!$A$2:$A$852,1,FALSE)),0))),"H",IF(AND(AU$7&gt;=$J35,AU$7&lt;=$L35),($D35*$P35/$M35),0))),IF(AND(AU$7&gt;=$J35,AU$7&lt;=$L35),(($D35*$P35)/$M35),0))))))</f>
        <v>H</v>
      </c>
      <c r="AV36" s="37">
        <f>IF(AV$7&gt;$L35,(((IF(Data!$C$2&gt;0,(IF(OR(AV$5=Data!$F$2,AV$5=Data!$G$2,(IF(COUNTIF(Data!$A$2:$A$939,AV$7),AV$7=(VLOOKUP(AV$7,Data!$A$2:$A$852,1,FALSE)),0))),"H",IF(AND(AV$7&gt;=$J35,AV$7&lt;=$K35),($D35*(1-$P35)/$N35),0))),IF(AND(AV$7&gt;=$J35,AV$7&lt;=$K35),(($D35-$O35)/$N35),0))))),(((IF(Data!$C$2&gt;0,(IF(OR(AV$5=Data!$F$2,AV$5=Data!$G$2,(IF(COUNTIF(Data!$A$2:$A$939,AV$7),AV$7=(VLOOKUP(AV$7,Data!$A$2:$A$852,1,FALSE)),0))),"H",IF(AND(AV$7&gt;=$J35,AV$7&lt;=$L35),($D35*$P35/$M35),0))),IF(AND(AV$7&gt;=$J35,AV$7&lt;=$L35),(($D35*$P35)/$M35),0))))))</f>
        <v>0</v>
      </c>
      <c r="AW36" s="37">
        <f>IF(AW$7&gt;$L35,(((IF(Data!$C$2&gt;0,(IF(OR(AW$5=Data!$F$2,AW$5=Data!$G$2,(IF(COUNTIF(Data!$A$2:$A$939,AW$7),AW$7=(VLOOKUP(AW$7,Data!$A$2:$A$852,1,FALSE)),0))),"H",IF(AND(AW$7&gt;=$J35,AW$7&lt;=$K35),($D35*(1-$P35)/$N35),0))),IF(AND(AW$7&gt;=$J35,AW$7&lt;=$K35),(($D35-$O35)/$N35),0))))),(((IF(Data!$C$2&gt;0,(IF(OR(AW$5=Data!$F$2,AW$5=Data!$G$2,(IF(COUNTIF(Data!$A$2:$A$939,AW$7),AW$7=(VLOOKUP(AW$7,Data!$A$2:$A$852,1,FALSE)),0))),"H",IF(AND(AW$7&gt;=$J35,AW$7&lt;=$L35),($D35*$P35/$M35),0))),IF(AND(AW$7&gt;=$J35,AW$7&lt;=$L35),(($D35*$P35)/$M35),0))))))</f>
        <v>0</v>
      </c>
      <c r="AX36" s="37">
        <f>IF(AX$7&gt;$L35,(((IF(Data!$C$2&gt;0,(IF(OR(AX$5=Data!$F$2,AX$5=Data!$G$2,(IF(COUNTIF(Data!$A$2:$A$939,AX$7),AX$7=(VLOOKUP(AX$7,Data!$A$2:$A$852,1,FALSE)),0))),"H",IF(AND(AX$7&gt;=$J35,AX$7&lt;=$K35),($D35*(1-$P35)/$N35),0))),IF(AND(AX$7&gt;=$J35,AX$7&lt;=$K35),(($D35-$O35)/$N35),0))))),(((IF(Data!$C$2&gt;0,(IF(OR(AX$5=Data!$F$2,AX$5=Data!$G$2,(IF(COUNTIF(Data!$A$2:$A$939,AX$7),AX$7=(VLOOKUP(AX$7,Data!$A$2:$A$852,1,FALSE)),0))),"H",IF(AND(AX$7&gt;=$J35,AX$7&lt;=$L35),($D35*$P35/$M35),0))),IF(AND(AX$7&gt;=$J35,AX$7&lt;=$L35),(($D35*$P35)/$M35),0))))))</f>
        <v>0</v>
      </c>
      <c r="AY36" s="37">
        <f>IF(AY$7&gt;$L35,(((IF(Data!$C$2&gt;0,(IF(OR(AY$5=Data!$F$2,AY$5=Data!$G$2,(IF(COUNTIF(Data!$A$2:$A$939,AY$7),AY$7=(VLOOKUP(AY$7,Data!$A$2:$A$852,1,FALSE)),0))),"H",IF(AND(AY$7&gt;=$J35,AY$7&lt;=$K35),($D35*(1-$P35)/$N35),0))),IF(AND(AY$7&gt;=$J35,AY$7&lt;=$K35),(($D35-$O35)/$N35),0))))),(((IF(Data!$C$2&gt;0,(IF(OR(AY$5=Data!$F$2,AY$5=Data!$G$2,(IF(COUNTIF(Data!$A$2:$A$939,AY$7),AY$7=(VLOOKUP(AY$7,Data!$A$2:$A$852,1,FALSE)),0))),"H",IF(AND(AY$7&gt;=$J35,AY$7&lt;=$L35),($D35*$P35/$M35),0))),IF(AND(AY$7&gt;=$J35,AY$7&lt;=$L35),(($D35*$P35)/$M35),0))))))</f>
        <v>0</v>
      </c>
      <c r="AZ36" s="37">
        <f>IF(AZ$7&gt;$L35,(((IF(Data!$C$2&gt;0,(IF(OR(AZ$5=Data!$F$2,AZ$5=Data!$G$2,(IF(COUNTIF(Data!$A$2:$A$939,AZ$7),AZ$7=(VLOOKUP(AZ$7,Data!$A$2:$A$852,1,FALSE)),0))),"H",IF(AND(AZ$7&gt;=$J35,AZ$7&lt;=$K35),($D35*(1-$P35)/$N35),0))),IF(AND(AZ$7&gt;=$J35,AZ$7&lt;=$K35),(($D35-$O35)/$N35),0))))),(((IF(Data!$C$2&gt;0,(IF(OR(AZ$5=Data!$F$2,AZ$5=Data!$G$2,(IF(COUNTIF(Data!$A$2:$A$939,AZ$7),AZ$7=(VLOOKUP(AZ$7,Data!$A$2:$A$852,1,FALSE)),0))),"H",IF(AND(AZ$7&gt;=$J35,AZ$7&lt;=$L35),($D35*$P35/$M35),0))),IF(AND(AZ$7&gt;=$J35,AZ$7&lt;=$L35),(($D35*$P35)/$M35),0))))))</f>
        <v>0</v>
      </c>
      <c r="BA36" s="37" t="str">
        <f>IF(BA$7&gt;$L35,(((IF(Data!$C$2&gt;0,(IF(OR(BA$5=Data!$F$2,BA$5=Data!$G$2,(IF(COUNTIF(Data!$A$2:$A$939,BA$7),BA$7=(VLOOKUP(BA$7,Data!$A$2:$A$852,1,FALSE)),0))),"H",IF(AND(BA$7&gt;=$J35,BA$7&lt;=$K35),($D35*(1-$P35)/$N35),0))),IF(AND(BA$7&gt;=$J35,BA$7&lt;=$K35),(($D35-$O35)/$N35),0))))),(((IF(Data!$C$2&gt;0,(IF(OR(BA$5=Data!$F$2,BA$5=Data!$G$2,(IF(COUNTIF(Data!$A$2:$A$939,BA$7),BA$7=(VLOOKUP(BA$7,Data!$A$2:$A$852,1,FALSE)),0))),"H",IF(AND(BA$7&gt;=$J35,BA$7&lt;=$L35),($D35*$P35/$M35),0))),IF(AND(BA$7&gt;=$J35,BA$7&lt;=$L35),(($D35*$P35)/$M35),0))))))</f>
        <v>H</v>
      </c>
      <c r="BB36" s="37" t="str">
        <f>IF(BB$7&gt;$L35,(((IF(Data!$C$2&gt;0,(IF(OR(BB$5=Data!$F$2,BB$5=Data!$G$2,(IF(COUNTIF(Data!$A$2:$A$939,BB$7),BB$7=(VLOOKUP(BB$7,Data!$A$2:$A$852,1,FALSE)),0))),"H",IF(AND(BB$7&gt;=$J35,BB$7&lt;=$K35),($D35*(1-$P35)/$N35),0))),IF(AND(BB$7&gt;=$J35,BB$7&lt;=$K35),(($D35-$O35)/$N35),0))))),(((IF(Data!$C$2&gt;0,(IF(OR(BB$5=Data!$F$2,BB$5=Data!$G$2,(IF(COUNTIF(Data!$A$2:$A$939,BB$7),BB$7=(VLOOKUP(BB$7,Data!$A$2:$A$852,1,FALSE)),0))),"H",IF(AND(BB$7&gt;=$J35,BB$7&lt;=$L35),($D35*$P35/$M35),0))),IF(AND(BB$7&gt;=$J35,BB$7&lt;=$L35),(($D35*$P35)/$M35),0))))))</f>
        <v>H</v>
      </c>
      <c r="BC36" s="37">
        <f>IF(BC$7&gt;$L35,(((IF(Data!$C$2&gt;0,(IF(OR(BC$5=Data!$F$2,BC$5=Data!$G$2,(IF(COUNTIF(Data!$A$2:$A$939,BC$7),BC$7=(VLOOKUP(BC$7,Data!$A$2:$A$852,1,FALSE)),0))),"H",IF(AND(BC$7&gt;=$J35,BC$7&lt;=$K35),($D35*(1-$P35)/$N35),0))),IF(AND(BC$7&gt;=$J35,BC$7&lt;=$K35),(($D35-$O35)/$N35),0))))),(((IF(Data!$C$2&gt;0,(IF(OR(BC$5=Data!$F$2,BC$5=Data!$G$2,(IF(COUNTIF(Data!$A$2:$A$939,BC$7),BC$7=(VLOOKUP(BC$7,Data!$A$2:$A$852,1,FALSE)),0))),"H",IF(AND(BC$7&gt;=$J35,BC$7&lt;=$L35),($D35*$P35/$M35),0))),IF(AND(BC$7&gt;=$J35,BC$7&lt;=$L35),(($D35*$P35)/$M35),0))))))</f>
        <v>0</v>
      </c>
      <c r="BD36" s="37">
        <f>IF(BD$7&gt;$L35,(((IF(Data!$C$2&gt;0,(IF(OR(BD$5=Data!$F$2,BD$5=Data!$G$2,(IF(COUNTIF(Data!$A$2:$A$939,BD$7),BD$7=(VLOOKUP(BD$7,Data!$A$2:$A$852,1,FALSE)),0))),"H",IF(AND(BD$7&gt;=$J35,BD$7&lt;=$K35),($D35*(1-$P35)/$N35),0))),IF(AND(BD$7&gt;=$J35,BD$7&lt;=$K35),(($D35-$O35)/$N35),0))))),(((IF(Data!$C$2&gt;0,(IF(OR(BD$5=Data!$F$2,BD$5=Data!$G$2,(IF(COUNTIF(Data!$A$2:$A$939,BD$7),BD$7=(VLOOKUP(BD$7,Data!$A$2:$A$852,1,FALSE)),0))),"H",IF(AND(BD$7&gt;=$J35,BD$7&lt;=$L35),($D35*$P35/$M35),0))),IF(AND(BD$7&gt;=$J35,BD$7&lt;=$L35),(($D35*$P35)/$M35),0))))))</f>
        <v>0</v>
      </c>
      <c r="BE36" s="37">
        <f>IF(BE$7&gt;$L35,(((IF(Data!$C$2&gt;0,(IF(OR(BE$5=Data!$F$2,BE$5=Data!$G$2,(IF(COUNTIF(Data!$A$2:$A$939,BE$7),BE$7=(VLOOKUP(BE$7,Data!$A$2:$A$852,1,FALSE)),0))),"H",IF(AND(BE$7&gt;=$J35,BE$7&lt;=$K35),($D35*(1-$P35)/$N35),0))),IF(AND(BE$7&gt;=$J35,BE$7&lt;=$K35),(($D35-$O35)/$N35),0))))),(((IF(Data!$C$2&gt;0,(IF(OR(BE$5=Data!$F$2,BE$5=Data!$G$2,(IF(COUNTIF(Data!$A$2:$A$939,BE$7),BE$7=(VLOOKUP(BE$7,Data!$A$2:$A$852,1,FALSE)),0))),"H",IF(AND(BE$7&gt;=$J35,BE$7&lt;=$L35),($D35*$P35/$M35),0))),IF(AND(BE$7&gt;=$J35,BE$7&lt;=$L35),(($D35*$P35)/$M35),0))))))</f>
        <v>0</v>
      </c>
      <c r="BF36" s="37">
        <f>IF(BF$7&gt;$L35,(((IF(Data!$C$2&gt;0,(IF(OR(BF$5=Data!$F$2,BF$5=Data!$G$2,(IF(COUNTIF(Data!$A$2:$A$939,BF$7),BF$7=(VLOOKUP(BF$7,Data!$A$2:$A$852,1,FALSE)),0))),"H",IF(AND(BF$7&gt;=$J35,BF$7&lt;=$K35),($D35*(1-$P35)/$N35),0))),IF(AND(BF$7&gt;=$J35,BF$7&lt;=$K35),(($D35-$O35)/$N35),0))))),(((IF(Data!$C$2&gt;0,(IF(OR(BF$5=Data!$F$2,BF$5=Data!$G$2,(IF(COUNTIF(Data!$A$2:$A$939,BF$7),BF$7=(VLOOKUP(BF$7,Data!$A$2:$A$852,1,FALSE)),0))),"H",IF(AND(BF$7&gt;=$J35,BF$7&lt;=$L35),($D35*$P35/$M35),0))),IF(AND(BF$7&gt;=$J35,BF$7&lt;=$L35),(($D35*$P35)/$M35),0))))))</f>
        <v>0</v>
      </c>
      <c r="BG36" s="37">
        <f>IF(BG$7&gt;$L35,(((IF(Data!$C$2&gt;0,(IF(OR(BG$5=Data!$F$2,BG$5=Data!$G$2,(IF(COUNTIF(Data!$A$2:$A$939,BG$7),BG$7=(VLOOKUP(BG$7,Data!$A$2:$A$852,1,FALSE)),0))),"H",IF(AND(BG$7&gt;=$J35,BG$7&lt;=$K35),($D35*(1-$P35)/$N35),0))),IF(AND(BG$7&gt;=$J35,BG$7&lt;=$K35),(($D35-$O35)/$N35),0))))),(((IF(Data!$C$2&gt;0,(IF(OR(BG$5=Data!$F$2,BG$5=Data!$G$2,(IF(COUNTIF(Data!$A$2:$A$939,BG$7),BG$7=(VLOOKUP(BG$7,Data!$A$2:$A$852,1,FALSE)),0))),"H",IF(AND(BG$7&gt;=$J35,BG$7&lt;=$L35),($D35*$P35/$M35),0))),IF(AND(BG$7&gt;=$J35,BG$7&lt;=$L35),(($D35*$P35)/$M35),0))))))</f>
        <v>0</v>
      </c>
      <c r="BH36" s="37" t="str">
        <f>IF(BH$7&gt;$L35,(((IF(Data!$C$2&gt;0,(IF(OR(BH$5=Data!$F$2,BH$5=Data!$G$2,(IF(COUNTIF(Data!$A$2:$A$939,BH$7),BH$7=(VLOOKUP(BH$7,Data!$A$2:$A$852,1,FALSE)),0))),"H",IF(AND(BH$7&gt;=$J35,BH$7&lt;=$K35),($D35*(1-$P35)/$N35),0))),IF(AND(BH$7&gt;=$J35,BH$7&lt;=$K35),(($D35-$O35)/$N35),0))))),(((IF(Data!$C$2&gt;0,(IF(OR(BH$5=Data!$F$2,BH$5=Data!$G$2,(IF(COUNTIF(Data!$A$2:$A$939,BH$7),BH$7=(VLOOKUP(BH$7,Data!$A$2:$A$852,1,FALSE)),0))),"H",IF(AND(BH$7&gt;=$J35,BH$7&lt;=$L35),($D35*$P35/$M35),0))),IF(AND(BH$7&gt;=$J35,BH$7&lt;=$L35),(($D35*$P35)/$M35),0))))))</f>
        <v>H</v>
      </c>
      <c r="BI36" s="37" t="str">
        <f>IF(BI$7&gt;$L35,(((IF(Data!$C$2&gt;0,(IF(OR(BI$5=Data!$F$2,BI$5=Data!$G$2,(IF(COUNTIF(Data!$A$2:$A$939,BI$7),BI$7=(VLOOKUP(BI$7,Data!$A$2:$A$852,1,FALSE)),0))),"H",IF(AND(BI$7&gt;=$J35,BI$7&lt;=$K35),($D35*(1-$P35)/$N35),0))),IF(AND(BI$7&gt;=$J35,BI$7&lt;=$K35),(($D35-$O35)/$N35),0))))),(((IF(Data!$C$2&gt;0,(IF(OR(BI$5=Data!$F$2,BI$5=Data!$G$2,(IF(COUNTIF(Data!$A$2:$A$939,BI$7),BI$7=(VLOOKUP(BI$7,Data!$A$2:$A$852,1,FALSE)),0))),"H",IF(AND(BI$7&gt;=$J35,BI$7&lt;=$L35),($D35*$P35/$M35),0))),IF(AND(BI$7&gt;=$J35,BI$7&lt;=$L35),(($D35*$P35)/$M35),0))))))</f>
        <v>H</v>
      </c>
      <c r="BJ36" s="37">
        <f>IF(BJ$7&gt;$L35,(((IF(Data!$C$2&gt;0,(IF(OR(BJ$5=Data!$F$2,BJ$5=Data!$G$2,(IF(COUNTIF(Data!$A$2:$A$939,BJ$7),BJ$7=(VLOOKUP(BJ$7,Data!$A$2:$A$852,1,FALSE)),0))),"H",IF(AND(BJ$7&gt;=$J35,BJ$7&lt;=$K35),($D35*(1-$P35)/$N35),0))),IF(AND(BJ$7&gt;=$J35,BJ$7&lt;=$K35),(($D35-$O35)/$N35),0))))),(((IF(Data!$C$2&gt;0,(IF(OR(BJ$5=Data!$F$2,BJ$5=Data!$G$2,(IF(COUNTIF(Data!$A$2:$A$939,BJ$7),BJ$7=(VLOOKUP(BJ$7,Data!$A$2:$A$852,1,FALSE)),0))),"H",IF(AND(BJ$7&gt;=$J35,BJ$7&lt;=$L35),($D35*$P35/$M35),0))),IF(AND(BJ$7&gt;=$J35,BJ$7&lt;=$L35),(($D35*$P35)/$M35),0))))))</f>
        <v>0</v>
      </c>
      <c r="BK36" s="37">
        <f>IF(BK$7&gt;$L35,(((IF(Data!$C$2&gt;0,(IF(OR(BK$5=Data!$F$2,BK$5=Data!$G$2,(IF(COUNTIF(Data!$A$2:$A$939,BK$7),BK$7=(VLOOKUP(BK$7,Data!$A$2:$A$852,1,FALSE)),0))),"H",IF(AND(BK$7&gt;=$J35,BK$7&lt;=$K35),($D35*(1-$P35)/$N35),0))),IF(AND(BK$7&gt;=$J35,BK$7&lt;=$K35),(($D35-$O35)/$N35),0))))),(((IF(Data!$C$2&gt;0,(IF(OR(BK$5=Data!$F$2,BK$5=Data!$G$2,(IF(COUNTIF(Data!$A$2:$A$939,BK$7),BK$7=(VLOOKUP(BK$7,Data!$A$2:$A$852,1,FALSE)),0))),"H",IF(AND(BK$7&gt;=$J35,BK$7&lt;=$L35),($D35*$P35/$M35),0))),IF(AND(BK$7&gt;=$J35,BK$7&lt;=$L35),(($D35*$P35)/$M35),0))))))</f>
        <v>0</v>
      </c>
      <c r="BL36" s="37">
        <f>IF(BL$7&gt;$L35,(((IF(Data!$C$2&gt;0,(IF(OR(BL$5=Data!$F$2,BL$5=Data!$G$2,(IF(COUNTIF(Data!$A$2:$A$939,BL$7),BL$7=(VLOOKUP(BL$7,Data!$A$2:$A$852,1,FALSE)),0))),"H",IF(AND(BL$7&gt;=$J35,BL$7&lt;=$K35),($D35*(1-$P35)/$N35),0))),IF(AND(BL$7&gt;=$J35,BL$7&lt;=$K35),(($D35-$O35)/$N35),0))))),(((IF(Data!$C$2&gt;0,(IF(OR(BL$5=Data!$F$2,BL$5=Data!$G$2,(IF(COUNTIF(Data!$A$2:$A$939,BL$7),BL$7=(VLOOKUP(BL$7,Data!$A$2:$A$852,1,FALSE)),0))),"H",IF(AND(BL$7&gt;=$J35,BL$7&lt;=$L35),($D35*$P35/$M35),0))),IF(AND(BL$7&gt;=$J35,BL$7&lt;=$L35),(($D35*$P35)/$M35),0))))))</f>
        <v>0</v>
      </c>
      <c r="BM36" s="37">
        <f>IF(BM$7&gt;$L35,(((IF(Data!$C$2&gt;0,(IF(OR(BM$5=Data!$F$2,BM$5=Data!$G$2,(IF(COUNTIF(Data!$A$2:$A$939,BM$7),BM$7=(VLOOKUP(BM$7,Data!$A$2:$A$852,1,FALSE)),0))),"H",IF(AND(BM$7&gt;=$J35,BM$7&lt;=$K35),($D35*(1-$P35)/$N35),0))),IF(AND(BM$7&gt;=$J35,BM$7&lt;=$K35),(($D35-$O35)/$N35),0))))),(((IF(Data!$C$2&gt;0,(IF(OR(BM$5=Data!$F$2,BM$5=Data!$G$2,(IF(COUNTIF(Data!$A$2:$A$939,BM$7),BM$7=(VLOOKUP(BM$7,Data!$A$2:$A$852,1,FALSE)),0))),"H",IF(AND(BM$7&gt;=$J35,BM$7&lt;=$L35),($D35*$P35/$M35),0))),IF(AND(BM$7&gt;=$J35,BM$7&lt;=$L35),(($D35*$P35)/$M35),0))))))</f>
        <v>0</v>
      </c>
      <c r="BN36" s="37">
        <f>IF(BN$7&gt;$L35,(((IF(Data!$C$2&gt;0,(IF(OR(BN$5=Data!$F$2,BN$5=Data!$G$2,(IF(COUNTIF(Data!$A$2:$A$939,BN$7),BN$7=(VLOOKUP(BN$7,Data!$A$2:$A$852,1,FALSE)),0))),"H",IF(AND(BN$7&gt;=$J35,BN$7&lt;=$K35),($D35*(1-$P35)/$N35),0))),IF(AND(BN$7&gt;=$J35,BN$7&lt;=$K35),(($D35-$O35)/$N35),0))))),(((IF(Data!$C$2&gt;0,(IF(OR(BN$5=Data!$F$2,BN$5=Data!$G$2,(IF(COUNTIF(Data!$A$2:$A$939,BN$7),BN$7=(VLOOKUP(BN$7,Data!$A$2:$A$852,1,FALSE)),0))),"H",IF(AND(BN$7&gt;=$J35,BN$7&lt;=$L35),($D35*$P35/$M35),0))),IF(AND(BN$7&gt;=$J35,BN$7&lt;=$L35),(($D35*$P35)/$M35),0))))))</f>
        <v>0</v>
      </c>
      <c r="BO36" s="37" t="str">
        <f>IF(BO$7&gt;$L35,(((IF(Data!$C$2&gt;0,(IF(OR(BO$5=Data!$F$2,BO$5=Data!$G$2,(IF(COUNTIF(Data!$A$2:$A$939,BO$7),BO$7=(VLOOKUP(BO$7,Data!$A$2:$A$852,1,FALSE)),0))),"H",IF(AND(BO$7&gt;=$J35,BO$7&lt;=$K35),($D35*(1-$P35)/$N35),0))),IF(AND(BO$7&gt;=$J35,BO$7&lt;=$K35),(($D35-$O35)/$N35),0))))),(((IF(Data!$C$2&gt;0,(IF(OR(BO$5=Data!$F$2,BO$5=Data!$G$2,(IF(COUNTIF(Data!$A$2:$A$939,BO$7),BO$7=(VLOOKUP(BO$7,Data!$A$2:$A$852,1,FALSE)),0))),"H",IF(AND(BO$7&gt;=$J35,BO$7&lt;=$L35),($D35*$P35/$M35),0))),IF(AND(BO$7&gt;=$J35,BO$7&lt;=$L35),(($D35*$P35)/$M35),0))))))</f>
        <v>H</v>
      </c>
      <c r="BP36" s="37" t="str">
        <f>IF(BP$7&gt;$L35,(((IF(Data!$C$2&gt;0,(IF(OR(BP$5=Data!$F$2,BP$5=Data!$G$2,(IF(COUNTIF(Data!$A$2:$A$939,BP$7),BP$7=(VLOOKUP(BP$7,Data!$A$2:$A$852,1,FALSE)),0))),"H",IF(AND(BP$7&gt;=$J35,BP$7&lt;=$K35),($D35*(1-$P35)/$N35),0))),IF(AND(BP$7&gt;=$J35,BP$7&lt;=$K35),(($D35-$O35)/$N35),0))))),(((IF(Data!$C$2&gt;0,(IF(OR(BP$5=Data!$F$2,BP$5=Data!$G$2,(IF(COUNTIF(Data!$A$2:$A$939,BP$7),BP$7=(VLOOKUP(BP$7,Data!$A$2:$A$852,1,FALSE)),0))),"H",IF(AND(BP$7&gt;=$J35,BP$7&lt;=$L35),($D35*$P35/$M35),0))),IF(AND(BP$7&gt;=$J35,BP$7&lt;=$L35),(($D35*$P35)/$M35),0))))))</f>
        <v>H</v>
      </c>
      <c r="BQ36" s="37">
        <f>IF(BQ$7&gt;$L35,(((IF(Data!$C$2&gt;0,(IF(OR(BQ$5=Data!$F$2,BQ$5=Data!$G$2,(IF(COUNTIF(Data!$A$2:$A$939,BQ$7),BQ$7=(VLOOKUP(BQ$7,Data!$A$2:$A$852,1,FALSE)),0))),"H",IF(AND(BQ$7&gt;=$J35,BQ$7&lt;=$K35),($D35*(1-$P35)/$N35),0))),IF(AND(BQ$7&gt;=$J35,BQ$7&lt;=$K35),(($D35-$O35)/$N35),0))))),(((IF(Data!$C$2&gt;0,(IF(OR(BQ$5=Data!$F$2,BQ$5=Data!$G$2,(IF(COUNTIF(Data!$A$2:$A$939,BQ$7),BQ$7=(VLOOKUP(BQ$7,Data!$A$2:$A$852,1,FALSE)),0))),"H",IF(AND(BQ$7&gt;=$J35,BQ$7&lt;=$L35),($D35*$P35/$M35),0))),IF(AND(BQ$7&gt;=$J35,BQ$7&lt;=$L35),(($D35*$P35)/$M35),0))))))</f>
        <v>0</v>
      </c>
      <c r="BR36" s="37">
        <f>IF(BR$7&gt;$L35,(((IF(Data!$C$2&gt;0,(IF(OR(BR$5=Data!$F$2,BR$5=Data!$G$2,(IF(COUNTIF(Data!$A$2:$A$939,BR$7),BR$7=(VLOOKUP(BR$7,Data!$A$2:$A$852,1,FALSE)),0))),"H",IF(AND(BR$7&gt;=$J35,BR$7&lt;=$K35),($D35*(1-$P35)/$N35),0))),IF(AND(BR$7&gt;=$J35,BR$7&lt;=$K35),(($D35-$O35)/$N35),0))))),(((IF(Data!$C$2&gt;0,(IF(OR(BR$5=Data!$F$2,BR$5=Data!$G$2,(IF(COUNTIF(Data!$A$2:$A$939,BR$7),BR$7=(VLOOKUP(BR$7,Data!$A$2:$A$852,1,FALSE)),0))),"H",IF(AND(BR$7&gt;=$J35,BR$7&lt;=$L35),($D35*$P35/$M35),0))),IF(AND(BR$7&gt;=$J35,BR$7&lt;=$L35),(($D35*$P35)/$M35),0))))))</f>
        <v>0</v>
      </c>
      <c r="BS36" s="37">
        <f>IF(BS$7&gt;$L35,(((IF(Data!$C$2&gt;0,(IF(OR(BS$5=Data!$F$2,BS$5=Data!$G$2,(IF(COUNTIF(Data!$A$2:$A$939,BS$7),BS$7=(VLOOKUP(BS$7,Data!$A$2:$A$852,1,FALSE)),0))),"H",IF(AND(BS$7&gt;=$J35,BS$7&lt;=$K35),($D35*(1-$P35)/$N35),0))),IF(AND(BS$7&gt;=$J35,BS$7&lt;=$K35),(($D35-$O35)/$N35),0))))),(((IF(Data!$C$2&gt;0,(IF(OR(BS$5=Data!$F$2,BS$5=Data!$G$2,(IF(COUNTIF(Data!$A$2:$A$939,BS$7),BS$7=(VLOOKUP(BS$7,Data!$A$2:$A$852,1,FALSE)),0))),"H",IF(AND(BS$7&gt;=$J35,BS$7&lt;=$L35),($D35*$P35/$M35),0))),IF(AND(BS$7&gt;=$J35,BS$7&lt;=$L35),(($D35*$P35)/$M35),0))))))</f>
        <v>0</v>
      </c>
      <c r="BT36" s="37">
        <f>IF(BT$7&gt;$L35,(((IF(Data!$C$2&gt;0,(IF(OR(BT$5=Data!$F$2,BT$5=Data!$G$2,(IF(COUNTIF(Data!$A$2:$A$939,BT$7),BT$7=(VLOOKUP(BT$7,Data!$A$2:$A$852,1,FALSE)),0))),"H",IF(AND(BT$7&gt;=$J35,BT$7&lt;=$K35),($D35*(1-$P35)/$N35),0))),IF(AND(BT$7&gt;=$J35,BT$7&lt;=$K35),(($D35-$O35)/$N35),0))))),(((IF(Data!$C$2&gt;0,(IF(OR(BT$5=Data!$F$2,BT$5=Data!$G$2,(IF(COUNTIF(Data!$A$2:$A$939,BT$7),BT$7=(VLOOKUP(BT$7,Data!$A$2:$A$852,1,FALSE)),0))),"H",IF(AND(BT$7&gt;=$J35,BT$7&lt;=$L35),($D35*$P35/$M35),0))),IF(AND(BT$7&gt;=$J35,BT$7&lt;=$L35),(($D35*$P35)/$M35),0))))))</f>
        <v>0</v>
      </c>
      <c r="BU36" s="37">
        <f>IF(BU$7&gt;$L35,(((IF(Data!$C$2&gt;0,(IF(OR(BU$5=Data!$F$2,BU$5=Data!$G$2,(IF(COUNTIF(Data!$A$2:$A$939,BU$7),BU$7=(VLOOKUP(BU$7,Data!$A$2:$A$852,1,FALSE)),0))),"H",IF(AND(BU$7&gt;=$J35,BU$7&lt;=$K35),($D35*(1-$P35)/$N35),0))),IF(AND(BU$7&gt;=$J35,BU$7&lt;=$K35),(($D35-$O35)/$N35),0))))),(((IF(Data!$C$2&gt;0,(IF(OR(BU$5=Data!$F$2,BU$5=Data!$G$2,(IF(COUNTIF(Data!$A$2:$A$939,BU$7),BU$7=(VLOOKUP(BU$7,Data!$A$2:$A$852,1,FALSE)),0))),"H",IF(AND(BU$7&gt;=$J35,BU$7&lt;=$L35),($D35*$P35/$M35),0))),IF(AND(BU$7&gt;=$J35,BU$7&lt;=$L35),(($D35*$P35)/$M35),0))))))</f>
        <v>0</v>
      </c>
      <c r="BV36" s="37" t="str">
        <f>IF(BV$7&gt;$L35,(((IF(Data!$C$2&gt;0,(IF(OR(BV$5=Data!$F$2,BV$5=Data!$G$2,(IF(COUNTIF(Data!$A$2:$A$939,BV$7),BV$7=(VLOOKUP(BV$7,Data!$A$2:$A$852,1,FALSE)),0))),"H",IF(AND(BV$7&gt;=$J35,BV$7&lt;=$K35),($D35*(1-$P35)/$N35),0))),IF(AND(BV$7&gt;=$J35,BV$7&lt;=$K35),(($D35-$O35)/$N35),0))))),(((IF(Data!$C$2&gt;0,(IF(OR(BV$5=Data!$F$2,BV$5=Data!$G$2,(IF(COUNTIF(Data!$A$2:$A$939,BV$7),BV$7=(VLOOKUP(BV$7,Data!$A$2:$A$852,1,FALSE)),0))),"H",IF(AND(BV$7&gt;=$J35,BV$7&lt;=$L35),($D35*$P35/$M35),0))),IF(AND(BV$7&gt;=$J35,BV$7&lt;=$L35),(($D35*$P35)/$M35),0))))))</f>
        <v>H</v>
      </c>
      <c r="BW36" s="37" t="str">
        <f>IF(BW$7&gt;$L35,(((IF(Data!$C$2&gt;0,(IF(OR(BW$5=Data!$F$2,BW$5=Data!$G$2,(IF(COUNTIF(Data!$A$2:$A$939,BW$7),BW$7=(VLOOKUP(BW$7,Data!$A$2:$A$852,1,FALSE)),0))),"H",IF(AND(BW$7&gt;=$J35,BW$7&lt;=$K35),($D35*(1-$P35)/$N35),0))),IF(AND(BW$7&gt;=$J35,BW$7&lt;=$K35),(($D35-$O35)/$N35),0))))),(((IF(Data!$C$2&gt;0,(IF(OR(BW$5=Data!$F$2,BW$5=Data!$G$2,(IF(COUNTIF(Data!$A$2:$A$939,BW$7),BW$7=(VLOOKUP(BW$7,Data!$A$2:$A$852,1,FALSE)),0))),"H",IF(AND(BW$7&gt;=$J35,BW$7&lt;=$L35),($D35*$P35/$M35),0))),IF(AND(BW$7&gt;=$J35,BW$7&lt;=$L35),(($D35*$P35)/$M35),0))))))</f>
        <v>H</v>
      </c>
      <c r="BX36" s="37">
        <f>IF(BX$7&gt;$L35,(((IF(Data!$C$2&gt;0,(IF(OR(BX$5=Data!$F$2,BX$5=Data!$G$2,(IF(COUNTIF(Data!$A$2:$A$939,BX$7),BX$7=(VLOOKUP(BX$7,Data!$A$2:$A$852,1,FALSE)),0))),"H",IF(AND(BX$7&gt;=$J35,BX$7&lt;=$K35),($D35*(1-$P35)/$N35),0))),IF(AND(BX$7&gt;=$J35,BX$7&lt;=$K35),(($D35-$O35)/$N35),0))))),(((IF(Data!$C$2&gt;0,(IF(OR(BX$5=Data!$F$2,BX$5=Data!$G$2,(IF(COUNTIF(Data!$A$2:$A$939,BX$7),BX$7=(VLOOKUP(BX$7,Data!$A$2:$A$852,1,FALSE)),0))),"H",IF(AND(BX$7&gt;=$J35,BX$7&lt;=$L35),($D35*$P35/$M35),0))),IF(AND(BX$7&gt;=$J35,BX$7&lt;=$L35),(($D35*$P35)/$M35),0))))))</f>
        <v>0</v>
      </c>
      <c r="BY36" s="37">
        <f>IF(BY$7&gt;$L35,(((IF(Data!$C$2&gt;0,(IF(OR(BY$5=Data!$F$2,BY$5=Data!$G$2,(IF(COUNTIF(Data!$A$2:$A$939,BY$7),BY$7=(VLOOKUP(BY$7,Data!$A$2:$A$852,1,FALSE)),0))),"H",IF(AND(BY$7&gt;=$J35,BY$7&lt;=$K35),($D35*(1-$P35)/$N35),0))),IF(AND(BY$7&gt;=$J35,BY$7&lt;=$K35),(($D35-$O35)/$N35),0))))),(((IF(Data!$C$2&gt;0,(IF(OR(BY$5=Data!$F$2,BY$5=Data!$G$2,(IF(COUNTIF(Data!$A$2:$A$939,BY$7),BY$7=(VLOOKUP(BY$7,Data!$A$2:$A$852,1,FALSE)),0))),"H",IF(AND(BY$7&gt;=$J35,BY$7&lt;=$L35),($D35*$P35/$M35),0))),IF(AND(BY$7&gt;=$J35,BY$7&lt;=$L35),(($D35*$P35)/$M35),0))))))</f>
        <v>0</v>
      </c>
      <c r="BZ36" s="37">
        <f>IF(BZ$7&gt;$L35,(((IF(Data!$C$2&gt;0,(IF(OR(BZ$5=Data!$F$2,BZ$5=Data!$G$2,(IF(COUNTIF(Data!$A$2:$A$939,BZ$7),BZ$7=(VLOOKUP(BZ$7,Data!$A$2:$A$852,1,FALSE)),0))),"H",IF(AND(BZ$7&gt;=$J35,BZ$7&lt;=$K35),($D35*(1-$P35)/$N35),0))),IF(AND(BZ$7&gt;=$J35,BZ$7&lt;=$K35),(($D35-$O35)/$N35),0))))),(((IF(Data!$C$2&gt;0,(IF(OR(BZ$5=Data!$F$2,BZ$5=Data!$G$2,(IF(COUNTIF(Data!$A$2:$A$939,BZ$7),BZ$7=(VLOOKUP(BZ$7,Data!$A$2:$A$852,1,FALSE)),0))),"H",IF(AND(BZ$7&gt;=$J35,BZ$7&lt;=$L35),($D35*$P35/$M35),0))),IF(AND(BZ$7&gt;=$J35,BZ$7&lt;=$L35),(($D35*$P35)/$M35),0))))))</f>
        <v>0</v>
      </c>
      <c r="CA36" s="37">
        <f>IF(CA$7&gt;$L35,(((IF(Data!$C$2&gt;0,(IF(OR(CA$5=Data!$F$2,CA$5=Data!$G$2,(IF(COUNTIF(Data!$A$2:$A$939,CA$7),CA$7=(VLOOKUP(CA$7,Data!$A$2:$A$852,1,FALSE)),0))),"H",IF(AND(CA$7&gt;=$J35,CA$7&lt;=$K35),($D35*(1-$P35)/$N35),0))),IF(AND(CA$7&gt;=$J35,CA$7&lt;=$K35),(($D35-$O35)/$N35),0))))),(((IF(Data!$C$2&gt;0,(IF(OR(CA$5=Data!$F$2,CA$5=Data!$G$2,(IF(COUNTIF(Data!$A$2:$A$939,CA$7),CA$7=(VLOOKUP(CA$7,Data!$A$2:$A$852,1,FALSE)),0))),"H",IF(AND(CA$7&gt;=$J35,CA$7&lt;=$L35),($D35*$P35/$M35),0))),IF(AND(CA$7&gt;=$J35,CA$7&lt;=$L35),(($D35*$P35)/$M35),0))))))</f>
        <v>0</v>
      </c>
      <c r="CB36" s="37">
        <f>IF(CB$7&gt;$L35,(((IF(Data!$C$2&gt;0,(IF(OR(CB$5=Data!$F$2,CB$5=Data!$G$2,(IF(COUNTIF(Data!$A$2:$A$939,CB$7),CB$7=(VLOOKUP(CB$7,Data!$A$2:$A$852,1,FALSE)),0))),"H",IF(AND(CB$7&gt;=$J35,CB$7&lt;=$K35),($D35*(1-$P35)/$N35),0))),IF(AND(CB$7&gt;=$J35,CB$7&lt;=$K35),(($D35-$O35)/$N35),0))))),(((IF(Data!$C$2&gt;0,(IF(OR(CB$5=Data!$F$2,CB$5=Data!$G$2,(IF(COUNTIF(Data!$A$2:$A$939,CB$7),CB$7=(VLOOKUP(CB$7,Data!$A$2:$A$852,1,FALSE)),0))),"H",IF(AND(CB$7&gt;=$J35,CB$7&lt;=$L35),($D35*$P35/$M35),0))),IF(AND(CB$7&gt;=$J35,CB$7&lt;=$L35),(($D35*$P35)/$M35),0))))))</f>
        <v>0</v>
      </c>
      <c r="CC36" s="37" t="str">
        <f>IF(CC$7&gt;$L35,(((IF(Data!$C$2&gt;0,(IF(OR(CC$5=Data!$F$2,CC$5=Data!$G$2,(IF(COUNTIF(Data!$A$2:$A$939,CC$7),CC$7=(VLOOKUP(CC$7,Data!$A$2:$A$852,1,FALSE)),0))),"H",IF(AND(CC$7&gt;=$J35,CC$7&lt;=$K35),($D35*(1-$P35)/$N35),0))),IF(AND(CC$7&gt;=$J35,CC$7&lt;=$K35),(($D35-$O35)/$N35),0))))),(((IF(Data!$C$2&gt;0,(IF(OR(CC$5=Data!$F$2,CC$5=Data!$G$2,(IF(COUNTIF(Data!$A$2:$A$939,CC$7),CC$7=(VLOOKUP(CC$7,Data!$A$2:$A$852,1,FALSE)),0))),"H",IF(AND(CC$7&gt;=$J35,CC$7&lt;=$L35),($D35*$P35/$M35),0))),IF(AND(CC$7&gt;=$J35,CC$7&lt;=$L35),(($D35*$P35)/$M35),0))))))</f>
        <v>H</v>
      </c>
      <c r="CD36" s="37" t="str">
        <f>IF(CD$7&gt;$L35,(((IF(Data!$C$2&gt;0,(IF(OR(CD$5=Data!$F$2,CD$5=Data!$G$2,(IF(COUNTIF(Data!$A$2:$A$939,CD$7),CD$7=(VLOOKUP(CD$7,Data!$A$2:$A$852,1,FALSE)),0))),"H",IF(AND(CD$7&gt;=$J35,CD$7&lt;=$K35),($D35*(1-$P35)/$N35),0))),IF(AND(CD$7&gt;=$J35,CD$7&lt;=$K35),(($D35-$O35)/$N35),0))))),(((IF(Data!$C$2&gt;0,(IF(OR(CD$5=Data!$F$2,CD$5=Data!$G$2,(IF(COUNTIF(Data!$A$2:$A$939,CD$7),CD$7=(VLOOKUP(CD$7,Data!$A$2:$A$852,1,FALSE)),0))),"H",IF(AND(CD$7&gt;=$J35,CD$7&lt;=$L35),($D35*$P35/$M35),0))),IF(AND(CD$7&gt;=$J35,CD$7&lt;=$L35),(($D35*$P35)/$M35),0))))))</f>
        <v>H</v>
      </c>
      <c r="CE36" s="37">
        <f>IF(CE$7&gt;$L35,(((IF(Data!$C$2&gt;0,(IF(OR(CE$5=Data!$F$2,CE$5=Data!$G$2,(IF(COUNTIF(Data!$A$2:$A$939,CE$7),CE$7=(VLOOKUP(CE$7,Data!$A$2:$A$852,1,FALSE)),0))),"H",IF(AND(CE$7&gt;=$J35,CE$7&lt;=$K35),($D35*(1-$P35)/$N35),0))),IF(AND(CE$7&gt;=$J35,CE$7&lt;=$K35),(($D35-$O35)/$N35),0))))),(((IF(Data!$C$2&gt;0,(IF(OR(CE$5=Data!$F$2,CE$5=Data!$G$2,(IF(COUNTIF(Data!$A$2:$A$939,CE$7),CE$7=(VLOOKUP(CE$7,Data!$A$2:$A$852,1,FALSE)),0))),"H",IF(AND(CE$7&gt;=$J35,CE$7&lt;=$L35),($D35*$P35/$M35),0))),IF(AND(CE$7&gt;=$J35,CE$7&lt;=$L35),(($D35*$P35)/$M35),0))))))</f>
        <v>0</v>
      </c>
      <c r="CF36" s="37">
        <f>IF(CF$7&gt;$L35,(((IF(Data!$C$2&gt;0,(IF(OR(CF$5=Data!$F$2,CF$5=Data!$G$2,(IF(COUNTIF(Data!$A$2:$A$939,CF$7),CF$7=(VLOOKUP(CF$7,Data!$A$2:$A$852,1,FALSE)),0))),"H",IF(AND(CF$7&gt;=$J35,CF$7&lt;=$K35),($D35*(1-$P35)/$N35),0))),IF(AND(CF$7&gt;=$J35,CF$7&lt;=$K35),(($D35-$O35)/$N35),0))))),(((IF(Data!$C$2&gt;0,(IF(OR(CF$5=Data!$F$2,CF$5=Data!$G$2,(IF(COUNTIF(Data!$A$2:$A$939,CF$7),CF$7=(VLOOKUP(CF$7,Data!$A$2:$A$852,1,FALSE)),0))),"H",IF(AND(CF$7&gt;=$J35,CF$7&lt;=$L35),($D35*$P35/$M35),0))),IF(AND(CF$7&gt;=$J35,CF$7&lt;=$L35),(($D35*$P35)/$M35),0))))))</f>
        <v>0</v>
      </c>
      <c r="CG36" s="37">
        <f>IF(CG$7&gt;$L35,(((IF(Data!$C$2&gt;0,(IF(OR(CG$5=Data!$F$2,CG$5=Data!$G$2,(IF(COUNTIF(Data!$A$2:$A$939,CG$7),CG$7=(VLOOKUP(CG$7,Data!$A$2:$A$852,1,FALSE)),0))),"H",IF(AND(CG$7&gt;=$J35,CG$7&lt;=$K35),($D35*(1-$P35)/$N35),0))),IF(AND(CG$7&gt;=$J35,CG$7&lt;=$K35),(($D35-$O35)/$N35),0))))),(((IF(Data!$C$2&gt;0,(IF(OR(CG$5=Data!$F$2,CG$5=Data!$G$2,(IF(COUNTIF(Data!$A$2:$A$939,CG$7),CG$7=(VLOOKUP(CG$7,Data!$A$2:$A$852,1,FALSE)),0))),"H",IF(AND(CG$7&gt;=$J35,CG$7&lt;=$L35),($D35*$P35/$M35),0))),IF(AND(CG$7&gt;=$J35,CG$7&lt;=$L35),(($D35*$P35)/$M35),0))))))</f>
        <v>0</v>
      </c>
      <c r="CH36" s="37">
        <f>IF(CH$7&gt;$L35,(((IF(Data!$C$2&gt;0,(IF(OR(CH$5=Data!$F$2,CH$5=Data!$G$2,(IF(COUNTIF(Data!$A$2:$A$939,CH$7),CH$7=(VLOOKUP(CH$7,Data!$A$2:$A$852,1,FALSE)),0))),"H",IF(AND(CH$7&gt;=$J35,CH$7&lt;=$K35),($D35*(1-$P35)/$N35),0))),IF(AND(CH$7&gt;=$J35,CH$7&lt;=$K35),(($D35-$O35)/$N35),0))))),(((IF(Data!$C$2&gt;0,(IF(OR(CH$5=Data!$F$2,CH$5=Data!$G$2,(IF(COUNTIF(Data!$A$2:$A$939,CH$7),CH$7=(VLOOKUP(CH$7,Data!$A$2:$A$852,1,FALSE)),0))),"H",IF(AND(CH$7&gt;=$J35,CH$7&lt;=$L35),($D35*$P35/$M35),0))),IF(AND(CH$7&gt;=$J35,CH$7&lt;=$L35),(($D35*$P35)/$M35),0))))))</f>
        <v>0</v>
      </c>
      <c r="CI36" s="37">
        <f>IF(CI$7&gt;$L35,(((IF(Data!$C$2&gt;0,(IF(OR(CI$5=Data!$F$2,CI$5=Data!$G$2,(IF(COUNTIF(Data!$A$2:$A$939,CI$7),CI$7=(VLOOKUP(CI$7,Data!$A$2:$A$852,1,FALSE)),0))),"H",IF(AND(CI$7&gt;=$J35,CI$7&lt;=$K35),($D35*(1-$P35)/$N35),0))),IF(AND(CI$7&gt;=$J35,CI$7&lt;=$K35),(($D35-$O35)/$N35),0))))),(((IF(Data!$C$2&gt;0,(IF(OR(CI$5=Data!$F$2,CI$5=Data!$G$2,(IF(COUNTIF(Data!$A$2:$A$939,CI$7),CI$7=(VLOOKUP(CI$7,Data!$A$2:$A$852,1,FALSE)),0))),"H",IF(AND(CI$7&gt;=$J35,CI$7&lt;=$L35),($D35*$P35/$M35),0))),IF(AND(CI$7&gt;=$J35,CI$7&lt;=$L35),(($D35*$P35)/$M35),0))))))</f>
        <v>0</v>
      </c>
      <c r="CJ36" s="37" t="str">
        <f>IF(CJ$7&gt;$L35,(((IF(Data!$C$2&gt;0,(IF(OR(CJ$5=Data!$F$2,CJ$5=Data!$G$2,(IF(COUNTIF(Data!$A$2:$A$939,CJ$7),CJ$7=(VLOOKUP(CJ$7,Data!$A$2:$A$852,1,FALSE)),0))),"H",IF(AND(CJ$7&gt;=$J35,CJ$7&lt;=$K35),($D35*(1-$P35)/$N35),0))),IF(AND(CJ$7&gt;=$J35,CJ$7&lt;=$K35),(($D35-$O35)/$N35),0))))),(((IF(Data!$C$2&gt;0,(IF(OR(CJ$5=Data!$F$2,CJ$5=Data!$G$2,(IF(COUNTIF(Data!$A$2:$A$939,CJ$7),CJ$7=(VLOOKUP(CJ$7,Data!$A$2:$A$852,1,FALSE)),0))),"H",IF(AND(CJ$7&gt;=$J35,CJ$7&lt;=$L35),($D35*$P35/$M35),0))),IF(AND(CJ$7&gt;=$J35,CJ$7&lt;=$L35),(($D35*$P35)/$M35),0))))))</f>
        <v>H</v>
      </c>
      <c r="CK36" s="37" t="str">
        <f>IF(CK$7&gt;$L35,(((IF(Data!$C$2&gt;0,(IF(OR(CK$5=Data!$F$2,CK$5=Data!$G$2,(IF(COUNTIF(Data!$A$2:$A$939,CK$7),CK$7=(VLOOKUP(CK$7,Data!$A$2:$A$852,1,FALSE)),0))),"H",IF(AND(CK$7&gt;=$J35,CK$7&lt;=$K35),($D35*(1-$P35)/$N35),0))),IF(AND(CK$7&gt;=$J35,CK$7&lt;=$K35),(($D35-$O35)/$N35),0))))),(((IF(Data!$C$2&gt;0,(IF(OR(CK$5=Data!$F$2,CK$5=Data!$G$2,(IF(COUNTIF(Data!$A$2:$A$939,CK$7),CK$7=(VLOOKUP(CK$7,Data!$A$2:$A$852,1,FALSE)),0))),"H",IF(AND(CK$7&gt;=$J35,CK$7&lt;=$L35),($D35*$P35/$M35),0))),IF(AND(CK$7&gt;=$J35,CK$7&lt;=$L35),(($D35*$P35)/$M35),0))))))</f>
        <v>H</v>
      </c>
      <c r="CL36" s="37">
        <f>IF(CL$7&gt;$L35,(((IF(Data!$C$2&gt;0,(IF(OR(CL$5=Data!$F$2,CL$5=Data!$G$2,(IF(COUNTIF(Data!$A$2:$A$939,CL$7),CL$7=(VLOOKUP(CL$7,Data!$A$2:$A$852,1,FALSE)),0))),"H",IF(AND(CL$7&gt;=$J35,CL$7&lt;=$K35),($D35*(1-$P35)/$N35),0))),IF(AND(CL$7&gt;=$J35,CL$7&lt;=$K35),(($D35-$O35)/$N35),0))))),(((IF(Data!$C$2&gt;0,(IF(OR(CL$5=Data!$F$2,CL$5=Data!$G$2,(IF(COUNTIF(Data!$A$2:$A$939,CL$7),CL$7=(VLOOKUP(CL$7,Data!$A$2:$A$852,1,FALSE)),0))),"H",IF(AND(CL$7&gt;=$J35,CL$7&lt;=$L35),($D35*$P35/$M35),0))),IF(AND(CL$7&gt;=$J35,CL$7&lt;=$L35),(($D35*$P35)/$M35),0))))))</f>
        <v>0</v>
      </c>
      <c r="CM36" s="37">
        <f>IF(CM$7&gt;$L35,(((IF(Data!$C$2&gt;0,(IF(OR(CM$5=Data!$F$2,CM$5=Data!$G$2,(IF(COUNTIF(Data!$A$2:$A$939,CM$7),CM$7=(VLOOKUP(CM$7,Data!$A$2:$A$852,1,FALSE)),0))),"H",IF(AND(CM$7&gt;=$J35,CM$7&lt;=$K35),($D35*(1-$P35)/$N35),0))),IF(AND(CM$7&gt;=$J35,CM$7&lt;=$K35),(($D35-$O35)/$N35),0))))),(((IF(Data!$C$2&gt;0,(IF(OR(CM$5=Data!$F$2,CM$5=Data!$G$2,(IF(COUNTIF(Data!$A$2:$A$939,CM$7),CM$7=(VLOOKUP(CM$7,Data!$A$2:$A$852,1,FALSE)),0))),"H",IF(AND(CM$7&gt;=$J35,CM$7&lt;=$L35),($D35*$P35/$M35),0))),IF(AND(CM$7&gt;=$J35,CM$7&lt;=$L35),(($D35*$P35)/$M35),0))))))</f>
        <v>0</v>
      </c>
      <c r="CN36" s="37">
        <f>IF(CN$7&gt;$L35,(((IF(Data!$C$2&gt;0,(IF(OR(CN$5=Data!$F$2,CN$5=Data!$G$2,(IF(COUNTIF(Data!$A$2:$A$939,CN$7),CN$7=(VLOOKUP(CN$7,Data!$A$2:$A$852,1,FALSE)),0))),"H",IF(AND(CN$7&gt;=$J35,CN$7&lt;=$K35),($D35*(1-$P35)/$N35),0))),IF(AND(CN$7&gt;=$J35,CN$7&lt;=$K35),(($D35-$O35)/$N35),0))))),(((IF(Data!$C$2&gt;0,(IF(OR(CN$5=Data!$F$2,CN$5=Data!$G$2,(IF(COUNTIF(Data!$A$2:$A$939,CN$7),CN$7=(VLOOKUP(CN$7,Data!$A$2:$A$852,1,FALSE)),0))),"H",IF(AND(CN$7&gt;=$J35,CN$7&lt;=$L35),($D35*$P35/$M35),0))),IF(AND(CN$7&gt;=$J35,CN$7&lt;=$L35),(($D35*$P35)/$M35),0))))))</f>
        <v>0</v>
      </c>
      <c r="CO36" s="37">
        <f>IF(CO$7&gt;$L35,(((IF(Data!$C$2&gt;0,(IF(OR(CO$5=Data!$F$2,CO$5=Data!$G$2,(IF(COUNTIF(Data!$A$2:$A$939,CO$7),CO$7=(VLOOKUP(CO$7,Data!$A$2:$A$852,1,FALSE)),0))),"H",IF(AND(CO$7&gt;=$J35,CO$7&lt;=$K35),($D35*(1-$P35)/$N35),0))),IF(AND(CO$7&gt;=$J35,CO$7&lt;=$K35),(($D35-$O35)/$N35),0))))),(((IF(Data!$C$2&gt;0,(IF(OR(CO$5=Data!$F$2,CO$5=Data!$G$2,(IF(COUNTIF(Data!$A$2:$A$939,CO$7),CO$7=(VLOOKUP(CO$7,Data!$A$2:$A$852,1,FALSE)),0))),"H",IF(AND(CO$7&gt;=$J35,CO$7&lt;=$L35),($D35*$P35/$M35),0))),IF(AND(CO$7&gt;=$J35,CO$7&lt;=$L35),(($D35*$P35)/$M35),0))))))</f>
        <v>0</v>
      </c>
      <c r="CP36" s="37">
        <f>IF(CP$7&gt;$L35,(((IF(Data!$C$2&gt;0,(IF(OR(CP$5=Data!$F$2,CP$5=Data!$G$2,(IF(COUNTIF(Data!$A$2:$A$939,CP$7),CP$7=(VLOOKUP(CP$7,Data!$A$2:$A$852,1,FALSE)),0))),"H",IF(AND(CP$7&gt;=$J35,CP$7&lt;=$K35),($D35*(1-$P35)/$N35),0))),IF(AND(CP$7&gt;=$J35,CP$7&lt;=$K35),(($D35-$O35)/$N35),0))))),(((IF(Data!$C$2&gt;0,(IF(OR(CP$5=Data!$F$2,CP$5=Data!$G$2,(IF(COUNTIF(Data!$A$2:$A$939,CP$7),CP$7=(VLOOKUP(CP$7,Data!$A$2:$A$852,1,FALSE)),0))),"H",IF(AND(CP$7&gt;=$J35,CP$7&lt;=$L35),($D35*$P35/$M35),0))),IF(AND(CP$7&gt;=$J35,CP$7&lt;=$L35),(($D35*$P35)/$M35),0))))))</f>
        <v>0</v>
      </c>
      <c r="CQ36" s="37" t="str">
        <f>IF(CQ$7&gt;$L35,(((IF(Data!$C$2&gt;0,(IF(OR(CQ$5=Data!$F$2,CQ$5=Data!$G$2,(IF(COUNTIF(Data!$A$2:$A$939,CQ$7),CQ$7=(VLOOKUP(CQ$7,Data!$A$2:$A$852,1,FALSE)),0))),"H",IF(AND(CQ$7&gt;=$J35,CQ$7&lt;=$K35),($D35*(1-$P35)/$N35),0))),IF(AND(CQ$7&gt;=$J35,CQ$7&lt;=$K35),(($D35-$O35)/$N35),0))))),(((IF(Data!$C$2&gt;0,(IF(OR(CQ$5=Data!$F$2,CQ$5=Data!$G$2,(IF(COUNTIF(Data!$A$2:$A$939,CQ$7),CQ$7=(VLOOKUP(CQ$7,Data!$A$2:$A$852,1,FALSE)),0))),"H",IF(AND(CQ$7&gt;=$J35,CQ$7&lt;=$L35),($D35*$P35/$M35),0))),IF(AND(CQ$7&gt;=$J35,CQ$7&lt;=$L35),(($D35*$P35)/$M35),0))))))</f>
        <v>H</v>
      </c>
      <c r="CR36" s="37" t="str">
        <f>IF(CR$7&gt;$L35,(((IF(Data!$C$2&gt;0,(IF(OR(CR$5=Data!$F$2,CR$5=Data!$G$2,(IF(COUNTIF(Data!$A$2:$A$939,CR$7),CR$7=(VLOOKUP(CR$7,Data!$A$2:$A$852,1,FALSE)),0))),"H",IF(AND(CR$7&gt;=$J35,CR$7&lt;=$K35),($D35*(1-$P35)/$N35),0))),IF(AND(CR$7&gt;=$J35,CR$7&lt;=$K35),(($D35-$O35)/$N35),0))))),(((IF(Data!$C$2&gt;0,(IF(OR(CR$5=Data!$F$2,CR$5=Data!$G$2,(IF(COUNTIF(Data!$A$2:$A$939,CR$7),CR$7=(VLOOKUP(CR$7,Data!$A$2:$A$852,1,FALSE)),0))),"H",IF(AND(CR$7&gt;=$J35,CR$7&lt;=$L35),($D35*$P35/$M35),0))),IF(AND(CR$7&gt;=$J35,CR$7&lt;=$L35),(($D35*$P35)/$M35),0))))))</f>
        <v>H</v>
      </c>
      <c r="CS36" s="37">
        <f>IF(CS$7&gt;$L35,(((IF(Data!$C$2&gt;0,(IF(OR(CS$5=Data!$F$2,CS$5=Data!$G$2,(IF(COUNTIF(Data!$A$2:$A$939,CS$7),CS$7=(VLOOKUP(CS$7,Data!$A$2:$A$852,1,FALSE)),0))),"H",IF(AND(CS$7&gt;=$J35,CS$7&lt;=$K35),($D35*(1-$P35)/$N35),0))),IF(AND(CS$7&gt;=$J35,CS$7&lt;=$K35),(($D35-$O35)/$N35),0))))),(((IF(Data!$C$2&gt;0,(IF(OR(CS$5=Data!$F$2,CS$5=Data!$G$2,(IF(COUNTIF(Data!$A$2:$A$939,CS$7),CS$7=(VLOOKUP(CS$7,Data!$A$2:$A$852,1,FALSE)),0))),"H",IF(AND(CS$7&gt;=$J35,CS$7&lt;=$L35),($D35*$P35/$M35),0))),IF(AND(CS$7&gt;=$J35,CS$7&lt;=$L35),(($D35*$P35)/$M35),0))))))</f>
        <v>0</v>
      </c>
      <c r="CT36" s="37">
        <f>IF(CT$7&gt;$L35,(((IF(Data!$C$2&gt;0,(IF(OR(CT$5=Data!$F$2,CT$5=Data!$G$2,(IF(COUNTIF(Data!$A$2:$A$939,CT$7),CT$7=(VLOOKUP(CT$7,Data!$A$2:$A$852,1,FALSE)),0))),"H",IF(AND(CT$7&gt;=$J35,CT$7&lt;=$K35),($D35*(1-$P35)/$N35),0))),IF(AND(CT$7&gt;=$J35,CT$7&lt;=$K35),(($D35-$O35)/$N35),0))))),(((IF(Data!$C$2&gt;0,(IF(OR(CT$5=Data!$F$2,CT$5=Data!$G$2,(IF(COUNTIF(Data!$A$2:$A$939,CT$7),CT$7=(VLOOKUP(CT$7,Data!$A$2:$A$852,1,FALSE)),0))),"H",IF(AND(CT$7&gt;=$J35,CT$7&lt;=$L35),($D35*$P35/$M35),0))),IF(AND(CT$7&gt;=$J35,CT$7&lt;=$L35),(($D35*$P35)/$M35),0))))))</f>
        <v>0</v>
      </c>
      <c r="CU36" s="37">
        <f>IF(CU$7&gt;$L35,(((IF(Data!$C$2&gt;0,(IF(OR(CU$5=Data!$F$2,CU$5=Data!$G$2,(IF(COUNTIF(Data!$A$2:$A$939,CU$7),CU$7=(VLOOKUP(CU$7,Data!$A$2:$A$852,1,FALSE)),0))),"H",IF(AND(CU$7&gt;=$J35,CU$7&lt;=$K35),($D35*(1-$P35)/$N35),0))),IF(AND(CU$7&gt;=$J35,CU$7&lt;=$K35),(($D35-$O35)/$N35),0))))),(((IF(Data!$C$2&gt;0,(IF(OR(CU$5=Data!$F$2,CU$5=Data!$G$2,(IF(COUNTIF(Data!$A$2:$A$939,CU$7),CU$7=(VLOOKUP(CU$7,Data!$A$2:$A$852,1,FALSE)),0))),"H",IF(AND(CU$7&gt;=$J35,CU$7&lt;=$L35),($D35*$P35/$M35),0))),IF(AND(CU$7&gt;=$J35,CU$7&lt;=$L35),(($D35*$P35)/$M35),0))))))</f>
        <v>0</v>
      </c>
      <c r="CV36" s="37">
        <f>IF(CV$7&gt;$L35,(((IF(Data!$C$2&gt;0,(IF(OR(CV$5=Data!$F$2,CV$5=Data!$G$2,(IF(COUNTIF(Data!$A$2:$A$939,CV$7),CV$7=(VLOOKUP(CV$7,Data!$A$2:$A$852,1,FALSE)),0))),"H",IF(AND(CV$7&gt;=$J35,CV$7&lt;=$K35),($D35*(1-$P35)/$N35),0))),IF(AND(CV$7&gt;=$J35,CV$7&lt;=$K35),(($D35-$O35)/$N35),0))))),(((IF(Data!$C$2&gt;0,(IF(OR(CV$5=Data!$F$2,CV$5=Data!$G$2,(IF(COUNTIF(Data!$A$2:$A$939,CV$7),CV$7=(VLOOKUP(CV$7,Data!$A$2:$A$852,1,FALSE)),0))),"H",IF(AND(CV$7&gt;=$J35,CV$7&lt;=$L35),($D35*$P35/$M35),0))),IF(AND(CV$7&gt;=$J35,CV$7&lt;=$L35),(($D35*$P35)/$M35),0))))))</f>
        <v>0</v>
      </c>
      <c r="CW36" s="37">
        <f>IF(CW$7&gt;$L35,(((IF(Data!$C$2&gt;0,(IF(OR(CW$5=Data!$F$2,CW$5=Data!$G$2,(IF(COUNTIF(Data!$A$2:$A$939,CW$7),CW$7=(VLOOKUP(CW$7,Data!$A$2:$A$852,1,FALSE)),0))),"H",IF(AND(CW$7&gt;=$J35,CW$7&lt;=$K35),($D35*(1-$P35)/$N35),0))),IF(AND(CW$7&gt;=$J35,CW$7&lt;=$K35),(($D35-$O35)/$N35),0))))),(((IF(Data!$C$2&gt;0,(IF(OR(CW$5=Data!$F$2,CW$5=Data!$G$2,(IF(COUNTIF(Data!$A$2:$A$939,CW$7),CW$7=(VLOOKUP(CW$7,Data!$A$2:$A$852,1,FALSE)),0))),"H",IF(AND(CW$7&gt;=$J35,CW$7&lt;=$L35),($D35*$P35/$M35),0))),IF(AND(CW$7&gt;=$J35,CW$7&lt;=$L35),(($D35*$P35)/$M35),0))))))</f>
        <v>0</v>
      </c>
      <c r="CX36" s="37" t="str">
        <f>IF(CX$7&gt;$L35,(((IF(Data!$C$2&gt;0,(IF(OR(CX$5=Data!$F$2,CX$5=Data!$G$2,(IF(COUNTIF(Data!$A$2:$A$939,CX$7),CX$7=(VLOOKUP(CX$7,Data!$A$2:$A$852,1,FALSE)),0))),"H",IF(AND(CX$7&gt;=$J35,CX$7&lt;=$K35),($D35*(1-$P35)/$N35),0))),IF(AND(CX$7&gt;=$J35,CX$7&lt;=$K35),(($D35-$O35)/$N35),0))))),(((IF(Data!$C$2&gt;0,(IF(OR(CX$5=Data!$F$2,CX$5=Data!$G$2,(IF(COUNTIF(Data!$A$2:$A$939,CX$7),CX$7=(VLOOKUP(CX$7,Data!$A$2:$A$852,1,FALSE)),0))),"H",IF(AND(CX$7&gt;=$J35,CX$7&lt;=$L35),($D35*$P35/$M35),0))),IF(AND(CX$7&gt;=$J35,CX$7&lt;=$L35),(($D35*$P35)/$M35),0))))))</f>
        <v>H</v>
      </c>
      <c r="CY36" s="37" t="str">
        <f>IF(CY$7&gt;$L35,(((IF(Data!$C$2&gt;0,(IF(OR(CY$5=Data!$F$2,CY$5=Data!$G$2,(IF(COUNTIF(Data!$A$2:$A$939,CY$7),CY$7=(VLOOKUP(CY$7,Data!$A$2:$A$852,1,FALSE)),0))),"H",IF(AND(CY$7&gt;=$J35,CY$7&lt;=$K35),($D35*(1-$P35)/$N35),0))),IF(AND(CY$7&gt;=$J35,CY$7&lt;=$K35),(($D35-$O35)/$N35),0))))),(((IF(Data!$C$2&gt;0,(IF(OR(CY$5=Data!$F$2,CY$5=Data!$G$2,(IF(COUNTIF(Data!$A$2:$A$939,CY$7),CY$7=(VLOOKUP(CY$7,Data!$A$2:$A$852,1,FALSE)),0))),"H",IF(AND(CY$7&gt;=$J35,CY$7&lt;=$L35),($D35*$P35/$M35),0))),IF(AND(CY$7&gt;=$J35,CY$7&lt;=$L35),(($D35*$P35)/$M35),0))))))</f>
        <v>H</v>
      </c>
      <c r="CZ36" s="37">
        <f>IF(CZ$7&gt;$L35,(((IF(Data!$C$2&gt;0,(IF(OR(CZ$5=Data!$F$2,CZ$5=Data!$G$2,(IF(COUNTIF(Data!$A$2:$A$939,CZ$7),CZ$7=(VLOOKUP(CZ$7,Data!$A$2:$A$852,1,FALSE)),0))),"H",IF(AND(CZ$7&gt;=$J35,CZ$7&lt;=$K35),($D35*(1-$P35)/$N35),0))),IF(AND(CZ$7&gt;=$J35,CZ$7&lt;=$K35),(($D35-$O35)/$N35),0))))),(((IF(Data!$C$2&gt;0,(IF(OR(CZ$5=Data!$F$2,CZ$5=Data!$G$2,(IF(COUNTIF(Data!$A$2:$A$939,CZ$7),CZ$7=(VLOOKUP(CZ$7,Data!$A$2:$A$852,1,FALSE)),0))),"H",IF(AND(CZ$7&gt;=$J35,CZ$7&lt;=$L35),($D35*$P35/$M35),0))),IF(AND(CZ$7&gt;=$J35,CZ$7&lt;=$L35),(($D35*$P35)/$M35),0))))))</f>
        <v>0</v>
      </c>
      <c r="DA36" s="37">
        <f>IF(DA$7&gt;$L35,(((IF(Data!$C$2&gt;0,(IF(OR(DA$5=Data!$F$2,DA$5=Data!$G$2,(IF(COUNTIF(Data!$A$2:$A$939,DA$7),DA$7=(VLOOKUP(DA$7,Data!$A$2:$A$852,1,FALSE)),0))),"H",IF(AND(DA$7&gt;=$J35,DA$7&lt;=$K35),($D35*(1-$P35)/$N35),0))),IF(AND(DA$7&gt;=$J35,DA$7&lt;=$K35),(($D35-$O35)/$N35),0))))),(((IF(Data!$C$2&gt;0,(IF(OR(DA$5=Data!$F$2,DA$5=Data!$G$2,(IF(COUNTIF(Data!$A$2:$A$939,DA$7),DA$7=(VLOOKUP(DA$7,Data!$A$2:$A$852,1,FALSE)),0))),"H",IF(AND(DA$7&gt;=$J35,DA$7&lt;=$L35),($D35*$P35/$M35),0))),IF(AND(DA$7&gt;=$J35,DA$7&lt;=$L35),(($D35*$P35)/$M35),0))))))</f>
        <v>0</v>
      </c>
      <c r="DB36" s="37">
        <f>IF(DB$7&gt;$L35,(((IF(Data!$C$2&gt;0,(IF(OR(DB$5=Data!$F$2,DB$5=Data!$G$2,(IF(COUNTIF(Data!$A$2:$A$939,DB$7),DB$7=(VLOOKUP(DB$7,Data!$A$2:$A$852,1,FALSE)),0))),"H",IF(AND(DB$7&gt;=$J35,DB$7&lt;=$K35),($D35*(1-$P35)/$N35),0))),IF(AND(DB$7&gt;=$J35,DB$7&lt;=$K35),(($D35-$O35)/$N35),0))))),(((IF(Data!$C$2&gt;0,(IF(OR(DB$5=Data!$F$2,DB$5=Data!$G$2,(IF(COUNTIF(Data!$A$2:$A$939,DB$7),DB$7=(VLOOKUP(DB$7,Data!$A$2:$A$852,1,FALSE)),0))),"H",IF(AND(DB$7&gt;=$J35,DB$7&lt;=$L35),($D35*$P35/$M35),0))),IF(AND(DB$7&gt;=$J35,DB$7&lt;=$L35),(($D35*$P35)/$M35),0))))))</f>
        <v>8</v>
      </c>
      <c r="DC36" s="37">
        <f>IF(DC$7&gt;$L35,(((IF(Data!$C$2&gt;0,(IF(OR(DC$5=Data!$F$2,DC$5=Data!$G$2,(IF(COUNTIF(Data!$A$2:$A$939,DC$7),DC$7=(VLOOKUP(DC$7,Data!$A$2:$A$852,1,FALSE)),0))),"H",IF(AND(DC$7&gt;=$J35,DC$7&lt;=$K35),($D35*(1-$P35)/$N35),0))),IF(AND(DC$7&gt;=$J35,DC$7&lt;=$K35),(($D35-$O35)/$N35),0))))),(((IF(Data!$C$2&gt;0,(IF(OR(DC$5=Data!$F$2,DC$5=Data!$G$2,(IF(COUNTIF(Data!$A$2:$A$939,DC$7),DC$7=(VLOOKUP(DC$7,Data!$A$2:$A$852,1,FALSE)),0))),"H",IF(AND(DC$7&gt;=$J35,DC$7&lt;=$L35),($D35*$P35/$M35),0))),IF(AND(DC$7&gt;=$J35,DC$7&lt;=$L35),(($D35*$P35)/$M35),0))))))</f>
        <v>8</v>
      </c>
      <c r="DD36" s="37">
        <f>IF(DD$7&gt;$L35,(((IF(Data!$C$2&gt;0,(IF(OR(DD$5=Data!$F$2,DD$5=Data!$G$2,(IF(COUNTIF(Data!$A$2:$A$939,DD$7),DD$7=(VLOOKUP(DD$7,Data!$A$2:$A$852,1,FALSE)),0))),"H",IF(AND(DD$7&gt;=$J35,DD$7&lt;=$K35),($D35*(1-$P35)/$N35),0))),IF(AND(DD$7&gt;=$J35,DD$7&lt;=$K35),(($D35-$O35)/$N35),0))))),(((IF(Data!$C$2&gt;0,(IF(OR(DD$5=Data!$F$2,DD$5=Data!$G$2,(IF(COUNTIF(Data!$A$2:$A$939,DD$7),DD$7=(VLOOKUP(DD$7,Data!$A$2:$A$852,1,FALSE)),0))),"H",IF(AND(DD$7&gt;=$J35,DD$7&lt;=$L35),($D35*$P35/$M35),0))),IF(AND(DD$7&gt;=$J35,DD$7&lt;=$L35),(($D35*$P35)/$M35),0))))))</f>
        <v>8</v>
      </c>
      <c r="DE36" s="37" t="str">
        <f>IF(DE$7&gt;$L35,(((IF(Data!$C$2&gt;0,(IF(OR(DE$5=Data!$F$2,DE$5=Data!$G$2,(IF(COUNTIF(Data!$A$2:$A$939,DE$7),DE$7=(VLOOKUP(DE$7,Data!$A$2:$A$852,1,FALSE)),0))),"H",IF(AND(DE$7&gt;=$J35,DE$7&lt;=$K35),($D35*(1-$P35)/$N35),0))),IF(AND(DE$7&gt;=$J35,DE$7&lt;=$K35),(($D35-$O35)/$N35),0))))),(((IF(Data!$C$2&gt;0,(IF(OR(DE$5=Data!$F$2,DE$5=Data!$G$2,(IF(COUNTIF(Data!$A$2:$A$939,DE$7),DE$7=(VLOOKUP(DE$7,Data!$A$2:$A$852,1,FALSE)),0))),"H",IF(AND(DE$7&gt;=$J35,DE$7&lt;=$L35),($D35*$P35/$M35),0))),IF(AND(DE$7&gt;=$J35,DE$7&lt;=$L35),(($D35*$P35)/$M35),0))))))</f>
        <v>H</v>
      </c>
      <c r="DF36" s="37" t="str">
        <f>IF(DF$7&gt;$L35,(((IF(Data!$C$2&gt;0,(IF(OR(DF$5=Data!$F$2,DF$5=Data!$G$2,(IF(COUNTIF(Data!$A$2:$A$939,DF$7),DF$7=(VLOOKUP(DF$7,Data!$A$2:$A$852,1,FALSE)),0))),"H",IF(AND(DF$7&gt;=$J35,DF$7&lt;=$K35),($D35*(1-$P35)/$N35),0))),IF(AND(DF$7&gt;=$J35,DF$7&lt;=$K35),(($D35-$O35)/$N35),0))))),(((IF(Data!$C$2&gt;0,(IF(OR(DF$5=Data!$F$2,DF$5=Data!$G$2,(IF(COUNTIF(Data!$A$2:$A$939,DF$7),DF$7=(VLOOKUP(DF$7,Data!$A$2:$A$852,1,FALSE)),0))),"H",IF(AND(DF$7&gt;=$J35,DF$7&lt;=$L35),($D35*$P35/$M35),0))),IF(AND(DF$7&gt;=$J35,DF$7&lt;=$L35),(($D35*$P35)/$M35),0))))))</f>
        <v>H</v>
      </c>
      <c r="DG36" s="37">
        <f>IF(DG$7&gt;$L35,(((IF(Data!$C$2&gt;0,(IF(OR(DG$5=Data!$F$2,DG$5=Data!$G$2,(IF(COUNTIF(Data!$A$2:$A$939,DG$7),DG$7=(VLOOKUP(DG$7,Data!$A$2:$A$852,1,FALSE)),0))),"H",IF(AND(DG$7&gt;=$J35,DG$7&lt;=$K35),($D35*(1-$P35)/$N35),0))),IF(AND(DG$7&gt;=$J35,DG$7&lt;=$K35),(($D35-$O35)/$N35),0))))),(((IF(Data!$C$2&gt;0,(IF(OR(DG$5=Data!$F$2,DG$5=Data!$G$2,(IF(COUNTIF(Data!$A$2:$A$939,DG$7),DG$7=(VLOOKUP(DG$7,Data!$A$2:$A$852,1,FALSE)),0))),"H",IF(AND(DG$7&gt;=$J35,DG$7&lt;=$L35),($D35*$P35/$M35),0))),IF(AND(DG$7&gt;=$J35,DG$7&lt;=$L35),(($D35*$P35)/$M35),0))))))</f>
        <v>8</v>
      </c>
      <c r="DH36" s="37">
        <f>IF(DH$7&gt;$L35,(((IF(Data!$C$2&gt;0,(IF(OR(DH$5=Data!$F$2,DH$5=Data!$G$2,(IF(COUNTIF(Data!$A$2:$A$939,DH$7),DH$7=(VLOOKUP(DH$7,Data!$A$2:$A$852,1,FALSE)),0))),"H",IF(AND(DH$7&gt;=$J35,DH$7&lt;=$K35),($D35*(1-$P35)/$N35),0))),IF(AND(DH$7&gt;=$J35,DH$7&lt;=$K35),(($D35-$O35)/$N35),0))))),(((IF(Data!$C$2&gt;0,(IF(OR(DH$5=Data!$F$2,DH$5=Data!$G$2,(IF(COUNTIF(Data!$A$2:$A$939,DH$7),DH$7=(VLOOKUP(DH$7,Data!$A$2:$A$852,1,FALSE)),0))),"H",IF(AND(DH$7&gt;=$J35,DH$7&lt;=$L35),($D35*$P35/$M35),0))),IF(AND(DH$7&gt;=$J35,DH$7&lt;=$L35),(($D35*$P35)/$M35),0))))))</f>
        <v>8</v>
      </c>
      <c r="DI36" s="37">
        <f>IF(DI$7&gt;$L35,(((IF(Data!$C$2&gt;0,(IF(OR(DI$5=Data!$F$2,DI$5=Data!$G$2,(IF(COUNTIF(Data!$A$2:$A$939,DI$7),DI$7=(VLOOKUP(DI$7,Data!$A$2:$A$852,1,FALSE)),0))),"H",IF(AND(DI$7&gt;=$J35,DI$7&lt;=$K35),($D35*(1-$P35)/$N35),0))),IF(AND(DI$7&gt;=$J35,DI$7&lt;=$K35),(($D35-$O35)/$N35),0))))),(((IF(Data!$C$2&gt;0,(IF(OR(DI$5=Data!$F$2,DI$5=Data!$G$2,(IF(COUNTIF(Data!$A$2:$A$939,DI$7),DI$7=(VLOOKUP(DI$7,Data!$A$2:$A$852,1,FALSE)),0))),"H",IF(AND(DI$7&gt;=$J35,DI$7&lt;=$L35),($D35*$P35/$M35),0))),IF(AND(DI$7&gt;=$J35,DI$7&lt;=$L35),(($D35*$P35)/$M35),0))))))</f>
        <v>8</v>
      </c>
      <c r="DJ36" s="37">
        <f>IF(DJ$7&gt;$L35,(((IF(Data!$C$2&gt;0,(IF(OR(DJ$5=Data!$F$2,DJ$5=Data!$G$2,(IF(COUNTIF(Data!$A$2:$A$939,DJ$7),DJ$7=(VLOOKUP(DJ$7,Data!$A$2:$A$852,1,FALSE)),0))),"H",IF(AND(DJ$7&gt;=$J35,DJ$7&lt;=$K35),($D35*(1-$P35)/$N35),0))),IF(AND(DJ$7&gt;=$J35,DJ$7&lt;=$K35),(($D35-$O35)/$N35),0))))),(((IF(Data!$C$2&gt;0,(IF(OR(DJ$5=Data!$F$2,DJ$5=Data!$G$2,(IF(COUNTIF(Data!$A$2:$A$939,DJ$7),DJ$7=(VLOOKUP(DJ$7,Data!$A$2:$A$852,1,FALSE)),0))),"H",IF(AND(DJ$7&gt;=$J35,DJ$7&lt;=$L35),($D35*$P35/$M35),0))),IF(AND(DJ$7&gt;=$J35,DJ$7&lt;=$L35),(($D35*$P35)/$M35),0))))))</f>
        <v>0</v>
      </c>
      <c r="DK36" s="37">
        <f>IF(DK$7&gt;$L35,(((IF(Data!$C$2&gt;0,(IF(OR(DK$5=Data!$F$2,DK$5=Data!$G$2,(IF(COUNTIF(Data!$A$2:$A$939,DK$7),DK$7=(VLOOKUP(DK$7,Data!$A$2:$A$852,1,FALSE)),0))),"H",IF(AND(DK$7&gt;=$J35,DK$7&lt;=$K35),($D35*(1-$P35)/$N35),0))),IF(AND(DK$7&gt;=$J35,DK$7&lt;=$K35),(($D35-$O35)/$N35),0))))),(((IF(Data!$C$2&gt;0,(IF(OR(DK$5=Data!$F$2,DK$5=Data!$G$2,(IF(COUNTIF(Data!$A$2:$A$939,DK$7),DK$7=(VLOOKUP(DK$7,Data!$A$2:$A$852,1,FALSE)),0))),"H",IF(AND(DK$7&gt;=$J35,DK$7&lt;=$L35),($D35*$P35/$M35),0))),IF(AND(DK$7&gt;=$J35,DK$7&lt;=$L35),(($D35*$P35)/$M35),0))))))</f>
        <v>0</v>
      </c>
      <c r="DL36" s="37" t="str">
        <f>IF(DL$7&gt;$L35,(((IF(Data!$C$2&gt;0,(IF(OR(DL$5=Data!$F$2,DL$5=Data!$G$2,(IF(COUNTIF(Data!$A$2:$A$939,DL$7),DL$7=(VLOOKUP(DL$7,Data!$A$2:$A$852,1,FALSE)),0))),"H",IF(AND(DL$7&gt;=$J35,DL$7&lt;=$K35),($D35*(1-$P35)/$N35),0))),IF(AND(DL$7&gt;=$J35,DL$7&lt;=$K35),(($D35-$O35)/$N35),0))))),(((IF(Data!$C$2&gt;0,(IF(OR(DL$5=Data!$F$2,DL$5=Data!$G$2,(IF(COUNTIF(Data!$A$2:$A$939,DL$7),DL$7=(VLOOKUP(DL$7,Data!$A$2:$A$852,1,FALSE)),0))),"H",IF(AND(DL$7&gt;=$J35,DL$7&lt;=$L35),($D35*$P35/$M35),0))),IF(AND(DL$7&gt;=$J35,DL$7&lt;=$L35),(($D35*$P35)/$M35),0))))))</f>
        <v>H</v>
      </c>
      <c r="DM36" s="37" t="str">
        <f>IF(DM$7&gt;$L35,(((IF(Data!$C$2&gt;0,(IF(OR(DM$5=Data!$F$2,DM$5=Data!$G$2,(IF(COUNTIF(Data!$A$2:$A$939,DM$7),DM$7=(VLOOKUP(DM$7,Data!$A$2:$A$852,1,FALSE)),0))),"H",IF(AND(DM$7&gt;=$J35,DM$7&lt;=$K35),($D35*(1-$P35)/$N35),0))),IF(AND(DM$7&gt;=$J35,DM$7&lt;=$K35),(($D35-$O35)/$N35),0))))),(((IF(Data!$C$2&gt;0,(IF(OR(DM$5=Data!$F$2,DM$5=Data!$G$2,(IF(COUNTIF(Data!$A$2:$A$939,DM$7),DM$7=(VLOOKUP(DM$7,Data!$A$2:$A$852,1,FALSE)),0))),"H",IF(AND(DM$7&gt;=$J35,DM$7&lt;=$L35),($D35*$P35/$M35),0))),IF(AND(DM$7&gt;=$J35,DM$7&lt;=$L35),(($D35*$P35)/$M35),0))))))</f>
        <v>H</v>
      </c>
      <c r="DN36" s="37">
        <f>IF(DN$7&gt;$L35,(((IF(Data!$C$2&gt;0,(IF(OR(DN$5=Data!$F$2,DN$5=Data!$G$2,(IF(COUNTIF(Data!$A$2:$A$939,DN$7),DN$7=(VLOOKUP(DN$7,Data!$A$2:$A$852,1,FALSE)),0))),"H",IF(AND(DN$7&gt;=$J35,DN$7&lt;=$K35),($D35*(1-$P35)/$N35),0))),IF(AND(DN$7&gt;=$J35,DN$7&lt;=$K35),(($D35-$O35)/$N35),0))))),(((IF(Data!$C$2&gt;0,(IF(OR(DN$5=Data!$F$2,DN$5=Data!$G$2,(IF(COUNTIF(Data!$A$2:$A$939,DN$7),DN$7=(VLOOKUP(DN$7,Data!$A$2:$A$852,1,FALSE)),0))),"H",IF(AND(DN$7&gt;=$J35,DN$7&lt;=$L35),($D35*$P35/$M35),0))),IF(AND(DN$7&gt;=$J35,DN$7&lt;=$L35),(($D35*$P35)/$M35),0))))))</f>
        <v>0</v>
      </c>
      <c r="DO36" s="37">
        <f>IF(DO$7&gt;$L35,(((IF(Data!$C$2&gt;0,(IF(OR(DO$5=Data!$F$2,DO$5=Data!$G$2,(IF(COUNTIF(Data!$A$2:$A$939,DO$7),DO$7=(VLOOKUP(DO$7,Data!$A$2:$A$852,1,FALSE)),0))),"H",IF(AND(DO$7&gt;=$J35,DO$7&lt;=$K35),($D35*(1-$P35)/$N35),0))),IF(AND(DO$7&gt;=$J35,DO$7&lt;=$K35),(($D35-$O35)/$N35),0))))),(((IF(Data!$C$2&gt;0,(IF(OR(DO$5=Data!$F$2,DO$5=Data!$G$2,(IF(COUNTIF(Data!$A$2:$A$939,DO$7),DO$7=(VLOOKUP(DO$7,Data!$A$2:$A$852,1,FALSE)),0))),"H",IF(AND(DO$7&gt;=$J35,DO$7&lt;=$L35),($D35*$P35/$M35),0))),IF(AND(DO$7&gt;=$J35,DO$7&lt;=$L35),(($D35*$P35)/$M35),0))))))</f>
        <v>0</v>
      </c>
      <c r="DP36" s="37">
        <f>IF(DP$7&gt;$L35,(((IF(Data!$C$2&gt;0,(IF(OR(DP$5=Data!$F$2,DP$5=Data!$G$2,(IF(COUNTIF(Data!$A$2:$A$939,DP$7),DP$7=(VLOOKUP(DP$7,Data!$A$2:$A$852,1,FALSE)),0))),"H",IF(AND(DP$7&gt;=$J35,DP$7&lt;=$K35),($D35*(1-$P35)/$N35),0))),IF(AND(DP$7&gt;=$J35,DP$7&lt;=$K35),(($D35-$O35)/$N35),0))))),(((IF(Data!$C$2&gt;0,(IF(OR(DP$5=Data!$F$2,DP$5=Data!$G$2,(IF(COUNTIF(Data!$A$2:$A$939,DP$7),DP$7=(VLOOKUP(DP$7,Data!$A$2:$A$852,1,FALSE)),0))),"H",IF(AND(DP$7&gt;=$J35,DP$7&lt;=$L35),($D35*$P35/$M35),0))),IF(AND(DP$7&gt;=$J35,DP$7&lt;=$L35),(($D35*$P35)/$M35),0))))))</f>
        <v>0</v>
      </c>
      <c r="DQ36" s="37">
        <f>IF(DQ$7&gt;$L35,(((IF(Data!$C$2&gt;0,(IF(OR(DQ$5=Data!$F$2,DQ$5=Data!$G$2,(IF(COUNTIF(Data!$A$2:$A$939,DQ$7),DQ$7=(VLOOKUP(DQ$7,Data!$A$2:$A$852,1,FALSE)),0))),"H",IF(AND(DQ$7&gt;=$J35,DQ$7&lt;=$K35),($D35*(1-$P35)/$N35),0))),IF(AND(DQ$7&gt;=$J35,DQ$7&lt;=$K35),(($D35-$O35)/$N35),0))))),(((IF(Data!$C$2&gt;0,(IF(OR(DQ$5=Data!$F$2,DQ$5=Data!$G$2,(IF(COUNTIF(Data!$A$2:$A$939,DQ$7),DQ$7=(VLOOKUP(DQ$7,Data!$A$2:$A$852,1,FALSE)),0))),"H",IF(AND(DQ$7&gt;=$J35,DQ$7&lt;=$L35),($D35*$P35/$M35),0))),IF(AND(DQ$7&gt;=$J35,DQ$7&lt;=$L35),(($D35*$P35)/$M35),0))))))</f>
        <v>0</v>
      </c>
      <c r="DR36" s="37">
        <f>IF(DR$7&gt;$L35,(((IF(Data!$C$2&gt;0,(IF(OR(DR$5=Data!$F$2,DR$5=Data!$G$2,(IF(COUNTIF(Data!$A$2:$A$939,DR$7),DR$7=(VLOOKUP(DR$7,Data!$A$2:$A$852,1,FALSE)),0))),"H",IF(AND(DR$7&gt;=$J35,DR$7&lt;=$K35),($D35*(1-$P35)/$N35),0))),IF(AND(DR$7&gt;=$J35,DR$7&lt;=$K35),(($D35-$O35)/$N35),0))))),(((IF(Data!$C$2&gt;0,(IF(OR(DR$5=Data!$F$2,DR$5=Data!$G$2,(IF(COUNTIF(Data!$A$2:$A$939,DR$7),DR$7=(VLOOKUP(DR$7,Data!$A$2:$A$852,1,FALSE)),0))),"H",IF(AND(DR$7&gt;=$J35,DR$7&lt;=$L35),($D35*$P35/$M35),0))),IF(AND(DR$7&gt;=$J35,DR$7&lt;=$L35),(($D35*$P35)/$M35),0))))))</f>
        <v>0</v>
      </c>
      <c r="DS36" s="37" t="str">
        <f>IF(DS$7&gt;$L35,(((IF(Data!$C$2&gt;0,(IF(OR(DS$5=Data!$F$2,DS$5=Data!$G$2,(IF(COUNTIF(Data!$A$2:$A$939,DS$7),DS$7=(VLOOKUP(DS$7,Data!$A$2:$A$852,1,FALSE)),0))),"H",IF(AND(DS$7&gt;=$J35,DS$7&lt;=$K35),($D35*(1-$P35)/$N35),0))),IF(AND(DS$7&gt;=$J35,DS$7&lt;=$K35),(($D35-$O35)/$N35),0))))),(((IF(Data!$C$2&gt;0,(IF(OR(DS$5=Data!$F$2,DS$5=Data!$G$2,(IF(COUNTIF(Data!$A$2:$A$939,DS$7),DS$7=(VLOOKUP(DS$7,Data!$A$2:$A$852,1,FALSE)),0))),"H",IF(AND(DS$7&gt;=$J35,DS$7&lt;=$L35),($D35*$P35/$M35),0))),IF(AND(DS$7&gt;=$J35,DS$7&lt;=$L35),(($D35*$P35)/$M35),0))))))</f>
        <v>H</v>
      </c>
      <c r="DT36" s="37" t="str">
        <f>IF(DT$7&gt;$L35,(((IF(Data!$C$2&gt;0,(IF(OR(DT$5=Data!$F$2,DT$5=Data!$G$2,(IF(COUNTIF(Data!$A$2:$A$939,DT$7),DT$7=(VLOOKUP(DT$7,Data!$A$2:$A$852,1,FALSE)),0))),"H",IF(AND(DT$7&gt;=$J35,DT$7&lt;=$K35),($D35*(1-$P35)/$N35),0))),IF(AND(DT$7&gt;=$J35,DT$7&lt;=$K35),(($D35-$O35)/$N35),0))))),(((IF(Data!$C$2&gt;0,(IF(OR(DT$5=Data!$F$2,DT$5=Data!$G$2,(IF(COUNTIF(Data!$A$2:$A$939,DT$7),DT$7=(VLOOKUP(DT$7,Data!$A$2:$A$852,1,FALSE)),0))),"H",IF(AND(DT$7&gt;=$J35,DT$7&lt;=$L35),($D35*$P35/$M35),0))),IF(AND(DT$7&gt;=$J35,DT$7&lt;=$L35),(($D35*$P35)/$M35),0))))))</f>
        <v>H</v>
      </c>
      <c r="DU36" s="37">
        <f>IF(DU$7&gt;$L35,(((IF(Data!$C$2&gt;0,(IF(OR(DU$5=Data!$F$2,DU$5=Data!$G$2,(IF(COUNTIF(Data!$A$2:$A$939,DU$7),DU$7=(VLOOKUP(DU$7,Data!$A$2:$A$852,1,FALSE)),0))),"H",IF(AND(DU$7&gt;=$J35,DU$7&lt;=$K35),($D35*(1-$P35)/$N35),0))),IF(AND(DU$7&gt;=$J35,DU$7&lt;=$K35),(($D35-$O35)/$N35),0))))),(((IF(Data!$C$2&gt;0,(IF(OR(DU$5=Data!$F$2,DU$5=Data!$G$2,(IF(COUNTIF(Data!$A$2:$A$939,DU$7),DU$7=(VLOOKUP(DU$7,Data!$A$2:$A$852,1,FALSE)),0))),"H",IF(AND(DU$7&gt;=$J35,DU$7&lt;=$L35),($D35*$P35/$M35),0))),IF(AND(DU$7&gt;=$J35,DU$7&lt;=$L35),(($D35*$P35)/$M35),0))))))</f>
        <v>0</v>
      </c>
      <c r="DV36" s="37">
        <f>IF(DV$7&gt;$L35,(((IF(Data!$C$2&gt;0,(IF(OR(DV$5=Data!$F$2,DV$5=Data!$G$2,(IF(COUNTIF(Data!$A$2:$A$939,DV$7),DV$7=(VLOOKUP(DV$7,Data!$A$2:$A$852,1,FALSE)),0))),"H",IF(AND(DV$7&gt;=$J35,DV$7&lt;=$K35),($D35*(1-$P35)/$N35),0))),IF(AND(DV$7&gt;=$J35,DV$7&lt;=$K35),(($D35-$O35)/$N35),0))))),(((IF(Data!$C$2&gt;0,(IF(OR(DV$5=Data!$F$2,DV$5=Data!$G$2,(IF(COUNTIF(Data!$A$2:$A$939,DV$7),DV$7=(VLOOKUP(DV$7,Data!$A$2:$A$852,1,FALSE)),0))),"H",IF(AND(DV$7&gt;=$J35,DV$7&lt;=$L35),($D35*$P35/$M35),0))),IF(AND(DV$7&gt;=$J35,DV$7&lt;=$L35),(($D35*$P35)/$M35),0))))))</f>
        <v>0</v>
      </c>
      <c r="DW36" s="37">
        <f>IF(DW$7&gt;$L35,(((IF(Data!$C$2&gt;0,(IF(OR(DW$5=Data!$F$2,DW$5=Data!$G$2,(IF(COUNTIF(Data!$A$2:$A$939,DW$7),DW$7=(VLOOKUP(DW$7,Data!$A$2:$A$852,1,FALSE)),0))),"H",IF(AND(DW$7&gt;=$J35,DW$7&lt;=$K35),($D35*(1-$P35)/$N35),0))),IF(AND(DW$7&gt;=$J35,DW$7&lt;=$K35),(($D35-$O35)/$N35),0))))),(((IF(Data!$C$2&gt;0,(IF(OR(DW$5=Data!$F$2,DW$5=Data!$G$2,(IF(COUNTIF(Data!$A$2:$A$939,DW$7),DW$7=(VLOOKUP(DW$7,Data!$A$2:$A$852,1,FALSE)),0))),"H",IF(AND(DW$7&gt;=$J35,DW$7&lt;=$L35),($D35*$P35/$M35),0))),IF(AND(DW$7&gt;=$J35,DW$7&lt;=$L35),(($D35*$P35)/$M35),0))))))</f>
        <v>0</v>
      </c>
      <c r="DX36" s="37">
        <f>IF(DX$7&gt;$L35,(((IF(Data!$C$2&gt;0,(IF(OR(DX$5=Data!$F$2,DX$5=Data!$G$2,(IF(COUNTIF(Data!$A$2:$A$939,DX$7),DX$7=(VLOOKUP(DX$7,Data!$A$2:$A$852,1,FALSE)),0))),"H",IF(AND(DX$7&gt;=$J35,DX$7&lt;=$K35),($D35*(1-$P35)/$N35),0))),IF(AND(DX$7&gt;=$J35,DX$7&lt;=$K35),(($D35-$O35)/$N35),0))))),(((IF(Data!$C$2&gt;0,(IF(OR(DX$5=Data!$F$2,DX$5=Data!$G$2,(IF(COUNTIF(Data!$A$2:$A$939,DX$7),DX$7=(VLOOKUP(DX$7,Data!$A$2:$A$852,1,FALSE)),0))),"H",IF(AND(DX$7&gt;=$J35,DX$7&lt;=$L35),($D35*$P35/$M35),0))),IF(AND(DX$7&gt;=$J35,DX$7&lt;=$L35),(($D35*$P35)/$M35),0))))))</f>
        <v>0</v>
      </c>
      <c r="DY36" s="37">
        <f>IF(DY$7&gt;$L35,(((IF(Data!$C$2&gt;0,(IF(OR(DY$5=Data!$F$2,DY$5=Data!$G$2,(IF(COUNTIF(Data!$A$2:$A$939,DY$7),DY$7=(VLOOKUP(DY$7,Data!$A$2:$A$852,1,FALSE)),0))),"H",IF(AND(DY$7&gt;=$J35,DY$7&lt;=$K35),($D35*(1-$P35)/$N35),0))),IF(AND(DY$7&gt;=$J35,DY$7&lt;=$K35),(($D35-$O35)/$N35),0))))),(((IF(Data!$C$2&gt;0,(IF(OR(DY$5=Data!$F$2,DY$5=Data!$G$2,(IF(COUNTIF(Data!$A$2:$A$939,DY$7),DY$7=(VLOOKUP(DY$7,Data!$A$2:$A$852,1,FALSE)),0))),"H",IF(AND(DY$7&gt;=$J35,DY$7&lt;=$L35),($D35*$P35/$M35),0))),IF(AND(DY$7&gt;=$J35,DY$7&lt;=$L35),(($D35*$P35)/$M35),0))))))</f>
        <v>0</v>
      </c>
      <c r="DZ36" s="37" t="str">
        <f>IF(DZ$7&gt;$L35,(((IF(Data!$C$2&gt;0,(IF(OR(DZ$5=Data!$F$2,DZ$5=Data!$G$2,(IF(COUNTIF(Data!$A$2:$A$939,DZ$7),DZ$7=(VLOOKUP(DZ$7,Data!$A$2:$A$852,1,FALSE)),0))),"H",IF(AND(DZ$7&gt;=$J35,DZ$7&lt;=$K35),($D35*(1-$P35)/$N35),0))),IF(AND(DZ$7&gt;=$J35,DZ$7&lt;=$K35),(($D35-$O35)/$N35),0))))),(((IF(Data!$C$2&gt;0,(IF(OR(DZ$5=Data!$F$2,DZ$5=Data!$G$2,(IF(COUNTIF(Data!$A$2:$A$939,DZ$7),DZ$7=(VLOOKUP(DZ$7,Data!$A$2:$A$852,1,FALSE)),0))),"H",IF(AND(DZ$7&gt;=$J35,DZ$7&lt;=$L35),($D35*$P35/$M35),0))),IF(AND(DZ$7&gt;=$J35,DZ$7&lt;=$L35),(($D35*$P35)/$M35),0))))))</f>
        <v>H</v>
      </c>
      <c r="EA36" s="37" t="str">
        <f>IF(EA$7&gt;$L35,(((IF(Data!$C$2&gt;0,(IF(OR(EA$5=Data!$F$2,EA$5=Data!$G$2,(IF(COUNTIF(Data!$A$2:$A$939,EA$7),EA$7=(VLOOKUP(EA$7,Data!$A$2:$A$852,1,FALSE)),0))),"H",IF(AND(EA$7&gt;=$J35,EA$7&lt;=$K35),($D35*(1-$P35)/$N35),0))),IF(AND(EA$7&gt;=$J35,EA$7&lt;=$K35),(($D35-$O35)/$N35),0))))),(((IF(Data!$C$2&gt;0,(IF(OR(EA$5=Data!$F$2,EA$5=Data!$G$2,(IF(COUNTIF(Data!$A$2:$A$939,EA$7),EA$7=(VLOOKUP(EA$7,Data!$A$2:$A$852,1,FALSE)),0))),"H",IF(AND(EA$7&gt;=$J35,EA$7&lt;=$L35),($D35*$P35/$M35),0))),IF(AND(EA$7&gt;=$J35,EA$7&lt;=$L35),(($D35*$P35)/$M35),0))))))</f>
        <v>H</v>
      </c>
      <c r="EB36" s="37">
        <f>IF(EB$7&gt;$L35,(((IF(Data!$C$2&gt;0,(IF(OR(EB$5=Data!$F$2,EB$5=Data!$G$2,(IF(COUNTIF(Data!$A$2:$A$939,EB$7),EB$7=(VLOOKUP(EB$7,Data!$A$2:$A$852,1,FALSE)),0))),"H",IF(AND(EB$7&gt;=$J35,EB$7&lt;=$K35),($D35*(1-$P35)/$N35),0))),IF(AND(EB$7&gt;=$J35,EB$7&lt;=$K35),(($D35-$O35)/$N35),0))))),(((IF(Data!$C$2&gt;0,(IF(OR(EB$5=Data!$F$2,EB$5=Data!$G$2,(IF(COUNTIF(Data!$A$2:$A$939,EB$7),EB$7=(VLOOKUP(EB$7,Data!$A$2:$A$852,1,FALSE)),0))),"H",IF(AND(EB$7&gt;=$J35,EB$7&lt;=$L35),($D35*$P35/$M35),0))),IF(AND(EB$7&gt;=$J35,EB$7&lt;=$L35),(($D35*$P35)/$M35),0))))))</f>
        <v>0</v>
      </c>
      <c r="EC36" s="37">
        <f>IF(EC$7&gt;$L35,(((IF(Data!$C$2&gt;0,(IF(OR(EC$5=Data!$F$2,EC$5=Data!$G$2,(IF(COUNTIF(Data!$A$2:$A$939,EC$7),EC$7=(VLOOKUP(EC$7,Data!$A$2:$A$852,1,FALSE)),0))),"H",IF(AND(EC$7&gt;=$J35,EC$7&lt;=$K35),($D35*(1-$P35)/$N35),0))),IF(AND(EC$7&gt;=$J35,EC$7&lt;=$K35),(($D35-$O35)/$N35),0))))),(((IF(Data!$C$2&gt;0,(IF(OR(EC$5=Data!$F$2,EC$5=Data!$G$2,(IF(COUNTIF(Data!$A$2:$A$939,EC$7),EC$7=(VLOOKUP(EC$7,Data!$A$2:$A$852,1,FALSE)),0))),"H",IF(AND(EC$7&gt;=$J35,EC$7&lt;=$L35),($D35*$P35/$M35),0))),IF(AND(EC$7&gt;=$J35,EC$7&lt;=$L35),(($D35*$P35)/$M35),0))))))</f>
        <v>0</v>
      </c>
      <c r="ED36" s="37">
        <f>IF(ED$7&gt;$L35,(((IF(Data!$C$2&gt;0,(IF(OR(ED$5=Data!$F$2,ED$5=Data!$G$2,(IF(COUNTIF(Data!$A$2:$A$939,ED$7),ED$7=(VLOOKUP(ED$7,Data!$A$2:$A$852,1,FALSE)),0))),"H",IF(AND(ED$7&gt;=$J35,ED$7&lt;=$K35),($D35*(1-$P35)/$N35),0))),IF(AND(ED$7&gt;=$J35,ED$7&lt;=$K35),(($D35-$O35)/$N35),0))))),(((IF(Data!$C$2&gt;0,(IF(OR(ED$5=Data!$F$2,ED$5=Data!$G$2,(IF(COUNTIF(Data!$A$2:$A$939,ED$7),ED$7=(VLOOKUP(ED$7,Data!$A$2:$A$852,1,FALSE)),0))),"H",IF(AND(ED$7&gt;=$J35,ED$7&lt;=$L35),($D35*$P35/$M35),0))),IF(AND(ED$7&gt;=$J35,ED$7&lt;=$L35),(($D35*$P35)/$M35),0))))))</f>
        <v>0</v>
      </c>
      <c r="EE36" s="37">
        <f>IF(EE$7&gt;$L35,(((IF(Data!$C$2&gt;0,(IF(OR(EE$5=Data!$F$2,EE$5=Data!$G$2,(IF(COUNTIF(Data!$A$2:$A$939,EE$7),EE$7=(VLOOKUP(EE$7,Data!$A$2:$A$852,1,FALSE)),0))),"H",IF(AND(EE$7&gt;=$J35,EE$7&lt;=$K35),($D35*(1-$P35)/$N35),0))),IF(AND(EE$7&gt;=$J35,EE$7&lt;=$K35),(($D35-$O35)/$N35),0))))),(((IF(Data!$C$2&gt;0,(IF(OR(EE$5=Data!$F$2,EE$5=Data!$G$2,(IF(COUNTIF(Data!$A$2:$A$939,EE$7),EE$7=(VLOOKUP(EE$7,Data!$A$2:$A$852,1,FALSE)),0))),"H",IF(AND(EE$7&gt;=$J35,EE$7&lt;=$L35),($D35*$P35/$M35),0))),IF(AND(EE$7&gt;=$J35,EE$7&lt;=$L35),(($D35*$P35)/$M35),0))))))</f>
        <v>0</v>
      </c>
      <c r="EF36" s="37">
        <f>IF(EF$7&gt;$L35,(((IF(Data!$C$2&gt;0,(IF(OR(EF$5=Data!$F$2,EF$5=Data!$G$2,(IF(COUNTIF(Data!$A$2:$A$939,EF$7),EF$7=(VLOOKUP(EF$7,Data!$A$2:$A$852,1,FALSE)),0))),"H",IF(AND(EF$7&gt;=$J35,EF$7&lt;=$K35),($D35*(1-$P35)/$N35),0))),IF(AND(EF$7&gt;=$J35,EF$7&lt;=$K35),(($D35-$O35)/$N35),0))))),(((IF(Data!$C$2&gt;0,(IF(OR(EF$5=Data!$F$2,EF$5=Data!$G$2,(IF(COUNTIF(Data!$A$2:$A$939,EF$7),EF$7=(VLOOKUP(EF$7,Data!$A$2:$A$852,1,FALSE)),0))),"H",IF(AND(EF$7&gt;=$J35,EF$7&lt;=$L35),($D35*$P35/$M35),0))),IF(AND(EF$7&gt;=$J35,EF$7&lt;=$L35),(($D35*$P35)/$M35),0))))))</f>
        <v>0</v>
      </c>
      <c r="EG36" s="37" t="str">
        <f>IF(EG$7&gt;$L35,(((IF(Data!$C$2&gt;0,(IF(OR(EG$5=Data!$F$2,EG$5=Data!$G$2,(IF(COUNTIF(Data!$A$2:$A$939,EG$7),EG$7=(VLOOKUP(EG$7,Data!$A$2:$A$852,1,FALSE)),0))),"H",IF(AND(EG$7&gt;=$J35,EG$7&lt;=$K35),($D35*(1-$P35)/$N35),0))),IF(AND(EG$7&gt;=$J35,EG$7&lt;=$K35),(($D35-$O35)/$N35),0))))),(((IF(Data!$C$2&gt;0,(IF(OR(EG$5=Data!$F$2,EG$5=Data!$G$2,(IF(COUNTIF(Data!$A$2:$A$939,EG$7),EG$7=(VLOOKUP(EG$7,Data!$A$2:$A$852,1,FALSE)),0))),"H",IF(AND(EG$7&gt;=$J35,EG$7&lt;=$L35),($D35*$P35/$M35),0))),IF(AND(EG$7&gt;=$J35,EG$7&lt;=$L35),(($D35*$P35)/$M35),0))))))</f>
        <v>H</v>
      </c>
      <c r="EH36" s="37" t="str">
        <f>IF(EH$7&gt;$L35,(((IF(Data!$C$2&gt;0,(IF(OR(EH$5=Data!$F$2,EH$5=Data!$G$2,(IF(COUNTIF(Data!$A$2:$A$939,EH$7),EH$7=(VLOOKUP(EH$7,Data!$A$2:$A$852,1,FALSE)),0))),"H",IF(AND(EH$7&gt;=$J35,EH$7&lt;=$K35),($D35*(1-$P35)/$N35),0))),IF(AND(EH$7&gt;=$J35,EH$7&lt;=$K35),(($D35-$O35)/$N35),0))))),(((IF(Data!$C$2&gt;0,(IF(OR(EH$5=Data!$F$2,EH$5=Data!$G$2,(IF(COUNTIF(Data!$A$2:$A$939,EH$7),EH$7=(VLOOKUP(EH$7,Data!$A$2:$A$852,1,FALSE)),0))),"H",IF(AND(EH$7&gt;=$J35,EH$7&lt;=$L35),($D35*$P35/$M35),0))),IF(AND(EH$7&gt;=$J35,EH$7&lt;=$L35),(($D35*$P35)/$M35),0))))))</f>
        <v>H</v>
      </c>
      <c r="EI36" s="37">
        <f>IF(EI$7&gt;$L35,(((IF(Data!$C$2&gt;0,(IF(OR(EI$5=Data!$F$2,EI$5=Data!$G$2,(IF(COUNTIF(Data!$A$2:$A$939,EI$7),EI$7=(VLOOKUP(EI$7,Data!$A$2:$A$852,1,FALSE)),0))),"H",IF(AND(EI$7&gt;=$J35,EI$7&lt;=$K35),($D35*(1-$P35)/$N35),0))),IF(AND(EI$7&gt;=$J35,EI$7&lt;=$K35),(($D35-$O35)/$N35),0))))),(((IF(Data!$C$2&gt;0,(IF(OR(EI$5=Data!$F$2,EI$5=Data!$G$2,(IF(COUNTIF(Data!$A$2:$A$939,EI$7),EI$7=(VLOOKUP(EI$7,Data!$A$2:$A$852,1,FALSE)),0))),"H",IF(AND(EI$7&gt;=$J35,EI$7&lt;=$L35),($D35*$P35/$M35),0))),IF(AND(EI$7&gt;=$J35,EI$7&lt;=$L35),(($D35*$P35)/$M35),0))))))</f>
        <v>0</v>
      </c>
      <c r="EJ36" s="37">
        <f>IF(EJ$7&gt;$L35,(((IF(Data!$C$2&gt;0,(IF(OR(EJ$5=Data!$F$2,EJ$5=Data!$G$2,(IF(COUNTIF(Data!$A$2:$A$939,EJ$7),EJ$7=(VLOOKUP(EJ$7,Data!$A$2:$A$852,1,FALSE)),0))),"H",IF(AND(EJ$7&gt;=$J35,EJ$7&lt;=$K35),($D35*(1-$P35)/$N35),0))),IF(AND(EJ$7&gt;=$J35,EJ$7&lt;=$K35),(($D35-$O35)/$N35),0))))),(((IF(Data!$C$2&gt;0,(IF(OR(EJ$5=Data!$F$2,EJ$5=Data!$G$2,(IF(COUNTIF(Data!$A$2:$A$939,EJ$7),EJ$7=(VLOOKUP(EJ$7,Data!$A$2:$A$852,1,FALSE)),0))),"H",IF(AND(EJ$7&gt;=$J35,EJ$7&lt;=$L35),($D35*$P35/$M35),0))),IF(AND(EJ$7&gt;=$J35,EJ$7&lt;=$L35),(($D35*$P35)/$M35),0))))))</f>
        <v>0</v>
      </c>
      <c r="EK36" s="37">
        <f>IF(EK$7&gt;$L35,(((IF(Data!$C$2&gt;0,(IF(OR(EK$5=Data!$F$2,EK$5=Data!$G$2,(IF(COUNTIF(Data!$A$2:$A$939,EK$7),EK$7=(VLOOKUP(EK$7,Data!$A$2:$A$852,1,FALSE)),0))),"H",IF(AND(EK$7&gt;=$J35,EK$7&lt;=$K35),($D35*(1-$P35)/$N35),0))),IF(AND(EK$7&gt;=$J35,EK$7&lt;=$K35),(($D35-$O35)/$N35),0))))),(((IF(Data!$C$2&gt;0,(IF(OR(EK$5=Data!$F$2,EK$5=Data!$G$2,(IF(COUNTIF(Data!$A$2:$A$939,EK$7),EK$7=(VLOOKUP(EK$7,Data!$A$2:$A$852,1,FALSE)),0))),"H",IF(AND(EK$7&gt;=$J35,EK$7&lt;=$L35),($D35*$P35/$M35),0))),IF(AND(EK$7&gt;=$J35,EK$7&lt;=$L35),(($D35*$P35)/$M35),0))))))</f>
        <v>0</v>
      </c>
      <c r="EL36" s="37">
        <f>IF(EL$7&gt;$L35,(((IF(Data!$C$2&gt;0,(IF(OR(EL$5=Data!$F$2,EL$5=Data!$G$2,(IF(COUNTIF(Data!$A$2:$A$939,EL$7),EL$7=(VLOOKUP(EL$7,Data!$A$2:$A$852,1,FALSE)),0))),"H",IF(AND(EL$7&gt;=$J35,EL$7&lt;=$K35),($D35*(1-$P35)/$N35),0))),IF(AND(EL$7&gt;=$J35,EL$7&lt;=$K35),(($D35-$O35)/$N35),0))))),(((IF(Data!$C$2&gt;0,(IF(OR(EL$5=Data!$F$2,EL$5=Data!$G$2,(IF(COUNTIF(Data!$A$2:$A$939,EL$7),EL$7=(VLOOKUP(EL$7,Data!$A$2:$A$852,1,FALSE)),0))),"H",IF(AND(EL$7&gt;=$J35,EL$7&lt;=$L35),($D35*$P35/$M35),0))),IF(AND(EL$7&gt;=$J35,EL$7&lt;=$L35),(($D35*$P35)/$M35),0))))))</f>
        <v>0</v>
      </c>
      <c r="EM36" s="37">
        <f>IF(EM$7&gt;$L35,(((IF(Data!$C$2&gt;0,(IF(OR(EM$5=Data!$F$2,EM$5=Data!$G$2,(IF(COUNTIF(Data!$A$2:$A$939,EM$7),EM$7=(VLOOKUP(EM$7,Data!$A$2:$A$852,1,FALSE)),0))),"H",IF(AND(EM$7&gt;=$J35,EM$7&lt;=$K35),($D35*(1-$P35)/$N35),0))),IF(AND(EM$7&gt;=$J35,EM$7&lt;=$K35),(($D35-$O35)/$N35),0))))),(((IF(Data!$C$2&gt;0,(IF(OR(EM$5=Data!$F$2,EM$5=Data!$G$2,(IF(COUNTIF(Data!$A$2:$A$939,EM$7),EM$7=(VLOOKUP(EM$7,Data!$A$2:$A$852,1,FALSE)),0))),"H",IF(AND(EM$7&gt;=$J35,EM$7&lt;=$L35),($D35*$P35/$M35),0))),IF(AND(EM$7&gt;=$J35,EM$7&lt;=$L35),(($D35*$P35)/$M35),0))))))</f>
        <v>0</v>
      </c>
      <c r="EN36" s="37" t="str">
        <f>IF(EN$7&gt;$L35,(((IF(Data!$C$2&gt;0,(IF(OR(EN$5=Data!$F$2,EN$5=Data!$G$2,(IF(COUNTIF(Data!$A$2:$A$939,EN$7),EN$7=(VLOOKUP(EN$7,Data!$A$2:$A$852,1,FALSE)),0))),"H",IF(AND(EN$7&gt;=$J35,EN$7&lt;=$K35),($D35*(1-$P35)/$N35),0))),IF(AND(EN$7&gt;=$J35,EN$7&lt;=$K35),(($D35-$O35)/$N35),0))))),(((IF(Data!$C$2&gt;0,(IF(OR(EN$5=Data!$F$2,EN$5=Data!$G$2,(IF(COUNTIF(Data!$A$2:$A$939,EN$7),EN$7=(VLOOKUP(EN$7,Data!$A$2:$A$852,1,FALSE)),0))),"H",IF(AND(EN$7&gt;=$J35,EN$7&lt;=$L35),($D35*$P35/$M35),0))),IF(AND(EN$7&gt;=$J35,EN$7&lt;=$L35),(($D35*$P35)/$M35),0))))))</f>
        <v>H</v>
      </c>
      <c r="EO36" s="38" t="str">
        <f>IF(EO$7&gt;$L35,(((IF(Data!$C$2&gt;0,(IF(OR(EO$5=Data!$F$2,EO$5=Data!$G$2,(IF(COUNTIF(Data!$A$2:$A$939,EO$7),EO$7=(VLOOKUP(EO$7,Data!$A$2:$A$852,1,FALSE)),0))),"H",IF(AND(EO$7&gt;=$J35,EO$7&lt;=$K35),($D35*(1-$P35)/$N35),0))),IF(AND(EO$7&gt;=$J35,EO$7&lt;=$K35),(($D35-$O35)/$N35),0))))),(((IF(Data!$C$2&gt;0,(IF(OR(EO$5=Data!$F$2,EO$5=Data!$G$2,(IF(COUNTIF(Data!$A$2:$A$939,EO$7),EO$7=(VLOOKUP(EO$7,Data!$A$2:$A$852,1,FALSE)),0))),"H",IF(AND(EO$7&gt;=$J35,EO$7&lt;=$L35),($D35*$P35/$M35),0))),IF(AND(EO$7&gt;=$J35,EO$7&lt;=$L35),(($D35*$P35)/$M35),0))))))</f>
        <v>H</v>
      </c>
      <c r="EP36" s="8" t="s">
        <v>48</v>
      </c>
      <c r="EQ36" s="18">
        <f>SUM(T36:EO36)-D35</f>
        <v>0</v>
      </c>
    </row>
    <row r="37" spans="1:147" ht="30" customHeight="1" thickTop="1">
      <c r="A37" s="370"/>
      <c r="B37" s="368"/>
      <c r="C37" s="368" t="s">
        <v>188</v>
      </c>
      <c r="D37" s="346">
        <v>72</v>
      </c>
      <c r="E37" s="350">
        <v>45135</v>
      </c>
      <c r="F37" s="350">
        <v>45147</v>
      </c>
      <c r="G37" s="348">
        <f>IF(F37&gt;0,(IF(E37&gt;0,IF(Data!$C$2&gt;0,((NETWORKDAYS.INTL(E37,F37,Data!$C$2,Data!$A$2:$A$1242))),((F37-E37)+1)),0)),0)</f>
        <v>9</v>
      </c>
      <c r="H37" s="346">
        <f>I37*D37</f>
        <v>72</v>
      </c>
      <c r="I37" s="362">
        <f>IF(G37&gt;0,((IF(AND(E37&lt;=$EJ$3,F37&gt;=$EJ$3),(IF(Data!$C$2&gt;0,NETWORKDAYS.INTL(E37,$EJ$3,Data!$C$2,Data!$A$2:$A$1231),$EJ$3-E37)),IF(F37&lt;=$EJ$3,G37,0)))/G37),0)</f>
        <v>1</v>
      </c>
      <c r="J37" s="350">
        <v>45141</v>
      </c>
      <c r="K37" s="350">
        <v>45147</v>
      </c>
      <c r="L37" s="350">
        <f>IF(K37&gt;=$EJ$3,$EJ$3,K37)</f>
        <v>45147</v>
      </c>
      <c r="M37" s="348">
        <f>IF(L37&gt;0,(IF(J37&gt;0,IF(Data!$C$2&gt;0,((NETWORKDAYS.INTL(J37,L37,Data!$C$2,Data!$A$2:$A$1242))),((L37-J37)+1)),0)),0)</f>
        <v>5</v>
      </c>
      <c r="N37" s="348">
        <f>IF(P37=1,0,IF(L37&gt;0,(IF(J37&gt;0,IF(Data!$C$2&gt;0,(((NETWORKDAYS.INTL($EJ$3,K37,Data!$C$2,Data!$A$2:$A$1242)))-1),((-$EJ$3+K37))),0)),0))</f>
        <v>0</v>
      </c>
      <c r="O37" s="346">
        <f>P37*D37</f>
        <v>72</v>
      </c>
      <c r="P37" s="362">
        <v>1</v>
      </c>
      <c r="Q37" s="344">
        <f>IF(K37&gt;0,F37-K37,0)</f>
        <v>0</v>
      </c>
      <c r="R37" s="346">
        <f>IF(K37&gt;0,O37-H37,0)</f>
        <v>0</v>
      </c>
      <c r="S37" s="341">
        <f>IF(P37&gt;0,P37-I37,0)</f>
        <v>0</v>
      </c>
      <c r="T37" s="33">
        <f>IF(Data!$C$2&gt;0,(IF(OR(T$5=Data!$F$2,T$5=Data!$G$2,(IF(COUNTIF(Data!$A$2:$A$939,T$7),T$7=(VLOOKUP(T$7,Data!$A$2:$A$852,1,FALSE)),0))),"H",IF(AND(T$7&gt;=$E37,T$7&lt;=$F37),($D37/$G37),0))),IF(AND(T$7&gt;=$E37,T$7&lt;=$F37),($D37/$G37),0))</f>
        <v>0</v>
      </c>
      <c r="U37" s="34">
        <f>IF(Data!$C$2&gt;0,(IF(OR(U$5=Data!$F$2,U$5=Data!$G$2,(IF(COUNTIF(Data!$A$2:$A$939,U$7),U$7=(VLOOKUP(U$7,Data!$A$2:$A$852,1,FALSE)),0))),"H",IF(AND(U$7&gt;=$E37,U$7&lt;=$F37),($D37/$G37),0))),IF(AND(U$7&gt;=$E37,U$7&lt;=$F37),($D37/$G37),0))</f>
        <v>0</v>
      </c>
      <c r="V37" s="34">
        <f>IF(Data!$C$2&gt;0,(IF(OR(V$5=Data!$F$2,V$5=Data!$G$2,(IF(COUNTIF(Data!$A$2:$A$939,V$7),V$7=(VLOOKUP(V$7,Data!$A$2:$A$852,1,FALSE)),0))),"H",IF(AND(V$7&gt;=$E37,V$7&lt;=$F37),($D37/$G37),0))),IF(AND(V$7&gt;=$E37,V$7&lt;=$F37),($D37/$G37),0))</f>
        <v>0</v>
      </c>
      <c r="W37" s="34">
        <f>IF(Data!$C$2&gt;0,(IF(OR(W$5=Data!$F$2,W$5=Data!$G$2,(IF(COUNTIF(Data!$A$2:$A$939,W$7),W$7=(VLOOKUP(W$7,Data!$A$2:$A$852,1,FALSE)),0))),"H",IF(AND(W$7&gt;=$E37,W$7&lt;=$F37),($D37/$G37),0))),IF(AND(W$7&gt;=$E37,W$7&lt;=$F37),($D37/$G37),0))</f>
        <v>0</v>
      </c>
      <c r="X37" s="34">
        <f>IF(Data!$C$2&gt;0,(IF(OR(X$5=Data!$F$2,X$5=Data!$G$2,(IF(COUNTIF(Data!$A$2:$A$939,X$7),X$7=(VLOOKUP(X$7,Data!$A$2:$A$852,1,FALSE)),0))),"H",IF(AND(X$7&gt;=$E37,X$7&lt;=$F37),($D37/$G37),0))),IF(AND(X$7&gt;=$E37,X$7&lt;=$F37),($D37/$G37),0))</f>
        <v>0</v>
      </c>
      <c r="Y37" s="34" t="str">
        <f>IF(Data!$C$2&gt;0,(IF(OR(Y$5=Data!$F$2,Y$5=Data!$G$2,(IF(COUNTIF(Data!$A$2:$A$939,Y$7),Y$7=(VLOOKUP(Y$7,Data!$A$2:$A$852,1,FALSE)),0))),"H",IF(AND(Y$7&gt;=$E37,Y$7&lt;=$F37),($D37/$G37),0))),IF(AND(Y$7&gt;=$E37,Y$7&lt;=$F37),($D37/$G37),0))</f>
        <v>H</v>
      </c>
      <c r="Z37" s="34" t="str">
        <f>IF(Data!$C$2&gt;0,(IF(OR(Z$5=Data!$F$2,Z$5=Data!$G$2,(IF(COUNTIF(Data!$A$2:$A$939,Z$7),Z$7=(VLOOKUP(Z$7,Data!$A$2:$A$852,1,FALSE)),0))),"H",IF(AND(Z$7&gt;=$E37,Z$7&lt;=$F37),($D37/$G37),0))),IF(AND(Z$7&gt;=$E37,Z$7&lt;=$F37),($D37/$G37),0))</f>
        <v>H</v>
      </c>
      <c r="AA37" s="34">
        <f>IF(Data!$C$2&gt;0,(IF(OR(AA$5=Data!$F$2,AA$5=Data!$G$2,(IF(COUNTIF(Data!$A$2:$A$939,AA$7),AA$7=(VLOOKUP(AA$7,Data!$A$2:$A$852,1,FALSE)),0))),"H",IF(AND(AA$7&gt;=$E37,AA$7&lt;=$F37),($D37/$G37),0))),IF(AND(AA$7&gt;=$E37,AA$7&lt;=$F37),($D37/$G37),0))</f>
        <v>0</v>
      </c>
      <c r="AB37" s="34">
        <f>IF(Data!$C$2&gt;0,(IF(OR(AB$5=Data!$F$2,AB$5=Data!$G$2,(IF(COUNTIF(Data!$A$2:$A$939,AB$7),AB$7=(VLOOKUP(AB$7,Data!$A$2:$A$852,1,FALSE)),0))),"H",IF(AND(AB$7&gt;=$E37,AB$7&lt;=$F37),($D37/$G37),0))),IF(AND(AB$7&gt;=$E37,AB$7&lt;=$F37),($D37/$G37),0))</f>
        <v>0</v>
      </c>
      <c r="AC37" s="34">
        <f>IF(Data!$C$2&gt;0,(IF(OR(AC$5=Data!$F$2,AC$5=Data!$G$2,(IF(COUNTIF(Data!$A$2:$A$939,AC$7),AC$7=(VLOOKUP(AC$7,Data!$A$2:$A$852,1,FALSE)),0))),"H",IF(AND(AC$7&gt;=$E37,AC$7&lt;=$F37),($D37/$G37),0))),IF(AND(AC$7&gt;=$E37,AC$7&lt;=$F37),($D37/$G37),0))</f>
        <v>0</v>
      </c>
      <c r="AD37" s="34">
        <f>IF(Data!$C$2&gt;0,(IF(OR(AD$5=Data!$F$2,AD$5=Data!$G$2,(IF(COUNTIF(Data!$A$2:$A$939,AD$7),AD$7=(VLOOKUP(AD$7,Data!$A$2:$A$852,1,FALSE)),0))),"H",IF(AND(AD$7&gt;=$E37,AD$7&lt;=$F37),($D37/$G37),0))),IF(AND(AD$7&gt;=$E37,AD$7&lt;=$F37),($D37/$G37),0))</f>
        <v>0</v>
      </c>
      <c r="AE37" s="34">
        <f>IF(Data!$C$2&gt;0,(IF(OR(AE$5=Data!$F$2,AE$5=Data!$G$2,(IF(COUNTIF(Data!$A$2:$A$939,AE$7),AE$7=(VLOOKUP(AE$7,Data!$A$2:$A$852,1,FALSE)),0))),"H",IF(AND(AE$7&gt;=$E37,AE$7&lt;=$F37),($D37/$G37),0))),IF(AND(AE$7&gt;=$E37,AE$7&lt;=$F37),($D37/$G37),0))</f>
        <v>0</v>
      </c>
      <c r="AF37" s="34" t="str">
        <f>IF(Data!$C$2&gt;0,(IF(OR(AF$5=Data!$F$2,AF$5=Data!$G$2,(IF(COUNTIF(Data!$A$2:$A$939,AF$7),AF$7=(VLOOKUP(AF$7,Data!$A$2:$A$852,1,FALSE)),0))),"H",IF(AND(AF$7&gt;=$E37,AF$7&lt;=$F37),($D37/$G37),0))),IF(AND(AF$7&gt;=$E37,AF$7&lt;=$F37),($D37/$G37),0))</f>
        <v>H</v>
      </c>
      <c r="AG37" s="34" t="str">
        <f>IF(Data!$C$2&gt;0,(IF(OR(AG$5=Data!$F$2,AG$5=Data!$G$2,(IF(COUNTIF(Data!$A$2:$A$939,AG$7),AG$7=(VLOOKUP(AG$7,Data!$A$2:$A$852,1,FALSE)),0))),"H",IF(AND(AG$7&gt;=$E37,AG$7&lt;=$F37),($D37/$G37),0))),IF(AND(AG$7&gt;=$E37,AG$7&lt;=$F37),($D37/$G37),0))</f>
        <v>H</v>
      </c>
      <c r="AH37" s="34">
        <f>IF(Data!$C$2&gt;0,(IF(OR(AH$5=Data!$F$2,AH$5=Data!$G$2,(IF(COUNTIF(Data!$A$2:$A$939,AH$7),AH$7=(VLOOKUP(AH$7,Data!$A$2:$A$852,1,FALSE)),0))),"H",IF(AND(AH$7&gt;=$E37,AH$7&lt;=$F37),($D37/$G37),0))),IF(AND(AH$7&gt;=$E37,AH$7&lt;=$F37),($D37/$G37),0))</f>
        <v>0</v>
      </c>
      <c r="AI37" s="34">
        <f>IF(Data!$C$2&gt;0,(IF(OR(AI$5=Data!$F$2,AI$5=Data!$G$2,(IF(COUNTIF(Data!$A$2:$A$939,AI$7),AI$7=(VLOOKUP(AI$7,Data!$A$2:$A$852,1,FALSE)),0))),"H",IF(AND(AI$7&gt;=$E37,AI$7&lt;=$F37),($D37/$G37),0))),IF(AND(AI$7&gt;=$E37,AI$7&lt;=$F37),($D37/$G37),0))</f>
        <v>0</v>
      </c>
      <c r="AJ37" s="34">
        <f>IF(Data!$C$2&gt;0,(IF(OR(AJ$5=Data!$F$2,AJ$5=Data!$G$2,(IF(COUNTIF(Data!$A$2:$A$939,AJ$7),AJ$7=(VLOOKUP(AJ$7,Data!$A$2:$A$852,1,FALSE)),0))),"H",IF(AND(AJ$7&gt;=$E37,AJ$7&lt;=$F37),($D37/$G37),0))),IF(AND(AJ$7&gt;=$E37,AJ$7&lt;=$F37),($D37/$G37),0))</f>
        <v>0</v>
      </c>
      <c r="AK37" s="34">
        <f>IF(Data!$C$2&gt;0,(IF(OR(AK$5=Data!$F$2,AK$5=Data!$G$2,(IF(COUNTIF(Data!$A$2:$A$939,AK$7),AK$7=(VLOOKUP(AK$7,Data!$A$2:$A$852,1,FALSE)),0))),"H",IF(AND(AK$7&gt;=$E37,AK$7&lt;=$F37),($D37/$G37),0))),IF(AND(AK$7&gt;=$E37,AK$7&lt;=$F37),($D37/$G37),0))</f>
        <v>0</v>
      </c>
      <c r="AL37" s="34">
        <f>IF(Data!$C$2&gt;0,(IF(OR(AL$5=Data!$F$2,AL$5=Data!$G$2,(IF(COUNTIF(Data!$A$2:$A$939,AL$7),AL$7=(VLOOKUP(AL$7,Data!$A$2:$A$852,1,FALSE)),0))),"H",IF(AND(AL$7&gt;=$E37,AL$7&lt;=$F37),($D37/$G37),0))),IF(AND(AL$7&gt;=$E37,AL$7&lt;=$F37),($D37/$G37),0))</f>
        <v>0</v>
      </c>
      <c r="AM37" s="34" t="str">
        <f>IF(Data!$C$2&gt;0,(IF(OR(AM$5=Data!$F$2,AM$5=Data!$G$2,(IF(COUNTIF(Data!$A$2:$A$939,AM$7),AM$7=(VLOOKUP(AM$7,Data!$A$2:$A$852,1,FALSE)),0))),"H",IF(AND(AM$7&gt;=$E37,AM$7&lt;=$F37),($D37/$G37),0))),IF(AND(AM$7&gt;=$E37,AM$7&lt;=$F37),($D37/$G37),0))</f>
        <v>H</v>
      </c>
      <c r="AN37" s="34" t="str">
        <f>IF(Data!$C$2&gt;0,(IF(OR(AN$5=Data!$F$2,AN$5=Data!$G$2,(IF(COUNTIF(Data!$A$2:$A$939,AN$7),AN$7=(VLOOKUP(AN$7,Data!$A$2:$A$852,1,FALSE)),0))),"H",IF(AND(AN$7&gt;=$E37,AN$7&lt;=$F37),($D37/$G37),0))),IF(AND(AN$7&gt;=$E37,AN$7&lt;=$F37),($D37/$G37),0))</f>
        <v>H</v>
      </c>
      <c r="AO37" s="34">
        <f>IF(Data!$C$2&gt;0,(IF(OR(AO$5=Data!$F$2,AO$5=Data!$G$2,(IF(COUNTIF(Data!$A$2:$A$939,AO$7),AO$7=(VLOOKUP(AO$7,Data!$A$2:$A$852,1,FALSE)),0))),"H",IF(AND(AO$7&gt;=$E37,AO$7&lt;=$F37),($D37/$G37),0))),IF(AND(AO$7&gt;=$E37,AO$7&lt;=$F37),($D37/$G37),0))</f>
        <v>0</v>
      </c>
      <c r="AP37" s="34">
        <f>IF(Data!$C$2&gt;0,(IF(OR(AP$5=Data!$F$2,AP$5=Data!$G$2,(IF(COUNTIF(Data!$A$2:$A$939,AP$7),AP$7=(VLOOKUP(AP$7,Data!$A$2:$A$852,1,FALSE)),0))),"H",IF(AND(AP$7&gt;=$E37,AP$7&lt;=$F37),($D37/$G37),0))),IF(AND(AP$7&gt;=$E37,AP$7&lt;=$F37),($D37/$G37),0))</f>
        <v>0</v>
      </c>
      <c r="AQ37" s="34">
        <f>IF(Data!$C$2&gt;0,(IF(OR(AQ$5=Data!$F$2,AQ$5=Data!$G$2,(IF(COUNTIF(Data!$A$2:$A$939,AQ$7),AQ$7=(VLOOKUP(AQ$7,Data!$A$2:$A$852,1,FALSE)),0))),"H",IF(AND(AQ$7&gt;=$E37,AQ$7&lt;=$F37),($D37/$G37),0))),IF(AND(AQ$7&gt;=$E37,AQ$7&lt;=$F37),($D37/$G37),0))</f>
        <v>0</v>
      </c>
      <c r="AR37" s="34">
        <f>IF(Data!$C$2&gt;0,(IF(OR(AR$5=Data!$F$2,AR$5=Data!$G$2,(IF(COUNTIF(Data!$A$2:$A$939,AR$7),AR$7=(VLOOKUP(AR$7,Data!$A$2:$A$852,1,FALSE)),0))),"H",IF(AND(AR$7&gt;=$E37,AR$7&lt;=$F37),($D37/$G37),0))),IF(AND(AR$7&gt;=$E37,AR$7&lt;=$F37),($D37/$G37),0))</f>
        <v>0</v>
      </c>
      <c r="AS37" s="34">
        <f>IF(Data!$C$2&gt;0,(IF(OR(AS$5=Data!$F$2,AS$5=Data!$G$2,(IF(COUNTIF(Data!$A$2:$A$939,AS$7),AS$7=(VLOOKUP(AS$7,Data!$A$2:$A$852,1,FALSE)),0))),"H",IF(AND(AS$7&gt;=$E37,AS$7&lt;=$F37),($D37/$G37),0))),IF(AND(AS$7&gt;=$E37,AS$7&lt;=$F37),($D37/$G37),0))</f>
        <v>0</v>
      </c>
      <c r="AT37" s="34" t="str">
        <f>IF(Data!$C$2&gt;0,(IF(OR(AT$5=Data!$F$2,AT$5=Data!$G$2,(IF(COUNTIF(Data!$A$2:$A$939,AT$7),AT$7=(VLOOKUP(AT$7,Data!$A$2:$A$852,1,FALSE)),0))),"H",IF(AND(AT$7&gt;=$E37,AT$7&lt;=$F37),($D37/$G37),0))),IF(AND(AT$7&gt;=$E37,AT$7&lt;=$F37),($D37/$G37),0))</f>
        <v>H</v>
      </c>
      <c r="AU37" s="34" t="str">
        <f>IF(Data!$C$2&gt;0,(IF(OR(AU$5=Data!$F$2,AU$5=Data!$G$2,(IF(COUNTIF(Data!$A$2:$A$939,AU$7),AU$7=(VLOOKUP(AU$7,Data!$A$2:$A$852,1,FALSE)),0))),"H",IF(AND(AU$7&gt;=$E37,AU$7&lt;=$F37),($D37/$G37),0))),IF(AND(AU$7&gt;=$E37,AU$7&lt;=$F37),($D37/$G37),0))</f>
        <v>H</v>
      </c>
      <c r="AV37" s="34">
        <f>IF(Data!$C$2&gt;0,(IF(OR(AV$5=Data!$F$2,AV$5=Data!$G$2,(IF(COUNTIF(Data!$A$2:$A$939,AV$7),AV$7=(VLOOKUP(AV$7,Data!$A$2:$A$852,1,FALSE)),0))),"H",IF(AND(AV$7&gt;=$E37,AV$7&lt;=$F37),($D37/$G37),0))),IF(AND(AV$7&gt;=$E37,AV$7&lt;=$F37),($D37/$G37),0))</f>
        <v>0</v>
      </c>
      <c r="AW37" s="34">
        <f>IF(Data!$C$2&gt;0,(IF(OR(AW$5=Data!$F$2,AW$5=Data!$G$2,(IF(COUNTIF(Data!$A$2:$A$939,AW$7),AW$7=(VLOOKUP(AW$7,Data!$A$2:$A$852,1,FALSE)),0))),"H",IF(AND(AW$7&gt;=$E37,AW$7&lt;=$F37),($D37/$G37),0))),IF(AND(AW$7&gt;=$E37,AW$7&lt;=$F37),($D37/$G37),0))</f>
        <v>0</v>
      </c>
      <c r="AX37" s="34">
        <f>IF(Data!$C$2&gt;0,(IF(OR(AX$5=Data!$F$2,AX$5=Data!$G$2,(IF(COUNTIF(Data!$A$2:$A$939,AX$7),AX$7=(VLOOKUP(AX$7,Data!$A$2:$A$852,1,FALSE)),0))),"H",IF(AND(AX$7&gt;=$E37,AX$7&lt;=$F37),($D37/$G37),0))),IF(AND(AX$7&gt;=$E37,AX$7&lt;=$F37),($D37/$G37),0))</f>
        <v>0</v>
      </c>
      <c r="AY37" s="34">
        <f>IF(Data!$C$2&gt;0,(IF(OR(AY$5=Data!$F$2,AY$5=Data!$G$2,(IF(COUNTIF(Data!$A$2:$A$939,AY$7),AY$7=(VLOOKUP(AY$7,Data!$A$2:$A$852,1,FALSE)),0))),"H",IF(AND(AY$7&gt;=$E37,AY$7&lt;=$F37),($D37/$G37),0))),IF(AND(AY$7&gt;=$E37,AY$7&lt;=$F37),($D37/$G37),0))</f>
        <v>0</v>
      </c>
      <c r="AZ37" s="34">
        <f>IF(Data!$C$2&gt;0,(IF(OR(AZ$5=Data!$F$2,AZ$5=Data!$G$2,(IF(COUNTIF(Data!$A$2:$A$939,AZ$7),AZ$7=(VLOOKUP(AZ$7,Data!$A$2:$A$852,1,FALSE)),0))),"H",IF(AND(AZ$7&gt;=$E37,AZ$7&lt;=$F37),($D37/$G37),0))),IF(AND(AZ$7&gt;=$E37,AZ$7&lt;=$F37),($D37/$G37),0))</f>
        <v>0</v>
      </c>
      <c r="BA37" s="34" t="str">
        <f>IF(Data!$C$2&gt;0,(IF(OR(BA$5=Data!$F$2,BA$5=Data!$G$2,(IF(COUNTIF(Data!$A$2:$A$939,BA$7),BA$7=(VLOOKUP(BA$7,Data!$A$2:$A$852,1,FALSE)),0))),"H",IF(AND(BA$7&gt;=$E37,BA$7&lt;=$F37),($D37/$G37),0))),IF(AND(BA$7&gt;=$E37,BA$7&lt;=$F37),($D37/$G37),0))</f>
        <v>H</v>
      </c>
      <c r="BB37" s="34" t="str">
        <f>IF(Data!$C$2&gt;0,(IF(OR(BB$5=Data!$F$2,BB$5=Data!$G$2,(IF(COUNTIF(Data!$A$2:$A$939,BB$7),BB$7=(VLOOKUP(BB$7,Data!$A$2:$A$852,1,FALSE)),0))),"H",IF(AND(BB$7&gt;=$E37,BB$7&lt;=$F37),($D37/$G37),0))),IF(AND(BB$7&gt;=$E37,BB$7&lt;=$F37),($D37/$G37),0))</f>
        <v>H</v>
      </c>
      <c r="BC37" s="34">
        <f>IF(Data!$C$2&gt;0,(IF(OR(BC$5=Data!$F$2,BC$5=Data!$G$2,(IF(COUNTIF(Data!$A$2:$A$939,BC$7),BC$7=(VLOOKUP(BC$7,Data!$A$2:$A$852,1,FALSE)),0))),"H",IF(AND(BC$7&gt;=$E37,BC$7&lt;=$F37),($D37/$G37),0))),IF(AND(BC$7&gt;=$E37,BC$7&lt;=$F37),($D37/$G37),0))</f>
        <v>0</v>
      </c>
      <c r="BD37" s="34">
        <f>IF(Data!$C$2&gt;0,(IF(OR(BD$5=Data!$F$2,BD$5=Data!$G$2,(IF(COUNTIF(Data!$A$2:$A$939,BD$7),BD$7=(VLOOKUP(BD$7,Data!$A$2:$A$852,1,FALSE)),0))),"H",IF(AND(BD$7&gt;=$E37,BD$7&lt;=$F37),($D37/$G37),0))),IF(AND(BD$7&gt;=$E37,BD$7&lt;=$F37),($D37/$G37),0))</f>
        <v>0</v>
      </c>
      <c r="BE37" s="34">
        <f>IF(Data!$C$2&gt;0,(IF(OR(BE$5=Data!$F$2,BE$5=Data!$G$2,(IF(COUNTIF(Data!$A$2:$A$939,BE$7),BE$7=(VLOOKUP(BE$7,Data!$A$2:$A$852,1,FALSE)),0))),"H",IF(AND(BE$7&gt;=$E37,BE$7&lt;=$F37),($D37/$G37),0))),IF(AND(BE$7&gt;=$E37,BE$7&lt;=$F37),($D37/$G37),0))</f>
        <v>0</v>
      </c>
      <c r="BF37" s="34">
        <f>IF(Data!$C$2&gt;0,(IF(OR(BF$5=Data!$F$2,BF$5=Data!$G$2,(IF(COUNTIF(Data!$A$2:$A$939,BF$7),BF$7=(VLOOKUP(BF$7,Data!$A$2:$A$852,1,FALSE)),0))),"H",IF(AND(BF$7&gt;=$E37,BF$7&lt;=$F37),($D37/$G37),0))),IF(AND(BF$7&gt;=$E37,BF$7&lt;=$F37),($D37/$G37),0))</f>
        <v>0</v>
      </c>
      <c r="BG37" s="34">
        <f>IF(Data!$C$2&gt;0,(IF(OR(BG$5=Data!$F$2,BG$5=Data!$G$2,(IF(COUNTIF(Data!$A$2:$A$939,BG$7),BG$7=(VLOOKUP(BG$7,Data!$A$2:$A$852,1,FALSE)),0))),"H",IF(AND(BG$7&gt;=$E37,BG$7&lt;=$F37),($D37/$G37),0))),IF(AND(BG$7&gt;=$E37,BG$7&lt;=$F37),($D37/$G37),0))</f>
        <v>0</v>
      </c>
      <c r="BH37" s="34" t="str">
        <f>IF(Data!$C$2&gt;0,(IF(OR(BH$5=Data!$F$2,BH$5=Data!$G$2,(IF(COUNTIF(Data!$A$2:$A$939,BH$7),BH$7=(VLOOKUP(BH$7,Data!$A$2:$A$852,1,FALSE)),0))),"H",IF(AND(BH$7&gt;=$E37,BH$7&lt;=$F37),($D37/$G37),0))),IF(AND(BH$7&gt;=$E37,BH$7&lt;=$F37),($D37/$G37),0))</f>
        <v>H</v>
      </c>
      <c r="BI37" s="34" t="str">
        <f>IF(Data!$C$2&gt;0,(IF(OR(BI$5=Data!$F$2,BI$5=Data!$G$2,(IF(COUNTIF(Data!$A$2:$A$939,BI$7),BI$7=(VLOOKUP(BI$7,Data!$A$2:$A$852,1,FALSE)),0))),"H",IF(AND(BI$7&gt;=$E37,BI$7&lt;=$F37),($D37/$G37),0))),IF(AND(BI$7&gt;=$E37,BI$7&lt;=$F37),($D37/$G37),0))</f>
        <v>H</v>
      </c>
      <c r="BJ37" s="34">
        <f>IF(Data!$C$2&gt;0,(IF(OR(BJ$5=Data!$F$2,BJ$5=Data!$G$2,(IF(COUNTIF(Data!$A$2:$A$939,BJ$7),BJ$7=(VLOOKUP(BJ$7,Data!$A$2:$A$852,1,FALSE)),0))),"H",IF(AND(BJ$7&gt;=$E37,BJ$7&lt;=$F37),($D37/$G37),0))),IF(AND(BJ$7&gt;=$E37,BJ$7&lt;=$F37),($D37/$G37),0))</f>
        <v>0</v>
      </c>
      <c r="BK37" s="34">
        <f>IF(Data!$C$2&gt;0,(IF(OR(BK$5=Data!$F$2,BK$5=Data!$G$2,(IF(COUNTIF(Data!$A$2:$A$939,BK$7),BK$7=(VLOOKUP(BK$7,Data!$A$2:$A$852,1,FALSE)),0))),"H",IF(AND(BK$7&gt;=$E37,BK$7&lt;=$F37),($D37/$G37),0))),IF(AND(BK$7&gt;=$E37,BK$7&lt;=$F37),($D37/$G37),0))</f>
        <v>0</v>
      </c>
      <c r="BL37" s="34">
        <f>IF(Data!$C$2&gt;0,(IF(OR(BL$5=Data!$F$2,BL$5=Data!$G$2,(IF(COUNTIF(Data!$A$2:$A$939,BL$7),BL$7=(VLOOKUP(BL$7,Data!$A$2:$A$852,1,FALSE)),0))),"H",IF(AND(BL$7&gt;=$E37,BL$7&lt;=$F37),($D37/$G37),0))),IF(AND(BL$7&gt;=$E37,BL$7&lt;=$F37),($D37/$G37),0))</f>
        <v>0</v>
      </c>
      <c r="BM37" s="34">
        <f>IF(Data!$C$2&gt;0,(IF(OR(BM$5=Data!$F$2,BM$5=Data!$G$2,(IF(COUNTIF(Data!$A$2:$A$939,BM$7),BM$7=(VLOOKUP(BM$7,Data!$A$2:$A$852,1,FALSE)),0))),"H",IF(AND(BM$7&gt;=$E37,BM$7&lt;=$F37),($D37/$G37),0))),IF(AND(BM$7&gt;=$E37,BM$7&lt;=$F37),($D37/$G37),0))</f>
        <v>0</v>
      </c>
      <c r="BN37" s="34">
        <f>IF(Data!$C$2&gt;0,(IF(OR(BN$5=Data!$F$2,BN$5=Data!$G$2,(IF(COUNTIF(Data!$A$2:$A$939,BN$7),BN$7=(VLOOKUP(BN$7,Data!$A$2:$A$852,1,FALSE)),0))),"H",IF(AND(BN$7&gt;=$E37,BN$7&lt;=$F37),($D37/$G37),0))),IF(AND(BN$7&gt;=$E37,BN$7&lt;=$F37),($D37/$G37),0))</f>
        <v>0</v>
      </c>
      <c r="BO37" s="34" t="str">
        <f>IF(Data!$C$2&gt;0,(IF(OR(BO$5=Data!$F$2,BO$5=Data!$G$2,(IF(COUNTIF(Data!$A$2:$A$939,BO$7),BO$7=(VLOOKUP(BO$7,Data!$A$2:$A$852,1,FALSE)),0))),"H",IF(AND(BO$7&gt;=$E37,BO$7&lt;=$F37),($D37/$G37),0))),IF(AND(BO$7&gt;=$E37,BO$7&lt;=$F37),($D37/$G37),0))</f>
        <v>H</v>
      </c>
      <c r="BP37" s="34" t="str">
        <f>IF(Data!$C$2&gt;0,(IF(OR(BP$5=Data!$F$2,BP$5=Data!$G$2,(IF(COUNTIF(Data!$A$2:$A$939,BP$7),BP$7=(VLOOKUP(BP$7,Data!$A$2:$A$852,1,FALSE)),0))),"H",IF(AND(BP$7&gt;=$E37,BP$7&lt;=$F37),($D37/$G37),0))),IF(AND(BP$7&gt;=$E37,BP$7&lt;=$F37),($D37/$G37),0))</f>
        <v>H</v>
      </c>
      <c r="BQ37" s="34">
        <f>IF(Data!$C$2&gt;0,(IF(OR(BQ$5=Data!$F$2,BQ$5=Data!$G$2,(IF(COUNTIF(Data!$A$2:$A$939,BQ$7),BQ$7=(VLOOKUP(BQ$7,Data!$A$2:$A$852,1,FALSE)),0))),"H",IF(AND(BQ$7&gt;=$E37,BQ$7&lt;=$F37),($D37/$G37),0))),IF(AND(BQ$7&gt;=$E37,BQ$7&lt;=$F37),($D37/$G37),0))</f>
        <v>0</v>
      </c>
      <c r="BR37" s="34">
        <f>IF(Data!$C$2&gt;0,(IF(OR(BR$5=Data!$F$2,BR$5=Data!$G$2,(IF(COUNTIF(Data!$A$2:$A$939,BR$7),BR$7=(VLOOKUP(BR$7,Data!$A$2:$A$852,1,FALSE)),0))),"H",IF(AND(BR$7&gt;=$E37,BR$7&lt;=$F37),($D37/$G37),0))),IF(AND(BR$7&gt;=$E37,BR$7&lt;=$F37),($D37/$G37),0))</f>
        <v>0</v>
      </c>
      <c r="BS37" s="34">
        <f>IF(Data!$C$2&gt;0,(IF(OR(BS$5=Data!$F$2,BS$5=Data!$G$2,(IF(COUNTIF(Data!$A$2:$A$939,BS$7),BS$7=(VLOOKUP(BS$7,Data!$A$2:$A$852,1,FALSE)),0))),"H",IF(AND(BS$7&gt;=$E37,BS$7&lt;=$F37),($D37/$G37),0))),IF(AND(BS$7&gt;=$E37,BS$7&lt;=$F37),($D37/$G37),0))</f>
        <v>0</v>
      </c>
      <c r="BT37" s="34">
        <f>IF(Data!$C$2&gt;0,(IF(OR(BT$5=Data!$F$2,BT$5=Data!$G$2,(IF(COUNTIF(Data!$A$2:$A$939,BT$7),BT$7=(VLOOKUP(BT$7,Data!$A$2:$A$852,1,FALSE)),0))),"H",IF(AND(BT$7&gt;=$E37,BT$7&lt;=$F37),($D37/$G37),0))),IF(AND(BT$7&gt;=$E37,BT$7&lt;=$F37),($D37/$G37),0))</f>
        <v>0</v>
      </c>
      <c r="BU37" s="34">
        <f>IF(Data!$C$2&gt;0,(IF(OR(BU$5=Data!$F$2,BU$5=Data!$G$2,(IF(COUNTIF(Data!$A$2:$A$939,BU$7),BU$7=(VLOOKUP(BU$7,Data!$A$2:$A$852,1,FALSE)),0))),"H",IF(AND(BU$7&gt;=$E37,BU$7&lt;=$F37),($D37/$G37),0))),IF(AND(BU$7&gt;=$E37,BU$7&lt;=$F37),($D37/$G37),0))</f>
        <v>0</v>
      </c>
      <c r="BV37" s="34" t="str">
        <f>IF(Data!$C$2&gt;0,(IF(OR(BV$5=Data!$F$2,BV$5=Data!$G$2,(IF(COUNTIF(Data!$A$2:$A$939,BV$7),BV$7=(VLOOKUP(BV$7,Data!$A$2:$A$852,1,FALSE)),0))),"H",IF(AND(BV$7&gt;=$E37,BV$7&lt;=$F37),($D37/$G37),0))),IF(AND(BV$7&gt;=$E37,BV$7&lt;=$F37),($D37/$G37),0))</f>
        <v>H</v>
      </c>
      <c r="BW37" s="34" t="str">
        <f>IF(Data!$C$2&gt;0,(IF(OR(BW$5=Data!$F$2,BW$5=Data!$G$2,(IF(COUNTIF(Data!$A$2:$A$939,BW$7),BW$7=(VLOOKUP(BW$7,Data!$A$2:$A$852,1,FALSE)),0))),"H",IF(AND(BW$7&gt;=$E37,BW$7&lt;=$F37),($D37/$G37),0))),IF(AND(BW$7&gt;=$E37,BW$7&lt;=$F37),($D37/$G37),0))</f>
        <v>H</v>
      </c>
      <c r="BX37" s="34">
        <f>IF(Data!$C$2&gt;0,(IF(OR(BX$5=Data!$F$2,BX$5=Data!$G$2,(IF(COUNTIF(Data!$A$2:$A$939,BX$7),BX$7=(VLOOKUP(BX$7,Data!$A$2:$A$852,1,FALSE)),0))),"H",IF(AND(BX$7&gt;=$E37,BX$7&lt;=$F37),($D37/$G37),0))),IF(AND(BX$7&gt;=$E37,BX$7&lt;=$F37),($D37/$G37),0))</f>
        <v>0</v>
      </c>
      <c r="BY37" s="34">
        <f>IF(Data!$C$2&gt;0,(IF(OR(BY$5=Data!$F$2,BY$5=Data!$G$2,(IF(COUNTIF(Data!$A$2:$A$939,BY$7),BY$7=(VLOOKUP(BY$7,Data!$A$2:$A$852,1,FALSE)),0))),"H",IF(AND(BY$7&gt;=$E37,BY$7&lt;=$F37),($D37/$G37),0))),IF(AND(BY$7&gt;=$E37,BY$7&lt;=$F37),($D37/$G37),0))</f>
        <v>0</v>
      </c>
      <c r="BZ37" s="34">
        <f>IF(Data!$C$2&gt;0,(IF(OR(BZ$5=Data!$F$2,BZ$5=Data!$G$2,(IF(COUNTIF(Data!$A$2:$A$939,BZ$7),BZ$7=(VLOOKUP(BZ$7,Data!$A$2:$A$852,1,FALSE)),0))),"H",IF(AND(BZ$7&gt;=$E37,BZ$7&lt;=$F37),($D37/$G37),0))),IF(AND(BZ$7&gt;=$E37,BZ$7&lt;=$F37),($D37/$G37),0))</f>
        <v>0</v>
      </c>
      <c r="CA37" s="34">
        <f>IF(Data!$C$2&gt;0,(IF(OR(CA$5=Data!$F$2,CA$5=Data!$G$2,(IF(COUNTIF(Data!$A$2:$A$939,CA$7),CA$7=(VLOOKUP(CA$7,Data!$A$2:$A$852,1,FALSE)),0))),"H",IF(AND(CA$7&gt;=$E37,CA$7&lt;=$F37),($D37/$G37),0))),IF(AND(CA$7&gt;=$E37,CA$7&lt;=$F37),($D37/$G37),0))</f>
        <v>0</v>
      </c>
      <c r="CB37" s="34">
        <f>IF(Data!$C$2&gt;0,(IF(OR(CB$5=Data!$F$2,CB$5=Data!$G$2,(IF(COUNTIF(Data!$A$2:$A$939,CB$7),CB$7=(VLOOKUP(CB$7,Data!$A$2:$A$852,1,FALSE)),0))),"H",IF(AND(CB$7&gt;=$E37,CB$7&lt;=$F37),($D37/$G37),0))),IF(AND(CB$7&gt;=$E37,CB$7&lt;=$F37),($D37/$G37),0))</f>
        <v>0</v>
      </c>
      <c r="CC37" s="34" t="str">
        <f>IF(Data!$C$2&gt;0,(IF(OR(CC$5=Data!$F$2,CC$5=Data!$G$2,(IF(COUNTIF(Data!$A$2:$A$939,CC$7),CC$7=(VLOOKUP(CC$7,Data!$A$2:$A$852,1,FALSE)),0))),"H",IF(AND(CC$7&gt;=$E37,CC$7&lt;=$F37),($D37/$G37),0))),IF(AND(CC$7&gt;=$E37,CC$7&lt;=$F37),($D37/$G37),0))</f>
        <v>H</v>
      </c>
      <c r="CD37" s="34" t="str">
        <f>IF(Data!$C$2&gt;0,(IF(OR(CD$5=Data!$F$2,CD$5=Data!$G$2,(IF(COUNTIF(Data!$A$2:$A$939,CD$7),CD$7=(VLOOKUP(CD$7,Data!$A$2:$A$852,1,FALSE)),0))),"H",IF(AND(CD$7&gt;=$E37,CD$7&lt;=$F37),($D37/$G37),0))),IF(AND(CD$7&gt;=$E37,CD$7&lt;=$F37),($D37/$G37),0))</f>
        <v>H</v>
      </c>
      <c r="CE37" s="34">
        <f>IF(Data!$C$2&gt;0,(IF(OR(CE$5=Data!$F$2,CE$5=Data!$G$2,(IF(COUNTIF(Data!$A$2:$A$939,CE$7),CE$7=(VLOOKUP(CE$7,Data!$A$2:$A$852,1,FALSE)),0))),"H",IF(AND(CE$7&gt;=$E37,CE$7&lt;=$F37),($D37/$G37),0))),IF(AND(CE$7&gt;=$E37,CE$7&lt;=$F37),($D37/$G37),0))</f>
        <v>0</v>
      </c>
      <c r="CF37" s="34">
        <f>IF(Data!$C$2&gt;0,(IF(OR(CF$5=Data!$F$2,CF$5=Data!$G$2,(IF(COUNTIF(Data!$A$2:$A$939,CF$7),CF$7=(VLOOKUP(CF$7,Data!$A$2:$A$852,1,FALSE)),0))),"H",IF(AND(CF$7&gt;=$E37,CF$7&lt;=$F37),($D37/$G37),0))),IF(AND(CF$7&gt;=$E37,CF$7&lt;=$F37),($D37/$G37),0))</f>
        <v>0</v>
      </c>
      <c r="CG37" s="34">
        <f>IF(Data!$C$2&gt;0,(IF(OR(CG$5=Data!$F$2,CG$5=Data!$G$2,(IF(COUNTIF(Data!$A$2:$A$939,CG$7),CG$7=(VLOOKUP(CG$7,Data!$A$2:$A$852,1,FALSE)),0))),"H",IF(AND(CG$7&gt;=$E37,CG$7&lt;=$F37),($D37/$G37),0))),IF(AND(CG$7&gt;=$E37,CG$7&lt;=$F37),($D37/$G37),0))</f>
        <v>0</v>
      </c>
      <c r="CH37" s="34">
        <f>IF(Data!$C$2&gt;0,(IF(OR(CH$5=Data!$F$2,CH$5=Data!$G$2,(IF(COUNTIF(Data!$A$2:$A$939,CH$7),CH$7=(VLOOKUP(CH$7,Data!$A$2:$A$852,1,FALSE)),0))),"H",IF(AND(CH$7&gt;=$E37,CH$7&lt;=$F37),($D37/$G37),0))),IF(AND(CH$7&gt;=$E37,CH$7&lt;=$F37),($D37/$G37),0))</f>
        <v>0</v>
      </c>
      <c r="CI37" s="34">
        <f>IF(Data!$C$2&gt;0,(IF(OR(CI$5=Data!$F$2,CI$5=Data!$G$2,(IF(COUNTIF(Data!$A$2:$A$939,CI$7),CI$7=(VLOOKUP(CI$7,Data!$A$2:$A$852,1,FALSE)),0))),"H",IF(AND(CI$7&gt;=$E37,CI$7&lt;=$F37),($D37/$G37),0))),IF(AND(CI$7&gt;=$E37,CI$7&lt;=$F37),($D37/$G37),0))</f>
        <v>0</v>
      </c>
      <c r="CJ37" s="34" t="str">
        <f>IF(Data!$C$2&gt;0,(IF(OR(CJ$5=Data!$F$2,CJ$5=Data!$G$2,(IF(COUNTIF(Data!$A$2:$A$939,CJ$7),CJ$7=(VLOOKUP(CJ$7,Data!$A$2:$A$852,1,FALSE)),0))),"H",IF(AND(CJ$7&gt;=$E37,CJ$7&lt;=$F37),($D37/$G37),0))),IF(AND(CJ$7&gt;=$E37,CJ$7&lt;=$F37),($D37/$G37),0))</f>
        <v>H</v>
      </c>
      <c r="CK37" s="34" t="str">
        <f>IF(Data!$C$2&gt;0,(IF(OR(CK$5=Data!$F$2,CK$5=Data!$G$2,(IF(COUNTIF(Data!$A$2:$A$939,CK$7),CK$7=(VLOOKUP(CK$7,Data!$A$2:$A$852,1,FALSE)),0))),"H",IF(AND(CK$7&gt;=$E37,CK$7&lt;=$F37),($D37/$G37),0))),IF(AND(CK$7&gt;=$E37,CK$7&lt;=$F37),($D37/$G37),0))</f>
        <v>H</v>
      </c>
      <c r="CL37" s="34">
        <f>IF(Data!$C$2&gt;0,(IF(OR(CL$5=Data!$F$2,CL$5=Data!$G$2,(IF(COUNTIF(Data!$A$2:$A$939,CL$7),CL$7=(VLOOKUP(CL$7,Data!$A$2:$A$852,1,FALSE)),0))),"H",IF(AND(CL$7&gt;=$E37,CL$7&lt;=$F37),($D37/$G37),0))),IF(AND(CL$7&gt;=$E37,CL$7&lt;=$F37),($D37/$G37),0))</f>
        <v>0</v>
      </c>
      <c r="CM37" s="34">
        <f>IF(Data!$C$2&gt;0,(IF(OR(CM$5=Data!$F$2,CM$5=Data!$G$2,(IF(COUNTIF(Data!$A$2:$A$939,CM$7),CM$7=(VLOOKUP(CM$7,Data!$A$2:$A$852,1,FALSE)),0))),"H",IF(AND(CM$7&gt;=$E37,CM$7&lt;=$F37),($D37/$G37),0))),IF(AND(CM$7&gt;=$E37,CM$7&lt;=$F37),($D37/$G37),0))</f>
        <v>0</v>
      </c>
      <c r="CN37" s="34">
        <f>IF(Data!$C$2&gt;0,(IF(OR(CN$5=Data!$F$2,CN$5=Data!$G$2,(IF(COUNTIF(Data!$A$2:$A$939,CN$7),CN$7=(VLOOKUP(CN$7,Data!$A$2:$A$852,1,FALSE)),0))),"H",IF(AND(CN$7&gt;=$E37,CN$7&lt;=$F37),($D37/$G37),0))),IF(AND(CN$7&gt;=$E37,CN$7&lt;=$F37),($D37/$G37),0))</f>
        <v>0</v>
      </c>
      <c r="CO37" s="34">
        <f>IF(Data!$C$2&gt;0,(IF(OR(CO$5=Data!$F$2,CO$5=Data!$G$2,(IF(COUNTIF(Data!$A$2:$A$939,CO$7),CO$7=(VLOOKUP(CO$7,Data!$A$2:$A$852,1,FALSE)),0))),"H",IF(AND(CO$7&gt;=$E37,CO$7&lt;=$F37),($D37/$G37),0))),IF(AND(CO$7&gt;=$E37,CO$7&lt;=$F37),($D37/$G37),0))</f>
        <v>0</v>
      </c>
      <c r="CP37" s="34">
        <f>IF(Data!$C$2&gt;0,(IF(OR(CP$5=Data!$F$2,CP$5=Data!$G$2,(IF(COUNTIF(Data!$A$2:$A$939,CP$7),CP$7=(VLOOKUP(CP$7,Data!$A$2:$A$852,1,FALSE)),0))),"H",IF(AND(CP$7&gt;=$E37,CP$7&lt;=$F37),($D37/$G37),0))),IF(AND(CP$7&gt;=$E37,CP$7&lt;=$F37),($D37/$G37),0))</f>
        <v>0</v>
      </c>
      <c r="CQ37" s="34" t="str">
        <f>IF(Data!$C$2&gt;0,(IF(OR(CQ$5=Data!$F$2,CQ$5=Data!$G$2,(IF(COUNTIF(Data!$A$2:$A$939,CQ$7),CQ$7=(VLOOKUP(CQ$7,Data!$A$2:$A$852,1,FALSE)),0))),"H",IF(AND(CQ$7&gt;=$E37,CQ$7&lt;=$F37),($D37/$G37),0))),IF(AND(CQ$7&gt;=$E37,CQ$7&lt;=$F37),($D37/$G37),0))</f>
        <v>H</v>
      </c>
      <c r="CR37" s="34" t="str">
        <f>IF(Data!$C$2&gt;0,(IF(OR(CR$5=Data!$F$2,CR$5=Data!$G$2,(IF(COUNTIF(Data!$A$2:$A$939,CR$7),CR$7=(VLOOKUP(CR$7,Data!$A$2:$A$852,1,FALSE)),0))),"H",IF(AND(CR$7&gt;=$E37,CR$7&lt;=$F37),($D37/$G37),0))),IF(AND(CR$7&gt;=$E37,CR$7&lt;=$F37),($D37/$G37),0))</f>
        <v>H</v>
      </c>
      <c r="CS37" s="34">
        <f>IF(Data!$C$2&gt;0,(IF(OR(CS$5=Data!$F$2,CS$5=Data!$G$2,(IF(COUNTIF(Data!$A$2:$A$939,CS$7),CS$7=(VLOOKUP(CS$7,Data!$A$2:$A$852,1,FALSE)),0))),"H",IF(AND(CS$7&gt;=$E37,CS$7&lt;=$F37),($D37/$G37),0))),IF(AND(CS$7&gt;=$E37,CS$7&lt;=$F37),($D37/$G37),0))</f>
        <v>0</v>
      </c>
      <c r="CT37" s="34">
        <f>IF(Data!$C$2&gt;0,(IF(OR(CT$5=Data!$F$2,CT$5=Data!$G$2,(IF(COUNTIF(Data!$A$2:$A$939,CT$7),CT$7=(VLOOKUP(CT$7,Data!$A$2:$A$852,1,FALSE)),0))),"H",IF(AND(CT$7&gt;=$E37,CT$7&lt;=$F37),($D37/$G37),0))),IF(AND(CT$7&gt;=$E37,CT$7&lt;=$F37),($D37/$G37),0))</f>
        <v>0</v>
      </c>
      <c r="CU37" s="34">
        <f>IF(Data!$C$2&gt;0,(IF(OR(CU$5=Data!$F$2,CU$5=Data!$G$2,(IF(COUNTIF(Data!$A$2:$A$939,CU$7),CU$7=(VLOOKUP(CU$7,Data!$A$2:$A$852,1,FALSE)),0))),"H",IF(AND(CU$7&gt;=$E37,CU$7&lt;=$F37),($D37/$G37),0))),IF(AND(CU$7&gt;=$E37,CU$7&lt;=$F37),($D37/$G37),0))</f>
        <v>0</v>
      </c>
      <c r="CV37" s="34">
        <f>IF(Data!$C$2&gt;0,(IF(OR(CV$5=Data!$F$2,CV$5=Data!$G$2,(IF(COUNTIF(Data!$A$2:$A$939,CV$7),CV$7=(VLOOKUP(CV$7,Data!$A$2:$A$852,1,FALSE)),0))),"H",IF(AND(CV$7&gt;=$E37,CV$7&lt;=$F37),($D37/$G37),0))),IF(AND(CV$7&gt;=$E37,CV$7&lt;=$F37),($D37/$G37),0))</f>
        <v>0</v>
      </c>
      <c r="CW37" s="34">
        <f>IF(Data!$C$2&gt;0,(IF(OR(CW$5=Data!$F$2,CW$5=Data!$G$2,(IF(COUNTIF(Data!$A$2:$A$939,CW$7),CW$7=(VLOOKUP(CW$7,Data!$A$2:$A$852,1,FALSE)),0))),"H",IF(AND(CW$7&gt;=$E37,CW$7&lt;=$F37),($D37/$G37),0))),IF(AND(CW$7&gt;=$E37,CW$7&lt;=$F37),($D37/$G37),0))</f>
        <v>0</v>
      </c>
      <c r="CX37" s="34" t="str">
        <f>IF(Data!$C$2&gt;0,(IF(OR(CX$5=Data!$F$2,CX$5=Data!$G$2,(IF(COUNTIF(Data!$A$2:$A$939,CX$7),CX$7=(VLOOKUP(CX$7,Data!$A$2:$A$852,1,FALSE)),0))),"H",IF(AND(CX$7&gt;=$E37,CX$7&lt;=$F37),($D37/$G37),0))),IF(AND(CX$7&gt;=$E37,CX$7&lt;=$F37),($D37/$G37),0))</f>
        <v>H</v>
      </c>
      <c r="CY37" s="34" t="str">
        <f>IF(Data!$C$2&gt;0,(IF(OR(CY$5=Data!$F$2,CY$5=Data!$G$2,(IF(COUNTIF(Data!$A$2:$A$939,CY$7),CY$7=(VLOOKUP(CY$7,Data!$A$2:$A$852,1,FALSE)),0))),"H",IF(AND(CY$7&gt;=$E37,CY$7&lt;=$F37),($D37/$G37),0))),IF(AND(CY$7&gt;=$E37,CY$7&lt;=$F37),($D37/$G37),0))</f>
        <v>H</v>
      </c>
      <c r="CZ37" s="34">
        <f>IF(Data!$C$2&gt;0,(IF(OR(CZ$5=Data!$F$2,CZ$5=Data!$G$2,(IF(COUNTIF(Data!$A$2:$A$939,CZ$7),CZ$7=(VLOOKUP(CZ$7,Data!$A$2:$A$852,1,FALSE)),0))),"H",IF(AND(CZ$7&gt;=$E37,CZ$7&lt;=$F37),($D37/$G37),0))),IF(AND(CZ$7&gt;=$E37,CZ$7&lt;=$F37),($D37/$G37),0))</f>
        <v>0</v>
      </c>
      <c r="DA37" s="34">
        <f>IF(Data!$C$2&gt;0,(IF(OR(DA$5=Data!$F$2,DA$5=Data!$G$2,(IF(COUNTIF(Data!$A$2:$A$939,DA$7),DA$7=(VLOOKUP(DA$7,Data!$A$2:$A$852,1,FALSE)),0))),"H",IF(AND(DA$7&gt;=$E37,DA$7&lt;=$F37),($D37/$G37),0))),IF(AND(DA$7&gt;=$E37,DA$7&lt;=$F37),($D37/$G37),0))</f>
        <v>0</v>
      </c>
      <c r="DB37" s="34">
        <f>IF(Data!$C$2&gt;0,(IF(OR(DB$5=Data!$F$2,DB$5=Data!$G$2,(IF(COUNTIF(Data!$A$2:$A$939,DB$7),DB$7=(VLOOKUP(DB$7,Data!$A$2:$A$852,1,FALSE)),0))),"H",IF(AND(DB$7&gt;=$E37,DB$7&lt;=$F37),($D37/$G37),0))),IF(AND(DB$7&gt;=$E37,DB$7&lt;=$F37),($D37/$G37),0))</f>
        <v>0</v>
      </c>
      <c r="DC37" s="34">
        <f>IF(Data!$C$2&gt;0,(IF(OR(DC$5=Data!$F$2,DC$5=Data!$G$2,(IF(COUNTIF(Data!$A$2:$A$939,DC$7),DC$7=(VLOOKUP(DC$7,Data!$A$2:$A$852,1,FALSE)),0))),"H",IF(AND(DC$7&gt;=$E37,DC$7&lt;=$F37),($D37/$G37),0))),IF(AND(DC$7&gt;=$E37,DC$7&lt;=$F37),($D37/$G37),0))</f>
        <v>0</v>
      </c>
      <c r="DD37" s="34">
        <f>IF(Data!$C$2&gt;0,(IF(OR(DD$5=Data!$F$2,DD$5=Data!$G$2,(IF(COUNTIF(Data!$A$2:$A$939,DD$7),DD$7=(VLOOKUP(DD$7,Data!$A$2:$A$852,1,FALSE)),0))),"H",IF(AND(DD$7&gt;=$E37,DD$7&lt;=$F37),($D37/$G37),0))),IF(AND(DD$7&gt;=$E37,DD$7&lt;=$F37),($D37/$G37),0))</f>
        <v>8</v>
      </c>
      <c r="DE37" s="34" t="str">
        <f>IF(Data!$C$2&gt;0,(IF(OR(DE$5=Data!$F$2,DE$5=Data!$G$2,(IF(COUNTIF(Data!$A$2:$A$939,DE$7),DE$7=(VLOOKUP(DE$7,Data!$A$2:$A$852,1,FALSE)),0))),"H",IF(AND(DE$7&gt;=$E37,DE$7&lt;=$F37),($D37/$G37),0))),IF(AND(DE$7&gt;=$E37,DE$7&lt;=$F37),($D37/$G37),0))</f>
        <v>H</v>
      </c>
      <c r="DF37" s="34" t="str">
        <f>IF(Data!$C$2&gt;0,(IF(OR(DF$5=Data!$F$2,DF$5=Data!$G$2,(IF(COUNTIF(Data!$A$2:$A$939,DF$7),DF$7=(VLOOKUP(DF$7,Data!$A$2:$A$852,1,FALSE)),0))),"H",IF(AND(DF$7&gt;=$E37,DF$7&lt;=$F37),($D37/$G37),0))),IF(AND(DF$7&gt;=$E37,DF$7&lt;=$F37),($D37/$G37),0))</f>
        <v>H</v>
      </c>
      <c r="DG37" s="34">
        <f>IF(Data!$C$2&gt;0,(IF(OR(DG$5=Data!$F$2,DG$5=Data!$G$2,(IF(COUNTIF(Data!$A$2:$A$939,DG$7),DG$7=(VLOOKUP(DG$7,Data!$A$2:$A$852,1,FALSE)),0))),"H",IF(AND(DG$7&gt;=$E37,DG$7&lt;=$F37),($D37/$G37),0))),IF(AND(DG$7&gt;=$E37,DG$7&lt;=$F37),($D37/$G37),0))</f>
        <v>8</v>
      </c>
      <c r="DH37" s="34">
        <f>IF(Data!$C$2&gt;0,(IF(OR(DH$5=Data!$F$2,DH$5=Data!$G$2,(IF(COUNTIF(Data!$A$2:$A$939,DH$7),DH$7=(VLOOKUP(DH$7,Data!$A$2:$A$852,1,FALSE)),0))),"H",IF(AND(DH$7&gt;=$E37,DH$7&lt;=$F37),($D37/$G37),0))),IF(AND(DH$7&gt;=$E37,DH$7&lt;=$F37),($D37/$G37),0))</f>
        <v>8</v>
      </c>
      <c r="DI37" s="34">
        <f>IF(Data!$C$2&gt;0,(IF(OR(DI$5=Data!$F$2,DI$5=Data!$G$2,(IF(COUNTIF(Data!$A$2:$A$939,DI$7),DI$7=(VLOOKUP(DI$7,Data!$A$2:$A$852,1,FALSE)),0))),"H",IF(AND(DI$7&gt;=$E37,DI$7&lt;=$F37),($D37/$G37),0))),IF(AND(DI$7&gt;=$E37,DI$7&lt;=$F37),($D37/$G37),0))</f>
        <v>8</v>
      </c>
      <c r="DJ37" s="34">
        <f>IF(Data!$C$2&gt;0,(IF(OR(DJ$5=Data!$F$2,DJ$5=Data!$G$2,(IF(COUNTIF(Data!$A$2:$A$939,DJ$7),DJ$7=(VLOOKUP(DJ$7,Data!$A$2:$A$852,1,FALSE)),0))),"H",IF(AND(DJ$7&gt;=$E37,DJ$7&lt;=$F37),($D37/$G37),0))),IF(AND(DJ$7&gt;=$E37,DJ$7&lt;=$F37),($D37/$G37),0))</f>
        <v>8</v>
      </c>
      <c r="DK37" s="34">
        <f>IF(Data!$C$2&gt;0,(IF(OR(DK$5=Data!$F$2,DK$5=Data!$G$2,(IF(COUNTIF(Data!$A$2:$A$939,DK$7),DK$7=(VLOOKUP(DK$7,Data!$A$2:$A$852,1,FALSE)),0))),"H",IF(AND(DK$7&gt;=$E37,DK$7&lt;=$F37),($D37/$G37),0))),IF(AND(DK$7&gt;=$E37,DK$7&lt;=$F37),($D37/$G37),0))</f>
        <v>8</v>
      </c>
      <c r="DL37" s="34" t="str">
        <f>IF(Data!$C$2&gt;0,(IF(OR(DL$5=Data!$F$2,DL$5=Data!$G$2,(IF(COUNTIF(Data!$A$2:$A$939,DL$7),DL$7=(VLOOKUP(DL$7,Data!$A$2:$A$852,1,FALSE)),0))),"H",IF(AND(DL$7&gt;=$E37,DL$7&lt;=$F37),($D37/$G37),0))),IF(AND(DL$7&gt;=$E37,DL$7&lt;=$F37),($D37/$G37),0))</f>
        <v>H</v>
      </c>
      <c r="DM37" s="34" t="str">
        <f>IF(Data!$C$2&gt;0,(IF(OR(DM$5=Data!$F$2,DM$5=Data!$G$2,(IF(COUNTIF(Data!$A$2:$A$939,DM$7),DM$7=(VLOOKUP(DM$7,Data!$A$2:$A$852,1,FALSE)),0))),"H",IF(AND(DM$7&gt;=$E37,DM$7&lt;=$F37),($D37/$G37),0))),IF(AND(DM$7&gt;=$E37,DM$7&lt;=$F37),($D37/$G37),0))</f>
        <v>H</v>
      </c>
      <c r="DN37" s="34">
        <f>IF(Data!$C$2&gt;0,(IF(OR(DN$5=Data!$F$2,DN$5=Data!$G$2,(IF(COUNTIF(Data!$A$2:$A$939,DN$7),DN$7=(VLOOKUP(DN$7,Data!$A$2:$A$852,1,FALSE)),0))),"H",IF(AND(DN$7&gt;=$E37,DN$7&lt;=$F37),($D37/$G37),0))),IF(AND(DN$7&gt;=$E37,DN$7&lt;=$F37),($D37/$G37),0))</f>
        <v>8</v>
      </c>
      <c r="DO37" s="34">
        <f>IF(Data!$C$2&gt;0,(IF(OR(DO$5=Data!$F$2,DO$5=Data!$G$2,(IF(COUNTIF(Data!$A$2:$A$939,DO$7),DO$7=(VLOOKUP(DO$7,Data!$A$2:$A$852,1,FALSE)),0))),"H",IF(AND(DO$7&gt;=$E37,DO$7&lt;=$F37),($D37/$G37),0))),IF(AND(DO$7&gt;=$E37,DO$7&lt;=$F37),($D37/$G37),0))</f>
        <v>8</v>
      </c>
      <c r="DP37" s="34">
        <f>IF(Data!$C$2&gt;0,(IF(OR(DP$5=Data!$F$2,DP$5=Data!$G$2,(IF(COUNTIF(Data!$A$2:$A$939,DP$7),DP$7=(VLOOKUP(DP$7,Data!$A$2:$A$852,1,FALSE)),0))),"H",IF(AND(DP$7&gt;=$E37,DP$7&lt;=$F37),($D37/$G37),0))),IF(AND(DP$7&gt;=$E37,DP$7&lt;=$F37),($D37/$G37),0))</f>
        <v>8</v>
      </c>
      <c r="DQ37" s="34">
        <f>IF(Data!$C$2&gt;0,(IF(OR(DQ$5=Data!$F$2,DQ$5=Data!$G$2,(IF(COUNTIF(Data!$A$2:$A$939,DQ$7),DQ$7=(VLOOKUP(DQ$7,Data!$A$2:$A$852,1,FALSE)),0))),"H",IF(AND(DQ$7&gt;=$E37,DQ$7&lt;=$F37),($D37/$G37),0))),IF(AND(DQ$7&gt;=$E37,DQ$7&lt;=$F37),($D37/$G37),0))</f>
        <v>0</v>
      </c>
      <c r="DR37" s="34">
        <f>IF(Data!$C$2&gt;0,(IF(OR(DR$5=Data!$F$2,DR$5=Data!$G$2,(IF(COUNTIF(Data!$A$2:$A$939,DR$7),DR$7=(VLOOKUP(DR$7,Data!$A$2:$A$852,1,FALSE)),0))),"H",IF(AND(DR$7&gt;=$E37,DR$7&lt;=$F37),($D37/$G37),0))),IF(AND(DR$7&gt;=$E37,DR$7&lt;=$F37),($D37/$G37),0))</f>
        <v>0</v>
      </c>
      <c r="DS37" s="34" t="str">
        <f>IF(Data!$C$2&gt;0,(IF(OR(DS$5=Data!$F$2,DS$5=Data!$G$2,(IF(COUNTIF(Data!$A$2:$A$939,DS$7),DS$7=(VLOOKUP(DS$7,Data!$A$2:$A$852,1,FALSE)),0))),"H",IF(AND(DS$7&gt;=$E37,DS$7&lt;=$F37),($D37/$G37),0))),IF(AND(DS$7&gt;=$E37,DS$7&lt;=$F37),($D37/$G37),0))</f>
        <v>H</v>
      </c>
      <c r="DT37" s="34" t="str">
        <f>IF(Data!$C$2&gt;0,(IF(OR(DT$5=Data!$F$2,DT$5=Data!$G$2,(IF(COUNTIF(Data!$A$2:$A$939,DT$7),DT$7=(VLOOKUP(DT$7,Data!$A$2:$A$852,1,FALSE)),0))),"H",IF(AND(DT$7&gt;=$E37,DT$7&lt;=$F37),($D37/$G37),0))),IF(AND(DT$7&gt;=$E37,DT$7&lt;=$F37),($D37/$G37),0))</f>
        <v>H</v>
      </c>
      <c r="DU37" s="34">
        <f>IF(Data!$C$2&gt;0,(IF(OR(DU$5=Data!$F$2,DU$5=Data!$G$2,(IF(COUNTIF(Data!$A$2:$A$939,DU$7),DU$7=(VLOOKUP(DU$7,Data!$A$2:$A$852,1,FALSE)),0))),"H",IF(AND(DU$7&gt;=$E37,DU$7&lt;=$F37),($D37/$G37),0))),IF(AND(DU$7&gt;=$E37,DU$7&lt;=$F37),($D37/$G37),0))</f>
        <v>0</v>
      </c>
      <c r="DV37" s="34">
        <f>IF(Data!$C$2&gt;0,(IF(OR(DV$5=Data!$F$2,DV$5=Data!$G$2,(IF(COUNTIF(Data!$A$2:$A$939,DV$7),DV$7=(VLOOKUP(DV$7,Data!$A$2:$A$852,1,FALSE)),0))),"H",IF(AND(DV$7&gt;=$E37,DV$7&lt;=$F37),($D37/$G37),0))),IF(AND(DV$7&gt;=$E37,DV$7&lt;=$F37),($D37/$G37),0))</f>
        <v>0</v>
      </c>
      <c r="DW37" s="34">
        <f>IF(Data!$C$2&gt;0,(IF(OR(DW$5=Data!$F$2,DW$5=Data!$G$2,(IF(COUNTIF(Data!$A$2:$A$939,DW$7),DW$7=(VLOOKUP(DW$7,Data!$A$2:$A$852,1,FALSE)),0))),"H",IF(AND(DW$7&gt;=$E37,DW$7&lt;=$F37),($D37/$G37),0))),IF(AND(DW$7&gt;=$E37,DW$7&lt;=$F37),($D37/$G37),0))</f>
        <v>0</v>
      </c>
      <c r="DX37" s="34">
        <f>IF(Data!$C$2&gt;0,(IF(OR(DX$5=Data!$F$2,DX$5=Data!$G$2,(IF(COUNTIF(Data!$A$2:$A$939,DX$7),DX$7=(VLOOKUP(DX$7,Data!$A$2:$A$852,1,FALSE)),0))),"H",IF(AND(DX$7&gt;=$E37,DX$7&lt;=$F37),($D37/$G37),0))),IF(AND(DX$7&gt;=$E37,DX$7&lt;=$F37),($D37/$G37),0))</f>
        <v>0</v>
      </c>
      <c r="DY37" s="34">
        <f>IF(Data!$C$2&gt;0,(IF(OR(DY$5=Data!$F$2,DY$5=Data!$G$2,(IF(COUNTIF(Data!$A$2:$A$939,DY$7),DY$7=(VLOOKUP(DY$7,Data!$A$2:$A$852,1,FALSE)),0))),"H",IF(AND(DY$7&gt;=$E37,DY$7&lt;=$F37),($D37/$G37),0))),IF(AND(DY$7&gt;=$E37,DY$7&lt;=$F37),($D37/$G37),0))</f>
        <v>0</v>
      </c>
      <c r="DZ37" s="34" t="str">
        <f>IF(Data!$C$2&gt;0,(IF(OR(DZ$5=Data!$F$2,DZ$5=Data!$G$2,(IF(COUNTIF(Data!$A$2:$A$939,DZ$7),DZ$7=(VLOOKUP(DZ$7,Data!$A$2:$A$852,1,FALSE)),0))),"H",IF(AND(DZ$7&gt;=$E37,DZ$7&lt;=$F37),($D37/$G37),0))),IF(AND(DZ$7&gt;=$E37,DZ$7&lt;=$F37),($D37/$G37),0))</f>
        <v>H</v>
      </c>
      <c r="EA37" s="34" t="str">
        <f>IF(Data!$C$2&gt;0,(IF(OR(EA$5=Data!$F$2,EA$5=Data!$G$2,(IF(COUNTIF(Data!$A$2:$A$939,EA$7),EA$7=(VLOOKUP(EA$7,Data!$A$2:$A$852,1,FALSE)),0))),"H",IF(AND(EA$7&gt;=$E37,EA$7&lt;=$F37),($D37/$G37),0))),IF(AND(EA$7&gt;=$E37,EA$7&lt;=$F37),($D37/$G37),0))</f>
        <v>H</v>
      </c>
      <c r="EB37" s="34">
        <f>IF(Data!$C$2&gt;0,(IF(OR(EB$5=Data!$F$2,EB$5=Data!$G$2,(IF(COUNTIF(Data!$A$2:$A$939,EB$7),EB$7=(VLOOKUP(EB$7,Data!$A$2:$A$852,1,FALSE)),0))),"H",IF(AND(EB$7&gt;=$E37,EB$7&lt;=$F37),($D37/$G37),0))),IF(AND(EB$7&gt;=$E37,EB$7&lt;=$F37),($D37/$G37),0))</f>
        <v>0</v>
      </c>
      <c r="EC37" s="34">
        <f>IF(Data!$C$2&gt;0,(IF(OR(EC$5=Data!$F$2,EC$5=Data!$G$2,(IF(COUNTIF(Data!$A$2:$A$939,EC$7),EC$7=(VLOOKUP(EC$7,Data!$A$2:$A$852,1,FALSE)),0))),"H",IF(AND(EC$7&gt;=$E37,EC$7&lt;=$F37),($D37/$G37),0))),IF(AND(EC$7&gt;=$E37,EC$7&lt;=$F37),($D37/$G37),0))</f>
        <v>0</v>
      </c>
      <c r="ED37" s="34">
        <f>IF(Data!$C$2&gt;0,(IF(OR(ED$5=Data!$F$2,ED$5=Data!$G$2,(IF(COUNTIF(Data!$A$2:$A$939,ED$7),ED$7=(VLOOKUP(ED$7,Data!$A$2:$A$852,1,FALSE)),0))),"H",IF(AND(ED$7&gt;=$E37,ED$7&lt;=$F37),($D37/$G37),0))),IF(AND(ED$7&gt;=$E37,ED$7&lt;=$F37),($D37/$G37),0))</f>
        <v>0</v>
      </c>
      <c r="EE37" s="34">
        <f>IF(Data!$C$2&gt;0,(IF(OR(EE$5=Data!$F$2,EE$5=Data!$G$2,(IF(COUNTIF(Data!$A$2:$A$939,EE$7),EE$7=(VLOOKUP(EE$7,Data!$A$2:$A$852,1,FALSE)),0))),"H",IF(AND(EE$7&gt;=$E37,EE$7&lt;=$F37),($D37/$G37),0))),IF(AND(EE$7&gt;=$E37,EE$7&lt;=$F37),($D37/$G37),0))</f>
        <v>0</v>
      </c>
      <c r="EF37" s="34">
        <f>IF(Data!$C$2&gt;0,(IF(OR(EF$5=Data!$F$2,EF$5=Data!$G$2,(IF(COUNTIF(Data!$A$2:$A$939,EF$7),EF$7=(VLOOKUP(EF$7,Data!$A$2:$A$852,1,FALSE)),0))),"H",IF(AND(EF$7&gt;=$E37,EF$7&lt;=$F37),($D37/$G37),0))),IF(AND(EF$7&gt;=$E37,EF$7&lt;=$F37),($D37/$G37),0))</f>
        <v>0</v>
      </c>
      <c r="EG37" s="34" t="str">
        <f>IF(Data!$C$2&gt;0,(IF(OR(EG$5=Data!$F$2,EG$5=Data!$G$2,(IF(COUNTIF(Data!$A$2:$A$939,EG$7),EG$7=(VLOOKUP(EG$7,Data!$A$2:$A$852,1,FALSE)),0))),"H",IF(AND(EG$7&gt;=$E37,EG$7&lt;=$F37),($D37/$G37),0))),IF(AND(EG$7&gt;=$E37,EG$7&lt;=$F37),($D37/$G37),0))</f>
        <v>H</v>
      </c>
      <c r="EH37" s="34" t="str">
        <f>IF(Data!$C$2&gt;0,(IF(OR(EH$5=Data!$F$2,EH$5=Data!$G$2,(IF(COUNTIF(Data!$A$2:$A$939,EH$7),EH$7=(VLOOKUP(EH$7,Data!$A$2:$A$852,1,FALSE)),0))),"H",IF(AND(EH$7&gt;=$E37,EH$7&lt;=$F37),($D37/$G37),0))),IF(AND(EH$7&gt;=$E37,EH$7&lt;=$F37),($D37/$G37),0))</f>
        <v>H</v>
      </c>
      <c r="EI37" s="34">
        <f>IF(Data!$C$2&gt;0,(IF(OR(EI$5=Data!$F$2,EI$5=Data!$G$2,(IF(COUNTIF(Data!$A$2:$A$939,EI$7),EI$7=(VLOOKUP(EI$7,Data!$A$2:$A$852,1,FALSE)),0))),"H",IF(AND(EI$7&gt;=$E37,EI$7&lt;=$F37),($D37/$G37),0))),IF(AND(EI$7&gt;=$E37,EI$7&lt;=$F37),($D37/$G37),0))</f>
        <v>0</v>
      </c>
      <c r="EJ37" s="34">
        <f>IF(Data!$C$2&gt;0,(IF(OR(EJ$5=Data!$F$2,EJ$5=Data!$G$2,(IF(COUNTIF(Data!$A$2:$A$939,EJ$7),EJ$7=(VLOOKUP(EJ$7,Data!$A$2:$A$852,1,FALSE)),0))),"H",IF(AND(EJ$7&gt;=$E37,EJ$7&lt;=$F37),($D37/$G37),0))),IF(AND(EJ$7&gt;=$E37,EJ$7&lt;=$F37),($D37/$G37),0))</f>
        <v>0</v>
      </c>
      <c r="EK37" s="34">
        <f>IF(Data!$C$2&gt;0,(IF(OR(EK$5=Data!$F$2,EK$5=Data!$G$2,(IF(COUNTIF(Data!$A$2:$A$939,EK$7),EK$7=(VLOOKUP(EK$7,Data!$A$2:$A$852,1,FALSE)),0))),"H",IF(AND(EK$7&gt;=$E37,EK$7&lt;=$F37),($D37/$G37),0))),IF(AND(EK$7&gt;=$E37,EK$7&lt;=$F37),($D37/$G37),0))</f>
        <v>0</v>
      </c>
      <c r="EL37" s="34">
        <f>IF(Data!$C$2&gt;0,(IF(OR(EL$5=Data!$F$2,EL$5=Data!$G$2,(IF(COUNTIF(Data!$A$2:$A$939,EL$7),EL$7=(VLOOKUP(EL$7,Data!$A$2:$A$852,1,FALSE)),0))),"H",IF(AND(EL$7&gt;=$E37,EL$7&lt;=$F37),($D37/$G37),0))),IF(AND(EL$7&gt;=$E37,EL$7&lt;=$F37),($D37/$G37),0))</f>
        <v>0</v>
      </c>
      <c r="EM37" s="34">
        <f>IF(Data!$C$2&gt;0,(IF(OR(EM$5=Data!$F$2,EM$5=Data!$G$2,(IF(COUNTIF(Data!$A$2:$A$939,EM$7),EM$7=(VLOOKUP(EM$7,Data!$A$2:$A$852,1,FALSE)),0))),"H",IF(AND(EM$7&gt;=$E37,EM$7&lt;=$F37),($D37/$G37),0))),IF(AND(EM$7&gt;=$E37,EM$7&lt;=$F37),($D37/$G37),0))</f>
        <v>0</v>
      </c>
      <c r="EN37" s="34" t="str">
        <f>IF(Data!$C$2&gt;0,(IF(OR(EN$5=Data!$F$2,EN$5=Data!$G$2,(IF(COUNTIF(Data!$A$2:$A$939,EN$7),EN$7=(VLOOKUP(EN$7,Data!$A$2:$A$852,1,FALSE)),0))),"H",IF(AND(EN$7&gt;=$E37,EN$7&lt;=$F37),($D37/$G37),0))),IF(AND(EN$7&gt;=$E37,EN$7&lt;=$F37),($D37/$G37),0))</f>
        <v>H</v>
      </c>
      <c r="EO37" s="35" t="str">
        <f>IF(Data!$C$2&gt;0,(IF(OR(EO$5=Data!$F$2,EO$5=Data!$G$2,(IF(COUNTIF(Data!$A$2:$A$939,EO$7),EO$7=(VLOOKUP(EO$7,Data!$A$2:$A$852,1,FALSE)),0))),"H",IF(AND(EO$7&gt;=$E37,EO$7&lt;=$F37),($D37/$G37),0))),IF(AND(EO$7&gt;=$E37,EO$7&lt;=$F37),($D37/$G37),0))</f>
        <v>H</v>
      </c>
      <c r="EP37" s="8" t="s">
        <v>47</v>
      </c>
      <c r="EQ37" s="18">
        <f>SUM(T37:EO37)-D37</f>
        <v>0</v>
      </c>
    </row>
    <row r="38" spans="1:147" ht="30" customHeight="1" thickBot="1">
      <c r="A38" s="385"/>
      <c r="B38" s="369"/>
      <c r="C38" s="369"/>
      <c r="D38" s="347"/>
      <c r="E38" s="366"/>
      <c r="F38" s="366"/>
      <c r="G38" s="373"/>
      <c r="H38" s="347"/>
      <c r="I38" s="363"/>
      <c r="J38" s="366"/>
      <c r="K38" s="351"/>
      <c r="L38" s="366"/>
      <c r="M38" s="373"/>
      <c r="N38" s="373"/>
      <c r="O38" s="347"/>
      <c r="P38" s="365"/>
      <c r="Q38" s="345"/>
      <c r="R38" s="347"/>
      <c r="S38" s="342"/>
      <c r="T38" s="36">
        <f>IF(T$7&gt;$L37,(((IF(Data!$C$2&gt;0,(IF(OR(T$5=Data!$F$2,T$5=Data!$G$2,(IF(COUNTIF(Data!$A$2:$A$939,T$7),T$7=(VLOOKUP(T$7,Data!$A$2:$A$852,1,FALSE)),0))),"H",IF(AND(T$7&gt;=$J37,T$7&lt;=$K37),($D37*(1-$P37)/$N37),0))),IF(AND(T$7&gt;=$J37,T$7&lt;=$K37),(($D37-$O37)/$N37),0))))),(((IF(Data!$C$2&gt;0,(IF(OR(T$5=Data!$F$2,T$5=Data!$G$2,(IF(COUNTIF(Data!$A$2:$A$939,T$7),T$7=(VLOOKUP(T$7,Data!$A$2:$A$852,1,FALSE)),0))),"H",IF(AND(T$7&gt;=$J37,T$7&lt;=$L37),($D37*$P37/$M37),0))),IF(AND(T$7&gt;=$J37,T$7&lt;=$L37),(($D37*$P37)/$M37),0))))))</f>
        <v>0</v>
      </c>
      <c r="U38" s="37">
        <f>IF(U$7&gt;$L37,(((IF(Data!$C$2&gt;0,(IF(OR(U$5=Data!$F$2,U$5=Data!$G$2,(IF(COUNTIF(Data!$A$2:$A$939,U$7),U$7=(VLOOKUP(U$7,Data!$A$2:$A$852,1,FALSE)),0))),"H",IF(AND(U$7&gt;=$J37,U$7&lt;=$K37),($D37*(1-$P37)/$N37),0))),IF(AND(U$7&gt;=$J37,U$7&lt;=$K37),(($D37-$O37)/$N37),0))))),(((IF(Data!$C$2&gt;0,(IF(OR(U$5=Data!$F$2,U$5=Data!$G$2,(IF(COUNTIF(Data!$A$2:$A$939,U$7),U$7=(VLOOKUP(U$7,Data!$A$2:$A$852,1,FALSE)),0))),"H",IF(AND(U$7&gt;=$J37,U$7&lt;=$L37),($D37*$P37/$M37),0))),IF(AND(U$7&gt;=$J37,U$7&lt;=$L37),(($D37*$P37)/$M37),0))))))</f>
        <v>0</v>
      </c>
      <c r="V38" s="37">
        <f>IF(V$7&gt;$L37,(((IF(Data!$C$2&gt;0,(IF(OR(V$5=Data!$F$2,V$5=Data!$G$2,(IF(COUNTIF(Data!$A$2:$A$939,V$7),V$7=(VLOOKUP(V$7,Data!$A$2:$A$852,1,FALSE)),0))),"H",IF(AND(V$7&gt;=$J37,V$7&lt;=$K37),($D37*(1-$P37)/$N37),0))),IF(AND(V$7&gt;=$J37,V$7&lt;=$K37),(($D37-$O37)/$N37),0))))),(((IF(Data!$C$2&gt;0,(IF(OR(V$5=Data!$F$2,V$5=Data!$G$2,(IF(COUNTIF(Data!$A$2:$A$939,V$7),V$7=(VLOOKUP(V$7,Data!$A$2:$A$852,1,FALSE)),0))),"H",IF(AND(V$7&gt;=$J37,V$7&lt;=$L37),($D37*$P37/$M37),0))),IF(AND(V$7&gt;=$J37,V$7&lt;=$L37),(($D37*$P37)/$M37),0))))))</f>
        <v>0</v>
      </c>
      <c r="W38" s="37">
        <f>IF(W$7&gt;$L37,(((IF(Data!$C$2&gt;0,(IF(OR(W$5=Data!$F$2,W$5=Data!$G$2,(IF(COUNTIF(Data!$A$2:$A$939,W$7),W$7=(VLOOKUP(W$7,Data!$A$2:$A$852,1,FALSE)),0))),"H",IF(AND(W$7&gt;=$J37,W$7&lt;=$K37),($D37*(1-$P37)/$N37),0))),IF(AND(W$7&gt;=$J37,W$7&lt;=$K37),(($D37-$O37)/$N37),0))))),(((IF(Data!$C$2&gt;0,(IF(OR(W$5=Data!$F$2,W$5=Data!$G$2,(IF(COUNTIF(Data!$A$2:$A$939,W$7),W$7=(VLOOKUP(W$7,Data!$A$2:$A$852,1,FALSE)),0))),"H",IF(AND(W$7&gt;=$J37,W$7&lt;=$L37),($D37*$P37/$M37),0))),IF(AND(W$7&gt;=$J37,W$7&lt;=$L37),(($D37*$P37)/$M37),0))))))</f>
        <v>0</v>
      </c>
      <c r="X38" s="37">
        <f>IF(X$7&gt;$L37,(((IF(Data!$C$2&gt;0,(IF(OR(X$5=Data!$F$2,X$5=Data!$G$2,(IF(COUNTIF(Data!$A$2:$A$939,X$7),X$7=(VLOOKUP(X$7,Data!$A$2:$A$852,1,FALSE)),0))),"H",IF(AND(X$7&gt;=$J37,X$7&lt;=$K37),($D37*(1-$P37)/$N37),0))),IF(AND(X$7&gt;=$J37,X$7&lt;=$K37),(($D37-$O37)/$N37),0))))),(((IF(Data!$C$2&gt;0,(IF(OR(X$5=Data!$F$2,X$5=Data!$G$2,(IF(COUNTIF(Data!$A$2:$A$939,X$7),X$7=(VLOOKUP(X$7,Data!$A$2:$A$852,1,FALSE)),0))),"H",IF(AND(X$7&gt;=$J37,X$7&lt;=$L37),($D37*$P37/$M37),0))),IF(AND(X$7&gt;=$J37,X$7&lt;=$L37),(($D37*$P37)/$M37),0))))))</f>
        <v>0</v>
      </c>
      <c r="Y38" s="37" t="str">
        <f>IF(Y$7&gt;$L37,(((IF(Data!$C$2&gt;0,(IF(OR(Y$5=Data!$F$2,Y$5=Data!$G$2,(IF(COUNTIF(Data!$A$2:$A$939,Y$7),Y$7=(VLOOKUP(Y$7,Data!$A$2:$A$852,1,FALSE)),0))),"H",IF(AND(Y$7&gt;=$J37,Y$7&lt;=$K37),($D37*(1-$P37)/$N37),0))),IF(AND(Y$7&gt;=$J37,Y$7&lt;=$K37),(($D37-$O37)/$N37),0))))),(((IF(Data!$C$2&gt;0,(IF(OR(Y$5=Data!$F$2,Y$5=Data!$G$2,(IF(COUNTIF(Data!$A$2:$A$939,Y$7),Y$7=(VLOOKUP(Y$7,Data!$A$2:$A$852,1,FALSE)),0))),"H",IF(AND(Y$7&gt;=$J37,Y$7&lt;=$L37),($D37*$P37/$M37),0))),IF(AND(Y$7&gt;=$J37,Y$7&lt;=$L37),(($D37*$P37)/$M37),0))))))</f>
        <v>H</v>
      </c>
      <c r="Z38" s="37" t="str">
        <f>IF(Z$7&gt;$L37,(((IF(Data!$C$2&gt;0,(IF(OR(Z$5=Data!$F$2,Z$5=Data!$G$2,(IF(COUNTIF(Data!$A$2:$A$939,Z$7),Z$7=(VLOOKUP(Z$7,Data!$A$2:$A$852,1,FALSE)),0))),"H",IF(AND(Z$7&gt;=$J37,Z$7&lt;=$K37),($D37*(1-$P37)/$N37),0))),IF(AND(Z$7&gt;=$J37,Z$7&lt;=$K37),(($D37-$O37)/$N37),0))))),(((IF(Data!$C$2&gt;0,(IF(OR(Z$5=Data!$F$2,Z$5=Data!$G$2,(IF(COUNTIF(Data!$A$2:$A$939,Z$7),Z$7=(VLOOKUP(Z$7,Data!$A$2:$A$852,1,FALSE)),0))),"H",IF(AND(Z$7&gt;=$J37,Z$7&lt;=$L37),($D37*$P37/$M37),0))),IF(AND(Z$7&gt;=$J37,Z$7&lt;=$L37),(($D37*$P37)/$M37),0))))))</f>
        <v>H</v>
      </c>
      <c r="AA38" s="37">
        <f>IF(AA$7&gt;$L37,(((IF(Data!$C$2&gt;0,(IF(OR(AA$5=Data!$F$2,AA$5=Data!$G$2,(IF(COUNTIF(Data!$A$2:$A$939,AA$7),AA$7=(VLOOKUP(AA$7,Data!$A$2:$A$852,1,FALSE)),0))),"H",IF(AND(AA$7&gt;=$J37,AA$7&lt;=$K37),($D37*(1-$P37)/$N37),0))),IF(AND(AA$7&gt;=$J37,AA$7&lt;=$K37),(($D37-$O37)/$N37),0))))),(((IF(Data!$C$2&gt;0,(IF(OR(AA$5=Data!$F$2,AA$5=Data!$G$2,(IF(COUNTIF(Data!$A$2:$A$939,AA$7),AA$7=(VLOOKUP(AA$7,Data!$A$2:$A$852,1,FALSE)),0))),"H",IF(AND(AA$7&gt;=$J37,AA$7&lt;=$L37),($D37*$P37/$M37),0))),IF(AND(AA$7&gt;=$J37,AA$7&lt;=$L37),(($D37*$P37)/$M37),0))))))</f>
        <v>0</v>
      </c>
      <c r="AB38" s="37">
        <f>IF(AB$7&gt;$L37,(((IF(Data!$C$2&gt;0,(IF(OR(AB$5=Data!$F$2,AB$5=Data!$G$2,(IF(COUNTIF(Data!$A$2:$A$939,AB$7),AB$7=(VLOOKUP(AB$7,Data!$A$2:$A$852,1,FALSE)),0))),"H",IF(AND(AB$7&gt;=$J37,AB$7&lt;=$K37),($D37*(1-$P37)/$N37),0))),IF(AND(AB$7&gt;=$J37,AB$7&lt;=$K37),(($D37-$O37)/$N37),0))))),(((IF(Data!$C$2&gt;0,(IF(OR(AB$5=Data!$F$2,AB$5=Data!$G$2,(IF(COUNTIF(Data!$A$2:$A$939,AB$7),AB$7=(VLOOKUP(AB$7,Data!$A$2:$A$852,1,FALSE)),0))),"H",IF(AND(AB$7&gt;=$J37,AB$7&lt;=$L37),($D37*$P37/$M37),0))),IF(AND(AB$7&gt;=$J37,AB$7&lt;=$L37),(($D37*$P37)/$M37),0))))))</f>
        <v>0</v>
      </c>
      <c r="AC38" s="37">
        <f>IF(AC$7&gt;$L37,(((IF(Data!$C$2&gt;0,(IF(OR(AC$5=Data!$F$2,AC$5=Data!$G$2,(IF(COUNTIF(Data!$A$2:$A$939,AC$7),AC$7=(VLOOKUP(AC$7,Data!$A$2:$A$852,1,FALSE)),0))),"H",IF(AND(AC$7&gt;=$J37,AC$7&lt;=$K37),($D37*(1-$P37)/$N37),0))),IF(AND(AC$7&gt;=$J37,AC$7&lt;=$K37),(($D37-$O37)/$N37),0))))),(((IF(Data!$C$2&gt;0,(IF(OR(AC$5=Data!$F$2,AC$5=Data!$G$2,(IF(COUNTIF(Data!$A$2:$A$939,AC$7),AC$7=(VLOOKUP(AC$7,Data!$A$2:$A$852,1,FALSE)),0))),"H",IF(AND(AC$7&gt;=$J37,AC$7&lt;=$L37),($D37*$P37/$M37),0))),IF(AND(AC$7&gt;=$J37,AC$7&lt;=$L37),(($D37*$P37)/$M37),0))))))</f>
        <v>0</v>
      </c>
      <c r="AD38" s="37">
        <f>IF(AD$7&gt;$L37,(((IF(Data!$C$2&gt;0,(IF(OR(AD$5=Data!$F$2,AD$5=Data!$G$2,(IF(COUNTIF(Data!$A$2:$A$939,AD$7),AD$7=(VLOOKUP(AD$7,Data!$A$2:$A$852,1,FALSE)),0))),"H",IF(AND(AD$7&gt;=$J37,AD$7&lt;=$K37),($D37*(1-$P37)/$N37),0))),IF(AND(AD$7&gt;=$J37,AD$7&lt;=$K37),(($D37-$O37)/$N37),0))))),(((IF(Data!$C$2&gt;0,(IF(OR(AD$5=Data!$F$2,AD$5=Data!$G$2,(IF(COUNTIF(Data!$A$2:$A$939,AD$7),AD$7=(VLOOKUP(AD$7,Data!$A$2:$A$852,1,FALSE)),0))),"H",IF(AND(AD$7&gt;=$J37,AD$7&lt;=$L37),($D37*$P37/$M37),0))),IF(AND(AD$7&gt;=$J37,AD$7&lt;=$L37),(($D37*$P37)/$M37),0))))))</f>
        <v>0</v>
      </c>
      <c r="AE38" s="37">
        <f>IF(AE$7&gt;$L37,(((IF(Data!$C$2&gt;0,(IF(OR(AE$5=Data!$F$2,AE$5=Data!$G$2,(IF(COUNTIF(Data!$A$2:$A$939,AE$7),AE$7=(VLOOKUP(AE$7,Data!$A$2:$A$852,1,FALSE)),0))),"H",IF(AND(AE$7&gt;=$J37,AE$7&lt;=$K37),($D37*(1-$P37)/$N37),0))),IF(AND(AE$7&gt;=$J37,AE$7&lt;=$K37),(($D37-$O37)/$N37),0))))),(((IF(Data!$C$2&gt;0,(IF(OR(AE$5=Data!$F$2,AE$5=Data!$G$2,(IF(COUNTIF(Data!$A$2:$A$939,AE$7),AE$7=(VLOOKUP(AE$7,Data!$A$2:$A$852,1,FALSE)),0))),"H",IF(AND(AE$7&gt;=$J37,AE$7&lt;=$L37),($D37*$P37/$M37),0))),IF(AND(AE$7&gt;=$J37,AE$7&lt;=$L37),(($D37*$P37)/$M37),0))))))</f>
        <v>0</v>
      </c>
      <c r="AF38" s="37" t="str">
        <f>IF(AF$7&gt;$L37,(((IF(Data!$C$2&gt;0,(IF(OR(AF$5=Data!$F$2,AF$5=Data!$G$2,(IF(COUNTIF(Data!$A$2:$A$939,AF$7),AF$7=(VLOOKUP(AF$7,Data!$A$2:$A$852,1,FALSE)),0))),"H",IF(AND(AF$7&gt;=$J37,AF$7&lt;=$K37),($D37*(1-$P37)/$N37),0))),IF(AND(AF$7&gt;=$J37,AF$7&lt;=$K37),(($D37-$O37)/$N37),0))))),(((IF(Data!$C$2&gt;0,(IF(OR(AF$5=Data!$F$2,AF$5=Data!$G$2,(IF(COUNTIF(Data!$A$2:$A$939,AF$7),AF$7=(VLOOKUP(AF$7,Data!$A$2:$A$852,1,FALSE)),0))),"H",IF(AND(AF$7&gt;=$J37,AF$7&lt;=$L37),($D37*$P37/$M37),0))),IF(AND(AF$7&gt;=$J37,AF$7&lt;=$L37),(($D37*$P37)/$M37),0))))))</f>
        <v>H</v>
      </c>
      <c r="AG38" s="37" t="str">
        <f>IF(AG$7&gt;$L37,(((IF(Data!$C$2&gt;0,(IF(OR(AG$5=Data!$F$2,AG$5=Data!$G$2,(IF(COUNTIF(Data!$A$2:$A$939,AG$7),AG$7=(VLOOKUP(AG$7,Data!$A$2:$A$852,1,FALSE)),0))),"H",IF(AND(AG$7&gt;=$J37,AG$7&lt;=$K37),($D37*(1-$P37)/$N37),0))),IF(AND(AG$7&gt;=$J37,AG$7&lt;=$K37),(($D37-$O37)/$N37),0))))),(((IF(Data!$C$2&gt;0,(IF(OR(AG$5=Data!$F$2,AG$5=Data!$G$2,(IF(COUNTIF(Data!$A$2:$A$939,AG$7),AG$7=(VLOOKUP(AG$7,Data!$A$2:$A$852,1,FALSE)),0))),"H",IF(AND(AG$7&gt;=$J37,AG$7&lt;=$L37),($D37*$P37/$M37),0))),IF(AND(AG$7&gt;=$J37,AG$7&lt;=$L37),(($D37*$P37)/$M37),0))))))</f>
        <v>H</v>
      </c>
      <c r="AH38" s="37">
        <f>IF(AH$7&gt;$L37,(((IF(Data!$C$2&gt;0,(IF(OR(AH$5=Data!$F$2,AH$5=Data!$G$2,(IF(COUNTIF(Data!$A$2:$A$939,AH$7),AH$7=(VLOOKUP(AH$7,Data!$A$2:$A$852,1,FALSE)),0))),"H",IF(AND(AH$7&gt;=$J37,AH$7&lt;=$K37),($D37*(1-$P37)/$N37),0))),IF(AND(AH$7&gt;=$J37,AH$7&lt;=$K37),(($D37-$O37)/$N37),0))))),(((IF(Data!$C$2&gt;0,(IF(OR(AH$5=Data!$F$2,AH$5=Data!$G$2,(IF(COUNTIF(Data!$A$2:$A$939,AH$7),AH$7=(VLOOKUP(AH$7,Data!$A$2:$A$852,1,FALSE)),0))),"H",IF(AND(AH$7&gt;=$J37,AH$7&lt;=$L37),($D37*$P37/$M37),0))),IF(AND(AH$7&gt;=$J37,AH$7&lt;=$L37),(($D37*$P37)/$M37),0))))))</f>
        <v>0</v>
      </c>
      <c r="AI38" s="37">
        <f>IF(AI$7&gt;$L37,(((IF(Data!$C$2&gt;0,(IF(OR(AI$5=Data!$F$2,AI$5=Data!$G$2,(IF(COUNTIF(Data!$A$2:$A$939,AI$7),AI$7=(VLOOKUP(AI$7,Data!$A$2:$A$852,1,FALSE)),0))),"H",IF(AND(AI$7&gt;=$J37,AI$7&lt;=$K37),($D37*(1-$P37)/$N37),0))),IF(AND(AI$7&gt;=$J37,AI$7&lt;=$K37),(($D37-$O37)/$N37),0))))),(((IF(Data!$C$2&gt;0,(IF(OR(AI$5=Data!$F$2,AI$5=Data!$G$2,(IF(COUNTIF(Data!$A$2:$A$939,AI$7),AI$7=(VLOOKUP(AI$7,Data!$A$2:$A$852,1,FALSE)),0))),"H",IF(AND(AI$7&gt;=$J37,AI$7&lt;=$L37),($D37*$P37/$M37),0))),IF(AND(AI$7&gt;=$J37,AI$7&lt;=$L37),(($D37*$P37)/$M37),0))))))</f>
        <v>0</v>
      </c>
      <c r="AJ38" s="37">
        <f>IF(AJ$7&gt;$L37,(((IF(Data!$C$2&gt;0,(IF(OR(AJ$5=Data!$F$2,AJ$5=Data!$G$2,(IF(COUNTIF(Data!$A$2:$A$939,AJ$7),AJ$7=(VLOOKUP(AJ$7,Data!$A$2:$A$852,1,FALSE)),0))),"H",IF(AND(AJ$7&gt;=$J37,AJ$7&lt;=$K37),($D37*(1-$P37)/$N37),0))),IF(AND(AJ$7&gt;=$J37,AJ$7&lt;=$K37),(($D37-$O37)/$N37),0))))),(((IF(Data!$C$2&gt;0,(IF(OR(AJ$5=Data!$F$2,AJ$5=Data!$G$2,(IF(COUNTIF(Data!$A$2:$A$939,AJ$7),AJ$7=(VLOOKUP(AJ$7,Data!$A$2:$A$852,1,FALSE)),0))),"H",IF(AND(AJ$7&gt;=$J37,AJ$7&lt;=$L37),($D37*$P37/$M37),0))),IF(AND(AJ$7&gt;=$J37,AJ$7&lt;=$L37),(($D37*$P37)/$M37),0))))))</f>
        <v>0</v>
      </c>
      <c r="AK38" s="37">
        <f>IF(AK$7&gt;$L37,(((IF(Data!$C$2&gt;0,(IF(OR(AK$5=Data!$F$2,AK$5=Data!$G$2,(IF(COUNTIF(Data!$A$2:$A$939,AK$7),AK$7=(VLOOKUP(AK$7,Data!$A$2:$A$852,1,FALSE)),0))),"H",IF(AND(AK$7&gt;=$J37,AK$7&lt;=$K37),($D37*(1-$P37)/$N37),0))),IF(AND(AK$7&gt;=$J37,AK$7&lt;=$K37),(($D37-$O37)/$N37),0))))),(((IF(Data!$C$2&gt;0,(IF(OR(AK$5=Data!$F$2,AK$5=Data!$G$2,(IF(COUNTIF(Data!$A$2:$A$939,AK$7),AK$7=(VLOOKUP(AK$7,Data!$A$2:$A$852,1,FALSE)),0))),"H",IF(AND(AK$7&gt;=$J37,AK$7&lt;=$L37),($D37*$P37/$M37),0))),IF(AND(AK$7&gt;=$J37,AK$7&lt;=$L37),(($D37*$P37)/$M37),0))))))</f>
        <v>0</v>
      </c>
      <c r="AL38" s="37">
        <f>IF(AL$7&gt;$L37,(((IF(Data!$C$2&gt;0,(IF(OR(AL$5=Data!$F$2,AL$5=Data!$G$2,(IF(COUNTIF(Data!$A$2:$A$939,AL$7),AL$7=(VLOOKUP(AL$7,Data!$A$2:$A$852,1,FALSE)),0))),"H",IF(AND(AL$7&gt;=$J37,AL$7&lt;=$K37),($D37*(1-$P37)/$N37),0))),IF(AND(AL$7&gt;=$J37,AL$7&lt;=$K37),(($D37-$O37)/$N37),0))))),(((IF(Data!$C$2&gt;0,(IF(OR(AL$5=Data!$F$2,AL$5=Data!$G$2,(IF(COUNTIF(Data!$A$2:$A$939,AL$7),AL$7=(VLOOKUP(AL$7,Data!$A$2:$A$852,1,FALSE)),0))),"H",IF(AND(AL$7&gt;=$J37,AL$7&lt;=$L37),($D37*$P37/$M37),0))),IF(AND(AL$7&gt;=$J37,AL$7&lt;=$L37),(($D37*$P37)/$M37),0))))))</f>
        <v>0</v>
      </c>
      <c r="AM38" s="37" t="str">
        <f>IF(AM$7&gt;$L37,(((IF(Data!$C$2&gt;0,(IF(OR(AM$5=Data!$F$2,AM$5=Data!$G$2,(IF(COUNTIF(Data!$A$2:$A$939,AM$7),AM$7=(VLOOKUP(AM$7,Data!$A$2:$A$852,1,FALSE)),0))),"H",IF(AND(AM$7&gt;=$J37,AM$7&lt;=$K37),($D37*(1-$P37)/$N37),0))),IF(AND(AM$7&gt;=$J37,AM$7&lt;=$K37),(($D37-$O37)/$N37),0))))),(((IF(Data!$C$2&gt;0,(IF(OR(AM$5=Data!$F$2,AM$5=Data!$G$2,(IF(COUNTIF(Data!$A$2:$A$939,AM$7),AM$7=(VLOOKUP(AM$7,Data!$A$2:$A$852,1,FALSE)),0))),"H",IF(AND(AM$7&gt;=$J37,AM$7&lt;=$L37),($D37*$P37/$M37),0))),IF(AND(AM$7&gt;=$J37,AM$7&lt;=$L37),(($D37*$P37)/$M37),0))))))</f>
        <v>H</v>
      </c>
      <c r="AN38" s="37" t="str">
        <f>IF(AN$7&gt;$L37,(((IF(Data!$C$2&gt;0,(IF(OR(AN$5=Data!$F$2,AN$5=Data!$G$2,(IF(COUNTIF(Data!$A$2:$A$939,AN$7),AN$7=(VLOOKUP(AN$7,Data!$A$2:$A$852,1,FALSE)),0))),"H",IF(AND(AN$7&gt;=$J37,AN$7&lt;=$K37),($D37*(1-$P37)/$N37),0))),IF(AND(AN$7&gt;=$J37,AN$7&lt;=$K37),(($D37-$O37)/$N37),0))))),(((IF(Data!$C$2&gt;0,(IF(OR(AN$5=Data!$F$2,AN$5=Data!$G$2,(IF(COUNTIF(Data!$A$2:$A$939,AN$7),AN$7=(VLOOKUP(AN$7,Data!$A$2:$A$852,1,FALSE)),0))),"H",IF(AND(AN$7&gt;=$J37,AN$7&lt;=$L37),($D37*$P37/$M37),0))),IF(AND(AN$7&gt;=$J37,AN$7&lt;=$L37),(($D37*$P37)/$M37),0))))))</f>
        <v>H</v>
      </c>
      <c r="AO38" s="37">
        <f>IF(AO$7&gt;$L37,(((IF(Data!$C$2&gt;0,(IF(OR(AO$5=Data!$F$2,AO$5=Data!$G$2,(IF(COUNTIF(Data!$A$2:$A$939,AO$7),AO$7=(VLOOKUP(AO$7,Data!$A$2:$A$852,1,FALSE)),0))),"H",IF(AND(AO$7&gt;=$J37,AO$7&lt;=$K37),($D37*(1-$P37)/$N37),0))),IF(AND(AO$7&gt;=$J37,AO$7&lt;=$K37),(($D37-$O37)/$N37),0))))),(((IF(Data!$C$2&gt;0,(IF(OR(AO$5=Data!$F$2,AO$5=Data!$G$2,(IF(COUNTIF(Data!$A$2:$A$939,AO$7),AO$7=(VLOOKUP(AO$7,Data!$A$2:$A$852,1,FALSE)),0))),"H",IF(AND(AO$7&gt;=$J37,AO$7&lt;=$L37),($D37*$P37/$M37),0))),IF(AND(AO$7&gt;=$J37,AO$7&lt;=$L37),(($D37*$P37)/$M37),0))))))</f>
        <v>0</v>
      </c>
      <c r="AP38" s="37">
        <f>IF(AP$7&gt;$L37,(((IF(Data!$C$2&gt;0,(IF(OR(AP$5=Data!$F$2,AP$5=Data!$G$2,(IF(COUNTIF(Data!$A$2:$A$939,AP$7),AP$7=(VLOOKUP(AP$7,Data!$A$2:$A$852,1,FALSE)),0))),"H",IF(AND(AP$7&gt;=$J37,AP$7&lt;=$K37),($D37*(1-$P37)/$N37),0))),IF(AND(AP$7&gt;=$J37,AP$7&lt;=$K37),(($D37-$O37)/$N37),0))))),(((IF(Data!$C$2&gt;0,(IF(OR(AP$5=Data!$F$2,AP$5=Data!$G$2,(IF(COUNTIF(Data!$A$2:$A$939,AP$7),AP$7=(VLOOKUP(AP$7,Data!$A$2:$A$852,1,FALSE)),0))),"H",IF(AND(AP$7&gt;=$J37,AP$7&lt;=$L37),($D37*$P37/$M37),0))),IF(AND(AP$7&gt;=$J37,AP$7&lt;=$L37),(($D37*$P37)/$M37),0))))))</f>
        <v>0</v>
      </c>
      <c r="AQ38" s="37">
        <f>IF(AQ$7&gt;$L37,(((IF(Data!$C$2&gt;0,(IF(OR(AQ$5=Data!$F$2,AQ$5=Data!$G$2,(IF(COUNTIF(Data!$A$2:$A$939,AQ$7),AQ$7=(VLOOKUP(AQ$7,Data!$A$2:$A$852,1,FALSE)),0))),"H",IF(AND(AQ$7&gt;=$J37,AQ$7&lt;=$K37),($D37*(1-$P37)/$N37),0))),IF(AND(AQ$7&gt;=$J37,AQ$7&lt;=$K37),(($D37-$O37)/$N37),0))))),(((IF(Data!$C$2&gt;0,(IF(OR(AQ$5=Data!$F$2,AQ$5=Data!$G$2,(IF(COUNTIF(Data!$A$2:$A$939,AQ$7),AQ$7=(VLOOKUP(AQ$7,Data!$A$2:$A$852,1,FALSE)),0))),"H",IF(AND(AQ$7&gt;=$J37,AQ$7&lt;=$L37),($D37*$P37/$M37),0))),IF(AND(AQ$7&gt;=$J37,AQ$7&lt;=$L37),(($D37*$P37)/$M37),0))))))</f>
        <v>0</v>
      </c>
      <c r="AR38" s="37">
        <f>IF(AR$7&gt;$L37,(((IF(Data!$C$2&gt;0,(IF(OR(AR$5=Data!$F$2,AR$5=Data!$G$2,(IF(COUNTIF(Data!$A$2:$A$939,AR$7),AR$7=(VLOOKUP(AR$7,Data!$A$2:$A$852,1,FALSE)),0))),"H",IF(AND(AR$7&gt;=$J37,AR$7&lt;=$K37),($D37*(1-$P37)/$N37),0))),IF(AND(AR$7&gt;=$J37,AR$7&lt;=$K37),(($D37-$O37)/$N37),0))))),(((IF(Data!$C$2&gt;0,(IF(OR(AR$5=Data!$F$2,AR$5=Data!$G$2,(IF(COUNTIF(Data!$A$2:$A$939,AR$7),AR$7=(VLOOKUP(AR$7,Data!$A$2:$A$852,1,FALSE)),0))),"H",IF(AND(AR$7&gt;=$J37,AR$7&lt;=$L37),($D37*$P37/$M37),0))),IF(AND(AR$7&gt;=$J37,AR$7&lt;=$L37),(($D37*$P37)/$M37),0))))))</f>
        <v>0</v>
      </c>
      <c r="AS38" s="37">
        <f>IF(AS$7&gt;$L37,(((IF(Data!$C$2&gt;0,(IF(OR(AS$5=Data!$F$2,AS$5=Data!$G$2,(IF(COUNTIF(Data!$A$2:$A$939,AS$7),AS$7=(VLOOKUP(AS$7,Data!$A$2:$A$852,1,FALSE)),0))),"H",IF(AND(AS$7&gt;=$J37,AS$7&lt;=$K37),($D37*(1-$P37)/$N37),0))),IF(AND(AS$7&gt;=$J37,AS$7&lt;=$K37),(($D37-$O37)/$N37),0))))),(((IF(Data!$C$2&gt;0,(IF(OR(AS$5=Data!$F$2,AS$5=Data!$G$2,(IF(COUNTIF(Data!$A$2:$A$939,AS$7),AS$7=(VLOOKUP(AS$7,Data!$A$2:$A$852,1,FALSE)),0))),"H",IF(AND(AS$7&gt;=$J37,AS$7&lt;=$L37),($D37*$P37/$M37),0))),IF(AND(AS$7&gt;=$J37,AS$7&lt;=$L37),(($D37*$P37)/$M37),0))))))</f>
        <v>0</v>
      </c>
      <c r="AT38" s="37" t="str">
        <f>IF(AT$7&gt;$L37,(((IF(Data!$C$2&gt;0,(IF(OR(AT$5=Data!$F$2,AT$5=Data!$G$2,(IF(COUNTIF(Data!$A$2:$A$939,AT$7),AT$7=(VLOOKUP(AT$7,Data!$A$2:$A$852,1,FALSE)),0))),"H",IF(AND(AT$7&gt;=$J37,AT$7&lt;=$K37),($D37*(1-$P37)/$N37),0))),IF(AND(AT$7&gt;=$J37,AT$7&lt;=$K37),(($D37-$O37)/$N37),0))))),(((IF(Data!$C$2&gt;0,(IF(OR(AT$5=Data!$F$2,AT$5=Data!$G$2,(IF(COUNTIF(Data!$A$2:$A$939,AT$7),AT$7=(VLOOKUP(AT$7,Data!$A$2:$A$852,1,FALSE)),0))),"H",IF(AND(AT$7&gt;=$J37,AT$7&lt;=$L37),($D37*$P37/$M37),0))),IF(AND(AT$7&gt;=$J37,AT$7&lt;=$L37),(($D37*$P37)/$M37),0))))))</f>
        <v>H</v>
      </c>
      <c r="AU38" s="37" t="str">
        <f>IF(AU$7&gt;$L37,(((IF(Data!$C$2&gt;0,(IF(OR(AU$5=Data!$F$2,AU$5=Data!$G$2,(IF(COUNTIF(Data!$A$2:$A$939,AU$7),AU$7=(VLOOKUP(AU$7,Data!$A$2:$A$852,1,FALSE)),0))),"H",IF(AND(AU$7&gt;=$J37,AU$7&lt;=$K37),($D37*(1-$P37)/$N37),0))),IF(AND(AU$7&gt;=$J37,AU$7&lt;=$K37),(($D37-$O37)/$N37),0))))),(((IF(Data!$C$2&gt;0,(IF(OR(AU$5=Data!$F$2,AU$5=Data!$G$2,(IF(COUNTIF(Data!$A$2:$A$939,AU$7),AU$7=(VLOOKUP(AU$7,Data!$A$2:$A$852,1,FALSE)),0))),"H",IF(AND(AU$7&gt;=$J37,AU$7&lt;=$L37),($D37*$P37/$M37),0))),IF(AND(AU$7&gt;=$J37,AU$7&lt;=$L37),(($D37*$P37)/$M37),0))))))</f>
        <v>H</v>
      </c>
      <c r="AV38" s="37">
        <f>IF(AV$7&gt;$L37,(((IF(Data!$C$2&gt;0,(IF(OR(AV$5=Data!$F$2,AV$5=Data!$G$2,(IF(COUNTIF(Data!$A$2:$A$939,AV$7),AV$7=(VLOOKUP(AV$7,Data!$A$2:$A$852,1,FALSE)),0))),"H",IF(AND(AV$7&gt;=$J37,AV$7&lt;=$K37),($D37*(1-$P37)/$N37),0))),IF(AND(AV$7&gt;=$J37,AV$7&lt;=$K37),(($D37-$O37)/$N37),0))))),(((IF(Data!$C$2&gt;0,(IF(OR(AV$5=Data!$F$2,AV$5=Data!$G$2,(IF(COUNTIF(Data!$A$2:$A$939,AV$7),AV$7=(VLOOKUP(AV$7,Data!$A$2:$A$852,1,FALSE)),0))),"H",IF(AND(AV$7&gt;=$J37,AV$7&lt;=$L37),($D37*$P37/$M37),0))),IF(AND(AV$7&gt;=$J37,AV$7&lt;=$L37),(($D37*$P37)/$M37),0))))))</f>
        <v>0</v>
      </c>
      <c r="AW38" s="37">
        <f>IF(AW$7&gt;$L37,(((IF(Data!$C$2&gt;0,(IF(OR(AW$5=Data!$F$2,AW$5=Data!$G$2,(IF(COUNTIF(Data!$A$2:$A$939,AW$7),AW$7=(VLOOKUP(AW$7,Data!$A$2:$A$852,1,FALSE)),0))),"H",IF(AND(AW$7&gt;=$J37,AW$7&lt;=$K37),($D37*(1-$P37)/$N37),0))),IF(AND(AW$7&gt;=$J37,AW$7&lt;=$K37),(($D37-$O37)/$N37),0))))),(((IF(Data!$C$2&gt;0,(IF(OR(AW$5=Data!$F$2,AW$5=Data!$G$2,(IF(COUNTIF(Data!$A$2:$A$939,AW$7),AW$7=(VLOOKUP(AW$7,Data!$A$2:$A$852,1,FALSE)),0))),"H",IF(AND(AW$7&gt;=$J37,AW$7&lt;=$L37),($D37*$P37/$M37),0))),IF(AND(AW$7&gt;=$J37,AW$7&lt;=$L37),(($D37*$P37)/$M37),0))))))</f>
        <v>0</v>
      </c>
      <c r="AX38" s="37">
        <f>IF(AX$7&gt;$L37,(((IF(Data!$C$2&gt;0,(IF(OR(AX$5=Data!$F$2,AX$5=Data!$G$2,(IF(COUNTIF(Data!$A$2:$A$939,AX$7),AX$7=(VLOOKUP(AX$7,Data!$A$2:$A$852,1,FALSE)),0))),"H",IF(AND(AX$7&gt;=$J37,AX$7&lt;=$K37),($D37*(1-$P37)/$N37),0))),IF(AND(AX$7&gt;=$J37,AX$7&lt;=$K37),(($D37-$O37)/$N37),0))))),(((IF(Data!$C$2&gt;0,(IF(OR(AX$5=Data!$F$2,AX$5=Data!$G$2,(IF(COUNTIF(Data!$A$2:$A$939,AX$7),AX$7=(VLOOKUP(AX$7,Data!$A$2:$A$852,1,FALSE)),0))),"H",IF(AND(AX$7&gt;=$J37,AX$7&lt;=$L37),($D37*$P37/$M37),0))),IF(AND(AX$7&gt;=$J37,AX$7&lt;=$L37),(($D37*$P37)/$M37),0))))))</f>
        <v>0</v>
      </c>
      <c r="AY38" s="37">
        <f>IF(AY$7&gt;$L37,(((IF(Data!$C$2&gt;0,(IF(OR(AY$5=Data!$F$2,AY$5=Data!$G$2,(IF(COUNTIF(Data!$A$2:$A$939,AY$7),AY$7=(VLOOKUP(AY$7,Data!$A$2:$A$852,1,FALSE)),0))),"H",IF(AND(AY$7&gt;=$J37,AY$7&lt;=$K37),($D37*(1-$P37)/$N37),0))),IF(AND(AY$7&gt;=$J37,AY$7&lt;=$K37),(($D37-$O37)/$N37),0))))),(((IF(Data!$C$2&gt;0,(IF(OR(AY$5=Data!$F$2,AY$5=Data!$G$2,(IF(COUNTIF(Data!$A$2:$A$939,AY$7),AY$7=(VLOOKUP(AY$7,Data!$A$2:$A$852,1,FALSE)),0))),"H",IF(AND(AY$7&gt;=$J37,AY$7&lt;=$L37),($D37*$P37/$M37),0))),IF(AND(AY$7&gt;=$J37,AY$7&lt;=$L37),(($D37*$P37)/$M37),0))))))</f>
        <v>0</v>
      </c>
      <c r="AZ38" s="37">
        <f>IF(AZ$7&gt;$L37,(((IF(Data!$C$2&gt;0,(IF(OR(AZ$5=Data!$F$2,AZ$5=Data!$G$2,(IF(COUNTIF(Data!$A$2:$A$939,AZ$7),AZ$7=(VLOOKUP(AZ$7,Data!$A$2:$A$852,1,FALSE)),0))),"H",IF(AND(AZ$7&gt;=$J37,AZ$7&lt;=$K37),($D37*(1-$P37)/$N37),0))),IF(AND(AZ$7&gt;=$J37,AZ$7&lt;=$K37),(($D37-$O37)/$N37),0))))),(((IF(Data!$C$2&gt;0,(IF(OR(AZ$5=Data!$F$2,AZ$5=Data!$G$2,(IF(COUNTIF(Data!$A$2:$A$939,AZ$7),AZ$7=(VLOOKUP(AZ$7,Data!$A$2:$A$852,1,FALSE)),0))),"H",IF(AND(AZ$7&gt;=$J37,AZ$7&lt;=$L37),($D37*$P37/$M37),0))),IF(AND(AZ$7&gt;=$J37,AZ$7&lt;=$L37),(($D37*$P37)/$M37),0))))))</f>
        <v>0</v>
      </c>
      <c r="BA38" s="37" t="str">
        <f>IF(BA$7&gt;$L37,(((IF(Data!$C$2&gt;0,(IF(OR(BA$5=Data!$F$2,BA$5=Data!$G$2,(IF(COUNTIF(Data!$A$2:$A$939,BA$7),BA$7=(VLOOKUP(BA$7,Data!$A$2:$A$852,1,FALSE)),0))),"H",IF(AND(BA$7&gt;=$J37,BA$7&lt;=$K37),($D37*(1-$P37)/$N37),0))),IF(AND(BA$7&gt;=$J37,BA$7&lt;=$K37),(($D37-$O37)/$N37),0))))),(((IF(Data!$C$2&gt;0,(IF(OR(BA$5=Data!$F$2,BA$5=Data!$G$2,(IF(COUNTIF(Data!$A$2:$A$939,BA$7),BA$7=(VLOOKUP(BA$7,Data!$A$2:$A$852,1,FALSE)),0))),"H",IF(AND(BA$7&gt;=$J37,BA$7&lt;=$L37),($D37*$P37/$M37),0))),IF(AND(BA$7&gt;=$J37,BA$7&lt;=$L37),(($D37*$P37)/$M37),0))))))</f>
        <v>H</v>
      </c>
      <c r="BB38" s="37" t="str">
        <f>IF(BB$7&gt;$L37,(((IF(Data!$C$2&gt;0,(IF(OR(BB$5=Data!$F$2,BB$5=Data!$G$2,(IF(COUNTIF(Data!$A$2:$A$939,BB$7),BB$7=(VLOOKUP(BB$7,Data!$A$2:$A$852,1,FALSE)),0))),"H",IF(AND(BB$7&gt;=$J37,BB$7&lt;=$K37),($D37*(1-$P37)/$N37),0))),IF(AND(BB$7&gt;=$J37,BB$7&lt;=$K37),(($D37-$O37)/$N37),0))))),(((IF(Data!$C$2&gt;0,(IF(OR(BB$5=Data!$F$2,BB$5=Data!$G$2,(IF(COUNTIF(Data!$A$2:$A$939,BB$7),BB$7=(VLOOKUP(BB$7,Data!$A$2:$A$852,1,FALSE)),0))),"H",IF(AND(BB$7&gt;=$J37,BB$7&lt;=$L37),($D37*$P37/$M37),0))),IF(AND(BB$7&gt;=$J37,BB$7&lt;=$L37),(($D37*$P37)/$M37),0))))))</f>
        <v>H</v>
      </c>
      <c r="BC38" s="37">
        <f>IF(BC$7&gt;$L37,(((IF(Data!$C$2&gt;0,(IF(OR(BC$5=Data!$F$2,BC$5=Data!$G$2,(IF(COUNTIF(Data!$A$2:$A$939,BC$7),BC$7=(VLOOKUP(BC$7,Data!$A$2:$A$852,1,FALSE)),0))),"H",IF(AND(BC$7&gt;=$J37,BC$7&lt;=$K37),($D37*(1-$P37)/$N37),0))),IF(AND(BC$7&gt;=$J37,BC$7&lt;=$K37),(($D37-$O37)/$N37),0))))),(((IF(Data!$C$2&gt;0,(IF(OR(BC$5=Data!$F$2,BC$5=Data!$G$2,(IF(COUNTIF(Data!$A$2:$A$939,BC$7),BC$7=(VLOOKUP(BC$7,Data!$A$2:$A$852,1,FALSE)),0))),"H",IF(AND(BC$7&gt;=$J37,BC$7&lt;=$L37),($D37*$P37/$M37),0))),IF(AND(BC$7&gt;=$J37,BC$7&lt;=$L37),(($D37*$P37)/$M37),0))))))</f>
        <v>0</v>
      </c>
      <c r="BD38" s="37">
        <f>IF(BD$7&gt;$L37,(((IF(Data!$C$2&gt;0,(IF(OR(BD$5=Data!$F$2,BD$5=Data!$G$2,(IF(COUNTIF(Data!$A$2:$A$939,BD$7),BD$7=(VLOOKUP(BD$7,Data!$A$2:$A$852,1,FALSE)),0))),"H",IF(AND(BD$7&gt;=$J37,BD$7&lt;=$K37),($D37*(1-$P37)/$N37),0))),IF(AND(BD$7&gt;=$J37,BD$7&lt;=$K37),(($D37-$O37)/$N37),0))))),(((IF(Data!$C$2&gt;0,(IF(OR(BD$5=Data!$F$2,BD$5=Data!$G$2,(IF(COUNTIF(Data!$A$2:$A$939,BD$7),BD$7=(VLOOKUP(BD$7,Data!$A$2:$A$852,1,FALSE)),0))),"H",IF(AND(BD$7&gt;=$J37,BD$7&lt;=$L37),($D37*$P37/$M37),0))),IF(AND(BD$7&gt;=$J37,BD$7&lt;=$L37),(($D37*$P37)/$M37),0))))))</f>
        <v>0</v>
      </c>
      <c r="BE38" s="37">
        <f>IF(BE$7&gt;$L37,(((IF(Data!$C$2&gt;0,(IF(OR(BE$5=Data!$F$2,BE$5=Data!$G$2,(IF(COUNTIF(Data!$A$2:$A$939,BE$7),BE$7=(VLOOKUP(BE$7,Data!$A$2:$A$852,1,FALSE)),0))),"H",IF(AND(BE$7&gt;=$J37,BE$7&lt;=$K37),($D37*(1-$P37)/$N37),0))),IF(AND(BE$7&gt;=$J37,BE$7&lt;=$K37),(($D37-$O37)/$N37),0))))),(((IF(Data!$C$2&gt;0,(IF(OR(BE$5=Data!$F$2,BE$5=Data!$G$2,(IF(COUNTIF(Data!$A$2:$A$939,BE$7),BE$7=(VLOOKUP(BE$7,Data!$A$2:$A$852,1,FALSE)),0))),"H",IF(AND(BE$7&gt;=$J37,BE$7&lt;=$L37),($D37*$P37/$M37),0))),IF(AND(BE$7&gt;=$J37,BE$7&lt;=$L37),(($D37*$P37)/$M37),0))))))</f>
        <v>0</v>
      </c>
      <c r="BF38" s="37">
        <f>IF(BF$7&gt;$L37,(((IF(Data!$C$2&gt;0,(IF(OR(BF$5=Data!$F$2,BF$5=Data!$G$2,(IF(COUNTIF(Data!$A$2:$A$939,BF$7),BF$7=(VLOOKUP(BF$7,Data!$A$2:$A$852,1,FALSE)),0))),"H",IF(AND(BF$7&gt;=$J37,BF$7&lt;=$K37),($D37*(1-$P37)/$N37),0))),IF(AND(BF$7&gt;=$J37,BF$7&lt;=$K37),(($D37-$O37)/$N37),0))))),(((IF(Data!$C$2&gt;0,(IF(OR(BF$5=Data!$F$2,BF$5=Data!$G$2,(IF(COUNTIF(Data!$A$2:$A$939,BF$7),BF$7=(VLOOKUP(BF$7,Data!$A$2:$A$852,1,FALSE)),0))),"H",IF(AND(BF$7&gt;=$J37,BF$7&lt;=$L37),($D37*$P37/$M37),0))),IF(AND(BF$7&gt;=$J37,BF$7&lt;=$L37),(($D37*$P37)/$M37),0))))))</f>
        <v>0</v>
      </c>
      <c r="BG38" s="37">
        <f>IF(BG$7&gt;$L37,(((IF(Data!$C$2&gt;0,(IF(OR(BG$5=Data!$F$2,BG$5=Data!$G$2,(IF(COUNTIF(Data!$A$2:$A$939,BG$7),BG$7=(VLOOKUP(BG$7,Data!$A$2:$A$852,1,FALSE)),0))),"H",IF(AND(BG$7&gt;=$J37,BG$7&lt;=$K37),($D37*(1-$P37)/$N37),0))),IF(AND(BG$7&gt;=$J37,BG$7&lt;=$K37),(($D37-$O37)/$N37),0))))),(((IF(Data!$C$2&gt;0,(IF(OR(BG$5=Data!$F$2,BG$5=Data!$G$2,(IF(COUNTIF(Data!$A$2:$A$939,BG$7),BG$7=(VLOOKUP(BG$7,Data!$A$2:$A$852,1,FALSE)),0))),"H",IF(AND(BG$7&gt;=$J37,BG$7&lt;=$L37),($D37*$P37/$M37),0))),IF(AND(BG$7&gt;=$J37,BG$7&lt;=$L37),(($D37*$P37)/$M37),0))))))</f>
        <v>0</v>
      </c>
      <c r="BH38" s="37" t="str">
        <f>IF(BH$7&gt;$L37,(((IF(Data!$C$2&gt;0,(IF(OR(BH$5=Data!$F$2,BH$5=Data!$G$2,(IF(COUNTIF(Data!$A$2:$A$939,BH$7),BH$7=(VLOOKUP(BH$7,Data!$A$2:$A$852,1,FALSE)),0))),"H",IF(AND(BH$7&gt;=$J37,BH$7&lt;=$K37),($D37*(1-$P37)/$N37),0))),IF(AND(BH$7&gt;=$J37,BH$7&lt;=$K37),(($D37-$O37)/$N37),0))))),(((IF(Data!$C$2&gt;0,(IF(OR(BH$5=Data!$F$2,BH$5=Data!$G$2,(IF(COUNTIF(Data!$A$2:$A$939,BH$7),BH$7=(VLOOKUP(BH$7,Data!$A$2:$A$852,1,FALSE)),0))),"H",IF(AND(BH$7&gt;=$J37,BH$7&lt;=$L37),($D37*$P37/$M37),0))),IF(AND(BH$7&gt;=$J37,BH$7&lt;=$L37),(($D37*$P37)/$M37),0))))))</f>
        <v>H</v>
      </c>
      <c r="BI38" s="37" t="str">
        <f>IF(BI$7&gt;$L37,(((IF(Data!$C$2&gt;0,(IF(OR(BI$5=Data!$F$2,BI$5=Data!$G$2,(IF(COUNTIF(Data!$A$2:$A$939,BI$7),BI$7=(VLOOKUP(BI$7,Data!$A$2:$A$852,1,FALSE)),0))),"H",IF(AND(BI$7&gt;=$J37,BI$7&lt;=$K37),($D37*(1-$P37)/$N37),0))),IF(AND(BI$7&gt;=$J37,BI$7&lt;=$K37),(($D37-$O37)/$N37),0))))),(((IF(Data!$C$2&gt;0,(IF(OR(BI$5=Data!$F$2,BI$5=Data!$G$2,(IF(COUNTIF(Data!$A$2:$A$939,BI$7),BI$7=(VLOOKUP(BI$7,Data!$A$2:$A$852,1,FALSE)),0))),"H",IF(AND(BI$7&gt;=$J37,BI$7&lt;=$L37),($D37*$P37/$M37),0))),IF(AND(BI$7&gt;=$J37,BI$7&lt;=$L37),(($D37*$P37)/$M37),0))))))</f>
        <v>H</v>
      </c>
      <c r="BJ38" s="37">
        <f>IF(BJ$7&gt;$L37,(((IF(Data!$C$2&gt;0,(IF(OR(BJ$5=Data!$F$2,BJ$5=Data!$G$2,(IF(COUNTIF(Data!$A$2:$A$939,BJ$7),BJ$7=(VLOOKUP(BJ$7,Data!$A$2:$A$852,1,FALSE)),0))),"H",IF(AND(BJ$7&gt;=$J37,BJ$7&lt;=$K37),($D37*(1-$P37)/$N37),0))),IF(AND(BJ$7&gt;=$J37,BJ$7&lt;=$K37),(($D37-$O37)/$N37),0))))),(((IF(Data!$C$2&gt;0,(IF(OR(BJ$5=Data!$F$2,BJ$5=Data!$G$2,(IF(COUNTIF(Data!$A$2:$A$939,BJ$7),BJ$7=(VLOOKUP(BJ$7,Data!$A$2:$A$852,1,FALSE)),0))),"H",IF(AND(BJ$7&gt;=$J37,BJ$7&lt;=$L37),($D37*$P37/$M37),0))),IF(AND(BJ$7&gt;=$J37,BJ$7&lt;=$L37),(($D37*$P37)/$M37),0))))))</f>
        <v>0</v>
      </c>
      <c r="BK38" s="37">
        <f>IF(BK$7&gt;$L37,(((IF(Data!$C$2&gt;0,(IF(OR(BK$5=Data!$F$2,BK$5=Data!$G$2,(IF(COUNTIF(Data!$A$2:$A$939,BK$7),BK$7=(VLOOKUP(BK$7,Data!$A$2:$A$852,1,FALSE)),0))),"H",IF(AND(BK$7&gt;=$J37,BK$7&lt;=$K37),($D37*(1-$P37)/$N37),0))),IF(AND(BK$7&gt;=$J37,BK$7&lt;=$K37),(($D37-$O37)/$N37),0))))),(((IF(Data!$C$2&gt;0,(IF(OR(BK$5=Data!$F$2,BK$5=Data!$G$2,(IF(COUNTIF(Data!$A$2:$A$939,BK$7),BK$7=(VLOOKUP(BK$7,Data!$A$2:$A$852,1,FALSE)),0))),"H",IF(AND(BK$7&gt;=$J37,BK$7&lt;=$L37),($D37*$P37/$M37),0))),IF(AND(BK$7&gt;=$J37,BK$7&lt;=$L37),(($D37*$P37)/$M37),0))))))</f>
        <v>0</v>
      </c>
      <c r="BL38" s="37">
        <f>IF(BL$7&gt;$L37,(((IF(Data!$C$2&gt;0,(IF(OR(BL$5=Data!$F$2,BL$5=Data!$G$2,(IF(COUNTIF(Data!$A$2:$A$939,BL$7),BL$7=(VLOOKUP(BL$7,Data!$A$2:$A$852,1,FALSE)),0))),"H",IF(AND(BL$7&gt;=$J37,BL$7&lt;=$K37),($D37*(1-$P37)/$N37),0))),IF(AND(BL$7&gt;=$J37,BL$7&lt;=$K37),(($D37-$O37)/$N37),0))))),(((IF(Data!$C$2&gt;0,(IF(OR(BL$5=Data!$F$2,BL$5=Data!$G$2,(IF(COUNTIF(Data!$A$2:$A$939,BL$7),BL$7=(VLOOKUP(BL$7,Data!$A$2:$A$852,1,FALSE)),0))),"H",IF(AND(BL$7&gt;=$J37,BL$7&lt;=$L37),($D37*$P37/$M37),0))),IF(AND(BL$7&gt;=$J37,BL$7&lt;=$L37),(($D37*$P37)/$M37),0))))))</f>
        <v>0</v>
      </c>
      <c r="BM38" s="37">
        <f>IF(BM$7&gt;$L37,(((IF(Data!$C$2&gt;0,(IF(OR(BM$5=Data!$F$2,BM$5=Data!$G$2,(IF(COUNTIF(Data!$A$2:$A$939,BM$7),BM$7=(VLOOKUP(BM$7,Data!$A$2:$A$852,1,FALSE)),0))),"H",IF(AND(BM$7&gt;=$J37,BM$7&lt;=$K37),($D37*(1-$P37)/$N37),0))),IF(AND(BM$7&gt;=$J37,BM$7&lt;=$K37),(($D37-$O37)/$N37),0))))),(((IF(Data!$C$2&gt;0,(IF(OR(BM$5=Data!$F$2,BM$5=Data!$G$2,(IF(COUNTIF(Data!$A$2:$A$939,BM$7),BM$7=(VLOOKUP(BM$7,Data!$A$2:$A$852,1,FALSE)),0))),"H",IF(AND(BM$7&gt;=$J37,BM$7&lt;=$L37),($D37*$P37/$M37),0))),IF(AND(BM$7&gt;=$J37,BM$7&lt;=$L37),(($D37*$P37)/$M37),0))))))</f>
        <v>0</v>
      </c>
      <c r="BN38" s="37">
        <f>IF(BN$7&gt;$L37,(((IF(Data!$C$2&gt;0,(IF(OR(BN$5=Data!$F$2,BN$5=Data!$G$2,(IF(COUNTIF(Data!$A$2:$A$939,BN$7),BN$7=(VLOOKUP(BN$7,Data!$A$2:$A$852,1,FALSE)),0))),"H",IF(AND(BN$7&gt;=$J37,BN$7&lt;=$K37),($D37*(1-$P37)/$N37),0))),IF(AND(BN$7&gt;=$J37,BN$7&lt;=$K37),(($D37-$O37)/$N37),0))))),(((IF(Data!$C$2&gt;0,(IF(OR(BN$5=Data!$F$2,BN$5=Data!$G$2,(IF(COUNTIF(Data!$A$2:$A$939,BN$7),BN$7=(VLOOKUP(BN$7,Data!$A$2:$A$852,1,FALSE)),0))),"H",IF(AND(BN$7&gt;=$J37,BN$7&lt;=$L37),($D37*$P37/$M37),0))),IF(AND(BN$7&gt;=$J37,BN$7&lt;=$L37),(($D37*$P37)/$M37),0))))))</f>
        <v>0</v>
      </c>
      <c r="BO38" s="37" t="str">
        <f>IF(BO$7&gt;$L37,(((IF(Data!$C$2&gt;0,(IF(OR(BO$5=Data!$F$2,BO$5=Data!$G$2,(IF(COUNTIF(Data!$A$2:$A$939,BO$7),BO$7=(VLOOKUP(BO$7,Data!$A$2:$A$852,1,FALSE)),0))),"H",IF(AND(BO$7&gt;=$J37,BO$7&lt;=$K37),($D37*(1-$P37)/$N37),0))),IF(AND(BO$7&gt;=$J37,BO$7&lt;=$K37),(($D37-$O37)/$N37),0))))),(((IF(Data!$C$2&gt;0,(IF(OR(BO$5=Data!$F$2,BO$5=Data!$G$2,(IF(COUNTIF(Data!$A$2:$A$939,BO$7),BO$7=(VLOOKUP(BO$7,Data!$A$2:$A$852,1,FALSE)),0))),"H",IF(AND(BO$7&gt;=$J37,BO$7&lt;=$L37),($D37*$P37/$M37),0))),IF(AND(BO$7&gt;=$J37,BO$7&lt;=$L37),(($D37*$P37)/$M37),0))))))</f>
        <v>H</v>
      </c>
      <c r="BP38" s="37" t="str">
        <f>IF(BP$7&gt;$L37,(((IF(Data!$C$2&gt;0,(IF(OR(BP$5=Data!$F$2,BP$5=Data!$G$2,(IF(COUNTIF(Data!$A$2:$A$939,BP$7),BP$7=(VLOOKUP(BP$7,Data!$A$2:$A$852,1,FALSE)),0))),"H",IF(AND(BP$7&gt;=$J37,BP$7&lt;=$K37),($D37*(1-$P37)/$N37),0))),IF(AND(BP$7&gt;=$J37,BP$7&lt;=$K37),(($D37-$O37)/$N37),0))))),(((IF(Data!$C$2&gt;0,(IF(OR(BP$5=Data!$F$2,BP$5=Data!$G$2,(IF(COUNTIF(Data!$A$2:$A$939,BP$7),BP$7=(VLOOKUP(BP$7,Data!$A$2:$A$852,1,FALSE)),0))),"H",IF(AND(BP$7&gt;=$J37,BP$7&lt;=$L37),($D37*$P37/$M37),0))),IF(AND(BP$7&gt;=$J37,BP$7&lt;=$L37),(($D37*$P37)/$M37),0))))))</f>
        <v>H</v>
      </c>
      <c r="BQ38" s="37">
        <f>IF(BQ$7&gt;$L37,(((IF(Data!$C$2&gt;0,(IF(OR(BQ$5=Data!$F$2,BQ$5=Data!$G$2,(IF(COUNTIF(Data!$A$2:$A$939,BQ$7),BQ$7=(VLOOKUP(BQ$7,Data!$A$2:$A$852,1,FALSE)),0))),"H",IF(AND(BQ$7&gt;=$J37,BQ$7&lt;=$K37),($D37*(1-$P37)/$N37),0))),IF(AND(BQ$7&gt;=$J37,BQ$7&lt;=$K37),(($D37-$O37)/$N37),0))))),(((IF(Data!$C$2&gt;0,(IF(OR(BQ$5=Data!$F$2,BQ$5=Data!$G$2,(IF(COUNTIF(Data!$A$2:$A$939,BQ$7),BQ$7=(VLOOKUP(BQ$7,Data!$A$2:$A$852,1,FALSE)),0))),"H",IF(AND(BQ$7&gt;=$J37,BQ$7&lt;=$L37),($D37*$P37/$M37),0))),IF(AND(BQ$7&gt;=$J37,BQ$7&lt;=$L37),(($D37*$P37)/$M37),0))))))</f>
        <v>0</v>
      </c>
      <c r="BR38" s="37">
        <f>IF(BR$7&gt;$L37,(((IF(Data!$C$2&gt;0,(IF(OR(BR$5=Data!$F$2,BR$5=Data!$G$2,(IF(COUNTIF(Data!$A$2:$A$939,BR$7),BR$7=(VLOOKUP(BR$7,Data!$A$2:$A$852,1,FALSE)),0))),"H",IF(AND(BR$7&gt;=$J37,BR$7&lt;=$K37),($D37*(1-$P37)/$N37),0))),IF(AND(BR$7&gt;=$J37,BR$7&lt;=$K37),(($D37-$O37)/$N37),0))))),(((IF(Data!$C$2&gt;0,(IF(OR(BR$5=Data!$F$2,BR$5=Data!$G$2,(IF(COUNTIF(Data!$A$2:$A$939,BR$7),BR$7=(VLOOKUP(BR$7,Data!$A$2:$A$852,1,FALSE)),0))),"H",IF(AND(BR$7&gt;=$J37,BR$7&lt;=$L37),($D37*$P37/$M37),0))),IF(AND(BR$7&gt;=$J37,BR$7&lt;=$L37),(($D37*$P37)/$M37),0))))))</f>
        <v>0</v>
      </c>
      <c r="BS38" s="37">
        <f>IF(BS$7&gt;$L37,(((IF(Data!$C$2&gt;0,(IF(OR(BS$5=Data!$F$2,BS$5=Data!$G$2,(IF(COUNTIF(Data!$A$2:$A$939,BS$7),BS$7=(VLOOKUP(BS$7,Data!$A$2:$A$852,1,FALSE)),0))),"H",IF(AND(BS$7&gt;=$J37,BS$7&lt;=$K37),($D37*(1-$P37)/$N37),0))),IF(AND(BS$7&gt;=$J37,BS$7&lt;=$K37),(($D37-$O37)/$N37),0))))),(((IF(Data!$C$2&gt;0,(IF(OR(BS$5=Data!$F$2,BS$5=Data!$G$2,(IF(COUNTIF(Data!$A$2:$A$939,BS$7),BS$7=(VLOOKUP(BS$7,Data!$A$2:$A$852,1,FALSE)),0))),"H",IF(AND(BS$7&gt;=$J37,BS$7&lt;=$L37),($D37*$P37/$M37),0))),IF(AND(BS$7&gt;=$J37,BS$7&lt;=$L37),(($D37*$P37)/$M37),0))))))</f>
        <v>0</v>
      </c>
      <c r="BT38" s="37">
        <f>IF(BT$7&gt;$L37,(((IF(Data!$C$2&gt;0,(IF(OR(BT$5=Data!$F$2,BT$5=Data!$G$2,(IF(COUNTIF(Data!$A$2:$A$939,BT$7),BT$7=(VLOOKUP(BT$7,Data!$A$2:$A$852,1,FALSE)),0))),"H",IF(AND(BT$7&gt;=$J37,BT$7&lt;=$K37),($D37*(1-$P37)/$N37),0))),IF(AND(BT$7&gt;=$J37,BT$7&lt;=$K37),(($D37-$O37)/$N37),0))))),(((IF(Data!$C$2&gt;0,(IF(OR(BT$5=Data!$F$2,BT$5=Data!$G$2,(IF(COUNTIF(Data!$A$2:$A$939,BT$7),BT$7=(VLOOKUP(BT$7,Data!$A$2:$A$852,1,FALSE)),0))),"H",IF(AND(BT$7&gt;=$J37,BT$7&lt;=$L37),($D37*$P37/$M37),0))),IF(AND(BT$7&gt;=$J37,BT$7&lt;=$L37),(($D37*$P37)/$M37),0))))))</f>
        <v>0</v>
      </c>
      <c r="BU38" s="37">
        <f>IF(BU$7&gt;$L37,(((IF(Data!$C$2&gt;0,(IF(OR(BU$5=Data!$F$2,BU$5=Data!$G$2,(IF(COUNTIF(Data!$A$2:$A$939,BU$7),BU$7=(VLOOKUP(BU$7,Data!$A$2:$A$852,1,FALSE)),0))),"H",IF(AND(BU$7&gt;=$J37,BU$7&lt;=$K37),($D37*(1-$P37)/$N37),0))),IF(AND(BU$7&gt;=$J37,BU$7&lt;=$K37),(($D37-$O37)/$N37),0))))),(((IF(Data!$C$2&gt;0,(IF(OR(BU$5=Data!$F$2,BU$5=Data!$G$2,(IF(COUNTIF(Data!$A$2:$A$939,BU$7),BU$7=(VLOOKUP(BU$7,Data!$A$2:$A$852,1,FALSE)),0))),"H",IF(AND(BU$7&gt;=$J37,BU$7&lt;=$L37),($D37*$P37/$M37),0))),IF(AND(BU$7&gt;=$J37,BU$7&lt;=$L37),(($D37*$P37)/$M37),0))))))</f>
        <v>0</v>
      </c>
      <c r="BV38" s="37" t="str">
        <f>IF(BV$7&gt;$L37,(((IF(Data!$C$2&gt;0,(IF(OR(BV$5=Data!$F$2,BV$5=Data!$G$2,(IF(COUNTIF(Data!$A$2:$A$939,BV$7),BV$7=(VLOOKUP(BV$7,Data!$A$2:$A$852,1,FALSE)),0))),"H",IF(AND(BV$7&gt;=$J37,BV$7&lt;=$K37),($D37*(1-$P37)/$N37),0))),IF(AND(BV$7&gt;=$J37,BV$7&lt;=$K37),(($D37-$O37)/$N37),0))))),(((IF(Data!$C$2&gt;0,(IF(OR(BV$5=Data!$F$2,BV$5=Data!$G$2,(IF(COUNTIF(Data!$A$2:$A$939,BV$7),BV$7=(VLOOKUP(BV$7,Data!$A$2:$A$852,1,FALSE)),0))),"H",IF(AND(BV$7&gt;=$J37,BV$7&lt;=$L37),($D37*$P37/$M37),0))),IF(AND(BV$7&gt;=$J37,BV$7&lt;=$L37),(($D37*$P37)/$M37),0))))))</f>
        <v>H</v>
      </c>
      <c r="BW38" s="37" t="str">
        <f>IF(BW$7&gt;$L37,(((IF(Data!$C$2&gt;0,(IF(OR(BW$5=Data!$F$2,BW$5=Data!$G$2,(IF(COUNTIF(Data!$A$2:$A$939,BW$7),BW$7=(VLOOKUP(BW$7,Data!$A$2:$A$852,1,FALSE)),0))),"H",IF(AND(BW$7&gt;=$J37,BW$7&lt;=$K37),($D37*(1-$P37)/$N37),0))),IF(AND(BW$7&gt;=$J37,BW$7&lt;=$K37),(($D37-$O37)/$N37),0))))),(((IF(Data!$C$2&gt;0,(IF(OR(BW$5=Data!$F$2,BW$5=Data!$G$2,(IF(COUNTIF(Data!$A$2:$A$939,BW$7),BW$7=(VLOOKUP(BW$7,Data!$A$2:$A$852,1,FALSE)),0))),"H",IF(AND(BW$7&gt;=$J37,BW$7&lt;=$L37),($D37*$P37/$M37),0))),IF(AND(BW$7&gt;=$J37,BW$7&lt;=$L37),(($D37*$P37)/$M37),0))))))</f>
        <v>H</v>
      </c>
      <c r="BX38" s="37">
        <f>IF(BX$7&gt;$L37,(((IF(Data!$C$2&gt;0,(IF(OR(BX$5=Data!$F$2,BX$5=Data!$G$2,(IF(COUNTIF(Data!$A$2:$A$939,BX$7),BX$7=(VLOOKUP(BX$7,Data!$A$2:$A$852,1,FALSE)),0))),"H",IF(AND(BX$7&gt;=$J37,BX$7&lt;=$K37),($D37*(1-$P37)/$N37),0))),IF(AND(BX$7&gt;=$J37,BX$7&lt;=$K37),(($D37-$O37)/$N37),0))))),(((IF(Data!$C$2&gt;0,(IF(OR(BX$5=Data!$F$2,BX$5=Data!$G$2,(IF(COUNTIF(Data!$A$2:$A$939,BX$7),BX$7=(VLOOKUP(BX$7,Data!$A$2:$A$852,1,FALSE)),0))),"H",IF(AND(BX$7&gt;=$J37,BX$7&lt;=$L37),($D37*$P37/$M37),0))),IF(AND(BX$7&gt;=$J37,BX$7&lt;=$L37),(($D37*$P37)/$M37),0))))))</f>
        <v>0</v>
      </c>
      <c r="BY38" s="37">
        <f>IF(BY$7&gt;$L37,(((IF(Data!$C$2&gt;0,(IF(OR(BY$5=Data!$F$2,BY$5=Data!$G$2,(IF(COUNTIF(Data!$A$2:$A$939,BY$7),BY$7=(VLOOKUP(BY$7,Data!$A$2:$A$852,1,FALSE)),0))),"H",IF(AND(BY$7&gt;=$J37,BY$7&lt;=$K37),($D37*(1-$P37)/$N37),0))),IF(AND(BY$7&gt;=$J37,BY$7&lt;=$K37),(($D37-$O37)/$N37),0))))),(((IF(Data!$C$2&gt;0,(IF(OR(BY$5=Data!$F$2,BY$5=Data!$G$2,(IF(COUNTIF(Data!$A$2:$A$939,BY$7),BY$7=(VLOOKUP(BY$7,Data!$A$2:$A$852,1,FALSE)),0))),"H",IF(AND(BY$7&gt;=$J37,BY$7&lt;=$L37),($D37*$P37/$M37),0))),IF(AND(BY$7&gt;=$J37,BY$7&lt;=$L37),(($D37*$P37)/$M37),0))))))</f>
        <v>0</v>
      </c>
      <c r="BZ38" s="37">
        <f>IF(BZ$7&gt;$L37,(((IF(Data!$C$2&gt;0,(IF(OR(BZ$5=Data!$F$2,BZ$5=Data!$G$2,(IF(COUNTIF(Data!$A$2:$A$939,BZ$7),BZ$7=(VLOOKUP(BZ$7,Data!$A$2:$A$852,1,FALSE)),0))),"H",IF(AND(BZ$7&gt;=$J37,BZ$7&lt;=$K37),($D37*(1-$P37)/$N37),0))),IF(AND(BZ$7&gt;=$J37,BZ$7&lt;=$K37),(($D37-$O37)/$N37),0))))),(((IF(Data!$C$2&gt;0,(IF(OR(BZ$5=Data!$F$2,BZ$5=Data!$G$2,(IF(COUNTIF(Data!$A$2:$A$939,BZ$7),BZ$7=(VLOOKUP(BZ$7,Data!$A$2:$A$852,1,FALSE)),0))),"H",IF(AND(BZ$7&gt;=$J37,BZ$7&lt;=$L37),($D37*$P37/$M37),0))),IF(AND(BZ$7&gt;=$J37,BZ$7&lt;=$L37),(($D37*$P37)/$M37),0))))))</f>
        <v>0</v>
      </c>
      <c r="CA38" s="37">
        <f>IF(CA$7&gt;$L37,(((IF(Data!$C$2&gt;0,(IF(OR(CA$5=Data!$F$2,CA$5=Data!$G$2,(IF(COUNTIF(Data!$A$2:$A$939,CA$7),CA$7=(VLOOKUP(CA$7,Data!$A$2:$A$852,1,FALSE)),0))),"H",IF(AND(CA$7&gt;=$J37,CA$7&lt;=$K37),($D37*(1-$P37)/$N37),0))),IF(AND(CA$7&gt;=$J37,CA$7&lt;=$K37),(($D37-$O37)/$N37),0))))),(((IF(Data!$C$2&gt;0,(IF(OR(CA$5=Data!$F$2,CA$5=Data!$G$2,(IF(COUNTIF(Data!$A$2:$A$939,CA$7),CA$7=(VLOOKUP(CA$7,Data!$A$2:$A$852,1,FALSE)),0))),"H",IF(AND(CA$7&gt;=$J37,CA$7&lt;=$L37),($D37*$P37/$M37),0))),IF(AND(CA$7&gt;=$J37,CA$7&lt;=$L37),(($D37*$P37)/$M37),0))))))</f>
        <v>0</v>
      </c>
      <c r="CB38" s="37">
        <f>IF(CB$7&gt;$L37,(((IF(Data!$C$2&gt;0,(IF(OR(CB$5=Data!$F$2,CB$5=Data!$G$2,(IF(COUNTIF(Data!$A$2:$A$939,CB$7),CB$7=(VLOOKUP(CB$7,Data!$A$2:$A$852,1,FALSE)),0))),"H",IF(AND(CB$7&gt;=$J37,CB$7&lt;=$K37),($D37*(1-$P37)/$N37),0))),IF(AND(CB$7&gt;=$J37,CB$7&lt;=$K37),(($D37-$O37)/$N37),0))))),(((IF(Data!$C$2&gt;0,(IF(OR(CB$5=Data!$F$2,CB$5=Data!$G$2,(IF(COUNTIF(Data!$A$2:$A$939,CB$7),CB$7=(VLOOKUP(CB$7,Data!$A$2:$A$852,1,FALSE)),0))),"H",IF(AND(CB$7&gt;=$J37,CB$7&lt;=$L37),($D37*$P37/$M37),0))),IF(AND(CB$7&gt;=$J37,CB$7&lt;=$L37),(($D37*$P37)/$M37),0))))))</f>
        <v>0</v>
      </c>
      <c r="CC38" s="37" t="str">
        <f>IF(CC$7&gt;$L37,(((IF(Data!$C$2&gt;0,(IF(OR(CC$5=Data!$F$2,CC$5=Data!$G$2,(IF(COUNTIF(Data!$A$2:$A$939,CC$7),CC$7=(VLOOKUP(CC$7,Data!$A$2:$A$852,1,FALSE)),0))),"H",IF(AND(CC$7&gt;=$J37,CC$7&lt;=$K37),($D37*(1-$P37)/$N37),0))),IF(AND(CC$7&gt;=$J37,CC$7&lt;=$K37),(($D37-$O37)/$N37),0))))),(((IF(Data!$C$2&gt;0,(IF(OR(CC$5=Data!$F$2,CC$5=Data!$G$2,(IF(COUNTIF(Data!$A$2:$A$939,CC$7),CC$7=(VLOOKUP(CC$7,Data!$A$2:$A$852,1,FALSE)),0))),"H",IF(AND(CC$7&gt;=$J37,CC$7&lt;=$L37),($D37*$P37/$M37),0))),IF(AND(CC$7&gt;=$J37,CC$7&lt;=$L37),(($D37*$P37)/$M37),0))))))</f>
        <v>H</v>
      </c>
      <c r="CD38" s="37" t="str">
        <f>IF(CD$7&gt;$L37,(((IF(Data!$C$2&gt;0,(IF(OR(CD$5=Data!$F$2,CD$5=Data!$G$2,(IF(COUNTIF(Data!$A$2:$A$939,CD$7),CD$7=(VLOOKUP(CD$7,Data!$A$2:$A$852,1,FALSE)),0))),"H",IF(AND(CD$7&gt;=$J37,CD$7&lt;=$K37),($D37*(1-$P37)/$N37),0))),IF(AND(CD$7&gt;=$J37,CD$7&lt;=$K37),(($D37-$O37)/$N37),0))))),(((IF(Data!$C$2&gt;0,(IF(OR(CD$5=Data!$F$2,CD$5=Data!$G$2,(IF(COUNTIF(Data!$A$2:$A$939,CD$7),CD$7=(VLOOKUP(CD$7,Data!$A$2:$A$852,1,FALSE)),0))),"H",IF(AND(CD$7&gt;=$J37,CD$7&lt;=$L37),($D37*$P37/$M37),0))),IF(AND(CD$7&gt;=$J37,CD$7&lt;=$L37),(($D37*$P37)/$M37),0))))))</f>
        <v>H</v>
      </c>
      <c r="CE38" s="37">
        <f>IF(CE$7&gt;$L37,(((IF(Data!$C$2&gt;0,(IF(OR(CE$5=Data!$F$2,CE$5=Data!$G$2,(IF(COUNTIF(Data!$A$2:$A$939,CE$7),CE$7=(VLOOKUP(CE$7,Data!$A$2:$A$852,1,FALSE)),0))),"H",IF(AND(CE$7&gt;=$J37,CE$7&lt;=$K37),($D37*(1-$P37)/$N37),0))),IF(AND(CE$7&gt;=$J37,CE$7&lt;=$K37),(($D37-$O37)/$N37),0))))),(((IF(Data!$C$2&gt;0,(IF(OR(CE$5=Data!$F$2,CE$5=Data!$G$2,(IF(COUNTIF(Data!$A$2:$A$939,CE$7),CE$7=(VLOOKUP(CE$7,Data!$A$2:$A$852,1,FALSE)),0))),"H",IF(AND(CE$7&gt;=$J37,CE$7&lt;=$L37),($D37*$P37/$M37),0))),IF(AND(CE$7&gt;=$J37,CE$7&lt;=$L37),(($D37*$P37)/$M37),0))))))</f>
        <v>0</v>
      </c>
      <c r="CF38" s="37">
        <f>IF(CF$7&gt;$L37,(((IF(Data!$C$2&gt;0,(IF(OR(CF$5=Data!$F$2,CF$5=Data!$G$2,(IF(COUNTIF(Data!$A$2:$A$939,CF$7),CF$7=(VLOOKUP(CF$7,Data!$A$2:$A$852,1,FALSE)),0))),"H",IF(AND(CF$7&gt;=$J37,CF$7&lt;=$K37),($D37*(1-$P37)/$N37),0))),IF(AND(CF$7&gt;=$J37,CF$7&lt;=$K37),(($D37-$O37)/$N37),0))))),(((IF(Data!$C$2&gt;0,(IF(OR(CF$5=Data!$F$2,CF$5=Data!$G$2,(IF(COUNTIF(Data!$A$2:$A$939,CF$7),CF$7=(VLOOKUP(CF$7,Data!$A$2:$A$852,1,FALSE)),0))),"H",IF(AND(CF$7&gt;=$J37,CF$7&lt;=$L37),($D37*$P37/$M37),0))),IF(AND(CF$7&gt;=$J37,CF$7&lt;=$L37),(($D37*$P37)/$M37),0))))))</f>
        <v>0</v>
      </c>
      <c r="CG38" s="37">
        <f>IF(CG$7&gt;$L37,(((IF(Data!$C$2&gt;0,(IF(OR(CG$5=Data!$F$2,CG$5=Data!$G$2,(IF(COUNTIF(Data!$A$2:$A$939,CG$7),CG$7=(VLOOKUP(CG$7,Data!$A$2:$A$852,1,FALSE)),0))),"H",IF(AND(CG$7&gt;=$J37,CG$7&lt;=$K37),($D37*(1-$P37)/$N37),0))),IF(AND(CG$7&gt;=$J37,CG$7&lt;=$K37),(($D37-$O37)/$N37),0))))),(((IF(Data!$C$2&gt;0,(IF(OR(CG$5=Data!$F$2,CG$5=Data!$G$2,(IF(COUNTIF(Data!$A$2:$A$939,CG$7),CG$7=(VLOOKUP(CG$7,Data!$A$2:$A$852,1,FALSE)),0))),"H",IF(AND(CG$7&gt;=$J37,CG$7&lt;=$L37),($D37*$P37/$M37),0))),IF(AND(CG$7&gt;=$J37,CG$7&lt;=$L37),(($D37*$P37)/$M37),0))))))</f>
        <v>0</v>
      </c>
      <c r="CH38" s="37">
        <f>IF(CH$7&gt;$L37,(((IF(Data!$C$2&gt;0,(IF(OR(CH$5=Data!$F$2,CH$5=Data!$G$2,(IF(COUNTIF(Data!$A$2:$A$939,CH$7),CH$7=(VLOOKUP(CH$7,Data!$A$2:$A$852,1,FALSE)),0))),"H",IF(AND(CH$7&gt;=$J37,CH$7&lt;=$K37),($D37*(1-$P37)/$N37),0))),IF(AND(CH$7&gt;=$J37,CH$7&lt;=$K37),(($D37-$O37)/$N37),0))))),(((IF(Data!$C$2&gt;0,(IF(OR(CH$5=Data!$F$2,CH$5=Data!$G$2,(IF(COUNTIF(Data!$A$2:$A$939,CH$7),CH$7=(VLOOKUP(CH$7,Data!$A$2:$A$852,1,FALSE)),0))),"H",IF(AND(CH$7&gt;=$J37,CH$7&lt;=$L37),($D37*$P37/$M37),0))),IF(AND(CH$7&gt;=$J37,CH$7&lt;=$L37),(($D37*$P37)/$M37),0))))))</f>
        <v>0</v>
      </c>
      <c r="CI38" s="37">
        <f>IF(CI$7&gt;$L37,(((IF(Data!$C$2&gt;0,(IF(OR(CI$5=Data!$F$2,CI$5=Data!$G$2,(IF(COUNTIF(Data!$A$2:$A$939,CI$7),CI$7=(VLOOKUP(CI$7,Data!$A$2:$A$852,1,FALSE)),0))),"H",IF(AND(CI$7&gt;=$J37,CI$7&lt;=$K37),($D37*(1-$P37)/$N37),0))),IF(AND(CI$7&gt;=$J37,CI$7&lt;=$K37),(($D37-$O37)/$N37),0))))),(((IF(Data!$C$2&gt;0,(IF(OR(CI$5=Data!$F$2,CI$5=Data!$G$2,(IF(COUNTIF(Data!$A$2:$A$939,CI$7),CI$7=(VLOOKUP(CI$7,Data!$A$2:$A$852,1,FALSE)),0))),"H",IF(AND(CI$7&gt;=$J37,CI$7&lt;=$L37),($D37*$P37/$M37),0))),IF(AND(CI$7&gt;=$J37,CI$7&lt;=$L37),(($D37*$P37)/$M37),0))))))</f>
        <v>0</v>
      </c>
      <c r="CJ38" s="37" t="str">
        <f>IF(CJ$7&gt;$L37,(((IF(Data!$C$2&gt;0,(IF(OR(CJ$5=Data!$F$2,CJ$5=Data!$G$2,(IF(COUNTIF(Data!$A$2:$A$939,CJ$7),CJ$7=(VLOOKUP(CJ$7,Data!$A$2:$A$852,1,FALSE)),0))),"H",IF(AND(CJ$7&gt;=$J37,CJ$7&lt;=$K37),($D37*(1-$P37)/$N37),0))),IF(AND(CJ$7&gt;=$J37,CJ$7&lt;=$K37),(($D37-$O37)/$N37),0))))),(((IF(Data!$C$2&gt;0,(IF(OR(CJ$5=Data!$F$2,CJ$5=Data!$G$2,(IF(COUNTIF(Data!$A$2:$A$939,CJ$7),CJ$7=(VLOOKUP(CJ$7,Data!$A$2:$A$852,1,FALSE)),0))),"H",IF(AND(CJ$7&gt;=$J37,CJ$7&lt;=$L37),($D37*$P37/$M37),0))),IF(AND(CJ$7&gt;=$J37,CJ$7&lt;=$L37),(($D37*$P37)/$M37),0))))))</f>
        <v>H</v>
      </c>
      <c r="CK38" s="37" t="str">
        <f>IF(CK$7&gt;$L37,(((IF(Data!$C$2&gt;0,(IF(OR(CK$5=Data!$F$2,CK$5=Data!$G$2,(IF(COUNTIF(Data!$A$2:$A$939,CK$7),CK$7=(VLOOKUP(CK$7,Data!$A$2:$A$852,1,FALSE)),0))),"H",IF(AND(CK$7&gt;=$J37,CK$7&lt;=$K37),($D37*(1-$P37)/$N37),0))),IF(AND(CK$7&gt;=$J37,CK$7&lt;=$K37),(($D37-$O37)/$N37),0))))),(((IF(Data!$C$2&gt;0,(IF(OR(CK$5=Data!$F$2,CK$5=Data!$G$2,(IF(COUNTIF(Data!$A$2:$A$939,CK$7),CK$7=(VLOOKUP(CK$7,Data!$A$2:$A$852,1,FALSE)),0))),"H",IF(AND(CK$7&gt;=$J37,CK$7&lt;=$L37),($D37*$P37/$M37),0))),IF(AND(CK$7&gt;=$J37,CK$7&lt;=$L37),(($D37*$P37)/$M37),0))))))</f>
        <v>H</v>
      </c>
      <c r="CL38" s="37">
        <f>IF(CL$7&gt;$L37,(((IF(Data!$C$2&gt;0,(IF(OR(CL$5=Data!$F$2,CL$5=Data!$G$2,(IF(COUNTIF(Data!$A$2:$A$939,CL$7),CL$7=(VLOOKUP(CL$7,Data!$A$2:$A$852,1,FALSE)),0))),"H",IF(AND(CL$7&gt;=$J37,CL$7&lt;=$K37),($D37*(1-$P37)/$N37),0))),IF(AND(CL$7&gt;=$J37,CL$7&lt;=$K37),(($D37-$O37)/$N37),0))))),(((IF(Data!$C$2&gt;0,(IF(OR(CL$5=Data!$F$2,CL$5=Data!$G$2,(IF(COUNTIF(Data!$A$2:$A$939,CL$7),CL$7=(VLOOKUP(CL$7,Data!$A$2:$A$852,1,FALSE)),0))),"H",IF(AND(CL$7&gt;=$J37,CL$7&lt;=$L37),($D37*$P37/$M37),0))),IF(AND(CL$7&gt;=$J37,CL$7&lt;=$L37),(($D37*$P37)/$M37),0))))))</f>
        <v>0</v>
      </c>
      <c r="CM38" s="37">
        <f>IF(CM$7&gt;$L37,(((IF(Data!$C$2&gt;0,(IF(OR(CM$5=Data!$F$2,CM$5=Data!$G$2,(IF(COUNTIF(Data!$A$2:$A$939,CM$7),CM$7=(VLOOKUP(CM$7,Data!$A$2:$A$852,1,FALSE)),0))),"H",IF(AND(CM$7&gt;=$J37,CM$7&lt;=$K37),($D37*(1-$P37)/$N37),0))),IF(AND(CM$7&gt;=$J37,CM$7&lt;=$K37),(($D37-$O37)/$N37),0))))),(((IF(Data!$C$2&gt;0,(IF(OR(CM$5=Data!$F$2,CM$5=Data!$G$2,(IF(COUNTIF(Data!$A$2:$A$939,CM$7),CM$7=(VLOOKUP(CM$7,Data!$A$2:$A$852,1,FALSE)),0))),"H",IF(AND(CM$7&gt;=$J37,CM$7&lt;=$L37),($D37*$P37/$M37),0))),IF(AND(CM$7&gt;=$J37,CM$7&lt;=$L37),(($D37*$P37)/$M37),0))))))</f>
        <v>0</v>
      </c>
      <c r="CN38" s="37">
        <f>IF(CN$7&gt;$L37,(((IF(Data!$C$2&gt;0,(IF(OR(CN$5=Data!$F$2,CN$5=Data!$G$2,(IF(COUNTIF(Data!$A$2:$A$939,CN$7),CN$7=(VLOOKUP(CN$7,Data!$A$2:$A$852,1,FALSE)),0))),"H",IF(AND(CN$7&gt;=$J37,CN$7&lt;=$K37),($D37*(1-$P37)/$N37),0))),IF(AND(CN$7&gt;=$J37,CN$7&lt;=$K37),(($D37-$O37)/$N37),0))))),(((IF(Data!$C$2&gt;0,(IF(OR(CN$5=Data!$F$2,CN$5=Data!$G$2,(IF(COUNTIF(Data!$A$2:$A$939,CN$7),CN$7=(VLOOKUP(CN$7,Data!$A$2:$A$852,1,FALSE)),0))),"H",IF(AND(CN$7&gt;=$J37,CN$7&lt;=$L37),($D37*$P37/$M37),0))),IF(AND(CN$7&gt;=$J37,CN$7&lt;=$L37),(($D37*$P37)/$M37),0))))))</f>
        <v>0</v>
      </c>
      <c r="CO38" s="37">
        <f>IF(CO$7&gt;$L37,(((IF(Data!$C$2&gt;0,(IF(OR(CO$5=Data!$F$2,CO$5=Data!$G$2,(IF(COUNTIF(Data!$A$2:$A$939,CO$7),CO$7=(VLOOKUP(CO$7,Data!$A$2:$A$852,1,FALSE)),0))),"H",IF(AND(CO$7&gt;=$J37,CO$7&lt;=$K37),($D37*(1-$P37)/$N37),0))),IF(AND(CO$7&gt;=$J37,CO$7&lt;=$K37),(($D37-$O37)/$N37),0))))),(((IF(Data!$C$2&gt;0,(IF(OR(CO$5=Data!$F$2,CO$5=Data!$G$2,(IF(COUNTIF(Data!$A$2:$A$939,CO$7),CO$7=(VLOOKUP(CO$7,Data!$A$2:$A$852,1,FALSE)),0))),"H",IF(AND(CO$7&gt;=$J37,CO$7&lt;=$L37),($D37*$P37/$M37),0))),IF(AND(CO$7&gt;=$J37,CO$7&lt;=$L37),(($D37*$P37)/$M37),0))))))</f>
        <v>0</v>
      </c>
      <c r="CP38" s="37">
        <f>IF(CP$7&gt;$L37,(((IF(Data!$C$2&gt;0,(IF(OR(CP$5=Data!$F$2,CP$5=Data!$G$2,(IF(COUNTIF(Data!$A$2:$A$939,CP$7),CP$7=(VLOOKUP(CP$7,Data!$A$2:$A$852,1,FALSE)),0))),"H",IF(AND(CP$7&gt;=$J37,CP$7&lt;=$K37),($D37*(1-$P37)/$N37),0))),IF(AND(CP$7&gt;=$J37,CP$7&lt;=$K37),(($D37-$O37)/$N37),0))))),(((IF(Data!$C$2&gt;0,(IF(OR(CP$5=Data!$F$2,CP$5=Data!$G$2,(IF(COUNTIF(Data!$A$2:$A$939,CP$7),CP$7=(VLOOKUP(CP$7,Data!$A$2:$A$852,1,FALSE)),0))),"H",IF(AND(CP$7&gt;=$J37,CP$7&lt;=$L37),($D37*$P37/$M37),0))),IF(AND(CP$7&gt;=$J37,CP$7&lt;=$L37),(($D37*$P37)/$M37),0))))))</f>
        <v>0</v>
      </c>
      <c r="CQ38" s="37" t="str">
        <f>IF(CQ$7&gt;$L37,(((IF(Data!$C$2&gt;0,(IF(OR(CQ$5=Data!$F$2,CQ$5=Data!$G$2,(IF(COUNTIF(Data!$A$2:$A$939,CQ$7),CQ$7=(VLOOKUP(CQ$7,Data!$A$2:$A$852,1,FALSE)),0))),"H",IF(AND(CQ$7&gt;=$J37,CQ$7&lt;=$K37),($D37*(1-$P37)/$N37),0))),IF(AND(CQ$7&gt;=$J37,CQ$7&lt;=$K37),(($D37-$O37)/$N37),0))))),(((IF(Data!$C$2&gt;0,(IF(OR(CQ$5=Data!$F$2,CQ$5=Data!$G$2,(IF(COUNTIF(Data!$A$2:$A$939,CQ$7),CQ$7=(VLOOKUP(CQ$7,Data!$A$2:$A$852,1,FALSE)),0))),"H",IF(AND(CQ$7&gt;=$J37,CQ$7&lt;=$L37),($D37*$P37/$M37),0))),IF(AND(CQ$7&gt;=$J37,CQ$7&lt;=$L37),(($D37*$P37)/$M37),0))))))</f>
        <v>H</v>
      </c>
      <c r="CR38" s="37" t="str">
        <f>IF(CR$7&gt;$L37,(((IF(Data!$C$2&gt;0,(IF(OR(CR$5=Data!$F$2,CR$5=Data!$G$2,(IF(COUNTIF(Data!$A$2:$A$939,CR$7),CR$7=(VLOOKUP(CR$7,Data!$A$2:$A$852,1,FALSE)),0))),"H",IF(AND(CR$7&gt;=$J37,CR$7&lt;=$K37),($D37*(1-$P37)/$N37),0))),IF(AND(CR$7&gt;=$J37,CR$7&lt;=$K37),(($D37-$O37)/$N37),0))))),(((IF(Data!$C$2&gt;0,(IF(OR(CR$5=Data!$F$2,CR$5=Data!$G$2,(IF(COUNTIF(Data!$A$2:$A$939,CR$7),CR$7=(VLOOKUP(CR$7,Data!$A$2:$A$852,1,FALSE)),0))),"H",IF(AND(CR$7&gt;=$J37,CR$7&lt;=$L37),($D37*$P37/$M37),0))),IF(AND(CR$7&gt;=$J37,CR$7&lt;=$L37),(($D37*$P37)/$M37),0))))))</f>
        <v>H</v>
      </c>
      <c r="CS38" s="37">
        <f>IF(CS$7&gt;$L37,(((IF(Data!$C$2&gt;0,(IF(OR(CS$5=Data!$F$2,CS$5=Data!$G$2,(IF(COUNTIF(Data!$A$2:$A$939,CS$7),CS$7=(VLOOKUP(CS$7,Data!$A$2:$A$852,1,FALSE)),0))),"H",IF(AND(CS$7&gt;=$J37,CS$7&lt;=$K37),($D37*(1-$P37)/$N37),0))),IF(AND(CS$7&gt;=$J37,CS$7&lt;=$K37),(($D37-$O37)/$N37),0))))),(((IF(Data!$C$2&gt;0,(IF(OR(CS$5=Data!$F$2,CS$5=Data!$G$2,(IF(COUNTIF(Data!$A$2:$A$939,CS$7),CS$7=(VLOOKUP(CS$7,Data!$A$2:$A$852,1,FALSE)),0))),"H",IF(AND(CS$7&gt;=$J37,CS$7&lt;=$L37),($D37*$P37/$M37),0))),IF(AND(CS$7&gt;=$J37,CS$7&lt;=$L37),(($D37*$P37)/$M37),0))))))</f>
        <v>0</v>
      </c>
      <c r="CT38" s="37">
        <f>IF(CT$7&gt;$L37,(((IF(Data!$C$2&gt;0,(IF(OR(CT$5=Data!$F$2,CT$5=Data!$G$2,(IF(COUNTIF(Data!$A$2:$A$939,CT$7),CT$7=(VLOOKUP(CT$7,Data!$A$2:$A$852,1,FALSE)),0))),"H",IF(AND(CT$7&gt;=$J37,CT$7&lt;=$K37),($D37*(1-$P37)/$N37),0))),IF(AND(CT$7&gt;=$J37,CT$7&lt;=$K37),(($D37-$O37)/$N37),0))))),(((IF(Data!$C$2&gt;0,(IF(OR(CT$5=Data!$F$2,CT$5=Data!$G$2,(IF(COUNTIF(Data!$A$2:$A$939,CT$7),CT$7=(VLOOKUP(CT$7,Data!$A$2:$A$852,1,FALSE)),0))),"H",IF(AND(CT$7&gt;=$J37,CT$7&lt;=$L37),($D37*$P37/$M37),0))),IF(AND(CT$7&gt;=$J37,CT$7&lt;=$L37),(($D37*$P37)/$M37),0))))))</f>
        <v>0</v>
      </c>
      <c r="CU38" s="37">
        <f>IF(CU$7&gt;$L37,(((IF(Data!$C$2&gt;0,(IF(OR(CU$5=Data!$F$2,CU$5=Data!$G$2,(IF(COUNTIF(Data!$A$2:$A$939,CU$7),CU$7=(VLOOKUP(CU$7,Data!$A$2:$A$852,1,FALSE)),0))),"H",IF(AND(CU$7&gt;=$J37,CU$7&lt;=$K37),($D37*(1-$P37)/$N37),0))),IF(AND(CU$7&gt;=$J37,CU$7&lt;=$K37),(($D37-$O37)/$N37),0))))),(((IF(Data!$C$2&gt;0,(IF(OR(CU$5=Data!$F$2,CU$5=Data!$G$2,(IF(COUNTIF(Data!$A$2:$A$939,CU$7),CU$7=(VLOOKUP(CU$7,Data!$A$2:$A$852,1,FALSE)),0))),"H",IF(AND(CU$7&gt;=$J37,CU$7&lt;=$L37),($D37*$P37/$M37),0))),IF(AND(CU$7&gt;=$J37,CU$7&lt;=$L37),(($D37*$P37)/$M37),0))))))</f>
        <v>0</v>
      </c>
      <c r="CV38" s="37">
        <f>IF(CV$7&gt;$L37,(((IF(Data!$C$2&gt;0,(IF(OR(CV$5=Data!$F$2,CV$5=Data!$G$2,(IF(COUNTIF(Data!$A$2:$A$939,CV$7),CV$7=(VLOOKUP(CV$7,Data!$A$2:$A$852,1,FALSE)),0))),"H",IF(AND(CV$7&gt;=$J37,CV$7&lt;=$K37),($D37*(1-$P37)/$N37),0))),IF(AND(CV$7&gt;=$J37,CV$7&lt;=$K37),(($D37-$O37)/$N37),0))))),(((IF(Data!$C$2&gt;0,(IF(OR(CV$5=Data!$F$2,CV$5=Data!$G$2,(IF(COUNTIF(Data!$A$2:$A$939,CV$7),CV$7=(VLOOKUP(CV$7,Data!$A$2:$A$852,1,FALSE)),0))),"H",IF(AND(CV$7&gt;=$J37,CV$7&lt;=$L37),($D37*$P37/$M37),0))),IF(AND(CV$7&gt;=$J37,CV$7&lt;=$L37),(($D37*$P37)/$M37),0))))))</f>
        <v>0</v>
      </c>
      <c r="CW38" s="37">
        <f>IF(CW$7&gt;$L37,(((IF(Data!$C$2&gt;0,(IF(OR(CW$5=Data!$F$2,CW$5=Data!$G$2,(IF(COUNTIF(Data!$A$2:$A$939,CW$7),CW$7=(VLOOKUP(CW$7,Data!$A$2:$A$852,1,FALSE)),0))),"H",IF(AND(CW$7&gt;=$J37,CW$7&lt;=$K37),($D37*(1-$P37)/$N37),0))),IF(AND(CW$7&gt;=$J37,CW$7&lt;=$K37),(($D37-$O37)/$N37),0))))),(((IF(Data!$C$2&gt;0,(IF(OR(CW$5=Data!$F$2,CW$5=Data!$G$2,(IF(COUNTIF(Data!$A$2:$A$939,CW$7),CW$7=(VLOOKUP(CW$7,Data!$A$2:$A$852,1,FALSE)),0))),"H",IF(AND(CW$7&gt;=$J37,CW$7&lt;=$L37),($D37*$P37/$M37),0))),IF(AND(CW$7&gt;=$J37,CW$7&lt;=$L37),(($D37*$P37)/$M37),0))))))</f>
        <v>0</v>
      </c>
      <c r="CX38" s="37" t="str">
        <f>IF(CX$7&gt;$L37,(((IF(Data!$C$2&gt;0,(IF(OR(CX$5=Data!$F$2,CX$5=Data!$G$2,(IF(COUNTIF(Data!$A$2:$A$939,CX$7),CX$7=(VLOOKUP(CX$7,Data!$A$2:$A$852,1,FALSE)),0))),"H",IF(AND(CX$7&gt;=$J37,CX$7&lt;=$K37),($D37*(1-$P37)/$N37),0))),IF(AND(CX$7&gt;=$J37,CX$7&lt;=$K37),(($D37-$O37)/$N37),0))))),(((IF(Data!$C$2&gt;0,(IF(OR(CX$5=Data!$F$2,CX$5=Data!$G$2,(IF(COUNTIF(Data!$A$2:$A$939,CX$7),CX$7=(VLOOKUP(CX$7,Data!$A$2:$A$852,1,FALSE)),0))),"H",IF(AND(CX$7&gt;=$J37,CX$7&lt;=$L37),($D37*$P37/$M37),0))),IF(AND(CX$7&gt;=$J37,CX$7&lt;=$L37),(($D37*$P37)/$M37),0))))))</f>
        <v>H</v>
      </c>
      <c r="CY38" s="37" t="str">
        <f>IF(CY$7&gt;$L37,(((IF(Data!$C$2&gt;0,(IF(OR(CY$5=Data!$F$2,CY$5=Data!$G$2,(IF(COUNTIF(Data!$A$2:$A$939,CY$7),CY$7=(VLOOKUP(CY$7,Data!$A$2:$A$852,1,FALSE)),0))),"H",IF(AND(CY$7&gt;=$J37,CY$7&lt;=$K37),($D37*(1-$P37)/$N37),0))),IF(AND(CY$7&gt;=$J37,CY$7&lt;=$K37),(($D37-$O37)/$N37),0))))),(((IF(Data!$C$2&gt;0,(IF(OR(CY$5=Data!$F$2,CY$5=Data!$G$2,(IF(COUNTIF(Data!$A$2:$A$939,CY$7),CY$7=(VLOOKUP(CY$7,Data!$A$2:$A$852,1,FALSE)),0))),"H",IF(AND(CY$7&gt;=$J37,CY$7&lt;=$L37),($D37*$P37/$M37),0))),IF(AND(CY$7&gt;=$J37,CY$7&lt;=$L37),(($D37*$P37)/$M37),0))))))</f>
        <v>H</v>
      </c>
      <c r="CZ38" s="37">
        <f>IF(CZ$7&gt;$L37,(((IF(Data!$C$2&gt;0,(IF(OR(CZ$5=Data!$F$2,CZ$5=Data!$G$2,(IF(COUNTIF(Data!$A$2:$A$939,CZ$7),CZ$7=(VLOOKUP(CZ$7,Data!$A$2:$A$852,1,FALSE)),0))),"H",IF(AND(CZ$7&gt;=$J37,CZ$7&lt;=$K37),($D37*(1-$P37)/$N37),0))),IF(AND(CZ$7&gt;=$J37,CZ$7&lt;=$K37),(($D37-$O37)/$N37),0))))),(((IF(Data!$C$2&gt;0,(IF(OR(CZ$5=Data!$F$2,CZ$5=Data!$G$2,(IF(COUNTIF(Data!$A$2:$A$939,CZ$7),CZ$7=(VLOOKUP(CZ$7,Data!$A$2:$A$852,1,FALSE)),0))),"H",IF(AND(CZ$7&gt;=$J37,CZ$7&lt;=$L37),($D37*$P37/$M37),0))),IF(AND(CZ$7&gt;=$J37,CZ$7&lt;=$L37),(($D37*$P37)/$M37),0))))))</f>
        <v>0</v>
      </c>
      <c r="DA38" s="37">
        <f>IF(DA$7&gt;$L37,(((IF(Data!$C$2&gt;0,(IF(OR(DA$5=Data!$F$2,DA$5=Data!$G$2,(IF(COUNTIF(Data!$A$2:$A$939,DA$7),DA$7=(VLOOKUP(DA$7,Data!$A$2:$A$852,1,FALSE)),0))),"H",IF(AND(DA$7&gt;=$J37,DA$7&lt;=$K37),($D37*(1-$P37)/$N37),0))),IF(AND(DA$7&gt;=$J37,DA$7&lt;=$K37),(($D37-$O37)/$N37),0))))),(((IF(Data!$C$2&gt;0,(IF(OR(DA$5=Data!$F$2,DA$5=Data!$G$2,(IF(COUNTIF(Data!$A$2:$A$939,DA$7),DA$7=(VLOOKUP(DA$7,Data!$A$2:$A$852,1,FALSE)),0))),"H",IF(AND(DA$7&gt;=$J37,DA$7&lt;=$L37),($D37*$P37/$M37),0))),IF(AND(DA$7&gt;=$J37,DA$7&lt;=$L37),(($D37*$P37)/$M37),0))))))</f>
        <v>0</v>
      </c>
      <c r="DB38" s="37">
        <f>IF(DB$7&gt;$L37,(((IF(Data!$C$2&gt;0,(IF(OR(DB$5=Data!$F$2,DB$5=Data!$G$2,(IF(COUNTIF(Data!$A$2:$A$939,DB$7),DB$7=(VLOOKUP(DB$7,Data!$A$2:$A$852,1,FALSE)),0))),"H",IF(AND(DB$7&gt;=$J37,DB$7&lt;=$K37),($D37*(1-$P37)/$N37),0))),IF(AND(DB$7&gt;=$J37,DB$7&lt;=$K37),(($D37-$O37)/$N37),0))))),(((IF(Data!$C$2&gt;0,(IF(OR(DB$5=Data!$F$2,DB$5=Data!$G$2,(IF(COUNTIF(Data!$A$2:$A$939,DB$7),DB$7=(VLOOKUP(DB$7,Data!$A$2:$A$852,1,FALSE)),0))),"H",IF(AND(DB$7&gt;=$J37,DB$7&lt;=$L37),($D37*$P37/$M37),0))),IF(AND(DB$7&gt;=$J37,DB$7&lt;=$L37),(($D37*$P37)/$M37),0))))))</f>
        <v>0</v>
      </c>
      <c r="DC38" s="37">
        <f>IF(DC$7&gt;$L37,(((IF(Data!$C$2&gt;0,(IF(OR(DC$5=Data!$F$2,DC$5=Data!$G$2,(IF(COUNTIF(Data!$A$2:$A$939,DC$7),DC$7=(VLOOKUP(DC$7,Data!$A$2:$A$852,1,FALSE)),0))),"H",IF(AND(DC$7&gt;=$J37,DC$7&lt;=$K37),($D37*(1-$P37)/$N37),0))),IF(AND(DC$7&gt;=$J37,DC$7&lt;=$K37),(($D37-$O37)/$N37),0))))),(((IF(Data!$C$2&gt;0,(IF(OR(DC$5=Data!$F$2,DC$5=Data!$G$2,(IF(COUNTIF(Data!$A$2:$A$939,DC$7),DC$7=(VLOOKUP(DC$7,Data!$A$2:$A$852,1,FALSE)),0))),"H",IF(AND(DC$7&gt;=$J37,DC$7&lt;=$L37),($D37*$P37/$M37),0))),IF(AND(DC$7&gt;=$J37,DC$7&lt;=$L37),(($D37*$P37)/$M37),0))))))</f>
        <v>0</v>
      </c>
      <c r="DD38" s="37">
        <f>IF(DD$7&gt;$L37,(((IF(Data!$C$2&gt;0,(IF(OR(DD$5=Data!$F$2,DD$5=Data!$G$2,(IF(COUNTIF(Data!$A$2:$A$939,DD$7),DD$7=(VLOOKUP(DD$7,Data!$A$2:$A$852,1,FALSE)),0))),"H",IF(AND(DD$7&gt;=$J37,DD$7&lt;=$K37),($D37*(1-$P37)/$N37),0))),IF(AND(DD$7&gt;=$J37,DD$7&lt;=$K37),(($D37-$O37)/$N37),0))))),(((IF(Data!$C$2&gt;0,(IF(OR(DD$5=Data!$F$2,DD$5=Data!$G$2,(IF(COUNTIF(Data!$A$2:$A$939,DD$7),DD$7=(VLOOKUP(DD$7,Data!$A$2:$A$852,1,FALSE)),0))),"H",IF(AND(DD$7&gt;=$J37,DD$7&lt;=$L37),($D37*$P37/$M37),0))),IF(AND(DD$7&gt;=$J37,DD$7&lt;=$L37),(($D37*$P37)/$M37),0))))))</f>
        <v>0</v>
      </c>
      <c r="DE38" s="37" t="str">
        <f>IF(DE$7&gt;$L37,(((IF(Data!$C$2&gt;0,(IF(OR(DE$5=Data!$F$2,DE$5=Data!$G$2,(IF(COUNTIF(Data!$A$2:$A$939,DE$7),DE$7=(VLOOKUP(DE$7,Data!$A$2:$A$852,1,FALSE)),0))),"H",IF(AND(DE$7&gt;=$J37,DE$7&lt;=$K37),($D37*(1-$P37)/$N37),0))),IF(AND(DE$7&gt;=$J37,DE$7&lt;=$K37),(($D37-$O37)/$N37),0))))),(((IF(Data!$C$2&gt;0,(IF(OR(DE$5=Data!$F$2,DE$5=Data!$G$2,(IF(COUNTIF(Data!$A$2:$A$939,DE$7),DE$7=(VLOOKUP(DE$7,Data!$A$2:$A$852,1,FALSE)),0))),"H",IF(AND(DE$7&gt;=$J37,DE$7&lt;=$L37),($D37*$P37/$M37),0))),IF(AND(DE$7&gt;=$J37,DE$7&lt;=$L37),(($D37*$P37)/$M37),0))))))</f>
        <v>H</v>
      </c>
      <c r="DF38" s="37" t="str">
        <f>IF(DF$7&gt;$L37,(((IF(Data!$C$2&gt;0,(IF(OR(DF$5=Data!$F$2,DF$5=Data!$G$2,(IF(COUNTIF(Data!$A$2:$A$939,DF$7),DF$7=(VLOOKUP(DF$7,Data!$A$2:$A$852,1,FALSE)),0))),"H",IF(AND(DF$7&gt;=$J37,DF$7&lt;=$K37),($D37*(1-$P37)/$N37),0))),IF(AND(DF$7&gt;=$J37,DF$7&lt;=$K37),(($D37-$O37)/$N37),0))))),(((IF(Data!$C$2&gt;0,(IF(OR(DF$5=Data!$F$2,DF$5=Data!$G$2,(IF(COUNTIF(Data!$A$2:$A$939,DF$7),DF$7=(VLOOKUP(DF$7,Data!$A$2:$A$852,1,FALSE)),0))),"H",IF(AND(DF$7&gt;=$J37,DF$7&lt;=$L37),($D37*$P37/$M37),0))),IF(AND(DF$7&gt;=$J37,DF$7&lt;=$L37),(($D37*$P37)/$M37),0))))))</f>
        <v>H</v>
      </c>
      <c r="DG38" s="37">
        <f>IF(DG$7&gt;$L37,(((IF(Data!$C$2&gt;0,(IF(OR(DG$5=Data!$F$2,DG$5=Data!$G$2,(IF(COUNTIF(Data!$A$2:$A$939,DG$7),DG$7=(VLOOKUP(DG$7,Data!$A$2:$A$852,1,FALSE)),0))),"H",IF(AND(DG$7&gt;=$J37,DG$7&lt;=$K37),($D37*(1-$P37)/$N37),0))),IF(AND(DG$7&gt;=$J37,DG$7&lt;=$K37),(($D37-$O37)/$N37),0))))),(((IF(Data!$C$2&gt;0,(IF(OR(DG$5=Data!$F$2,DG$5=Data!$G$2,(IF(COUNTIF(Data!$A$2:$A$939,DG$7),DG$7=(VLOOKUP(DG$7,Data!$A$2:$A$852,1,FALSE)),0))),"H",IF(AND(DG$7&gt;=$J37,DG$7&lt;=$L37),($D37*$P37/$M37),0))),IF(AND(DG$7&gt;=$J37,DG$7&lt;=$L37),(($D37*$P37)/$M37),0))))))</f>
        <v>0</v>
      </c>
      <c r="DH38" s="37">
        <f>IF(DH$7&gt;$L37,(((IF(Data!$C$2&gt;0,(IF(OR(DH$5=Data!$F$2,DH$5=Data!$G$2,(IF(COUNTIF(Data!$A$2:$A$939,DH$7),DH$7=(VLOOKUP(DH$7,Data!$A$2:$A$852,1,FALSE)),0))),"H",IF(AND(DH$7&gt;=$J37,DH$7&lt;=$K37),($D37*(1-$P37)/$N37),0))),IF(AND(DH$7&gt;=$J37,DH$7&lt;=$K37),(($D37-$O37)/$N37),0))))),(((IF(Data!$C$2&gt;0,(IF(OR(DH$5=Data!$F$2,DH$5=Data!$G$2,(IF(COUNTIF(Data!$A$2:$A$939,DH$7),DH$7=(VLOOKUP(DH$7,Data!$A$2:$A$852,1,FALSE)),0))),"H",IF(AND(DH$7&gt;=$J37,DH$7&lt;=$L37),($D37*$P37/$M37),0))),IF(AND(DH$7&gt;=$J37,DH$7&lt;=$L37),(($D37*$P37)/$M37),0))))))</f>
        <v>0</v>
      </c>
      <c r="DI38" s="37">
        <f>IF(DI$7&gt;$L37,(((IF(Data!$C$2&gt;0,(IF(OR(DI$5=Data!$F$2,DI$5=Data!$G$2,(IF(COUNTIF(Data!$A$2:$A$939,DI$7),DI$7=(VLOOKUP(DI$7,Data!$A$2:$A$852,1,FALSE)),0))),"H",IF(AND(DI$7&gt;=$J37,DI$7&lt;=$K37),($D37*(1-$P37)/$N37),0))),IF(AND(DI$7&gt;=$J37,DI$7&lt;=$K37),(($D37-$O37)/$N37),0))))),(((IF(Data!$C$2&gt;0,(IF(OR(DI$5=Data!$F$2,DI$5=Data!$G$2,(IF(COUNTIF(Data!$A$2:$A$939,DI$7),DI$7=(VLOOKUP(DI$7,Data!$A$2:$A$852,1,FALSE)),0))),"H",IF(AND(DI$7&gt;=$J37,DI$7&lt;=$L37),($D37*$P37/$M37),0))),IF(AND(DI$7&gt;=$J37,DI$7&lt;=$L37),(($D37*$P37)/$M37),0))))))</f>
        <v>0</v>
      </c>
      <c r="DJ38" s="37">
        <f>IF(DJ$7&gt;$L37,(((IF(Data!$C$2&gt;0,(IF(OR(DJ$5=Data!$F$2,DJ$5=Data!$G$2,(IF(COUNTIF(Data!$A$2:$A$939,DJ$7),DJ$7=(VLOOKUP(DJ$7,Data!$A$2:$A$852,1,FALSE)),0))),"H",IF(AND(DJ$7&gt;=$J37,DJ$7&lt;=$K37),($D37*(1-$P37)/$N37),0))),IF(AND(DJ$7&gt;=$J37,DJ$7&lt;=$K37),(($D37-$O37)/$N37),0))))),(((IF(Data!$C$2&gt;0,(IF(OR(DJ$5=Data!$F$2,DJ$5=Data!$G$2,(IF(COUNTIF(Data!$A$2:$A$939,DJ$7),DJ$7=(VLOOKUP(DJ$7,Data!$A$2:$A$852,1,FALSE)),0))),"H",IF(AND(DJ$7&gt;=$J37,DJ$7&lt;=$L37),($D37*$P37/$M37),0))),IF(AND(DJ$7&gt;=$J37,DJ$7&lt;=$L37),(($D37*$P37)/$M37),0))))))</f>
        <v>14.4</v>
      </c>
      <c r="DK38" s="37">
        <f>IF(DK$7&gt;$L37,(((IF(Data!$C$2&gt;0,(IF(OR(DK$5=Data!$F$2,DK$5=Data!$G$2,(IF(COUNTIF(Data!$A$2:$A$939,DK$7),DK$7=(VLOOKUP(DK$7,Data!$A$2:$A$852,1,FALSE)),0))),"H",IF(AND(DK$7&gt;=$J37,DK$7&lt;=$K37),($D37*(1-$P37)/$N37),0))),IF(AND(DK$7&gt;=$J37,DK$7&lt;=$K37),(($D37-$O37)/$N37),0))))),(((IF(Data!$C$2&gt;0,(IF(OR(DK$5=Data!$F$2,DK$5=Data!$G$2,(IF(COUNTIF(Data!$A$2:$A$939,DK$7),DK$7=(VLOOKUP(DK$7,Data!$A$2:$A$852,1,FALSE)),0))),"H",IF(AND(DK$7&gt;=$J37,DK$7&lt;=$L37),($D37*$P37/$M37),0))),IF(AND(DK$7&gt;=$J37,DK$7&lt;=$L37),(($D37*$P37)/$M37),0))))))</f>
        <v>14.4</v>
      </c>
      <c r="DL38" s="37" t="str">
        <f>IF(DL$7&gt;$L37,(((IF(Data!$C$2&gt;0,(IF(OR(DL$5=Data!$F$2,DL$5=Data!$G$2,(IF(COUNTIF(Data!$A$2:$A$939,DL$7),DL$7=(VLOOKUP(DL$7,Data!$A$2:$A$852,1,FALSE)),0))),"H",IF(AND(DL$7&gt;=$J37,DL$7&lt;=$K37),($D37*(1-$P37)/$N37),0))),IF(AND(DL$7&gt;=$J37,DL$7&lt;=$K37),(($D37-$O37)/$N37),0))))),(((IF(Data!$C$2&gt;0,(IF(OR(DL$5=Data!$F$2,DL$5=Data!$G$2,(IF(COUNTIF(Data!$A$2:$A$939,DL$7),DL$7=(VLOOKUP(DL$7,Data!$A$2:$A$852,1,FALSE)),0))),"H",IF(AND(DL$7&gt;=$J37,DL$7&lt;=$L37),($D37*$P37/$M37),0))),IF(AND(DL$7&gt;=$J37,DL$7&lt;=$L37),(($D37*$P37)/$M37),0))))))</f>
        <v>H</v>
      </c>
      <c r="DM38" s="37" t="str">
        <f>IF(DM$7&gt;$L37,(((IF(Data!$C$2&gt;0,(IF(OR(DM$5=Data!$F$2,DM$5=Data!$G$2,(IF(COUNTIF(Data!$A$2:$A$939,DM$7),DM$7=(VLOOKUP(DM$7,Data!$A$2:$A$852,1,FALSE)),0))),"H",IF(AND(DM$7&gt;=$J37,DM$7&lt;=$K37),($D37*(1-$P37)/$N37),0))),IF(AND(DM$7&gt;=$J37,DM$7&lt;=$K37),(($D37-$O37)/$N37),0))))),(((IF(Data!$C$2&gt;0,(IF(OR(DM$5=Data!$F$2,DM$5=Data!$G$2,(IF(COUNTIF(Data!$A$2:$A$939,DM$7),DM$7=(VLOOKUP(DM$7,Data!$A$2:$A$852,1,FALSE)),0))),"H",IF(AND(DM$7&gt;=$J37,DM$7&lt;=$L37),($D37*$P37/$M37),0))),IF(AND(DM$7&gt;=$J37,DM$7&lt;=$L37),(($D37*$P37)/$M37),0))))))</f>
        <v>H</v>
      </c>
      <c r="DN38" s="37">
        <f>IF(DN$7&gt;$L37,(((IF(Data!$C$2&gt;0,(IF(OR(DN$5=Data!$F$2,DN$5=Data!$G$2,(IF(COUNTIF(Data!$A$2:$A$939,DN$7),DN$7=(VLOOKUP(DN$7,Data!$A$2:$A$852,1,FALSE)),0))),"H",IF(AND(DN$7&gt;=$J37,DN$7&lt;=$K37),($D37*(1-$P37)/$N37),0))),IF(AND(DN$7&gt;=$J37,DN$7&lt;=$K37),(($D37-$O37)/$N37),0))))),(((IF(Data!$C$2&gt;0,(IF(OR(DN$5=Data!$F$2,DN$5=Data!$G$2,(IF(COUNTIF(Data!$A$2:$A$939,DN$7),DN$7=(VLOOKUP(DN$7,Data!$A$2:$A$852,1,FALSE)),0))),"H",IF(AND(DN$7&gt;=$J37,DN$7&lt;=$L37),($D37*$P37/$M37),0))),IF(AND(DN$7&gt;=$J37,DN$7&lt;=$L37),(($D37*$P37)/$M37),0))))))</f>
        <v>14.4</v>
      </c>
      <c r="DO38" s="37">
        <f>IF(DO$7&gt;$L37,(((IF(Data!$C$2&gt;0,(IF(OR(DO$5=Data!$F$2,DO$5=Data!$G$2,(IF(COUNTIF(Data!$A$2:$A$939,DO$7),DO$7=(VLOOKUP(DO$7,Data!$A$2:$A$852,1,FALSE)),0))),"H",IF(AND(DO$7&gt;=$J37,DO$7&lt;=$K37),($D37*(1-$P37)/$N37),0))),IF(AND(DO$7&gt;=$J37,DO$7&lt;=$K37),(($D37-$O37)/$N37),0))))),(((IF(Data!$C$2&gt;0,(IF(OR(DO$5=Data!$F$2,DO$5=Data!$G$2,(IF(COUNTIF(Data!$A$2:$A$939,DO$7),DO$7=(VLOOKUP(DO$7,Data!$A$2:$A$852,1,FALSE)),0))),"H",IF(AND(DO$7&gt;=$J37,DO$7&lt;=$L37),($D37*$P37/$M37),0))),IF(AND(DO$7&gt;=$J37,DO$7&lt;=$L37),(($D37*$P37)/$M37),0))))))</f>
        <v>14.4</v>
      </c>
      <c r="DP38" s="37">
        <f>IF(DP$7&gt;$L37,(((IF(Data!$C$2&gt;0,(IF(OR(DP$5=Data!$F$2,DP$5=Data!$G$2,(IF(COUNTIF(Data!$A$2:$A$939,DP$7),DP$7=(VLOOKUP(DP$7,Data!$A$2:$A$852,1,FALSE)),0))),"H",IF(AND(DP$7&gt;=$J37,DP$7&lt;=$K37),($D37*(1-$P37)/$N37),0))),IF(AND(DP$7&gt;=$J37,DP$7&lt;=$K37),(($D37-$O37)/$N37),0))))),(((IF(Data!$C$2&gt;0,(IF(OR(DP$5=Data!$F$2,DP$5=Data!$G$2,(IF(COUNTIF(Data!$A$2:$A$939,DP$7),DP$7=(VLOOKUP(DP$7,Data!$A$2:$A$852,1,FALSE)),0))),"H",IF(AND(DP$7&gt;=$J37,DP$7&lt;=$L37),($D37*$P37/$M37),0))),IF(AND(DP$7&gt;=$J37,DP$7&lt;=$L37),(($D37*$P37)/$M37),0))))))</f>
        <v>14.4</v>
      </c>
      <c r="DQ38" s="37">
        <f>IF(DQ$7&gt;$L37,(((IF(Data!$C$2&gt;0,(IF(OR(DQ$5=Data!$F$2,DQ$5=Data!$G$2,(IF(COUNTIF(Data!$A$2:$A$939,DQ$7),DQ$7=(VLOOKUP(DQ$7,Data!$A$2:$A$852,1,FALSE)),0))),"H",IF(AND(DQ$7&gt;=$J37,DQ$7&lt;=$K37),($D37*(1-$P37)/$N37),0))),IF(AND(DQ$7&gt;=$J37,DQ$7&lt;=$K37),(($D37-$O37)/$N37),0))))),(((IF(Data!$C$2&gt;0,(IF(OR(DQ$5=Data!$F$2,DQ$5=Data!$G$2,(IF(COUNTIF(Data!$A$2:$A$939,DQ$7),DQ$7=(VLOOKUP(DQ$7,Data!$A$2:$A$852,1,FALSE)),0))),"H",IF(AND(DQ$7&gt;=$J37,DQ$7&lt;=$L37),($D37*$P37/$M37),0))),IF(AND(DQ$7&gt;=$J37,DQ$7&lt;=$L37),(($D37*$P37)/$M37),0))))))</f>
        <v>0</v>
      </c>
      <c r="DR38" s="37">
        <f>IF(DR$7&gt;$L37,(((IF(Data!$C$2&gt;0,(IF(OR(DR$5=Data!$F$2,DR$5=Data!$G$2,(IF(COUNTIF(Data!$A$2:$A$939,DR$7),DR$7=(VLOOKUP(DR$7,Data!$A$2:$A$852,1,FALSE)),0))),"H",IF(AND(DR$7&gt;=$J37,DR$7&lt;=$K37),($D37*(1-$P37)/$N37),0))),IF(AND(DR$7&gt;=$J37,DR$7&lt;=$K37),(($D37-$O37)/$N37),0))))),(((IF(Data!$C$2&gt;0,(IF(OR(DR$5=Data!$F$2,DR$5=Data!$G$2,(IF(COUNTIF(Data!$A$2:$A$939,DR$7),DR$7=(VLOOKUP(DR$7,Data!$A$2:$A$852,1,FALSE)),0))),"H",IF(AND(DR$7&gt;=$J37,DR$7&lt;=$L37),($D37*$P37/$M37),0))),IF(AND(DR$7&gt;=$J37,DR$7&lt;=$L37),(($D37*$P37)/$M37),0))))))</f>
        <v>0</v>
      </c>
      <c r="DS38" s="37" t="str">
        <f>IF(DS$7&gt;$L37,(((IF(Data!$C$2&gt;0,(IF(OR(DS$5=Data!$F$2,DS$5=Data!$G$2,(IF(COUNTIF(Data!$A$2:$A$939,DS$7),DS$7=(VLOOKUP(DS$7,Data!$A$2:$A$852,1,FALSE)),0))),"H",IF(AND(DS$7&gt;=$J37,DS$7&lt;=$K37),($D37*(1-$P37)/$N37),0))),IF(AND(DS$7&gt;=$J37,DS$7&lt;=$K37),(($D37-$O37)/$N37),0))))),(((IF(Data!$C$2&gt;0,(IF(OR(DS$5=Data!$F$2,DS$5=Data!$G$2,(IF(COUNTIF(Data!$A$2:$A$939,DS$7),DS$7=(VLOOKUP(DS$7,Data!$A$2:$A$852,1,FALSE)),0))),"H",IF(AND(DS$7&gt;=$J37,DS$7&lt;=$L37),($D37*$P37/$M37),0))),IF(AND(DS$7&gt;=$J37,DS$7&lt;=$L37),(($D37*$P37)/$M37),0))))))</f>
        <v>H</v>
      </c>
      <c r="DT38" s="37" t="str">
        <f>IF(DT$7&gt;$L37,(((IF(Data!$C$2&gt;0,(IF(OR(DT$5=Data!$F$2,DT$5=Data!$G$2,(IF(COUNTIF(Data!$A$2:$A$939,DT$7),DT$7=(VLOOKUP(DT$7,Data!$A$2:$A$852,1,FALSE)),0))),"H",IF(AND(DT$7&gt;=$J37,DT$7&lt;=$K37),($D37*(1-$P37)/$N37),0))),IF(AND(DT$7&gt;=$J37,DT$7&lt;=$K37),(($D37-$O37)/$N37),0))))),(((IF(Data!$C$2&gt;0,(IF(OR(DT$5=Data!$F$2,DT$5=Data!$G$2,(IF(COUNTIF(Data!$A$2:$A$939,DT$7),DT$7=(VLOOKUP(DT$7,Data!$A$2:$A$852,1,FALSE)),0))),"H",IF(AND(DT$7&gt;=$J37,DT$7&lt;=$L37),($D37*$P37/$M37),0))),IF(AND(DT$7&gt;=$J37,DT$7&lt;=$L37),(($D37*$P37)/$M37),0))))))</f>
        <v>H</v>
      </c>
      <c r="DU38" s="37">
        <f>IF(DU$7&gt;$L37,(((IF(Data!$C$2&gt;0,(IF(OR(DU$5=Data!$F$2,DU$5=Data!$G$2,(IF(COUNTIF(Data!$A$2:$A$939,DU$7),DU$7=(VLOOKUP(DU$7,Data!$A$2:$A$852,1,FALSE)),0))),"H",IF(AND(DU$7&gt;=$J37,DU$7&lt;=$K37),($D37*(1-$P37)/$N37),0))),IF(AND(DU$7&gt;=$J37,DU$7&lt;=$K37),(($D37-$O37)/$N37),0))))),(((IF(Data!$C$2&gt;0,(IF(OR(DU$5=Data!$F$2,DU$5=Data!$G$2,(IF(COUNTIF(Data!$A$2:$A$939,DU$7),DU$7=(VLOOKUP(DU$7,Data!$A$2:$A$852,1,FALSE)),0))),"H",IF(AND(DU$7&gt;=$J37,DU$7&lt;=$L37),($D37*$P37/$M37),0))),IF(AND(DU$7&gt;=$J37,DU$7&lt;=$L37),(($D37*$P37)/$M37),0))))))</f>
        <v>0</v>
      </c>
      <c r="DV38" s="37">
        <f>IF(DV$7&gt;$L37,(((IF(Data!$C$2&gt;0,(IF(OR(DV$5=Data!$F$2,DV$5=Data!$G$2,(IF(COUNTIF(Data!$A$2:$A$939,DV$7),DV$7=(VLOOKUP(DV$7,Data!$A$2:$A$852,1,FALSE)),0))),"H",IF(AND(DV$7&gt;=$J37,DV$7&lt;=$K37),($D37*(1-$P37)/$N37),0))),IF(AND(DV$7&gt;=$J37,DV$7&lt;=$K37),(($D37-$O37)/$N37),0))))),(((IF(Data!$C$2&gt;0,(IF(OR(DV$5=Data!$F$2,DV$5=Data!$G$2,(IF(COUNTIF(Data!$A$2:$A$939,DV$7),DV$7=(VLOOKUP(DV$7,Data!$A$2:$A$852,1,FALSE)),0))),"H",IF(AND(DV$7&gt;=$J37,DV$7&lt;=$L37),($D37*$P37/$M37),0))),IF(AND(DV$7&gt;=$J37,DV$7&lt;=$L37),(($D37*$P37)/$M37),0))))))</f>
        <v>0</v>
      </c>
      <c r="DW38" s="37">
        <f>IF(DW$7&gt;$L37,(((IF(Data!$C$2&gt;0,(IF(OR(DW$5=Data!$F$2,DW$5=Data!$G$2,(IF(COUNTIF(Data!$A$2:$A$939,DW$7),DW$7=(VLOOKUP(DW$7,Data!$A$2:$A$852,1,FALSE)),0))),"H",IF(AND(DW$7&gt;=$J37,DW$7&lt;=$K37),($D37*(1-$P37)/$N37),0))),IF(AND(DW$7&gt;=$J37,DW$7&lt;=$K37),(($D37-$O37)/$N37),0))))),(((IF(Data!$C$2&gt;0,(IF(OR(DW$5=Data!$F$2,DW$5=Data!$G$2,(IF(COUNTIF(Data!$A$2:$A$939,DW$7),DW$7=(VLOOKUP(DW$7,Data!$A$2:$A$852,1,FALSE)),0))),"H",IF(AND(DW$7&gt;=$J37,DW$7&lt;=$L37),($D37*$P37/$M37),0))),IF(AND(DW$7&gt;=$J37,DW$7&lt;=$L37),(($D37*$P37)/$M37),0))))))</f>
        <v>0</v>
      </c>
      <c r="DX38" s="37">
        <f>IF(DX$7&gt;$L37,(((IF(Data!$C$2&gt;0,(IF(OR(DX$5=Data!$F$2,DX$5=Data!$G$2,(IF(COUNTIF(Data!$A$2:$A$939,DX$7),DX$7=(VLOOKUP(DX$7,Data!$A$2:$A$852,1,FALSE)),0))),"H",IF(AND(DX$7&gt;=$J37,DX$7&lt;=$K37),($D37*(1-$P37)/$N37),0))),IF(AND(DX$7&gt;=$J37,DX$7&lt;=$K37),(($D37-$O37)/$N37),0))))),(((IF(Data!$C$2&gt;0,(IF(OR(DX$5=Data!$F$2,DX$5=Data!$G$2,(IF(COUNTIF(Data!$A$2:$A$939,DX$7),DX$7=(VLOOKUP(DX$7,Data!$A$2:$A$852,1,FALSE)),0))),"H",IF(AND(DX$7&gt;=$J37,DX$7&lt;=$L37),($D37*$P37/$M37),0))),IF(AND(DX$7&gt;=$J37,DX$7&lt;=$L37),(($D37*$P37)/$M37),0))))))</f>
        <v>0</v>
      </c>
      <c r="DY38" s="37">
        <f>IF(DY$7&gt;$L37,(((IF(Data!$C$2&gt;0,(IF(OR(DY$5=Data!$F$2,DY$5=Data!$G$2,(IF(COUNTIF(Data!$A$2:$A$939,DY$7),DY$7=(VLOOKUP(DY$7,Data!$A$2:$A$852,1,FALSE)),0))),"H",IF(AND(DY$7&gt;=$J37,DY$7&lt;=$K37),($D37*(1-$P37)/$N37),0))),IF(AND(DY$7&gt;=$J37,DY$7&lt;=$K37),(($D37-$O37)/$N37),0))))),(((IF(Data!$C$2&gt;0,(IF(OR(DY$5=Data!$F$2,DY$5=Data!$G$2,(IF(COUNTIF(Data!$A$2:$A$939,DY$7),DY$7=(VLOOKUP(DY$7,Data!$A$2:$A$852,1,FALSE)),0))),"H",IF(AND(DY$7&gt;=$J37,DY$7&lt;=$L37),($D37*$P37/$M37),0))),IF(AND(DY$7&gt;=$J37,DY$7&lt;=$L37),(($D37*$P37)/$M37),0))))))</f>
        <v>0</v>
      </c>
      <c r="DZ38" s="37" t="str">
        <f>IF(DZ$7&gt;$L37,(((IF(Data!$C$2&gt;0,(IF(OR(DZ$5=Data!$F$2,DZ$5=Data!$G$2,(IF(COUNTIF(Data!$A$2:$A$939,DZ$7),DZ$7=(VLOOKUP(DZ$7,Data!$A$2:$A$852,1,FALSE)),0))),"H",IF(AND(DZ$7&gt;=$J37,DZ$7&lt;=$K37),($D37*(1-$P37)/$N37),0))),IF(AND(DZ$7&gt;=$J37,DZ$7&lt;=$K37),(($D37-$O37)/$N37),0))))),(((IF(Data!$C$2&gt;0,(IF(OR(DZ$5=Data!$F$2,DZ$5=Data!$G$2,(IF(COUNTIF(Data!$A$2:$A$939,DZ$7),DZ$7=(VLOOKUP(DZ$7,Data!$A$2:$A$852,1,FALSE)),0))),"H",IF(AND(DZ$7&gt;=$J37,DZ$7&lt;=$L37),($D37*$P37/$M37),0))),IF(AND(DZ$7&gt;=$J37,DZ$7&lt;=$L37),(($D37*$P37)/$M37),0))))))</f>
        <v>H</v>
      </c>
      <c r="EA38" s="37" t="str">
        <f>IF(EA$7&gt;$L37,(((IF(Data!$C$2&gt;0,(IF(OR(EA$5=Data!$F$2,EA$5=Data!$G$2,(IF(COUNTIF(Data!$A$2:$A$939,EA$7),EA$7=(VLOOKUP(EA$7,Data!$A$2:$A$852,1,FALSE)),0))),"H",IF(AND(EA$7&gt;=$J37,EA$7&lt;=$K37),($D37*(1-$P37)/$N37),0))),IF(AND(EA$7&gt;=$J37,EA$7&lt;=$K37),(($D37-$O37)/$N37),0))))),(((IF(Data!$C$2&gt;0,(IF(OR(EA$5=Data!$F$2,EA$5=Data!$G$2,(IF(COUNTIF(Data!$A$2:$A$939,EA$7),EA$7=(VLOOKUP(EA$7,Data!$A$2:$A$852,1,FALSE)),0))),"H",IF(AND(EA$7&gt;=$J37,EA$7&lt;=$L37),($D37*$P37/$M37),0))),IF(AND(EA$7&gt;=$J37,EA$7&lt;=$L37),(($D37*$P37)/$M37),0))))))</f>
        <v>H</v>
      </c>
      <c r="EB38" s="37">
        <f>IF(EB$7&gt;$L37,(((IF(Data!$C$2&gt;0,(IF(OR(EB$5=Data!$F$2,EB$5=Data!$G$2,(IF(COUNTIF(Data!$A$2:$A$939,EB$7),EB$7=(VLOOKUP(EB$7,Data!$A$2:$A$852,1,FALSE)),0))),"H",IF(AND(EB$7&gt;=$J37,EB$7&lt;=$K37),($D37*(1-$P37)/$N37),0))),IF(AND(EB$7&gt;=$J37,EB$7&lt;=$K37),(($D37-$O37)/$N37),0))))),(((IF(Data!$C$2&gt;0,(IF(OR(EB$5=Data!$F$2,EB$5=Data!$G$2,(IF(COUNTIF(Data!$A$2:$A$939,EB$7),EB$7=(VLOOKUP(EB$7,Data!$A$2:$A$852,1,FALSE)),0))),"H",IF(AND(EB$7&gt;=$J37,EB$7&lt;=$L37),($D37*$P37/$M37),0))),IF(AND(EB$7&gt;=$J37,EB$7&lt;=$L37),(($D37*$P37)/$M37),0))))))</f>
        <v>0</v>
      </c>
      <c r="EC38" s="37">
        <f>IF(EC$7&gt;$L37,(((IF(Data!$C$2&gt;0,(IF(OR(EC$5=Data!$F$2,EC$5=Data!$G$2,(IF(COUNTIF(Data!$A$2:$A$939,EC$7),EC$7=(VLOOKUP(EC$7,Data!$A$2:$A$852,1,FALSE)),0))),"H",IF(AND(EC$7&gt;=$J37,EC$7&lt;=$K37),($D37*(1-$P37)/$N37),0))),IF(AND(EC$7&gt;=$J37,EC$7&lt;=$K37),(($D37-$O37)/$N37),0))))),(((IF(Data!$C$2&gt;0,(IF(OR(EC$5=Data!$F$2,EC$5=Data!$G$2,(IF(COUNTIF(Data!$A$2:$A$939,EC$7),EC$7=(VLOOKUP(EC$7,Data!$A$2:$A$852,1,FALSE)),0))),"H",IF(AND(EC$7&gt;=$J37,EC$7&lt;=$L37),($D37*$P37/$M37),0))),IF(AND(EC$7&gt;=$J37,EC$7&lt;=$L37),(($D37*$P37)/$M37),0))))))</f>
        <v>0</v>
      </c>
      <c r="ED38" s="37">
        <f>IF(ED$7&gt;$L37,(((IF(Data!$C$2&gt;0,(IF(OR(ED$5=Data!$F$2,ED$5=Data!$G$2,(IF(COUNTIF(Data!$A$2:$A$939,ED$7),ED$7=(VLOOKUP(ED$7,Data!$A$2:$A$852,1,FALSE)),0))),"H",IF(AND(ED$7&gt;=$J37,ED$7&lt;=$K37),($D37*(1-$P37)/$N37),0))),IF(AND(ED$7&gt;=$J37,ED$7&lt;=$K37),(($D37-$O37)/$N37),0))))),(((IF(Data!$C$2&gt;0,(IF(OR(ED$5=Data!$F$2,ED$5=Data!$G$2,(IF(COUNTIF(Data!$A$2:$A$939,ED$7),ED$7=(VLOOKUP(ED$7,Data!$A$2:$A$852,1,FALSE)),0))),"H",IF(AND(ED$7&gt;=$J37,ED$7&lt;=$L37),($D37*$P37/$M37),0))),IF(AND(ED$7&gt;=$J37,ED$7&lt;=$L37),(($D37*$P37)/$M37),0))))))</f>
        <v>0</v>
      </c>
      <c r="EE38" s="37">
        <f>IF(EE$7&gt;$L37,(((IF(Data!$C$2&gt;0,(IF(OR(EE$5=Data!$F$2,EE$5=Data!$G$2,(IF(COUNTIF(Data!$A$2:$A$939,EE$7),EE$7=(VLOOKUP(EE$7,Data!$A$2:$A$852,1,FALSE)),0))),"H",IF(AND(EE$7&gt;=$J37,EE$7&lt;=$K37),($D37*(1-$P37)/$N37),0))),IF(AND(EE$7&gt;=$J37,EE$7&lt;=$K37),(($D37-$O37)/$N37),0))))),(((IF(Data!$C$2&gt;0,(IF(OR(EE$5=Data!$F$2,EE$5=Data!$G$2,(IF(COUNTIF(Data!$A$2:$A$939,EE$7),EE$7=(VLOOKUP(EE$7,Data!$A$2:$A$852,1,FALSE)),0))),"H",IF(AND(EE$7&gt;=$J37,EE$7&lt;=$L37),($D37*$P37/$M37),0))),IF(AND(EE$7&gt;=$J37,EE$7&lt;=$L37),(($D37*$P37)/$M37),0))))))</f>
        <v>0</v>
      </c>
      <c r="EF38" s="37">
        <f>IF(EF$7&gt;$L37,(((IF(Data!$C$2&gt;0,(IF(OR(EF$5=Data!$F$2,EF$5=Data!$G$2,(IF(COUNTIF(Data!$A$2:$A$939,EF$7),EF$7=(VLOOKUP(EF$7,Data!$A$2:$A$852,1,FALSE)),0))),"H",IF(AND(EF$7&gt;=$J37,EF$7&lt;=$K37),($D37*(1-$P37)/$N37),0))),IF(AND(EF$7&gt;=$J37,EF$7&lt;=$K37),(($D37-$O37)/$N37),0))))),(((IF(Data!$C$2&gt;0,(IF(OR(EF$5=Data!$F$2,EF$5=Data!$G$2,(IF(COUNTIF(Data!$A$2:$A$939,EF$7),EF$7=(VLOOKUP(EF$7,Data!$A$2:$A$852,1,FALSE)),0))),"H",IF(AND(EF$7&gt;=$J37,EF$7&lt;=$L37),($D37*$P37/$M37),0))),IF(AND(EF$7&gt;=$J37,EF$7&lt;=$L37),(($D37*$P37)/$M37),0))))))</f>
        <v>0</v>
      </c>
      <c r="EG38" s="37" t="str">
        <f>IF(EG$7&gt;$L37,(((IF(Data!$C$2&gt;0,(IF(OR(EG$5=Data!$F$2,EG$5=Data!$G$2,(IF(COUNTIF(Data!$A$2:$A$939,EG$7),EG$7=(VLOOKUP(EG$7,Data!$A$2:$A$852,1,FALSE)),0))),"H",IF(AND(EG$7&gt;=$J37,EG$7&lt;=$K37),($D37*(1-$P37)/$N37),0))),IF(AND(EG$7&gt;=$J37,EG$7&lt;=$K37),(($D37-$O37)/$N37),0))))),(((IF(Data!$C$2&gt;0,(IF(OR(EG$5=Data!$F$2,EG$5=Data!$G$2,(IF(COUNTIF(Data!$A$2:$A$939,EG$7),EG$7=(VLOOKUP(EG$7,Data!$A$2:$A$852,1,FALSE)),0))),"H",IF(AND(EG$7&gt;=$J37,EG$7&lt;=$L37),($D37*$P37/$M37),0))),IF(AND(EG$7&gt;=$J37,EG$7&lt;=$L37),(($D37*$P37)/$M37),0))))))</f>
        <v>H</v>
      </c>
      <c r="EH38" s="37" t="str">
        <f>IF(EH$7&gt;$L37,(((IF(Data!$C$2&gt;0,(IF(OR(EH$5=Data!$F$2,EH$5=Data!$G$2,(IF(COUNTIF(Data!$A$2:$A$939,EH$7),EH$7=(VLOOKUP(EH$7,Data!$A$2:$A$852,1,FALSE)),0))),"H",IF(AND(EH$7&gt;=$J37,EH$7&lt;=$K37),($D37*(1-$P37)/$N37),0))),IF(AND(EH$7&gt;=$J37,EH$7&lt;=$K37),(($D37-$O37)/$N37),0))))),(((IF(Data!$C$2&gt;0,(IF(OR(EH$5=Data!$F$2,EH$5=Data!$G$2,(IF(COUNTIF(Data!$A$2:$A$939,EH$7),EH$7=(VLOOKUP(EH$7,Data!$A$2:$A$852,1,FALSE)),0))),"H",IF(AND(EH$7&gt;=$J37,EH$7&lt;=$L37),($D37*$P37/$M37),0))),IF(AND(EH$7&gt;=$J37,EH$7&lt;=$L37),(($D37*$P37)/$M37),0))))))</f>
        <v>H</v>
      </c>
      <c r="EI38" s="37">
        <f>IF(EI$7&gt;$L37,(((IF(Data!$C$2&gt;0,(IF(OR(EI$5=Data!$F$2,EI$5=Data!$G$2,(IF(COUNTIF(Data!$A$2:$A$939,EI$7),EI$7=(VLOOKUP(EI$7,Data!$A$2:$A$852,1,FALSE)),0))),"H",IF(AND(EI$7&gt;=$J37,EI$7&lt;=$K37),($D37*(1-$P37)/$N37),0))),IF(AND(EI$7&gt;=$J37,EI$7&lt;=$K37),(($D37-$O37)/$N37),0))))),(((IF(Data!$C$2&gt;0,(IF(OR(EI$5=Data!$F$2,EI$5=Data!$G$2,(IF(COUNTIF(Data!$A$2:$A$939,EI$7),EI$7=(VLOOKUP(EI$7,Data!$A$2:$A$852,1,FALSE)),0))),"H",IF(AND(EI$7&gt;=$J37,EI$7&lt;=$L37),($D37*$P37/$M37),0))),IF(AND(EI$7&gt;=$J37,EI$7&lt;=$L37),(($D37*$P37)/$M37),0))))))</f>
        <v>0</v>
      </c>
      <c r="EJ38" s="37">
        <f>IF(EJ$7&gt;$L37,(((IF(Data!$C$2&gt;0,(IF(OR(EJ$5=Data!$F$2,EJ$5=Data!$G$2,(IF(COUNTIF(Data!$A$2:$A$939,EJ$7),EJ$7=(VLOOKUP(EJ$7,Data!$A$2:$A$852,1,FALSE)),0))),"H",IF(AND(EJ$7&gt;=$J37,EJ$7&lt;=$K37),($D37*(1-$P37)/$N37),0))),IF(AND(EJ$7&gt;=$J37,EJ$7&lt;=$K37),(($D37-$O37)/$N37),0))))),(((IF(Data!$C$2&gt;0,(IF(OR(EJ$5=Data!$F$2,EJ$5=Data!$G$2,(IF(COUNTIF(Data!$A$2:$A$939,EJ$7),EJ$7=(VLOOKUP(EJ$7,Data!$A$2:$A$852,1,FALSE)),0))),"H",IF(AND(EJ$7&gt;=$J37,EJ$7&lt;=$L37),($D37*$P37/$M37),0))),IF(AND(EJ$7&gt;=$J37,EJ$7&lt;=$L37),(($D37*$P37)/$M37),0))))))</f>
        <v>0</v>
      </c>
      <c r="EK38" s="37">
        <f>IF(EK$7&gt;$L37,(((IF(Data!$C$2&gt;0,(IF(OR(EK$5=Data!$F$2,EK$5=Data!$G$2,(IF(COUNTIF(Data!$A$2:$A$939,EK$7),EK$7=(VLOOKUP(EK$7,Data!$A$2:$A$852,1,FALSE)),0))),"H",IF(AND(EK$7&gt;=$J37,EK$7&lt;=$K37),($D37*(1-$P37)/$N37),0))),IF(AND(EK$7&gt;=$J37,EK$7&lt;=$K37),(($D37-$O37)/$N37),0))))),(((IF(Data!$C$2&gt;0,(IF(OR(EK$5=Data!$F$2,EK$5=Data!$G$2,(IF(COUNTIF(Data!$A$2:$A$939,EK$7),EK$7=(VLOOKUP(EK$7,Data!$A$2:$A$852,1,FALSE)),0))),"H",IF(AND(EK$7&gt;=$J37,EK$7&lt;=$L37),($D37*$P37/$M37),0))),IF(AND(EK$7&gt;=$J37,EK$7&lt;=$L37),(($D37*$P37)/$M37),0))))))</f>
        <v>0</v>
      </c>
      <c r="EL38" s="37">
        <f>IF(EL$7&gt;$L37,(((IF(Data!$C$2&gt;0,(IF(OR(EL$5=Data!$F$2,EL$5=Data!$G$2,(IF(COUNTIF(Data!$A$2:$A$939,EL$7),EL$7=(VLOOKUP(EL$7,Data!$A$2:$A$852,1,FALSE)),0))),"H",IF(AND(EL$7&gt;=$J37,EL$7&lt;=$K37),($D37*(1-$P37)/$N37),0))),IF(AND(EL$7&gt;=$J37,EL$7&lt;=$K37),(($D37-$O37)/$N37),0))))),(((IF(Data!$C$2&gt;0,(IF(OR(EL$5=Data!$F$2,EL$5=Data!$G$2,(IF(COUNTIF(Data!$A$2:$A$939,EL$7),EL$7=(VLOOKUP(EL$7,Data!$A$2:$A$852,1,FALSE)),0))),"H",IF(AND(EL$7&gt;=$J37,EL$7&lt;=$L37),($D37*$P37/$M37),0))),IF(AND(EL$7&gt;=$J37,EL$7&lt;=$L37),(($D37*$P37)/$M37),0))))))</f>
        <v>0</v>
      </c>
      <c r="EM38" s="37">
        <f>IF(EM$7&gt;$L37,(((IF(Data!$C$2&gt;0,(IF(OR(EM$5=Data!$F$2,EM$5=Data!$G$2,(IF(COUNTIF(Data!$A$2:$A$939,EM$7),EM$7=(VLOOKUP(EM$7,Data!$A$2:$A$852,1,FALSE)),0))),"H",IF(AND(EM$7&gt;=$J37,EM$7&lt;=$K37),($D37*(1-$P37)/$N37),0))),IF(AND(EM$7&gt;=$J37,EM$7&lt;=$K37),(($D37-$O37)/$N37),0))))),(((IF(Data!$C$2&gt;0,(IF(OR(EM$5=Data!$F$2,EM$5=Data!$G$2,(IF(COUNTIF(Data!$A$2:$A$939,EM$7),EM$7=(VLOOKUP(EM$7,Data!$A$2:$A$852,1,FALSE)),0))),"H",IF(AND(EM$7&gt;=$J37,EM$7&lt;=$L37),($D37*$P37/$M37),0))),IF(AND(EM$7&gt;=$J37,EM$7&lt;=$L37),(($D37*$P37)/$M37),0))))))</f>
        <v>0</v>
      </c>
      <c r="EN38" s="37" t="str">
        <f>IF(EN$7&gt;$L37,(((IF(Data!$C$2&gt;0,(IF(OR(EN$5=Data!$F$2,EN$5=Data!$G$2,(IF(COUNTIF(Data!$A$2:$A$939,EN$7),EN$7=(VLOOKUP(EN$7,Data!$A$2:$A$852,1,FALSE)),0))),"H",IF(AND(EN$7&gt;=$J37,EN$7&lt;=$K37),($D37*(1-$P37)/$N37),0))),IF(AND(EN$7&gt;=$J37,EN$7&lt;=$K37),(($D37-$O37)/$N37),0))))),(((IF(Data!$C$2&gt;0,(IF(OR(EN$5=Data!$F$2,EN$5=Data!$G$2,(IF(COUNTIF(Data!$A$2:$A$939,EN$7),EN$7=(VLOOKUP(EN$7,Data!$A$2:$A$852,1,FALSE)),0))),"H",IF(AND(EN$7&gt;=$J37,EN$7&lt;=$L37),($D37*$P37/$M37),0))),IF(AND(EN$7&gt;=$J37,EN$7&lt;=$L37),(($D37*$P37)/$M37),0))))))</f>
        <v>H</v>
      </c>
      <c r="EO38" s="38" t="str">
        <f>IF(EO$7&gt;$L37,(((IF(Data!$C$2&gt;0,(IF(OR(EO$5=Data!$F$2,EO$5=Data!$G$2,(IF(COUNTIF(Data!$A$2:$A$939,EO$7),EO$7=(VLOOKUP(EO$7,Data!$A$2:$A$852,1,FALSE)),0))),"H",IF(AND(EO$7&gt;=$J37,EO$7&lt;=$K37),($D37*(1-$P37)/$N37),0))),IF(AND(EO$7&gt;=$J37,EO$7&lt;=$K37),(($D37-$O37)/$N37),0))))),(((IF(Data!$C$2&gt;0,(IF(OR(EO$5=Data!$F$2,EO$5=Data!$G$2,(IF(COUNTIF(Data!$A$2:$A$939,EO$7),EO$7=(VLOOKUP(EO$7,Data!$A$2:$A$852,1,FALSE)),0))),"H",IF(AND(EO$7&gt;=$J37,EO$7&lt;=$L37),($D37*$P37/$M37),0))),IF(AND(EO$7&gt;=$J37,EO$7&lt;=$L37),(($D37*$P37)/$M37),0))))))</f>
        <v>H</v>
      </c>
      <c r="EP38" s="8" t="s">
        <v>48</v>
      </c>
      <c r="EQ38" s="18">
        <f>SUM(T38:EO38)-D37</f>
        <v>0</v>
      </c>
    </row>
    <row r="39" spans="1:147" ht="30" customHeight="1" thickTop="1">
      <c r="A39" s="370"/>
      <c r="B39" s="368"/>
      <c r="C39" s="368" t="s">
        <v>192</v>
      </c>
      <c r="D39" s="346">
        <v>48</v>
      </c>
      <c r="E39" s="350">
        <v>45148</v>
      </c>
      <c r="F39" s="350">
        <v>45155</v>
      </c>
      <c r="G39" s="348">
        <f>IF(F39&gt;0,(IF(E39&gt;0,IF(Data!$C$2&gt;0,((NETWORKDAYS.INTL(E39,F39,Data!$C$2,Data!$A$2:$A$1242))),((F39-E39)+1)),0)),0)</f>
        <v>6</v>
      </c>
      <c r="H39" s="346">
        <f>I39*D39</f>
        <v>48</v>
      </c>
      <c r="I39" s="362">
        <f>IF(G39&gt;0,((IF(AND(E39&lt;=$EJ$3,F39&gt;=$EJ$3),(IF(Data!$C$2&gt;0,NETWORKDAYS.INTL(E39,$EJ$3,Data!$C$2,Data!$A$2:$A$1231),$EJ$3-E39)),IF(F39&lt;=$EJ$3,G39,0)))/G39),0)</f>
        <v>1</v>
      </c>
      <c r="J39" s="350">
        <v>45148</v>
      </c>
      <c r="K39" s="350">
        <v>45152</v>
      </c>
      <c r="L39" s="350">
        <f>IF(K39&gt;=$EJ$3,$EJ$3,K39)</f>
        <v>45152</v>
      </c>
      <c r="M39" s="348">
        <f>IF(L39&gt;0,(IF(J39&gt;0,IF(Data!$C$2&gt;0,((NETWORKDAYS.INTL(J39,L39,Data!$C$2,Data!$A$2:$A$1242))),((L39-J39)+1)),0)),0)</f>
        <v>3</v>
      </c>
      <c r="N39" s="348">
        <f>IF(P39=1,0,IF(L39&gt;0,(IF(J39&gt;0,IF(Data!$C$2&gt;0,(((NETWORKDAYS.INTL($EJ$3,K39,Data!$C$2,Data!$A$2:$A$1242)))-1),((-$EJ$3+K39))),0)),0))</f>
        <v>0</v>
      </c>
      <c r="O39" s="346">
        <f>P39*D39</f>
        <v>48</v>
      </c>
      <c r="P39" s="362">
        <v>1</v>
      </c>
      <c r="Q39" s="344">
        <f>IF(K39&gt;0,F39-K39,0)</f>
        <v>3</v>
      </c>
      <c r="R39" s="346">
        <f>IF(K39&gt;0,O39-H39,0)</f>
        <v>0</v>
      </c>
      <c r="S39" s="341">
        <f>IF(P39&gt;0,P39-I39,0)</f>
        <v>0</v>
      </c>
      <c r="T39" s="33">
        <f>IF(Data!$C$2&gt;0,(IF(OR(T$5=Data!$F$2,T$5=Data!$G$2,(IF(COUNTIF(Data!$A$2:$A$939,T$7),T$7=(VLOOKUP(T$7,Data!$A$2:$A$852,1,FALSE)),0))),"H",IF(AND(T$7&gt;=$E39,T$7&lt;=$F39),($D39/$G39),0))),IF(AND(T$7&gt;=$E39,T$7&lt;=$F39),($D39/$G39),0))</f>
        <v>0</v>
      </c>
      <c r="U39" s="34">
        <f>IF(Data!$C$2&gt;0,(IF(OR(U$5=Data!$F$2,U$5=Data!$G$2,(IF(COUNTIF(Data!$A$2:$A$939,U$7),U$7=(VLOOKUP(U$7,Data!$A$2:$A$852,1,FALSE)),0))),"H",IF(AND(U$7&gt;=$E39,U$7&lt;=$F39),($D39/$G39),0))),IF(AND(U$7&gt;=$E39,U$7&lt;=$F39),($D39/$G39),0))</f>
        <v>0</v>
      </c>
      <c r="V39" s="34">
        <f>IF(Data!$C$2&gt;0,(IF(OR(V$5=Data!$F$2,V$5=Data!$G$2,(IF(COUNTIF(Data!$A$2:$A$939,V$7),V$7=(VLOOKUP(V$7,Data!$A$2:$A$852,1,FALSE)),0))),"H",IF(AND(V$7&gt;=$E39,V$7&lt;=$F39),($D39/$G39),0))),IF(AND(V$7&gt;=$E39,V$7&lt;=$F39),($D39/$G39),0))</f>
        <v>0</v>
      </c>
      <c r="W39" s="34">
        <f>IF(Data!$C$2&gt;0,(IF(OR(W$5=Data!$F$2,W$5=Data!$G$2,(IF(COUNTIF(Data!$A$2:$A$939,W$7),W$7=(VLOOKUP(W$7,Data!$A$2:$A$852,1,FALSE)),0))),"H",IF(AND(W$7&gt;=$E39,W$7&lt;=$F39),($D39/$G39),0))),IF(AND(W$7&gt;=$E39,W$7&lt;=$F39),($D39/$G39),0))</f>
        <v>0</v>
      </c>
      <c r="X39" s="34">
        <f>IF(Data!$C$2&gt;0,(IF(OR(X$5=Data!$F$2,X$5=Data!$G$2,(IF(COUNTIF(Data!$A$2:$A$939,X$7),X$7=(VLOOKUP(X$7,Data!$A$2:$A$852,1,FALSE)),0))),"H",IF(AND(X$7&gt;=$E39,X$7&lt;=$F39),($D39/$G39),0))),IF(AND(X$7&gt;=$E39,X$7&lt;=$F39),($D39/$G39),0))</f>
        <v>0</v>
      </c>
      <c r="Y39" s="34" t="str">
        <f>IF(Data!$C$2&gt;0,(IF(OR(Y$5=Data!$F$2,Y$5=Data!$G$2,(IF(COUNTIF(Data!$A$2:$A$939,Y$7),Y$7=(VLOOKUP(Y$7,Data!$A$2:$A$852,1,FALSE)),0))),"H",IF(AND(Y$7&gt;=$E39,Y$7&lt;=$F39),($D39/$G39),0))),IF(AND(Y$7&gt;=$E39,Y$7&lt;=$F39),($D39/$G39),0))</f>
        <v>H</v>
      </c>
      <c r="Z39" s="34" t="str">
        <f>IF(Data!$C$2&gt;0,(IF(OR(Z$5=Data!$F$2,Z$5=Data!$G$2,(IF(COUNTIF(Data!$A$2:$A$939,Z$7),Z$7=(VLOOKUP(Z$7,Data!$A$2:$A$852,1,FALSE)),0))),"H",IF(AND(Z$7&gt;=$E39,Z$7&lt;=$F39),($D39/$G39),0))),IF(AND(Z$7&gt;=$E39,Z$7&lt;=$F39),($D39/$G39),0))</f>
        <v>H</v>
      </c>
      <c r="AA39" s="34">
        <f>IF(Data!$C$2&gt;0,(IF(OR(AA$5=Data!$F$2,AA$5=Data!$G$2,(IF(COUNTIF(Data!$A$2:$A$939,AA$7),AA$7=(VLOOKUP(AA$7,Data!$A$2:$A$852,1,FALSE)),0))),"H",IF(AND(AA$7&gt;=$E39,AA$7&lt;=$F39),($D39/$G39),0))),IF(AND(AA$7&gt;=$E39,AA$7&lt;=$F39),($D39/$G39),0))</f>
        <v>0</v>
      </c>
      <c r="AB39" s="34">
        <f>IF(Data!$C$2&gt;0,(IF(OR(AB$5=Data!$F$2,AB$5=Data!$G$2,(IF(COUNTIF(Data!$A$2:$A$939,AB$7),AB$7=(VLOOKUP(AB$7,Data!$A$2:$A$852,1,FALSE)),0))),"H",IF(AND(AB$7&gt;=$E39,AB$7&lt;=$F39),($D39/$G39),0))),IF(AND(AB$7&gt;=$E39,AB$7&lt;=$F39),($D39/$G39),0))</f>
        <v>0</v>
      </c>
      <c r="AC39" s="34">
        <f>IF(Data!$C$2&gt;0,(IF(OR(AC$5=Data!$F$2,AC$5=Data!$G$2,(IF(COUNTIF(Data!$A$2:$A$939,AC$7),AC$7=(VLOOKUP(AC$7,Data!$A$2:$A$852,1,FALSE)),0))),"H",IF(AND(AC$7&gt;=$E39,AC$7&lt;=$F39),($D39/$G39),0))),IF(AND(AC$7&gt;=$E39,AC$7&lt;=$F39),($D39/$G39),0))</f>
        <v>0</v>
      </c>
      <c r="AD39" s="34">
        <f>IF(Data!$C$2&gt;0,(IF(OR(AD$5=Data!$F$2,AD$5=Data!$G$2,(IF(COUNTIF(Data!$A$2:$A$939,AD$7),AD$7=(VLOOKUP(AD$7,Data!$A$2:$A$852,1,FALSE)),0))),"H",IF(AND(AD$7&gt;=$E39,AD$7&lt;=$F39),($D39/$G39),0))),IF(AND(AD$7&gt;=$E39,AD$7&lt;=$F39),($D39/$G39),0))</f>
        <v>0</v>
      </c>
      <c r="AE39" s="34">
        <f>IF(Data!$C$2&gt;0,(IF(OR(AE$5=Data!$F$2,AE$5=Data!$G$2,(IF(COUNTIF(Data!$A$2:$A$939,AE$7),AE$7=(VLOOKUP(AE$7,Data!$A$2:$A$852,1,FALSE)),0))),"H",IF(AND(AE$7&gt;=$E39,AE$7&lt;=$F39),($D39/$G39),0))),IF(AND(AE$7&gt;=$E39,AE$7&lt;=$F39),($D39/$G39),0))</f>
        <v>0</v>
      </c>
      <c r="AF39" s="34" t="str">
        <f>IF(Data!$C$2&gt;0,(IF(OR(AF$5=Data!$F$2,AF$5=Data!$G$2,(IF(COUNTIF(Data!$A$2:$A$939,AF$7),AF$7=(VLOOKUP(AF$7,Data!$A$2:$A$852,1,FALSE)),0))),"H",IF(AND(AF$7&gt;=$E39,AF$7&lt;=$F39),($D39/$G39),0))),IF(AND(AF$7&gt;=$E39,AF$7&lt;=$F39),($D39/$G39),0))</f>
        <v>H</v>
      </c>
      <c r="AG39" s="34" t="str">
        <f>IF(Data!$C$2&gt;0,(IF(OR(AG$5=Data!$F$2,AG$5=Data!$G$2,(IF(COUNTIF(Data!$A$2:$A$939,AG$7),AG$7=(VLOOKUP(AG$7,Data!$A$2:$A$852,1,FALSE)),0))),"H",IF(AND(AG$7&gt;=$E39,AG$7&lt;=$F39),($D39/$G39),0))),IF(AND(AG$7&gt;=$E39,AG$7&lt;=$F39),($D39/$G39),0))</f>
        <v>H</v>
      </c>
      <c r="AH39" s="34">
        <f>IF(Data!$C$2&gt;0,(IF(OR(AH$5=Data!$F$2,AH$5=Data!$G$2,(IF(COUNTIF(Data!$A$2:$A$939,AH$7),AH$7=(VLOOKUP(AH$7,Data!$A$2:$A$852,1,FALSE)),0))),"H",IF(AND(AH$7&gt;=$E39,AH$7&lt;=$F39),($D39/$G39),0))),IF(AND(AH$7&gt;=$E39,AH$7&lt;=$F39),($D39/$G39),0))</f>
        <v>0</v>
      </c>
      <c r="AI39" s="34">
        <f>IF(Data!$C$2&gt;0,(IF(OR(AI$5=Data!$F$2,AI$5=Data!$G$2,(IF(COUNTIF(Data!$A$2:$A$939,AI$7),AI$7=(VLOOKUP(AI$7,Data!$A$2:$A$852,1,FALSE)),0))),"H",IF(AND(AI$7&gt;=$E39,AI$7&lt;=$F39),($D39/$G39),0))),IF(AND(AI$7&gt;=$E39,AI$7&lt;=$F39),($D39/$G39),0))</f>
        <v>0</v>
      </c>
      <c r="AJ39" s="34">
        <f>IF(Data!$C$2&gt;0,(IF(OR(AJ$5=Data!$F$2,AJ$5=Data!$G$2,(IF(COUNTIF(Data!$A$2:$A$939,AJ$7),AJ$7=(VLOOKUP(AJ$7,Data!$A$2:$A$852,1,FALSE)),0))),"H",IF(AND(AJ$7&gt;=$E39,AJ$7&lt;=$F39),($D39/$G39),0))),IF(AND(AJ$7&gt;=$E39,AJ$7&lt;=$F39),($D39/$G39),0))</f>
        <v>0</v>
      </c>
      <c r="AK39" s="34">
        <f>IF(Data!$C$2&gt;0,(IF(OR(AK$5=Data!$F$2,AK$5=Data!$G$2,(IF(COUNTIF(Data!$A$2:$A$939,AK$7),AK$7=(VLOOKUP(AK$7,Data!$A$2:$A$852,1,FALSE)),0))),"H",IF(AND(AK$7&gt;=$E39,AK$7&lt;=$F39),($D39/$G39),0))),IF(AND(AK$7&gt;=$E39,AK$7&lt;=$F39),($D39/$G39),0))</f>
        <v>0</v>
      </c>
      <c r="AL39" s="34">
        <f>IF(Data!$C$2&gt;0,(IF(OR(AL$5=Data!$F$2,AL$5=Data!$G$2,(IF(COUNTIF(Data!$A$2:$A$939,AL$7),AL$7=(VLOOKUP(AL$7,Data!$A$2:$A$852,1,FALSE)),0))),"H",IF(AND(AL$7&gt;=$E39,AL$7&lt;=$F39),($D39/$G39),0))),IF(AND(AL$7&gt;=$E39,AL$7&lt;=$F39),($D39/$G39),0))</f>
        <v>0</v>
      </c>
      <c r="AM39" s="34" t="str">
        <f>IF(Data!$C$2&gt;0,(IF(OR(AM$5=Data!$F$2,AM$5=Data!$G$2,(IF(COUNTIF(Data!$A$2:$A$939,AM$7),AM$7=(VLOOKUP(AM$7,Data!$A$2:$A$852,1,FALSE)),0))),"H",IF(AND(AM$7&gt;=$E39,AM$7&lt;=$F39),($D39/$G39),0))),IF(AND(AM$7&gt;=$E39,AM$7&lt;=$F39),($D39/$G39),0))</f>
        <v>H</v>
      </c>
      <c r="AN39" s="34" t="str">
        <f>IF(Data!$C$2&gt;0,(IF(OR(AN$5=Data!$F$2,AN$5=Data!$G$2,(IF(COUNTIF(Data!$A$2:$A$939,AN$7),AN$7=(VLOOKUP(AN$7,Data!$A$2:$A$852,1,FALSE)),0))),"H",IF(AND(AN$7&gt;=$E39,AN$7&lt;=$F39),($D39/$G39),0))),IF(AND(AN$7&gt;=$E39,AN$7&lt;=$F39),($D39/$G39),0))</f>
        <v>H</v>
      </c>
      <c r="AO39" s="34">
        <f>IF(Data!$C$2&gt;0,(IF(OR(AO$5=Data!$F$2,AO$5=Data!$G$2,(IF(COUNTIF(Data!$A$2:$A$939,AO$7),AO$7=(VLOOKUP(AO$7,Data!$A$2:$A$852,1,FALSE)),0))),"H",IF(AND(AO$7&gt;=$E39,AO$7&lt;=$F39),($D39/$G39),0))),IF(AND(AO$7&gt;=$E39,AO$7&lt;=$F39),($D39/$G39),0))</f>
        <v>0</v>
      </c>
      <c r="AP39" s="34">
        <f>IF(Data!$C$2&gt;0,(IF(OR(AP$5=Data!$F$2,AP$5=Data!$G$2,(IF(COUNTIF(Data!$A$2:$A$939,AP$7),AP$7=(VLOOKUP(AP$7,Data!$A$2:$A$852,1,FALSE)),0))),"H",IF(AND(AP$7&gt;=$E39,AP$7&lt;=$F39),($D39/$G39),0))),IF(AND(AP$7&gt;=$E39,AP$7&lt;=$F39),($D39/$G39),0))</f>
        <v>0</v>
      </c>
      <c r="AQ39" s="34">
        <f>IF(Data!$C$2&gt;0,(IF(OR(AQ$5=Data!$F$2,AQ$5=Data!$G$2,(IF(COUNTIF(Data!$A$2:$A$939,AQ$7),AQ$7=(VLOOKUP(AQ$7,Data!$A$2:$A$852,1,FALSE)),0))),"H",IF(AND(AQ$7&gt;=$E39,AQ$7&lt;=$F39),($D39/$G39),0))),IF(AND(AQ$7&gt;=$E39,AQ$7&lt;=$F39),($D39/$G39),0))</f>
        <v>0</v>
      </c>
      <c r="AR39" s="34">
        <f>IF(Data!$C$2&gt;0,(IF(OR(AR$5=Data!$F$2,AR$5=Data!$G$2,(IF(COUNTIF(Data!$A$2:$A$939,AR$7),AR$7=(VLOOKUP(AR$7,Data!$A$2:$A$852,1,FALSE)),0))),"H",IF(AND(AR$7&gt;=$E39,AR$7&lt;=$F39),($D39/$G39),0))),IF(AND(AR$7&gt;=$E39,AR$7&lt;=$F39),($D39/$G39),0))</f>
        <v>0</v>
      </c>
      <c r="AS39" s="34">
        <f>IF(Data!$C$2&gt;0,(IF(OR(AS$5=Data!$F$2,AS$5=Data!$G$2,(IF(COUNTIF(Data!$A$2:$A$939,AS$7),AS$7=(VLOOKUP(AS$7,Data!$A$2:$A$852,1,FALSE)),0))),"H",IF(AND(AS$7&gt;=$E39,AS$7&lt;=$F39),($D39/$G39),0))),IF(AND(AS$7&gt;=$E39,AS$7&lt;=$F39),($D39/$G39),0))</f>
        <v>0</v>
      </c>
      <c r="AT39" s="34" t="str">
        <f>IF(Data!$C$2&gt;0,(IF(OR(AT$5=Data!$F$2,AT$5=Data!$G$2,(IF(COUNTIF(Data!$A$2:$A$939,AT$7),AT$7=(VLOOKUP(AT$7,Data!$A$2:$A$852,1,FALSE)),0))),"H",IF(AND(AT$7&gt;=$E39,AT$7&lt;=$F39),($D39/$G39),0))),IF(AND(AT$7&gt;=$E39,AT$7&lt;=$F39),($D39/$G39),0))</f>
        <v>H</v>
      </c>
      <c r="AU39" s="34" t="str">
        <f>IF(Data!$C$2&gt;0,(IF(OR(AU$5=Data!$F$2,AU$5=Data!$G$2,(IF(COUNTIF(Data!$A$2:$A$939,AU$7),AU$7=(VLOOKUP(AU$7,Data!$A$2:$A$852,1,FALSE)),0))),"H",IF(AND(AU$7&gt;=$E39,AU$7&lt;=$F39),($D39/$G39),0))),IF(AND(AU$7&gt;=$E39,AU$7&lt;=$F39),($D39/$G39),0))</f>
        <v>H</v>
      </c>
      <c r="AV39" s="34">
        <f>IF(Data!$C$2&gt;0,(IF(OR(AV$5=Data!$F$2,AV$5=Data!$G$2,(IF(COUNTIF(Data!$A$2:$A$939,AV$7),AV$7=(VLOOKUP(AV$7,Data!$A$2:$A$852,1,FALSE)),0))),"H",IF(AND(AV$7&gt;=$E39,AV$7&lt;=$F39),($D39/$G39),0))),IF(AND(AV$7&gt;=$E39,AV$7&lt;=$F39),($D39/$G39),0))</f>
        <v>0</v>
      </c>
      <c r="AW39" s="34">
        <f>IF(Data!$C$2&gt;0,(IF(OR(AW$5=Data!$F$2,AW$5=Data!$G$2,(IF(COUNTIF(Data!$A$2:$A$939,AW$7),AW$7=(VLOOKUP(AW$7,Data!$A$2:$A$852,1,FALSE)),0))),"H",IF(AND(AW$7&gt;=$E39,AW$7&lt;=$F39),($D39/$G39),0))),IF(AND(AW$7&gt;=$E39,AW$7&lt;=$F39),($D39/$G39),0))</f>
        <v>0</v>
      </c>
      <c r="AX39" s="34">
        <f>IF(Data!$C$2&gt;0,(IF(OR(AX$5=Data!$F$2,AX$5=Data!$G$2,(IF(COUNTIF(Data!$A$2:$A$939,AX$7),AX$7=(VLOOKUP(AX$7,Data!$A$2:$A$852,1,FALSE)),0))),"H",IF(AND(AX$7&gt;=$E39,AX$7&lt;=$F39),($D39/$G39),0))),IF(AND(AX$7&gt;=$E39,AX$7&lt;=$F39),($D39/$G39),0))</f>
        <v>0</v>
      </c>
      <c r="AY39" s="34">
        <f>IF(Data!$C$2&gt;0,(IF(OR(AY$5=Data!$F$2,AY$5=Data!$G$2,(IF(COUNTIF(Data!$A$2:$A$939,AY$7),AY$7=(VLOOKUP(AY$7,Data!$A$2:$A$852,1,FALSE)),0))),"H",IF(AND(AY$7&gt;=$E39,AY$7&lt;=$F39),($D39/$G39),0))),IF(AND(AY$7&gt;=$E39,AY$7&lt;=$F39),($D39/$G39),0))</f>
        <v>0</v>
      </c>
      <c r="AZ39" s="34">
        <f>IF(Data!$C$2&gt;0,(IF(OR(AZ$5=Data!$F$2,AZ$5=Data!$G$2,(IF(COUNTIF(Data!$A$2:$A$939,AZ$7),AZ$7=(VLOOKUP(AZ$7,Data!$A$2:$A$852,1,FALSE)),0))),"H",IF(AND(AZ$7&gt;=$E39,AZ$7&lt;=$F39),($D39/$G39),0))),IF(AND(AZ$7&gt;=$E39,AZ$7&lt;=$F39),($D39/$G39),0))</f>
        <v>0</v>
      </c>
      <c r="BA39" s="34" t="str">
        <f>IF(Data!$C$2&gt;0,(IF(OR(BA$5=Data!$F$2,BA$5=Data!$G$2,(IF(COUNTIF(Data!$A$2:$A$939,BA$7),BA$7=(VLOOKUP(BA$7,Data!$A$2:$A$852,1,FALSE)),0))),"H",IF(AND(BA$7&gt;=$E39,BA$7&lt;=$F39),($D39/$G39),0))),IF(AND(BA$7&gt;=$E39,BA$7&lt;=$F39),($D39/$G39),0))</f>
        <v>H</v>
      </c>
      <c r="BB39" s="34" t="str">
        <f>IF(Data!$C$2&gt;0,(IF(OR(BB$5=Data!$F$2,BB$5=Data!$G$2,(IF(COUNTIF(Data!$A$2:$A$939,BB$7),BB$7=(VLOOKUP(BB$7,Data!$A$2:$A$852,1,FALSE)),0))),"H",IF(AND(BB$7&gt;=$E39,BB$7&lt;=$F39),($D39/$G39),0))),IF(AND(BB$7&gt;=$E39,BB$7&lt;=$F39),($D39/$G39),0))</f>
        <v>H</v>
      </c>
      <c r="BC39" s="34">
        <f>IF(Data!$C$2&gt;0,(IF(OR(BC$5=Data!$F$2,BC$5=Data!$G$2,(IF(COUNTIF(Data!$A$2:$A$939,BC$7),BC$7=(VLOOKUP(BC$7,Data!$A$2:$A$852,1,FALSE)),0))),"H",IF(AND(BC$7&gt;=$E39,BC$7&lt;=$F39),($D39/$G39),0))),IF(AND(BC$7&gt;=$E39,BC$7&lt;=$F39),($D39/$G39),0))</f>
        <v>0</v>
      </c>
      <c r="BD39" s="34">
        <f>IF(Data!$C$2&gt;0,(IF(OR(BD$5=Data!$F$2,BD$5=Data!$G$2,(IF(COUNTIF(Data!$A$2:$A$939,BD$7),BD$7=(VLOOKUP(BD$7,Data!$A$2:$A$852,1,FALSE)),0))),"H",IF(AND(BD$7&gt;=$E39,BD$7&lt;=$F39),($D39/$G39),0))),IF(AND(BD$7&gt;=$E39,BD$7&lt;=$F39),($D39/$G39),0))</f>
        <v>0</v>
      </c>
      <c r="BE39" s="34">
        <f>IF(Data!$C$2&gt;0,(IF(OR(BE$5=Data!$F$2,BE$5=Data!$G$2,(IF(COUNTIF(Data!$A$2:$A$939,BE$7),BE$7=(VLOOKUP(BE$7,Data!$A$2:$A$852,1,FALSE)),0))),"H",IF(AND(BE$7&gt;=$E39,BE$7&lt;=$F39),($D39/$G39),0))),IF(AND(BE$7&gt;=$E39,BE$7&lt;=$F39),($D39/$G39),0))</f>
        <v>0</v>
      </c>
      <c r="BF39" s="34">
        <f>IF(Data!$C$2&gt;0,(IF(OR(BF$5=Data!$F$2,BF$5=Data!$G$2,(IF(COUNTIF(Data!$A$2:$A$939,BF$7),BF$7=(VLOOKUP(BF$7,Data!$A$2:$A$852,1,FALSE)),0))),"H",IF(AND(BF$7&gt;=$E39,BF$7&lt;=$F39),($D39/$G39),0))),IF(AND(BF$7&gt;=$E39,BF$7&lt;=$F39),($D39/$G39),0))</f>
        <v>0</v>
      </c>
      <c r="BG39" s="34">
        <f>IF(Data!$C$2&gt;0,(IF(OR(BG$5=Data!$F$2,BG$5=Data!$G$2,(IF(COUNTIF(Data!$A$2:$A$939,BG$7),BG$7=(VLOOKUP(BG$7,Data!$A$2:$A$852,1,FALSE)),0))),"H",IF(AND(BG$7&gt;=$E39,BG$7&lt;=$F39),($D39/$G39),0))),IF(AND(BG$7&gt;=$E39,BG$7&lt;=$F39),($D39/$G39),0))</f>
        <v>0</v>
      </c>
      <c r="BH39" s="34" t="str">
        <f>IF(Data!$C$2&gt;0,(IF(OR(BH$5=Data!$F$2,BH$5=Data!$G$2,(IF(COUNTIF(Data!$A$2:$A$939,BH$7),BH$7=(VLOOKUP(BH$7,Data!$A$2:$A$852,1,FALSE)),0))),"H",IF(AND(BH$7&gt;=$E39,BH$7&lt;=$F39),($D39/$G39),0))),IF(AND(BH$7&gt;=$E39,BH$7&lt;=$F39),($D39/$G39),0))</f>
        <v>H</v>
      </c>
      <c r="BI39" s="34" t="str">
        <f>IF(Data!$C$2&gt;0,(IF(OR(BI$5=Data!$F$2,BI$5=Data!$G$2,(IF(COUNTIF(Data!$A$2:$A$939,BI$7),BI$7=(VLOOKUP(BI$7,Data!$A$2:$A$852,1,FALSE)),0))),"H",IF(AND(BI$7&gt;=$E39,BI$7&lt;=$F39),($D39/$G39),0))),IF(AND(BI$7&gt;=$E39,BI$7&lt;=$F39),($D39/$G39),0))</f>
        <v>H</v>
      </c>
      <c r="BJ39" s="34">
        <f>IF(Data!$C$2&gt;0,(IF(OR(BJ$5=Data!$F$2,BJ$5=Data!$G$2,(IF(COUNTIF(Data!$A$2:$A$939,BJ$7),BJ$7=(VLOOKUP(BJ$7,Data!$A$2:$A$852,1,FALSE)),0))),"H",IF(AND(BJ$7&gt;=$E39,BJ$7&lt;=$F39),($D39/$G39),0))),IF(AND(BJ$7&gt;=$E39,BJ$7&lt;=$F39),($D39/$G39),0))</f>
        <v>0</v>
      </c>
      <c r="BK39" s="34">
        <f>IF(Data!$C$2&gt;0,(IF(OR(BK$5=Data!$F$2,BK$5=Data!$G$2,(IF(COUNTIF(Data!$A$2:$A$939,BK$7),BK$7=(VLOOKUP(BK$7,Data!$A$2:$A$852,1,FALSE)),0))),"H",IF(AND(BK$7&gt;=$E39,BK$7&lt;=$F39),($D39/$G39),0))),IF(AND(BK$7&gt;=$E39,BK$7&lt;=$F39),($D39/$G39),0))</f>
        <v>0</v>
      </c>
      <c r="BL39" s="34">
        <f>IF(Data!$C$2&gt;0,(IF(OR(BL$5=Data!$F$2,BL$5=Data!$G$2,(IF(COUNTIF(Data!$A$2:$A$939,BL$7),BL$7=(VLOOKUP(BL$7,Data!$A$2:$A$852,1,FALSE)),0))),"H",IF(AND(BL$7&gt;=$E39,BL$7&lt;=$F39),($D39/$G39),0))),IF(AND(BL$7&gt;=$E39,BL$7&lt;=$F39),($D39/$G39),0))</f>
        <v>0</v>
      </c>
      <c r="BM39" s="34">
        <f>IF(Data!$C$2&gt;0,(IF(OR(BM$5=Data!$F$2,BM$5=Data!$G$2,(IF(COUNTIF(Data!$A$2:$A$939,BM$7),BM$7=(VLOOKUP(BM$7,Data!$A$2:$A$852,1,FALSE)),0))),"H",IF(AND(BM$7&gt;=$E39,BM$7&lt;=$F39),($D39/$G39),0))),IF(AND(BM$7&gt;=$E39,BM$7&lt;=$F39),($D39/$G39),0))</f>
        <v>0</v>
      </c>
      <c r="BN39" s="34">
        <f>IF(Data!$C$2&gt;0,(IF(OR(BN$5=Data!$F$2,BN$5=Data!$G$2,(IF(COUNTIF(Data!$A$2:$A$939,BN$7),BN$7=(VLOOKUP(BN$7,Data!$A$2:$A$852,1,FALSE)),0))),"H",IF(AND(BN$7&gt;=$E39,BN$7&lt;=$F39),($D39/$G39),0))),IF(AND(BN$7&gt;=$E39,BN$7&lt;=$F39),($D39/$G39),0))</f>
        <v>0</v>
      </c>
      <c r="BO39" s="34" t="str">
        <f>IF(Data!$C$2&gt;0,(IF(OR(BO$5=Data!$F$2,BO$5=Data!$G$2,(IF(COUNTIF(Data!$A$2:$A$939,BO$7),BO$7=(VLOOKUP(BO$7,Data!$A$2:$A$852,1,FALSE)),0))),"H",IF(AND(BO$7&gt;=$E39,BO$7&lt;=$F39),($D39/$G39),0))),IF(AND(BO$7&gt;=$E39,BO$7&lt;=$F39),($D39/$G39),0))</f>
        <v>H</v>
      </c>
      <c r="BP39" s="34" t="str">
        <f>IF(Data!$C$2&gt;0,(IF(OR(BP$5=Data!$F$2,BP$5=Data!$G$2,(IF(COUNTIF(Data!$A$2:$A$939,BP$7),BP$7=(VLOOKUP(BP$7,Data!$A$2:$A$852,1,FALSE)),0))),"H",IF(AND(BP$7&gt;=$E39,BP$7&lt;=$F39),($D39/$G39),0))),IF(AND(BP$7&gt;=$E39,BP$7&lt;=$F39),($D39/$G39),0))</f>
        <v>H</v>
      </c>
      <c r="BQ39" s="34">
        <f>IF(Data!$C$2&gt;0,(IF(OR(BQ$5=Data!$F$2,BQ$5=Data!$G$2,(IF(COUNTIF(Data!$A$2:$A$939,BQ$7),BQ$7=(VLOOKUP(BQ$7,Data!$A$2:$A$852,1,FALSE)),0))),"H",IF(AND(BQ$7&gt;=$E39,BQ$7&lt;=$F39),($D39/$G39),0))),IF(AND(BQ$7&gt;=$E39,BQ$7&lt;=$F39),($D39/$G39),0))</f>
        <v>0</v>
      </c>
      <c r="BR39" s="34">
        <f>IF(Data!$C$2&gt;0,(IF(OR(BR$5=Data!$F$2,BR$5=Data!$G$2,(IF(COUNTIF(Data!$A$2:$A$939,BR$7),BR$7=(VLOOKUP(BR$7,Data!$A$2:$A$852,1,FALSE)),0))),"H",IF(AND(BR$7&gt;=$E39,BR$7&lt;=$F39),($D39/$G39),0))),IF(AND(BR$7&gt;=$E39,BR$7&lt;=$F39),($D39/$G39),0))</f>
        <v>0</v>
      </c>
      <c r="BS39" s="34">
        <f>IF(Data!$C$2&gt;0,(IF(OR(BS$5=Data!$F$2,BS$5=Data!$G$2,(IF(COUNTIF(Data!$A$2:$A$939,BS$7),BS$7=(VLOOKUP(BS$7,Data!$A$2:$A$852,1,FALSE)),0))),"H",IF(AND(BS$7&gt;=$E39,BS$7&lt;=$F39),($D39/$G39),0))),IF(AND(BS$7&gt;=$E39,BS$7&lt;=$F39),($D39/$G39),0))</f>
        <v>0</v>
      </c>
      <c r="BT39" s="34">
        <f>IF(Data!$C$2&gt;0,(IF(OR(BT$5=Data!$F$2,BT$5=Data!$G$2,(IF(COUNTIF(Data!$A$2:$A$939,BT$7),BT$7=(VLOOKUP(BT$7,Data!$A$2:$A$852,1,FALSE)),0))),"H",IF(AND(BT$7&gt;=$E39,BT$7&lt;=$F39),($D39/$G39),0))),IF(AND(BT$7&gt;=$E39,BT$7&lt;=$F39),($D39/$G39),0))</f>
        <v>0</v>
      </c>
      <c r="BU39" s="34">
        <f>IF(Data!$C$2&gt;0,(IF(OR(BU$5=Data!$F$2,BU$5=Data!$G$2,(IF(COUNTIF(Data!$A$2:$A$939,BU$7),BU$7=(VLOOKUP(BU$7,Data!$A$2:$A$852,1,FALSE)),0))),"H",IF(AND(BU$7&gt;=$E39,BU$7&lt;=$F39),($D39/$G39),0))),IF(AND(BU$7&gt;=$E39,BU$7&lt;=$F39),($D39/$G39),0))</f>
        <v>0</v>
      </c>
      <c r="BV39" s="34" t="str">
        <f>IF(Data!$C$2&gt;0,(IF(OR(BV$5=Data!$F$2,BV$5=Data!$G$2,(IF(COUNTIF(Data!$A$2:$A$939,BV$7),BV$7=(VLOOKUP(BV$7,Data!$A$2:$A$852,1,FALSE)),0))),"H",IF(AND(BV$7&gt;=$E39,BV$7&lt;=$F39),($D39/$G39),0))),IF(AND(BV$7&gt;=$E39,BV$7&lt;=$F39),($D39/$G39),0))</f>
        <v>H</v>
      </c>
      <c r="BW39" s="34" t="str">
        <f>IF(Data!$C$2&gt;0,(IF(OR(BW$5=Data!$F$2,BW$5=Data!$G$2,(IF(COUNTIF(Data!$A$2:$A$939,BW$7),BW$7=(VLOOKUP(BW$7,Data!$A$2:$A$852,1,FALSE)),0))),"H",IF(AND(BW$7&gt;=$E39,BW$7&lt;=$F39),($D39/$G39),0))),IF(AND(BW$7&gt;=$E39,BW$7&lt;=$F39),($D39/$G39),0))</f>
        <v>H</v>
      </c>
      <c r="BX39" s="34">
        <f>IF(Data!$C$2&gt;0,(IF(OR(BX$5=Data!$F$2,BX$5=Data!$G$2,(IF(COUNTIF(Data!$A$2:$A$939,BX$7),BX$7=(VLOOKUP(BX$7,Data!$A$2:$A$852,1,FALSE)),0))),"H",IF(AND(BX$7&gt;=$E39,BX$7&lt;=$F39),($D39/$G39),0))),IF(AND(BX$7&gt;=$E39,BX$7&lt;=$F39),($D39/$G39),0))</f>
        <v>0</v>
      </c>
      <c r="BY39" s="34">
        <f>IF(Data!$C$2&gt;0,(IF(OR(BY$5=Data!$F$2,BY$5=Data!$G$2,(IF(COUNTIF(Data!$A$2:$A$939,BY$7),BY$7=(VLOOKUP(BY$7,Data!$A$2:$A$852,1,FALSE)),0))),"H",IF(AND(BY$7&gt;=$E39,BY$7&lt;=$F39),($D39/$G39),0))),IF(AND(BY$7&gt;=$E39,BY$7&lt;=$F39),($D39/$G39),0))</f>
        <v>0</v>
      </c>
      <c r="BZ39" s="34">
        <f>IF(Data!$C$2&gt;0,(IF(OR(BZ$5=Data!$F$2,BZ$5=Data!$G$2,(IF(COUNTIF(Data!$A$2:$A$939,BZ$7),BZ$7=(VLOOKUP(BZ$7,Data!$A$2:$A$852,1,FALSE)),0))),"H",IF(AND(BZ$7&gt;=$E39,BZ$7&lt;=$F39),($D39/$G39),0))),IF(AND(BZ$7&gt;=$E39,BZ$7&lt;=$F39),($D39/$G39),0))</f>
        <v>0</v>
      </c>
      <c r="CA39" s="34">
        <f>IF(Data!$C$2&gt;0,(IF(OR(CA$5=Data!$F$2,CA$5=Data!$G$2,(IF(COUNTIF(Data!$A$2:$A$939,CA$7),CA$7=(VLOOKUP(CA$7,Data!$A$2:$A$852,1,FALSE)),0))),"H",IF(AND(CA$7&gt;=$E39,CA$7&lt;=$F39),($D39/$G39),0))),IF(AND(CA$7&gt;=$E39,CA$7&lt;=$F39),($D39/$G39),0))</f>
        <v>0</v>
      </c>
      <c r="CB39" s="34">
        <f>IF(Data!$C$2&gt;0,(IF(OR(CB$5=Data!$F$2,CB$5=Data!$G$2,(IF(COUNTIF(Data!$A$2:$A$939,CB$7),CB$7=(VLOOKUP(CB$7,Data!$A$2:$A$852,1,FALSE)),0))),"H",IF(AND(CB$7&gt;=$E39,CB$7&lt;=$F39),($D39/$G39),0))),IF(AND(CB$7&gt;=$E39,CB$7&lt;=$F39),($D39/$G39),0))</f>
        <v>0</v>
      </c>
      <c r="CC39" s="34" t="str">
        <f>IF(Data!$C$2&gt;0,(IF(OR(CC$5=Data!$F$2,CC$5=Data!$G$2,(IF(COUNTIF(Data!$A$2:$A$939,CC$7),CC$7=(VLOOKUP(CC$7,Data!$A$2:$A$852,1,FALSE)),0))),"H",IF(AND(CC$7&gt;=$E39,CC$7&lt;=$F39),($D39/$G39),0))),IF(AND(CC$7&gt;=$E39,CC$7&lt;=$F39),($D39/$G39),0))</f>
        <v>H</v>
      </c>
      <c r="CD39" s="34" t="str">
        <f>IF(Data!$C$2&gt;0,(IF(OR(CD$5=Data!$F$2,CD$5=Data!$G$2,(IF(COUNTIF(Data!$A$2:$A$939,CD$7),CD$7=(VLOOKUP(CD$7,Data!$A$2:$A$852,1,FALSE)),0))),"H",IF(AND(CD$7&gt;=$E39,CD$7&lt;=$F39),($D39/$G39),0))),IF(AND(CD$7&gt;=$E39,CD$7&lt;=$F39),($D39/$G39),0))</f>
        <v>H</v>
      </c>
      <c r="CE39" s="34">
        <f>IF(Data!$C$2&gt;0,(IF(OR(CE$5=Data!$F$2,CE$5=Data!$G$2,(IF(COUNTIF(Data!$A$2:$A$939,CE$7),CE$7=(VLOOKUP(CE$7,Data!$A$2:$A$852,1,FALSE)),0))),"H",IF(AND(CE$7&gt;=$E39,CE$7&lt;=$F39),($D39/$G39),0))),IF(AND(CE$7&gt;=$E39,CE$7&lt;=$F39),($D39/$G39),0))</f>
        <v>0</v>
      </c>
      <c r="CF39" s="34">
        <f>IF(Data!$C$2&gt;0,(IF(OR(CF$5=Data!$F$2,CF$5=Data!$G$2,(IF(COUNTIF(Data!$A$2:$A$939,CF$7),CF$7=(VLOOKUP(CF$7,Data!$A$2:$A$852,1,FALSE)),0))),"H",IF(AND(CF$7&gt;=$E39,CF$7&lt;=$F39),($D39/$G39),0))),IF(AND(CF$7&gt;=$E39,CF$7&lt;=$F39),($D39/$G39),0))</f>
        <v>0</v>
      </c>
      <c r="CG39" s="34">
        <f>IF(Data!$C$2&gt;0,(IF(OR(CG$5=Data!$F$2,CG$5=Data!$G$2,(IF(COUNTIF(Data!$A$2:$A$939,CG$7),CG$7=(VLOOKUP(CG$7,Data!$A$2:$A$852,1,FALSE)),0))),"H",IF(AND(CG$7&gt;=$E39,CG$7&lt;=$F39),($D39/$G39),0))),IF(AND(CG$7&gt;=$E39,CG$7&lt;=$F39),($D39/$G39),0))</f>
        <v>0</v>
      </c>
      <c r="CH39" s="34">
        <f>IF(Data!$C$2&gt;0,(IF(OR(CH$5=Data!$F$2,CH$5=Data!$G$2,(IF(COUNTIF(Data!$A$2:$A$939,CH$7),CH$7=(VLOOKUP(CH$7,Data!$A$2:$A$852,1,FALSE)),0))),"H",IF(AND(CH$7&gt;=$E39,CH$7&lt;=$F39),($D39/$G39),0))),IF(AND(CH$7&gt;=$E39,CH$7&lt;=$F39),($D39/$G39),0))</f>
        <v>0</v>
      </c>
      <c r="CI39" s="34">
        <f>IF(Data!$C$2&gt;0,(IF(OR(CI$5=Data!$F$2,CI$5=Data!$G$2,(IF(COUNTIF(Data!$A$2:$A$939,CI$7),CI$7=(VLOOKUP(CI$7,Data!$A$2:$A$852,1,FALSE)),0))),"H",IF(AND(CI$7&gt;=$E39,CI$7&lt;=$F39),($D39/$G39),0))),IF(AND(CI$7&gt;=$E39,CI$7&lt;=$F39),($D39/$G39),0))</f>
        <v>0</v>
      </c>
      <c r="CJ39" s="34" t="str">
        <f>IF(Data!$C$2&gt;0,(IF(OR(CJ$5=Data!$F$2,CJ$5=Data!$G$2,(IF(COUNTIF(Data!$A$2:$A$939,CJ$7),CJ$7=(VLOOKUP(CJ$7,Data!$A$2:$A$852,1,FALSE)),0))),"H",IF(AND(CJ$7&gt;=$E39,CJ$7&lt;=$F39),($D39/$G39),0))),IF(AND(CJ$7&gt;=$E39,CJ$7&lt;=$F39),($D39/$G39),0))</f>
        <v>H</v>
      </c>
      <c r="CK39" s="34" t="str">
        <f>IF(Data!$C$2&gt;0,(IF(OR(CK$5=Data!$F$2,CK$5=Data!$G$2,(IF(COUNTIF(Data!$A$2:$A$939,CK$7),CK$7=(VLOOKUP(CK$7,Data!$A$2:$A$852,1,FALSE)),0))),"H",IF(AND(CK$7&gt;=$E39,CK$7&lt;=$F39),($D39/$G39),0))),IF(AND(CK$7&gt;=$E39,CK$7&lt;=$F39),($D39/$G39),0))</f>
        <v>H</v>
      </c>
      <c r="CL39" s="34">
        <f>IF(Data!$C$2&gt;0,(IF(OR(CL$5=Data!$F$2,CL$5=Data!$G$2,(IF(COUNTIF(Data!$A$2:$A$939,CL$7),CL$7=(VLOOKUP(CL$7,Data!$A$2:$A$852,1,FALSE)),0))),"H",IF(AND(CL$7&gt;=$E39,CL$7&lt;=$F39),($D39/$G39),0))),IF(AND(CL$7&gt;=$E39,CL$7&lt;=$F39),($D39/$G39),0))</f>
        <v>0</v>
      </c>
      <c r="CM39" s="34">
        <f>IF(Data!$C$2&gt;0,(IF(OR(CM$5=Data!$F$2,CM$5=Data!$G$2,(IF(COUNTIF(Data!$A$2:$A$939,CM$7),CM$7=(VLOOKUP(CM$7,Data!$A$2:$A$852,1,FALSE)),0))),"H",IF(AND(CM$7&gt;=$E39,CM$7&lt;=$F39),($D39/$G39),0))),IF(AND(CM$7&gt;=$E39,CM$7&lt;=$F39),($D39/$G39),0))</f>
        <v>0</v>
      </c>
      <c r="CN39" s="34">
        <f>IF(Data!$C$2&gt;0,(IF(OR(CN$5=Data!$F$2,CN$5=Data!$G$2,(IF(COUNTIF(Data!$A$2:$A$939,CN$7),CN$7=(VLOOKUP(CN$7,Data!$A$2:$A$852,1,FALSE)),0))),"H",IF(AND(CN$7&gt;=$E39,CN$7&lt;=$F39),($D39/$G39),0))),IF(AND(CN$7&gt;=$E39,CN$7&lt;=$F39),($D39/$G39),0))</f>
        <v>0</v>
      </c>
      <c r="CO39" s="34">
        <f>IF(Data!$C$2&gt;0,(IF(OR(CO$5=Data!$F$2,CO$5=Data!$G$2,(IF(COUNTIF(Data!$A$2:$A$939,CO$7),CO$7=(VLOOKUP(CO$7,Data!$A$2:$A$852,1,FALSE)),0))),"H",IF(AND(CO$7&gt;=$E39,CO$7&lt;=$F39),($D39/$G39),0))),IF(AND(CO$7&gt;=$E39,CO$7&lt;=$F39),($D39/$G39),0))</f>
        <v>0</v>
      </c>
      <c r="CP39" s="34">
        <f>IF(Data!$C$2&gt;0,(IF(OR(CP$5=Data!$F$2,CP$5=Data!$G$2,(IF(COUNTIF(Data!$A$2:$A$939,CP$7),CP$7=(VLOOKUP(CP$7,Data!$A$2:$A$852,1,FALSE)),0))),"H",IF(AND(CP$7&gt;=$E39,CP$7&lt;=$F39),($D39/$G39),0))),IF(AND(CP$7&gt;=$E39,CP$7&lt;=$F39),($D39/$G39),0))</f>
        <v>0</v>
      </c>
      <c r="CQ39" s="34" t="str">
        <f>IF(Data!$C$2&gt;0,(IF(OR(CQ$5=Data!$F$2,CQ$5=Data!$G$2,(IF(COUNTIF(Data!$A$2:$A$939,CQ$7),CQ$7=(VLOOKUP(CQ$7,Data!$A$2:$A$852,1,FALSE)),0))),"H",IF(AND(CQ$7&gt;=$E39,CQ$7&lt;=$F39),($D39/$G39),0))),IF(AND(CQ$7&gt;=$E39,CQ$7&lt;=$F39),($D39/$G39),0))</f>
        <v>H</v>
      </c>
      <c r="CR39" s="34" t="str">
        <f>IF(Data!$C$2&gt;0,(IF(OR(CR$5=Data!$F$2,CR$5=Data!$G$2,(IF(COUNTIF(Data!$A$2:$A$939,CR$7),CR$7=(VLOOKUP(CR$7,Data!$A$2:$A$852,1,FALSE)),0))),"H",IF(AND(CR$7&gt;=$E39,CR$7&lt;=$F39),($D39/$G39),0))),IF(AND(CR$7&gt;=$E39,CR$7&lt;=$F39),($D39/$G39),0))</f>
        <v>H</v>
      </c>
      <c r="CS39" s="34">
        <f>IF(Data!$C$2&gt;0,(IF(OR(CS$5=Data!$F$2,CS$5=Data!$G$2,(IF(COUNTIF(Data!$A$2:$A$939,CS$7),CS$7=(VLOOKUP(CS$7,Data!$A$2:$A$852,1,FALSE)),0))),"H",IF(AND(CS$7&gt;=$E39,CS$7&lt;=$F39),($D39/$G39),0))),IF(AND(CS$7&gt;=$E39,CS$7&lt;=$F39),($D39/$G39),0))</f>
        <v>0</v>
      </c>
      <c r="CT39" s="34">
        <f>IF(Data!$C$2&gt;0,(IF(OR(CT$5=Data!$F$2,CT$5=Data!$G$2,(IF(COUNTIF(Data!$A$2:$A$939,CT$7),CT$7=(VLOOKUP(CT$7,Data!$A$2:$A$852,1,FALSE)),0))),"H",IF(AND(CT$7&gt;=$E39,CT$7&lt;=$F39),($D39/$G39),0))),IF(AND(CT$7&gt;=$E39,CT$7&lt;=$F39),($D39/$G39),0))</f>
        <v>0</v>
      </c>
      <c r="CU39" s="34">
        <f>IF(Data!$C$2&gt;0,(IF(OR(CU$5=Data!$F$2,CU$5=Data!$G$2,(IF(COUNTIF(Data!$A$2:$A$939,CU$7),CU$7=(VLOOKUP(CU$7,Data!$A$2:$A$852,1,FALSE)),0))),"H",IF(AND(CU$7&gt;=$E39,CU$7&lt;=$F39),($D39/$G39),0))),IF(AND(CU$7&gt;=$E39,CU$7&lt;=$F39),($D39/$G39),0))</f>
        <v>0</v>
      </c>
      <c r="CV39" s="34">
        <f>IF(Data!$C$2&gt;0,(IF(OR(CV$5=Data!$F$2,CV$5=Data!$G$2,(IF(COUNTIF(Data!$A$2:$A$939,CV$7),CV$7=(VLOOKUP(CV$7,Data!$A$2:$A$852,1,FALSE)),0))),"H",IF(AND(CV$7&gt;=$E39,CV$7&lt;=$F39),($D39/$G39),0))),IF(AND(CV$7&gt;=$E39,CV$7&lt;=$F39),($D39/$G39),0))</f>
        <v>0</v>
      </c>
      <c r="CW39" s="34">
        <f>IF(Data!$C$2&gt;0,(IF(OR(CW$5=Data!$F$2,CW$5=Data!$G$2,(IF(COUNTIF(Data!$A$2:$A$939,CW$7),CW$7=(VLOOKUP(CW$7,Data!$A$2:$A$852,1,FALSE)),0))),"H",IF(AND(CW$7&gt;=$E39,CW$7&lt;=$F39),($D39/$G39),0))),IF(AND(CW$7&gt;=$E39,CW$7&lt;=$F39),($D39/$G39),0))</f>
        <v>0</v>
      </c>
      <c r="CX39" s="34" t="str">
        <f>IF(Data!$C$2&gt;0,(IF(OR(CX$5=Data!$F$2,CX$5=Data!$G$2,(IF(COUNTIF(Data!$A$2:$A$939,CX$7),CX$7=(VLOOKUP(CX$7,Data!$A$2:$A$852,1,FALSE)),0))),"H",IF(AND(CX$7&gt;=$E39,CX$7&lt;=$F39),($D39/$G39),0))),IF(AND(CX$7&gt;=$E39,CX$7&lt;=$F39),($D39/$G39),0))</f>
        <v>H</v>
      </c>
      <c r="CY39" s="34" t="str">
        <f>IF(Data!$C$2&gt;0,(IF(OR(CY$5=Data!$F$2,CY$5=Data!$G$2,(IF(COUNTIF(Data!$A$2:$A$939,CY$7),CY$7=(VLOOKUP(CY$7,Data!$A$2:$A$852,1,FALSE)),0))),"H",IF(AND(CY$7&gt;=$E39,CY$7&lt;=$F39),($D39/$G39),0))),IF(AND(CY$7&gt;=$E39,CY$7&lt;=$F39),($D39/$G39),0))</f>
        <v>H</v>
      </c>
      <c r="CZ39" s="34">
        <f>IF(Data!$C$2&gt;0,(IF(OR(CZ$5=Data!$F$2,CZ$5=Data!$G$2,(IF(COUNTIF(Data!$A$2:$A$939,CZ$7),CZ$7=(VLOOKUP(CZ$7,Data!$A$2:$A$852,1,FALSE)),0))),"H",IF(AND(CZ$7&gt;=$E39,CZ$7&lt;=$F39),($D39/$G39),0))),IF(AND(CZ$7&gt;=$E39,CZ$7&lt;=$F39),($D39/$G39),0))</f>
        <v>0</v>
      </c>
      <c r="DA39" s="34">
        <f>IF(Data!$C$2&gt;0,(IF(OR(DA$5=Data!$F$2,DA$5=Data!$G$2,(IF(COUNTIF(Data!$A$2:$A$939,DA$7),DA$7=(VLOOKUP(DA$7,Data!$A$2:$A$852,1,FALSE)),0))),"H",IF(AND(DA$7&gt;=$E39,DA$7&lt;=$F39),($D39/$G39),0))),IF(AND(DA$7&gt;=$E39,DA$7&lt;=$F39),($D39/$G39),0))</f>
        <v>0</v>
      </c>
      <c r="DB39" s="34">
        <f>IF(Data!$C$2&gt;0,(IF(OR(DB$5=Data!$F$2,DB$5=Data!$G$2,(IF(COUNTIF(Data!$A$2:$A$939,DB$7),DB$7=(VLOOKUP(DB$7,Data!$A$2:$A$852,1,FALSE)),0))),"H",IF(AND(DB$7&gt;=$E39,DB$7&lt;=$F39),($D39/$G39),0))),IF(AND(DB$7&gt;=$E39,DB$7&lt;=$F39),($D39/$G39),0))</f>
        <v>0</v>
      </c>
      <c r="DC39" s="34">
        <f>IF(Data!$C$2&gt;0,(IF(OR(DC$5=Data!$F$2,DC$5=Data!$G$2,(IF(COUNTIF(Data!$A$2:$A$939,DC$7),DC$7=(VLOOKUP(DC$7,Data!$A$2:$A$852,1,FALSE)),0))),"H",IF(AND(DC$7&gt;=$E39,DC$7&lt;=$F39),($D39/$G39),0))),IF(AND(DC$7&gt;=$E39,DC$7&lt;=$F39),($D39/$G39),0))</f>
        <v>0</v>
      </c>
      <c r="DD39" s="34">
        <f>IF(Data!$C$2&gt;0,(IF(OR(DD$5=Data!$F$2,DD$5=Data!$G$2,(IF(COUNTIF(Data!$A$2:$A$939,DD$7),DD$7=(VLOOKUP(DD$7,Data!$A$2:$A$852,1,FALSE)),0))),"H",IF(AND(DD$7&gt;=$E39,DD$7&lt;=$F39),($D39/$G39),0))),IF(AND(DD$7&gt;=$E39,DD$7&lt;=$F39),($D39/$G39),0))</f>
        <v>0</v>
      </c>
      <c r="DE39" s="34" t="str">
        <f>IF(Data!$C$2&gt;0,(IF(OR(DE$5=Data!$F$2,DE$5=Data!$G$2,(IF(COUNTIF(Data!$A$2:$A$939,DE$7),DE$7=(VLOOKUP(DE$7,Data!$A$2:$A$852,1,FALSE)),0))),"H",IF(AND(DE$7&gt;=$E39,DE$7&lt;=$F39),($D39/$G39),0))),IF(AND(DE$7&gt;=$E39,DE$7&lt;=$F39),($D39/$G39),0))</f>
        <v>H</v>
      </c>
      <c r="DF39" s="34" t="str">
        <f>IF(Data!$C$2&gt;0,(IF(OR(DF$5=Data!$F$2,DF$5=Data!$G$2,(IF(COUNTIF(Data!$A$2:$A$939,DF$7),DF$7=(VLOOKUP(DF$7,Data!$A$2:$A$852,1,FALSE)),0))),"H",IF(AND(DF$7&gt;=$E39,DF$7&lt;=$F39),($D39/$G39),0))),IF(AND(DF$7&gt;=$E39,DF$7&lt;=$F39),($D39/$G39),0))</f>
        <v>H</v>
      </c>
      <c r="DG39" s="34">
        <f>IF(Data!$C$2&gt;0,(IF(OR(DG$5=Data!$F$2,DG$5=Data!$G$2,(IF(COUNTIF(Data!$A$2:$A$939,DG$7),DG$7=(VLOOKUP(DG$7,Data!$A$2:$A$852,1,FALSE)),0))),"H",IF(AND(DG$7&gt;=$E39,DG$7&lt;=$F39),($D39/$G39),0))),IF(AND(DG$7&gt;=$E39,DG$7&lt;=$F39),($D39/$G39),0))</f>
        <v>0</v>
      </c>
      <c r="DH39" s="34">
        <f>IF(Data!$C$2&gt;0,(IF(OR(DH$5=Data!$F$2,DH$5=Data!$G$2,(IF(COUNTIF(Data!$A$2:$A$939,DH$7),DH$7=(VLOOKUP(DH$7,Data!$A$2:$A$852,1,FALSE)),0))),"H",IF(AND(DH$7&gt;=$E39,DH$7&lt;=$F39),($D39/$G39),0))),IF(AND(DH$7&gt;=$E39,DH$7&lt;=$F39),($D39/$G39),0))</f>
        <v>0</v>
      </c>
      <c r="DI39" s="34">
        <f>IF(Data!$C$2&gt;0,(IF(OR(DI$5=Data!$F$2,DI$5=Data!$G$2,(IF(COUNTIF(Data!$A$2:$A$939,DI$7),DI$7=(VLOOKUP(DI$7,Data!$A$2:$A$852,1,FALSE)),0))),"H",IF(AND(DI$7&gt;=$E39,DI$7&lt;=$F39),($D39/$G39),0))),IF(AND(DI$7&gt;=$E39,DI$7&lt;=$F39),($D39/$G39),0))</f>
        <v>0</v>
      </c>
      <c r="DJ39" s="34">
        <f>IF(Data!$C$2&gt;0,(IF(OR(DJ$5=Data!$F$2,DJ$5=Data!$G$2,(IF(COUNTIF(Data!$A$2:$A$939,DJ$7),DJ$7=(VLOOKUP(DJ$7,Data!$A$2:$A$852,1,FALSE)),0))),"H",IF(AND(DJ$7&gt;=$E39,DJ$7&lt;=$F39),($D39/$G39),0))),IF(AND(DJ$7&gt;=$E39,DJ$7&lt;=$F39),($D39/$G39),0))</f>
        <v>0</v>
      </c>
      <c r="DK39" s="34">
        <f>IF(Data!$C$2&gt;0,(IF(OR(DK$5=Data!$F$2,DK$5=Data!$G$2,(IF(COUNTIF(Data!$A$2:$A$939,DK$7),DK$7=(VLOOKUP(DK$7,Data!$A$2:$A$852,1,FALSE)),0))),"H",IF(AND(DK$7&gt;=$E39,DK$7&lt;=$F39),($D39/$G39),0))),IF(AND(DK$7&gt;=$E39,DK$7&lt;=$F39),($D39/$G39),0))</f>
        <v>0</v>
      </c>
      <c r="DL39" s="34" t="str">
        <f>IF(Data!$C$2&gt;0,(IF(OR(DL$5=Data!$F$2,DL$5=Data!$G$2,(IF(COUNTIF(Data!$A$2:$A$939,DL$7),DL$7=(VLOOKUP(DL$7,Data!$A$2:$A$852,1,FALSE)),0))),"H",IF(AND(DL$7&gt;=$E39,DL$7&lt;=$F39),($D39/$G39),0))),IF(AND(DL$7&gt;=$E39,DL$7&lt;=$F39),($D39/$G39),0))</f>
        <v>H</v>
      </c>
      <c r="DM39" s="34" t="str">
        <f>IF(Data!$C$2&gt;0,(IF(OR(DM$5=Data!$F$2,DM$5=Data!$G$2,(IF(COUNTIF(Data!$A$2:$A$939,DM$7),DM$7=(VLOOKUP(DM$7,Data!$A$2:$A$852,1,FALSE)),0))),"H",IF(AND(DM$7&gt;=$E39,DM$7&lt;=$F39),($D39/$G39),0))),IF(AND(DM$7&gt;=$E39,DM$7&lt;=$F39),($D39/$G39),0))</f>
        <v>H</v>
      </c>
      <c r="DN39" s="34">
        <f>IF(Data!$C$2&gt;0,(IF(OR(DN$5=Data!$F$2,DN$5=Data!$G$2,(IF(COUNTIF(Data!$A$2:$A$939,DN$7),DN$7=(VLOOKUP(DN$7,Data!$A$2:$A$852,1,FALSE)),0))),"H",IF(AND(DN$7&gt;=$E39,DN$7&lt;=$F39),($D39/$G39),0))),IF(AND(DN$7&gt;=$E39,DN$7&lt;=$F39),($D39/$G39),0))</f>
        <v>0</v>
      </c>
      <c r="DO39" s="34">
        <f>IF(Data!$C$2&gt;0,(IF(OR(DO$5=Data!$F$2,DO$5=Data!$G$2,(IF(COUNTIF(Data!$A$2:$A$939,DO$7),DO$7=(VLOOKUP(DO$7,Data!$A$2:$A$852,1,FALSE)),0))),"H",IF(AND(DO$7&gt;=$E39,DO$7&lt;=$F39),($D39/$G39),0))),IF(AND(DO$7&gt;=$E39,DO$7&lt;=$F39),($D39/$G39),0))</f>
        <v>0</v>
      </c>
      <c r="DP39" s="34">
        <f>IF(Data!$C$2&gt;0,(IF(OR(DP$5=Data!$F$2,DP$5=Data!$G$2,(IF(COUNTIF(Data!$A$2:$A$939,DP$7),DP$7=(VLOOKUP(DP$7,Data!$A$2:$A$852,1,FALSE)),0))),"H",IF(AND(DP$7&gt;=$E39,DP$7&lt;=$F39),($D39/$G39),0))),IF(AND(DP$7&gt;=$E39,DP$7&lt;=$F39),($D39/$G39),0))</f>
        <v>0</v>
      </c>
      <c r="DQ39" s="34">
        <f>IF(Data!$C$2&gt;0,(IF(OR(DQ$5=Data!$F$2,DQ$5=Data!$G$2,(IF(COUNTIF(Data!$A$2:$A$939,DQ$7),DQ$7=(VLOOKUP(DQ$7,Data!$A$2:$A$852,1,FALSE)),0))),"H",IF(AND(DQ$7&gt;=$E39,DQ$7&lt;=$F39),($D39/$G39),0))),IF(AND(DQ$7&gt;=$E39,DQ$7&lt;=$F39),($D39/$G39),0))</f>
        <v>8</v>
      </c>
      <c r="DR39" s="34">
        <f>IF(Data!$C$2&gt;0,(IF(OR(DR$5=Data!$F$2,DR$5=Data!$G$2,(IF(COUNTIF(Data!$A$2:$A$939,DR$7),DR$7=(VLOOKUP(DR$7,Data!$A$2:$A$852,1,FALSE)),0))),"H",IF(AND(DR$7&gt;=$E39,DR$7&lt;=$F39),($D39/$G39),0))),IF(AND(DR$7&gt;=$E39,DR$7&lt;=$F39),($D39/$G39),0))</f>
        <v>8</v>
      </c>
      <c r="DS39" s="34" t="str">
        <f>IF(Data!$C$2&gt;0,(IF(OR(DS$5=Data!$F$2,DS$5=Data!$G$2,(IF(COUNTIF(Data!$A$2:$A$939,DS$7),DS$7=(VLOOKUP(DS$7,Data!$A$2:$A$852,1,FALSE)),0))),"H",IF(AND(DS$7&gt;=$E39,DS$7&lt;=$F39),($D39/$G39),0))),IF(AND(DS$7&gt;=$E39,DS$7&lt;=$F39),($D39/$G39),0))</f>
        <v>H</v>
      </c>
      <c r="DT39" s="34" t="str">
        <f>IF(Data!$C$2&gt;0,(IF(OR(DT$5=Data!$F$2,DT$5=Data!$G$2,(IF(COUNTIF(Data!$A$2:$A$939,DT$7),DT$7=(VLOOKUP(DT$7,Data!$A$2:$A$852,1,FALSE)),0))),"H",IF(AND(DT$7&gt;=$E39,DT$7&lt;=$F39),($D39/$G39),0))),IF(AND(DT$7&gt;=$E39,DT$7&lt;=$F39),($D39/$G39),0))</f>
        <v>H</v>
      </c>
      <c r="DU39" s="34">
        <f>IF(Data!$C$2&gt;0,(IF(OR(DU$5=Data!$F$2,DU$5=Data!$G$2,(IF(COUNTIF(Data!$A$2:$A$939,DU$7),DU$7=(VLOOKUP(DU$7,Data!$A$2:$A$852,1,FALSE)),0))),"H",IF(AND(DU$7&gt;=$E39,DU$7&lt;=$F39),($D39/$G39),0))),IF(AND(DU$7&gt;=$E39,DU$7&lt;=$F39),($D39/$G39),0))</f>
        <v>8</v>
      </c>
      <c r="DV39" s="34">
        <f>IF(Data!$C$2&gt;0,(IF(OR(DV$5=Data!$F$2,DV$5=Data!$G$2,(IF(COUNTIF(Data!$A$2:$A$939,DV$7),DV$7=(VLOOKUP(DV$7,Data!$A$2:$A$852,1,FALSE)),0))),"H",IF(AND(DV$7&gt;=$E39,DV$7&lt;=$F39),($D39/$G39),0))),IF(AND(DV$7&gt;=$E39,DV$7&lt;=$F39),($D39/$G39),0))</f>
        <v>8</v>
      </c>
      <c r="DW39" s="34">
        <f>IF(Data!$C$2&gt;0,(IF(OR(DW$5=Data!$F$2,DW$5=Data!$G$2,(IF(COUNTIF(Data!$A$2:$A$939,DW$7),DW$7=(VLOOKUP(DW$7,Data!$A$2:$A$852,1,FALSE)),0))),"H",IF(AND(DW$7&gt;=$E39,DW$7&lt;=$F39),($D39/$G39),0))),IF(AND(DW$7&gt;=$E39,DW$7&lt;=$F39),($D39/$G39),0))</f>
        <v>8</v>
      </c>
      <c r="DX39" s="34">
        <f>IF(Data!$C$2&gt;0,(IF(OR(DX$5=Data!$F$2,DX$5=Data!$G$2,(IF(COUNTIF(Data!$A$2:$A$939,DX$7),DX$7=(VLOOKUP(DX$7,Data!$A$2:$A$852,1,FALSE)),0))),"H",IF(AND(DX$7&gt;=$E39,DX$7&lt;=$F39),($D39/$G39),0))),IF(AND(DX$7&gt;=$E39,DX$7&lt;=$F39),($D39/$G39),0))</f>
        <v>8</v>
      </c>
      <c r="DY39" s="34">
        <f>IF(Data!$C$2&gt;0,(IF(OR(DY$5=Data!$F$2,DY$5=Data!$G$2,(IF(COUNTIF(Data!$A$2:$A$939,DY$7),DY$7=(VLOOKUP(DY$7,Data!$A$2:$A$852,1,FALSE)),0))),"H",IF(AND(DY$7&gt;=$E39,DY$7&lt;=$F39),($D39/$G39),0))),IF(AND(DY$7&gt;=$E39,DY$7&lt;=$F39),($D39/$G39),0))</f>
        <v>0</v>
      </c>
      <c r="DZ39" s="34" t="str">
        <f>IF(Data!$C$2&gt;0,(IF(OR(DZ$5=Data!$F$2,DZ$5=Data!$G$2,(IF(COUNTIF(Data!$A$2:$A$939,DZ$7),DZ$7=(VLOOKUP(DZ$7,Data!$A$2:$A$852,1,FALSE)),0))),"H",IF(AND(DZ$7&gt;=$E39,DZ$7&lt;=$F39),($D39/$G39),0))),IF(AND(DZ$7&gt;=$E39,DZ$7&lt;=$F39),($D39/$G39),0))</f>
        <v>H</v>
      </c>
      <c r="EA39" s="34" t="str">
        <f>IF(Data!$C$2&gt;0,(IF(OR(EA$5=Data!$F$2,EA$5=Data!$G$2,(IF(COUNTIF(Data!$A$2:$A$939,EA$7),EA$7=(VLOOKUP(EA$7,Data!$A$2:$A$852,1,FALSE)),0))),"H",IF(AND(EA$7&gt;=$E39,EA$7&lt;=$F39),($D39/$G39),0))),IF(AND(EA$7&gt;=$E39,EA$7&lt;=$F39),($D39/$G39),0))</f>
        <v>H</v>
      </c>
      <c r="EB39" s="34">
        <f>IF(Data!$C$2&gt;0,(IF(OR(EB$5=Data!$F$2,EB$5=Data!$G$2,(IF(COUNTIF(Data!$A$2:$A$939,EB$7),EB$7=(VLOOKUP(EB$7,Data!$A$2:$A$852,1,FALSE)),0))),"H",IF(AND(EB$7&gt;=$E39,EB$7&lt;=$F39),($D39/$G39),0))),IF(AND(EB$7&gt;=$E39,EB$7&lt;=$F39),($D39/$G39),0))</f>
        <v>0</v>
      </c>
      <c r="EC39" s="34">
        <f>IF(Data!$C$2&gt;0,(IF(OR(EC$5=Data!$F$2,EC$5=Data!$G$2,(IF(COUNTIF(Data!$A$2:$A$939,EC$7),EC$7=(VLOOKUP(EC$7,Data!$A$2:$A$852,1,FALSE)),0))),"H",IF(AND(EC$7&gt;=$E39,EC$7&lt;=$F39),($D39/$G39),0))),IF(AND(EC$7&gt;=$E39,EC$7&lt;=$F39),($D39/$G39),0))</f>
        <v>0</v>
      </c>
      <c r="ED39" s="34">
        <f>IF(Data!$C$2&gt;0,(IF(OR(ED$5=Data!$F$2,ED$5=Data!$G$2,(IF(COUNTIF(Data!$A$2:$A$939,ED$7),ED$7=(VLOOKUP(ED$7,Data!$A$2:$A$852,1,FALSE)),0))),"H",IF(AND(ED$7&gt;=$E39,ED$7&lt;=$F39),($D39/$G39),0))),IF(AND(ED$7&gt;=$E39,ED$7&lt;=$F39),($D39/$G39),0))</f>
        <v>0</v>
      </c>
      <c r="EE39" s="34">
        <f>IF(Data!$C$2&gt;0,(IF(OR(EE$5=Data!$F$2,EE$5=Data!$G$2,(IF(COUNTIF(Data!$A$2:$A$939,EE$7),EE$7=(VLOOKUP(EE$7,Data!$A$2:$A$852,1,FALSE)),0))),"H",IF(AND(EE$7&gt;=$E39,EE$7&lt;=$F39),($D39/$G39),0))),IF(AND(EE$7&gt;=$E39,EE$7&lt;=$F39),($D39/$G39),0))</f>
        <v>0</v>
      </c>
      <c r="EF39" s="34">
        <f>IF(Data!$C$2&gt;0,(IF(OR(EF$5=Data!$F$2,EF$5=Data!$G$2,(IF(COUNTIF(Data!$A$2:$A$939,EF$7),EF$7=(VLOOKUP(EF$7,Data!$A$2:$A$852,1,FALSE)),0))),"H",IF(AND(EF$7&gt;=$E39,EF$7&lt;=$F39),($D39/$G39),0))),IF(AND(EF$7&gt;=$E39,EF$7&lt;=$F39),($D39/$G39),0))</f>
        <v>0</v>
      </c>
      <c r="EG39" s="34" t="str">
        <f>IF(Data!$C$2&gt;0,(IF(OR(EG$5=Data!$F$2,EG$5=Data!$G$2,(IF(COUNTIF(Data!$A$2:$A$939,EG$7),EG$7=(VLOOKUP(EG$7,Data!$A$2:$A$852,1,FALSE)),0))),"H",IF(AND(EG$7&gt;=$E39,EG$7&lt;=$F39),($D39/$G39),0))),IF(AND(EG$7&gt;=$E39,EG$7&lt;=$F39),($D39/$G39),0))</f>
        <v>H</v>
      </c>
      <c r="EH39" s="34" t="str">
        <f>IF(Data!$C$2&gt;0,(IF(OR(EH$5=Data!$F$2,EH$5=Data!$G$2,(IF(COUNTIF(Data!$A$2:$A$939,EH$7),EH$7=(VLOOKUP(EH$7,Data!$A$2:$A$852,1,FALSE)),0))),"H",IF(AND(EH$7&gt;=$E39,EH$7&lt;=$F39),($D39/$G39),0))),IF(AND(EH$7&gt;=$E39,EH$7&lt;=$F39),($D39/$G39),0))</f>
        <v>H</v>
      </c>
      <c r="EI39" s="34">
        <f>IF(Data!$C$2&gt;0,(IF(OR(EI$5=Data!$F$2,EI$5=Data!$G$2,(IF(COUNTIF(Data!$A$2:$A$939,EI$7),EI$7=(VLOOKUP(EI$7,Data!$A$2:$A$852,1,FALSE)),0))),"H",IF(AND(EI$7&gt;=$E39,EI$7&lt;=$F39),($D39/$G39),0))),IF(AND(EI$7&gt;=$E39,EI$7&lt;=$F39),($D39/$G39),0))</f>
        <v>0</v>
      </c>
      <c r="EJ39" s="34">
        <f>IF(Data!$C$2&gt;0,(IF(OR(EJ$5=Data!$F$2,EJ$5=Data!$G$2,(IF(COUNTIF(Data!$A$2:$A$939,EJ$7),EJ$7=(VLOOKUP(EJ$7,Data!$A$2:$A$852,1,FALSE)),0))),"H",IF(AND(EJ$7&gt;=$E39,EJ$7&lt;=$F39),($D39/$G39),0))),IF(AND(EJ$7&gt;=$E39,EJ$7&lt;=$F39),($D39/$G39),0))</f>
        <v>0</v>
      </c>
      <c r="EK39" s="34">
        <f>IF(Data!$C$2&gt;0,(IF(OR(EK$5=Data!$F$2,EK$5=Data!$G$2,(IF(COUNTIF(Data!$A$2:$A$939,EK$7),EK$7=(VLOOKUP(EK$7,Data!$A$2:$A$852,1,FALSE)),0))),"H",IF(AND(EK$7&gt;=$E39,EK$7&lt;=$F39),($D39/$G39),0))),IF(AND(EK$7&gt;=$E39,EK$7&lt;=$F39),($D39/$G39),0))</f>
        <v>0</v>
      </c>
      <c r="EL39" s="34">
        <f>IF(Data!$C$2&gt;0,(IF(OR(EL$5=Data!$F$2,EL$5=Data!$G$2,(IF(COUNTIF(Data!$A$2:$A$939,EL$7),EL$7=(VLOOKUP(EL$7,Data!$A$2:$A$852,1,FALSE)),0))),"H",IF(AND(EL$7&gt;=$E39,EL$7&lt;=$F39),($D39/$G39),0))),IF(AND(EL$7&gt;=$E39,EL$7&lt;=$F39),($D39/$G39),0))</f>
        <v>0</v>
      </c>
      <c r="EM39" s="34">
        <f>IF(Data!$C$2&gt;0,(IF(OR(EM$5=Data!$F$2,EM$5=Data!$G$2,(IF(COUNTIF(Data!$A$2:$A$939,EM$7),EM$7=(VLOOKUP(EM$7,Data!$A$2:$A$852,1,FALSE)),0))),"H",IF(AND(EM$7&gt;=$E39,EM$7&lt;=$F39),($D39/$G39),0))),IF(AND(EM$7&gt;=$E39,EM$7&lt;=$F39),($D39/$G39),0))</f>
        <v>0</v>
      </c>
      <c r="EN39" s="34" t="str">
        <f>IF(Data!$C$2&gt;0,(IF(OR(EN$5=Data!$F$2,EN$5=Data!$G$2,(IF(COUNTIF(Data!$A$2:$A$939,EN$7),EN$7=(VLOOKUP(EN$7,Data!$A$2:$A$852,1,FALSE)),0))),"H",IF(AND(EN$7&gt;=$E39,EN$7&lt;=$F39),($D39/$G39),0))),IF(AND(EN$7&gt;=$E39,EN$7&lt;=$F39),($D39/$G39),0))</f>
        <v>H</v>
      </c>
      <c r="EO39" s="35" t="str">
        <f>IF(Data!$C$2&gt;0,(IF(OR(EO$5=Data!$F$2,EO$5=Data!$G$2,(IF(COUNTIF(Data!$A$2:$A$939,EO$7),EO$7=(VLOOKUP(EO$7,Data!$A$2:$A$852,1,FALSE)),0))),"H",IF(AND(EO$7&gt;=$E39,EO$7&lt;=$F39),($D39/$G39),0))),IF(AND(EO$7&gt;=$E39,EO$7&lt;=$F39),($D39/$G39),0))</f>
        <v>H</v>
      </c>
      <c r="EP39" s="8" t="s">
        <v>47</v>
      </c>
      <c r="EQ39" s="18">
        <f>SUM(T39:EO39)-D39</f>
        <v>0</v>
      </c>
    </row>
    <row r="40" spans="1:147" ht="30" customHeight="1" thickBot="1">
      <c r="A40" s="371"/>
      <c r="B40" s="372"/>
      <c r="C40" s="372"/>
      <c r="D40" s="364"/>
      <c r="E40" s="366"/>
      <c r="F40" s="366"/>
      <c r="G40" s="349"/>
      <c r="H40" s="364"/>
      <c r="I40" s="365"/>
      <c r="J40" s="351"/>
      <c r="K40" s="351"/>
      <c r="L40" s="351"/>
      <c r="M40" s="349"/>
      <c r="N40" s="349"/>
      <c r="O40" s="364"/>
      <c r="P40" s="365"/>
      <c r="Q40" s="391"/>
      <c r="R40" s="364"/>
      <c r="S40" s="343"/>
      <c r="T40" s="36">
        <f>IF(T$7&gt;$L39,(((IF(Data!$C$2&gt;0,(IF(OR(T$5=Data!$F$2,T$5=Data!$G$2,(IF(COUNTIF(Data!$A$2:$A$939,T$7),T$7=(VLOOKUP(T$7,Data!$A$2:$A$852,1,FALSE)),0))),"H",IF(AND(T$7&gt;=$J39,T$7&lt;=$K39),($D39*(1-$P39)/$N39),0))),IF(AND(T$7&gt;=$J39,T$7&lt;=$K39),(($D39-$O39)/$N39),0))))),(((IF(Data!$C$2&gt;0,(IF(OR(T$5=Data!$F$2,T$5=Data!$G$2,(IF(COUNTIF(Data!$A$2:$A$939,T$7),T$7=(VLOOKUP(T$7,Data!$A$2:$A$852,1,FALSE)),0))),"H",IF(AND(T$7&gt;=$J39,T$7&lt;=$L39),($D39*$P39/$M39),0))),IF(AND(T$7&gt;=$J39,T$7&lt;=$L39),(($D39*$P39)/$M39),0))))))</f>
        <v>0</v>
      </c>
      <c r="U40" s="37">
        <f>IF(U$7&gt;$L39,(((IF(Data!$C$2&gt;0,(IF(OR(U$5=Data!$F$2,U$5=Data!$G$2,(IF(COUNTIF(Data!$A$2:$A$939,U$7),U$7=(VLOOKUP(U$7,Data!$A$2:$A$852,1,FALSE)),0))),"H",IF(AND(U$7&gt;=$J39,U$7&lt;=$K39),($D39*(1-$P39)/$N39),0))),IF(AND(U$7&gt;=$J39,U$7&lt;=$K39),(($D39-$O39)/$N39),0))))),(((IF(Data!$C$2&gt;0,(IF(OR(U$5=Data!$F$2,U$5=Data!$G$2,(IF(COUNTIF(Data!$A$2:$A$939,U$7),U$7=(VLOOKUP(U$7,Data!$A$2:$A$852,1,FALSE)),0))),"H",IF(AND(U$7&gt;=$J39,U$7&lt;=$L39),($D39*$P39/$M39),0))),IF(AND(U$7&gt;=$J39,U$7&lt;=$L39),(($D39*$P39)/$M39),0))))))</f>
        <v>0</v>
      </c>
      <c r="V40" s="37">
        <f>IF(V$7&gt;$L39,(((IF(Data!$C$2&gt;0,(IF(OR(V$5=Data!$F$2,V$5=Data!$G$2,(IF(COUNTIF(Data!$A$2:$A$939,V$7),V$7=(VLOOKUP(V$7,Data!$A$2:$A$852,1,FALSE)),0))),"H",IF(AND(V$7&gt;=$J39,V$7&lt;=$K39),($D39*(1-$P39)/$N39),0))),IF(AND(V$7&gt;=$J39,V$7&lt;=$K39),(($D39-$O39)/$N39),0))))),(((IF(Data!$C$2&gt;0,(IF(OR(V$5=Data!$F$2,V$5=Data!$G$2,(IF(COUNTIF(Data!$A$2:$A$939,V$7),V$7=(VLOOKUP(V$7,Data!$A$2:$A$852,1,FALSE)),0))),"H",IF(AND(V$7&gt;=$J39,V$7&lt;=$L39),($D39*$P39/$M39),0))),IF(AND(V$7&gt;=$J39,V$7&lt;=$L39),(($D39*$P39)/$M39),0))))))</f>
        <v>0</v>
      </c>
      <c r="W40" s="37">
        <f>IF(W$7&gt;$L39,(((IF(Data!$C$2&gt;0,(IF(OR(W$5=Data!$F$2,W$5=Data!$G$2,(IF(COUNTIF(Data!$A$2:$A$939,W$7),W$7=(VLOOKUP(W$7,Data!$A$2:$A$852,1,FALSE)),0))),"H",IF(AND(W$7&gt;=$J39,W$7&lt;=$K39),($D39*(1-$P39)/$N39),0))),IF(AND(W$7&gt;=$J39,W$7&lt;=$K39),(($D39-$O39)/$N39),0))))),(((IF(Data!$C$2&gt;0,(IF(OR(W$5=Data!$F$2,W$5=Data!$G$2,(IF(COUNTIF(Data!$A$2:$A$939,W$7),W$7=(VLOOKUP(W$7,Data!$A$2:$A$852,1,FALSE)),0))),"H",IF(AND(W$7&gt;=$J39,W$7&lt;=$L39),($D39*$P39/$M39),0))),IF(AND(W$7&gt;=$J39,W$7&lt;=$L39),(($D39*$P39)/$M39),0))))))</f>
        <v>0</v>
      </c>
      <c r="X40" s="37">
        <f>IF(X$7&gt;$L39,(((IF(Data!$C$2&gt;0,(IF(OR(X$5=Data!$F$2,X$5=Data!$G$2,(IF(COUNTIF(Data!$A$2:$A$939,X$7),X$7=(VLOOKUP(X$7,Data!$A$2:$A$852,1,FALSE)),0))),"H",IF(AND(X$7&gt;=$J39,X$7&lt;=$K39),($D39*(1-$P39)/$N39),0))),IF(AND(X$7&gt;=$J39,X$7&lt;=$K39),(($D39-$O39)/$N39),0))))),(((IF(Data!$C$2&gt;0,(IF(OR(X$5=Data!$F$2,X$5=Data!$G$2,(IF(COUNTIF(Data!$A$2:$A$939,X$7),X$7=(VLOOKUP(X$7,Data!$A$2:$A$852,1,FALSE)),0))),"H",IF(AND(X$7&gt;=$J39,X$7&lt;=$L39),($D39*$P39/$M39),0))),IF(AND(X$7&gt;=$J39,X$7&lt;=$L39),(($D39*$P39)/$M39),0))))))</f>
        <v>0</v>
      </c>
      <c r="Y40" s="37" t="str">
        <f>IF(Y$7&gt;$L39,(((IF(Data!$C$2&gt;0,(IF(OR(Y$5=Data!$F$2,Y$5=Data!$G$2,(IF(COUNTIF(Data!$A$2:$A$939,Y$7),Y$7=(VLOOKUP(Y$7,Data!$A$2:$A$852,1,FALSE)),0))),"H",IF(AND(Y$7&gt;=$J39,Y$7&lt;=$K39),($D39*(1-$P39)/$N39),0))),IF(AND(Y$7&gt;=$J39,Y$7&lt;=$K39),(($D39-$O39)/$N39),0))))),(((IF(Data!$C$2&gt;0,(IF(OR(Y$5=Data!$F$2,Y$5=Data!$G$2,(IF(COUNTIF(Data!$A$2:$A$939,Y$7),Y$7=(VLOOKUP(Y$7,Data!$A$2:$A$852,1,FALSE)),0))),"H",IF(AND(Y$7&gt;=$J39,Y$7&lt;=$L39),($D39*$P39/$M39),0))),IF(AND(Y$7&gt;=$J39,Y$7&lt;=$L39),(($D39*$P39)/$M39),0))))))</f>
        <v>H</v>
      </c>
      <c r="Z40" s="37" t="str">
        <f>IF(Z$7&gt;$L39,(((IF(Data!$C$2&gt;0,(IF(OR(Z$5=Data!$F$2,Z$5=Data!$G$2,(IF(COUNTIF(Data!$A$2:$A$939,Z$7),Z$7=(VLOOKUP(Z$7,Data!$A$2:$A$852,1,FALSE)),0))),"H",IF(AND(Z$7&gt;=$J39,Z$7&lt;=$K39),($D39*(1-$P39)/$N39),0))),IF(AND(Z$7&gt;=$J39,Z$7&lt;=$K39),(($D39-$O39)/$N39),0))))),(((IF(Data!$C$2&gt;0,(IF(OR(Z$5=Data!$F$2,Z$5=Data!$G$2,(IF(COUNTIF(Data!$A$2:$A$939,Z$7),Z$7=(VLOOKUP(Z$7,Data!$A$2:$A$852,1,FALSE)),0))),"H",IF(AND(Z$7&gt;=$J39,Z$7&lt;=$L39),($D39*$P39/$M39),0))),IF(AND(Z$7&gt;=$J39,Z$7&lt;=$L39),(($D39*$P39)/$M39),0))))))</f>
        <v>H</v>
      </c>
      <c r="AA40" s="37">
        <f>IF(AA$7&gt;$L39,(((IF(Data!$C$2&gt;0,(IF(OR(AA$5=Data!$F$2,AA$5=Data!$G$2,(IF(COUNTIF(Data!$A$2:$A$939,AA$7),AA$7=(VLOOKUP(AA$7,Data!$A$2:$A$852,1,FALSE)),0))),"H",IF(AND(AA$7&gt;=$J39,AA$7&lt;=$K39),($D39*(1-$P39)/$N39),0))),IF(AND(AA$7&gt;=$J39,AA$7&lt;=$K39),(($D39-$O39)/$N39),0))))),(((IF(Data!$C$2&gt;0,(IF(OR(AA$5=Data!$F$2,AA$5=Data!$G$2,(IF(COUNTIF(Data!$A$2:$A$939,AA$7),AA$7=(VLOOKUP(AA$7,Data!$A$2:$A$852,1,FALSE)),0))),"H",IF(AND(AA$7&gt;=$J39,AA$7&lt;=$L39),($D39*$P39/$M39),0))),IF(AND(AA$7&gt;=$J39,AA$7&lt;=$L39),(($D39*$P39)/$M39),0))))))</f>
        <v>0</v>
      </c>
      <c r="AB40" s="37">
        <f>IF(AB$7&gt;$L39,(((IF(Data!$C$2&gt;0,(IF(OR(AB$5=Data!$F$2,AB$5=Data!$G$2,(IF(COUNTIF(Data!$A$2:$A$939,AB$7),AB$7=(VLOOKUP(AB$7,Data!$A$2:$A$852,1,FALSE)),0))),"H",IF(AND(AB$7&gt;=$J39,AB$7&lt;=$K39),($D39*(1-$P39)/$N39),0))),IF(AND(AB$7&gt;=$J39,AB$7&lt;=$K39),(($D39-$O39)/$N39),0))))),(((IF(Data!$C$2&gt;0,(IF(OR(AB$5=Data!$F$2,AB$5=Data!$G$2,(IF(COUNTIF(Data!$A$2:$A$939,AB$7),AB$7=(VLOOKUP(AB$7,Data!$A$2:$A$852,1,FALSE)),0))),"H",IF(AND(AB$7&gt;=$J39,AB$7&lt;=$L39),($D39*$P39/$M39),0))),IF(AND(AB$7&gt;=$J39,AB$7&lt;=$L39),(($D39*$P39)/$M39),0))))))</f>
        <v>0</v>
      </c>
      <c r="AC40" s="37">
        <f>IF(AC$7&gt;$L39,(((IF(Data!$C$2&gt;0,(IF(OR(AC$5=Data!$F$2,AC$5=Data!$G$2,(IF(COUNTIF(Data!$A$2:$A$939,AC$7),AC$7=(VLOOKUP(AC$7,Data!$A$2:$A$852,1,FALSE)),0))),"H",IF(AND(AC$7&gt;=$J39,AC$7&lt;=$K39),($D39*(1-$P39)/$N39),0))),IF(AND(AC$7&gt;=$J39,AC$7&lt;=$K39),(($D39-$O39)/$N39),0))))),(((IF(Data!$C$2&gt;0,(IF(OR(AC$5=Data!$F$2,AC$5=Data!$G$2,(IF(COUNTIF(Data!$A$2:$A$939,AC$7),AC$7=(VLOOKUP(AC$7,Data!$A$2:$A$852,1,FALSE)),0))),"H",IF(AND(AC$7&gt;=$J39,AC$7&lt;=$L39),($D39*$P39/$M39),0))),IF(AND(AC$7&gt;=$J39,AC$7&lt;=$L39),(($D39*$P39)/$M39),0))))))</f>
        <v>0</v>
      </c>
      <c r="AD40" s="37">
        <f>IF(AD$7&gt;$L39,(((IF(Data!$C$2&gt;0,(IF(OR(AD$5=Data!$F$2,AD$5=Data!$G$2,(IF(COUNTIF(Data!$A$2:$A$939,AD$7),AD$7=(VLOOKUP(AD$7,Data!$A$2:$A$852,1,FALSE)),0))),"H",IF(AND(AD$7&gt;=$J39,AD$7&lt;=$K39),($D39*(1-$P39)/$N39),0))),IF(AND(AD$7&gt;=$J39,AD$7&lt;=$K39),(($D39-$O39)/$N39),0))))),(((IF(Data!$C$2&gt;0,(IF(OR(AD$5=Data!$F$2,AD$5=Data!$G$2,(IF(COUNTIF(Data!$A$2:$A$939,AD$7),AD$7=(VLOOKUP(AD$7,Data!$A$2:$A$852,1,FALSE)),0))),"H",IF(AND(AD$7&gt;=$J39,AD$7&lt;=$L39),($D39*$P39/$M39),0))),IF(AND(AD$7&gt;=$J39,AD$7&lt;=$L39),(($D39*$P39)/$M39),0))))))</f>
        <v>0</v>
      </c>
      <c r="AE40" s="37">
        <f>IF(AE$7&gt;$L39,(((IF(Data!$C$2&gt;0,(IF(OR(AE$5=Data!$F$2,AE$5=Data!$G$2,(IF(COUNTIF(Data!$A$2:$A$939,AE$7),AE$7=(VLOOKUP(AE$7,Data!$A$2:$A$852,1,FALSE)),0))),"H",IF(AND(AE$7&gt;=$J39,AE$7&lt;=$K39),($D39*(1-$P39)/$N39),0))),IF(AND(AE$7&gt;=$J39,AE$7&lt;=$K39),(($D39-$O39)/$N39),0))))),(((IF(Data!$C$2&gt;0,(IF(OR(AE$5=Data!$F$2,AE$5=Data!$G$2,(IF(COUNTIF(Data!$A$2:$A$939,AE$7),AE$7=(VLOOKUP(AE$7,Data!$A$2:$A$852,1,FALSE)),0))),"H",IF(AND(AE$7&gt;=$J39,AE$7&lt;=$L39),($D39*$P39/$M39),0))),IF(AND(AE$7&gt;=$J39,AE$7&lt;=$L39),(($D39*$P39)/$M39),0))))))</f>
        <v>0</v>
      </c>
      <c r="AF40" s="37" t="str">
        <f>IF(AF$7&gt;$L39,(((IF(Data!$C$2&gt;0,(IF(OR(AF$5=Data!$F$2,AF$5=Data!$G$2,(IF(COUNTIF(Data!$A$2:$A$939,AF$7),AF$7=(VLOOKUP(AF$7,Data!$A$2:$A$852,1,FALSE)),0))),"H",IF(AND(AF$7&gt;=$J39,AF$7&lt;=$K39),($D39*(1-$P39)/$N39),0))),IF(AND(AF$7&gt;=$J39,AF$7&lt;=$K39),(($D39-$O39)/$N39),0))))),(((IF(Data!$C$2&gt;0,(IF(OR(AF$5=Data!$F$2,AF$5=Data!$G$2,(IF(COUNTIF(Data!$A$2:$A$939,AF$7),AF$7=(VLOOKUP(AF$7,Data!$A$2:$A$852,1,FALSE)),0))),"H",IF(AND(AF$7&gt;=$J39,AF$7&lt;=$L39),($D39*$P39/$M39),0))),IF(AND(AF$7&gt;=$J39,AF$7&lt;=$L39),(($D39*$P39)/$M39),0))))))</f>
        <v>H</v>
      </c>
      <c r="AG40" s="37" t="str">
        <f>IF(AG$7&gt;$L39,(((IF(Data!$C$2&gt;0,(IF(OR(AG$5=Data!$F$2,AG$5=Data!$G$2,(IF(COUNTIF(Data!$A$2:$A$939,AG$7),AG$7=(VLOOKUP(AG$7,Data!$A$2:$A$852,1,FALSE)),0))),"H",IF(AND(AG$7&gt;=$J39,AG$7&lt;=$K39),($D39*(1-$P39)/$N39),0))),IF(AND(AG$7&gt;=$J39,AG$7&lt;=$K39),(($D39-$O39)/$N39),0))))),(((IF(Data!$C$2&gt;0,(IF(OR(AG$5=Data!$F$2,AG$5=Data!$G$2,(IF(COUNTIF(Data!$A$2:$A$939,AG$7),AG$7=(VLOOKUP(AG$7,Data!$A$2:$A$852,1,FALSE)),0))),"H",IF(AND(AG$7&gt;=$J39,AG$7&lt;=$L39),($D39*$P39/$M39),0))),IF(AND(AG$7&gt;=$J39,AG$7&lt;=$L39),(($D39*$P39)/$M39),0))))))</f>
        <v>H</v>
      </c>
      <c r="AH40" s="37">
        <f>IF(AH$7&gt;$L39,(((IF(Data!$C$2&gt;0,(IF(OR(AH$5=Data!$F$2,AH$5=Data!$G$2,(IF(COUNTIF(Data!$A$2:$A$939,AH$7),AH$7=(VLOOKUP(AH$7,Data!$A$2:$A$852,1,FALSE)),0))),"H",IF(AND(AH$7&gt;=$J39,AH$7&lt;=$K39),($D39*(1-$P39)/$N39),0))),IF(AND(AH$7&gt;=$J39,AH$7&lt;=$K39),(($D39-$O39)/$N39),0))))),(((IF(Data!$C$2&gt;0,(IF(OR(AH$5=Data!$F$2,AH$5=Data!$G$2,(IF(COUNTIF(Data!$A$2:$A$939,AH$7),AH$7=(VLOOKUP(AH$7,Data!$A$2:$A$852,1,FALSE)),0))),"H",IF(AND(AH$7&gt;=$J39,AH$7&lt;=$L39),($D39*$P39/$M39),0))),IF(AND(AH$7&gt;=$J39,AH$7&lt;=$L39),(($D39*$P39)/$M39),0))))))</f>
        <v>0</v>
      </c>
      <c r="AI40" s="37">
        <f>IF(AI$7&gt;$L39,(((IF(Data!$C$2&gt;0,(IF(OR(AI$5=Data!$F$2,AI$5=Data!$G$2,(IF(COUNTIF(Data!$A$2:$A$939,AI$7),AI$7=(VLOOKUP(AI$7,Data!$A$2:$A$852,1,FALSE)),0))),"H",IF(AND(AI$7&gt;=$J39,AI$7&lt;=$K39),($D39*(1-$P39)/$N39),0))),IF(AND(AI$7&gt;=$J39,AI$7&lt;=$K39),(($D39-$O39)/$N39),0))))),(((IF(Data!$C$2&gt;0,(IF(OR(AI$5=Data!$F$2,AI$5=Data!$G$2,(IF(COUNTIF(Data!$A$2:$A$939,AI$7),AI$7=(VLOOKUP(AI$7,Data!$A$2:$A$852,1,FALSE)),0))),"H",IF(AND(AI$7&gt;=$J39,AI$7&lt;=$L39),($D39*$P39/$M39),0))),IF(AND(AI$7&gt;=$J39,AI$7&lt;=$L39),(($D39*$P39)/$M39),0))))))</f>
        <v>0</v>
      </c>
      <c r="AJ40" s="37">
        <f>IF(AJ$7&gt;$L39,(((IF(Data!$C$2&gt;0,(IF(OR(AJ$5=Data!$F$2,AJ$5=Data!$G$2,(IF(COUNTIF(Data!$A$2:$A$939,AJ$7),AJ$7=(VLOOKUP(AJ$7,Data!$A$2:$A$852,1,FALSE)),0))),"H",IF(AND(AJ$7&gt;=$J39,AJ$7&lt;=$K39),($D39*(1-$P39)/$N39),0))),IF(AND(AJ$7&gt;=$J39,AJ$7&lt;=$K39),(($D39-$O39)/$N39),0))))),(((IF(Data!$C$2&gt;0,(IF(OR(AJ$5=Data!$F$2,AJ$5=Data!$G$2,(IF(COUNTIF(Data!$A$2:$A$939,AJ$7),AJ$7=(VLOOKUP(AJ$7,Data!$A$2:$A$852,1,FALSE)),0))),"H",IF(AND(AJ$7&gt;=$J39,AJ$7&lt;=$L39),($D39*$P39/$M39),0))),IF(AND(AJ$7&gt;=$J39,AJ$7&lt;=$L39),(($D39*$P39)/$M39),0))))))</f>
        <v>0</v>
      </c>
      <c r="AK40" s="37">
        <f>IF(AK$7&gt;$L39,(((IF(Data!$C$2&gt;0,(IF(OR(AK$5=Data!$F$2,AK$5=Data!$G$2,(IF(COUNTIF(Data!$A$2:$A$939,AK$7),AK$7=(VLOOKUP(AK$7,Data!$A$2:$A$852,1,FALSE)),0))),"H",IF(AND(AK$7&gt;=$J39,AK$7&lt;=$K39),($D39*(1-$P39)/$N39),0))),IF(AND(AK$7&gt;=$J39,AK$7&lt;=$K39),(($D39-$O39)/$N39),0))))),(((IF(Data!$C$2&gt;0,(IF(OR(AK$5=Data!$F$2,AK$5=Data!$G$2,(IF(COUNTIF(Data!$A$2:$A$939,AK$7),AK$7=(VLOOKUP(AK$7,Data!$A$2:$A$852,1,FALSE)),0))),"H",IF(AND(AK$7&gt;=$J39,AK$7&lt;=$L39),($D39*$P39/$M39),0))),IF(AND(AK$7&gt;=$J39,AK$7&lt;=$L39),(($D39*$P39)/$M39),0))))))</f>
        <v>0</v>
      </c>
      <c r="AL40" s="37">
        <f>IF(AL$7&gt;$L39,(((IF(Data!$C$2&gt;0,(IF(OR(AL$5=Data!$F$2,AL$5=Data!$G$2,(IF(COUNTIF(Data!$A$2:$A$939,AL$7),AL$7=(VLOOKUP(AL$7,Data!$A$2:$A$852,1,FALSE)),0))),"H",IF(AND(AL$7&gt;=$J39,AL$7&lt;=$K39),($D39*(1-$P39)/$N39),0))),IF(AND(AL$7&gt;=$J39,AL$7&lt;=$K39),(($D39-$O39)/$N39),0))))),(((IF(Data!$C$2&gt;0,(IF(OR(AL$5=Data!$F$2,AL$5=Data!$G$2,(IF(COUNTIF(Data!$A$2:$A$939,AL$7),AL$7=(VLOOKUP(AL$7,Data!$A$2:$A$852,1,FALSE)),0))),"H",IF(AND(AL$7&gt;=$J39,AL$7&lt;=$L39),($D39*$P39/$M39),0))),IF(AND(AL$7&gt;=$J39,AL$7&lt;=$L39),(($D39*$P39)/$M39),0))))))</f>
        <v>0</v>
      </c>
      <c r="AM40" s="37" t="str">
        <f>IF(AM$7&gt;$L39,(((IF(Data!$C$2&gt;0,(IF(OR(AM$5=Data!$F$2,AM$5=Data!$G$2,(IF(COUNTIF(Data!$A$2:$A$939,AM$7),AM$7=(VLOOKUP(AM$7,Data!$A$2:$A$852,1,FALSE)),0))),"H",IF(AND(AM$7&gt;=$J39,AM$7&lt;=$K39),($D39*(1-$P39)/$N39),0))),IF(AND(AM$7&gt;=$J39,AM$7&lt;=$K39),(($D39-$O39)/$N39),0))))),(((IF(Data!$C$2&gt;0,(IF(OR(AM$5=Data!$F$2,AM$5=Data!$G$2,(IF(COUNTIF(Data!$A$2:$A$939,AM$7),AM$7=(VLOOKUP(AM$7,Data!$A$2:$A$852,1,FALSE)),0))),"H",IF(AND(AM$7&gt;=$J39,AM$7&lt;=$L39),($D39*$P39/$M39),0))),IF(AND(AM$7&gt;=$J39,AM$7&lt;=$L39),(($D39*$P39)/$M39),0))))))</f>
        <v>H</v>
      </c>
      <c r="AN40" s="37" t="str">
        <f>IF(AN$7&gt;$L39,(((IF(Data!$C$2&gt;0,(IF(OR(AN$5=Data!$F$2,AN$5=Data!$G$2,(IF(COUNTIF(Data!$A$2:$A$939,AN$7),AN$7=(VLOOKUP(AN$7,Data!$A$2:$A$852,1,FALSE)),0))),"H",IF(AND(AN$7&gt;=$J39,AN$7&lt;=$K39),($D39*(1-$P39)/$N39),0))),IF(AND(AN$7&gt;=$J39,AN$7&lt;=$K39),(($D39-$O39)/$N39),0))))),(((IF(Data!$C$2&gt;0,(IF(OR(AN$5=Data!$F$2,AN$5=Data!$G$2,(IF(COUNTIF(Data!$A$2:$A$939,AN$7),AN$7=(VLOOKUP(AN$7,Data!$A$2:$A$852,1,FALSE)),0))),"H",IF(AND(AN$7&gt;=$J39,AN$7&lt;=$L39),($D39*$P39/$M39),0))),IF(AND(AN$7&gt;=$J39,AN$7&lt;=$L39),(($D39*$P39)/$M39),0))))))</f>
        <v>H</v>
      </c>
      <c r="AO40" s="37">
        <f>IF(AO$7&gt;$L39,(((IF(Data!$C$2&gt;0,(IF(OR(AO$5=Data!$F$2,AO$5=Data!$G$2,(IF(COUNTIF(Data!$A$2:$A$939,AO$7),AO$7=(VLOOKUP(AO$7,Data!$A$2:$A$852,1,FALSE)),0))),"H",IF(AND(AO$7&gt;=$J39,AO$7&lt;=$K39),($D39*(1-$P39)/$N39),0))),IF(AND(AO$7&gt;=$J39,AO$7&lt;=$K39),(($D39-$O39)/$N39),0))))),(((IF(Data!$C$2&gt;0,(IF(OR(AO$5=Data!$F$2,AO$5=Data!$G$2,(IF(COUNTIF(Data!$A$2:$A$939,AO$7),AO$7=(VLOOKUP(AO$7,Data!$A$2:$A$852,1,FALSE)),0))),"H",IF(AND(AO$7&gt;=$J39,AO$7&lt;=$L39),($D39*$P39/$M39),0))),IF(AND(AO$7&gt;=$J39,AO$7&lt;=$L39),(($D39*$P39)/$M39),0))))))</f>
        <v>0</v>
      </c>
      <c r="AP40" s="37">
        <f>IF(AP$7&gt;$L39,(((IF(Data!$C$2&gt;0,(IF(OR(AP$5=Data!$F$2,AP$5=Data!$G$2,(IF(COUNTIF(Data!$A$2:$A$939,AP$7),AP$7=(VLOOKUP(AP$7,Data!$A$2:$A$852,1,FALSE)),0))),"H",IF(AND(AP$7&gt;=$J39,AP$7&lt;=$K39),($D39*(1-$P39)/$N39),0))),IF(AND(AP$7&gt;=$J39,AP$7&lt;=$K39),(($D39-$O39)/$N39),0))))),(((IF(Data!$C$2&gt;0,(IF(OR(AP$5=Data!$F$2,AP$5=Data!$G$2,(IF(COUNTIF(Data!$A$2:$A$939,AP$7),AP$7=(VLOOKUP(AP$7,Data!$A$2:$A$852,1,FALSE)),0))),"H",IF(AND(AP$7&gt;=$J39,AP$7&lt;=$L39),($D39*$P39/$M39),0))),IF(AND(AP$7&gt;=$J39,AP$7&lt;=$L39),(($D39*$P39)/$M39),0))))))</f>
        <v>0</v>
      </c>
      <c r="AQ40" s="37">
        <f>IF(AQ$7&gt;$L39,(((IF(Data!$C$2&gt;0,(IF(OR(AQ$5=Data!$F$2,AQ$5=Data!$G$2,(IF(COUNTIF(Data!$A$2:$A$939,AQ$7),AQ$7=(VLOOKUP(AQ$7,Data!$A$2:$A$852,1,FALSE)),0))),"H",IF(AND(AQ$7&gt;=$J39,AQ$7&lt;=$K39),($D39*(1-$P39)/$N39),0))),IF(AND(AQ$7&gt;=$J39,AQ$7&lt;=$K39),(($D39-$O39)/$N39),0))))),(((IF(Data!$C$2&gt;0,(IF(OR(AQ$5=Data!$F$2,AQ$5=Data!$G$2,(IF(COUNTIF(Data!$A$2:$A$939,AQ$7),AQ$7=(VLOOKUP(AQ$7,Data!$A$2:$A$852,1,FALSE)),0))),"H",IF(AND(AQ$7&gt;=$J39,AQ$7&lt;=$L39),($D39*$P39/$M39),0))),IF(AND(AQ$7&gt;=$J39,AQ$7&lt;=$L39),(($D39*$P39)/$M39),0))))))</f>
        <v>0</v>
      </c>
      <c r="AR40" s="37">
        <f>IF(AR$7&gt;$L39,(((IF(Data!$C$2&gt;0,(IF(OR(AR$5=Data!$F$2,AR$5=Data!$G$2,(IF(COUNTIF(Data!$A$2:$A$939,AR$7),AR$7=(VLOOKUP(AR$7,Data!$A$2:$A$852,1,FALSE)),0))),"H",IF(AND(AR$7&gt;=$J39,AR$7&lt;=$K39),($D39*(1-$P39)/$N39),0))),IF(AND(AR$7&gt;=$J39,AR$7&lt;=$K39),(($D39-$O39)/$N39),0))))),(((IF(Data!$C$2&gt;0,(IF(OR(AR$5=Data!$F$2,AR$5=Data!$G$2,(IF(COUNTIF(Data!$A$2:$A$939,AR$7),AR$7=(VLOOKUP(AR$7,Data!$A$2:$A$852,1,FALSE)),0))),"H",IF(AND(AR$7&gt;=$J39,AR$7&lt;=$L39),($D39*$P39/$M39),0))),IF(AND(AR$7&gt;=$J39,AR$7&lt;=$L39),(($D39*$P39)/$M39),0))))))</f>
        <v>0</v>
      </c>
      <c r="AS40" s="37">
        <f>IF(AS$7&gt;$L39,(((IF(Data!$C$2&gt;0,(IF(OR(AS$5=Data!$F$2,AS$5=Data!$G$2,(IF(COUNTIF(Data!$A$2:$A$939,AS$7),AS$7=(VLOOKUP(AS$7,Data!$A$2:$A$852,1,FALSE)),0))),"H",IF(AND(AS$7&gt;=$J39,AS$7&lt;=$K39),($D39*(1-$P39)/$N39),0))),IF(AND(AS$7&gt;=$J39,AS$7&lt;=$K39),(($D39-$O39)/$N39),0))))),(((IF(Data!$C$2&gt;0,(IF(OR(AS$5=Data!$F$2,AS$5=Data!$G$2,(IF(COUNTIF(Data!$A$2:$A$939,AS$7),AS$7=(VLOOKUP(AS$7,Data!$A$2:$A$852,1,FALSE)),0))),"H",IF(AND(AS$7&gt;=$J39,AS$7&lt;=$L39),($D39*$P39/$M39),0))),IF(AND(AS$7&gt;=$J39,AS$7&lt;=$L39),(($D39*$P39)/$M39),0))))))</f>
        <v>0</v>
      </c>
      <c r="AT40" s="37" t="str">
        <f>IF(AT$7&gt;$L39,(((IF(Data!$C$2&gt;0,(IF(OR(AT$5=Data!$F$2,AT$5=Data!$G$2,(IF(COUNTIF(Data!$A$2:$A$939,AT$7),AT$7=(VLOOKUP(AT$7,Data!$A$2:$A$852,1,FALSE)),0))),"H",IF(AND(AT$7&gt;=$J39,AT$7&lt;=$K39),($D39*(1-$P39)/$N39),0))),IF(AND(AT$7&gt;=$J39,AT$7&lt;=$K39),(($D39-$O39)/$N39),0))))),(((IF(Data!$C$2&gt;0,(IF(OR(AT$5=Data!$F$2,AT$5=Data!$G$2,(IF(COUNTIF(Data!$A$2:$A$939,AT$7),AT$7=(VLOOKUP(AT$7,Data!$A$2:$A$852,1,FALSE)),0))),"H",IF(AND(AT$7&gt;=$J39,AT$7&lt;=$L39),($D39*$P39/$M39),0))),IF(AND(AT$7&gt;=$J39,AT$7&lt;=$L39),(($D39*$P39)/$M39),0))))))</f>
        <v>H</v>
      </c>
      <c r="AU40" s="37" t="str">
        <f>IF(AU$7&gt;$L39,(((IF(Data!$C$2&gt;0,(IF(OR(AU$5=Data!$F$2,AU$5=Data!$G$2,(IF(COUNTIF(Data!$A$2:$A$939,AU$7),AU$7=(VLOOKUP(AU$7,Data!$A$2:$A$852,1,FALSE)),0))),"H",IF(AND(AU$7&gt;=$J39,AU$7&lt;=$K39),($D39*(1-$P39)/$N39),0))),IF(AND(AU$7&gt;=$J39,AU$7&lt;=$K39),(($D39-$O39)/$N39),0))))),(((IF(Data!$C$2&gt;0,(IF(OR(AU$5=Data!$F$2,AU$5=Data!$G$2,(IF(COUNTIF(Data!$A$2:$A$939,AU$7),AU$7=(VLOOKUP(AU$7,Data!$A$2:$A$852,1,FALSE)),0))),"H",IF(AND(AU$7&gt;=$J39,AU$7&lt;=$L39),($D39*$P39/$M39),0))),IF(AND(AU$7&gt;=$J39,AU$7&lt;=$L39),(($D39*$P39)/$M39),0))))))</f>
        <v>H</v>
      </c>
      <c r="AV40" s="37">
        <f>IF(AV$7&gt;$L39,(((IF(Data!$C$2&gt;0,(IF(OR(AV$5=Data!$F$2,AV$5=Data!$G$2,(IF(COUNTIF(Data!$A$2:$A$939,AV$7),AV$7=(VLOOKUP(AV$7,Data!$A$2:$A$852,1,FALSE)),0))),"H",IF(AND(AV$7&gt;=$J39,AV$7&lt;=$K39),($D39*(1-$P39)/$N39),0))),IF(AND(AV$7&gt;=$J39,AV$7&lt;=$K39),(($D39-$O39)/$N39),0))))),(((IF(Data!$C$2&gt;0,(IF(OR(AV$5=Data!$F$2,AV$5=Data!$G$2,(IF(COUNTIF(Data!$A$2:$A$939,AV$7),AV$7=(VLOOKUP(AV$7,Data!$A$2:$A$852,1,FALSE)),0))),"H",IF(AND(AV$7&gt;=$J39,AV$7&lt;=$L39),($D39*$P39/$M39),0))),IF(AND(AV$7&gt;=$J39,AV$7&lt;=$L39),(($D39*$P39)/$M39),0))))))</f>
        <v>0</v>
      </c>
      <c r="AW40" s="37">
        <f>IF(AW$7&gt;$L39,(((IF(Data!$C$2&gt;0,(IF(OR(AW$5=Data!$F$2,AW$5=Data!$G$2,(IF(COUNTIF(Data!$A$2:$A$939,AW$7),AW$7=(VLOOKUP(AW$7,Data!$A$2:$A$852,1,FALSE)),0))),"H",IF(AND(AW$7&gt;=$J39,AW$7&lt;=$K39),($D39*(1-$P39)/$N39),0))),IF(AND(AW$7&gt;=$J39,AW$7&lt;=$K39),(($D39-$O39)/$N39),0))))),(((IF(Data!$C$2&gt;0,(IF(OR(AW$5=Data!$F$2,AW$5=Data!$G$2,(IF(COUNTIF(Data!$A$2:$A$939,AW$7),AW$7=(VLOOKUP(AW$7,Data!$A$2:$A$852,1,FALSE)),0))),"H",IF(AND(AW$7&gt;=$J39,AW$7&lt;=$L39),($D39*$P39/$M39),0))),IF(AND(AW$7&gt;=$J39,AW$7&lt;=$L39),(($D39*$P39)/$M39),0))))))</f>
        <v>0</v>
      </c>
      <c r="AX40" s="37">
        <f>IF(AX$7&gt;$L39,(((IF(Data!$C$2&gt;0,(IF(OR(AX$5=Data!$F$2,AX$5=Data!$G$2,(IF(COUNTIF(Data!$A$2:$A$939,AX$7),AX$7=(VLOOKUP(AX$7,Data!$A$2:$A$852,1,FALSE)),0))),"H",IF(AND(AX$7&gt;=$J39,AX$7&lt;=$K39),($D39*(1-$P39)/$N39),0))),IF(AND(AX$7&gt;=$J39,AX$7&lt;=$K39),(($D39-$O39)/$N39),0))))),(((IF(Data!$C$2&gt;0,(IF(OR(AX$5=Data!$F$2,AX$5=Data!$G$2,(IF(COUNTIF(Data!$A$2:$A$939,AX$7),AX$7=(VLOOKUP(AX$7,Data!$A$2:$A$852,1,FALSE)),0))),"H",IF(AND(AX$7&gt;=$J39,AX$7&lt;=$L39),($D39*$P39/$M39),0))),IF(AND(AX$7&gt;=$J39,AX$7&lt;=$L39),(($D39*$P39)/$M39),0))))))</f>
        <v>0</v>
      </c>
      <c r="AY40" s="37">
        <f>IF(AY$7&gt;$L39,(((IF(Data!$C$2&gt;0,(IF(OR(AY$5=Data!$F$2,AY$5=Data!$G$2,(IF(COUNTIF(Data!$A$2:$A$939,AY$7),AY$7=(VLOOKUP(AY$7,Data!$A$2:$A$852,1,FALSE)),0))),"H",IF(AND(AY$7&gt;=$J39,AY$7&lt;=$K39),($D39*(1-$P39)/$N39),0))),IF(AND(AY$7&gt;=$J39,AY$7&lt;=$K39),(($D39-$O39)/$N39),0))))),(((IF(Data!$C$2&gt;0,(IF(OR(AY$5=Data!$F$2,AY$5=Data!$G$2,(IF(COUNTIF(Data!$A$2:$A$939,AY$7),AY$7=(VLOOKUP(AY$7,Data!$A$2:$A$852,1,FALSE)),0))),"H",IF(AND(AY$7&gt;=$J39,AY$7&lt;=$L39),($D39*$P39/$M39),0))),IF(AND(AY$7&gt;=$J39,AY$7&lt;=$L39),(($D39*$P39)/$M39),0))))))</f>
        <v>0</v>
      </c>
      <c r="AZ40" s="37">
        <f>IF(AZ$7&gt;$L39,(((IF(Data!$C$2&gt;0,(IF(OR(AZ$5=Data!$F$2,AZ$5=Data!$G$2,(IF(COUNTIF(Data!$A$2:$A$939,AZ$7),AZ$7=(VLOOKUP(AZ$7,Data!$A$2:$A$852,1,FALSE)),0))),"H",IF(AND(AZ$7&gt;=$J39,AZ$7&lt;=$K39),($D39*(1-$P39)/$N39),0))),IF(AND(AZ$7&gt;=$J39,AZ$7&lt;=$K39),(($D39-$O39)/$N39),0))))),(((IF(Data!$C$2&gt;0,(IF(OR(AZ$5=Data!$F$2,AZ$5=Data!$G$2,(IF(COUNTIF(Data!$A$2:$A$939,AZ$7),AZ$7=(VLOOKUP(AZ$7,Data!$A$2:$A$852,1,FALSE)),0))),"H",IF(AND(AZ$7&gt;=$J39,AZ$7&lt;=$L39),($D39*$P39/$M39),0))),IF(AND(AZ$7&gt;=$J39,AZ$7&lt;=$L39),(($D39*$P39)/$M39),0))))))</f>
        <v>0</v>
      </c>
      <c r="BA40" s="37" t="str">
        <f>IF(BA$7&gt;$L39,(((IF(Data!$C$2&gt;0,(IF(OR(BA$5=Data!$F$2,BA$5=Data!$G$2,(IF(COUNTIF(Data!$A$2:$A$939,BA$7),BA$7=(VLOOKUP(BA$7,Data!$A$2:$A$852,1,FALSE)),0))),"H",IF(AND(BA$7&gt;=$J39,BA$7&lt;=$K39),($D39*(1-$P39)/$N39),0))),IF(AND(BA$7&gt;=$J39,BA$7&lt;=$K39),(($D39-$O39)/$N39),0))))),(((IF(Data!$C$2&gt;0,(IF(OR(BA$5=Data!$F$2,BA$5=Data!$G$2,(IF(COUNTIF(Data!$A$2:$A$939,BA$7),BA$7=(VLOOKUP(BA$7,Data!$A$2:$A$852,1,FALSE)),0))),"H",IF(AND(BA$7&gt;=$J39,BA$7&lt;=$L39),($D39*$P39/$M39),0))),IF(AND(BA$7&gt;=$J39,BA$7&lt;=$L39),(($D39*$P39)/$M39),0))))))</f>
        <v>H</v>
      </c>
      <c r="BB40" s="37" t="str">
        <f>IF(BB$7&gt;$L39,(((IF(Data!$C$2&gt;0,(IF(OR(BB$5=Data!$F$2,BB$5=Data!$G$2,(IF(COUNTIF(Data!$A$2:$A$939,BB$7),BB$7=(VLOOKUP(BB$7,Data!$A$2:$A$852,1,FALSE)),0))),"H",IF(AND(BB$7&gt;=$J39,BB$7&lt;=$K39),($D39*(1-$P39)/$N39),0))),IF(AND(BB$7&gt;=$J39,BB$7&lt;=$K39),(($D39-$O39)/$N39),0))))),(((IF(Data!$C$2&gt;0,(IF(OR(BB$5=Data!$F$2,BB$5=Data!$G$2,(IF(COUNTIF(Data!$A$2:$A$939,BB$7),BB$7=(VLOOKUP(BB$7,Data!$A$2:$A$852,1,FALSE)),0))),"H",IF(AND(BB$7&gt;=$J39,BB$7&lt;=$L39),($D39*$P39/$M39),0))),IF(AND(BB$7&gt;=$J39,BB$7&lt;=$L39),(($D39*$P39)/$M39),0))))))</f>
        <v>H</v>
      </c>
      <c r="BC40" s="37">
        <f>IF(BC$7&gt;$L39,(((IF(Data!$C$2&gt;0,(IF(OR(BC$5=Data!$F$2,BC$5=Data!$G$2,(IF(COUNTIF(Data!$A$2:$A$939,BC$7),BC$7=(VLOOKUP(BC$7,Data!$A$2:$A$852,1,FALSE)),0))),"H",IF(AND(BC$7&gt;=$J39,BC$7&lt;=$K39),($D39*(1-$P39)/$N39),0))),IF(AND(BC$7&gt;=$J39,BC$7&lt;=$K39),(($D39-$O39)/$N39),0))))),(((IF(Data!$C$2&gt;0,(IF(OR(BC$5=Data!$F$2,BC$5=Data!$G$2,(IF(COUNTIF(Data!$A$2:$A$939,BC$7),BC$7=(VLOOKUP(BC$7,Data!$A$2:$A$852,1,FALSE)),0))),"H",IF(AND(BC$7&gt;=$J39,BC$7&lt;=$L39),($D39*$P39/$M39),0))),IF(AND(BC$7&gt;=$J39,BC$7&lt;=$L39),(($D39*$P39)/$M39),0))))))</f>
        <v>0</v>
      </c>
      <c r="BD40" s="37">
        <f>IF(BD$7&gt;$L39,(((IF(Data!$C$2&gt;0,(IF(OR(BD$5=Data!$F$2,BD$5=Data!$G$2,(IF(COUNTIF(Data!$A$2:$A$939,BD$7),BD$7=(VLOOKUP(BD$7,Data!$A$2:$A$852,1,FALSE)),0))),"H",IF(AND(BD$7&gt;=$J39,BD$7&lt;=$K39),($D39*(1-$P39)/$N39),0))),IF(AND(BD$7&gt;=$J39,BD$7&lt;=$K39),(($D39-$O39)/$N39),0))))),(((IF(Data!$C$2&gt;0,(IF(OR(BD$5=Data!$F$2,BD$5=Data!$G$2,(IF(COUNTIF(Data!$A$2:$A$939,BD$7),BD$7=(VLOOKUP(BD$7,Data!$A$2:$A$852,1,FALSE)),0))),"H",IF(AND(BD$7&gt;=$J39,BD$7&lt;=$L39),($D39*$P39/$M39),0))),IF(AND(BD$7&gt;=$J39,BD$7&lt;=$L39),(($D39*$P39)/$M39),0))))))</f>
        <v>0</v>
      </c>
      <c r="BE40" s="37">
        <f>IF(BE$7&gt;$L39,(((IF(Data!$C$2&gt;0,(IF(OR(BE$5=Data!$F$2,BE$5=Data!$G$2,(IF(COUNTIF(Data!$A$2:$A$939,BE$7),BE$7=(VLOOKUP(BE$7,Data!$A$2:$A$852,1,FALSE)),0))),"H",IF(AND(BE$7&gt;=$J39,BE$7&lt;=$K39),($D39*(1-$P39)/$N39),0))),IF(AND(BE$7&gt;=$J39,BE$7&lt;=$K39),(($D39-$O39)/$N39),0))))),(((IF(Data!$C$2&gt;0,(IF(OR(BE$5=Data!$F$2,BE$5=Data!$G$2,(IF(COUNTIF(Data!$A$2:$A$939,BE$7),BE$7=(VLOOKUP(BE$7,Data!$A$2:$A$852,1,FALSE)),0))),"H",IF(AND(BE$7&gt;=$J39,BE$7&lt;=$L39),($D39*$P39/$M39),0))),IF(AND(BE$7&gt;=$J39,BE$7&lt;=$L39),(($D39*$P39)/$M39),0))))))</f>
        <v>0</v>
      </c>
      <c r="BF40" s="37">
        <f>IF(BF$7&gt;$L39,(((IF(Data!$C$2&gt;0,(IF(OR(BF$5=Data!$F$2,BF$5=Data!$G$2,(IF(COUNTIF(Data!$A$2:$A$939,BF$7),BF$7=(VLOOKUP(BF$7,Data!$A$2:$A$852,1,FALSE)),0))),"H",IF(AND(BF$7&gt;=$J39,BF$7&lt;=$K39),($D39*(1-$P39)/$N39),0))),IF(AND(BF$7&gt;=$J39,BF$7&lt;=$K39),(($D39-$O39)/$N39),0))))),(((IF(Data!$C$2&gt;0,(IF(OR(BF$5=Data!$F$2,BF$5=Data!$G$2,(IF(COUNTIF(Data!$A$2:$A$939,BF$7),BF$7=(VLOOKUP(BF$7,Data!$A$2:$A$852,1,FALSE)),0))),"H",IF(AND(BF$7&gt;=$J39,BF$7&lt;=$L39),($D39*$P39/$M39),0))),IF(AND(BF$7&gt;=$J39,BF$7&lt;=$L39),(($D39*$P39)/$M39),0))))))</f>
        <v>0</v>
      </c>
      <c r="BG40" s="37">
        <f>IF(BG$7&gt;$L39,(((IF(Data!$C$2&gt;0,(IF(OR(BG$5=Data!$F$2,BG$5=Data!$G$2,(IF(COUNTIF(Data!$A$2:$A$939,BG$7),BG$7=(VLOOKUP(BG$7,Data!$A$2:$A$852,1,FALSE)),0))),"H",IF(AND(BG$7&gt;=$J39,BG$7&lt;=$K39),($D39*(1-$P39)/$N39),0))),IF(AND(BG$7&gt;=$J39,BG$7&lt;=$K39),(($D39-$O39)/$N39),0))))),(((IF(Data!$C$2&gt;0,(IF(OR(BG$5=Data!$F$2,BG$5=Data!$G$2,(IF(COUNTIF(Data!$A$2:$A$939,BG$7),BG$7=(VLOOKUP(BG$7,Data!$A$2:$A$852,1,FALSE)),0))),"H",IF(AND(BG$7&gt;=$J39,BG$7&lt;=$L39),($D39*$P39/$M39),0))),IF(AND(BG$7&gt;=$J39,BG$7&lt;=$L39),(($D39*$P39)/$M39),0))))))</f>
        <v>0</v>
      </c>
      <c r="BH40" s="37" t="str">
        <f>IF(BH$7&gt;$L39,(((IF(Data!$C$2&gt;0,(IF(OR(BH$5=Data!$F$2,BH$5=Data!$G$2,(IF(COUNTIF(Data!$A$2:$A$939,BH$7),BH$7=(VLOOKUP(BH$7,Data!$A$2:$A$852,1,FALSE)),0))),"H",IF(AND(BH$7&gt;=$J39,BH$7&lt;=$K39),($D39*(1-$P39)/$N39),0))),IF(AND(BH$7&gt;=$J39,BH$7&lt;=$K39),(($D39-$O39)/$N39),0))))),(((IF(Data!$C$2&gt;0,(IF(OR(BH$5=Data!$F$2,BH$5=Data!$G$2,(IF(COUNTIF(Data!$A$2:$A$939,BH$7),BH$7=(VLOOKUP(BH$7,Data!$A$2:$A$852,1,FALSE)),0))),"H",IF(AND(BH$7&gt;=$J39,BH$7&lt;=$L39),($D39*$P39/$M39),0))),IF(AND(BH$7&gt;=$J39,BH$7&lt;=$L39),(($D39*$P39)/$M39),0))))))</f>
        <v>H</v>
      </c>
      <c r="BI40" s="37" t="str">
        <f>IF(BI$7&gt;$L39,(((IF(Data!$C$2&gt;0,(IF(OR(BI$5=Data!$F$2,BI$5=Data!$G$2,(IF(COUNTIF(Data!$A$2:$A$939,BI$7),BI$7=(VLOOKUP(BI$7,Data!$A$2:$A$852,1,FALSE)),0))),"H",IF(AND(BI$7&gt;=$J39,BI$7&lt;=$K39),($D39*(1-$P39)/$N39),0))),IF(AND(BI$7&gt;=$J39,BI$7&lt;=$K39),(($D39-$O39)/$N39),0))))),(((IF(Data!$C$2&gt;0,(IF(OR(BI$5=Data!$F$2,BI$5=Data!$G$2,(IF(COUNTIF(Data!$A$2:$A$939,BI$7),BI$7=(VLOOKUP(BI$7,Data!$A$2:$A$852,1,FALSE)),0))),"H",IF(AND(BI$7&gt;=$J39,BI$7&lt;=$L39),($D39*$P39/$M39),0))),IF(AND(BI$7&gt;=$J39,BI$7&lt;=$L39),(($D39*$P39)/$M39),0))))))</f>
        <v>H</v>
      </c>
      <c r="BJ40" s="37">
        <f>IF(BJ$7&gt;$L39,(((IF(Data!$C$2&gt;0,(IF(OR(BJ$5=Data!$F$2,BJ$5=Data!$G$2,(IF(COUNTIF(Data!$A$2:$A$939,BJ$7),BJ$7=(VLOOKUP(BJ$7,Data!$A$2:$A$852,1,FALSE)),0))),"H",IF(AND(BJ$7&gt;=$J39,BJ$7&lt;=$K39),($D39*(1-$P39)/$N39),0))),IF(AND(BJ$7&gt;=$J39,BJ$7&lt;=$K39),(($D39-$O39)/$N39),0))))),(((IF(Data!$C$2&gt;0,(IF(OR(BJ$5=Data!$F$2,BJ$5=Data!$G$2,(IF(COUNTIF(Data!$A$2:$A$939,BJ$7),BJ$7=(VLOOKUP(BJ$7,Data!$A$2:$A$852,1,FALSE)),0))),"H",IF(AND(BJ$7&gt;=$J39,BJ$7&lt;=$L39),($D39*$P39/$M39),0))),IF(AND(BJ$7&gt;=$J39,BJ$7&lt;=$L39),(($D39*$P39)/$M39),0))))))</f>
        <v>0</v>
      </c>
      <c r="BK40" s="37">
        <f>IF(BK$7&gt;$L39,(((IF(Data!$C$2&gt;0,(IF(OR(BK$5=Data!$F$2,BK$5=Data!$G$2,(IF(COUNTIF(Data!$A$2:$A$939,BK$7),BK$7=(VLOOKUP(BK$7,Data!$A$2:$A$852,1,FALSE)),0))),"H",IF(AND(BK$7&gt;=$J39,BK$7&lt;=$K39),($D39*(1-$P39)/$N39),0))),IF(AND(BK$7&gt;=$J39,BK$7&lt;=$K39),(($D39-$O39)/$N39),0))))),(((IF(Data!$C$2&gt;0,(IF(OR(BK$5=Data!$F$2,BK$5=Data!$G$2,(IF(COUNTIF(Data!$A$2:$A$939,BK$7),BK$7=(VLOOKUP(BK$7,Data!$A$2:$A$852,1,FALSE)),0))),"H",IF(AND(BK$7&gt;=$J39,BK$7&lt;=$L39),($D39*$P39/$M39),0))),IF(AND(BK$7&gt;=$J39,BK$7&lt;=$L39),(($D39*$P39)/$M39),0))))))</f>
        <v>0</v>
      </c>
      <c r="BL40" s="37">
        <f>IF(BL$7&gt;$L39,(((IF(Data!$C$2&gt;0,(IF(OR(BL$5=Data!$F$2,BL$5=Data!$G$2,(IF(COUNTIF(Data!$A$2:$A$939,BL$7),BL$7=(VLOOKUP(BL$7,Data!$A$2:$A$852,1,FALSE)),0))),"H",IF(AND(BL$7&gt;=$J39,BL$7&lt;=$K39),($D39*(1-$P39)/$N39),0))),IF(AND(BL$7&gt;=$J39,BL$7&lt;=$K39),(($D39-$O39)/$N39),0))))),(((IF(Data!$C$2&gt;0,(IF(OR(BL$5=Data!$F$2,BL$5=Data!$G$2,(IF(COUNTIF(Data!$A$2:$A$939,BL$7),BL$7=(VLOOKUP(BL$7,Data!$A$2:$A$852,1,FALSE)),0))),"H",IF(AND(BL$7&gt;=$J39,BL$7&lt;=$L39),($D39*$P39/$M39),0))),IF(AND(BL$7&gt;=$J39,BL$7&lt;=$L39),(($D39*$P39)/$M39),0))))))</f>
        <v>0</v>
      </c>
      <c r="BM40" s="37">
        <f>IF(BM$7&gt;$L39,(((IF(Data!$C$2&gt;0,(IF(OR(BM$5=Data!$F$2,BM$5=Data!$G$2,(IF(COUNTIF(Data!$A$2:$A$939,BM$7),BM$7=(VLOOKUP(BM$7,Data!$A$2:$A$852,1,FALSE)),0))),"H",IF(AND(BM$7&gt;=$J39,BM$7&lt;=$K39),($D39*(1-$P39)/$N39),0))),IF(AND(BM$7&gt;=$J39,BM$7&lt;=$K39),(($D39-$O39)/$N39),0))))),(((IF(Data!$C$2&gt;0,(IF(OR(BM$5=Data!$F$2,BM$5=Data!$G$2,(IF(COUNTIF(Data!$A$2:$A$939,BM$7),BM$7=(VLOOKUP(BM$7,Data!$A$2:$A$852,1,FALSE)),0))),"H",IF(AND(BM$7&gt;=$J39,BM$7&lt;=$L39),($D39*$P39/$M39),0))),IF(AND(BM$7&gt;=$J39,BM$7&lt;=$L39),(($D39*$P39)/$M39),0))))))</f>
        <v>0</v>
      </c>
      <c r="BN40" s="37">
        <f>IF(BN$7&gt;$L39,(((IF(Data!$C$2&gt;0,(IF(OR(BN$5=Data!$F$2,BN$5=Data!$G$2,(IF(COUNTIF(Data!$A$2:$A$939,BN$7),BN$7=(VLOOKUP(BN$7,Data!$A$2:$A$852,1,FALSE)),0))),"H",IF(AND(BN$7&gt;=$J39,BN$7&lt;=$K39),($D39*(1-$P39)/$N39),0))),IF(AND(BN$7&gt;=$J39,BN$7&lt;=$K39),(($D39-$O39)/$N39),0))))),(((IF(Data!$C$2&gt;0,(IF(OR(BN$5=Data!$F$2,BN$5=Data!$G$2,(IF(COUNTIF(Data!$A$2:$A$939,BN$7),BN$7=(VLOOKUP(BN$7,Data!$A$2:$A$852,1,FALSE)),0))),"H",IF(AND(BN$7&gt;=$J39,BN$7&lt;=$L39),($D39*$P39/$M39),0))),IF(AND(BN$7&gt;=$J39,BN$7&lt;=$L39),(($D39*$P39)/$M39),0))))))</f>
        <v>0</v>
      </c>
      <c r="BO40" s="37" t="str">
        <f>IF(BO$7&gt;$L39,(((IF(Data!$C$2&gt;0,(IF(OR(BO$5=Data!$F$2,BO$5=Data!$G$2,(IF(COUNTIF(Data!$A$2:$A$939,BO$7),BO$7=(VLOOKUP(BO$7,Data!$A$2:$A$852,1,FALSE)),0))),"H",IF(AND(BO$7&gt;=$J39,BO$7&lt;=$K39),($D39*(1-$P39)/$N39),0))),IF(AND(BO$7&gt;=$J39,BO$7&lt;=$K39),(($D39-$O39)/$N39),0))))),(((IF(Data!$C$2&gt;0,(IF(OR(BO$5=Data!$F$2,BO$5=Data!$G$2,(IF(COUNTIF(Data!$A$2:$A$939,BO$7),BO$7=(VLOOKUP(BO$7,Data!$A$2:$A$852,1,FALSE)),0))),"H",IF(AND(BO$7&gt;=$J39,BO$7&lt;=$L39),($D39*$P39/$M39),0))),IF(AND(BO$7&gt;=$J39,BO$7&lt;=$L39),(($D39*$P39)/$M39),0))))))</f>
        <v>H</v>
      </c>
      <c r="BP40" s="37" t="str">
        <f>IF(BP$7&gt;$L39,(((IF(Data!$C$2&gt;0,(IF(OR(BP$5=Data!$F$2,BP$5=Data!$G$2,(IF(COUNTIF(Data!$A$2:$A$939,BP$7),BP$7=(VLOOKUP(BP$7,Data!$A$2:$A$852,1,FALSE)),0))),"H",IF(AND(BP$7&gt;=$J39,BP$7&lt;=$K39),($D39*(1-$P39)/$N39),0))),IF(AND(BP$7&gt;=$J39,BP$7&lt;=$K39),(($D39-$O39)/$N39),0))))),(((IF(Data!$C$2&gt;0,(IF(OR(BP$5=Data!$F$2,BP$5=Data!$G$2,(IF(COUNTIF(Data!$A$2:$A$939,BP$7),BP$7=(VLOOKUP(BP$7,Data!$A$2:$A$852,1,FALSE)),0))),"H",IF(AND(BP$7&gt;=$J39,BP$7&lt;=$L39),($D39*$P39/$M39),0))),IF(AND(BP$7&gt;=$J39,BP$7&lt;=$L39),(($D39*$P39)/$M39),0))))))</f>
        <v>H</v>
      </c>
      <c r="BQ40" s="37">
        <f>IF(BQ$7&gt;$L39,(((IF(Data!$C$2&gt;0,(IF(OR(BQ$5=Data!$F$2,BQ$5=Data!$G$2,(IF(COUNTIF(Data!$A$2:$A$939,BQ$7),BQ$7=(VLOOKUP(BQ$7,Data!$A$2:$A$852,1,FALSE)),0))),"H",IF(AND(BQ$7&gt;=$J39,BQ$7&lt;=$K39),($D39*(1-$P39)/$N39),0))),IF(AND(BQ$7&gt;=$J39,BQ$7&lt;=$K39),(($D39-$O39)/$N39),0))))),(((IF(Data!$C$2&gt;0,(IF(OR(BQ$5=Data!$F$2,BQ$5=Data!$G$2,(IF(COUNTIF(Data!$A$2:$A$939,BQ$7),BQ$7=(VLOOKUP(BQ$7,Data!$A$2:$A$852,1,FALSE)),0))),"H",IF(AND(BQ$7&gt;=$J39,BQ$7&lt;=$L39),($D39*$P39/$M39),0))),IF(AND(BQ$7&gt;=$J39,BQ$7&lt;=$L39),(($D39*$P39)/$M39),0))))))</f>
        <v>0</v>
      </c>
      <c r="BR40" s="37">
        <f>IF(BR$7&gt;$L39,(((IF(Data!$C$2&gt;0,(IF(OR(BR$5=Data!$F$2,BR$5=Data!$G$2,(IF(COUNTIF(Data!$A$2:$A$939,BR$7),BR$7=(VLOOKUP(BR$7,Data!$A$2:$A$852,1,FALSE)),0))),"H",IF(AND(BR$7&gt;=$J39,BR$7&lt;=$K39),($D39*(1-$P39)/$N39),0))),IF(AND(BR$7&gt;=$J39,BR$7&lt;=$K39),(($D39-$O39)/$N39),0))))),(((IF(Data!$C$2&gt;0,(IF(OR(BR$5=Data!$F$2,BR$5=Data!$G$2,(IF(COUNTIF(Data!$A$2:$A$939,BR$7),BR$7=(VLOOKUP(BR$7,Data!$A$2:$A$852,1,FALSE)),0))),"H",IF(AND(BR$7&gt;=$J39,BR$7&lt;=$L39),($D39*$P39/$M39),0))),IF(AND(BR$7&gt;=$J39,BR$7&lt;=$L39),(($D39*$P39)/$M39),0))))))</f>
        <v>0</v>
      </c>
      <c r="BS40" s="37">
        <f>IF(BS$7&gt;$L39,(((IF(Data!$C$2&gt;0,(IF(OR(BS$5=Data!$F$2,BS$5=Data!$G$2,(IF(COUNTIF(Data!$A$2:$A$939,BS$7),BS$7=(VLOOKUP(BS$7,Data!$A$2:$A$852,1,FALSE)),0))),"H",IF(AND(BS$7&gt;=$J39,BS$7&lt;=$K39),($D39*(1-$P39)/$N39),0))),IF(AND(BS$7&gt;=$J39,BS$7&lt;=$K39),(($D39-$O39)/$N39),0))))),(((IF(Data!$C$2&gt;0,(IF(OR(BS$5=Data!$F$2,BS$5=Data!$G$2,(IF(COUNTIF(Data!$A$2:$A$939,BS$7),BS$7=(VLOOKUP(BS$7,Data!$A$2:$A$852,1,FALSE)),0))),"H",IF(AND(BS$7&gt;=$J39,BS$7&lt;=$L39),($D39*$P39/$M39),0))),IF(AND(BS$7&gt;=$J39,BS$7&lt;=$L39),(($D39*$P39)/$M39),0))))))</f>
        <v>0</v>
      </c>
      <c r="BT40" s="37">
        <f>IF(BT$7&gt;$L39,(((IF(Data!$C$2&gt;0,(IF(OR(BT$5=Data!$F$2,BT$5=Data!$G$2,(IF(COUNTIF(Data!$A$2:$A$939,BT$7),BT$7=(VLOOKUP(BT$7,Data!$A$2:$A$852,1,FALSE)),0))),"H",IF(AND(BT$7&gt;=$J39,BT$7&lt;=$K39),($D39*(1-$P39)/$N39),0))),IF(AND(BT$7&gt;=$J39,BT$7&lt;=$K39),(($D39-$O39)/$N39),0))))),(((IF(Data!$C$2&gt;0,(IF(OR(BT$5=Data!$F$2,BT$5=Data!$G$2,(IF(COUNTIF(Data!$A$2:$A$939,BT$7),BT$7=(VLOOKUP(BT$7,Data!$A$2:$A$852,1,FALSE)),0))),"H",IF(AND(BT$7&gt;=$J39,BT$7&lt;=$L39),($D39*$P39/$M39),0))),IF(AND(BT$7&gt;=$J39,BT$7&lt;=$L39),(($D39*$P39)/$M39),0))))))</f>
        <v>0</v>
      </c>
      <c r="BU40" s="37">
        <f>IF(BU$7&gt;$L39,(((IF(Data!$C$2&gt;0,(IF(OR(BU$5=Data!$F$2,BU$5=Data!$G$2,(IF(COUNTIF(Data!$A$2:$A$939,BU$7),BU$7=(VLOOKUP(BU$7,Data!$A$2:$A$852,1,FALSE)),0))),"H",IF(AND(BU$7&gt;=$J39,BU$7&lt;=$K39),($D39*(1-$P39)/$N39),0))),IF(AND(BU$7&gt;=$J39,BU$7&lt;=$K39),(($D39-$O39)/$N39),0))))),(((IF(Data!$C$2&gt;0,(IF(OR(BU$5=Data!$F$2,BU$5=Data!$G$2,(IF(COUNTIF(Data!$A$2:$A$939,BU$7),BU$7=(VLOOKUP(BU$7,Data!$A$2:$A$852,1,FALSE)),0))),"H",IF(AND(BU$7&gt;=$J39,BU$7&lt;=$L39),($D39*$P39/$M39),0))),IF(AND(BU$7&gt;=$J39,BU$7&lt;=$L39),(($D39*$P39)/$M39),0))))))</f>
        <v>0</v>
      </c>
      <c r="BV40" s="37" t="str">
        <f>IF(BV$7&gt;$L39,(((IF(Data!$C$2&gt;0,(IF(OR(BV$5=Data!$F$2,BV$5=Data!$G$2,(IF(COUNTIF(Data!$A$2:$A$939,BV$7),BV$7=(VLOOKUP(BV$7,Data!$A$2:$A$852,1,FALSE)),0))),"H",IF(AND(BV$7&gt;=$J39,BV$7&lt;=$K39),($D39*(1-$P39)/$N39),0))),IF(AND(BV$7&gt;=$J39,BV$7&lt;=$K39),(($D39-$O39)/$N39),0))))),(((IF(Data!$C$2&gt;0,(IF(OR(BV$5=Data!$F$2,BV$5=Data!$G$2,(IF(COUNTIF(Data!$A$2:$A$939,BV$7),BV$7=(VLOOKUP(BV$7,Data!$A$2:$A$852,1,FALSE)),0))),"H",IF(AND(BV$7&gt;=$J39,BV$7&lt;=$L39),($D39*$P39/$M39),0))),IF(AND(BV$7&gt;=$J39,BV$7&lt;=$L39),(($D39*$P39)/$M39),0))))))</f>
        <v>H</v>
      </c>
      <c r="BW40" s="37" t="str">
        <f>IF(BW$7&gt;$L39,(((IF(Data!$C$2&gt;0,(IF(OR(BW$5=Data!$F$2,BW$5=Data!$G$2,(IF(COUNTIF(Data!$A$2:$A$939,BW$7),BW$7=(VLOOKUP(BW$7,Data!$A$2:$A$852,1,FALSE)),0))),"H",IF(AND(BW$7&gt;=$J39,BW$7&lt;=$K39),($D39*(1-$P39)/$N39),0))),IF(AND(BW$7&gt;=$J39,BW$7&lt;=$K39),(($D39-$O39)/$N39),0))))),(((IF(Data!$C$2&gt;0,(IF(OR(BW$5=Data!$F$2,BW$5=Data!$G$2,(IF(COUNTIF(Data!$A$2:$A$939,BW$7),BW$7=(VLOOKUP(BW$7,Data!$A$2:$A$852,1,FALSE)),0))),"H",IF(AND(BW$7&gt;=$J39,BW$7&lt;=$L39),($D39*$P39/$M39),0))),IF(AND(BW$7&gt;=$J39,BW$7&lt;=$L39),(($D39*$P39)/$M39),0))))))</f>
        <v>H</v>
      </c>
      <c r="BX40" s="37">
        <f>IF(BX$7&gt;$L39,(((IF(Data!$C$2&gt;0,(IF(OR(BX$5=Data!$F$2,BX$5=Data!$G$2,(IF(COUNTIF(Data!$A$2:$A$939,BX$7),BX$7=(VLOOKUP(BX$7,Data!$A$2:$A$852,1,FALSE)),0))),"H",IF(AND(BX$7&gt;=$J39,BX$7&lt;=$K39),($D39*(1-$P39)/$N39),0))),IF(AND(BX$7&gt;=$J39,BX$7&lt;=$K39),(($D39-$O39)/$N39),0))))),(((IF(Data!$C$2&gt;0,(IF(OR(BX$5=Data!$F$2,BX$5=Data!$G$2,(IF(COUNTIF(Data!$A$2:$A$939,BX$7),BX$7=(VLOOKUP(BX$7,Data!$A$2:$A$852,1,FALSE)),0))),"H",IF(AND(BX$7&gt;=$J39,BX$7&lt;=$L39),($D39*$P39/$M39),0))),IF(AND(BX$7&gt;=$J39,BX$7&lt;=$L39),(($D39*$P39)/$M39),0))))))</f>
        <v>0</v>
      </c>
      <c r="BY40" s="37">
        <f>IF(BY$7&gt;$L39,(((IF(Data!$C$2&gt;0,(IF(OR(BY$5=Data!$F$2,BY$5=Data!$G$2,(IF(COUNTIF(Data!$A$2:$A$939,BY$7),BY$7=(VLOOKUP(BY$7,Data!$A$2:$A$852,1,FALSE)),0))),"H",IF(AND(BY$7&gt;=$J39,BY$7&lt;=$K39),($D39*(1-$P39)/$N39),0))),IF(AND(BY$7&gt;=$J39,BY$7&lt;=$K39),(($D39-$O39)/$N39),0))))),(((IF(Data!$C$2&gt;0,(IF(OR(BY$5=Data!$F$2,BY$5=Data!$G$2,(IF(COUNTIF(Data!$A$2:$A$939,BY$7),BY$7=(VLOOKUP(BY$7,Data!$A$2:$A$852,1,FALSE)),0))),"H",IF(AND(BY$7&gt;=$J39,BY$7&lt;=$L39),($D39*$P39/$M39),0))),IF(AND(BY$7&gt;=$J39,BY$7&lt;=$L39),(($D39*$P39)/$M39),0))))))</f>
        <v>0</v>
      </c>
      <c r="BZ40" s="37">
        <f>IF(BZ$7&gt;$L39,(((IF(Data!$C$2&gt;0,(IF(OR(BZ$5=Data!$F$2,BZ$5=Data!$G$2,(IF(COUNTIF(Data!$A$2:$A$939,BZ$7),BZ$7=(VLOOKUP(BZ$7,Data!$A$2:$A$852,1,FALSE)),0))),"H",IF(AND(BZ$7&gt;=$J39,BZ$7&lt;=$K39),($D39*(1-$P39)/$N39),0))),IF(AND(BZ$7&gt;=$J39,BZ$7&lt;=$K39),(($D39-$O39)/$N39),0))))),(((IF(Data!$C$2&gt;0,(IF(OR(BZ$5=Data!$F$2,BZ$5=Data!$G$2,(IF(COUNTIF(Data!$A$2:$A$939,BZ$7),BZ$7=(VLOOKUP(BZ$7,Data!$A$2:$A$852,1,FALSE)),0))),"H",IF(AND(BZ$7&gt;=$J39,BZ$7&lt;=$L39),($D39*$P39/$M39),0))),IF(AND(BZ$7&gt;=$J39,BZ$7&lt;=$L39),(($D39*$P39)/$M39),0))))))</f>
        <v>0</v>
      </c>
      <c r="CA40" s="37">
        <f>IF(CA$7&gt;$L39,(((IF(Data!$C$2&gt;0,(IF(OR(CA$5=Data!$F$2,CA$5=Data!$G$2,(IF(COUNTIF(Data!$A$2:$A$939,CA$7),CA$7=(VLOOKUP(CA$7,Data!$A$2:$A$852,1,FALSE)),0))),"H",IF(AND(CA$7&gt;=$J39,CA$7&lt;=$K39),($D39*(1-$P39)/$N39),0))),IF(AND(CA$7&gt;=$J39,CA$7&lt;=$K39),(($D39-$O39)/$N39),0))))),(((IF(Data!$C$2&gt;0,(IF(OR(CA$5=Data!$F$2,CA$5=Data!$G$2,(IF(COUNTIF(Data!$A$2:$A$939,CA$7),CA$7=(VLOOKUP(CA$7,Data!$A$2:$A$852,1,FALSE)),0))),"H",IF(AND(CA$7&gt;=$J39,CA$7&lt;=$L39),($D39*$P39/$M39),0))),IF(AND(CA$7&gt;=$J39,CA$7&lt;=$L39),(($D39*$P39)/$M39),0))))))</f>
        <v>0</v>
      </c>
      <c r="CB40" s="37">
        <f>IF(CB$7&gt;$L39,(((IF(Data!$C$2&gt;0,(IF(OR(CB$5=Data!$F$2,CB$5=Data!$G$2,(IF(COUNTIF(Data!$A$2:$A$939,CB$7),CB$7=(VLOOKUP(CB$7,Data!$A$2:$A$852,1,FALSE)),0))),"H",IF(AND(CB$7&gt;=$J39,CB$7&lt;=$K39),($D39*(1-$P39)/$N39),0))),IF(AND(CB$7&gt;=$J39,CB$7&lt;=$K39),(($D39-$O39)/$N39),0))))),(((IF(Data!$C$2&gt;0,(IF(OR(CB$5=Data!$F$2,CB$5=Data!$G$2,(IF(COUNTIF(Data!$A$2:$A$939,CB$7),CB$7=(VLOOKUP(CB$7,Data!$A$2:$A$852,1,FALSE)),0))),"H",IF(AND(CB$7&gt;=$J39,CB$7&lt;=$L39),($D39*$P39/$M39),0))),IF(AND(CB$7&gt;=$J39,CB$7&lt;=$L39),(($D39*$P39)/$M39),0))))))</f>
        <v>0</v>
      </c>
      <c r="CC40" s="37" t="str">
        <f>IF(CC$7&gt;$L39,(((IF(Data!$C$2&gt;0,(IF(OR(CC$5=Data!$F$2,CC$5=Data!$G$2,(IF(COUNTIF(Data!$A$2:$A$939,CC$7),CC$7=(VLOOKUP(CC$7,Data!$A$2:$A$852,1,FALSE)),0))),"H",IF(AND(CC$7&gt;=$J39,CC$7&lt;=$K39),($D39*(1-$P39)/$N39),0))),IF(AND(CC$7&gt;=$J39,CC$7&lt;=$K39),(($D39-$O39)/$N39),0))))),(((IF(Data!$C$2&gt;0,(IF(OR(CC$5=Data!$F$2,CC$5=Data!$G$2,(IF(COUNTIF(Data!$A$2:$A$939,CC$7),CC$7=(VLOOKUP(CC$7,Data!$A$2:$A$852,1,FALSE)),0))),"H",IF(AND(CC$7&gt;=$J39,CC$7&lt;=$L39),($D39*$P39/$M39),0))),IF(AND(CC$7&gt;=$J39,CC$7&lt;=$L39),(($D39*$P39)/$M39),0))))))</f>
        <v>H</v>
      </c>
      <c r="CD40" s="37" t="str">
        <f>IF(CD$7&gt;$L39,(((IF(Data!$C$2&gt;0,(IF(OR(CD$5=Data!$F$2,CD$5=Data!$G$2,(IF(COUNTIF(Data!$A$2:$A$939,CD$7),CD$7=(VLOOKUP(CD$7,Data!$A$2:$A$852,1,FALSE)),0))),"H",IF(AND(CD$7&gt;=$J39,CD$7&lt;=$K39),($D39*(1-$P39)/$N39),0))),IF(AND(CD$7&gt;=$J39,CD$7&lt;=$K39),(($D39-$O39)/$N39),0))))),(((IF(Data!$C$2&gt;0,(IF(OR(CD$5=Data!$F$2,CD$5=Data!$G$2,(IF(COUNTIF(Data!$A$2:$A$939,CD$7),CD$7=(VLOOKUP(CD$7,Data!$A$2:$A$852,1,FALSE)),0))),"H",IF(AND(CD$7&gt;=$J39,CD$7&lt;=$L39),($D39*$P39/$M39),0))),IF(AND(CD$7&gt;=$J39,CD$7&lt;=$L39),(($D39*$P39)/$M39),0))))))</f>
        <v>H</v>
      </c>
      <c r="CE40" s="37">
        <f>IF(CE$7&gt;$L39,(((IF(Data!$C$2&gt;0,(IF(OR(CE$5=Data!$F$2,CE$5=Data!$G$2,(IF(COUNTIF(Data!$A$2:$A$939,CE$7),CE$7=(VLOOKUP(CE$7,Data!$A$2:$A$852,1,FALSE)),0))),"H",IF(AND(CE$7&gt;=$J39,CE$7&lt;=$K39),($D39*(1-$P39)/$N39),0))),IF(AND(CE$7&gt;=$J39,CE$7&lt;=$K39),(($D39-$O39)/$N39),0))))),(((IF(Data!$C$2&gt;0,(IF(OR(CE$5=Data!$F$2,CE$5=Data!$G$2,(IF(COUNTIF(Data!$A$2:$A$939,CE$7),CE$7=(VLOOKUP(CE$7,Data!$A$2:$A$852,1,FALSE)),0))),"H",IF(AND(CE$7&gt;=$J39,CE$7&lt;=$L39),($D39*$P39/$M39),0))),IF(AND(CE$7&gt;=$J39,CE$7&lt;=$L39),(($D39*$P39)/$M39),0))))))</f>
        <v>0</v>
      </c>
      <c r="CF40" s="37">
        <f>IF(CF$7&gt;$L39,(((IF(Data!$C$2&gt;0,(IF(OR(CF$5=Data!$F$2,CF$5=Data!$G$2,(IF(COUNTIF(Data!$A$2:$A$939,CF$7),CF$7=(VLOOKUP(CF$7,Data!$A$2:$A$852,1,FALSE)),0))),"H",IF(AND(CF$7&gt;=$J39,CF$7&lt;=$K39),($D39*(1-$P39)/$N39),0))),IF(AND(CF$7&gt;=$J39,CF$7&lt;=$K39),(($D39-$O39)/$N39),0))))),(((IF(Data!$C$2&gt;0,(IF(OR(CF$5=Data!$F$2,CF$5=Data!$G$2,(IF(COUNTIF(Data!$A$2:$A$939,CF$7),CF$7=(VLOOKUP(CF$7,Data!$A$2:$A$852,1,FALSE)),0))),"H",IF(AND(CF$7&gt;=$J39,CF$7&lt;=$L39),($D39*$P39/$M39),0))),IF(AND(CF$7&gt;=$J39,CF$7&lt;=$L39),(($D39*$P39)/$M39),0))))))</f>
        <v>0</v>
      </c>
      <c r="CG40" s="37">
        <f>IF(CG$7&gt;$L39,(((IF(Data!$C$2&gt;0,(IF(OR(CG$5=Data!$F$2,CG$5=Data!$G$2,(IF(COUNTIF(Data!$A$2:$A$939,CG$7),CG$7=(VLOOKUP(CG$7,Data!$A$2:$A$852,1,FALSE)),0))),"H",IF(AND(CG$7&gt;=$J39,CG$7&lt;=$K39),($D39*(1-$P39)/$N39),0))),IF(AND(CG$7&gt;=$J39,CG$7&lt;=$K39),(($D39-$O39)/$N39),0))))),(((IF(Data!$C$2&gt;0,(IF(OR(CG$5=Data!$F$2,CG$5=Data!$G$2,(IF(COUNTIF(Data!$A$2:$A$939,CG$7),CG$7=(VLOOKUP(CG$7,Data!$A$2:$A$852,1,FALSE)),0))),"H",IF(AND(CG$7&gt;=$J39,CG$7&lt;=$L39),($D39*$P39/$M39),0))),IF(AND(CG$7&gt;=$J39,CG$7&lt;=$L39),(($D39*$P39)/$M39),0))))))</f>
        <v>0</v>
      </c>
      <c r="CH40" s="37">
        <f>IF(CH$7&gt;$L39,(((IF(Data!$C$2&gt;0,(IF(OR(CH$5=Data!$F$2,CH$5=Data!$G$2,(IF(COUNTIF(Data!$A$2:$A$939,CH$7),CH$7=(VLOOKUP(CH$7,Data!$A$2:$A$852,1,FALSE)),0))),"H",IF(AND(CH$7&gt;=$J39,CH$7&lt;=$K39),($D39*(1-$P39)/$N39),0))),IF(AND(CH$7&gt;=$J39,CH$7&lt;=$K39),(($D39-$O39)/$N39),0))))),(((IF(Data!$C$2&gt;0,(IF(OR(CH$5=Data!$F$2,CH$5=Data!$G$2,(IF(COUNTIF(Data!$A$2:$A$939,CH$7),CH$7=(VLOOKUP(CH$7,Data!$A$2:$A$852,1,FALSE)),0))),"H",IF(AND(CH$7&gt;=$J39,CH$7&lt;=$L39),($D39*$P39/$M39),0))),IF(AND(CH$7&gt;=$J39,CH$7&lt;=$L39),(($D39*$P39)/$M39),0))))))</f>
        <v>0</v>
      </c>
      <c r="CI40" s="37">
        <f>IF(CI$7&gt;$L39,(((IF(Data!$C$2&gt;0,(IF(OR(CI$5=Data!$F$2,CI$5=Data!$G$2,(IF(COUNTIF(Data!$A$2:$A$939,CI$7),CI$7=(VLOOKUP(CI$7,Data!$A$2:$A$852,1,FALSE)),0))),"H",IF(AND(CI$7&gt;=$J39,CI$7&lt;=$K39),($D39*(1-$P39)/$N39),0))),IF(AND(CI$7&gt;=$J39,CI$7&lt;=$K39),(($D39-$O39)/$N39),0))))),(((IF(Data!$C$2&gt;0,(IF(OR(CI$5=Data!$F$2,CI$5=Data!$G$2,(IF(COUNTIF(Data!$A$2:$A$939,CI$7),CI$7=(VLOOKUP(CI$7,Data!$A$2:$A$852,1,FALSE)),0))),"H",IF(AND(CI$7&gt;=$J39,CI$7&lt;=$L39),($D39*$P39/$M39),0))),IF(AND(CI$7&gt;=$J39,CI$7&lt;=$L39),(($D39*$P39)/$M39),0))))))</f>
        <v>0</v>
      </c>
      <c r="CJ40" s="37" t="str">
        <f>IF(CJ$7&gt;$L39,(((IF(Data!$C$2&gt;0,(IF(OR(CJ$5=Data!$F$2,CJ$5=Data!$G$2,(IF(COUNTIF(Data!$A$2:$A$939,CJ$7),CJ$7=(VLOOKUP(CJ$7,Data!$A$2:$A$852,1,FALSE)),0))),"H",IF(AND(CJ$7&gt;=$J39,CJ$7&lt;=$K39),($D39*(1-$P39)/$N39),0))),IF(AND(CJ$7&gt;=$J39,CJ$7&lt;=$K39),(($D39-$O39)/$N39),0))))),(((IF(Data!$C$2&gt;0,(IF(OR(CJ$5=Data!$F$2,CJ$5=Data!$G$2,(IF(COUNTIF(Data!$A$2:$A$939,CJ$7),CJ$7=(VLOOKUP(CJ$7,Data!$A$2:$A$852,1,FALSE)),0))),"H",IF(AND(CJ$7&gt;=$J39,CJ$7&lt;=$L39),($D39*$P39/$M39),0))),IF(AND(CJ$7&gt;=$J39,CJ$7&lt;=$L39),(($D39*$P39)/$M39),0))))))</f>
        <v>H</v>
      </c>
      <c r="CK40" s="37" t="str">
        <f>IF(CK$7&gt;$L39,(((IF(Data!$C$2&gt;0,(IF(OR(CK$5=Data!$F$2,CK$5=Data!$G$2,(IF(COUNTIF(Data!$A$2:$A$939,CK$7),CK$7=(VLOOKUP(CK$7,Data!$A$2:$A$852,1,FALSE)),0))),"H",IF(AND(CK$7&gt;=$J39,CK$7&lt;=$K39),($D39*(1-$P39)/$N39),0))),IF(AND(CK$7&gt;=$J39,CK$7&lt;=$K39),(($D39-$O39)/$N39),0))))),(((IF(Data!$C$2&gt;0,(IF(OR(CK$5=Data!$F$2,CK$5=Data!$G$2,(IF(COUNTIF(Data!$A$2:$A$939,CK$7),CK$7=(VLOOKUP(CK$7,Data!$A$2:$A$852,1,FALSE)),0))),"H",IF(AND(CK$7&gt;=$J39,CK$7&lt;=$L39),($D39*$P39/$M39),0))),IF(AND(CK$7&gt;=$J39,CK$7&lt;=$L39),(($D39*$P39)/$M39),0))))))</f>
        <v>H</v>
      </c>
      <c r="CL40" s="37">
        <f>IF(CL$7&gt;$L39,(((IF(Data!$C$2&gt;0,(IF(OR(CL$5=Data!$F$2,CL$5=Data!$G$2,(IF(COUNTIF(Data!$A$2:$A$939,CL$7),CL$7=(VLOOKUP(CL$7,Data!$A$2:$A$852,1,FALSE)),0))),"H",IF(AND(CL$7&gt;=$J39,CL$7&lt;=$K39),($D39*(1-$P39)/$N39),0))),IF(AND(CL$7&gt;=$J39,CL$7&lt;=$K39),(($D39-$O39)/$N39),0))))),(((IF(Data!$C$2&gt;0,(IF(OR(CL$5=Data!$F$2,CL$5=Data!$G$2,(IF(COUNTIF(Data!$A$2:$A$939,CL$7),CL$7=(VLOOKUP(CL$7,Data!$A$2:$A$852,1,FALSE)),0))),"H",IF(AND(CL$7&gt;=$J39,CL$7&lt;=$L39),($D39*$P39/$M39),0))),IF(AND(CL$7&gt;=$J39,CL$7&lt;=$L39),(($D39*$P39)/$M39),0))))))</f>
        <v>0</v>
      </c>
      <c r="CM40" s="37">
        <f>IF(CM$7&gt;$L39,(((IF(Data!$C$2&gt;0,(IF(OR(CM$5=Data!$F$2,CM$5=Data!$G$2,(IF(COUNTIF(Data!$A$2:$A$939,CM$7),CM$7=(VLOOKUP(CM$7,Data!$A$2:$A$852,1,FALSE)),0))),"H",IF(AND(CM$7&gt;=$J39,CM$7&lt;=$K39),($D39*(1-$P39)/$N39),0))),IF(AND(CM$7&gt;=$J39,CM$7&lt;=$K39),(($D39-$O39)/$N39),0))))),(((IF(Data!$C$2&gt;0,(IF(OR(CM$5=Data!$F$2,CM$5=Data!$G$2,(IF(COUNTIF(Data!$A$2:$A$939,CM$7),CM$7=(VLOOKUP(CM$7,Data!$A$2:$A$852,1,FALSE)),0))),"H",IF(AND(CM$7&gt;=$J39,CM$7&lt;=$L39),($D39*$P39/$M39),0))),IF(AND(CM$7&gt;=$J39,CM$7&lt;=$L39),(($D39*$P39)/$M39),0))))))</f>
        <v>0</v>
      </c>
      <c r="CN40" s="37">
        <f>IF(CN$7&gt;$L39,(((IF(Data!$C$2&gt;0,(IF(OR(CN$5=Data!$F$2,CN$5=Data!$G$2,(IF(COUNTIF(Data!$A$2:$A$939,CN$7),CN$7=(VLOOKUP(CN$7,Data!$A$2:$A$852,1,FALSE)),0))),"H",IF(AND(CN$7&gt;=$J39,CN$7&lt;=$K39),($D39*(1-$P39)/$N39),0))),IF(AND(CN$7&gt;=$J39,CN$7&lt;=$K39),(($D39-$O39)/$N39),0))))),(((IF(Data!$C$2&gt;0,(IF(OR(CN$5=Data!$F$2,CN$5=Data!$G$2,(IF(COUNTIF(Data!$A$2:$A$939,CN$7),CN$7=(VLOOKUP(CN$7,Data!$A$2:$A$852,1,FALSE)),0))),"H",IF(AND(CN$7&gt;=$J39,CN$7&lt;=$L39),($D39*$P39/$M39),0))),IF(AND(CN$7&gt;=$J39,CN$7&lt;=$L39),(($D39*$P39)/$M39),0))))))</f>
        <v>0</v>
      </c>
      <c r="CO40" s="37">
        <f>IF(CO$7&gt;$L39,(((IF(Data!$C$2&gt;0,(IF(OR(CO$5=Data!$F$2,CO$5=Data!$G$2,(IF(COUNTIF(Data!$A$2:$A$939,CO$7),CO$7=(VLOOKUP(CO$7,Data!$A$2:$A$852,1,FALSE)),0))),"H",IF(AND(CO$7&gt;=$J39,CO$7&lt;=$K39),($D39*(1-$P39)/$N39),0))),IF(AND(CO$7&gt;=$J39,CO$7&lt;=$K39),(($D39-$O39)/$N39),0))))),(((IF(Data!$C$2&gt;0,(IF(OR(CO$5=Data!$F$2,CO$5=Data!$G$2,(IF(COUNTIF(Data!$A$2:$A$939,CO$7),CO$7=(VLOOKUP(CO$7,Data!$A$2:$A$852,1,FALSE)),0))),"H",IF(AND(CO$7&gt;=$J39,CO$7&lt;=$L39),($D39*$P39/$M39),0))),IF(AND(CO$7&gt;=$J39,CO$7&lt;=$L39),(($D39*$P39)/$M39),0))))))</f>
        <v>0</v>
      </c>
      <c r="CP40" s="37">
        <f>IF(CP$7&gt;$L39,(((IF(Data!$C$2&gt;0,(IF(OR(CP$5=Data!$F$2,CP$5=Data!$G$2,(IF(COUNTIF(Data!$A$2:$A$939,CP$7),CP$7=(VLOOKUP(CP$7,Data!$A$2:$A$852,1,FALSE)),0))),"H",IF(AND(CP$7&gt;=$J39,CP$7&lt;=$K39),($D39*(1-$P39)/$N39),0))),IF(AND(CP$7&gt;=$J39,CP$7&lt;=$K39),(($D39-$O39)/$N39),0))))),(((IF(Data!$C$2&gt;0,(IF(OR(CP$5=Data!$F$2,CP$5=Data!$G$2,(IF(COUNTIF(Data!$A$2:$A$939,CP$7),CP$7=(VLOOKUP(CP$7,Data!$A$2:$A$852,1,FALSE)),0))),"H",IF(AND(CP$7&gt;=$J39,CP$7&lt;=$L39),($D39*$P39/$M39),0))),IF(AND(CP$7&gt;=$J39,CP$7&lt;=$L39),(($D39*$P39)/$M39),0))))))</f>
        <v>0</v>
      </c>
      <c r="CQ40" s="37" t="str">
        <f>IF(CQ$7&gt;$L39,(((IF(Data!$C$2&gt;0,(IF(OR(CQ$5=Data!$F$2,CQ$5=Data!$G$2,(IF(COUNTIF(Data!$A$2:$A$939,CQ$7),CQ$7=(VLOOKUP(CQ$7,Data!$A$2:$A$852,1,FALSE)),0))),"H",IF(AND(CQ$7&gt;=$J39,CQ$7&lt;=$K39),($D39*(1-$P39)/$N39),0))),IF(AND(CQ$7&gt;=$J39,CQ$7&lt;=$K39),(($D39-$O39)/$N39),0))))),(((IF(Data!$C$2&gt;0,(IF(OR(CQ$5=Data!$F$2,CQ$5=Data!$G$2,(IF(COUNTIF(Data!$A$2:$A$939,CQ$7),CQ$7=(VLOOKUP(CQ$7,Data!$A$2:$A$852,1,FALSE)),0))),"H",IF(AND(CQ$7&gt;=$J39,CQ$7&lt;=$L39),($D39*$P39/$M39),0))),IF(AND(CQ$7&gt;=$J39,CQ$7&lt;=$L39),(($D39*$P39)/$M39),0))))))</f>
        <v>H</v>
      </c>
      <c r="CR40" s="37" t="str">
        <f>IF(CR$7&gt;$L39,(((IF(Data!$C$2&gt;0,(IF(OR(CR$5=Data!$F$2,CR$5=Data!$G$2,(IF(COUNTIF(Data!$A$2:$A$939,CR$7),CR$7=(VLOOKUP(CR$7,Data!$A$2:$A$852,1,FALSE)),0))),"H",IF(AND(CR$7&gt;=$J39,CR$7&lt;=$K39),($D39*(1-$P39)/$N39),0))),IF(AND(CR$7&gt;=$J39,CR$7&lt;=$K39),(($D39-$O39)/$N39),0))))),(((IF(Data!$C$2&gt;0,(IF(OR(CR$5=Data!$F$2,CR$5=Data!$G$2,(IF(COUNTIF(Data!$A$2:$A$939,CR$7),CR$7=(VLOOKUP(CR$7,Data!$A$2:$A$852,1,FALSE)),0))),"H",IF(AND(CR$7&gt;=$J39,CR$7&lt;=$L39),($D39*$P39/$M39),0))),IF(AND(CR$7&gt;=$J39,CR$7&lt;=$L39),(($D39*$P39)/$M39),0))))))</f>
        <v>H</v>
      </c>
      <c r="CS40" s="37">
        <f>IF(CS$7&gt;$L39,(((IF(Data!$C$2&gt;0,(IF(OR(CS$5=Data!$F$2,CS$5=Data!$G$2,(IF(COUNTIF(Data!$A$2:$A$939,CS$7),CS$7=(VLOOKUP(CS$7,Data!$A$2:$A$852,1,FALSE)),0))),"H",IF(AND(CS$7&gt;=$J39,CS$7&lt;=$K39),($D39*(1-$P39)/$N39),0))),IF(AND(CS$7&gt;=$J39,CS$7&lt;=$K39),(($D39-$O39)/$N39),0))))),(((IF(Data!$C$2&gt;0,(IF(OR(CS$5=Data!$F$2,CS$5=Data!$G$2,(IF(COUNTIF(Data!$A$2:$A$939,CS$7),CS$7=(VLOOKUP(CS$7,Data!$A$2:$A$852,1,FALSE)),0))),"H",IF(AND(CS$7&gt;=$J39,CS$7&lt;=$L39),($D39*$P39/$M39),0))),IF(AND(CS$7&gt;=$J39,CS$7&lt;=$L39),(($D39*$P39)/$M39),0))))))</f>
        <v>0</v>
      </c>
      <c r="CT40" s="37">
        <f>IF(CT$7&gt;$L39,(((IF(Data!$C$2&gt;0,(IF(OR(CT$5=Data!$F$2,CT$5=Data!$G$2,(IF(COUNTIF(Data!$A$2:$A$939,CT$7),CT$7=(VLOOKUP(CT$7,Data!$A$2:$A$852,1,FALSE)),0))),"H",IF(AND(CT$7&gt;=$J39,CT$7&lt;=$K39),($D39*(1-$P39)/$N39),0))),IF(AND(CT$7&gt;=$J39,CT$7&lt;=$K39),(($D39-$O39)/$N39),0))))),(((IF(Data!$C$2&gt;0,(IF(OR(CT$5=Data!$F$2,CT$5=Data!$G$2,(IF(COUNTIF(Data!$A$2:$A$939,CT$7),CT$7=(VLOOKUP(CT$7,Data!$A$2:$A$852,1,FALSE)),0))),"H",IF(AND(CT$7&gt;=$J39,CT$7&lt;=$L39),($D39*$P39/$M39),0))),IF(AND(CT$7&gt;=$J39,CT$7&lt;=$L39),(($D39*$P39)/$M39),0))))))</f>
        <v>0</v>
      </c>
      <c r="CU40" s="37">
        <f>IF(CU$7&gt;$L39,(((IF(Data!$C$2&gt;0,(IF(OR(CU$5=Data!$F$2,CU$5=Data!$G$2,(IF(COUNTIF(Data!$A$2:$A$939,CU$7),CU$7=(VLOOKUP(CU$7,Data!$A$2:$A$852,1,FALSE)),0))),"H",IF(AND(CU$7&gt;=$J39,CU$7&lt;=$K39),($D39*(1-$P39)/$N39),0))),IF(AND(CU$7&gt;=$J39,CU$7&lt;=$K39),(($D39-$O39)/$N39),0))))),(((IF(Data!$C$2&gt;0,(IF(OR(CU$5=Data!$F$2,CU$5=Data!$G$2,(IF(COUNTIF(Data!$A$2:$A$939,CU$7),CU$7=(VLOOKUP(CU$7,Data!$A$2:$A$852,1,FALSE)),0))),"H",IF(AND(CU$7&gt;=$J39,CU$7&lt;=$L39),($D39*$P39/$M39),0))),IF(AND(CU$7&gt;=$J39,CU$7&lt;=$L39),(($D39*$P39)/$M39),0))))))</f>
        <v>0</v>
      </c>
      <c r="CV40" s="37">
        <f>IF(CV$7&gt;$L39,(((IF(Data!$C$2&gt;0,(IF(OR(CV$5=Data!$F$2,CV$5=Data!$G$2,(IF(COUNTIF(Data!$A$2:$A$939,CV$7),CV$7=(VLOOKUP(CV$7,Data!$A$2:$A$852,1,FALSE)),0))),"H",IF(AND(CV$7&gt;=$J39,CV$7&lt;=$K39),($D39*(1-$P39)/$N39),0))),IF(AND(CV$7&gt;=$J39,CV$7&lt;=$K39),(($D39-$O39)/$N39),0))))),(((IF(Data!$C$2&gt;0,(IF(OR(CV$5=Data!$F$2,CV$5=Data!$G$2,(IF(COUNTIF(Data!$A$2:$A$939,CV$7),CV$7=(VLOOKUP(CV$7,Data!$A$2:$A$852,1,FALSE)),0))),"H",IF(AND(CV$7&gt;=$J39,CV$7&lt;=$L39),($D39*$P39/$M39),0))),IF(AND(CV$7&gt;=$J39,CV$7&lt;=$L39),(($D39*$P39)/$M39),0))))))</f>
        <v>0</v>
      </c>
      <c r="CW40" s="37">
        <f>IF(CW$7&gt;$L39,(((IF(Data!$C$2&gt;0,(IF(OR(CW$5=Data!$F$2,CW$5=Data!$G$2,(IF(COUNTIF(Data!$A$2:$A$939,CW$7),CW$7=(VLOOKUP(CW$7,Data!$A$2:$A$852,1,FALSE)),0))),"H",IF(AND(CW$7&gt;=$J39,CW$7&lt;=$K39),($D39*(1-$P39)/$N39),0))),IF(AND(CW$7&gt;=$J39,CW$7&lt;=$K39),(($D39-$O39)/$N39),0))))),(((IF(Data!$C$2&gt;0,(IF(OR(CW$5=Data!$F$2,CW$5=Data!$G$2,(IF(COUNTIF(Data!$A$2:$A$939,CW$7),CW$7=(VLOOKUP(CW$7,Data!$A$2:$A$852,1,FALSE)),0))),"H",IF(AND(CW$7&gt;=$J39,CW$7&lt;=$L39),($D39*$P39/$M39),0))),IF(AND(CW$7&gt;=$J39,CW$7&lt;=$L39),(($D39*$P39)/$M39),0))))))</f>
        <v>0</v>
      </c>
      <c r="CX40" s="37" t="str">
        <f>IF(CX$7&gt;$L39,(((IF(Data!$C$2&gt;0,(IF(OR(CX$5=Data!$F$2,CX$5=Data!$G$2,(IF(COUNTIF(Data!$A$2:$A$939,CX$7),CX$7=(VLOOKUP(CX$7,Data!$A$2:$A$852,1,FALSE)),0))),"H",IF(AND(CX$7&gt;=$J39,CX$7&lt;=$K39),($D39*(1-$P39)/$N39),0))),IF(AND(CX$7&gt;=$J39,CX$7&lt;=$K39),(($D39-$O39)/$N39),0))))),(((IF(Data!$C$2&gt;0,(IF(OR(CX$5=Data!$F$2,CX$5=Data!$G$2,(IF(COUNTIF(Data!$A$2:$A$939,CX$7),CX$7=(VLOOKUP(CX$7,Data!$A$2:$A$852,1,FALSE)),0))),"H",IF(AND(CX$7&gt;=$J39,CX$7&lt;=$L39),($D39*$P39/$M39),0))),IF(AND(CX$7&gt;=$J39,CX$7&lt;=$L39),(($D39*$P39)/$M39),0))))))</f>
        <v>H</v>
      </c>
      <c r="CY40" s="37" t="str">
        <f>IF(CY$7&gt;$L39,(((IF(Data!$C$2&gt;0,(IF(OR(CY$5=Data!$F$2,CY$5=Data!$G$2,(IF(COUNTIF(Data!$A$2:$A$939,CY$7),CY$7=(VLOOKUP(CY$7,Data!$A$2:$A$852,1,FALSE)),0))),"H",IF(AND(CY$7&gt;=$J39,CY$7&lt;=$K39),($D39*(1-$P39)/$N39),0))),IF(AND(CY$7&gt;=$J39,CY$7&lt;=$K39),(($D39-$O39)/$N39),0))))),(((IF(Data!$C$2&gt;0,(IF(OR(CY$5=Data!$F$2,CY$5=Data!$G$2,(IF(COUNTIF(Data!$A$2:$A$939,CY$7),CY$7=(VLOOKUP(CY$7,Data!$A$2:$A$852,1,FALSE)),0))),"H",IF(AND(CY$7&gt;=$J39,CY$7&lt;=$L39),($D39*$P39/$M39),0))),IF(AND(CY$7&gt;=$J39,CY$7&lt;=$L39),(($D39*$P39)/$M39),0))))))</f>
        <v>H</v>
      </c>
      <c r="CZ40" s="37">
        <f>IF(CZ$7&gt;$L39,(((IF(Data!$C$2&gt;0,(IF(OR(CZ$5=Data!$F$2,CZ$5=Data!$G$2,(IF(COUNTIF(Data!$A$2:$A$939,CZ$7),CZ$7=(VLOOKUP(CZ$7,Data!$A$2:$A$852,1,FALSE)),0))),"H",IF(AND(CZ$7&gt;=$J39,CZ$7&lt;=$K39),($D39*(1-$P39)/$N39),0))),IF(AND(CZ$7&gt;=$J39,CZ$7&lt;=$K39),(($D39-$O39)/$N39),0))))),(((IF(Data!$C$2&gt;0,(IF(OR(CZ$5=Data!$F$2,CZ$5=Data!$G$2,(IF(COUNTIF(Data!$A$2:$A$939,CZ$7),CZ$7=(VLOOKUP(CZ$7,Data!$A$2:$A$852,1,FALSE)),0))),"H",IF(AND(CZ$7&gt;=$J39,CZ$7&lt;=$L39),($D39*$P39/$M39),0))),IF(AND(CZ$7&gt;=$J39,CZ$7&lt;=$L39),(($D39*$P39)/$M39),0))))))</f>
        <v>0</v>
      </c>
      <c r="DA40" s="37">
        <f>IF(DA$7&gt;$L39,(((IF(Data!$C$2&gt;0,(IF(OR(DA$5=Data!$F$2,DA$5=Data!$G$2,(IF(COUNTIF(Data!$A$2:$A$939,DA$7),DA$7=(VLOOKUP(DA$7,Data!$A$2:$A$852,1,FALSE)),0))),"H",IF(AND(DA$7&gt;=$J39,DA$7&lt;=$K39),($D39*(1-$P39)/$N39),0))),IF(AND(DA$7&gt;=$J39,DA$7&lt;=$K39),(($D39-$O39)/$N39),0))))),(((IF(Data!$C$2&gt;0,(IF(OR(DA$5=Data!$F$2,DA$5=Data!$G$2,(IF(COUNTIF(Data!$A$2:$A$939,DA$7),DA$7=(VLOOKUP(DA$7,Data!$A$2:$A$852,1,FALSE)),0))),"H",IF(AND(DA$7&gt;=$J39,DA$7&lt;=$L39),($D39*$P39/$M39),0))),IF(AND(DA$7&gt;=$J39,DA$7&lt;=$L39),(($D39*$P39)/$M39),0))))))</f>
        <v>0</v>
      </c>
      <c r="DB40" s="37">
        <f>IF(DB$7&gt;$L39,(((IF(Data!$C$2&gt;0,(IF(OR(DB$5=Data!$F$2,DB$5=Data!$G$2,(IF(COUNTIF(Data!$A$2:$A$939,DB$7),DB$7=(VLOOKUP(DB$7,Data!$A$2:$A$852,1,FALSE)),0))),"H",IF(AND(DB$7&gt;=$J39,DB$7&lt;=$K39),($D39*(1-$P39)/$N39),0))),IF(AND(DB$7&gt;=$J39,DB$7&lt;=$K39),(($D39-$O39)/$N39),0))))),(((IF(Data!$C$2&gt;0,(IF(OR(DB$5=Data!$F$2,DB$5=Data!$G$2,(IF(COUNTIF(Data!$A$2:$A$939,DB$7),DB$7=(VLOOKUP(DB$7,Data!$A$2:$A$852,1,FALSE)),0))),"H",IF(AND(DB$7&gt;=$J39,DB$7&lt;=$L39),($D39*$P39/$M39),0))),IF(AND(DB$7&gt;=$J39,DB$7&lt;=$L39),(($D39*$P39)/$M39),0))))))</f>
        <v>0</v>
      </c>
      <c r="DC40" s="37">
        <f>IF(DC$7&gt;$L39,(((IF(Data!$C$2&gt;0,(IF(OR(DC$5=Data!$F$2,DC$5=Data!$G$2,(IF(COUNTIF(Data!$A$2:$A$939,DC$7),DC$7=(VLOOKUP(DC$7,Data!$A$2:$A$852,1,FALSE)),0))),"H",IF(AND(DC$7&gt;=$J39,DC$7&lt;=$K39),($D39*(1-$P39)/$N39),0))),IF(AND(DC$7&gt;=$J39,DC$7&lt;=$K39),(($D39-$O39)/$N39),0))))),(((IF(Data!$C$2&gt;0,(IF(OR(DC$5=Data!$F$2,DC$5=Data!$G$2,(IF(COUNTIF(Data!$A$2:$A$939,DC$7),DC$7=(VLOOKUP(DC$7,Data!$A$2:$A$852,1,FALSE)),0))),"H",IF(AND(DC$7&gt;=$J39,DC$7&lt;=$L39),($D39*$P39/$M39),0))),IF(AND(DC$7&gt;=$J39,DC$7&lt;=$L39),(($D39*$P39)/$M39),0))))))</f>
        <v>0</v>
      </c>
      <c r="DD40" s="37">
        <f>IF(DD$7&gt;$L39,(((IF(Data!$C$2&gt;0,(IF(OR(DD$5=Data!$F$2,DD$5=Data!$G$2,(IF(COUNTIF(Data!$A$2:$A$939,DD$7),DD$7=(VLOOKUP(DD$7,Data!$A$2:$A$852,1,FALSE)),0))),"H",IF(AND(DD$7&gt;=$J39,DD$7&lt;=$K39),($D39*(1-$P39)/$N39),0))),IF(AND(DD$7&gt;=$J39,DD$7&lt;=$K39),(($D39-$O39)/$N39),0))))),(((IF(Data!$C$2&gt;0,(IF(OR(DD$5=Data!$F$2,DD$5=Data!$G$2,(IF(COUNTIF(Data!$A$2:$A$939,DD$7),DD$7=(VLOOKUP(DD$7,Data!$A$2:$A$852,1,FALSE)),0))),"H",IF(AND(DD$7&gt;=$J39,DD$7&lt;=$L39),($D39*$P39/$M39),0))),IF(AND(DD$7&gt;=$J39,DD$7&lt;=$L39),(($D39*$P39)/$M39),0))))))</f>
        <v>0</v>
      </c>
      <c r="DE40" s="37" t="str">
        <f>IF(DE$7&gt;$L39,(((IF(Data!$C$2&gt;0,(IF(OR(DE$5=Data!$F$2,DE$5=Data!$G$2,(IF(COUNTIF(Data!$A$2:$A$939,DE$7),DE$7=(VLOOKUP(DE$7,Data!$A$2:$A$852,1,FALSE)),0))),"H",IF(AND(DE$7&gt;=$J39,DE$7&lt;=$K39),($D39*(1-$P39)/$N39),0))),IF(AND(DE$7&gt;=$J39,DE$7&lt;=$K39),(($D39-$O39)/$N39),0))))),(((IF(Data!$C$2&gt;0,(IF(OR(DE$5=Data!$F$2,DE$5=Data!$G$2,(IF(COUNTIF(Data!$A$2:$A$939,DE$7),DE$7=(VLOOKUP(DE$7,Data!$A$2:$A$852,1,FALSE)),0))),"H",IF(AND(DE$7&gt;=$J39,DE$7&lt;=$L39),($D39*$P39/$M39),0))),IF(AND(DE$7&gt;=$J39,DE$7&lt;=$L39),(($D39*$P39)/$M39),0))))))</f>
        <v>H</v>
      </c>
      <c r="DF40" s="37" t="str">
        <f>IF(DF$7&gt;$L39,(((IF(Data!$C$2&gt;0,(IF(OR(DF$5=Data!$F$2,DF$5=Data!$G$2,(IF(COUNTIF(Data!$A$2:$A$939,DF$7),DF$7=(VLOOKUP(DF$7,Data!$A$2:$A$852,1,FALSE)),0))),"H",IF(AND(DF$7&gt;=$J39,DF$7&lt;=$K39),($D39*(1-$P39)/$N39),0))),IF(AND(DF$7&gt;=$J39,DF$7&lt;=$K39),(($D39-$O39)/$N39),0))))),(((IF(Data!$C$2&gt;0,(IF(OR(DF$5=Data!$F$2,DF$5=Data!$G$2,(IF(COUNTIF(Data!$A$2:$A$939,DF$7),DF$7=(VLOOKUP(DF$7,Data!$A$2:$A$852,1,FALSE)),0))),"H",IF(AND(DF$7&gt;=$J39,DF$7&lt;=$L39),($D39*$P39/$M39),0))),IF(AND(DF$7&gt;=$J39,DF$7&lt;=$L39),(($D39*$P39)/$M39),0))))))</f>
        <v>H</v>
      </c>
      <c r="DG40" s="37">
        <f>IF(DG$7&gt;$L39,(((IF(Data!$C$2&gt;0,(IF(OR(DG$5=Data!$F$2,DG$5=Data!$G$2,(IF(COUNTIF(Data!$A$2:$A$939,DG$7),DG$7=(VLOOKUP(DG$7,Data!$A$2:$A$852,1,FALSE)),0))),"H",IF(AND(DG$7&gt;=$J39,DG$7&lt;=$K39),($D39*(1-$P39)/$N39),0))),IF(AND(DG$7&gt;=$J39,DG$7&lt;=$K39),(($D39-$O39)/$N39),0))))),(((IF(Data!$C$2&gt;0,(IF(OR(DG$5=Data!$F$2,DG$5=Data!$G$2,(IF(COUNTIF(Data!$A$2:$A$939,DG$7),DG$7=(VLOOKUP(DG$7,Data!$A$2:$A$852,1,FALSE)),0))),"H",IF(AND(DG$7&gt;=$J39,DG$7&lt;=$L39),($D39*$P39/$M39),0))),IF(AND(DG$7&gt;=$J39,DG$7&lt;=$L39),(($D39*$P39)/$M39),0))))))</f>
        <v>0</v>
      </c>
      <c r="DH40" s="37">
        <f>IF(DH$7&gt;$L39,(((IF(Data!$C$2&gt;0,(IF(OR(DH$5=Data!$F$2,DH$5=Data!$G$2,(IF(COUNTIF(Data!$A$2:$A$939,DH$7),DH$7=(VLOOKUP(DH$7,Data!$A$2:$A$852,1,FALSE)),0))),"H",IF(AND(DH$7&gt;=$J39,DH$7&lt;=$K39),($D39*(1-$P39)/$N39),0))),IF(AND(DH$7&gt;=$J39,DH$7&lt;=$K39),(($D39-$O39)/$N39),0))))),(((IF(Data!$C$2&gt;0,(IF(OR(DH$5=Data!$F$2,DH$5=Data!$G$2,(IF(COUNTIF(Data!$A$2:$A$939,DH$7),DH$7=(VLOOKUP(DH$7,Data!$A$2:$A$852,1,FALSE)),0))),"H",IF(AND(DH$7&gt;=$J39,DH$7&lt;=$L39),($D39*$P39/$M39),0))),IF(AND(DH$7&gt;=$J39,DH$7&lt;=$L39),(($D39*$P39)/$M39),0))))))</f>
        <v>0</v>
      </c>
      <c r="DI40" s="37">
        <f>IF(DI$7&gt;$L39,(((IF(Data!$C$2&gt;0,(IF(OR(DI$5=Data!$F$2,DI$5=Data!$G$2,(IF(COUNTIF(Data!$A$2:$A$939,DI$7),DI$7=(VLOOKUP(DI$7,Data!$A$2:$A$852,1,FALSE)),0))),"H",IF(AND(DI$7&gt;=$J39,DI$7&lt;=$K39),($D39*(1-$P39)/$N39),0))),IF(AND(DI$7&gt;=$J39,DI$7&lt;=$K39),(($D39-$O39)/$N39),0))))),(((IF(Data!$C$2&gt;0,(IF(OR(DI$5=Data!$F$2,DI$5=Data!$G$2,(IF(COUNTIF(Data!$A$2:$A$939,DI$7),DI$7=(VLOOKUP(DI$7,Data!$A$2:$A$852,1,FALSE)),0))),"H",IF(AND(DI$7&gt;=$J39,DI$7&lt;=$L39),($D39*$P39/$M39),0))),IF(AND(DI$7&gt;=$J39,DI$7&lt;=$L39),(($D39*$P39)/$M39),0))))))</f>
        <v>0</v>
      </c>
      <c r="DJ40" s="37">
        <f>IF(DJ$7&gt;$L39,(((IF(Data!$C$2&gt;0,(IF(OR(DJ$5=Data!$F$2,DJ$5=Data!$G$2,(IF(COUNTIF(Data!$A$2:$A$939,DJ$7),DJ$7=(VLOOKUP(DJ$7,Data!$A$2:$A$852,1,FALSE)),0))),"H",IF(AND(DJ$7&gt;=$J39,DJ$7&lt;=$K39),($D39*(1-$P39)/$N39),0))),IF(AND(DJ$7&gt;=$J39,DJ$7&lt;=$K39),(($D39-$O39)/$N39),0))))),(((IF(Data!$C$2&gt;0,(IF(OR(DJ$5=Data!$F$2,DJ$5=Data!$G$2,(IF(COUNTIF(Data!$A$2:$A$939,DJ$7),DJ$7=(VLOOKUP(DJ$7,Data!$A$2:$A$852,1,FALSE)),0))),"H",IF(AND(DJ$7&gt;=$J39,DJ$7&lt;=$L39),($D39*$P39/$M39),0))),IF(AND(DJ$7&gt;=$J39,DJ$7&lt;=$L39),(($D39*$P39)/$M39),0))))))</f>
        <v>0</v>
      </c>
      <c r="DK40" s="37">
        <f>IF(DK$7&gt;$L39,(((IF(Data!$C$2&gt;0,(IF(OR(DK$5=Data!$F$2,DK$5=Data!$G$2,(IF(COUNTIF(Data!$A$2:$A$939,DK$7),DK$7=(VLOOKUP(DK$7,Data!$A$2:$A$852,1,FALSE)),0))),"H",IF(AND(DK$7&gt;=$J39,DK$7&lt;=$K39),($D39*(1-$P39)/$N39),0))),IF(AND(DK$7&gt;=$J39,DK$7&lt;=$K39),(($D39-$O39)/$N39),0))))),(((IF(Data!$C$2&gt;0,(IF(OR(DK$5=Data!$F$2,DK$5=Data!$G$2,(IF(COUNTIF(Data!$A$2:$A$939,DK$7),DK$7=(VLOOKUP(DK$7,Data!$A$2:$A$852,1,FALSE)),0))),"H",IF(AND(DK$7&gt;=$J39,DK$7&lt;=$L39),($D39*$P39/$M39),0))),IF(AND(DK$7&gt;=$J39,DK$7&lt;=$L39),(($D39*$P39)/$M39),0))))))</f>
        <v>0</v>
      </c>
      <c r="DL40" s="37" t="str">
        <f>IF(DL$7&gt;$L39,(((IF(Data!$C$2&gt;0,(IF(OR(DL$5=Data!$F$2,DL$5=Data!$G$2,(IF(COUNTIF(Data!$A$2:$A$939,DL$7),DL$7=(VLOOKUP(DL$7,Data!$A$2:$A$852,1,FALSE)),0))),"H",IF(AND(DL$7&gt;=$J39,DL$7&lt;=$K39),($D39*(1-$P39)/$N39),0))),IF(AND(DL$7&gt;=$J39,DL$7&lt;=$K39),(($D39-$O39)/$N39),0))))),(((IF(Data!$C$2&gt;0,(IF(OR(DL$5=Data!$F$2,DL$5=Data!$G$2,(IF(COUNTIF(Data!$A$2:$A$939,DL$7),DL$7=(VLOOKUP(DL$7,Data!$A$2:$A$852,1,FALSE)),0))),"H",IF(AND(DL$7&gt;=$J39,DL$7&lt;=$L39),($D39*$P39/$M39),0))),IF(AND(DL$7&gt;=$J39,DL$7&lt;=$L39),(($D39*$P39)/$M39),0))))))</f>
        <v>H</v>
      </c>
      <c r="DM40" s="37" t="str">
        <f>IF(DM$7&gt;$L39,(((IF(Data!$C$2&gt;0,(IF(OR(DM$5=Data!$F$2,DM$5=Data!$G$2,(IF(COUNTIF(Data!$A$2:$A$939,DM$7),DM$7=(VLOOKUP(DM$7,Data!$A$2:$A$852,1,FALSE)),0))),"H",IF(AND(DM$7&gt;=$J39,DM$7&lt;=$K39),($D39*(1-$P39)/$N39),0))),IF(AND(DM$7&gt;=$J39,DM$7&lt;=$K39),(($D39-$O39)/$N39),0))))),(((IF(Data!$C$2&gt;0,(IF(OR(DM$5=Data!$F$2,DM$5=Data!$G$2,(IF(COUNTIF(Data!$A$2:$A$939,DM$7),DM$7=(VLOOKUP(DM$7,Data!$A$2:$A$852,1,FALSE)),0))),"H",IF(AND(DM$7&gt;=$J39,DM$7&lt;=$L39),($D39*$P39/$M39),0))),IF(AND(DM$7&gt;=$J39,DM$7&lt;=$L39),(($D39*$P39)/$M39),0))))))</f>
        <v>H</v>
      </c>
      <c r="DN40" s="37">
        <f>IF(DN$7&gt;$L39,(((IF(Data!$C$2&gt;0,(IF(OR(DN$5=Data!$F$2,DN$5=Data!$G$2,(IF(COUNTIF(Data!$A$2:$A$939,DN$7),DN$7=(VLOOKUP(DN$7,Data!$A$2:$A$852,1,FALSE)),0))),"H",IF(AND(DN$7&gt;=$J39,DN$7&lt;=$K39),($D39*(1-$P39)/$N39),0))),IF(AND(DN$7&gt;=$J39,DN$7&lt;=$K39),(($D39-$O39)/$N39),0))))),(((IF(Data!$C$2&gt;0,(IF(OR(DN$5=Data!$F$2,DN$5=Data!$G$2,(IF(COUNTIF(Data!$A$2:$A$939,DN$7),DN$7=(VLOOKUP(DN$7,Data!$A$2:$A$852,1,FALSE)),0))),"H",IF(AND(DN$7&gt;=$J39,DN$7&lt;=$L39),($D39*$P39/$M39),0))),IF(AND(DN$7&gt;=$J39,DN$7&lt;=$L39),(($D39*$P39)/$M39),0))))))</f>
        <v>0</v>
      </c>
      <c r="DO40" s="37">
        <f>IF(DO$7&gt;$L39,(((IF(Data!$C$2&gt;0,(IF(OR(DO$5=Data!$F$2,DO$5=Data!$G$2,(IF(COUNTIF(Data!$A$2:$A$939,DO$7),DO$7=(VLOOKUP(DO$7,Data!$A$2:$A$852,1,FALSE)),0))),"H",IF(AND(DO$7&gt;=$J39,DO$7&lt;=$K39),($D39*(1-$P39)/$N39),0))),IF(AND(DO$7&gt;=$J39,DO$7&lt;=$K39),(($D39-$O39)/$N39),0))))),(((IF(Data!$C$2&gt;0,(IF(OR(DO$5=Data!$F$2,DO$5=Data!$G$2,(IF(COUNTIF(Data!$A$2:$A$939,DO$7),DO$7=(VLOOKUP(DO$7,Data!$A$2:$A$852,1,FALSE)),0))),"H",IF(AND(DO$7&gt;=$J39,DO$7&lt;=$L39),($D39*$P39/$M39),0))),IF(AND(DO$7&gt;=$J39,DO$7&lt;=$L39),(($D39*$P39)/$M39),0))))))</f>
        <v>0</v>
      </c>
      <c r="DP40" s="37">
        <f>IF(DP$7&gt;$L39,(((IF(Data!$C$2&gt;0,(IF(OR(DP$5=Data!$F$2,DP$5=Data!$G$2,(IF(COUNTIF(Data!$A$2:$A$939,DP$7),DP$7=(VLOOKUP(DP$7,Data!$A$2:$A$852,1,FALSE)),0))),"H",IF(AND(DP$7&gt;=$J39,DP$7&lt;=$K39),($D39*(1-$P39)/$N39),0))),IF(AND(DP$7&gt;=$J39,DP$7&lt;=$K39),(($D39-$O39)/$N39),0))))),(((IF(Data!$C$2&gt;0,(IF(OR(DP$5=Data!$F$2,DP$5=Data!$G$2,(IF(COUNTIF(Data!$A$2:$A$939,DP$7),DP$7=(VLOOKUP(DP$7,Data!$A$2:$A$852,1,FALSE)),0))),"H",IF(AND(DP$7&gt;=$J39,DP$7&lt;=$L39),($D39*$P39/$M39),0))),IF(AND(DP$7&gt;=$J39,DP$7&lt;=$L39),(($D39*$P39)/$M39),0))))))</f>
        <v>0</v>
      </c>
      <c r="DQ40" s="37">
        <f>IF(DQ$7&gt;$L39,(((IF(Data!$C$2&gt;0,(IF(OR(DQ$5=Data!$F$2,DQ$5=Data!$G$2,(IF(COUNTIF(Data!$A$2:$A$939,DQ$7),DQ$7=(VLOOKUP(DQ$7,Data!$A$2:$A$852,1,FALSE)),0))),"H",IF(AND(DQ$7&gt;=$J39,DQ$7&lt;=$K39),($D39*(1-$P39)/$N39),0))),IF(AND(DQ$7&gt;=$J39,DQ$7&lt;=$K39),(($D39-$O39)/$N39),0))))),(((IF(Data!$C$2&gt;0,(IF(OR(DQ$5=Data!$F$2,DQ$5=Data!$G$2,(IF(COUNTIF(Data!$A$2:$A$939,DQ$7),DQ$7=(VLOOKUP(DQ$7,Data!$A$2:$A$852,1,FALSE)),0))),"H",IF(AND(DQ$7&gt;=$J39,DQ$7&lt;=$L39),($D39*$P39/$M39),0))),IF(AND(DQ$7&gt;=$J39,DQ$7&lt;=$L39),(($D39*$P39)/$M39),0))))))</f>
        <v>16</v>
      </c>
      <c r="DR40" s="37">
        <f>IF(DR$7&gt;$L39,(((IF(Data!$C$2&gt;0,(IF(OR(DR$5=Data!$F$2,DR$5=Data!$G$2,(IF(COUNTIF(Data!$A$2:$A$939,DR$7),DR$7=(VLOOKUP(DR$7,Data!$A$2:$A$852,1,FALSE)),0))),"H",IF(AND(DR$7&gt;=$J39,DR$7&lt;=$K39),($D39*(1-$P39)/$N39),0))),IF(AND(DR$7&gt;=$J39,DR$7&lt;=$K39),(($D39-$O39)/$N39),0))))),(((IF(Data!$C$2&gt;0,(IF(OR(DR$5=Data!$F$2,DR$5=Data!$G$2,(IF(COUNTIF(Data!$A$2:$A$939,DR$7),DR$7=(VLOOKUP(DR$7,Data!$A$2:$A$852,1,FALSE)),0))),"H",IF(AND(DR$7&gt;=$J39,DR$7&lt;=$L39),($D39*$P39/$M39),0))),IF(AND(DR$7&gt;=$J39,DR$7&lt;=$L39),(($D39*$P39)/$M39),0))))))</f>
        <v>16</v>
      </c>
      <c r="DS40" s="37" t="str">
        <f>IF(DS$7&gt;$L39,(((IF(Data!$C$2&gt;0,(IF(OR(DS$5=Data!$F$2,DS$5=Data!$G$2,(IF(COUNTIF(Data!$A$2:$A$939,DS$7),DS$7=(VLOOKUP(DS$7,Data!$A$2:$A$852,1,FALSE)),0))),"H",IF(AND(DS$7&gt;=$J39,DS$7&lt;=$K39),($D39*(1-$P39)/$N39),0))),IF(AND(DS$7&gt;=$J39,DS$7&lt;=$K39),(($D39-$O39)/$N39),0))))),(((IF(Data!$C$2&gt;0,(IF(OR(DS$5=Data!$F$2,DS$5=Data!$G$2,(IF(COUNTIF(Data!$A$2:$A$939,DS$7),DS$7=(VLOOKUP(DS$7,Data!$A$2:$A$852,1,FALSE)),0))),"H",IF(AND(DS$7&gt;=$J39,DS$7&lt;=$L39),($D39*$P39/$M39),0))),IF(AND(DS$7&gt;=$J39,DS$7&lt;=$L39),(($D39*$P39)/$M39),0))))))</f>
        <v>H</v>
      </c>
      <c r="DT40" s="37" t="str">
        <f>IF(DT$7&gt;$L39,(((IF(Data!$C$2&gt;0,(IF(OR(DT$5=Data!$F$2,DT$5=Data!$G$2,(IF(COUNTIF(Data!$A$2:$A$939,DT$7),DT$7=(VLOOKUP(DT$7,Data!$A$2:$A$852,1,FALSE)),0))),"H",IF(AND(DT$7&gt;=$J39,DT$7&lt;=$K39),($D39*(1-$P39)/$N39),0))),IF(AND(DT$7&gt;=$J39,DT$7&lt;=$K39),(($D39-$O39)/$N39),0))))),(((IF(Data!$C$2&gt;0,(IF(OR(DT$5=Data!$F$2,DT$5=Data!$G$2,(IF(COUNTIF(Data!$A$2:$A$939,DT$7),DT$7=(VLOOKUP(DT$7,Data!$A$2:$A$852,1,FALSE)),0))),"H",IF(AND(DT$7&gt;=$J39,DT$7&lt;=$L39),($D39*$P39/$M39),0))),IF(AND(DT$7&gt;=$J39,DT$7&lt;=$L39),(($D39*$P39)/$M39),0))))))</f>
        <v>H</v>
      </c>
      <c r="DU40" s="37">
        <f>IF(DU$7&gt;$L39,(((IF(Data!$C$2&gt;0,(IF(OR(DU$5=Data!$F$2,DU$5=Data!$G$2,(IF(COUNTIF(Data!$A$2:$A$939,DU$7),DU$7=(VLOOKUP(DU$7,Data!$A$2:$A$852,1,FALSE)),0))),"H",IF(AND(DU$7&gt;=$J39,DU$7&lt;=$K39),($D39*(1-$P39)/$N39),0))),IF(AND(DU$7&gt;=$J39,DU$7&lt;=$K39),(($D39-$O39)/$N39),0))))),(((IF(Data!$C$2&gt;0,(IF(OR(DU$5=Data!$F$2,DU$5=Data!$G$2,(IF(COUNTIF(Data!$A$2:$A$939,DU$7),DU$7=(VLOOKUP(DU$7,Data!$A$2:$A$852,1,FALSE)),0))),"H",IF(AND(DU$7&gt;=$J39,DU$7&lt;=$L39),($D39*$P39/$M39),0))),IF(AND(DU$7&gt;=$J39,DU$7&lt;=$L39),(($D39*$P39)/$M39),0))))))</f>
        <v>16</v>
      </c>
      <c r="DV40" s="37">
        <f>IF(DV$7&gt;$L39,(((IF(Data!$C$2&gt;0,(IF(OR(DV$5=Data!$F$2,DV$5=Data!$G$2,(IF(COUNTIF(Data!$A$2:$A$939,DV$7),DV$7=(VLOOKUP(DV$7,Data!$A$2:$A$852,1,FALSE)),0))),"H",IF(AND(DV$7&gt;=$J39,DV$7&lt;=$K39),($D39*(1-$P39)/$N39),0))),IF(AND(DV$7&gt;=$J39,DV$7&lt;=$K39),(($D39-$O39)/$N39),0))))),(((IF(Data!$C$2&gt;0,(IF(OR(DV$5=Data!$F$2,DV$5=Data!$G$2,(IF(COUNTIF(Data!$A$2:$A$939,DV$7),DV$7=(VLOOKUP(DV$7,Data!$A$2:$A$852,1,FALSE)),0))),"H",IF(AND(DV$7&gt;=$J39,DV$7&lt;=$L39),($D39*$P39/$M39),0))),IF(AND(DV$7&gt;=$J39,DV$7&lt;=$L39),(($D39*$P39)/$M39),0))))))</f>
        <v>0</v>
      </c>
      <c r="DW40" s="37">
        <f>IF(DW$7&gt;$L39,(((IF(Data!$C$2&gt;0,(IF(OR(DW$5=Data!$F$2,DW$5=Data!$G$2,(IF(COUNTIF(Data!$A$2:$A$939,DW$7),DW$7=(VLOOKUP(DW$7,Data!$A$2:$A$852,1,FALSE)),0))),"H",IF(AND(DW$7&gt;=$J39,DW$7&lt;=$K39),($D39*(1-$P39)/$N39),0))),IF(AND(DW$7&gt;=$J39,DW$7&lt;=$K39),(($D39-$O39)/$N39),0))))),(((IF(Data!$C$2&gt;0,(IF(OR(DW$5=Data!$F$2,DW$5=Data!$G$2,(IF(COUNTIF(Data!$A$2:$A$939,DW$7),DW$7=(VLOOKUP(DW$7,Data!$A$2:$A$852,1,FALSE)),0))),"H",IF(AND(DW$7&gt;=$J39,DW$7&lt;=$L39),($D39*$P39/$M39),0))),IF(AND(DW$7&gt;=$J39,DW$7&lt;=$L39),(($D39*$P39)/$M39),0))))))</f>
        <v>0</v>
      </c>
      <c r="DX40" s="37">
        <f>IF(DX$7&gt;$L39,(((IF(Data!$C$2&gt;0,(IF(OR(DX$5=Data!$F$2,DX$5=Data!$G$2,(IF(COUNTIF(Data!$A$2:$A$939,DX$7),DX$7=(VLOOKUP(DX$7,Data!$A$2:$A$852,1,FALSE)),0))),"H",IF(AND(DX$7&gt;=$J39,DX$7&lt;=$K39),($D39*(1-$P39)/$N39),0))),IF(AND(DX$7&gt;=$J39,DX$7&lt;=$K39),(($D39-$O39)/$N39),0))))),(((IF(Data!$C$2&gt;0,(IF(OR(DX$5=Data!$F$2,DX$5=Data!$G$2,(IF(COUNTIF(Data!$A$2:$A$939,DX$7),DX$7=(VLOOKUP(DX$7,Data!$A$2:$A$852,1,FALSE)),0))),"H",IF(AND(DX$7&gt;=$J39,DX$7&lt;=$L39),($D39*$P39/$M39),0))),IF(AND(DX$7&gt;=$J39,DX$7&lt;=$L39),(($D39*$P39)/$M39),0))))))</f>
        <v>0</v>
      </c>
      <c r="DY40" s="37">
        <f>IF(DY$7&gt;$L39,(((IF(Data!$C$2&gt;0,(IF(OR(DY$5=Data!$F$2,DY$5=Data!$G$2,(IF(COUNTIF(Data!$A$2:$A$939,DY$7),DY$7=(VLOOKUP(DY$7,Data!$A$2:$A$852,1,FALSE)),0))),"H",IF(AND(DY$7&gt;=$J39,DY$7&lt;=$K39),($D39*(1-$P39)/$N39),0))),IF(AND(DY$7&gt;=$J39,DY$7&lt;=$K39),(($D39-$O39)/$N39),0))))),(((IF(Data!$C$2&gt;0,(IF(OR(DY$5=Data!$F$2,DY$5=Data!$G$2,(IF(COUNTIF(Data!$A$2:$A$939,DY$7),DY$7=(VLOOKUP(DY$7,Data!$A$2:$A$852,1,FALSE)),0))),"H",IF(AND(DY$7&gt;=$J39,DY$7&lt;=$L39),($D39*$P39/$M39),0))),IF(AND(DY$7&gt;=$J39,DY$7&lt;=$L39),(($D39*$P39)/$M39),0))))))</f>
        <v>0</v>
      </c>
      <c r="DZ40" s="37" t="str">
        <f>IF(DZ$7&gt;$L39,(((IF(Data!$C$2&gt;0,(IF(OR(DZ$5=Data!$F$2,DZ$5=Data!$G$2,(IF(COUNTIF(Data!$A$2:$A$939,DZ$7),DZ$7=(VLOOKUP(DZ$7,Data!$A$2:$A$852,1,FALSE)),0))),"H",IF(AND(DZ$7&gt;=$J39,DZ$7&lt;=$K39),($D39*(1-$P39)/$N39),0))),IF(AND(DZ$7&gt;=$J39,DZ$7&lt;=$K39),(($D39-$O39)/$N39),0))))),(((IF(Data!$C$2&gt;0,(IF(OR(DZ$5=Data!$F$2,DZ$5=Data!$G$2,(IF(COUNTIF(Data!$A$2:$A$939,DZ$7),DZ$7=(VLOOKUP(DZ$7,Data!$A$2:$A$852,1,FALSE)),0))),"H",IF(AND(DZ$7&gt;=$J39,DZ$7&lt;=$L39),($D39*$P39/$M39),0))),IF(AND(DZ$7&gt;=$J39,DZ$7&lt;=$L39),(($D39*$P39)/$M39),0))))))</f>
        <v>H</v>
      </c>
      <c r="EA40" s="37" t="str">
        <f>IF(EA$7&gt;$L39,(((IF(Data!$C$2&gt;0,(IF(OR(EA$5=Data!$F$2,EA$5=Data!$G$2,(IF(COUNTIF(Data!$A$2:$A$939,EA$7),EA$7=(VLOOKUP(EA$7,Data!$A$2:$A$852,1,FALSE)),0))),"H",IF(AND(EA$7&gt;=$J39,EA$7&lt;=$K39),($D39*(1-$P39)/$N39),0))),IF(AND(EA$7&gt;=$J39,EA$7&lt;=$K39),(($D39-$O39)/$N39),0))))),(((IF(Data!$C$2&gt;0,(IF(OR(EA$5=Data!$F$2,EA$5=Data!$G$2,(IF(COUNTIF(Data!$A$2:$A$939,EA$7),EA$7=(VLOOKUP(EA$7,Data!$A$2:$A$852,1,FALSE)),0))),"H",IF(AND(EA$7&gt;=$J39,EA$7&lt;=$L39),($D39*$P39/$M39),0))),IF(AND(EA$7&gt;=$J39,EA$7&lt;=$L39),(($D39*$P39)/$M39),0))))))</f>
        <v>H</v>
      </c>
      <c r="EB40" s="37">
        <f>IF(EB$7&gt;$L39,(((IF(Data!$C$2&gt;0,(IF(OR(EB$5=Data!$F$2,EB$5=Data!$G$2,(IF(COUNTIF(Data!$A$2:$A$939,EB$7),EB$7=(VLOOKUP(EB$7,Data!$A$2:$A$852,1,FALSE)),0))),"H",IF(AND(EB$7&gt;=$J39,EB$7&lt;=$K39),($D39*(1-$P39)/$N39),0))),IF(AND(EB$7&gt;=$J39,EB$7&lt;=$K39),(($D39-$O39)/$N39),0))))),(((IF(Data!$C$2&gt;0,(IF(OR(EB$5=Data!$F$2,EB$5=Data!$G$2,(IF(COUNTIF(Data!$A$2:$A$939,EB$7),EB$7=(VLOOKUP(EB$7,Data!$A$2:$A$852,1,FALSE)),0))),"H",IF(AND(EB$7&gt;=$J39,EB$7&lt;=$L39),($D39*$P39/$M39),0))),IF(AND(EB$7&gt;=$J39,EB$7&lt;=$L39),(($D39*$P39)/$M39),0))))))</f>
        <v>0</v>
      </c>
      <c r="EC40" s="37">
        <f>IF(EC$7&gt;$L39,(((IF(Data!$C$2&gt;0,(IF(OR(EC$5=Data!$F$2,EC$5=Data!$G$2,(IF(COUNTIF(Data!$A$2:$A$939,EC$7),EC$7=(VLOOKUP(EC$7,Data!$A$2:$A$852,1,FALSE)),0))),"H",IF(AND(EC$7&gt;=$J39,EC$7&lt;=$K39),($D39*(1-$P39)/$N39),0))),IF(AND(EC$7&gt;=$J39,EC$7&lt;=$K39),(($D39-$O39)/$N39),0))))),(((IF(Data!$C$2&gt;0,(IF(OR(EC$5=Data!$F$2,EC$5=Data!$G$2,(IF(COUNTIF(Data!$A$2:$A$939,EC$7),EC$7=(VLOOKUP(EC$7,Data!$A$2:$A$852,1,FALSE)),0))),"H",IF(AND(EC$7&gt;=$J39,EC$7&lt;=$L39),($D39*$P39/$M39),0))),IF(AND(EC$7&gt;=$J39,EC$7&lt;=$L39),(($D39*$P39)/$M39),0))))))</f>
        <v>0</v>
      </c>
      <c r="ED40" s="37">
        <f>IF(ED$7&gt;$L39,(((IF(Data!$C$2&gt;0,(IF(OR(ED$5=Data!$F$2,ED$5=Data!$G$2,(IF(COUNTIF(Data!$A$2:$A$939,ED$7),ED$7=(VLOOKUP(ED$7,Data!$A$2:$A$852,1,FALSE)),0))),"H",IF(AND(ED$7&gt;=$J39,ED$7&lt;=$K39),($D39*(1-$P39)/$N39),0))),IF(AND(ED$7&gt;=$J39,ED$7&lt;=$K39),(($D39-$O39)/$N39),0))))),(((IF(Data!$C$2&gt;0,(IF(OR(ED$5=Data!$F$2,ED$5=Data!$G$2,(IF(COUNTIF(Data!$A$2:$A$939,ED$7),ED$7=(VLOOKUP(ED$7,Data!$A$2:$A$852,1,FALSE)),0))),"H",IF(AND(ED$7&gt;=$J39,ED$7&lt;=$L39),($D39*$P39/$M39),0))),IF(AND(ED$7&gt;=$J39,ED$7&lt;=$L39),(($D39*$P39)/$M39),0))))))</f>
        <v>0</v>
      </c>
      <c r="EE40" s="37">
        <f>IF(EE$7&gt;$L39,(((IF(Data!$C$2&gt;0,(IF(OR(EE$5=Data!$F$2,EE$5=Data!$G$2,(IF(COUNTIF(Data!$A$2:$A$939,EE$7),EE$7=(VLOOKUP(EE$7,Data!$A$2:$A$852,1,FALSE)),0))),"H",IF(AND(EE$7&gt;=$J39,EE$7&lt;=$K39),($D39*(1-$P39)/$N39),0))),IF(AND(EE$7&gt;=$J39,EE$7&lt;=$K39),(($D39-$O39)/$N39),0))))),(((IF(Data!$C$2&gt;0,(IF(OR(EE$5=Data!$F$2,EE$5=Data!$G$2,(IF(COUNTIF(Data!$A$2:$A$939,EE$7),EE$7=(VLOOKUP(EE$7,Data!$A$2:$A$852,1,FALSE)),0))),"H",IF(AND(EE$7&gt;=$J39,EE$7&lt;=$L39),($D39*$P39/$M39),0))),IF(AND(EE$7&gt;=$J39,EE$7&lt;=$L39),(($D39*$P39)/$M39),0))))))</f>
        <v>0</v>
      </c>
      <c r="EF40" s="37">
        <f>IF(EF$7&gt;$L39,(((IF(Data!$C$2&gt;0,(IF(OR(EF$5=Data!$F$2,EF$5=Data!$G$2,(IF(COUNTIF(Data!$A$2:$A$939,EF$7),EF$7=(VLOOKUP(EF$7,Data!$A$2:$A$852,1,FALSE)),0))),"H",IF(AND(EF$7&gt;=$J39,EF$7&lt;=$K39),($D39*(1-$P39)/$N39),0))),IF(AND(EF$7&gt;=$J39,EF$7&lt;=$K39),(($D39-$O39)/$N39),0))))),(((IF(Data!$C$2&gt;0,(IF(OR(EF$5=Data!$F$2,EF$5=Data!$G$2,(IF(COUNTIF(Data!$A$2:$A$939,EF$7),EF$7=(VLOOKUP(EF$7,Data!$A$2:$A$852,1,FALSE)),0))),"H",IF(AND(EF$7&gt;=$J39,EF$7&lt;=$L39),($D39*$P39/$M39),0))),IF(AND(EF$7&gt;=$J39,EF$7&lt;=$L39),(($D39*$P39)/$M39),0))))))</f>
        <v>0</v>
      </c>
      <c r="EG40" s="37" t="str">
        <f>IF(EG$7&gt;$L39,(((IF(Data!$C$2&gt;0,(IF(OR(EG$5=Data!$F$2,EG$5=Data!$G$2,(IF(COUNTIF(Data!$A$2:$A$939,EG$7),EG$7=(VLOOKUP(EG$7,Data!$A$2:$A$852,1,FALSE)),0))),"H",IF(AND(EG$7&gt;=$J39,EG$7&lt;=$K39),($D39*(1-$P39)/$N39),0))),IF(AND(EG$7&gt;=$J39,EG$7&lt;=$K39),(($D39-$O39)/$N39),0))))),(((IF(Data!$C$2&gt;0,(IF(OR(EG$5=Data!$F$2,EG$5=Data!$G$2,(IF(COUNTIF(Data!$A$2:$A$939,EG$7),EG$7=(VLOOKUP(EG$7,Data!$A$2:$A$852,1,FALSE)),0))),"H",IF(AND(EG$7&gt;=$J39,EG$7&lt;=$L39),($D39*$P39/$M39),0))),IF(AND(EG$7&gt;=$J39,EG$7&lt;=$L39),(($D39*$P39)/$M39),0))))))</f>
        <v>H</v>
      </c>
      <c r="EH40" s="37" t="str">
        <f>IF(EH$7&gt;$L39,(((IF(Data!$C$2&gt;0,(IF(OR(EH$5=Data!$F$2,EH$5=Data!$G$2,(IF(COUNTIF(Data!$A$2:$A$939,EH$7),EH$7=(VLOOKUP(EH$7,Data!$A$2:$A$852,1,FALSE)),0))),"H",IF(AND(EH$7&gt;=$J39,EH$7&lt;=$K39),($D39*(1-$P39)/$N39),0))),IF(AND(EH$7&gt;=$J39,EH$7&lt;=$K39),(($D39-$O39)/$N39),0))))),(((IF(Data!$C$2&gt;0,(IF(OR(EH$5=Data!$F$2,EH$5=Data!$G$2,(IF(COUNTIF(Data!$A$2:$A$939,EH$7),EH$7=(VLOOKUP(EH$7,Data!$A$2:$A$852,1,FALSE)),0))),"H",IF(AND(EH$7&gt;=$J39,EH$7&lt;=$L39),($D39*$P39/$M39),0))),IF(AND(EH$7&gt;=$J39,EH$7&lt;=$L39),(($D39*$P39)/$M39),0))))))</f>
        <v>H</v>
      </c>
      <c r="EI40" s="37">
        <f>IF(EI$7&gt;$L39,(((IF(Data!$C$2&gt;0,(IF(OR(EI$5=Data!$F$2,EI$5=Data!$G$2,(IF(COUNTIF(Data!$A$2:$A$939,EI$7),EI$7=(VLOOKUP(EI$7,Data!$A$2:$A$852,1,FALSE)),0))),"H",IF(AND(EI$7&gt;=$J39,EI$7&lt;=$K39),($D39*(1-$P39)/$N39),0))),IF(AND(EI$7&gt;=$J39,EI$7&lt;=$K39),(($D39-$O39)/$N39),0))))),(((IF(Data!$C$2&gt;0,(IF(OR(EI$5=Data!$F$2,EI$5=Data!$G$2,(IF(COUNTIF(Data!$A$2:$A$939,EI$7),EI$7=(VLOOKUP(EI$7,Data!$A$2:$A$852,1,FALSE)),0))),"H",IF(AND(EI$7&gt;=$J39,EI$7&lt;=$L39),($D39*$P39/$M39),0))),IF(AND(EI$7&gt;=$J39,EI$7&lt;=$L39),(($D39*$P39)/$M39),0))))))</f>
        <v>0</v>
      </c>
      <c r="EJ40" s="37">
        <f>IF(EJ$7&gt;$L39,(((IF(Data!$C$2&gt;0,(IF(OR(EJ$5=Data!$F$2,EJ$5=Data!$G$2,(IF(COUNTIF(Data!$A$2:$A$939,EJ$7),EJ$7=(VLOOKUP(EJ$7,Data!$A$2:$A$852,1,FALSE)),0))),"H",IF(AND(EJ$7&gt;=$J39,EJ$7&lt;=$K39),($D39*(1-$P39)/$N39),0))),IF(AND(EJ$7&gt;=$J39,EJ$7&lt;=$K39),(($D39-$O39)/$N39),0))))),(((IF(Data!$C$2&gt;0,(IF(OR(EJ$5=Data!$F$2,EJ$5=Data!$G$2,(IF(COUNTIF(Data!$A$2:$A$939,EJ$7),EJ$7=(VLOOKUP(EJ$7,Data!$A$2:$A$852,1,FALSE)),0))),"H",IF(AND(EJ$7&gt;=$J39,EJ$7&lt;=$L39),($D39*$P39/$M39),0))),IF(AND(EJ$7&gt;=$J39,EJ$7&lt;=$L39),(($D39*$P39)/$M39),0))))))</f>
        <v>0</v>
      </c>
      <c r="EK40" s="37">
        <f>IF(EK$7&gt;$L39,(((IF(Data!$C$2&gt;0,(IF(OR(EK$5=Data!$F$2,EK$5=Data!$G$2,(IF(COUNTIF(Data!$A$2:$A$939,EK$7),EK$7=(VLOOKUP(EK$7,Data!$A$2:$A$852,1,FALSE)),0))),"H",IF(AND(EK$7&gt;=$J39,EK$7&lt;=$K39),($D39*(1-$P39)/$N39),0))),IF(AND(EK$7&gt;=$J39,EK$7&lt;=$K39),(($D39-$O39)/$N39),0))))),(((IF(Data!$C$2&gt;0,(IF(OR(EK$5=Data!$F$2,EK$5=Data!$G$2,(IF(COUNTIF(Data!$A$2:$A$939,EK$7),EK$7=(VLOOKUP(EK$7,Data!$A$2:$A$852,1,FALSE)),0))),"H",IF(AND(EK$7&gt;=$J39,EK$7&lt;=$L39),($D39*$P39/$M39),0))),IF(AND(EK$7&gt;=$J39,EK$7&lt;=$L39),(($D39*$P39)/$M39),0))))))</f>
        <v>0</v>
      </c>
      <c r="EL40" s="37">
        <f>IF(EL$7&gt;$L39,(((IF(Data!$C$2&gt;0,(IF(OR(EL$5=Data!$F$2,EL$5=Data!$G$2,(IF(COUNTIF(Data!$A$2:$A$939,EL$7),EL$7=(VLOOKUP(EL$7,Data!$A$2:$A$852,1,FALSE)),0))),"H",IF(AND(EL$7&gt;=$J39,EL$7&lt;=$K39),($D39*(1-$P39)/$N39),0))),IF(AND(EL$7&gt;=$J39,EL$7&lt;=$K39),(($D39-$O39)/$N39),0))))),(((IF(Data!$C$2&gt;0,(IF(OR(EL$5=Data!$F$2,EL$5=Data!$G$2,(IF(COUNTIF(Data!$A$2:$A$939,EL$7),EL$7=(VLOOKUP(EL$7,Data!$A$2:$A$852,1,FALSE)),0))),"H",IF(AND(EL$7&gt;=$J39,EL$7&lt;=$L39),($D39*$P39/$M39),0))),IF(AND(EL$7&gt;=$J39,EL$7&lt;=$L39),(($D39*$P39)/$M39),0))))))</f>
        <v>0</v>
      </c>
      <c r="EM40" s="37">
        <f>IF(EM$7&gt;$L39,(((IF(Data!$C$2&gt;0,(IF(OR(EM$5=Data!$F$2,EM$5=Data!$G$2,(IF(COUNTIF(Data!$A$2:$A$939,EM$7),EM$7=(VLOOKUP(EM$7,Data!$A$2:$A$852,1,FALSE)),0))),"H",IF(AND(EM$7&gt;=$J39,EM$7&lt;=$K39),($D39*(1-$P39)/$N39),0))),IF(AND(EM$7&gt;=$J39,EM$7&lt;=$K39),(($D39-$O39)/$N39),0))))),(((IF(Data!$C$2&gt;0,(IF(OR(EM$5=Data!$F$2,EM$5=Data!$G$2,(IF(COUNTIF(Data!$A$2:$A$939,EM$7),EM$7=(VLOOKUP(EM$7,Data!$A$2:$A$852,1,FALSE)),0))),"H",IF(AND(EM$7&gt;=$J39,EM$7&lt;=$L39),($D39*$P39/$M39),0))),IF(AND(EM$7&gt;=$J39,EM$7&lt;=$L39),(($D39*$P39)/$M39),0))))))</f>
        <v>0</v>
      </c>
      <c r="EN40" s="37" t="str">
        <f>IF(EN$7&gt;$L39,(((IF(Data!$C$2&gt;0,(IF(OR(EN$5=Data!$F$2,EN$5=Data!$G$2,(IF(COUNTIF(Data!$A$2:$A$939,EN$7),EN$7=(VLOOKUP(EN$7,Data!$A$2:$A$852,1,FALSE)),0))),"H",IF(AND(EN$7&gt;=$J39,EN$7&lt;=$K39),($D39*(1-$P39)/$N39),0))),IF(AND(EN$7&gt;=$J39,EN$7&lt;=$K39),(($D39-$O39)/$N39),0))))),(((IF(Data!$C$2&gt;0,(IF(OR(EN$5=Data!$F$2,EN$5=Data!$G$2,(IF(COUNTIF(Data!$A$2:$A$939,EN$7),EN$7=(VLOOKUP(EN$7,Data!$A$2:$A$852,1,FALSE)),0))),"H",IF(AND(EN$7&gt;=$J39,EN$7&lt;=$L39),($D39*$P39/$M39),0))),IF(AND(EN$7&gt;=$J39,EN$7&lt;=$L39),(($D39*$P39)/$M39),0))))))</f>
        <v>H</v>
      </c>
      <c r="EO40" s="38" t="str">
        <f>IF(EO$7&gt;$L39,(((IF(Data!$C$2&gt;0,(IF(OR(EO$5=Data!$F$2,EO$5=Data!$G$2,(IF(COUNTIF(Data!$A$2:$A$939,EO$7),EO$7=(VLOOKUP(EO$7,Data!$A$2:$A$852,1,FALSE)),0))),"H",IF(AND(EO$7&gt;=$J39,EO$7&lt;=$K39),($D39*(1-$P39)/$N39),0))),IF(AND(EO$7&gt;=$J39,EO$7&lt;=$K39),(($D39-$O39)/$N39),0))))),(((IF(Data!$C$2&gt;0,(IF(OR(EO$5=Data!$F$2,EO$5=Data!$G$2,(IF(COUNTIF(Data!$A$2:$A$939,EO$7),EO$7=(VLOOKUP(EO$7,Data!$A$2:$A$852,1,FALSE)),0))),"H",IF(AND(EO$7&gt;=$J39,EO$7&lt;=$L39),($D39*$P39/$M39),0))),IF(AND(EO$7&gt;=$J39,EO$7&lt;=$L39),(($D39*$P39)/$M39),0))))))</f>
        <v>H</v>
      </c>
      <c r="EP40" s="8" t="s">
        <v>48</v>
      </c>
      <c r="EQ40" s="18">
        <f>SUM(T40:EO40)-D39</f>
        <v>0</v>
      </c>
    </row>
    <row r="41" spans="1:147" ht="30" customHeight="1" thickTop="1">
      <c r="A41" s="370"/>
      <c r="B41" s="368"/>
      <c r="C41" s="368" t="s">
        <v>199</v>
      </c>
      <c r="D41" s="346">
        <v>32</v>
      </c>
      <c r="E41" s="350">
        <v>45161</v>
      </c>
      <c r="F41" s="350">
        <v>45166</v>
      </c>
      <c r="G41" s="348">
        <f>IF(F41&gt;0,(IF(E41&gt;0,IF(Data!$C$2&gt;0,((NETWORKDAYS.INTL(E41,F41,Data!$C$2,Data!$A$2:$A$1242))),((F41-E41)+1)),0)),0)</f>
        <v>4</v>
      </c>
      <c r="H41" s="346">
        <f>I41*D41</f>
        <v>32</v>
      </c>
      <c r="I41" s="362">
        <f>IF(G41&gt;0,((IF(AND(E41&lt;=$EJ$3,F41&gt;=$EJ$3),(IF(Data!$C$2&gt;0,NETWORKDAYS.INTL(E41,$EJ$3,Data!$C$2,Data!$A$2:$A$1231),$EJ$3-E41)),IF(F41&lt;=$EJ$3,G41,0)))/G41),0)</f>
        <v>1</v>
      </c>
      <c r="J41" s="350">
        <v>45156</v>
      </c>
      <c r="K41" s="350">
        <v>45159</v>
      </c>
      <c r="L41" s="350">
        <f>IF(K41&gt;=$EJ$3,$EJ$3,K41)</f>
        <v>45159</v>
      </c>
      <c r="M41" s="348">
        <f>IF(L41&gt;0,(IF(J41&gt;0,IF(Data!$C$2&gt;0,((NETWORKDAYS.INTL(J41,L41,Data!$C$2,Data!$A$2:$A$1242))),((L41-J41)+1)),0)),0)</f>
        <v>2</v>
      </c>
      <c r="N41" s="348">
        <f>IF(P41=1,0,IF(L41&gt;0,(IF(J41&gt;0,IF(Data!$C$2&gt;0,(((NETWORKDAYS.INTL($EJ$3,K41,Data!$C$2,Data!$A$2:$A$1242)))-1),((-$EJ$3+K41))),0)),0))</f>
        <v>0</v>
      </c>
      <c r="O41" s="346">
        <f>P41*D41</f>
        <v>32</v>
      </c>
      <c r="P41" s="362">
        <v>1</v>
      </c>
      <c r="Q41" s="344">
        <f>IF(K41&gt;0,F41-K41,0)</f>
        <v>7</v>
      </c>
      <c r="R41" s="346">
        <f>IF(K41&gt;0,O41-H41,0)</f>
        <v>0</v>
      </c>
      <c r="S41" s="341">
        <f>IF(P41&gt;0,P41-I41,0)</f>
        <v>0</v>
      </c>
      <c r="T41" s="33">
        <f>IF(Data!$C$2&gt;0,(IF(OR(T$5=Data!$F$2,T$5=Data!$G$2,(IF(COUNTIF(Data!$A$2:$A$939,T$7),T$7=(VLOOKUP(T$7,Data!$A$2:$A$852,1,FALSE)),0))),"H",IF(AND(T$7&gt;=$E41,T$7&lt;=$F41),($D41/$G41),0))),IF(AND(T$7&gt;=$E41,T$7&lt;=$F41),($D41/$G41),0))</f>
        <v>0</v>
      </c>
      <c r="U41" s="34">
        <f>IF(Data!$C$2&gt;0,(IF(OR(U$5=Data!$F$2,U$5=Data!$G$2,(IF(COUNTIF(Data!$A$2:$A$939,U$7),U$7=(VLOOKUP(U$7,Data!$A$2:$A$852,1,FALSE)),0))),"H",IF(AND(U$7&gt;=$E41,U$7&lt;=$F41),($D41/$G41),0))),IF(AND(U$7&gt;=$E41,U$7&lt;=$F41),($D41/$G41),0))</f>
        <v>0</v>
      </c>
      <c r="V41" s="34">
        <f>IF(Data!$C$2&gt;0,(IF(OR(V$5=Data!$F$2,V$5=Data!$G$2,(IF(COUNTIF(Data!$A$2:$A$939,V$7),V$7=(VLOOKUP(V$7,Data!$A$2:$A$852,1,FALSE)),0))),"H",IF(AND(V$7&gt;=$E41,V$7&lt;=$F41),($D41/$G41),0))),IF(AND(V$7&gt;=$E41,V$7&lt;=$F41),($D41/$G41),0))</f>
        <v>0</v>
      </c>
      <c r="W41" s="34">
        <f>IF(Data!$C$2&gt;0,(IF(OR(W$5=Data!$F$2,W$5=Data!$G$2,(IF(COUNTIF(Data!$A$2:$A$939,W$7),W$7=(VLOOKUP(W$7,Data!$A$2:$A$852,1,FALSE)),0))),"H",IF(AND(W$7&gt;=$E41,W$7&lt;=$F41),($D41/$G41),0))),IF(AND(W$7&gt;=$E41,W$7&lt;=$F41),($D41/$G41),0))</f>
        <v>0</v>
      </c>
      <c r="X41" s="34">
        <f>IF(Data!$C$2&gt;0,(IF(OR(X$5=Data!$F$2,X$5=Data!$G$2,(IF(COUNTIF(Data!$A$2:$A$939,X$7),X$7=(VLOOKUP(X$7,Data!$A$2:$A$852,1,FALSE)),0))),"H",IF(AND(X$7&gt;=$E41,X$7&lt;=$F41),($D41/$G41),0))),IF(AND(X$7&gt;=$E41,X$7&lt;=$F41),($D41/$G41),0))</f>
        <v>0</v>
      </c>
      <c r="Y41" s="34" t="str">
        <f>IF(Data!$C$2&gt;0,(IF(OR(Y$5=Data!$F$2,Y$5=Data!$G$2,(IF(COUNTIF(Data!$A$2:$A$939,Y$7),Y$7=(VLOOKUP(Y$7,Data!$A$2:$A$852,1,FALSE)),0))),"H",IF(AND(Y$7&gt;=$E41,Y$7&lt;=$F41),($D41/$G41),0))),IF(AND(Y$7&gt;=$E41,Y$7&lt;=$F41),($D41/$G41),0))</f>
        <v>H</v>
      </c>
      <c r="Z41" s="34" t="str">
        <f>IF(Data!$C$2&gt;0,(IF(OR(Z$5=Data!$F$2,Z$5=Data!$G$2,(IF(COUNTIF(Data!$A$2:$A$939,Z$7),Z$7=(VLOOKUP(Z$7,Data!$A$2:$A$852,1,FALSE)),0))),"H",IF(AND(Z$7&gt;=$E41,Z$7&lt;=$F41),($D41/$G41),0))),IF(AND(Z$7&gt;=$E41,Z$7&lt;=$F41),($D41/$G41),0))</f>
        <v>H</v>
      </c>
      <c r="AA41" s="34">
        <f>IF(Data!$C$2&gt;0,(IF(OR(AA$5=Data!$F$2,AA$5=Data!$G$2,(IF(COUNTIF(Data!$A$2:$A$939,AA$7),AA$7=(VLOOKUP(AA$7,Data!$A$2:$A$852,1,FALSE)),0))),"H",IF(AND(AA$7&gt;=$E41,AA$7&lt;=$F41),($D41/$G41),0))),IF(AND(AA$7&gt;=$E41,AA$7&lt;=$F41),($D41/$G41),0))</f>
        <v>0</v>
      </c>
      <c r="AB41" s="34">
        <f>IF(Data!$C$2&gt;0,(IF(OR(AB$5=Data!$F$2,AB$5=Data!$G$2,(IF(COUNTIF(Data!$A$2:$A$939,AB$7),AB$7=(VLOOKUP(AB$7,Data!$A$2:$A$852,1,FALSE)),0))),"H",IF(AND(AB$7&gt;=$E41,AB$7&lt;=$F41),($D41/$G41),0))),IF(AND(AB$7&gt;=$E41,AB$7&lt;=$F41),($D41/$G41),0))</f>
        <v>0</v>
      </c>
      <c r="AC41" s="34">
        <f>IF(Data!$C$2&gt;0,(IF(OR(AC$5=Data!$F$2,AC$5=Data!$G$2,(IF(COUNTIF(Data!$A$2:$A$939,AC$7),AC$7=(VLOOKUP(AC$7,Data!$A$2:$A$852,1,FALSE)),0))),"H",IF(AND(AC$7&gt;=$E41,AC$7&lt;=$F41),($D41/$G41),0))),IF(AND(AC$7&gt;=$E41,AC$7&lt;=$F41),($D41/$G41),0))</f>
        <v>0</v>
      </c>
      <c r="AD41" s="34">
        <f>IF(Data!$C$2&gt;0,(IF(OR(AD$5=Data!$F$2,AD$5=Data!$G$2,(IF(COUNTIF(Data!$A$2:$A$939,AD$7),AD$7=(VLOOKUP(AD$7,Data!$A$2:$A$852,1,FALSE)),0))),"H",IF(AND(AD$7&gt;=$E41,AD$7&lt;=$F41),($D41/$G41),0))),IF(AND(AD$7&gt;=$E41,AD$7&lt;=$F41),($D41/$G41),0))</f>
        <v>0</v>
      </c>
      <c r="AE41" s="34">
        <f>IF(Data!$C$2&gt;0,(IF(OR(AE$5=Data!$F$2,AE$5=Data!$G$2,(IF(COUNTIF(Data!$A$2:$A$939,AE$7),AE$7=(VLOOKUP(AE$7,Data!$A$2:$A$852,1,FALSE)),0))),"H",IF(AND(AE$7&gt;=$E41,AE$7&lt;=$F41),($D41/$G41),0))),IF(AND(AE$7&gt;=$E41,AE$7&lt;=$F41),($D41/$G41),0))</f>
        <v>0</v>
      </c>
      <c r="AF41" s="34" t="str">
        <f>IF(Data!$C$2&gt;0,(IF(OR(AF$5=Data!$F$2,AF$5=Data!$G$2,(IF(COUNTIF(Data!$A$2:$A$939,AF$7),AF$7=(VLOOKUP(AF$7,Data!$A$2:$A$852,1,FALSE)),0))),"H",IF(AND(AF$7&gt;=$E41,AF$7&lt;=$F41),($D41/$G41),0))),IF(AND(AF$7&gt;=$E41,AF$7&lt;=$F41),($D41/$G41),0))</f>
        <v>H</v>
      </c>
      <c r="AG41" s="34" t="str">
        <f>IF(Data!$C$2&gt;0,(IF(OR(AG$5=Data!$F$2,AG$5=Data!$G$2,(IF(COUNTIF(Data!$A$2:$A$939,AG$7),AG$7=(VLOOKUP(AG$7,Data!$A$2:$A$852,1,FALSE)),0))),"H",IF(AND(AG$7&gt;=$E41,AG$7&lt;=$F41),($D41/$G41),0))),IF(AND(AG$7&gt;=$E41,AG$7&lt;=$F41),($D41/$G41),0))</f>
        <v>H</v>
      </c>
      <c r="AH41" s="34">
        <f>IF(Data!$C$2&gt;0,(IF(OR(AH$5=Data!$F$2,AH$5=Data!$G$2,(IF(COUNTIF(Data!$A$2:$A$939,AH$7),AH$7=(VLOOKUP(AH$7,Data!$A$2:$A$852,1,FALSE)),0))),"H",IF(AND(AH$7&gt;=$E41,AH$7&lt;=$F41),($D41/$G41),0))),IF(AND(AH$7&gt;=$E41,AH$7&lt;=$F41),($D41/$G41),0))</f>
        <v>0</v>
      </c>
      <c r="AI41" s="34">
        <f>IF(Data!$C$2&gt;0,(IF(OR(AI$5=Data!$F$2,AI$5=Data!$G$2,(IF(COUNTIF(Data!$A$2:$A$939,AI$7),AI$7=(VLOOKUP(AI$7,Data!$A$2:$A$852,1,FALSE)),0))),"H",IF(AND(AI$7&gt;=$E41,AI$7&lt;=$F41),($D41/$G41),0))),IF(AND(AI$7&gt;=$E41,AI$7&lt;=$F41),($D41/$G41),0))</f>
        <v>0</v>
      </c>
      <c r="AJ41" s="34">
        <f>IF(Data!$C$2&gt;0,(IF(OR(AJ$5=Data!$F$2,AJ$5=Data!$G$2,(IF(COUNTIF(Data!$A$2:$A$939,AJ$7),AJ$7=(VLOOKUP(AJ$7,Data!$A$2:$A$852,1,FALSE)),0))),"H",IF(AND(AJ$7&gt;=$E41,AJ$7&lt;=$F41),($D41/$G41),0))),IF(AND(AJ$7&gt;=$E41,AJ$7&lt;=$F41),($D41/$G41),0))</f>
        <v>0</v>
      </c>
      <c r="AK41" s="34">
        <f>IF(Data!$C$2&gt;0,(IF(OR(AK$5=Data!$F$2,AK$5=Data!$G$2,(IF(COUNTIF(Data!$A$2:$A$939,AK$7),AK$7=(VLOOKUP(AK$7,Data!$A$2:$A$852,1,FALSE)),0))),"H",IF(AND(AK$7&gt;=$E41,AK$7&lt;=$F41),($D41/$G41),0))),IF(AND(AK$7&gt;=$E41,AK$7&lt;=$F41),($D41/$G41),0))</f>
        <v>0</v>
      </c>
      <c r="AL41" s="34">
        <f>IF(Data!$C$2&gt;0,(IF(OR(AL$5=Data!$F$2,AL$5=Data!$G$2,(IF(COUNTIF(Data!$A$2:$A$939,AL$7),AL$7=(VLOOKUP(AL$7,Data!$A$2:$A$852,1,FALSE)),0))),"H",IF(AND(AL$7&gt;=$E41,AL$7&lt;=$F41),($D41/$G41),0))),IF(AND(AL$7&gt;=$E41,AL$7&lt;=$F41),($D41/$G41),0))</f>
        <v>0</v>
      </c>
      <c r="AM41" s="34" t="str">
        <f>IF(Data!$C$2&gt;0,(IF(OR(AM$5=Data!$F$2,AM$5=Data!$G$2,(IF(COUNTIF(Data!$A$2:$A$939,AM$7),AM$7=(VLOOKUP(AM$7,Data!$A$2:$A$852,1,FALSE)),0))),"H",IF(AND(AM$7&gt;=$E41,AM$7&lt;=$F41),($D41/$G41),0))),IF(AND(AM$7&gt;=$E41,AM$7&lt;=$F41),($D41/$G41),0))</f>
        <v>H</v>
      </c>
      <c r="AN41" s="34" t="str">
        <f>IF(Data!$C$2&gt;0,(IF(OR(AN$5=Data!$F$2,AN$5=Data!$G$2,(IF(COUNTIF(Data!$A$2:$A$939,AN$7),AN$7=(VLOOKUP(AN$7,Data!$A$2:$A$852,1,FALSE)),0))),"H",IF(AND(AN$7&gt;=$E41,AN$7&lt;=$F41),($D41/$G41),0))),IF(AND(AN$7&gt;=$E41,AN$7&lt;=$F41),($D41/$G41),0))</f>
        <v>H</v>
      </c>
      <c r="AO41" s="34">
        <f>IF(Data!$C$2&gt;0,(IF(OR(AO$5=Data!$F$2,AO$5=Data!$G$2,(IF(COUNTIF(Data!$A$2:$A$939,AO$7),AO$7=(VLOOKUP(AO$7,Data!$A$2:$A$852,1,FALSE)),0))),"H",IF(AND(AO$7&gt;=$E41,AO$7&lt;=$F41),($D41/$G41),0))),IF(AND(AO$7&gt;=$E41,AO$7&lt;=$F41),($D41/$G41),0))</f>
        <v>0</v>
      </c>
      <c r="AP41" s="34">
        <f>IF(Data!$C$2&gt;0,(IF(OR(AP$5=Data!$F$2,AP$5=Data!$G$2,(IF(COUNTIF(Data!$A$2:$A$939,AP$7),AP$7=(VLOOKUP(AP$7,Data!$A$2:$A$852,1,FALSE)),0))),"H",IF(AND(AP$7&gt;=$E41,AP$7&lt;=$F41),($D41/$G41),0))),IF(AND(AP$7&gt;=$E41,AP$7&lt;=$F41),($D41/$G41),0))</f>
        <v>0</v>
      </c>
      <c r="AQ41" s="34">
        <f>IF(Data!$C$2&gt;0,(IF(OR(AQ$5=Data!$F$2,AQ$5=Data!$G$2,(IF(COUNTIF(Data!$A$2:$A$939,AQ$7),AQ$7=(VLOOKUP(AQ$7,Data!$A$2:$A$852,1,FALSE)),0))),"H",IF(AND(AQ$7&gt;=$E41,AQ$7&lt;=$F41),($D41/$G41),0))),IF(AND(AQ$7&gt;=$E41,AQ$7&lt;=$F41),($D41/$G41),0))</f>
        <v>0</v>
      </c>
      <c r="AR41" s="34">
        <f>IF(Data!$C$2&gt;0,(IF(OR(AR$5=Data!$F$2,AR$5=Data!$G$2,(IF(COUNTIF(Data!$A$2:$A$939,AR$7),AR$7=(VLOOKUP(AR$7,Data!$A$2:$A$852,1,FALSE)),0))),"H",IF(AND(AR$7&gt;=$E41,AR$7&lt;=$F41),($D41/$G41),0))),IF(AND(AR$7&gt;=$E41,AR$7&lt;=$F41),($D41/$G41),0))</f>
        <v>0</v>
      </c>
      <c r="AS41" s="34">
        <f>IF(Data!$C$2&gt;0,(IF(OR(AS$5=Data!$F$2,AS$5=Data!$G$2,(IF(COUNTIF(Data!$A$2:$A$939,AS$7),AS$7=(VLOOKUP(AS$7,Data!$A$2:$A$852,1,FALSE)),0))),"H",IF(AND(AS$7&gt;=$E41,AS$7&lt;=$F41),($D41/$G41),0))),IF(AND(AS$7&gt;=$E41,AS$7&lt;=$F41),($D41/$G41),0))</f>
        <v>0</v>
      </c>
      <c r="AT41" s="34" t="str">
        <f>IF(Data!$C$2&gt;0,(IF(OR(AT$5=Data!$F$2,AT$5=Data!$G$2,(IF(COUNTIF(Data!$A$2:$A$939,AT$7),AT$7=(VLOOKUP(AT$7,Data!$A$2:$A$852,1,FALSE)),0))),"H",IF(AND(AT$7&gt;=$E41,AT$7&lt;=$F41),($D41/$G41),0))),IF(AND(AT$7&gt;=$E41,AT$7&lt;=$F41),($D41/$G41),0))</f>
        <v>H</v>
      </c>
      <c r="AU41" s="34" t="str">
        <f>IF(Data!$C$2&gt;0,(IF(OR(AU$5=Data!$F$2,AU$5=Data!$G$2,(IF(COUNTIF(Data!$A$2:$A$939,AU$7),AU$7=(VLOOKUP(AU$7,Data!$A$2:$A$852,1,FALSE)),0))),"H",IF(AND(AU$7&gt;=$E41,AU$7&lt;=$F41),($D41/$G41),0))),IF(AND(AU$7&gt;=$E41,AU$7&lt;=$F41),($D41/$G41),0))</f>
        <v>H</v>
      </c>
      <c r="AV41" s="34">
        <f>IF(Data!$C$2&gt;0,(IF(OR(AV$5=Data!$F$2,AV$5=Data!$G$2,(IF(COUNTIF(Data!$A$2:$A$939,AV$7),AV$7=(VLOOKUP(AV$7,Data!$A$2:$A$852,1,FALSE)),0))),"H",IF(AND(AV$7&gt;=$E41,AV$7&lt;=$F41),($D41/$G41),0))),IF(AND(AV$7&gt;=$E41,AV$7&lt;=$F41),($D41/$G41),0))</f>
        <v>0</v>
      </c>
      <c r="AW41" s="34">
        <f>IF(Data!$C$2&gt;0,(IF(OR(AW$5=Data!$F$2,AW$5=Data!$G$2,(IF(COUNTIF(Data!$A$2:$A$939,AW$7),AW$7=(VLOOKUP(AW$7,Data!$A$2:$A$852,1,FALSE)),0))),"H",IF(AND(AW$7&gt;=$E41,AW$7&lt;=$F41),($D41/$G41),0))),IF(AND(AW$7&gt;=$E41,AW$7&lt;=$F41),($D41/$G41),0))</f>
        <v>0</v>
      </c>
      <c r="AX41" s="34">
        <f>IF(Data!$C$2&gt;0,(IF(OR(AX$5=Data!$F$2,AX$5=Data!$G$2,(IF(COUNTIF(Data!$A$2:$A$939,AX$7),AX$7=(VLOOKUP(AX$7,Data!$A$2:$A$852,1,FALSE)),0))),"H",IF(AND(AX$7&gt;=$E41,AX$7&lt;=$F41),($D41/$G41),0))),IF(AND(AX$7&gt;=$E41,AX$7&lt;=$F41),($D41/$G41),0))</f>
        <v>0</v>
      </c>
      <c r="AY41" s="34">
        <f>IF(Data!$C$2&gt;0,(IF(OR(AY$5=Data!$F$2,AY$5=Data!$G$2,(IF(COUNTIF(Data!$A$2:$A$939,AY$7),AY$7=(VLOOKUP(AY$7,Data!$A$2:$A$852,1,FALSE)),0))),"H",IF(AND(AY$7&gt;=$E41,AY$7&lt;=$F41),($D41/$G41),0))),IF(AND(AY$7&gt;=$E41,AY$7&lt;=$F41),($D41/$G41),0))</f>
        <v>0</v>
      </c>
      <c r="AZ41" s="34">
        <f>IF(Data!$C$2&gt;0,(IF(OR(AZ$5=Data!$F$2,AZ$5=Data!$G$2,(IF(COUNTIF(Data!$A$2:$A$939,AZ$7),AZ$7=(VLOOKUP(AZ$7,Data!$A$2:$A$852,1,FALSE)),0))),"H",IF(AND(AZ$7&gt;=$E41,AZ$7&lt;=$F41),($D41/$G41),0))),IF(AND(AZ$7&gt;=$E41,AZ$7&lt;=$F41),($D41/$G41),0))</f>
        <v>0</v>
      </c>
      <c r="BA41" s="34" t="str">
        <f>IF(Data!$C$2&gt;0,(IF(OR(BA$5=Data!$F$2,BA$5=Data!$G$2,(IF(COUNTIF(Data!$A$2:$A$939,BA$7),BA$7=(VLOOKUP(BA$7,Data!$A$2:$A$852,1,FALSE)),0))),"H",IF(AND(BA$7&gt;=$E41,BA$7&lt;=$F41),($D41/$G41),0))),IF(AND(BA$7&gt;=$E41,BA$7&lt;=$F41),($D41/$G41),0))</f>
        <v>H</v>
      </c>
      <c r="BB41" s="34" t="str">
        <f>IF(Data!$C$2&gt;0,(IF(OR(BB$5=Data!$F$2,BB$5=Data!$G$2,(IF(COUNTIF(Data!$A$2:$A$939,BB$7),BB$7=(VLOOKUP(BB$7,Data!$A$2:$A$852,1,FALSE)),0))),"H",IF(AND(BB$7&gt;=$E41,BB$7&lt;=$F41),($D41/$G41),0))),IF(AND(BB$7&gt;=$E41,BB$7&lt;=$F41),($D41/$G41),0))</f>
        <v>H</v>
      </c>
      <c r="BC41" s="34">
        <f>IF(Data!$C$2&gt;0,(IF(OR(BC$5=Data!$F$2,BC$5=Data!$G$2,(IF(COUNTIF(Data!$A$2:$A$939,BC$7),BC$7=(VLOOKUP(BC$7,Data!$A$2:$A$852,1,FALSE)),0))),"H",IF(AND(BC$7&gt;=$E41,BC$7&lt;=$F41),($D41/$G41),0))),IF(AND(BC$7&gt;=$E41,BC$7&lt;=$F41),($D41/$G41),0))</f>
        <v>0</v>
      </c>
      <c r="BD41" s="34">
        <f>IF(Data!$C$2&gt;0,(IF(OR(BD$5=Data!$F$2,BD$5=Data!$G$2,(IF(COUNTIF(Data!$A$2:$A$939,BD$7),BD$7=(VLOOKUP(BD$7,Data!$A$2:$A$852,1,FALSE)),0))),"H",IF(AND(BD$7&gt;=$E41,BD$7&lt;=$F41),($D41/$G41),0))),IF(AND(BD$7&gt;=$E41,BD$7&lt;=$F41),($D41/$G41),0))</f>
        <v>0</v>
      </c>
      <c r="BE41" s="34">
        <f>IF(Data!$C$2&gt;0,(IF(OR(BE$5=Data!$F$2,BE$5=Data!$G$2,(IF(COUNTIF(Data!$A$2:$A$939,BE$7),BE$7=(VLOOKUP(BE$7,Data!$A$2:$A$852,1,FALSE)),0))),"H",IF(AND(BE$7&gt;=$E41,BE$7&lt;=$F41),($D41/$G41),0))),IF(AND(BE$7&gt;=$E41,BE$7&lt;=$F41),($D41/$G41),0))</f>
        <v>0</v>
      </c>
      <c r="BF41" s="34">
        <f>IF(Data!$C$2&gt;0,(IF(OR(BF$5=Data!$F$2,BF$5=Data!$G$2,(IF(COUNTIF(Data!$A$2:$A$939,BF$7),BF$7=(VLOOKUP(BF$7,Data!$A$2:$A$852,1,FALSE)),0))),"H",IF(AND(BF$7&gt;=$E41,BF$7&lt;=$F41),($D41/$G41),0))),IF(AND(BF$7&gt;=$E41,BF$7&lt;=$F41),($D41/$G41),0))</f>
        <v>0</v>
      </c>
      <c r="BG41" s="34">
        <f>IF(Data!$C$2&gt;0,(IF(OR(BG$5=Data!$F$2,BG$5=Data!$G$2,(IF(COUNTIF(Data!$A$2:$A$939,BG$7),BG$7=(VLOOKUP(BG$7,Data!$A$2:$A$852,1,FALSE)),0))),"H",IF(AND(BG$7&gt;=$E41,BG$7&lt;=$F41),($D41/$G41),0))),IF(AND(BG$7&gt;=$E41,BG$7&lt;=$F41),($D41/$G41),0))</f>
        <v>0</v>
      </c>
      <c r="BH41" s="34" t="str">
        <f>IF(Data!$C$2&gt;0,(IF(OR(BH$5=Data!$F$2,BH$5=Data!$G$2,(IF(COUNTIF(Data!$A$2:$A$939,BH$7),BH$7=(VLOOKUP(BH$7,Data!$A$2:$A$852,1,FALSE)),0))),"H",IF(AND(BH$7&gt;=$E41,BH$7&lt;=$F41),($D41/$G41),0))),IF(AND(BH$7&gt;=$E41,BH$7&lt;=$F41),($D41/$G41),0))</f>
        <v>H</v>
      </c>
      <c r="BI41" s="34" t="str">
        <f>IF(Data!$C$2&gt;0,(IF(OR(BI$5=Data!$F$2,BI$5=Data!$G$2,(IF(COUNTIF(Data!$A$2:$A$939,BI$7),BI$7=(VLOOKUP(BI$7,Data!$A$2:$A$852,1,FALSE)),0))),"H",IF(AND(BI$7&gt;=$E41,BI$7&lt;=$F41),($D41/$G41),0))),IF(AND(BI$7&gt;=$E41,BI$7&lt;=$F41),($D41/$G41),0))</f>
        <v>H</v>
      </c>
      <c r="BJ41" s="34">
        <f>IF(Data!$C$2&gt;0,(IF(OR(BJ$5=Data!$F$2,BJ$5=Data!$G$2,(IF(COUNTIF(Data!$A$2:$A$939,BJ$7),BJ$7=(VLOOKUP(BJ$7,Data!$A$2:$A$852,1,FALSE)),0))),"H",IF(AND(BJ$7&gt;=$E41,BJ$7&lt;=$F41),($D41/$G41),0))),IF(AND(BJ$7&gt;=$E41,BJ$7&lt;=$F41),($D41/$G41),0))</f>
        <v>0</v>
      </c>
      <c r="BK41" s="34">
        <f>IF(Data!$C$2&gt;0,(IF(OR(BK$5=Data!$F$2,BK$5=Data!$G$2,(IF(COUNTIF(Data!$A$2:$A$939,BK$7),BK$7=(VLOOKUP(BK$7,Data!$A$2:$A$852,1,FALSE)),0))),"H",IF(AND(BK$7&gt;=$E41,BK$7&lt;=$F41),($D41/$G41),0))),IF(AND(BK$7&gt;=$E41,BK$7&lt;=$F41),($D41/$G41),0))</f>
        <v>0</v>
      </c>
      <c r="BL41" s="34">
        <f>IF(Data!$C$2&gt;0,(IF(OR(BL$5=Data!$F$2,BL$5=Data!$G$2,(IF(COUNTIF(Data!$A$2:$A$939,BL$7),BL$7=(VLOOKUP(BL$7,Data!$A$2:$A$852,1,FALSE)),0))),"H",IF(AND(BL$7&gt;=$E41,BL$7&lt;=$F41),($D41/$G41),0))),IF(AND(BL$7&gt;=$E41,BL$7&lt;=$F41),($D41/$G41),0))</f>
        <v>0</v>
      </c>
      <c r="BM41" s="34">
        <f>IF(Data!$C$2&gt;0,(IF(OR(BM$5=Data!$F$2,BM$5=Data!$G$2,(IF(COUNTIF(Data!$A$2:$A$939,BM$7),BM$7=(VLOOKUP(BM$7,Data!$A$2:$A$852,1,FALSE)),0))),"H",IF(AND(BM$7&gt;=$E41,BM$7&lt;=$F41),($D41/$G41),0))),IF(AND(BM$7&gt;=$E41,BM$7&lt;=$F41),($D41/$G41),0))</f>
        <v>0</v>
      </c>
      <c r="BN41" s="34">
        <f>IF(Data!$C$2&gt;0,(IF(OR(BN$5=Data!$F$2,BN$5=Data!$G$2,(IF(COUNTIF(Data!$A$2:$A$939,BN$7),BN$7=(VLOOKUP(BN$7,Data!$A$2:$A$852,1,FALSE)),0))),"H",IF(AND(BN$7&gt;=$E41,BN$7&lt;=$F41),($D41/$G41),0))),IF(AND(BN$7&gt;=$E41,BN$7&lt;=$F41),($D41/$G41),0))</f>
        <v>0</v>
      </c>
      <c r="BO41" s="34" t="str">
        <f>IF(Data!$C$2&gt;0,(IF(OR(BO$5=Data!$F$2,BO$5=Data!$G$2,(IF(COUNTIF(Data!$A$2:$A$939,BO$7),BO$7=(VLOOKUP(BO$7,Data!$A$2:$A$852,1,FALSE)),0))),"H",IF(AND(BO$7&gt;=$E41,BO$7&lt;=$F41),($D41/$G41),0))),IF(AND(BO$7&gt;=$E41,BO$7&lt;=$F41),($D41/$G41),0))</f>
        <v>H</v>
      </c>
      <c r="BP41" s="34" t="str">
        <f>IF(Data!$C$2&gt;0,(IF(OR(BP$5=Data!$F$2,BP$5=Data!$G$2,(IF(COUNTIF(Data!$A$2:$A$939,BP$7),BP$7=(VLOOKUP(BP$7,Data!$A$2:$A$852,1,FALSE)),0))),"H",IF(AND(BP$7&gt;=$E41,BP$7&lt;=$F41),($D41/$G41),0))),IF(AND(BP$7&gt;=$E41,BP$7&lt;=$F41),($D41/$G41),0))</f>
        <v>H</v>
      </c>
      <c r="BQ41" s="34">
        <f>IF(Data!$C$2&gt;0,(IF(OR(BQ$5=Data!$F$2,BQ$5=Data!$G$2,(IF(COUNTIF(Data!$A$2:$A$939,BQ$7),BQ$7=(VLOOKUP(BQ$7,Data!$A$2:$A$852,1,FALSE)),0))),"H",IF(AND(BQ$7&gt;=$E41,BQ$7&lt;=$F41),($D41/$G41),0))),IF(AND(BQ$7&gt;=$E41,BQ$7&lt;=$F41),($D41/$G41),0))</f>
        <v>0</v>
      </c>
      <c r="BR41" s="34">
        <f>IF(Data!$C$2&gt;0,(IF(OR(BR$5=Data!$F$2,BR$5=Data!$G$2,(IF(COUNTIF(Data!$A$2:$A$939,BR$7),BR$7=(VLOOKUP(BR$7,Data!$A$2:$A$852,1,FALSE)),0))),"H",IF(AND(BR$7&gt;=$E41,BR$7&lt;=$F41),($D41/$G41),0))),IF(AND(BR$7&gt;=$E41,BR$7&lt;=$F41),($D41/$G41),0))</f>
        <v>0</v>
      </c>
      <c r="BS41" s="34">
        <f>IF(Data!$C$2&gt;0,(IF(OR(BS$5=Data!$F$2,BS$5=Data!$G$2,(IF(COUNTIF(Data!$A$2:$A$939,BS$7),BS$7=(VLOOKUP(BS$7,Data!$A$2:$A$852,1,FALSE)),0))),"H",IF(AND(BS$7&gt;=$E41,BS$7&lt;=$F41),($D41/$G41),0))),IF(AND(BS$7&gt;=$E41,BS$7&lt;=$F41),($D41/$G41),0))</f>
        <v>0</v>
      </c>
      <c r="BT41" s="34">
        <f>IF(Data!$C$2&gt;0,(IF(OR(BT$5=Data!$F$2,BT$5=Data!$G$2,(IF(COUNTIF(Data!$A$2:$A$939,BT$7),BT$7=(VLOOKUP(BT$7,Data!$A$2:$A$852,1,FALSE)),0))),"H",IF(AND(BT$7&gt;=$E41,BT$7&lt;=$F41),($D41/$G41),0))),IF(AND(BT$7&gt;=$E41,BT$7&lt;=$F41),($D41/$G41),0))</f>
        <v>0</v>
      </c>
      <c r="BU41" s="34">
        <f>IF(Data!$C$2&gt;0,(IF(OR(BU$5=Data!$F$2,BU$5=Data!$G$2,(IF(COUNTIF(Data!$A$2:$A$939,BU$7),BU$7=(VLOOKUP(BU$7,Data!$A$2:$A$852,1,FALSE)),0))),"H",IF(AND(BU$7&gt;=$E41,BU$7&lt;=$F41),($D41/$G41),0))),IF(AND(BU$7&gt;=$E41,BU$7&lt;=$F41),($D41/$G41),0))</f>
        <v>0</v>
      </c>
      <c r="BV41" s="34" t="str">
        <f>IF(Data!$C$2&gt;0,(IF(OR(BV$5=Data!$F$2,BV$5=Data!$G$2,(IF(COUNTIF(Data!$A$2:$A$939,BV$7),BV$7=(VLOOKUP(BV$7,Data!$A$2:$A$852,1,FALSE)),0))),"H",IF(AND(BV$7&gt;=$E41,BV$7&lt;=$F41),($D41/$G41),0))),IF(AND(BV$7&gt;=$E41,BV$7&lt;=$F41),($D41/$G41),0))</f>
        <v>H</v>
      </c>
      <c r="BW41" s="34" t="str">
        <f>IF(Data!$C$2&gt;0,(IF(OR(BW$5=Data!$F$2,BW$5=Data!$G$2,(IF(COUNTIF(Data!$A$2:$A$939,BW$7),BW$7=(VLOOKUP(BW$7,Data!$A$2:$A$852,1,FALSE)),0))),"H",IF(AND(BW$7&gt;=$E41,BW$7&lt;=$F41),($D41/$G41),0))),IF(AND(BW$7&gt;=$E41,BW$7&lt;=$F41),($D41/$G41),0))</f>
        <v>H</v>
      </c>
      <c r="BX41" s="34">
        <f>IF(Data!$C$2&gt;0,(IF(OR(BX$5=Data!$F$2,BX$5=Data!$G$2,(IF(COUNTIF(Data!$A$2:$A$939,BX$7),BX$7=(VLOOKUP(BX$7,Data!$A$2:$A$852,1,FALSE)),0))),"H",IF(AND(BX$7&gt;=$E41,BX$7&lt;=$F41),($D41/$G41),0))),IF(AND(BX$7&gt;=$E41,BX$7&lt;=$F41),($D41/$G41),0))</f>
        <v>0</v>
      </c>
      <c r="BY41" s="34">
        <f>IF(Data!$C$2&gt;0,(IF(OR(BY$5=Data!$F$2,BY$5=Data!$G$2,(IF(COUNTIF(Data!$A$2:$A$939,BY$7),BY$7=(VLOOKUP(BY$7,Data!$A$2:$A$852,1,FALSE)),0))),"H",IF(AND(BY$7&gt;=$E41,BY$7&lt;=$F41),($D41/$G41),0))),IF(AND(BY$7&gt;=$E41,BY$7&lt;=$F41),($D41/$G41),0))</f>
        <v>0</v>
      </c>
      <c r="BZ41" s="34">
        <f>IF(Data!$C$2&gt;0,(IF(OR(BZ$5=Data!$F$2,BZ$5=Data!$G$2,(IF(COUNTIF(Data!$A$2:$A$939,BZ$7),BZ$7=(VLOOKUP(BZ$7,Data!$A$2:$A$852,1,FALSE)),0))),"H",IF(AND(BZ$7&gt;=$E41,BZ$7&lt;=$F41),($D41/$G41),0))),IF(AND(BZ$7&gt;=$E41,BZ$7&lt;=$F41),($D41/$G41),0))</f>
        <v>0</v>
      </c>
      <c r="CA41" s="34">
        <f>IF(Data!$C$2&gt;0,(IF(OR(CA$5=Data!$F$2,CA$5=Data!$G$2,(IF(COUNTIF(Data!$A$2:$A$939,CA$7),CA$7=(VLOOKUP(CA$7,Data!$A$2:$A$852,1,FALSE)),0))),"H",IF(AND(CA$7&gt;=$E41,CA$7&lt;=$F41),($D41/$G41),0))),IF(AND(CA$7&gt;=$E41,CA$7&lt;=$F41),($D41/$G41),0))</f>
        <v>0</v>
      </c>
      <c r="CB41" s="34">
        <f>IF(Data!$C$2&gt;0,(IF(OR(CB$5=Data!$F$2,CB$5=Data!$G$2,(IF(COUNTIF(Data!$A$2:$A$939,CB$7),CB$7=(VLOOKUP(CB$7,Data!$A$2:$A$852,1,FALSE)),0))),"H",IF(AND(CB$7&gt;=$E41,CB$7&lt;=$F41),($D41/$G41),0))),IF(AND(CB$7&gt;=$E41,CB$7&lt;=$F41),($D41/$G41),0))</f>
        <v>0</v>
      </c>
      <c r="CC41" s="34" t="str">
        <f>IF(Data!$C$2&gt;0,(IF(OR(CC$5=Data!$F$2,CC$5=Data!$G$2,(IF(COUNTIF(Data!$A$2:$A$939,CC$7),CC$7=(VLOOKUP(CC$7,Data!$A$2:$A$852,1,FALSE)),0))),"H",IF(AND(CC$7&gt;=$E41,CC$7&lt;=$F41),($D41/$G41),0))),IF(AND(CC$7&gt;=$E41,CC$7&lt;=$F41),($D41/$G41),0))</f>
        <v>H</v>
      </c>
      <c r="CD41" s="34" t="str">
        <f>IF(Data!$C$2&gt;0,(IF(OR(CD$5=Data!$F$2,CD$5=Data!$G$2,(IF(COUNTIF(Data!$A$2:$A$939,CD$7),CD$7=(VLOOKUP(CD$7,Data!$A$2:$A$852,1,FALSE)),0))),"H",IF(AND(CD$7&gt;=$E41,CD$7&lt;=$F41),($D41/$G41),0))),IF(AND(CD$7&gt;=$E41,CD$7&lt;=$F41),($D41/$G41),0))</f>
        <v>H</v>
      </c>
      <c r="CE41" s="34">
        <f>IF(Data!$C$2&gt;0,(IF(OR(CE$5=Data!$F$2,CE$5=Data!$G$2,(IF(COUNTIF(Data!$A$2:$A$939,CE$7),CE$7=(VLOOKUP(CE$7,Data!$A$2:$A$852,1,FALSE)),0))),"H",IF(AND(CE$7&gt;=$E41,CE$7&lt;=$F41),($D41/$G41),0))),IF(AND(CE$7&gt;=$E41,CE$7&lt;=$F41),($D41/$G41),0))</f>
        <v>0</v>
      </c>
      <c r="CF41" s="34">
        <f>IF(Data!$C$2&gt;0,(IF(OR(CF$5=Data!$F$2,CF$5=Data!$G$2,(IF(COUNTIF(Data!$A$2:$A$939,CF$7),CF$7=(VLOOKUP(CF$7,Data!$A$2:$A$852,1,FALSE)),0))),"H",IF(AND(CF$7&gt;=$E41,CF$7&lt;=$F41),($D41/$G41),0))),IF(AND(CF$7&gt;=$E41,CF$7&lt;=$F41),($D41/$G41),0))</f>
        <v>0</v>
      </c>
      <c r="CG41" s="34">
        <f>IF(Data!$C$2&gt;0,(IF(OR(CG$5=Data!$F$2,CG$5=Data!$G$2,(IF(COUNTIF(Data!$A$2:$A$939,CG$7),CG$7=(VLOOKUP(CG$7,Data!$A$2:$A$852,1,FALSE)),0))),"H",IF(AND(CG$7&gt;=$E41,CG$7&lt;=$F41),($D41/$G41),0))),IF(AND(CG$7&gt;=$E41,CG$7&lt;=$F41),($D41/$G41),0))</f>
        <v>0</v>
      </c>
      <c r="CH41" s="34">
        <f>IF(Data!$C$2&gt;0,(IF(OR(CH$5=Data!$F$2,CH$5=Data!$G$2,(IF(COUNTIF(Data!$A$2:$A$939,CH$7),CH$7=(VLOOKUP(CH$7,Data!$A$2:$A$852,1,FALSE)),0))),"H",IF(AND(CH$7&gt;=$E41,CH$7&lt;=$F41),($D41/$G41),0))),IF(AND(CH$7&gt;=$E41,CH$7&lt;=$F41),($D41/$G41),0))</f>
        <v>0</v>
      </c>
      <c r="CI41" s="34">
        <f>IF(Data!$C$2&gt;0,(IF(OR(CI$5=Data!$F$2,CI$5=Data!$G$2,(IF(COUNTIF(Data!$A$2:$A$939,CI$7),CI$7=(VLOOKUP(CI$7,Data!$A$2:$A$852,1,FALSE)),0))),"H",IF(AND(CI$7&gt;=$E41,CI$7&lt;=$F41),($D41/$G41),0))),IF(AND(CI$7&gt;=$E41,CI$7&lt;=$F41),($D41/$G41),0))</f>
        <v>0</v>
      </c>
      <c r="CJ41" s="34" t="str">
        <f>IF(Data!$C$2&gt;0,(IF(OR(CJ$5=Data!$F$2,CJ$5=Data!$G$2,(IF(COUNTIF(Data!$A$2:$A$939,CJ$7),CJ$7=(VLOOKUP(CJ$7,Data!$A$2:$A$852,1,FALSE)),0))),"H",IF(AND(CJ$7&gt;=$E41,CJ$7&lt;=$F41),($D41/$G41),0))),IF(AND(CJ$7&gt;=$E41,CJ$7&lt;=$F41),($D41/$G41),0))</f>
        <v>H</v>
      </c>
      <c r="CK41" s="34" t="str">
        <f>IF(Data!$C$2&gt;0,(IF(OR(CK$5=Data!$F$2,CK$5=Data!$G$2,(IF(COUNTIF(Data!$A$2:$A$939,CK$7),CK$7=(VLOOKUP(CK$7,Data!$A$2:$A$852,1,FALSE)),0))),"H",IF(AND(CK$7&gt;=$E41,CK$7&lt;=$F41),($D41/$G41),0))),IF(AND(CK$7&gt;=$E41,CK$7&lt;=$F41),($D41/$G41),0))</f>
        <v>H</v>
      </c>
      <c r="CL41" s="34">
        <f>IF(Data!$C$2&gt;0,(IF(OR(CL$5=Data!$F$2,CL$5=Data!$G$2,(IF(COUNTIF(Data!$A$2:$A$939,CL$7),CL$7=(VLOOKUP(CL$7,Data!$A$2:$A$852,1,FALSE)),0))),"H",IF(AND(CL$7&gt;=$E41,CL$7&lt;=$F41),($D41/$G41),0))),IF(AND(CL$7&gt;=$E41,CL$7&lt;=$F41),($D41/$G41),0))</f>
        <v>0</v>
      </c>
      <c r="CM41" s="34">
        <f>IF(Data!$C$2&gt;0,(IF(OR(CM$5=Data!$F$2,CM$5=Data!$G$2,(IF(COUNTIF(Data!$A$2:$A$939,CM$7),CM$7=(VLOOKUP(CM$7,Data!$A$2:$A$852,1,FALSE)),0))),"H",IF(AND(CM$7&gt;=$E41,CM$7&lt;=$F41),($D41/$G41),0))),IF(AND(CM$7&gt;=$E41,CM$7&lt;=$F41),($D41/$G41),0))</f>
        <v>0</v>
      </c>
      <c r="CN41" s="34">
        <f>IF(Data!$C$2&gt;0,(IF(OR(CN$5=Data!$F$2,CN$5=Data!$G$2,(IF(COUNTIF(Data!$A$2:$A$939,CN$7),CN$7=(VLOOKUP(CN$7,Data!$A$2:$A$852,1,FALSE)),0))),"H",IF(AND(CN$7&gt;=$E41,CN$7&lt;=$F41),($D41/$G41),0))),IF(AND(CN$7&gt;=$E41,CN$7&lt;=$F41),($D41/$G41),0))</f>
        <v>0</v>
      </c>
      <c r="CO41" s="34">
        <f>IF(Data!$C$2&gt;0,(IF(OR(CO$5=Data!$F$2,CO$5=Data!$G$2,(IF(COUNTIF(Data!$A$2:$A$939,CO$7),CO$7=(VLOOKUP(CO$7,Data!$A$2:$A$852,1,FALSE)),0))),"H",IF(AND(CO$7&gt;=$E41,CO$7&lt;=$F41),($D41/$G41),0))),IF(AND(CO$7&gt;=$E41,CO$7&lt;=$F41),($D41/$G41),0))</f>
        <v>0</v>
      </c>
      <c r="CP41" s="34">
        <f>IF(Data!$C$2&gt;0,(IF(OR(CP$5=Data!$F$2,CP$5=Data!$G$2,(IF(COUNTIF(Data!$A$2:$A$939,CP$7),CP$7=(VLOOKUP(CP$7,Data!$A$2:$A$852,1,FALSE)),0))),"H",IF(AND(CP$7&gt;=$E41,CP$7&lt;=$F41),($D41/$G41),0))),IF(AND(CP$7&gt;=$E41,CP$7&lt;=$F41),($D41/$G41),0))</f>
        <v>0</v>
      </c>
      <c r="CQ41" s="34" t="str">
        <f>IF(Data!$C$2&gt;0,(IF(OR(CQ$5=Data!$F$2,CQ$5=Data!$G$2,(IF(COUNTIF(Data!$A$2:$A$939,CQ$7),CQ$7=(VLOOKUP(CQ$7,Data!$A$2:$A$852,1,FALSE)),0))),"H",IF(AND(CQ$7&gt;=$E41,CQ$7&lt;=$F41),($D41/$G41),0))),IF(AND(CQ$7&gt;=$E41,CQ$7&lt;=$F41),($D41/$G41),0))</f>
        <v>H</v>
      </c>
      <c r="CR41" s="34" t="str">
        <f>IF(Data!$C$2&gt;0,(IF(OR(CR$5=Data!$F$2,CR$5=Data!$G$2,(IF(COUNTIF(Data!$A$2:$A$939,CR$7),CR$7=(VLOOKUP(CR$7,Data!$A$2:$A$852,1,FALSE)),0))),"H",IF(AND(CR$7&gt;=$E41,CR$7&lt;=$F41),($D41/$G41),0))),IF(AND(CR$7&gt;=$E41,CR$7&lt;=$F41),($D41/$G41),0))</f>
        <v>H</v>
      </c>
      <c r="CS41" s="34">
        <f>IF(Data!$C$2&gt;0,(IF(OR(CS$5=Data!$F$2,CS$5=Data!$G$2,(IF(COUNTIF(Data!$A$2:$A$939,CS$7),CS$7=(VLOOKUP(CS$7,Data!$A$2:$A$852,1,FALSE)),0))),"H",IF(AND(CS$7&gt;=$E41,CS$7&lt;=$F41),($D41/$G41),0))),IF(AND(CS$7&gt;=$E41,CS$7&lt;=$F41),($D41/$G41),0))</f>
        <v>0</v>
      </c>
      <c r="CT41" s="34">
        <f>IF(Data!$C$2&gt;0,(IF(OR(CT$5=Data!$F$2,CT$5=Data!$G$2,(IF(COUNTIF(Data!$A$2:$A$939,CT$7),CT$7=(VLOOKUP(CT$7,Data!$A$2:$A$852,1,FALSE)),0))),"H",IF(AND(CT$7&gt;=$E41,CT$7&lt;=$F41),($D41/$G41),0))),IF(AND(CT$7&gt;=$E41,CT$7&lt;=$F41),($D41/$G41),0))</f>
        <v>0</v>
      </c>
      <c r="CU41" s="34">
        <f>IF(Data!$C$2&gt;0,(IF(OR(CU$5=Data!$F$2,CU$5=Data!$G$2,(IF(COUNTIF(Data!$A$2:$A$939,CU$7),CU$7=(VLOOKUP(CU$7,Data!$A$2:$A$852,1,FALSE)),0))),"H",IF(AND(CU$7&gt;=$E41,CU$7&lt;=$F41),($D41/$G41),0))),IF(AND(CU$7&gt;=$E41,CU$7&lt;=$F41),($D41/$G41),0))</f>
        <v>0</v>
      </c>
      <c r="CV41" s="34">
        <f>IF(Data!$C$2&gt;0,(IF(OR(CV$5=Data!$F$2,CV$5=Data!$G$2,(IF(COUNTIF(Data!$A$2:$A$939,CV$7),CV$7=(VLOOKUP(CV$7,Data!$A$2:$A$852,1,FALSE)),0))),"H",IF(AND(CV$7&gt;=$E41,CV$7&lt;=$F41),($D41/$G41),0))),IF(AND(CV$7&gt;=$E41,CV$7&lt;=$F41),($D41/$G41),0))</f>
        <v>0</v>
      </c>
      <c r="CW41" s="34">
        <f>IF(Data!$C$2&gt;0,(IF(OR(CW$5=Data!$F$2,CW$5=Data!$G$2,(IF(COUNTIF(Data!$A$2:$A$939,CW$7),CW$7=(VLOOKUP(CW$7,Data!$A$2:$A$852,1,FALSE)),0))),"H",IF(AND(CW$7&gt;=$E41,CW$7&lt;=$F41),($D41/$G41),0))),IF(AND(CW$7&gt;=$E41,CW$7&lt;=$F41),($D41/$G41),0))</f>
        <v>0</v>
      </c>
      <c r="CX41" s="34" t="str">
        <f>IF(Data!$C$2&gt;0,(IF(OR(CX$5=Data!$F$2,CX$5=Data!$G$2,(IF(COUNTIF(Data!$A$2:$A$939,CX$7),CX$7=(VLOOKUP(CX$7,Data!$A$2:$A$852,1,FALSE)),0))),"H",IF(AND(CX$7&gt;=$E41,CX$7&lt;=$F41),($D41/$G41),0))),IF(AND(CX$7&gt;=$E41,CX$7&lt;=$F41),($D41/$G41),0))</f>
        <v>H</v>
      </c>
      <c r="CY41" s="34" t="str">
        <f>IF(Data!$C$2&gt;0,(IF(OR(CY$5=Data!$F$2,CY$5=Data!$G$2,(IF(COUNTIF(Data!$A$2:$A$939,CY$7),CY$7=(VLOOKUP(CY$7,Data!$A$2:$A$852,1,FALSE)),0))),"H",IF(AND(CY$7&gt;=$E41,CY$7&lt;=$F41),($D41/$G41),0))),IF(AND(CY$7&gt;=$E41,CY$7&lt;=$F41),($D41/$G41),0))</f>
        <v>H</v>
      </c>
      <c r="CZ41" s="34">
        <f>IF(Data!$C$2&gt;0,(IF(OR(CZ$5=Data!$F$2,CZ$5=Data!$G$2,(IF(COUNTIF(Data!$A$2:$A$939,CZ$7),CZ$7=(VLOOKUP(CZ$7,Data!$A$2:$A$852,1,FALSE)),0))),"H",IF(AND(CZ$7&gt;=$E41,CZ$7&lt;=$F41),($D41/$G41),0))),IF(AND(CZ$7&gt;=$E41,CZ$7&lt;=$F41),($D41/$G41),0))</f>
        <v>0</v>
      </c>
      <c r="DA41" s="34">
        <f>IF(Data!$C$2&gt;0,(IF(OR(DA$5=Data!$F$2,DA$5=Data!$G$2,(IF(COUNTIF(Data!$A$2:$A$939,DA$7),DA$7=(VLOOKUP(DA$7,Data!$A$2:$A$852,1,FALSE)),0))),"H",IF(AND(DA$7&gt;=$E41,DA$7&lt;=$F41),($D41/$G41),0))),IF(AND(DA$7&gt;=$E41,DA$7&lt;=$F41),($D41/$G41),0))</f>
        <v>0</v>
      </c>
      <c r="DB41" s="34">
        <f>IF(Data!$C$2&gt;0,(IF(OR(DB$5=Data!$F$2,DB$5=Data!$G$2,(IF(COUNTIF(Data!$A$2:$A$939,DB$7),DB$7=(VLOOKUP(DB$7,Data!$A$2:$A$852,1,FALSE)),0))),"H",IF(AND(DB$7&gt;=$E41,DB$7&lt;=$F41),($D41/$G41),0))),IF(AND(DB$7&gt;=$E41,DB$7&lt;=$F41),($D41/$G41),0))</f>
        <v>0</v>
      </c>
      <c r="DC41" s="34">
        <f>IF(Data!$C$2&gt;0,(IF(OR(DC$5=Data!$F$2,DC$5=Data!$G$2,(IF(COUNTIF(Data!$A$2:$A$939,DC$7),DC$7=(VLOOKUP(DC$7,Data!$A$2:$A$852,1,FALSE)),0))),"H",IF(AND(DC$7&gt;=$E41,DC$7&lt;=$F41),($D41/$G41),0))),IF(AND(DC$7&gt;=$E41,DC$7&lt;=$F41),($D41/$G41),0))</f>
        <v>0</v>
      </c>
      <c r="DD41" s="34">
        <f>IF(Data!$C$2&gt;0,(IF(OR(DD$5=Data!$F$2,DD$5=Data!$G$2,(IF(COUNTIF(Data!$A$2:$A$939,DD$7),DD$7=(VLOOKUP(DD$7,Data!$A$2:$A$852,1,FALSE)),0))),"H",IF(AND(DD$7&gt;=$E41,DD$7&lt;=$F41),($D41/$G41),0))),IF(AND(DD$7&gt;=$E41,DD$7&lt;=$F41),($D41/$G41),0))</f>
        <v>0</v>
      </c>
      <c r="DE41" s="34" t="str">
        <f>IF(Data!$C$2&gt;0,(IF(OR(DE$5=Data!$F$2,DE$5=Data!$G$2,(IF(COUNTIF(Data!$A$2:$A$939,DE$7),DE$7=(VLOOKUP(DE$7,Data!$A$2:$A$852,1,FALSE)),0))),"H",IF(AND(DE$7&gt;=$E41,DE$7&lt;=$F41),($D41/$G41),0))),IF(AND(DE$7&gt;=$E41,DE$7&lt;=$F41),($D41/$G41),0))</f>
        <v>H</v>
      </c>
      <c r="DF41" s="34" t="str">
        <f>IF(Data!$C$2&gt;0,(IF(OR(DF$5=Data!$F$2,DF$5=Data!$G$2,(IF(COUNTIF(Data!$A$2:$A$939,DF$7),DF$7=(VLOOKUP(DF$7,Data!$A$2:$A$852,1,FALSE)),0))),"H",IF(AND(DF$7&gt;=$E41,DF$7&lt;=$F41),($D41/$G41),0))),IF(AND(DF$7&gt;=$E41,DF$7&lt;=$F41),($D41/$G41),0))</f>
        <v>H</v>
      </c>
      <c r="DG41" s="34">
        <f>IF(Data!$C$2&gt;0,(IF(OR(DG$5=Data!$F$2,DG$5=Data!$G$2,(IF(COUNTIF(Data!$A$2:$A$939,DG$7),DG$7=(VLOOKUP(DG$7,Data!$A$2:$A$852,1,FALSE)),0))),"H",IF(AND(DG$7&gt;=$E41,DG$7&lt;=$F41),($D41/$G41),0))),IF(AND(DG$7&gt;=$E41,DG$7&lt;=$F41),($D41/$G41),0))</f>
        <v>0</v>
      </c>
      <c r="DH41" s="34">
        <f>IF(Data!$C$2&gt;0,(IF(OR(DH$5=Data!$F$2,DH$5=Data!$G$2,(IF(COUNTIF(Data!$A$2:$A$939,DH$7),DH$7=(VLOOKUP(DH$7,Data!$A$2:$A$852,1,FALSE)),0))),"H",IF(AND(DH$7&gt;=$E41,DH$7&lt;=$F41),($D41/$G41),0))),IF(AND(DH$7&gt;=$E41,DH$7&lt;=$F41),($D41/$G41),0))</f>
        <v>0</v>
      </c>
      <c r="DI41" s="34">
        <f>IF(Data!$C$2&gt;0,(IF(OR(DI$5=Data!$F$2,DI$5=Data!$G$2,(IF(COUNTIF(Data!$A$2:$A$939,DI$7),DI$7=(VLOOKUP(DI$7,Data!$A$2:$A$852,1,FALSE)),0))),"H",IF(AND(DI$7&gt;=$E41,DI$7&lt;=$F41),($D41/$G41),0))),IF(AND(DI$7&gt;=$E41,DI$7&lt;=$F41),($D41/$G41),0))</f>
        <v>0</v>
      </c>
      <c r="DJ41" s="34">
        <f>IF(Data!$C$2&gt;0,(IF(OR(DJ$5=Data!$F$2,DJ$5=Data!$G$2,(IF(COUNTIF(Data!$A$2:$A$939,DJ$7),DJ$7=(VLOOKUP(DJ$7,Data!$A$2:$A$852,1,FALSE)),0))),"H",IF(AND(DJ$7&gt;=$E41,DJ$7&lt;=$F41),($D41/$G41),0))),IF(AND(DJ$7&gt;=$E41,DJ$7&lt;=$F41),($D41/$G41),0))</f>
        <v>0</v>
      </c>
      <c r="DK41" s="34">
        <f>IF(Data!$C$2&gt;0,(IF(OR(DK$5=Data!$F$2,DK$5=Data!$G$2,(IF(COUNTIF(Data!$A$2:$A$939,DK$7),DK$7=(VLOOKUP(DK$7,Data!$A$2:$A$852,1,FALSE)),0))),"H",IF(AND(DK$7&gt;=$E41,DK$7&lt;=$F41),($D41/$G41),0))),IF(AND(DK$7&gt;=$E41,DK$7&lt;=$F41),($D41/$G41),0))</f>
        <v>0</v>
      </c>
      <c r="DL41" s="34" t="str">
        <f>IF(Data!$C$2&gt;0,(IF(OR(DL$5=Data!$F$2,DL$5=Data!$G$2,(IF(COUNTIF(Data!$A$2:$A$939,DL$7),DL$7=(VLOOKUP(DL$7,Data!$A$2:$A$852,1,FALSE)),0))),"H",IF(AND(DL$7&gt;=$E41,DL$7&lt;=$F41),($D41/$G41),0))),IF(AND(DL$7&gt;=$E41,DL$7&lt;=$F41),($D41/$G41),0))</f>
        <v>H</v>
      </c>
      <c r="DM41" s="34" t="str">
        <f>IF(Data!$C$2&gt;0,(IF(OR(DM$5=Data!$F$2,DM$5=Data!$G$2,(IF(COUNTIF(Data!$A$2:$A$939,DM$7),DM$7=(VLOOKUP(DM$7,Data!$A$2:$A$852,1,FALSE)),0))),"H",IF(AND(DM$7&gt;=$E41,DM$7&lt;=$F41),($D41/$G41),0))),IF(AND(DM$7&gt;=$E41,DM$7&lt;=$F41),($D41/$G41),0))</f>
        <v>H</v>
      </c>
      <c r="DN41" s="34">
        <f>IF(Data!$C$2&gt;0,(IF(OR(DN$5=Data!$F$2,DN$5=Data!$G$2,(IF(COUNTIF(Data!$A$2:$A$939,DN$7),DN$7=(VLOOKUP(DN$7,Data!$A$2:$A$852,1,FALSE)),0))),"H",IF(AND(DN$7&gt;=$E41,DN$7&lt;=$F41),($D41/$G41),0))),IF(AND(DN$7&gt;=$E41,DN$7&lt;=$F41),($D41/$G41),0))</f>
        <v>0</v>
      </c>
      <c r="DO41" s="34">
        <f>IF(Data!$C$2&gt;0,(IF(OR(DO$5=Data!$F$2,DO$5=Data!$G$2,(IF(COUNTIF(Data!$A$2:$A$939,DO$7),DO$7=(VLOOKUP(DO$7,Data!$A$2:$A$852,1,FALSE)),0))),"H",IF(AND(DO$7&gt;=$E41,DO$7&lt;=$F41),($D41/$G41),0))),IF(AND(DO$7&gt;=$E41,DO$7&lt;=$F41),($D41/$G41),0))</f>
        <v>0</v>
      </c>
      <c r="DP41" s="34">
        <f>IF(Data!$C$2&gt;0,(IF(OR(DP$5=Data!$F$2,DP$5=Data!$G$2,(IF(COUNTIF(Data!$A$2:$A$939,DP$7),DP$7=(VLOOKUP(DP$7,Data!$A$2:$A$852,1,FALSE)),0))),"H",IF(AND(DP$7&gt;=$E41,DP$7&lt;=$F41),($D41/$G41),0))),IF(AND(DP$7&gt;=$E41,DP$7&lt;=$F41),($D41/$G41),0))</f>
        <v>0</v>
      </c>
      <c r="DQ41" s="34">
        <f>IF(Data!$C$2&gt;0,(IF(OR(DQ$5=Data!$F$2,DQ$5=Data!$G$2,(IF(COUNTIF(Data!$A$2:$A$939,DQ$7),DQ$7=(VLOOKUP(DQ$7,Data!$A$2:$A$852,1,FALSE)),0))),"H",IF(AND(DQ$7&gt;=$E41,DQ$7&lt;=$F41),($D41/$G41),0))),IF(AND(DQ$7&gt;=$E41,DQ$7&lt;=$F41),($D41/$G41),0))</f>
        <v>0</v>
      </c>
      <c r="DR41" s="34">
        <f>IF(Data!$C$2&gt;0,(IF(OR(DR$5=Data!$F$2,DR$5=Data!$G$2,(IF(COUNTIF(Data!$A$2:$A$939,DR$7),DR$7=(VLOOKUP(DR$7,Data!$A$2:$A$852,1,FALSE)),0))),"H",IF(AND(DR$7&gt;=$E41,DR$7&lt;=$F41),($D41/$G41),0))),IF(AND(DR$7&gt;=$E41,DR$7&lt;=$F41),($D41/$G41),0))</f>
        <v>0</v>
      </c>
      <c r="DS41" s="34" t="str">
        <f>IF(Data!$C$2&gt;0,(IF(OR(DS$5=Data!$F$2,DS$5=Data!$G$2,(IF(COUNTIF(Data!$A$2:$A$939,DS$7),DS$7=(VLOOKUP(DS$7,Data!$A$2:$A$852,1,FALSE)),0))),"H",IF(AND(DS$7&gt;=$E41,DS$7&lt;=$F41),($D41/$G41),0))),IF(AND(DS$7&gt;=$E41,DS$7&lt;=$F41),($D41/$G41),0))</f>
        <v>H</v>
      </c>
      <c r="DT41" s="34" t="str">
        <f>IF(Data!$C$2&gt;0,(IF(OR(DT$5=Data!$F$2,DT$5=Data!$G$2,(IF(COUNTIF(Data!$A$2:$A$939,DT$7),DT$7=(VLOOKUP(DT$7,Data!$A$2:$A$852,1,FALSE)),0))),"H",IF(AND(DT$7&gt;=$E41,DT$7&lt;=$F41),($D41/$G41),0))),IF(AND(DT$7&gt;=$E41,DT$7&lt;=$F41),($D41/$G41),0))</f>
        <v>H</v>
      </c>
      <c r="DU41" s="34">
        <f>IF(Data!$C$2&gt;0,(IF(OR(DU$5=Data!$F$2,DU$5=Data!$G$2,(IF(COUNTIF(Data!$A$2:$A$939,DU$7),DU$7=(VLOOKUP(DU$7,Data!$A$2:$A$852,1,FALSE)),0))),"H",IF(AND(DU$7&gt;=$E41,DU$7&lt;=$F41),($D41/$G41),0))),IF(AND(DU$7&gt;=$E41,DU$7&lt;=$F41),($D41/$G41),0))</f>
        <v>0</v>
      </c>
      <c r="DV41" s="34">
        <f>IF(Data!$C$2&gt;0,(IF(OR(DV$5=Data!$F$2,DV$5=Data!$G$2,(IF(COUNTIF(Data!$A$2:$A$939,DV$7),DV$7=(VLOOKUP(DV$7,Data!$A$2:$A$852,1,FALSE)),0))),"H",IF(AND(DV$7&gt;=$E41,DV$7&lt;=$F41),($D41/$G41),0))),IF(AND(DV$7&gt;=$E41,DV$7&lt;=$F41),($D41/$G41),0))</f>
        <v>0</v>
      </c>
      <c r="DW41" s="34">
        <f>IF(Data!$C$2&gt;0,(IF(OR(DW$5=Data!$F$2,DW$5=Data!$G$2,(IF(COUNTIF(Data!$A$2:$A$939,DW$7),DW$7=(VLOOKUP(DW$7,Data!$A$2:$A$852,1,FALSE)),0))),"H",IF(AND(DW$7&gt;=$E41,DW$7&lt;=$F41),($D41/$G41),0))),IF(AND(DW$7&gt;=$E41,DW$7&lt;=$F41),($D41/$G41),0))</f>
        <v>0</v>
      </c>
      <c r="DX41" s="34">
        <f>IF(Data!$C$2&gt;0,(IF(OR(DX$5=Data!$F$2,DX$5=Data!$G$2,(IF(COUNTIF(Data!$A$2:$A$939,DX$7),DX$7=(VLOOKUP(DX$7,Data!$A$2:$A$852,1,FALSE)),0))),"H",IF(AND(DX$7&gt;=$E41,DX$7&lt;=$F41),($D41/$G41),0))),IF(AND(DX$7&gt;=$E41,DX$7&lt;=$F41),($D41/$G41),0))</f>
        <v>0</v>
      </c>
      <c r="DY41" s="34">
        <f>IF(Data!$C$2&gt;0,(IF(OR(DY$5=Data!$F$2,DY$5=Data!$G$2,(IF(COUNTIF(Data!$A$2:$A$939,DY$7),DY$7=(VLOOKUP(DY$7,Data!$A$2:$A$852,1,FALSE)),0))),"H",IF(AND(DY$7&gt;=$E41,DY$7&lt;=$F41),($D41/$G41),0))),IF(AND(DY$7&gt;=$E41,DY$7&lt;=$F41),($D41/$G41),0))</f>
        <v>0</v>
      </c>
      <c r="DZ41" s="34" t="str">
        <f>IF(Data!$C$2&gt;0,(IF(OR(DZ$5=Data!$F$2,DZ$5=Data!$G$2,(IF(COUNTIF(Data!$A$2:$A$939,DZ$7),DZ$7=(VLOOKUP(DZ$7,Data!$A$2:$A$852,1,FALSE)),0))),"H",IF(AND(DZ$7&gt;=$E41,DZ$7&lt;=$F41),($D41/$G41),0))),IF(AND(DZ$7&gt;=$E41,DZ$7&lt;=$F41),($D41/$G41),0))</f>
        <v>H</v>
      </c>
      <c r="EA41" s="34" t="str">
        <f>IF(Data!$C$2&gt;0,(IF(OR(EA$5=Data!$F$2,EA$5=Data!$G$2,(IF(COUNTIF(Data!$A$2:$A$939,EA$7),EA$7=(VLOOKUP(EA$7,Data!$A$2:$A$852,1,FALSE)),0))),"H",IF(AND(EA$7&gt;=$E41,EA$7&lt;=$F41),($D41/$G41),0))),IF(AND(EA$7&gt;=$E41,EA$7&lt;=$F41),($D41/$G41),0))</f>
        <v>H</v>
      </c>
      <c r="EB41" s="34">
        <f>IF(Data!$C$2&gt;0,(IF(OR(EB$5=Data!$F$2,EB$5=Data!$G$2,(IF(COUNTIF(Data!$A$2:$A$939,EB$7),EB$7=(VLOOKUP(EB$7,Data!$A$2:$A$852,1,FALSE)),0))),"H",IF(AND(EB$7&gt;=$E41,EB$7&lt;=$F41),($D41/$G41),0))),IF(AND(EB$7&gt;=$E41,EB$7&lt;=$F41),($D41/$G41),0))</f>
        <v>0</v>
      </c>
      <c r="EC41" s="34">
        <f>IF(Data!$C$2&gt;0,(IF(OR(EC$5=Data!$F$2,EC$5=Data!$G$2,(IF(COUNTIF(Data!$A$2:$A$939,EC$7),EC$7=(VLOOKUP(EC$7,Data!$A$2:$A$852,1,FALSE)),0))),"H",IF(AND(EC$7&gt;=$E41,EC$7&lt;=$F41),($D41/$G41),0))),IF(AND(EC$7&gt;=$E41,EC$7&lt;=$F41),($D41/$G41),0))</f>
        <v>0</v>
      </c>
      <c r="ED41" s="34">
        <f>IF(Data!$C$2&gt;0,(IF(OR(ED$5=Data!$F$2,ED$5=Data!$G$2,(IF(COUNTIF(Data!$A$2:$A$939,ED$7),ED$7=(VLOOKUP(ED$7,Data!$A$2:$A$852,1,FALSE)),0))),"H",IF(AND(ED$7&gt;=$E41,ED$7&lt;=$F41),($D41/$G41),0))),IF(AND(ED$7&gt;=$E41,ED$7&lt;=$F41),($D41/$G41),0))</f>
        <v>8</v>
      </c>
      <c r="EE41" s="34">
        <f>IF(Data!$C$2&gt;0,(IF(OR(EE$5=Data!$F$2,EE$5=Data!$G$2,(IF(COUNTIF(Data!$A$2:$A$939,EE$7),EE$7=(VLOOKUP(EE$7,Data!$A$2:$A$852,1,FALSE)),0))),"H",IF(AND(EE$7&gt;=$E41,EE$7&lt;=$F41),($D41/$G41),0))),IF(AND(EE$7&gt;=$E41,EE$7&lt;=$F41),($D41/$G41),0))</f>
        <v>8</v>
      </c>
      <c r="EF41" s="34">
        <f>IF(Data!$C$2&gt;0,(IF(OR(EF$5=Data!$F$2,EF$5=Data!$G$2,(IF(COUNTIF(Data!$A$2:$A$939,EF$7),EF$7=(VLOOKUP(EF$7,Data!$A$2:$A$852,1,FALSE)),0))),"H",IF(AND(EF$7&gt;=$E41,EF$7&lt;=$F41),($D41/$G41),0))),IF(AND(EF$7&gt;=$E41,EF$7&lt;=$F41),($D41/$G41),0))</f>
        <v>8</v>
      </c>
      <c r="EG41" s="34" t="str">
        <f>IF(Data!$C$2&gt;0,(IF(OR(EG$5=Data!$F$2,EG$5=Data!$G$2,(IF(COUNTIF(Data!$A$2:$A$939,EG$7),EG$7=(VLOOKUP(EG$7,Data!$A$2:$A$852,1,FALSE)),0))),"H",IF(AND(EG$7&gt;=$E41,EG$7&lt;=$F41),($D41/$G41),0))),IF(AND(EG$7&gt;=$E41,EG$7&lt;=$F41),($D41/$G41),0))</f>
        <v>H</v>
      </c>
      <c r="EH41" s="34" t="str">
        <f>IF(Data!$C$2&gt;0,(IF(OR(EH$5=Data!$F$2,EH$5=Data!$G$2,(IF(COUNTIF(Data!$A$2:$A$939,EH$7),EH$7=(VLOOKUP(EH$7,Data!$A$2:$A$852,1,FALSE)),0))),"H",IF(AND(EH$7&gt;=$E41,EH$7&lt;=$F41),($D41/$G41),0))),IF(AND(EH$7&gt;=$E41,EH$7&lt;=$F41),($D41/$G41),0))</f>
        <v>H</v>
      </c>
      <c r="EI41" s="34">
        <f>IF(Data!$C$2&gt;0,(IF(OR(EI$5=Data!$F$2,EI$5=Data!$G$2,(IF(COUNTIF(Data!$A$2:$A$939,EI$7),EI$7=(VLOOKUP(EI$7,Data!$A$2:$A$852,1,FALSE)),0))),"H",IF(AND(EI$7&gt;=$E41,EI$7&lt;=$F41),($D41/$G41),0))),IF(AND(EI$7&gt;=$E41,EI$7&lt;=$F41),($D41/$G41),0))</f>
        <v>8</v>
      </c>
      <c r="EJ41" s="34">
        <f>IF(Data!$C$2&gt;0,(IF(OR(EJ$5=Data!$F$2,EJ$5=Data!$G$2,(IF(COUNTIF(Data!$A$2:$A$939,EJ$7),EJ$7=(VLOOKUP(EJ$7,Data!$A$2:$A$852,1,FALSE)),0))),"H",IF(AND(EJ$7&gt;=$E41,EJ$7&lt;=$F41),($D41/$G41),0))),IF(AND(EJ$7&gt;=$E41,EJ$7&lt;=$F41),($D41/$G41),0))</f>
        <v>0</v>
      </c>
      <c r="EK41" s="34">
        <f>IF(Data!$C$2&gt;0,(IF(OR(EK$5=Data!$F$2,EK$5=Data!$G$2,(IF(COUNTIF(Data!$A$2:$A$939,EK$7),EK$7=(VLOOKUP(EK$7,Data!$A$2:$A$852,1,FALSE)),0))),"H",IF(AND(EK$7&gt;=$E41,EK$7&lt;=$F41),($D41/$G41),0))),IF(AND(EK$7&gt;=$E41,EK$7&lt;=$F41),($D41/$G41),0))</f>
        <v>0</v>
      </c>
      <c r="EL41" s="34">
        <f>IF(Data!$C$2&gt;0,(IF(OR(EL$5=Data!$F$2,EL$5=Data!$G$2,(IF(COUNTIF(Data!$A$2:$A$939,EL$7),EL$7=(VLOOKUP(EL$7,Data!$A$2:$A$852,1,FALSE)),0))),"H",IF(AND(EL$7&gt;=$E41,EL$7&lt;=$F41),($D41/$G41),0))),IF(AND(EL$7&gt;=$E41,EL$7&lt;=$F41),($D41/$G41),0))</f>
        <v>0</v>
      </c>
      <c r="EM41" s="34">
        <f>IF(Data!$C$2&gt;0,(IF(OR(EM$5=Data!$F$2,EM$5=Data!$G$2,(IF(COUNTIF(Data!$A$2:$A$939,EM$7),EM$7=(VLOOKUP(EM$7,Data!$A$2:$A$852,1,FALSE)),0))),"H",IF(AND(EM$7&gt;=$E41,EM$7&lt;=$F41),($D41/$G41),0))),IF(AND(EM$7&gt;=$E41,EM$7&lt;=$F41),($D41/$G41),0))</f>
        <v>0</v>
      </c>
      <c r="EN41" s="34" t="str">
        <f>IF(Data!$C$2&gt;0,(IF(OR(EN$5=Data!$F$2,EN$5=Data!$G$2,(IF(COUNTIF(Data!$A$2:$A$939,EN$7),EN$7=(VLOOKUP(EN$7,Data!$A$2:$A$852,1,FALSE)),0))),"H",IF(AND(EN$7&gt;=$E41,EN$7&lt;=$F41),($D41/$G41),0))),IF(AND(EN$7&gt;=$E41,EN$7&lt;=$F41),($D41/$G41),0))</f>
        <v>H</v>
      </c>
      <c r="EO41" s="35" t="str">
        <f>IF(Data!$C$2&gt;0,(IF(OR(EO$5=Data!$F$2,EO$5=Data!$G$2,(IF(COUNTIF(Data!$A$2:$A$939,EO$7),EO$7=(VLOOKUP(EO$7,Data!$A$2:$A$852,1,FALSE)),0))),"H",IF(AND(EO$7&gt;=$E41,EO$7&lt;=$F41),($D41/$G41),0))),IF(AND(EO$7&gt;=$E41,EO$7&lt;=$F41),($D41/$G41),0))</f>
        <v>H</v>
      </c>
      <c r="EP41" s="8" t="s">
        <v>47</v>
      </c>
      <c r="EQ41" s="18">
        <f>SUM(T41:EO41)-D41</f>
        <v>0</v>
      </c>
    </row>
    <row r="42" spans="1:147" ht="30" customHeight="1" thickBot="1">
      <c r="A42" s="385"/>
      <c r="B42" s="369"/>
      <c r="C42" s="369"/>
      <c r="D42" s="347"/>
      <c r="E42" s="366"/>
      <c r="F42" s="366"/>
      <c r="G42" s="373"/>
      <c r="H42" s="347"/>
      <c r="I42" s="363"/>
      <c r="J42" s="366"/>
      <c r="K42" s="351"/>
      <c r="L42" s="366"/>
      <c r="M42" s="373"/>
      <c r="N42" s="373"/>
      <c r="O42" s="347"/>
      <c r="P42" s="365"/>
      <c r="Q42" s="345"/>
      <c r="R42" s="347"/>
      <c r="S42" s="342"/>
      <c r="T42" s="36">
        <f>IF(T$7&gt;$L41,(((IF(Data!$C$2&gt;0,(IF(OR(T$5=Data!$F$2,T$5=Data!$G$2,(IF(COUNTIF(Data!$A$2:$A$939,T$7),T$7=(VLOOKUP(T$7,Data!$A$2:$A$852,1,FALSE)),0))),"H",IF(AND(T$7&gt;=$J41,T$7&lt;=$K41),($D41*(1-$P41)/$N41),0))),IF(AND(T$7&gt;=$J41,T$7&lt;=$K41),(($D41-$O41)/$N41),0))))),(((IF(Data!$C$2&gt;0,(IF(OR(T$5=Data!$F$2,T$5=Data!$G$2,(IF(COUNTIF(Data!$A$2:$A$939,T$7),T$7=(VLOOKUP(T$7,Data!$A$2:$A$852,1,FALSE)),0))),"H",IF(AND(T$7&gt;=$J41,T$7&lt;=$L41),($D41*$P41/$M41),0))),IF(AND(T$7&gt;=$J41,T$7&lt;=$L41),(($D41*$P41)/$M41),0))))))</f>
        <v>0</v>
      </c>
      <c r="U42" s="37">
        <f>IF(U$7&gt;$L41,(((IF(Data!$C$2&gt;0,(IF(OR(U$5=Data!$F$2,U$5=Data!$G$2,(IF(COUNTIF(Data!$A$2:$A$939,U$7),U$7=(VLOOKUP(U$7,Data!$A$2:$A$852,1,FALSE)),0))),"H",IF(AND(U$7&gt;=$J41,U$7&lt;=$K41),($D41*(1-$P41)/$N41),0))),IF(AND(U$7&gt;=$J41,U$7&lt;=$K41),(($D41-$O41)/$N41),0))))),(((IF(Data!$C$2&gt;0,(IF(OR(U$5=Data!$F$2,U$5=Data!$G$2,(IF(COUNTIF(Data!$A$2:$A$939,U$7),U$7=(VLOOKUP(U$7,Data!$A$2:$A$852,1,FALSE)),0))),"H",IF(AND(U$7&gt;=$J41,U$7&lt;=$L41),($D41*$P41/$M41),0))),IF(AND(U$7&gt;=$J41,U$7&lt;=$L41),(($D41*$P41)/$M41),0))))))</f>
        <v>0</v>
      </c>
      <c r="V42" s="37">
        <f>IF(V$7&gt;$L41,(((IF(Data!$C$2&gt;0,(IF(OR(V$5=Data!$F$2,V$5=Data!$G$2,(IF(COUNTIF(Data!$A$2:$A$939,V$7),V$7=(VLOOKUP(V$7,Data!$A$2:$A$852,1,FALSE)),0))),"H",IF(AND(V$7&gt;=$J41,V$7&lt;=$K41),($D41*(1-$P41)/$N41),0))),IF(AND(V$7&gt;=$J41,V$7&lt;=$K41),(($D41-$O41)/$N41),0))))),(((IF(Data!$C$2&gt;0,(IF(OR(V$5=Data!$F$2,V$5=Data!$G$2,(IF(COUNTIF(Data!$A$2:$A$939,V$7),V$7=(VLOOKUP(V$7,Data!$A$2:$A$852,1,FALSE)),0))),"H",IF(AND(V$7&gt;=$J41,V$7&lt;=$L41),($D41*$P41/$M41),0))),IF(AND(V$7&gt;=$J41,V$7&lt;=$L41),(($D41*$P41)/$M41),0))))))</f>
        <v>0</v>
      </c>
      <c r="W42" s="37">
        <f>IF(W$7&gt;$L41,(((IF(Data!$C$2&gt;0,(IF(OR(W$5=Data!$F$2,W$5=Data!$G$2,(IF(COUNTIF(Data!$A$2:$A$939,W$7),W$7=(VLOOKUP(W$7,Data!$A$2:$A$852,1,FALSE)),0))),"H",IF(AND(W$7&gt;=$J41,W$7&lt;=$K41),($D41*(1-$P41)/$N41),0))),IF(AND(W$7&gt;=$J41,W$7&lt;=$K41),(($D41-$O41)/$N41),0))))),(((IF(Data!$C$2&gt;0,(IF(OR(W$5=Data!$F$2,W$5=Data!$G$2,(IF(COUNTIF(Data!$A$2:$A$939,W$7),W$7=(VLOOKUP(W$7,Data!$A$2:$A$852,1,FALSE)),0))),"H",IF(AND(W$7&gt;=$J41,W$7&lt;=$L41),($D41*$P41/$M41),0))),IF(AND(W$7&gt;=$J41,W$7&lt;=$L41),(($D41*$P41)/$M41),0))))))</f>
        <v>0</v>
      </c>
      <c r="X42" s="37">
        <f>IF(X$7&gt;$L41,(((IF(Data!$C$2&gt;0,(IF(OR(X$5=Data!$F$2,X$5=Data!$G$2,(IF(COUNTIF(Data!$A$2:$A$939,X$7),X$7=(VLOOKUP(X$7,Data!$A$2:$A$852,1,FALSE)),0))),"H",IF(AND(X$7&gt;=$J41,X$7&lt;=$K41),($D41*(1-$P41)/$N41),0))),IF(AND(X$7&gt;=$J41,X$7&lt;=$K41),(($D41-$O41)/$N41),0))))),(((IF(Data!$C$2&gt;0,(IF(OR(X$5=Data!$F$2,X$5=Data!$G$2,(IF(COUNTIF(Data!$A$2:$A$939,X$7),X$7=(VLOOKUP(X$7,Data!$A$2:$A$852,1,FALSE)),0))),"H",IF(AND(X$7&gt;=$J41,X$7&lt;=$L41),($D41*$P41/$M41),0))),IF(AND(X$7&gt;=$J41,X$7&lt;=$L41),(($D41*$P41)/$M41),0))))))</f>
        <v>0</v>
      </c>
      <c r="Y42" s="37" t="str">
        <f>IF(Y$7&gt;$L41,(((IF(Data!$C$2&gt;0,(IF(OR(Y$5=Data!$F$2,Y$5=Data!$G$2,(IF(COUNTIF(Data!$A$2:$A$939,Y$7),Y$7=(VLOOKUP(Y$7,Data!$A$2:$A$852,1,FALSE)),0))),"H",IF(AND(Y$7&gt;=$J41,Y$7&lt;=$K41),($D41*(1-$P41)/$N41),0))),IF(AND(Y$7&gt;=$J41,Y$7&lt;=$K41),(($D41-$O41)/$N41),0))))),(((IF(Data!$C$2&gt;0,(IF(OR(Y$5=Data!$F$2,Y$5=Data!$G$2,(IF(COUNTIF(Data!$A$2:$A$939,Y$7),Y$7=(VLOOKUP(Y$7,Data!$A$2:$A$852,1,FALSE)),0))),"H",IF(AND(Y$7&gt;=$J41,Y$7&lt;=$L41),($D41*$P41/$M41),0))),IF(AND(Y$7&gt;=$J41,Y$7&lt;=$L41),(($D41*$P41)/$M41),0))))))</f>
        <v>H</v>
      </c>
      <c r="Z42" s="37" t="str">
        <f>IF(Z$7&gt;$L41,(((IF(Data!$C$2&gt;0,(IF(OR(Z$5=Data!$F$2,Z$5=Data!$G$2,(IF(COUNTIF(Data!$A$2:$A$939,Z$7),Z$7=(VLOOKUP(Z$7,Data!$A$2:$A$852,1,FALSE)),0))),"H",IF(AND(Z$7&gt;=$J41,Z$7&lt;=$K41),($D41*(1-$P41)/$N41),0))),IF(AND(Z$7&gt;=$J41,Z$7&lt;=$K41),(($D41-$O41)/$N41),0))))),(((IF(Data!$C$2&gt;0,(IF(OR(Z$5=Data!$F$2,Z$5=Data!$G$2,(IF(COUNTIF(Data!$A$2:$A$939,Z$7),Z$7=(VLOOKUP(Z$7,Data!$A$2:$A$852,1,FALSE)),0))),"H",IF(AND(Z$7&gt;=$J41,Z$7&lt;=$L41),($D41*$P41/$M41),0))),IF(AND(Z$7&gt;=$J41,Z$7&lt;=$L41),(($D41*$P41)/$M41),0))))))</f>
        <v>H</v>
      </c>
      <c r="AA42" s="37">
        <f>IF(AA$7&gt;$L41,(((IF(Data!$C$2&gt;0,(IF(OR(AA$5=Data!$F$2,AA$5=Data!$G$2,(IF(COUNTIF(Data!$A$2:$A$939,AA$7),AA$7=(VLOOKUP(AA$7,Data!$A$2:$A$852,1,FALSE)),0))),"H",IF(AND(AA$7&gt;=$J41,AA$7&lt;=$K41),($D41*(1-$P41)/$N41),0))),IF(AND(AA$7&gt;=$J41,AA$7&lt;=$K41),(($D41-$O41)/$N41),0))))),(((IF(Data!$C$2&gt;0,(IF(OR(AA$5=Data!$F$2,AA$5=Data!$G$2,(IF(COUNTIF(Data!$A$2:$A$939,AA$7),AA$7=(VLOOKUP(AA$7,Data!$A$2:$A$852,1,FALSE)),0))),"H",IF(AND(AA$7&gt;=$J41,AA$7&lt;=$L41),($D41*$P41/$M41),0))),IF(AND(AA$7&gt;=$J41,AA$7&lt;=$L41),(($D41*$P41)/$M41),0))))))</f>
        <v>0</v>
      </c>
      <c r="AB42" s="37">
        <f>IF(AB$7&gt;$L41,(((IF(Data!$C$2&gt;0,(IF(OR(AB$5=Data!$F$2,AB$5=Data!$G$2,(IF(COUNTIF(Data!$A$2:$A$939,AB$7),AB$7=(VLOOKUP(AB$7,Data!$A$2:$A$852,1,FALSE)),0))),"H",IF(AND(AB$7&gt;=$J41,AB$7&lt;=$K41),($D41*(1-$P41)/$N41),0))),IF(AND(AB$7&gt;=$J41,AB$7&lt;=$K41),(($D41-$O41)/$N41),0))))),(((IF(Data!$C$2&gt;0,(IF(OR(AB$5=Data!$F$2,AB$5=Data!$G$2,(IF(COUNTIF(Data!$A$2:$A$939,AB$7),AB$7=(VLOOKUP(AB$7,Data!$A$2:$A$852,1,FALSE)),0))),"H",IF(AND(AB$7&gt;=$J41,AB$7&lt;=$L41),($D41*$P41/$M41),0))),IF(AND(AB$7&gt;=$J41,AB$7&lt;=$L41),(($D41*$P41)/$M41),0))))))</f>
        <v>0</v>
      </c>
      <c r="AC42" s="37">
        <f>IF(AC$7&gt;$L41,(((IF(Data!$C$2&gt;0,(IF(OR(AC$5=Data!$F$2,AC$5=Data!$G$2,(IF(COUNTIF(Data!$A$2:$A$939,AC$7),AC$7=(VLOOKUP(AC$7,Data!$A$2:$A$852,1,FALSE)),0))),"H",IF(AND(AC$7&gt;=$J41,AC$7&lt;=$K41),($D41*(1-$P41)/$N41),0))),IF(AND(AC$7&gt;=$J41,AC$7&lt;=$K41),(($D41-$O41)/$N41),0))))),(((IF(Data!$C$2&gt;0,(IF(OR(AC$5=Data!$F$2,AC$5=Data!$G$2,(IF(COUNTIF(Data!$A$2:$A$939,AC$7),AC$7=(VLOOKUP(AC$7,Data!$A$2:$A$852,1,FALSE)),0))),"H",IF(AND(AC$7&gt;=$J41,AC$7&lt;=$L41),($D41*$P41/$M41),0))),IF(AND(AC$7&gt;=$J41,AC$7&lt;=$L41),(($D41*$P41)/$M41),0))))))</f>
        <v>0</v>
      </c>
      <c r="AD42" s="37">
        <f>IF(AD$7&gt;$L41,(((IF(Data!$C$2&gt;0,(IF(OR(AD$5=Data!$F$2,AD$5=Data!$G$2,(IF(COUNTIF(Data!$A$2:$A$939,AD$7),AD$7=(VLOOKUP(AD$7,Data!$A$2:$A$852,1,FALSE)),0))),"H",IF(AND(AD$7&gt;=$J41,AD$7&lt;=$K41),($D41*(1-$P41)/$N41),0))),IF(AND(AD$7&gt;=$J41,AD$7&lt;=$K41),(($D41-$O41)/$N41),0))))),(((IF(Data!$C$2&gt;0,(IF(OR(AD$5=Data!$F$2,AD$5=Data!$G$2,(IF(COUNTIF(Data!$A$2:$A$939,AD$7),AD$7=(VLOOKUP(AD$7,Data!$A$2:$A$852,1,FALSE)),0))),"H",IF(AND(AD$7&gt;=$J41,AD$7&lt;=$L41),($D41*$P41/$M41),0))),IF(AND(AD$7&gt;=$J41,AD$7&lt;=$L41),(($D41*$P41)/$M41),0))))))</f>
        <v>0</v>
      </c>
      <c r="AE42" s="37">
        <f>IF(AE$7&gt;$L41,(((IF(Data!$C$2&gt;0,(IF(OR(AE$5=Data!$F$2,AE$5=Data!$G$2,(IF(COUNTIF(Data!$A$2:$A$939,AE$7),AE$7=(VLOOKUP(AE$7,Data!$A$2:$A$852,1,FALSE)),0))),"H",IF(AND(AE$7&gt;=$J41,AE$7&lt;=$K41),($D41*(1-$P41)/$N41),0))),IF(AND(AE$7&gt;=$J41,AE$7&lt;=$K41),(($D41-$O41)/$N41),0))))),(((IF(Data!$C$2&gt;0,(IF(OR(AE$5=Data!$F$2,AE$5=Data!$G$2,(IF(COUNTIF(Data!$A$2:$A$939,AE$7),AE$7=(VLOOKUP(AE$7,Data!$A$2:$A$852,1,FALSE)),0))),"H",IF(AND(AE$7&gt;=$J41,AE$7&lt;=$L41),($D41*$P41/$M41),0))),IF(AND(AE$7&gt;=$J41,AE$7&lt;=$L41),(($D41*$P41)/$M41),0))))))</f>
        <v>0</v>
      </c>
      <c r="AF42" s="37" t="str">
        <f>IF(AF$7&gt;$L41,(((IF(Data!$C$2&gt;0,(IF(OR(AF$5=Data!$F$2,AF$5=Data!$G$2,(IF(COUNTIF(Data!$A$2:$A$939,AF$7),AF$7=(VLOOKUP(AF$7,Data!$A$2:$A$852,1,FALSE)),0))),"H",IF(AND(AF$7&gt;=$J41,AF$7&lt;=$K41),($D41*(1-$P41)/$N41),0))),IF(AND(AF$7&gt;=$J41,AF$7&lt;=$K41),(($D41-$O41)/$N41),0))))),(((IF(Data!$C$2&gt;0,(IF(OR(AF$5=Data!$F$2,AF$5=Data!$G$2,(IF(COUNTIF(Data!$A$2:$A$939,AF$7),AF$7=(VLOOKUP(AF$7,Data!$A$2:$A$852,1,FALSE)),0))),"H",IF(AND(AF$7&gt;=$J41,AF$7&lt;=$L41),($D41*$P41/$M41),0))),IF(AND(AF$7&gt;=$J41,AF$7&lt;=$L41),(($D41*$P41)/$M41),0))))))</f>
        <v>H</v>
      </c>
      <c r="AG42" s="37" t="str">
        <f>IF(AG$7&gt;$L41,(((IF(Data!$C$2&gt;0,(IF(OR(AG$5=Data!$F$2,AG$5=Data!$G$2,(IF(COUNTIF(Data!$A$2:$A$939,AG$7),AG$7=(VLOOKUP(AG$7,Data!$A$2:$A$852,1,FALSE)),0))),"H",IF(AND(AG$7&gt;=$J41,AG$7&lt;=$K41),($D41*(1-$P41)/$N41),0))),IF(AND(AG$7&gt;=$J41,AG$7&lt;=$K41),(($D41-$O41)/$N41),0))))),(((IF(Data!$C$2&gt;0,(IF(OR(AG$5=Data!$F$2,AG$5=Data!$G$2,(IF(COUNTIF(Data!$A$2:$A$939,AG$7),AG$7=(VLOOKUP(AG$7,Data!$A$2:$A$852,1,FALSE)),0))),"H",IF(AND(AG$7&gt;=$J41,AG$7&lt;=$L41),($D41*$P41/$M41),0))),IF(AND(AG$7&gt;=$J41,AG$7&lt;=$L41),(($D41*$P41)/$M41),0))))))</f>
        <v>H</v>
      </c>
      <c r="AH42" s="37">
        <f>IF(AH$7&gt;$L41,(((IF(Data!$C$2&gt;0,(IF(OR(AH$5=Data!$F$2,AH$5=Data!$G$2,(IF(COUNTIF(Data!$A$2:$A$939,AH$7),AH$7=(VLOOKUP(AH$7,Data!$A$2:$A$852,1,FALSE)),0))),"H",IF(AND(AH$7&gt;=$J41,AH$7&lt;=$K41),($D41*(1-$P41)/$N41),0))),IF(AND(AH$7&gt;=$J41,AH$7&lt;=$K41),(($D41-$O41)/$N41),0))))),(((IF(Data!$C$2&gt;0,(IF(OR(AH$5=Data!$F$2,AH$5=Data!$G$2,(IF(COUNTIF(Data!$A$2:$A$939,AH$7),AH$7=(VLOOKUP(AH$7,Data!$A$2:$A$852,1,FALSE)),0))),"H",IF(AND(AH$7&gt;=$J41,AH$7&lt;=$L41),($D41*$P41/$M41),0))),IF(AND(AH$7&gt;=$J41,AH$7&lt;=$L41),(($D41*$P41)/$M41),0))))))</f>
        <v>0</v>
      </c>
      <c r="AI42" s="37">
        <f>IF(AI$7&gt;$L41,(((IF(Data!$C$2&gt;0,(IF(OR(AI$5=Data!$F$2,AI$5=Data!$G$2,(IF(COUNTIF(Data!$A$2:$A$939,AI$7),AI$7=(VLOOKUP(AI$7,Data!$A$2:$A$852,1,FALSE)),0))),"H",IF(AND(AI$7&gt;=$J41,AI$7&lt;=$K41),($D41*(1-$P41)/$N41),0))),IF(AND(AI$7&gt;=$J41,AI$7&lt;=$K41),(($D41-$O41)/$N41),0))))),(((IF(Data!$C$2&gt;0,(IF(OR(AI$5=Data!$F$2,AI$5=Data!$G$2,(IF(COUNTIF(Data!$A$2:$A$939,AI$7),AI$7=(VLOOKUP(AI$7,Data!$A$2:$A$852,1,FALSE)),0))),"H",IF(AND(AI$7&gt;=$J41,AI$7&lt;=$L41),($D41*$P41/$M41),0))),IF(AND(AI$7&gt;=$J41,AI$7&lt;=$L41),(($D41*$P41)/$M41),0))))))</f>
        <v>0</v>
      </c>
      <c r="AJ42" s="37">
        <f>IF(AJ$7&gt;$L41,(((IF(Data!$C$2&gt;0,(IF(OR(AJ$5=Data!$F$2,AJ$5=Data!$G$2,(IF(COUNTIF(Data!$A$2:$A$939,AJ$7),AJ$7=(VLOOKUP(AJ$7,Data!$A$2:$A$852,1,FALSE)),0))),"H",IF(AND(AJ$7&gt;=$J41,AJ$7&lt;=$K41),($D41*(1-$P41)/$N41),0))),IF(AND(AJ$7&gt;=$J41,AJ$7&lt;=$K41),(($D41-$O41)/$N41),0))))),(((IF(Data!$C$2&gt;0,(IF(OR(AJ$5=Data!$F$2,AJ$5=Data!$G$2,(IF(COUNTIF(Data!$A$2:$A$939,AJ$7),AJ$7=(VLOOKUP(AJ$7,Data!$A$2:$A$852,1,FALSE)),0))),"H",IF(AND(AJ$7&gt;=$J41,AJ$7&lt;=$L41),($D41*$P41/$M41),0))),IF(AND(AJ$7&gt;=$J41,AJ$7&lt;=$L41),(($D41*$P41)/$M41),0))))))</f>
        <v>0</v>
      </c>
      <c r="AK42" s="37">
        <f>IF(AK$7&gt;$L41,(((IF(Data!$C$2&gt;0,(IF(OR(AK$5=Data!$F$2,AK$5=Data!$G$2,(IF(COUNTIF(Data!$A$2:$A$939,AK$7),AK$7=(VLOOKUP(AK$7,Data!$A$2:$A$852,1,FALSE)),0))),"H",IF(AND(AK$7&gt;=$J41,AK$7&lt;=$K41),($D41*(1-$P41)/$N41),0))),IF(AND(AK$7&gt;=$J41,AK$7&lt;=$K41),(($D41-$O41)/$N41),0))))),(((IF(Data!$C$2&gt;0,(IF(OR(AK$5=Data!$F$2,AK$5=Data!$G$2,(IF(COUNTIF(Data!$A$2:$A$939,AK$7),AK$7=(VLOOKUP(AK$7,Data!$A$2:$A$852,1,FALSE)),0))),"H",IF(AND(AK$7&gt;=$J41,AK$7&lt;=$L41),($D41*$P41/$M41),0))),IF(AND(AK$7&gt;=$J41,AK$7&lt;=$L41),(($D41*$P41)/$M41),0))))))</f>
        <v>0</v>
      </c>
      <c r="AL42" s="37">
        <f>IF(AL$7&gt;$L41,(((IF(Data!$C$2&gt;0,(IF(OR(AL$5=Data!$F$2,AL$5=Data!$G$2,(IF(COUNTIF(Data!$A$2:$A$939,AL$7),AL$7=(VLOOKUP(AL$7,Data!$A$2:$A$852,1,FALSE)),0))),"H",IF(AND(AL$7&gt;=$J41,AL$7&lt;=$K41),($D41*(1-$P41)/$N41),0))),IF(AND(AL$7&gt;=$J41,AL$7&lt;=$K41),(($D41-$O41)/$N41),0))))),(((IF(Data!$C$2&gt;0,(IF(OR(AL$5=Data!$F$2,AL$5=Data!$G$2,(IF(COUNTIF(Data!$A$2:$A$939,AL$7),AL$7=(VLOOKUP(AL$7,Data!$A$2:$A$852,1,FALSE)),0))),"H",IF(AND(AL$7&gt;=$J41,AL$7&lt;=$L41),($D41*$P41/$M41),0))),IF(AND(AL$7&gt;=$J41,AL$7&lt;=$L41),(($D41*$P41)/$M41),0))))))</f>
        <v>0</v>
      </c>
      <c r="AM42" s="37" t="str">
        <f>IF(AM$7&gt;$L41,(((IF(Data!$C$2&gt;0,(IF(OR(AM$5=Data!$F$2,AM$5=Data!$G$2,(IF(COUNTIF(Data!$A$2:$A$939,AM$7),AM$7=(VLOOKUP(AM$7,Data!$A$2:$A$852,1,FALSE)),0))),"H",IF(AND(AM$7&gt;=$J41,AM$7&lt;=$K41),($D41*(1-$P41)/$N41),0))),IF(AND(AM$7&gt;=$J41,AM$7&lt;=$K41),(($D41-$O41)/$N41),0))))),(((IF(Data!$C$2&gt;0,(IF(OR(AM$5=Data!$F$2,AM$5=Data!$G$2,(IF(COUNTIF(Data!$A$2:$A$939,AM$7),AM$7=(VLOOKUP(AM$7,Data!$A$2:$A$852,1,FALSE)),0))),"H",IF(AND(AM$7&gt;=$J41,AM$7&lt;=$L41),($D41*$P41/$M41),0))),IF(AND(AM$7&gt;=$J41,AM$7&lt;=$L41),(($D41*$P41)/$M41),0))))))</f>
        <v>H</v>
      </c>
      <c r="AN42" s="37" t="str">
        <f>IF(AN$7&gt;$L41,(((IF(Data!$C$2&gt;0,(IF(OR(AN$5=Data!$F$2,AN$5=Data!$G$2,(IF(COUNTIF(Data!$A$2:$A$939,AN$7),AN$7=(VLOOKUP(AN$7,Data!$A$2:$A$852,1,FALSE)),0))),"H",IF(AND(AN$7&gt;=$J41,AN$7&lt;=$K41),($D41*(1-$P41)/$N41),0))),IF(AND(AN$7&gt;=$J41,AN$7&lt;=$K41),(($D41-$O41)/$N41),0))))),(((IF(Data!$C$2&gt;0,(IF(OR(AN$5=Data!$F$2,AN$5=Data!$G$2,(IF(COUNTIF(Data!$A$2:$A$939,AN$7),AN$7=(VLOOKUP(AN$7,Data!$A$2:$A$852,1,FALSE)),0))),"H",IF(AND(AN$7&gt;=$J41,AN$7&lt;=$L41),($D41*$P41/$M41),0))),IF(AND(AN$7&gt;=$J41,AN$7&lt;=$L41),(($D41*$P41)/$M41),0))))))</f>
        <v>H</v>
      </c>
      <c r="AO42" s="37">
        <f>IF(AO$7&gt;$L41,(((IF(Data!$C$2&gt;0,(IF(OR(AO$5=Data!$F$2,AO$5=Data!$G$2,(IF(COUNTIF(Data!$A$2:$A$939,AO$7),AO$7=(VLOOKUP(AO$7,Data!$A$2:$A$852,1,FALSE)),0))),"H",IF(AND(AO$7&gt;=$J41,AO$7&lt;=$K41),($D41*(1-$P41)/$N41),0))),IF(AND(AO$7&gt;=$J41,AO$7&lt;=$K41),(($D41-$O41)/$N41),0))))),(((IF(Data!$C$2&gt;0,(IF(OR(AO$5=Data!$F$2,AO$5=Data!$G$2,(IF(COUNTIF(Data!$A$2:$A$939,AO$7),AO$7=(VLOOKUP(AO$7,Data!$A$2:$A$852,1,FALSE)),0))),"H",IF(AND(AO$7&gt;=$J41,AO$7&lt;=$L41),($D41*$P41/$M41),0))),IF(AND(AO$7&gt;=$J41,AO$7&lt;=$L41),(($D41*$P41)/$M41),0))))))</f>
        <v>0</v>
      </c>
      <c r="AP42" s="37">
        <f>IF(AP$7&gt;$L41,(((IF(Data!$C$2&gt;0,(IF(OR(AP$5=Data!$F$2,AP$5=Data!$G$2,(IF(COUNTIF(Data!$A$2:$A$939,AP$7),AP$7=(VLOOKUP(AP$7,Data!$A$2:$A$852,1,FALSE)),0))),"H",IF(AND(AP$7&gt;=$J41,AP$7&lt;=$K41),($D41*(1-$P41)/$N41),0))),IF(AND(AP$7&gt;=$J41,AP$7&lt;=$K41),(($D41-$O41)/$N41),0))))),(((IF(Data!$C$2&gt;0,(IF(OR(AP$5=Data!$F$2,AP$5=Data!$G$2,(IF(COUNTIF(Data!$A$2:$A$939,AP$7),AP$7=(VLOOKUP(AP$7,Data!$A$2:$A$852,1,FALSE)),0))),"H",IF(AND(AP$7&gt;=$J41,AP$7&lt;=$L41),($D41*$P41/$M41),0))),IF(AND(AP$7&gt;=$J41,AP$7&lt;=$L41),(($D41*$P41)/$M41),0))))))</f>
        <v>0</v>
      </c>
      <c r="AQ42" s="37">
        <f>IF(AQ$7&gt;$L41,(((IF(Data!$C$2&gt;0,(IF(OR(AQ$5=Data!$F$2,AQ$5=Data!$G$2,(IF(COUNTIF(Data!$A$2:$A$939,AQ$7),AQ$7=(VLOOKUP(AQ$7,Data!$A$2:$A$852,1,FALSE)),0))),"H",IF(AND(AQ$7&gt;=$J41,AQ$7&lt;=$K41),($D41*(1-$P41)/$N41),0))),IF(AND(AQ$7&gt;=$J41,AQ$7&lt;=$K41),(($D41-$O41)/$N41),0))))),(((IF(Data!$C$2&gt;0,(IF(OR(AQ$5=Data!$F$2,AQ$5=Data!$G$2,(IF(COUNTIF(Data!$A$2:$A$939,AQ$7),AQ$7=(VLOOKUP(AQ$7,Data!$A$2:$A$852,1,FALSE)),0))),"H",IF(AND(AQ$7&gt;=$J41,AQ$7&lt;=$L41),($D41*$P41/$M41),0))),IF(AND(AQ$7&gt;=$J41,AQ$7&lt;=$L41),(($D41*$P41)/$M41),0))))))</f>
        <v>0</v>
      </c>
      <c r="AR42" s="37">
        <f>IF(AR$7&gt;$L41,(((IF(Data!$C$2&gt;0,(IF(OR(AR$5=Data!$F$2,AR$5=Data!$G$2,(IF(COUNTIF(Data!$A$2:$A$939,AR$7),AR$7=(VLOOKUP(AR$7,Data!$A$2:$A$852,1,FALSE)),0))),"H",IF(AND(AR$7&gt;=$J41,AR$7&lt;=$K41),($D41*(1-$P41)/$N41),0))),IF(AND(AR$7&gt;=$J41,AR$7&lt;=$K41),(($D41-$O41)/$N41),0))))),(((IF(Data!$C$2&gt;0,(IF(OR(AR$5=Data!$F$2,AR$5=Data!$G$2,(IF(COUNTIF(Data!$A$2:$A$939,AR$7),AR$7=(VLOOKUP(AR$7,Data!$A$2:$A$852,1,FALSE)),0))),"H",IF(AND(AR$7&gt;=$J41,AR$7&lt;=$L41),($D41*$P41/$M41),0))),IF(AND(AR$7&gt;=$J41,AR$7&lt;=$L41),(($D41*$P41)/$M41),0))))))</f>
        <v>0</v>
      </c>
      <c r="AS42" s="37">
        <f>IF(AS$7&gt;$L41,(((IF(Data!$C$2&gt;0,(IF(OR(AS$5=Data!$F$2,AS$5=Data!$G$2,(IF(COUNTIF(Data!$A$2:$A$939,AS$7),AS$7=(VLOOKUP(AS$7,Data!$A$2:$A$852,1,FALSE)),0))),"H",IF(AND(AS$7&gt;=$J41,AS$7&lt;=$K41),($D41*(1-$P41)/$N41),0))),IF(AND(AS$7&gt;=$J41,AS$7&lt;=$K41),(($D41-$O41)/$N41),0))))),(((IF(Data!$C$2&gt;0,(IF(OR(AS$5=Data!$F$2,AS$5=Data!$G$2,(IF(COUNTIF(Data!$A$2:$A$939,AS$7),AS$7=(VLOOKUP(AS$7,Data!$A$2:$A$852,1,FALSE)),0))),"H",IF(AND(AS$7&gt;=$J41,AS$7&lt;=$L41),($D41*$P41/$M41),0))),IF(AND(AS$7&gt;=$J41,AS$7&lt;=$L41),(($D41*$P41)/$M41),0))))))</f>
        <v>0</v>
      </c>
      <c r="AT42" s="37" t="str">
        <f>IF(AT$7&gt;$L41,(((IF(Data!$C$2&gt;0,(IF(OR(AT$5=Data!$F$2,AT$5=Data!$G$2,(IF(COUNTIF(Data!$A$2:$A$939,AT$7),AT$7=(VLOOKUP(AT$7,Data!$A$2:$A$852,1,FALSE)),0))),"H",IF(AND(AT$7&gt;=$J41,AT$7&lt;=$K41),($D41*(1-$P41)/$N41),0))),IF(AND(AT$7&gt;=$J41,AT$7&lt;=$K41),(($D41-$O41)/$N41),0))))),(((IF(Data!$C$2&gt;0,(IF(OR(AT$5=Data!$F$2,AT$5=Data!$G$2,(IF(COUNTIF(Data!$A$2:$A$939,AT$7),AT$7=(VLOOKUP(AT$7,Data!$A$2:$A$852,1,FALSE)),0))),"H",IF(AND(AT$7&gt;=$J41,AT$7&lt;=$L41),($D41*$P41/$M41),0))),IF(AND(AT$7&gt;=$J41,AT$7&lt;=$L41),(($D41*$P41)/$M41),0))))))</f>
        <v>H</v>
      </c>
      <c r="AU42" s="37" t="str">
        <f>IF(AU$7&gt;$L41,(((IF(Data!$C$2&gt;0,(IF(OR(AU$5=Data!$F$2,AU$5=Data!$G$2,(IF(COUNTIF(Data!$A$2:$A$939,AU$7),AU$7=(VLOOKUP(AU$7,Data!$A$2:$A$852,1,FALSE)),0))),"H",IF(AND(AU$7&gt;=$J41,AU$7&lt;=$K41),($D41*(1-$P41)/$N41),0))),IF(AND(AU$7&gt;=$J41,AU$7&lt;=$K41),(($D41-$O41)/$N41),0))))),(((IF(Data!$C$2&gt;0,(IF(OR(AU$5=Data!$F$2,AU$5=Data!$G$2,(IF(COUNTIF(Data!$A$2:$A$939,AU$7),AU$7=(VLOOKUP(AU$7,Data!$A$2:$A$852,1,FALSE)),0))),"H",IF(AND(AU$7&gt;=$J41,AU$7&lt;=$L41),($D41*$P41/$M41),0))),IF(AND(AU$7&gt;=$J41,AU$7&lt;=$L41),(($D41*$P41)/$M41),0))))))</f>
        <v>H</v>
      </c>
      <c r="AV42" s="37">
        <f>IF(AV$7&gt;$L41,(((IF(Data!$C$2&gt;0,(IF(OR(AV$5=Data!$F$2,AV$5=Data!$G$2,(IF(COUNTIF(Data!$A$2:$A$939,AV$7),AV$7=(VLOOKUP(AV$7,Data!$A$2:$A$852,1,FALSE)),0))),"H",IF(AND(AV$7&gt;=$J41,AV$7&lt;=$K41),($D41*(1-$P41)/$N41),0))),IF(AND(AV$7&gt;=$J41,AV$7&lt;=$K41),(($D41-$O41)/$N41),0))))),(((IF(Data!$C$2&gt;0,(IF(OR(AV$5=Data!$F$2,AV$5=Data!$G$2,(IF(COUNTIF(Data!$A$2:$A$939,AV$7),AV$7=(VLOOKUP(AV$7,Data!$A$2:$A$852,1,FALSE)),0))),"H",IF(AND(AV$7&gt;=$J41,AV$7&lt;=$L41),($D41*$P41/$M41),0))),IF(AND(AV$7&gt;=$J41,AV$7&lt;=$L41),(($D41*$P41)/$M41),0))))))</f>
        <v>0</v>
      </c>
      <c r="AW42" s="37">
        <f>IF(AW$7&gt;$L41,(((IF(Data!$C$2&gt;0,(IF(OR(AW$5=Data!$F$2,AW$5=Data!$G$2,(IF(COUNTIF(Data!$A$2:$A$939,AW$7),AW$7=(VLOOKUP(AW$7,Data!$A$2:$A$852,1,FALSE)),0))),"H",IF(AND(AW$7&gt;=$J41,AW$7&lt;=$K41),($D41*(1-$P41)/$N41),0))),IF(AND(AW$7&gt;=$J41,AW$7&lt;=$K41),(($D41-$O41)/$N41),0))))),(((IF(Data!$C$2&gt;0,(IF(OR(AW$5=Data!$F$2,AW$5=Data!$G$2,(IF(COUNTIF(Data!$A$2:$A$939,AW$7),AW$7=(VLOOKUP(AW$7,Data!$A$2:$A$852,1,FALSE)),0))),"H",IF(AND(AW$7&gt;=$J41,AW$7&lt;=$L41),($D41*$P41/$M41),0))),IF(AND(AW$7&gt;=$J41,AW$7&lt;=$L41),(($D41*$P41)/$M41),0))))))</f>
        <v>0</v>
      </c>
      <c r="AX42" s="37">
        <f>IF(AX$7&gt;$L41,(((IF(Data!$C$2&gt;0,(IF(OR(AX$5=Data!$F$2,AX$5=Data!$G$2,(IF(COUNTIF(Data!$A$2:$A$939,AX$7),AX$7=(VLOOKUP(AX$7,Data!$A$2:$A$852,1,FALSE)),0))),"H",IF(AND(AX$7&gt;=$J41,AX$7&lt;=$K41),($D41*(1-$P41)/$N41),0))),IF(AND(AX$7&gt;=$J41,AX$7&lt;=$K41),(($D41-$O41)/$N41),0))))),(((IF(Data!$C$2&gt;0,(IF(OR(AX$5=Data!$F$2,AX$5=Data!$G$2,(IF(COUNTIF(Data!$A$2:$A$939,AX$7),AX$7=(VLOOKUP(AX$7,Data!$A$2:$A$852,1,FALSE)),0))),"H",IF(AND(AX$7&gt;=$J41,AX$7&lt;=$L41),($D41*$P41/$M41),0))),IF(AND(AX$7&gt;=$J41,AX$7&lt;=$L41),(($D41*$P41)/$M41),0))))))</f>
        <v>0</v>
      </c>
      <c r="AY42" s="37">
        <f>IF(AY$7&gt;$L41,(((IF(Data!$C$2&gt;0,(IF(OR(AY$5=Data!$F$2,AY$5=Data!$G$2,(IF(COUNTIF(Data!$A$2:$A$939,AY$7),AY$7=(VLOOKUP(AY$7,Data!$A$2:$A$852,1,FALSE)),0))),"H",IF(AND(AY$7&gt;=$J41,AY$7&lt;=$K41),($D41*(1-$P41)/$N41),0))),IF(AND(AY$7&gt;=$J41,AY$7&lt;=$K41),(($D41-$O41)/$N41),0))))),(((IF(Data!$C$2&gt;0,(IF(OR(AY$5=Data!$F$2,AY$5=Data!$G$2,(IF(COUNTIF(Data!$A$2:$A$939,AY$7),AY$7=(VLOOKUP(AY$7,Data!$A$2:$A$852,1,FALSE)),0))),"H",IF(AND(AY$7&gt;=$J41,AY$7&lt;=$L41),($D41*$P41/$M41),0))),IF(AND(AY$7&gt;=$J41,AY$7&lt;=$L41),(($D41*$P41)/$M41),0))))))</f>
        <v>0</v>
      </c>
      <c r="AZ42" s="37">
        <f>IF(AZ$7&gt;$L41,(((IF(Data!$C$2&gt;0,(IF(OR(AZ$5=Data!$F$2,AZ$5=Data!$G$2,(IF(COUNTIF(Data!$A$2:$A$939,AZ$7),AZ$7=(VLOOKUP(AZ$7,Data!$A$2:$A$852,1,FALSE)),0))),"H",IF(AND(AZ$7&gt;=$J41,AZ$7&lt;=$K41),($D41*(1-$P41)/$N41),0))),IF(AND(AZ$7&gt;=$J41,AZ$7&lt;=$K41),(($D41-$O41)/$N41),0))))),(((IF(Data!$C$2&gt;0,(IF(OR(AZ$5=Data!$F$2,AZ$5=Data!$G$2,(IF(COUNTIF(Data!$A$2:$A$939,AZ$7),AZ$7=(VLOOKUP(AZ$7,Data!$A$2:$A$852,1,FALSE)),0))),"H",IF(AND(AZ$7&gt;=$J41,AZ$7&lt;=$L41),($D41*$P41/$M41),0))),IF(AND(AZ$7&gt;=$J41,AZ$7&lt;=$L41),(($D41*$P41)/$M41),0))))))</f>
        <v>0</v>
      </c>
      <c r="BA42" s="37" t="str">
        <f>IF(BA$7&gt;$L41,(((IF(Data!$C$2&gt;0,(IF(OR(BA$5=Data!$F$2,BA$5=Data!$G$2,(IF(COUNTIF(Data!$A$2:$A$939,BA$7),BA$7=(VLOOKUP(BA$7,Data!$A$2:$A$852,1,FALSE)),0))),"H",IF(AND(BA$7&gt;=$J41,BA$7&lt;=$K41),($D41*(1-$P41)/$N41),0))),IF(AND(BA$7&gt;=$J41,BA$7&lt;=$K41),(($D41-$O41)/$N41),0))))),(((IF(Data!$C$2&gt;0,(IF(OR(BA$5=Data!$F$2,BA$5=Data!$G$2,(IF(COUNTIF(Data!$A$2:$A$939,BA$7),BA$7=(VLOOKUP(BA$7,Data!$A$2:$A$852,1,FALSE)),0))),"H",IF(AND(BA$7&gt;=$J41,BA$7&lt;=$L41),($D41*$P41/$M41),0))),IF(AND(BA$7&gt;=$J41,BA$7&lt;=$L41),(($D41*$P41)/$M41),0))))))</f>
        <v>H</v>
      </c>
      <c r="BB42" s="37" t="str">
        <f>IF(BB$7&gt;$L41,(((IF(Data!$C$2&gt;0,(IF(OR(BB$5=Data!$F$2,BB$5=Data!$G$2,(IF(COUNTIF(Data!$A$2:$A$939,BB$7),BB$7=(VLOOKUP(BB$7,Data!$A$2:$A$852,1,FALSE)),0))),"H",IF(AND(BB$7&gt;=$J41,BB$7&lt;=$K41),($D41*(1-$P41)/$N41),0))),IF(AND(BB$7&gt;=$J41,BB$7&lt;=$K41),(($D41-$O41)/$N41),0))))),(((IF(Data!$C$2&gt;0,(IF(OR(BB$5=Data!$F$2,BB$5=Data!$G$2,(IF(COUNTIF(Data!$A$2:$A$939,BB$7),BB$7=(VLOOKUP(BB$7,Data!$A$2:$A$852,1,FALSE)),0))),"H",IF(AND(BB$7&gt;=$J41,BB$7&lt;=$L41),($D41*$P41/$M41),0))),IF(AND(BB$7&gt;=$J41,BB$7&lt;=$L41),(($D41*$P41)/$M41),0))))))</f>
        <v>H</v>
      </c>
      <c r="BC42" s="37">
        <f>IF(BC$7&gt;$L41,(((IF(Data!$C$2&gt;0,(IF(OR(BC$5=Data!$F$2,BC$5=Data!$G$2,(IF(COUNTIF(Data!$A$2:$A$939,BC$7),BC$7=(VLOOKUP(BC$7,Data!$A$2:$A$852,1,FALSE)),0))),"H",IF(AND(BC$7&gt;=$J41,BC$7&lt;=$K41),($D41*(1-$P41)/$N41),0))),IF(AND(BC$7&gt;=$J41,BC$7&lt;=$K41),(($D41-$O41)/$N41),0))))),(((IF(Data!$C$2&gt;0,(IF(OR(BC$5=Data!$F$2,BC$5=Data!$G$2,(IF(COUNTIF(Data!$A$2:$A$939,BC$7),BC$7=(VLOOKUP(BC$7,Data!$A$2:$A$852,1,FALSE)),0))),"H",IF(AND(BC$7&gt;=$J41,BC$7&lt;=$L41),($D41*$P41/$M41),0))),IF(AND(BC$7&gt;=$J41,BC$7&lt;=$L41),(($D41*$P41)/$M41),0))))))</f>
        <v>0</v>
      </c>
      <c r="BD42" s="37">
        <f>IF(BD$7&gt;$L41,(((IF(Data!$C$2&gt;0,(IF(OR(BD$5=Data!$F$2,BD$5=Data!$G$2,(IF(COUNTIF(Data!$A$2:$A$939,BD$7),BD$7=(VLOOKUP(BD$7,Data!$A$2:$A$852,1,FALSE)),0))),"H",IF(AND(BD$7&gt;=$J41,BD$7&lt;=$K41),($D41*(1-$P41)/$N41),0))),IF(AND(BD$7&gt;=$J41,BD$7&lt;=$K41),(($D41-$O41)/$N41),0))))),(((IF(Data!$C$2&gt;0,(IF(OR(BD$5=Data!$F$2,BD$5=Data!$G$2,(IF(COUNTIF(Data!$A$2:$A$939,BD$7),BD$7=(VLOOKUP(BD$7,Data!$A$2:$A$852,1,FALSE)),0))),"H",IF(AND(BD$7&gt;=$J41,BD$7&lt;=$L41),($D41*$P41/$M41),0))),IF(AND(BD$7&gt;=$J41,BD$7&lt;=$L41),(($D41*$P41)/$M41),0))))))</f>
        <v>0</v>
      </c>
      <c r="BE42" s="37">
        <f>IF(BE$7&gt;$L41,(((IF(Data!$C$2&gt;0,(IF(OR(BE$5=Data!$F$2,BE$5=Data!$G$2,(IF(COUNTIF(Data!$A$2:$A$939,BE$7),BE$7=(VLOOKUP(BE$7,Data!$A$2:$A$852,1,FALSE)),0))),"H",IF(AND(BE$7&gt;=$J41,BE$7&lt;=$K41),($D41*(1-$P41)/$N41),0))),IF(AND(BE$7&gt;=$J41,BE$7&lt;=$K41),(($D41-$O41)/$N41),0))))),(((IF(Data!$C$2&gt;0,(IF(OR(BE$5=Data!$F$2,BE$5=Data!$G$2,(IF(COUNTIF(Data!$A$2:$A$939,BE$7),BE$7=(VLOOKUP(BE$7,Data!$A$2:$A$852,1,FALSE)),0))),"H",IF(AND(BE$7&gt;=$J41,BE$7&lt;=$L41),($D41*$P41/$M41),0))),IF(AND(BE$7&gt;=$J41,BE$7&lt;=$L41),(($D41*$P41)/$M41),0))))))</f>
        <v>0</v>
      </c>
      <c r="BF42" s="37">
        <f>IF(BF$7&gt;$L41,(((IF(Data!$C$2&gt;0,(IF(OR(BF$5=Data!$F$2,BF$5=Data!$G$2,(IF(COUNTIF(Data!$A$2:$A$939,BF$7),BF$7=(VLOOKUP(BF$7,Data!$A$2:$A$852,1,FALSE)),0))),"H",IF(AND(BF$7&gt;=$J41,BF$7&lt;=$K41),($D41*(1-$P41)/$N41),0))),IF(AND(BF$7&gt;=$J41,BF$7&lt;=$K41),(($D41-$O41)/$N41),0))))),(((IF(Data!$C$2&gt;0,(IF(OR(BF$5=Data!$F$2,BF$5=Data!$G$2,(IF(COUNTIF(Data!$A$2:$A$939,BF$7),BF$7=(VLOOKUP(BF$7,Data!$A$2:$A$852,1,FALSE)),0))),"H",IF(AND(BF$7&gt;=$J41,BF$7&lt;=$L41),($D41*$P41/$M41),0))),IF(AND(BF$7&gt;=$J41,BF$7&lt;=$L41),(($D41*$P41)/$M41),0))))))</f>
        <v>0</v>
      </c>
      <c r="BG42" s="37">
        <f>IF(BG$7&gt;$L41,(((IF(Data!$C$2&gt;0,(IF(OR(BG$5=Data!$F$2,BG$5=Data!$G$2,(IF(COUNTIF(Data!$A$2:$A$939,BG$7),BG$7=(VLOOKUP(BG$7,Data!$A$2:$A$852,1,FALSE)),0))),"H",IF(AND(BG$7&gt;=$J41,BG$7&lt;=$K41),($D41*(1-$P41)/$N41),0))),IF(AND(BG$7&gt;=$J41,BG$7&lt;=$K41),(($D41-$O41)/$N41),0))))),(((IF(Data!$C$2&gt;0,(IF(OR(BG$5=Data!$F$2,BG$5=Data!$G$2,(IF(COUNTIF(Data!$A$2:$A$939,BG$7),BG$7=(VLOOKUP(BG$7,Data!$A$2:$A$852,1,FALSE)),0))),"H",IF(AND(BG$7&gt;=$J41,BG$7&lt;=$L41),($D41*$P41/$M41),0))),IF(AND(BG$7&gt;=$J41,BG$7&lt;=$L41),(($D41*$P41)/$M41),0))))))</f>
        <v>0</v>
      </c>
      <c r="BH42" s="37" t="str">
        <f>IF(BH$7&gt;$L41,(((IF(Data!$C$2&gt;0,(IF(OR(BH$5=Data!$F$2,BH$5=Data!$G$2,(IF(COUNTIF(Data!$A$2:$A$939,BH$7),BH$7=(VLOOKUP(BH$7,Data!$A$2:$A$852,1,FALSE)),0))),"H",IF(AND(BH$7&gt;=$J41,BH$7&lt;=$K41),($D41*(1-$P41)/$N41),0))),IF(AND(BH$7&gt;=$J41,BH$7&lt;=$K41),(($D41-$O41)/$N41),0))))),(((IF(Data!$C$2&gt;0,(IF(OR(BH$5=Data!$F$2,BH$5=Data!$G$2,(IF(COUNTIF(Data!$A$2:$A$939,BH$7),BH$7=(VLOOKUP(BH$7,Data!$A$2:$A$852,1,FALSE)),0))),"H",IF(AND(BH$7&gt;=$J41,BH$7&lt;=$L41),($D41*$P41/$M41),0))),IF(AND(BH$7&gt;=$J41,BH$7&lt;=$L41),(($D41*$P41)/$M41),0))))))</f>
        <v>H</v>
      </c>
      <c r="BI42" s="37" t="str">
        <f>IF(BI$7&gt;$L41,(((IF(Data!$C$2&gt;0,(IF(OR(BI$5=Data!$F$2,BI$5=Data!$G$2,(IF(COUNTIF(Data!$A$2:$A$939,BI$7),BI$7=(VLOOKUP(BI$7,Data!$A$2:$A$852,1,FALSE)),0))),"H",IF(AND(BI$7&gt;=$J41,BI$7&lt;=$K41),($D41*(1-$P41)/$N41),0))),IF(AND(BI$7&gt;=$J41,BI$7&lt;=$K41),(($D41-$O41)/$N41),0))))),(((IF(Data!$C$2&gt;0,(IF(OR(BI$5=Data!$F$2,BI$5=Data!$G$2,(IF(COUNTIF(Data!$A$2:$A$939,BI$7),BI$7=(VLOOKUP(BI$7,Data!$A$2:$A$852,1,FALSE)),0))),"H",IF(AND(BI$7&gt;=$J41,BI$7&lt;=$L41),($D41*$P41/$M41),0))),IF(AND(BI$7&gt;=$J41,BI$7&lt;=$L41),(($D41*$P41)/$M41),0))))))</f>
        <v>H</v>
      </c>
      <c r="BJ42" s="37">
        <f>IF(BJ$7&gt;$L41,(((IF(Data!$C$2&gt;0,(IF(OR(BJ$5=Data!$F$2,BJ$5=Data!$G$2,(IF(COUNTIF(Data!$A$2:$A$939,BJ$7),BJ$7=(VLOOKUP(BJ$7,Data!$A$2:$A$852,1,FALSE)),0))),"H",IF(AND(BJ$7&gt;=$J41,BJ$7&lt;=$K41),($D41*(1-$P41)/$N41),0))),IF(AND(BJ$7&gt;=$J41,BJ$7&lt;=$K41),(($D41-$O41)/$N41),0))))),(((IF(Data!$C$2&gt;0,(IF(OR(BJ$5=Data!$F$2,BJ$5=Data!$G$2,(IF(COUNTIF(Data!$A$2:$A$939,BJ$7),BJ$7=(VLOOKUP(BJ$7,Data!$A$2:$A$852,1,FALSE)),0))),"H",IF(AND(BJ$7&gt;=$J41,BJ$7&lt;=$L41),($D41*$P41/$M41),0))),IF(AND(BJ$7&gt;=$J41,BJ$7&lt;=$L41),(($D41*$P41)/$M41),0))))))</f>
        <v>0</v>
      </c>
      <c r="BK42" s="37">
        <f>IF(BK$7&gt;$L41,(((IF(Data!$C$2&gt;0,(IF(OR(BK$5=Data!$F$2,BK$5=Data!$G$2,(IF(COUNTIF(Data!$A$2:$A$939,BK$7),BK$7=(VLOOKUP(BK$7,Data!$A$2:$A$852,1,FALSE)),0))),"H",IF(AND(BK$7&gt;=$J41,BK$7&lt;=$K41),($D41*(1-$P41)/$N41),0))),IF(AND(BK$7&gt;=$J41,BK$7&lt;=$K41),(($D41-$O41)/$N41),0))))),(((IF(Data!$C$2&gt;0,(IF(OR(BK$5=Data!$F$2,BK$5=Data!$G$2,(IF(COUNTIF(Data!$A$2:$A$939,BK$7),BK$7=(VLOOKUP(BK$7,Data!$A$2:$A$852,1,FALSE)),0))),"H",IF(AND(BK$7&gt;=$J41,BK$7&lt;=$L41),($D41*$P41/$M41),0))),IF(AND(BK$7&gt;=$J41,BK$7&lt;=$L41),(($D41*$P41)/$M41),0))))))</f>
        <v>0</v>
      </c>
      <c r="BL42" s="37">
        <f>IF(BL$7&gt;$L41,(((IF(Data!$C$2&gt;0,(IF(OR(BL$5=Data!$F$2,BL$5=Data!$G$2,(IF(COUNTIF(Data!$A$2:$A$939,BL$7),BL$7=(VLOOKUP(BL$7,Data!$A$2:$A$852,1,FALSE)),0))),"H",IF(AND(BL$7&gt;=$J41,BL$7&lt;=$K41),($D41*(1-$P41)/$N41),0))),IF(AND(BL$7&gt;=$J41,BL$7&lt;=$K41),(($D41-$O41)/$N41),0))))),(((IF(Data!$C$2&gt;0,(IF(OR(BL$5=Data!$F$2,BL$5=Data!$G$2,(IF(COUNTIF(Data!$A$2:$A$939,BL$7),BL$7=(VLOOKUP(BL$7,Data!$A$2:$A$852,1,FALSE)),0))),"H",IF(AND(BL$7&gt;=$J41,BL$7&lt;=$L41),($D41*$P41/$M41),0))),IF(AND(BL$7&gt;=$J41,BL$7&lt;=$L41),(($D41*$P41)/$M41),0))))))</f>
        <v>0</v>
      </c>
      <c r="BM42" s="37">
        <f>IF(BM$7&gt;$L41,(((IF(Data!$C$2&gt;0,(IF(OR(BM$5=Data!$F$2,BM$5=Data!$G$2,(IF(COUNTIF(Data!$A$2:$A$939,BM$7),BM$7=(VLOOKUP(BM$7,Data!$A$2:$A$852,1,FALSE)),0))),"H",IF(AND(BM$7&gt;=$J41,BM$7&lt;=$K41),($D41*(1-$P41)/$N41),0))),IF(AND(BM$7&gt;=$J41,BM$7&lt;=$K41),(($D41-$O41)/$N41),0))))),(((IF(Data!$C$2&gt;0,(IF(OR(BM$5=Data!$F$2,BM$5=Data!$G$2,(IF(COUNTIF(Data!$A$2:$A$939,BM$7),BM$7=(VLOOKUP(BM$7,Data!$A$2:$A$852,1,FALSE)),0))),"H",IF(AND(BM$7&gt;=$J41,BM$7&lt;=$L41),($D41*$P41/$M41),0))),IF(AND(BM$7&gt;=$J41,BM$7&lt;=$L41),(($D41*$P41)/$M41),0))))))</f>
        <v>0</v>
      </c>
      <c r="BN42" s="37">
        <f>IF(BN$7&gt;$L41,(((IF(Data!$C$2&gt;0,(IF(OR(BN$5=Data!$F$2,BN$5=Data!$G$2,(IF(COUNTIF(Data!$A$2:$A$939,BN$7),BN$7=(VLOOKUP(BN$7,Data!$A$2:$A$852,1,FALSE)),0))),"H",IF(AND(BN$7&gt;=$J41,BN$7&lt;=$K41),($D41*(1-$P41)/$N41),0))),IF(AND(BN$7&gt;=$J41,BN$7&lt;=$K41),(($D41-$O41)/$N41),0))))),(((IF(Data!$C$2&gt;0,(IF(OR(BN$5=Data!$F$2,BN$5=Data!$G$2,(IF(COUNTIF(Data!$A$2:$A$939,BN$7),BN$7=(VLOOKUP(BN$7,Data!$A$2:$A$852,1,FALSE)),0))),"H",IF(AND(BN$7&gt;=$J41,BN$7&lt;=$L41),($D41*$P41/$M41),0))),IF(AND(BN$7&gt;=$J41,BN$7&lt;=$L41),(($D41*$P41)/$M41),0))))))</f>
        <v>0</v>
      </c>
      <c r="BO42" s="37" t="str">
        <f>IF(BO$7&gt;$L41,(((IF(Data!$C$2&gt;0,(IF(OR(BO$5=Data!$F$2,BO$5=Data!$G$2,(IF(COUNTIF(Data!$A$2:$A$939,BO$7),BO$7=(VLOOKUP(BO$7,Data!$A$2:$A$852,1,FALSE)),0))),"H",IF(AND(BO$7&gt;=$J41,BO$7&lt;=$K41),($D41*(1-$P41)/$N41),0))),IF(AND(BO$7&gt;=$J41,BO$7&lt;=$K41),(($D41-$O41)/$N41),0))))),(((IF(Data!$C$2&gt;0,(IF(OR(BO$5=Data!$F$2,BO$5=Data!$G$2,(IF(COUNTIF(Data!$A$2:$A$939,BO$7),BO$7=(VLOOKUP(BO$7,Data!$A$2:$A$852,1,FALSE)),0))),"H",IF(AND(BO$7&gt;=$J41,BO$7&lt;=$L41),($D41*$P41/$M41),0))),IF(AND(BO$7&gt;=$J41,BO$7&lt;=$L41),(($D41*$P41)/$M41),0))))))</f>
        <v>H</v>
      </c>
      <c r="BP42" s="37" t="str">
        <f>IF(BP$7&gt;$L41,(((IF(Data!$C$2&gt;0,(IF(OR(BP$5=Data!$F$2,BP$5=Data!$G$2,(IF(COUNTIF(Data!$A$2:$A$939,BP$7),BP$7=(VLOOKUP(BP$7,Data!$A$2:$A$852,1,FALSE)),0))),"H",IF(AND(BP$7&gt;=$J41,BP$7&lt;=$K41),($D41*(1-$P41)/$N41),0))),IF(AND(BP$7&gt;=$J41,BP$7&lt;=$K41),(($D41-$O41)/$N41),0))))),(((IF(Data!$C$2&gt;0,(IF(OR(BP$5=Data!$F$2,BP$5=Data!$G$2,(IF(COUNTIF(Data!$A$2:$A$939,BP$7),BP$7=(VLOOKUP(BP$7,Data!$A$2:$A$852,1,FALSE)),0))),"H",IF(AND(BP$7&gt;=$J41,BP$7&lt;=$L41),($D41*$P41/$M41),0))),IF(AND(BP$7&gt;=$J41,BP$7&lt;=$L41),(($D41*$P41)/$M41),0))))))</f>
        <v>H</v>
      </c>
      <c r="BQ42" s="37">
        <f>IF(BQ$7&gt;$L41,(((IF(Data!$C$2&gt;0,(IF(OR(BQ$5=Data!$F$2,BQ$5=Data!$G$2,(IF(COUNTIF(Data!$A$2:$A$939,BQ$7),BQ$7=(VLOOKUP(BQ$7,Data!$A$2:$A$852,1,FALSE)),0))),"H",IF(AND(BQ$7&gt;=$J41,BQ$7&lt;=$K41),($D41*(1-$P41)/$N41),0))),IF(AND(BQ$7&gt;=$J41,BQ$7&lt;=$K41),(($D41-$O41)/$N41),0))))),(((IF(Data!$C$2&gt;0,(IF(OR(BQ$5=Data!$F$2,BQ$5=Data!$G$2,(IF(COUNTIF(Data!$A$2:$A$939,BQ$7),BQ$7=(VLOOKUP(BQ$7,Data!$A$2:$A$852,1,FALSE)),0))),"H",IF(AND(BQ$7&gt;=$J41,BQ$7&lt;=$L41),($D41*$P41/$M41),0))),IF(AND(BQ$7&gt;=$J41,BQ$7&lt;=$L41),(($D41*$P41)/$M41),0))))))</f>
        <v>0</v>
      </c>
      <c r="BR42" s="37">
        <f>IF(BR$7&gt;$L41,(((IF(Data!$C$2&gt;0,(IF(OR(BR$5=Data!$F$2,BR$5=Data!$G$2,(IF(COUNTIF(Data!$A$2:$A$939,BR$7),BR$7=(VLOOKUP(BR$7,Data!$A$2:$A$852,1,FALSE)),0))),"H",IF(AND(BR$7&gt;=$J41,BR$7&lt;=$K41),($D41*(1-$P41)/$N41),0))),IF(AND(BR$7&gt;=$J41,BR$7&lt;=$K41),(($D41-$O41)/$N41),0))))),(((IF(Data!$C$2&gt;0,(IF(OR(BR$5=Data!$F$2,BR$5=Data!$G$2,(IF(COUNTIF(Data!$A$2:$A$939,BR$7),BR$7=(VLOOKUP(BR$7,Data!$A$2:$A$852,1,FALSE)),0))),"H",IF(AND(BR$7&gt;=$J41,BR$7&lt;=$L41),($D41*$P41/$M41),0))),IF(AND(BR$7&gt;=$J41,BR$7&lt;=$L41),(($D41*$P41)/$M41),0))))))</f>
        <v>0</v>
      </c>
      <c r="BS42" s="37">
        <f>IF(BS$7&gt;$L41,(((IF(Data!$C$2&gt;0,(IF(OR(BS$5=Data!$F$2,BS$5=Data!$G$2,(IF(COUNTIF(Data!$A$2:$A$939,BS$7),BS$7=(VLOOKUP(BS$7,Data!$A$2:$A$852,1,FALSE)),0))),"H",IF(AND(BS$7&gt;=$J41,BS$7&lt;=$K41),($D41*(1-$P41)/$N41),0))),IF(AND(BS$7&gt;=$J41,BS$7&lt;=$K41),(($D41-$O41)/$N41),0))))),(((IF(Data!$C$2&gt;0,(IF(OR(BS$5=Data!$F$2,BS$5=Data!$G$2,(IF(COUNTIF(Data!$A$2:$A$939,BS$7),BS$7=(VLOOKUP(BS$7,Data!$A$2:$A$852,1,FALSE)),0))),"H",IF(AND(BS$7&gt;=$J41,BS$7&lt;=$L41),($D41*$P41/$M41),0))),IF(AND(BS$7&gt;=$J41,BS$7&lt;=$L41),(($D41*$P41)/$M41),0))))))</f>
        <v>0</v>
      </c>
      <c r="BT42" s="37">
        <f>IF(BT$7&gt;$L41,(((IF(Data!$C$2&gt;0,(IF(OR(BT$5=Data!$F$2,BT$5=Data!$G$2,(IF(COUNTIF(Data!$A$2:$A$939,BT$7),BT$7=(VLOOKUP(BT$7,Data!$A$2:$A$852,1,FALSE)),0))),"H",IF(AND(BT$7&gt;=$J41,BT$7&lt;=$K41),($D41*(1-$P41)/$N41),0))),IF(AND(BT$7&gt;=$J41,BT$7&lt;=$K41),(($D41-$O41)/$N41),0))))),(((IF(Data!$C$2&gt;0,(IF(OR(BT$5=Data!$F$2,BT$5=Data!$G$2,(IF(COUNTIF(Data!$A$2:$A$939,BT$7),BT$7=(VLOOKUP(BT$7,Data!$A$2:$A$852,1,FALSE)),0))),"H",IF(AND(BT$7&gt;=$J41,BT$7&lt;=$L41),($D41*$P41/$M41),0))),IF(AND(BT$7&gt;=$J41,BT$7&lt;=$L41),(($D41*$P41)/$M41),0))))))</f>
        <v>0</v>
      </c>
      <c r="BU42" s="37">
        <f>IF(BU$7&gt;$L41,(((IF(Data!$C$2&gt;0,(IF(OR(BU$5=Data!$F$2,BU$5=Data!$G$2,(IF(COUNTIF(Data!$A$2:$A$939,BU$7),BU$7=(VLOOKUP(BU$7,Data!$A$2:$A$852,1,FALSE)),0))),"H",IF(AND(BU$7&gt;=$J41,BU$7&lt;=$K41),($D41*(1-$P41)/$N41),0))),IF(AND(BU$7&gt;=$J41,BU$7&lt;=$K41),(($D41-$O41)/$N41),0))))),(((IF(Data!$C$2&gt;0,(IF(OR(BU$5=Data!$F$2,BU$5=Data!$G$2,(IF(COUNTIF(Data!$A$2:$A$939,BU$7),BU$7=(VLOOKUP(BU$7,Data!$A$2:$A$852,1,FALSE)),0))),"H",IF(AND(BU$7&gt;=$J41,BU$7&lt;=$L41),($D41*$P41/$M41),0))),IF(AND(BU$7&gt;=$J41,BU$7&lt;=$L41),(($D41*$P41)/$M41),0))))))</f>
        <v>0</v>
      </c>
      <c r="BV42" s="37" t="str">
        <f>IF(BV$7&gt;$L41,(((IF(Data!$C$2&gt;0,(IF(OR(BV$5=Data!$F$2,BV$5=Data!$G$2,(IF(COUNTIF(Data!$A$2:$A$939,BV$7),BV$7=(VLOOKUP(BV$7,Data!$A$2:$A$852,1,FALSE)),0))),"H",IF(AND(BV$7&gt;=$J41,BV$7&lt;=$K41),($D41*(1-$P41)/$N41),0))),IF(AND(BV$7&gt;=$J41,BV$7&lt;=$K41),(($D41-$O41)/$N41),0))))),(((IF(Data!$C$2&gt;0,(IF(OR(BV$5=Data!$F$2,BV$5=Data!$G$2,(IF(COUNTIF(Data!$A$2:$A$939,BV$7),BV$7=(VLOOKUP(BV$7,Data!$A$2:$A$852,1,FALSE)),0))),"H",IF(AND(BV$7&gt;=$J41,BV$7&lt;=$L41),($D41*$P41/$M41),0))),IF(AND(BV$7&gt;=$J41,BV$7&lt;=$L41),(($D41*$P41)/$M41),0))))))</f>
        <v>H</v>
      </c>
      <c r="BW42" s="37" t="str">
        <f>IF(BW$7&gt;$L41,(((IF(Data!$C$2&gt;0,(IF(OR(BW$5=Data!$F$2,BW$5=Data!$G$2,(IF(COUNTIF(Data!$A$2:$A$939,BW$7),BW$7=(VLOOKUP(BW$7,Data!$A$2:$A$852,1,FALSE)),0))),"H",IF(AND(BW$7&gt;=$J41,BW$7&lt;=$K41),($D41*(1-$P41)/$N41),0))),IF(AND(BW$7&gt;=$J41,BW$7&lt;=$K41),(($D41-$O41)/$N41),0))))),(((IF(Data!$C$2&gt;0,(IF(OR(BW$5=Data!$F$2,BW$5=Data!$G$2,(IF(COUNTIF(Data!$A$2:$A$939,BW$7),BW$7=(VLOOKUP(BW$7,Data!$A$2:$A$852,1,FALSE)),0))),"H",IF(AND(BW$7&gt;=$J41,BW$7&lt;=$L41),($D41*$P41/$M41),0))),IF(AND(BW$7&gt;=$J41,BW$7&lt;=$L41),(($D41*$P41)/$M41),0))))))</f>
        <v>H</v>
      </c>
      <c r="BX42" s="37">
        <f>IF(BX$7&gt;$L41,(((IF(Data!$C$2&gt;0,(IF(OR(BX$5=Data!$F$2,BX$5=Data!$G$2,(IF(COUNTIF(Data!$A$2:$A$939,BX$7),BX$7=(VLOOKUP(BX$7,Data!$A$2:$A$852,1,FALSE)),0))),"H",IF(AND(BX$7&gt;=$J41,BX$7&lt;=$K41),($D41*(1-$P41)/$N41),0))),IF(AND(BX$7&gt;=$J41,BX$7&lt;=$K41),(($D41-$O41)/$N41),0))))),(((IF(Data!$C$2&gt;0,(IF(OR(BX$5=Data!$F$2,BX$5=Data!$G$2,(IF(COUNTIF(Data!$A$2:$A$939,BX$7),BX$7=(VLOOKUP(BX$7,Data!$A$2:$A$852,1,FALSE)),0))),"H",IF(AND(BX$7&gt;=$J41,BX$7&lt;=$L41),($D41*$P41/$M41),0))),IF(AND(BX$7&gt;=$J41,BX$7&lt;=$L41),(($D41*$P41)/$M41),0))))))</f>
        <v>0</v>
      </c>
      <c r="BY42" s="37">
        <f>IF(BY$7&gt;$L41,(((IF(Data!$C$2&gt;0,(IF(OR(BY$5=Data!$F$2,BY$5=Data!$G$2,(IF(COUNTIF(Data!$A$2:$A$939,BY$7),BY$7=(VLOOKUP(BY$7,Data!$A$2:$A$852,1,FALSE)),0))),"H",IF(AND(BY$7&gt;=$J41,BY$7&lt;=$K41),($D41*(1-$P41)/$N41),0))),IF(AND(BY$7&gt;=$J41,BY$7&lt;=$K41),(($D41-$O41)/$N41),0))))),(((IF(Data!$C$2&gt;0,(IF(OR(BY$5=Data!$F$2,BY$5=Data!$G$2,(IF(COUNTIF(Data!$A$2:$A$939,BY$7),BY$7=(VLOOKUP(BY$7,Data!$A$2:$A$852,1,FALSE)),0))),"H",IF(AND(BY$7&gt;=$J41,BY$7&lt;=$L41),($D41*$P41/$M41),0))),IF(AND(BY$7&gt;=$J41,BY$7&lt;=$L41),(($D41*$P41)/$M41),0))))))</f>
        <v>0</v>
      </c>
      <c r="BZ42" s="37">
        <f>IF(BZ$7&gt;$L41,(((IF(Data!$C$2&gt;0,(IF(OR(BZ$5=Data!$F$2,BZ$5=Data!$G$2,(IF(COUNTIF(Data!$A$2:$A$939,BZ$7),BZ$7=(VLOOKUP(BZ$7,Data!$A$2:$A$852,1,FALSE)),0))),"H",IF(AND(BZ$7&gt;=$J41,BZ$7&lt;=$K41),($D41*(1-$P41)/$N41),0))),IF(AND(BZ$7&gt;=$J41,BZ$7&lt;=$K41),(($D41-$O41)/$N41),0))))),(((IF(Data!$C$2&gt;0,(IF(OR(BZ$5=Data!$F$2,BZ$5=Data!$G$2,(IF(COUNTIF(Data!$A$2:$A$939,BZ$7),BZ$7=(VLOOKUP(BZ$7,Data!$A$2:$A$852,1,FALSE)),0))),"H",IF(AND(BZ$7&gt;=$J41,BZ$7&lt;=$L41),($D41*$P41/$M41),0))),IF(AND(BZ$7&gt;=$J41,BZ$7&lt;=$L41),(($D41*$P41)/$M41),0))))))</f>
        <v>0</v>
      </c>
      <c r="CA42" s="37">
        <f>IF(CA$7&gt;$L41,(((IF(Data!$C$2&gt;0,(IF(OR(CA$5=Data!$F$2,CA$5=Data!$G$2,(IF(COUNTIF(Data!$A$2:$A$939,CA$7),CA$7=(VLOOKUP(CA$7,Data!$A$2:$A$852,1,FALSE)),0))),"H",IF(AND(CA$7&gt;=$J41,CA$7&lt;=$K41),($D41*(1-$P41)/$N41),0))),IF(AND(CA$7&gt;=$J41,CA$7&lt;=$K41),(($D41-$O41)/$N41),0))))),(((IF(Data!$C$2&gt;0,(IF(OR(CA$5=Data!$F$2,CA$5=Data!$G$2,(IF(COUNTIF(Data!$A$2:$A$939,CA$7),CA$7=(VLOOKUP(CA$7,Data!$A$2:$A$852,1,FALSE)),0))),"H",IF(AND(CA$7&gt;=$J41,CA$7&lt;=$L41),($D41*$P41/$M41),0))),IF(AND(CA$7&gt;=$J41,CA$7&lt;=$L41),(($D41*$P41)/$M41),0))))))</f>
        <v>0</v>
      </c>
      <c r="CB42" s="37">
        <f>IF(CB$7&gt;$L41,(((IF(Data!$C$2&gt;0,(IF(OR(CB$5=Data!$F$2,CB$5=Data!$G$2,(IF(COUNTIF(Data!$A$2:$A$939,CB$7),CB$7=(VLOOKUP(CB$7,Data!$A$2:$A$852,1,FALSE)),0))),"H",IF(AND(CB$7&gt;=$J41,CB$7&lt;=$K41),($D41*(1-$P41)/$N41),0))),IF(AND(CB$7&gt;=$J41,CB$7&lt;=$K41),(($D41-$O41)/$N41),0))))),(((IF(Data!$C$2&gt;0,(IF(OR(CB$5=Data!$F$2,CB$5=Data!$G$2,(IF(COUNTIF(Data!$A$2:$A$939,CB$7),CB$7=(VLOOKUP(CB$7,Data!$A$2:$A$852,1,FALSE)),0))),"H",IF(AND(CB$7&gt;=$J41,CB$7&lt;=$L41),($D41*$P41/$M41),0))),IF(AND(CB$7&gt;=$J41,CB$7&lt;=$L41),(($D41*$P41)/$M41),0))))))</f>
        <v>0</v>
      </c>
      <c r="CC42" s="37" t="str">
        <f>IF(CC$7&gt;$L41,(((IF(Data!$C$2&gt;0,(IF(OR(CC$5=Data!$F$2,CC$5=Data!$G$2,(IF(COUNTIF(Data!$A$2:$A$939,CC$7),CC$7=(VLOOKUP(CC$7,Data!$A$2:$A$852,1,FALSE)),0))),"H",IF(AND(CC$7&gt;=$J41,CC$7&lt;=$K41),($D41*(1-$P41)/$N41),0))),IF(AND(CC$7&gt;=$J41,CC$7&lt;=$K41),(($D41-$O41)/$N41),0))))),(((IF(Data!$C$2&gt;0,(IF(OR(CC$5=Data!$F$2,CC$5=Data!$G$2,(IF(COUNTIF(Data!$A$2:$A$939,CC$7),CC$7=(VLOOKUP(CC$7,Data!$A$2:$A$852,1,FALSE)),0))),"H",IF(AND(CC$7&gt;=$J41,CC$7&lt;=$L41),($D41*$P41/$M41),0))),IF(AND(CC$7&gt;=$J41,CC$7&lt;=$L41),(($D41*$P41)/$M41),0))))))</f>
        <v>H</v>
      </c>
      <c r="CD42" s="37" t="str">
        <f>IF(CD$7&gt;$L41,(((IF(Data!$C$2&gt;0,(IF(OR(CD$5=Data!$F$2,CD$5=Data!$G$2,(IF(COUNTIF(Data!$A$2:$A$939,CD$7),CD$7=(VLOOKUP(CD$7,Data!$A$2:$A$852,1,FALSE)),0))),"H",IF(AND(CD$7&gt;=$J41,CD$7&lt;=$K41),($D41*(1-$P41)/$N41),0))),IF(AND(CD$7&gt;=$J41,CD$7&lt;=$K41),(($D41-$O41)/$N41),0))))),(((IF(Data!$C$2&gt;0,(IF(OR(CD$5=Data!$F$2,CD$5=Data!$G$2,(IF(COUNTIF(Data!$A$2:$A$939,CD$7),CD$7=(VLOOKUP(CD$7,Data!$A$2:$A$852,1,FALSE)),0))),"H",IF(AND(CD$7&gt;=$J41,CD$7&lt;=$L41),($D41*$P41/$M41),0))),IF(AND(CD$7&gt;=$J41,CD$7&lt;=$L41),(($D41*$P41)/$M41),0))))))</f>
        <v>H</v>
      </c>
      <c r="CE42" s="37">
        <f>IF(CE$7&gt;$L41,(((IF(Data!$C$2&gt;0,(IF(OR(CE$5=Data!$F$2,CE$5=Data!$G$2,(IF(COUNTIF(Data!$A$2:$A$939,CE$7),CE$7=(VLOOKUP(CE$7,Data!$A$2:$A$852,1,FALSE)),0))),"H",IF(AND(CE$7&gt;=$J41,CE$7&lt;=$K41),($D41*(1-$P41)/$N41),0))),IF(AND(CE$7&gt;=$J41,CE$7&lt;=$K41),(($D41-$O41)/$N41),0))))),(((IF(Data!$C$2&gt;0,(IF(OR(CE$5=Data!$F$2,CE$5=Data!$G$2,(IF(COUNTIF(Data!$A$2:$A$939,CE$7),CE$7=(VLOOKUP(CE$7,Data!$A$2:$A$852,1,FALSE)),0))),"H",IF(AND(CE$7&gt;=$J41,CE$7&lt;=$L41),($D41*$P41/$M41),0))),IF(AND(CE$7&gt;=$J41,CE$7&lt;=$L41),(($D41*$P41)/$M41),0))))))</f>
        <v>0</v>
      </c>
      <c r="CF42" s="37">
        <f>IF(CF$7&gt;$L41,(((IF(Data!$C$2&gt;0,(IF(OR(CF$5=Data!$F$2,CF$5=Data!$G$2,(IF(COUNTIF(Data!$A$2:$A$939,CF$7),CF$7=(VLOOKUP(CF$7,Data!$A$2:$A$852,1,FALSE)),0))),"H",IF(AND(CF$7&gt;=$J41,CF$7&lt;=$K41),($D41*(1-$P41)/$N41),0))),IF(AND(CF$7&gt;=$J41,CF$7&lt;=$K41),(($D41-$O41)/$N41),0))))),(((IF(Data!$C$2&gt;0,(IF(OR(CF$5=Data!$F$2,CF$5=Data!$G$2,(IF(COUNTIF(Data!$A$2:$A$939,CF$7),CF$7=(VLOOKUP(CF$7,Data!$A$2:$A$852,1,FALSE)),0))),"H",IF(AND(CF$7&gt;=$J41,CF$7&lt;=$L41),($D41*$P41/$M41),0))),IF(AND(CF$7&gt;=$J41,CF$7&lt;=$L41),(($D41*$P41)/$M41),0))))))</f>
        <v>0</v>
      </c>
      <c r="CG42" s="37">
        <f>IF(CG$7&gt;$L41,(((IF(Data!$C$2&gt;0,(IF(OR(CG$5=Data!$F$2,CG$5=Data!$G$2,(IF(COUNTIF(Data!$A$2:$A$939,CG$7),CG$7=(VLOOKUP(CG$7,Data!$A$2:$A$852,1,FALSE)),0))),"H",IF(AND(CG$7&gt;=$J41,CG$7&lt;=$K41),($D41*(1-$P41)/$N41),0))),IF(AND(CG$7&gt;=$J41,CG$7&lt;=$K41),(($D41-$O41)/$N41),0))))),(((IF(Data!$C$2&gt;0,(IF(OR(CG$5=Data!$F$2,CG$5=Data!$G$2,(IF(COUNTIF(Data!$A$2:$A$939,CG$7),CG$7=(VLOOKUP(CG$7,Data!$A$2:$A$852,1,FALSE)),0))),"H",IF(AND(CG$7&gt;=$J41,CG$7&lt;=$L41),($D41*$P41/$M41),0))),IF(AND(CG$7&gt;=$J41,CG$7&lt;=$L41),(($D41*$P41)/$M41),0))))))</f>
        <v>0</v>
      </c>
      <c r="CH42" s="37">
        <f>IF(CH$7&gt;$L41,(((IF(Data!$C$2&gt;0,(IF(OR(CH$5=Data!$F$2,CH$5=Data!$G$2,(IF(COUNTIF(Data!$A$2:$A$939,CH$7),CH$7=(VLOOKUP(CH$7,Data!$A$2:$A$852,1,FALSE)),0))),"H",IF(AND(CH$7&gt;=$J41,CH$7&lt;=$K41),($D41*(1-$P41)/$N41),0))),IF(AND(CH$7&gt;=$J41,CH$7&lt;=$K41),(($D41-$O41)/$N41),0))))),(((IF(Data!$C$2&gt;0,(IF(OR(CH$5=Data!$F$2,CH$5=Data!$G$2,(IF(COUNTIF(Data!$A$2:$A$939,CH$7),CH$7=(VLOOKUP(CH$7,Data!$A$2:$A$852,1,FALSE)),0))),"H",IF(AND(CH$7&gt;=$J41,CH$7&lt;=$L41),($D41*$P41/$M41),0))),IF(AND(CH$7&gt;=$J41,CH$7&lt;=$L41),(($D41*$P41)/$M41),0))))))</f>
        <v>0</v>
      </c>
      <c r="CI42" s="37">
        <f>IF(CI$7&gt;$L41,(((IF(Data!$C$2&gt;0,(IF(OR(CI$5=Data!$F$2,CI$5=Data!$G$2,(IF(COUNTIF(Data!$A$2:$A$939,CI$7),CI$7=(VLOOKUP(CI$7,Data!$A$2:$A$852,1,FALSE)),0))),"H",IF(AND(CI$7&gt;=$J41,CI$7&lt;=$K41),($D41*(1-$P41)/$N41),0))),IF(AND(CI$7&gt;=$J41,CI$7&lt;=$K41),(($D41-$O41)/$N41),0))))),(((IF(Data!$C$2&gt;0,(IF(OR(CI$5=Data!$F$2,CI$5=Data!$G$2,(IF(COUNTIF(Data!$A$2:$A$939,CI$7),CI$7=(VLOOKUP(CI$7,Data!$A$2:$A$852,1,FALSE)),0))),"H",IF(AND(CI$7&gt;=$J41,CI$7&lt;=$L41),($D41*$P41/$M41),0))),IF(AND(CI$7&gt;=$J41,CI$7&lt;=$L41),(($D41*$P41)/$M41),0))))))</f>
        <v>0</v>
      </c>
      <c r="CJ42" s="37" t="str">
        <f>IF(CJ$7&gt;$L41,(((IF(Data!$C$2&gt;0,(IF(OR(CJ$5=Data!$F$2,CJ$5=Data!$G$2,(IF(COUNTIF(Data!$A$2:$A$939,CJ$7),CJ$7=(VLOOKUP(CJ$7,Data!$A$2:$A$852,1,FALSE)),0))),"H",IF(AND(CJ$7&gt;=$J41,CJ$7&lt;=$K41),($D41*(1-$P41)/$N41),0))),IF(AND(CJ$7&gt;=$J41,CJ$7&lt;=$K41),(($D41-$O41)/$N41),0))))),(((IF(Data!$C$2&gt;0,(IF(OR(CJ$5=Data!$F$2,CJ$5=Data!$G$2,(IF(COUNTIF(Data!$A$2:$A$939,CJ$7),CJ$7=(VLOOKUP(CJ$7,Data!$A$2:$A$852,1,FALSE)),0))),"H",IF(AND(CJ$7&gt;=$J41,CJ$7&lt;=$L41),($D41*$P41/$M41),0))),IF(AND(CJ$7&gt;=$J41,CJ$7&lt;=$L41),(($D41*$P41)/$M41),0))))))</f>
        <v>H</v>
      </c>
      <c r="CK42" s="37" t="str">
        <f>IF(CK$7&gt;$L41,(((IF(Data!$C$2&gt;0,(IF(OR(CK$5=Data!$F$2,CK$5=Data!$G$2,(IF(COUNTIF(Data!$A$2:$A$939,CK$7),CK$7=(VLOOKUP(CK$7,Data!$A$2:$A$852,1,FALSE)),0))),"H",IF(AND(CK$7&gt;=$J41,CK$7&lt;=$K41),($D41*(1-$P41)/$N41),0))),IF(AND(CK$7&gt;=$J41,CK$7&lt;=$K41),(($D41-$O41)/$N41),0))))),(((IF(Data!$C$2&gt;0,(IF(OR(CK$5=Data!$F$2,CK$5=Data!$G$2,(IF(COUNTIF(Data!$A$2:$A$939,CK$7),CK$7=(VLOOKUP(CK$7,Data!$A$2:$A$852,1,FALSE)),0))),"H",IF(AND(CK$7&gt;=$J41,CK$7&lt;=$L41),($D41*$P41/$M41),0))),IF(AND(CK$7&gt;=$J41,CK$7&lt;=$L41),(($D41*$P41)/$M41),0))))))</f>
        <v>H</v>
      </c>
      <c r="CL42" s="37">
        <f>IF(CL$7&gt;$L41,(((IF(Data!$C$2&gt;0,(IF(OR(CL$5=Data!$F$2,CL$5=Data!$G$2,(IF(COUNTIF(Data!$A$2:$A$939,CL$7),CL$7=(VLOOKUP(CL$7,Data!$A$2:$A$852,1,FALSE)),0))),"H",IF(AND(CL$7&gt;=$J41,CL$7&lt;=$K41),($D41*(1-$P41)/$N41),0))),IF(AND(CL$7&gt;=$J41,CL$7&lt;=$K41),(($D41-$O41)/$N41),0))))),(((IF(Data!$C$2&gt;0,(IF(OR(CL$5=Data!$F$2,CL$5=Data!$G$2,(IF(COUNTIF(Data!$A$2:$A$939,CL$7),CL$7=(VLOOKUP(CL$7,Data!$A$2:$A$852,1,FALSE)),0))),"H",IF(AND(CL$7&gt;=$J41,CL$7&lt;=$L41),($D41*$P41/$M41),0))),IF(AND(CL$7&gt;=$J41,CL$7&lt;=$L41),(($D41*$P41)/$M41),0))))))</f>
        <v>0</v>
      </c>
      <c r="CM42" s="37">
        <f>IF(CM$7&gt;$L41,(((IF(Data!$C$2&gt;0,(IF(OR(CM$5=Data!$F$2,CM$5=Data!$G$2,(IF(COUNTIF(Data!$A$2:$A$939,CM$7),CM$7=(VLOOKUP(CM$7,Data!$A$2:$A$852,1,FALSE)),0))),"H",IF(AND(CM$7&gt;=$J41,CM$7&lt;=$K41),($D41*(1-$P41)/$N41),0))),IF(AND(CM$7&gt;=$J41,CM$7&lt;=$K41),(($D41-$O41)/$N41),0))))),(((IF(Data!$C$2&gt;0,(IF(OR(CM$5=Data!$F$2,CM$5=Data!$G$2,(IF(COUNTIF(Data!$A$2:$A$939,CM$7),CM$7=(VLOOKUP(CM$7,Data!$A$2:$A$852,1,FALSE)),0))),"H",IF(AND(CM$7&gt;=$J41,CM$7&lt;=$L41),($D41*$P41/$M41),0))),IF(AND(CM$7&gt;=$J41,CM$7&lt;=$L41),(($D41*$P41)/$M41),0))))))</f>
        <v>0</v>
      </c>
      <c r="CN42" s="37">
        <f>IF(CN$7&gt;$L41,(((IF(Data!$C$2&gt;0,(IF(OR(CN$5=Data!$F$2,CN$5=Data!$G$2,(IF(COUNTIF(Data!$A$2:$A$939,CN$7),CN$7=(VLOOKUP(CN$7,Data!$A$2:$A$852,1,FALSE)),0))),"H",IF(AND(CN$7&gt;=$J41,CN$7&lt;=$K41),($D41*(1-$P41)/$N41),0))),IF(AND(CN$7&gt;=$J41,CN$7&lt;=$K41),(($D41-$O41)/$N41),0))))),(((IF(Data!$C$2&gt;0,(IF(OR(CN$5=Data!$F$2,CN$5=Data!$G$2,(IF(COUNTIF(Data!$A$2:$A$939,CN$7),CN$7=(VLOOKUP(CN$7,Data!$A$2:$A$852,1,FALSE)),0))),"H",IF(AND(CN$7&gt;=$J41,CN$7&lt;=$L41),($D41*$P41/$M41),0))),IF(AND(CN$7&gt;=$J41,CN$7&lt;=$L41),(($D41*$P41)/$M41),0))))))</f>
        <v>0</v>
      </c>
      <c r="CO42" s="37">
        <f>IF(CO$7&gt;$L41,(((IF(Data!$C$2&gt;0,(IF(OR(CO$5=Data!$F$2,CO$5=Data!$G$2,(IF(COUNTIF(Data!$A$2:$A$939,CO$7),CO$7=(VLOOKUP(CO$7,Data!$A$2:$A$852,1,FALSE)),0))),"H",IF(AND(CO$7&gt;=$J41,CO$7&lt;=$K41),($D41*(1-$P41)/$N41),0))),IF(AND(CO$7&gt;=$J41,CO$7&lt;=$K41),(($D41-$O41)/$N41),0))))),(((IF(Data!$C$2&gt;0,(IF(OR(CO$5=Data!$F$2,CO$5=Data!$G$2,(IF(COUNTIF(Data!$A$2:$A$939,CO$7),CO$7=(VLOOKUP(CO$7,Data!$A$2:$A$852,1,FALSE)),0))),"H",IF(AND(CO$7&gt;=$J41,CO$7&lt;=$L41),($D41*$P41/$M41),0))),IF(AND(CO$7&gt;=$J41,CO$7&lt;=$L41),(($D41*$P41)/$M41),0))))))</f>
        <v>0</v>
      </c>
      <c r="CP42" s="37">
        <f>IF(CP$7&gt;$L41,(((IF(Data!$C$2&gt;0,(IF(OR(CP$5=Data!$F$2,CP$5=Data!$G$2,(IF(COUNTIF(Data!$A$2:$A$939,CP$7),CP$7=(VLOOKUP(CP$7,Data!$A$2:$A$852,1,FALSE)),0))),"H",IF(AND(CP$7&gt;=$J41,CP$7&lt;=$K41),($D41*(1-$P41)/$N41),0))),IF(AND(CP$7&gt;=$J41,CP$7&lt;=$K41),(($D41-$O41)/$N41),0))))),(((IF(Data!$C$2&gt;0,(IF(OR(CP$5=Data!$F$2,CP$5=Data!$G$2,(IF(COUNTIF(Data!$A$2:$A$939,CP$7),CP$7=(VLOOKUP(CP$7,Data!$A$2:$A$852,1,FALSE)),0))),"H",IF(AND(CP$7&gt;=$J41,CP$7&lt;=$L41),($D41*$P41/$M41),0))),IF(AND(CP$7&gt;=$J41,CP$7&lt;=$L41),(($D41*$P41)/$M41),0))))))</f>
        <v>0</v>
      </c>
      <c r="CQ42" s="37" t="str">
        <f>IF(CQ$7&gt;$L41,(((IF(Data!$C$2&gt;0,(IF(OR(CQ$5=Data!$F$2,CQ$5=Data!$G$2,(IF(COUNTIF(Data!$A$2:$A$939,CQ$7),CQ$7=(VLOOKUP(CQ$7,Data!$A$2:$A$852,1,FALSE)),0))),"H",IF(AND(CQ$7&gt;=$J41,CQ$7&lt;=$K41),($D41*(1-$P41)/$N41),0))),IF(AND(CQ$7&gt;=$J41,CQ$7&lt;=$K41),(($D41-$O41)/$N41),0))))),(((IF(Data!$C$2&gt;0,(IF(OR(CQ$5=Data!$F$2,CQ$5=Data!$G$2,(IF(COUNTIF(Data!$A$2:$A$939,CQ$7),CQ$7=(VLOOKUP(CQ$7,Data!$A$2:$A$852,1,FALSE)),0))),"H",IF(AND(CQ$7&gt;=$J41,CQ$7&lt;=$L41),($D41*$P41/$M41),0))),IF(AND(CQ$7&gt;=$J41,CQ$7&lt;=$L41),(($D41*$P41)/$M41),0))))))</f>
        <v>H</v>
      </c>
      <c r="CR42" s="37" t="str">
        <f>IF(CR$7&gt;$L41,(((IF(Data!$C$2&gt;0,(IF(OR(CR$5=Data!$F$2,CR$5=Data!$G$2,(IF(COUNTIF(Data!$A$2:$A$939,CR$7),CR$7=(VLOOKUP(CR$7,Data!$A$2:$A$852,1,FALSE)),0))),"H",IF(AND(CR$7&gt;=$J41,CR$7&lt;=$K41),($D41*(1-$P41)/$N41),0))),IF(AND(CR$7&gt;=$J41,CR$7&lt;=$K41),(($D41-$O41)/$N41),0))))),(((IF(Data!$C$2&gt;0,(IF(OR(CR$5=Data!$F$2,CR$5=Data!$G$2,(IF(COUNTIF(Data!$A$2:$A$939,CR$7),CR$7=(VLOOKUP(CR$7,Data!$A$2:$A$852,1,FALSE)),0))),"H",IF(AND(CR$7&gt;=$J41,CR$7&lt;=$L41),($D41*$P41/$M41),0))),IF(AND(CR$7&gt;=$J41,CR$7&lt;=$L41),(($D41*$P41)/$M41),0))))))</f>
        <v>H</v>
      </c>
      <c r="CS42" s="37">
        <f>IF(CS$7&gt;$L41,(((IF(Data!$C$2&gt;0,(IF(OR(CS$5=Data!$F$2,CS$5=Data!$G$2,(IF(COUNTIF(Data!$A$2:$A$939,CS$7),CS$7=(VLOOKUP(CS$7,Data!$A$2:$A$852,1,FALSE)),0))),"H",IF(AND(CS$7&gt;=$J41,CS$7&lt;=$K41),($D41*(1-$P41)/$N41),0))),IF(AND(CS$7&gt;=$J41,CS$7&lt;=$K41),(($D41-$O41)/$N41),0))))),(((IF(Data!$C$2&gt;0,(IF(OR(CS$5=Data!$F$2,CS$5=Data!$G$2,(IF(COUNTIF(Data!$A$2:$A$939,CS$7),CS$7=(VLOOKUP(CS$7,Data!$A$2:$A$852,1,FALSE)),0))),"H",IF(AND(CS$7&gt;=$J41,CS$7&lt;=$L41),($D41*$P41/$M41),0))),IF(AND(CS$7&gt;=$J41,CS$7&lt;=$L41),(($D41*$P41)/$M41),0))))))</f>
        <v>0</v>
      </c>
      <c r="CT42" s="37">
        <f>IF(CT$7&gt;$L41,(((IF(Data!$C$2&gt;0,(IF(OR(CT$5=Data!$F$2,CT$5=Data!$G$2,(IF(COUNTIF(Data!$A$2:$A$939,CT$7),CT$7=(VLOOKUP(CT$7,Data!$A$2:$A$852,1,FALSE)),0))),"H",IF(AND(CT$7&gt;=$J41,CT$7&lt;=$K41),($D41*(1-$P41)/$N41),0))),IF(AND(CT$7&gt;=$J41,CT$7&lt;=$K41),(($D41-$O41)/$N41),0))))),(((IF(Data!$C$2&gt;0,(IF(OR(CT$5=Data!$F$2,CT$5=Data!$G$2,(IF(COUNTIF(Data!$A$2:$A$939,CT$7),CT$7=(VLOOKUP(CT$7,Data!$A$2:$A$852,1,FALSE)),0))),"H",IF(AND(CT$7&gt;=$J41,CT$7&lt;=$L41),($D41*$P41/$M41),0))),IF(AND(CT$7&gt;=$J41,CT$7&lt;=$L41),(($D41*$P41)/$M41),0))))))</f>
        <v>0</v>
      </c>
      <c r="CU42" s="37">
        <f>IF(CU$7&gt;$L41,(((IF(Data!$C$2&gt;0,(IF(OR(CU$5=Data!$F$2,CU$5=Data!$G$2,(IF(COUNTIF(Data!$A$2:$A$939,CU$7),CU$7=(VLOOKUP(CU$7,Data!$A$2:$A$852,1,FALSE)),0))),"H",IF(AND(CU$7&gt;=$J41,CU$7&lt;=$K41),($D41*(1-$P41)/$N41),0))),IF(AND(CU$7&gt;=$J41,CU$7&lt;=$K41),(($D41-$O41)/$N41),0))))),(((IF(Data!$C$2&gt;0,(IF(OR(CU$5=Data!$F$2,CU$5=Data!$G$2,(IF(COUNTIF(Data!$A$2:$A$939,CU$7),CU$7=(VLOOKUP(CU$7,Data!$A$2:$A$852,1,FALSE)),0))),"H",IF(AND(CU$7&gt;=$J41,CU$7&lt;=$L41),($D41*$P41/$M41),0))),IF(AND(CU$7&gt;=$J41,CU$7&lt;=$L41),(($D41*$P41)/$M41),0))))))</f>
        <v>0</v>
      </c>
      <c r="CV42" s="37">
        <f>IF(CV$7&gt;$L41,(((IF(Data!$C$2&gt;0,(IF(OR(CV$5=Data!$F$2,CV$5=Data!$G$2,(IF(COUNTIF(Data!$A$2:$A$939,CV$7),CV$7=(VLOOKUP(CV$7,Data!$A$2:$A$852,1,FALSE)),0))),"H",IF(AND(CV$7&gt;=$J41,CV$7&lt;=$K41),($D41*(1-$P41)/$N41),0))),IF(AND(CV$7&gt;=$J41,CV$7&lt;=$K41),(($D41-$O41)/$N41),0))))),(((IF(Data!$C$2&gt;0,(IF(OR(CV$5=Data!$F$2,CV$5=Data!$G$2,(IF(COUNTIF(Data!$A$2:$A$939,CV$7),CV$7=(VLOOKUP(CV$7,Data!$A$2:$A$852,1,FALSE)),0))),"H",IF(AND(CV$7&gt;=$J41,CV$7&lt;=$L41),($D41*$P41/$M41),0))),IF(AND(CV$7&gt;=$J41,CV$7&lt;=$L41),(($D41*$P41)/$M41),0))))))</f>
        <v>0</v>
      </c>
      <c r="CW42" s="37">
        <f>IF(CW$7&gt;$L41,(((IF(Data!$C$2&gt;0,(IF(OR(CW$5=Data!$F$2,CW$5=Data!$G$2,(IF(COUNTIF(Data!$A$2:$A$939,CW$7),CW$7=(VLOOKUP(CW$7,Data!$A$2:$A$852,1,FALSE)),0))),"H",IF(AND(CW$7&gt;=$J41,CW$7&lt;=$K41),($D41*(1-$P41)/$N41),0))),IF(AND(CW$7&gt;=$J41,CW$7&lt;=$K41),(($D41-$O41)/$N41),0))))),(((IF(Data!$C$2&gt;0,(IF(OR(CW$5=Data!$F$2,CW$5=Data!$G$2,(IF(COUNTIF(Data!$A$2:$A$939,CW$7),CW$7=(VLOOKUP(CW$7,Data!$A$2:$A$852,1,FALSE)),0))),"H",IF(AND(CW$7&gt;=$J41,CW$7&lt;=$L41),($D41*$P41/$M41),0))),IF(AND(CW$7&gt;=$J41,CW$7&lt;=$L41),(($D41*$P41)/$M41),0))))))</f>
        <v>0</v>
      </c>
      <c r="CX42" s="37" t="str">
        <f>IF(CX$7&gt;$L41,(((IF(Data!$C$2&gt;0,(IF(OR(CX$5=Data!$F$2,CX$5=Data!$G$2,(IF(COUNTIF(Data!$A$2:$A$939,CX$7),CX$7=(VLOOKUP(CX$7,Data!$A$2:$A$852,1,FALSE)),0))),"H",IF(AND(CX$7&gt;=$J41,CX$7&lt;=$K41),($D41*(1-$P41)/$N41),0))),IF(AND(CX$7&gt;=$J41,CX$7&lt;=$K41),(($D41-$O41)/$N41),0))))),(((IF(Data!$C$2&gt;0,(IF(OR(CX$5=Data!$F$2,CX$5=Data!$G$2,(IF(COUNTIF(Data!$A$2:$A$939,CX$7),CX$7=(VLOOKUP(CX$7,Data!$A$2:$A$852,1,FALSE)),0))),"H",IF(AND(CX$7&gt;=$J41,CX$7&lt;=$L41),($D41*$P41/$M41),0))),IF(AND(CX$7&gt;=$J41,CX$7&lt;=$L41),(($D41*$P41)/$M41),0))))))</f>
        <v>H</v>
      </c>
      <c r="CY42" s="37" t="str">
        <f>IF(CY$7&gt;$L41,(((IF(Data!$C$2&gt;0,(IF(OR(CY$5=Data!$F$2,CY$5=Data!$G$2,(IF(COUNTIF(Data!$A$2:$A$939,CY$7),CY$7=(VLOOKUP(CY$7,Data!$A$2:$A$852,1,FALSE)),0))),"H",IF(AND(CY$7&gt;=$J41,CY$7&lt;=$K41),($D41*(1-$P41)/$N41),0))),IF(AND(CY$7&gt;=$J41,CY$7&lt;=$K41),(($D41-$O41)/$N41),0))))),(((IF(Data!$C$2&gt;0,(IF(OR(CY$5=Data!$F$2,CY$5=Data!$G$2,(IF(COUNTIF(Data!$A$2:$A$939,CY$7),CY$7=(VLOOKUP(CY$7,Data!$A$2:$A$852,1,FALSE)),0))),"H",IF(AND(CY$7&gt;=$J41,CY$7&lt;=$L41),($D41*$P41/$M41),0))),IF(AND(CY$7&gt;=$J41,CY$7&lt;=$L41),(($D41*$P41)/$M41),0))))))</f>
        <v>H</v>
      </c>
      <c r="CZ42" s="37">
        <f>IF(CZ$7&gt;$L41,(((IF(Data!$C$2&gt;0,(IF(OR(CZ$5=Data!$F$2,CZ$5=Data!$G$2,(IF(COUNTIF(Data!$A$2:$A$939,CZ$7),CZ$7=(VLOOKUP(CZ$7,Data!$A$2:$A$852,1,FALSE)),0))),"H",IF(AND(CZ$7&gt;=$J41,CZ$7&lt;=$K41),($D41*(1-$P41)/$N41),0))),IF(AND(CZ$7&gt;=$J41,CZ$7&lt;=$K41),(($D41-$O41)/$N41),0))))),(((IF(Data!$C$2&gt;0,(IF(OR(CZ$5=Data!$F$2,CZ$5=Data!$G$2,(IF(COUNTIF(Data!$A$2:$A$939,CZ$7),CZ$7=(VLOOKUP(CZ$7,Data!$A$2:$A$852,1,FALSE)),0))),"H",IF(AND(CZ$7&gt;=$J41,CZ$7&lt;=$L41),($D41*$P41/$M41),0))),IF(AND(CZ$7&gt;=$J41,CZ$7&lt;=$L41),(($D41*$P41)/$M41),0))))))</f>
        <v>0</v>
      </c>
      <c r="DA42" s="37">
        <f>IF(DA$7&gt;$L41,(((IF(Data!$C$2&gt;0,(IF(OR(DA$5=Data!$F$2,DA$5=Data!$G$2,(IF(COUNTIF(Data!$A$2:$A$939,DA$7),DA$7=(VLOOKUP(DA$7,Data!$A$2:$A$852,1,FALSE)),0))),"H",IF(AND(DA$7&gt;=$J41,DA$7&lt;=$K41),($D41*(1-$P41)/$N41),0))),IF(AND(DA$7&gt;=$J41,DA$7&lt;=$K41),(($D41-$O41)/$N41),0))))),(((IF(Data!$C$2&gt;0,(IF(OR(DA$5=Data!$F$2,DA$5=Data!$G$2,(IF(COUNTIF(Data!$A$2:$A$939,DA$7),DA$7=(VLOOKUP(DA$7,Data!$A$2:$A$852,1,FALSE)),0))),"H",IF(AND(DA$7&gt;=$J41,DA$7&lt;=$L41),($D41*$P41/$M41),0))),IF(AND(DA$7&gt;=$J41,DA$7&lt;=$L41),(($D41*$P41)/$M41),0))))))</f>
        <v>0</v>
      </c>
      <c r="DB42" s="37">
        <f>IF(DB$7&gt;$L41,(((IF(Data!$C$2&gt;0,(IF(OR(DB$5=Data!$F$2,DB$5=Data!$G$2,(IF(COUNTIF(Data!$A$2:$A$939,DB$7),DB$7=(VLOOKUP(DB$7,Data!$A$2:$A$852,1,FALSE)),0))),"H",IF(AND(DB$7&gt;=$J41,DB$7&lt;=$K41),($D41*(1-$P41)/$N41),0))),IF(AND(DB$7&gt;=$J41,DB$7&lt;=$K41),(($D41-$O41)/$N41),0))))),(((IF(Data!$C$2&gt;0,(IF(OR(DB$5=Data!$F$2,DB$5=Data!$G$2,(IF(COUNTIF(Data!$A$2:$A$939,DB$7),DB$7=(VLOOKUP(DB$7,Data!$A$2:$A$852,1,FALSE)),0))),"H",IF(AND(DB$7&gt;=$J41,DB$7&lt;=$L41),($D41*$P41/$M41),0))),IF(AND(DB$7&gt;=$J41,DB$7&lt;=$L41),(($D41*$P41)/$M41),0))))))</f>
        <v>0</v>
      </c>
      <c r="DC42" s="37">
        <f>IF(DC$7&gt;$L41,(((IF(Data!$C$2&gt;0,(IF(OR(DC$5=Data!$F$2,DC$5=Data!$G$2,(IF(COUNTIF(Data!$A$2:$A$939,DC$7),DC$7=(VLOOKUP(DC$7,Data!$A$2:$A$852,1,FALSE)),0))),"H",IF(AND(DC$7&gt;=$J41,DC$7&lt;=$K41),($D41*(1-$P41)/$N41),0))),IF(AND(DC$7&gt;=$J41,DC$7&lt;=$K41),(($D41-$O41)/$N41),0))))),(((IF(Data!$C$2&gt;0,(IF(OR(DC$5=Data!$F$2,DC$5=Data!$G$2,(IF(COUNTIF(Data!$A$2:$A$939,DC$7),DC$7=(VLOOKUP(DC$7,Data!$A$2:$A$852,1,FALSE)),0))),"H",IF(AND(DC$7&gt;=$J41,DC$7&lt;=$L41),($D41*$P41/$M41),0))),IF(AND(DC$7&gt;=$J41,DC$7&lt;=$L41),(($D41*$P41)/$M41),0))))))</f>
        <v>0</v>
      </c>
      <c r="DD42" s="37">
        <f>IF(DD$7&gt;$L41,(((IF(Data!$C$2&gt;0,(IF(OR(DD$5=Data!$F$2,DD$5=Data!$G$2,(IF(COUNTIF(Data!$A$2:$A$939,DD$7),DD$7=(VLOOKUP(DD$7,Data!$A$2:$A$852,1,FALSE)),0))),"H",IF(AND(DD$7&gt;=$J41,DD$7&lt;=$K41),($D41*(1-$P41)/$N41),0))),IF(AND(DD$7&gt;=$J41,DD$7&lt;=$K41),(($D41-$O41)/$N41),0))))),(((IF(Data!$C$2&gt;0,(IF(OR(DD$5=Data!$F$2,DD$5=Data!$G$2,(IF(COUNTIF(Data!$A$2:$A$939,DD$7),DD$7=(VLOOKUP(DD$7,Data!$A$2:$A$852,1,FALSE)),0))),"H",IF(AND(DD$7&gt;=$J41,DD$7&lt;=$L41),($D41*$P41/$M41),0))),IF(AND(DD$7&gt;=$J41,DD$7&lt;=$L41),(($D41*$P41)/$M41),0))))))</f>
        <v>0</v>
      </c>
      <c r="DE42" s="37" t="str">
        <f>IF(DE$7&gt;$L41,(((IF(Data!$C$2&gt;0,(IF(OR(DE$5=Data!$F$2,DE$5=Data!$G$2,(IF(COUNTIF(Data!$A$2:$A$939,DE$7),DE$7=(VLOOKUP(DE$7,Data!$A$2:$A$852,1,FALSE)),0))),"H",IF(AND(DE$7&gt;=$J41,DE$7&lt;=$K41),($D41*(1-$P41)/$N41),0))),IF(AND(DE$7&gt;=$J41,DE$7&lt;=$K41),(($D41-$O41)/$N41),0))))),(((IF(Data!$C$2&gt;0,(IF(OR(DE$5=Data!$F$2,DE$5=Data!$G$2,(IF(COUNTIF(Data!$A$2:$A$939,DE$7),DE$7=(VLOOKUP(DE$7,Data!$A$2:$A$852,1,FALSE)),0))),"H",IF(AND(DE$7&gt;=$J41,DE$7&lt;=$L41),($D41*$P41/$M41),0))),IF(AND(DE$7&gt;=$J41,DE$7&lt;=$L41),(($D41*$P41)/$M41),0))))))</f>
        <v>H</v>
      </c>
      <c r="DF42" s="37" t="str">
        <f>IF(DF$7&gt;$L41,(((IF(Data!$C$2&gt;0,(IF(OR(DF$5=Data!$F$2,DF$5=Data!$G$2,(IF(COUNTIF(Data!$A$2:$A$939,DF$7),DF$7=(VLOOKUP(DF$7,Data!$A$2:$A$852,1,FALSE)),0))),"H",IF(AND(DF$7&gt;=$J41,DF$7&lt;=$K41),($D41*(1-$P41)/$N41),0))),IF(AND(DF$7&gt;=$J41,DF$7&lt;=$K41),(($D41-$O41)/$N41),0))))),(((IF(Data!$C$2&gt;0,(IF(OR(DF$5=Data!$F$2,DF$5=Data!$G$2,(IF(COUNTIF(Data!$A$2:$A$939,DF$7),DF$7=(VLOOKUP(DF$7,Data!$A$2:$A$852,1,FALSE)),0))),"H",IF(AND(DF$7&gt;=$J41,DF$7&lt;=$L41),($D41*$P41/$M41),0))),IF(AND(DF$7&gt;=$J41,DF$7&lt;=$L41),(($D41*$P41)/$M41),0))))))</f>
        <v>H</v>
      </c>
      <c r="DG42" s="37">
        <f>IF(DG$7&gt;$L41,(((IF(Data!$C$2&gt;0,(IF(OR(DG$5=Data!$F$2,DG$5=Data!$G$2,(IF(COUNTIF(Data!$A$2:$A$939,DG$7),DG$7=(VLOOKUP(DG$7,Data!$A$2:$A$852,1,FALSE)),0))),"H",IF(AND(DG$7&gt;=$J41,DG$7&lt;=$K41),($D41*(1-$P41)/$N41),0))),IF(AND(DG$7&gt;=$J41,DG$7&lt;=$K41),(($D41-$O41)/$N41),0))))),(((IF(Data!$C$2&gt;0,(IF(OR(DG$5=Data!$F$2,DG$5=Data!$G$2,(IF(COUNTIF(Data!$A$2:$A$939,DG$7),DG$7=(VLOOKUP(DG$7,Data!$A$2:$A$852,1,FALSE)),0))),"H",IF(AND(DG$7&gt;=$J41,DG$7&lt;=$L41),($D41*$P41/$M41),0))),IF(AND(DG$7&gt;=$J41,DG$7&lt;=$L41),(($D41*$P41)/$M41),0))))))</f>
        <v>0</v>
      </c>
      <c r="DH42" s="37">
        <f>IF(DH$7&gt;$L41,(((IF(Data!$C$2&gt;0,(IF(OR(DH$5=Data!$F$2,DH$5=Data!$G$2,(IF(COUNTIF(Data!$A$2:$A$939,DH$7),DH$7=(VLOOKUP(DH$7,Data!$A$2:$A$852,1,FALSE)),0))),"H",IF(AND(DH$7&gt;=$J41,DH$7&lt;=$K41),($D41*(1-$P41)/$N41),0))),IF(AND(DH$7&gt;=$J41,DH$7&lt;=$K41),(($D41-$O41)/$N41),0))))),(((IF(Data!$C$2&gt;0,(IF(OR(DH$5=Data!$F$2,DH$5=Data!$G$2,(IF(COUNTIF(Data!$A$2:$A$939,DH$7),DH$7=(VLOOKUP(DH$7,Data!$A$2:$A$852,1,FALSE)),0))),"H",IF(AND(DH$7&gt;=$J41,DH$7&lt;=$L41),($D41*$P41/$M41),0))),IF(AND(DH$7&gt;=$J41,DH$7&lt;=$L41),(($D41*$P41)/$M41),0))))))</f>
        <v>0</v>
      </c>
      <c r="DI42" s="37">
        <f>IF(DI$7&gt;$L41,(((IF(Data!$C$2&gt;0,(IF(OR(DI$5=Data!$F$2,DI$5=Data!$G$2,(IF(COUNTIF(Data!$A$2:$A$939,DI$7),DI$7=(VLOOKUP(DI$7,Data!$A$2:$A$852,1,FALSE)),0))),"H",IF(AND(DI$7&gt;=$J41,DI$7&lt;=$K41),($D41*(1-$P41)/$N41),0))),IF(AND(DI$7&gt;=$J41,DI$7&lt;=$K41),(($D41-$O41)/$N41),0))))),(((IF(Data!$C$2&gt;0,(IF(OR(DI$5=Data!$F$2,DI$5=Data!$G$2,(IF(COUNTIF(Data!$A$2:$A$939,DI$7),DI$7=(VLOOKUP(DI$7,Data!$A$2:$A$852,1,FALSE)),0))),"H",IF(AND(DI$7&gt;=$J41,DI$7&lt;=$L41),($D41*$P41/$M41),0))),IF(AND(DI$7&gt;=$J41,DI$7&lt;=$L41),(($D41*$P41)/$M41),0))))))</f>
        <v>0</v>
      </c>
      <c r="DJ42" s="37">
        <f>IF(DJ$7&gt;$L41,(((IF(Data!$C$2&gt;0,(IF(OR(DJ$5=Data!$F$2,DJ$5=Data!$G$2,(IF(COUNTIF(Data!$A$2:$A$939,DJ$7),DJ$7=(VLOOKUP(DJ$7,Data!$A$2:$A$852,1,FALSE)),0))),"H",IF(AND(DJ$7&gt;=$J41,DJ$7&lt;=$K41),($D41*(1-$P41)/$N41),0))),IF(AND(DJ$7&gt;=$J41,DJ$7&lt;=$K41),(($D41-$O41)/$N41),0))))),(((IF(Data!$C$2&gt;0,(IF(OR(DJ$5=Data!$F$2,DJ$5=Data!$G$2,(IF(COUNTIF(Data!$A$2:$A$939,DJ$7),DJ$7=(VLOOKUP(DJ$7,Data!$A$2:$A$852,1,FALSE)),0))),"H",IF(AND(DJ$7&gt;=$J41,DJ$7&lt;=$L41),($D41*$P41/$M41),0))),IF(AND(DJ$7&gt;=$J41,DJ$7&lt;=$L41),(($D41*$P41)/$M41),0))))))</f>
        <v>0</v>
      </c>
      <c r="DK42" s="37">
        <f>IF(DK$7&gt;$L41,(((IF(Data!$C$2&gt;0,(IF(OR(DK$5=Data!$F$2,DK$5=Data!$G$2,(IF(COUNTIF(Data!$A$2:$A$939,DK$7),DK$7=(VLOOKUP(DK$7,Data!$A$2:$A$852,1,FALSE)),0))),"H",IF(AND(DK$7&gt;=$J41,DK$7&lt;=$K41),($D41*(1-$P41)/$N41),0))),IF(AND(DK$7&gt;=$J41,DK$7&lt;=$K41),(($D41-$O41)/$N41),0))))),(((IF(Data!$C$2&gt;0,(IF(OR(DK$5=Data!$F$2,DK$5=Data!$G$2,(IF(COUNTIF(Data!$A$2:$A$939,DK$7),DK$7=(VLOOKUP(DK$7,Data!$A$2:$A$852,1,FALSE)),0))),"H",IF(AND(DK$7&gt;=$J41,DK$7&lt;=$L41),($D41*$P41/$M41),0))),IF(AND(DK$7&gt;=$J41,DK$7&lt;=$L41),(($D41*$P41)/$M41),0))))))</f>
        <v>0</v>
      </c>
      <c r="DL42" s="37" t="str">
        <f>IF(DL$7&gt;$L41,(((IF(Data!$C$2&gt;0,(IF(OR(DL$5=Data!$F$2,DL$5=Data!$G$2,(IF(COUNTIF(Data!$A$2:$A$939,DL$7),DL$7=(VLOOKUP(DL$7,Data!$A$2:$A$852,1,FALSE)),0))),"H",IF(AND(DL$7&gt;=$J41,DL$7&lt;=$K41),($D41*(1-$P41)/$N41),0))),IF(AND(DL$7&gt;=$J41,DL$7&lt;=$K41),(($D41-$O41)/$N41),0))))),(((IF(Data!$C$2&gt;0,(IF(OR(DL$5=Data!$F$2,DL$5=Data!$G$2,(IF(COUNTIF(Data!$A$2:$A$939,DL$7),DL$7=(VLOOKUP(DL$7,Data!$A$2:$A$852,1,FALSE)),0))),"H",IF(AND(DL$7&gt;=$J41,DL$7&lt;=$L41),($D41*$P41/$M41),0))),IF(AND(DL$7&gt;=$J41,DL$7&lt;=$L41),(($D41*$P41)/$M41),0))))))</f>
        <v>H</v>
      </c>
      <c r="DM42" s="37" t="str">
        <f>IF(DM$7&gt;$L41,(((IF(Data!$C$2&gt;0,(IF(OR(DM$5=Data!$F$2,DM$5=Data!$G$2,(IF(COUNTIF(Data!$A$2:$A$939,DM$7),DM$7=(VLOOKUP(DM$7,Data!$A$2:$A$852,1,FALSE)),0))),"H",IF(AND(DM$7&gt;=$J41,DM$7&lt;=$K41),($D41*(1-$P41)/$N41),0))),IF(AND(DM$7&gt;=$J41,DM$7&lt;=$K41),(($D41-$O41)/$N41),0))))),(((IF(Data!$C$2&gt;0,(IF(OR(DM$5=Data!$F$2,DM$5=Data!$G$2,(IF(COUNTIF(Data!$A$2:$A$939,DM$7),DM$7=(VLOOKUP(DM$7,Data!$A$2:$A$852,1,FALSE)),0))),"H",IF(AND(DM$7&gt;=$J41,DM$7&lt;=$L41),($D41*$P41/$M41),0))),IF(AND(DM$7&gt;=$J41,DM$7&lt;=$L41),(($D41*$P41)/$M41),0))))))</f>
        <v>H</v>
      </c>
      <c r="DN42" s="37">
        <f>IF(DN$7&gt;$L41,(((IF(Data!$C$2&gt;0,(IF(OR(DN$5=Data!$F$2,DN$5=Data!$G$2,(IF(COUNTIF(Data!$A$2:$A$939,DN$7),DN$7=(VLOOKUP(DN$7,Data!$A$2:$A$852,1,FALSE)),0))),"H",IF(AND(DN$7&gt;=$J41,DN$7&lt;=$K41),($D41*(1-$P41)/$N41),0))),IF(AND(DN$7&gt;=$J41,DN$7&lt;=$K41),(($D41-$O41)/$N41),0))))),(((IF(Data!$C$2&gt;0,(IF(OR(DN$5=Data!$F$2,DN$5=Data!$G$2,(IF(COUNTIF(Data!$A$2:$A$939,DN$7),DN$7=(VLOOKUP(DN$7,Data!$A$2:$A$852,1,FALSE)),0))),"H",IF(AND(DN$7&gt;=$J41,DN$7&lt;=$L41),($D41*$P41/$M41),0))),IF(AND(DN$7&gt;=$J41,DN$7&lt;=$L41),(($D41*$P41)/$M41),0))))))</f>
        <v>0</v>
      </c>
      <c r="DO42" s="37">
        <f>IF(DO$7&gt;$L41,(((IF(Data!$C$2&gt;0,(IF(OR(DO$5=Data!$F$2,DO$5=Data!$G$2,(IF(COUNTIF(Data!$A$2:$A$939,DO$7),DO$7=(VLOOKUP(DO$7,Data!$A$2:$A$852,1,FALSE)),0))),"H",IF(AND(DO$7&gt;=$J41,DO$7&lt;=$K41),($D41*(1-$P41)/$N41),0))),IF(AND(DO$7&gt;=$J41,DO$7&lt;=$K41),(($D41-$O41)/$N41),0))))),(((IF(Data!$C$2&gt;0,(IF(OR(DO$5=Data!$F$2,DO$5=Data!$G$2,(IF(COUNTIF(Data!$A$2:$A$939,DO$7),DO$7=(VLOOKUP(DO$7,Data!$A$2:$A$852,1,FALSE)),0))),"H",IF(AND(DO$7&gt;=$J41,DO$7&lt;=$L41),($D41*$P41/$M41),0))),IF(AND(DO$7&gt;=$J41,DO$7&lt;=$L41),(($D41*$P41)/$M41),0))))))</f>
        <v>0</v>
      </c>
      <c r="DP42" s="37">
        <f>IF(DP$7&gt;$L41,(((IF(Data!$C$2&gt;0,(IF(OR(DP$5=Data!$F$2,DP$5=Data!$G$2,(IF(COUNTIF(Data!$A$2:$A$939,DP$7),DP$7=(VLOOKUP(DP$7,Data!$A$2:$A$852,1,FALSE)),0))),"H",IF(AND(DP$7&gt;=$J41,DP$7&lt;=$K41),($D41*(1-$P41)/$N41),0))),IF(AND(DP$7&gt;=$J41,DP$7&lt;=$K41),(($D41-$O41)/$N41),0))))),(((IF(Data!$C$2&gt;0,(IF(OR(DP$5=Data!$F$2,DP$5=Data!$G$2,(IF(COUNTIF(Data!$A$2:$A$939,DP$7),DP$7=(VLOOKUP(DP$7,Data!$A$2:$A$852,1,FALSE)),0))),"H",IF(AND(DP$7&gt;=$J41,DP$7&lt;=$L41),($D41*$P41/$M41),0))),IF(AND(DP$7&gt;=$J41,DP$7&lt;=$L41),(($D41*$P41)/$M41),0))))))</f>
        <v>0</v>
      </c>
      <c r="DQ42" s="37">
        <f>IF(DQ$7&gt;$L41,(((IF(Data!$C$2&gt;0,(IF(OR(DQ$5=Data!$F$2,DQ$5=Data!$G$2,(IF(COUNTIF(Data!$A$2:$A$939,DQ$7),DQ$7=(VLOOKUP(DQ$7,Data!$A$2:$A$852,1,FALSE)),0))),"H",IF(AND(DQ$7&gt;=$J41,DQ$7&lt;=$K41),($D41*(1-$P41)/$N41),0))),IF(AND(DQ$7&gt;=$J41,DQ$7&lt;=$K41),(($D41-$O41)/$N41),0))))),(((IF(Data!$C$2&gt;0,(IF(OR(DQ$5=Data!$F$2,DQ$5=Data!$G$2,(IF(COUNTIF(Data!$A$2:$A$939,DQ$7),DQ$7=(VLOOKUP(DQ$7,Data!$A$2:$A$852,1,FALSE)),0))),"H",IF(AND(DQ$7&gt;=$J41,DQ$7&lt;=$L41),($D41*$P41/$M41),0))),IF(AND(DQ$7&gt;=$J41,DQ$7&lt;=$L41),(($D41*$P41)/$M41),0))))))</f>
        <v>0</v>
      </c>
      <c r="DR42" s="37">
        <f>IF(DR$7&gt;$L41,(((IF(Data!$C$2&gt;0,(IF(OR(DR$5=Data!$F$2,DR$5=Data!$G$2,(IF(COUNTIF(Data!$A$2:$A$939,DR$7),DR$7=(VLOOKUP(DR$7,Data!$A$2:$A$852,1,FALSE)),0))),"H",IF(AND(DR$7&gt;=$J41,DR$7&lt;=$K41),($D41*(1-$P41)/$N41),0))),IF(AND(DR$7&gt;=$J41,DR$7&lt;=$K41),(($D41-$O41)/$N41),0))))),(((IF(Data!$C$2&gt;0,(IF(OR(DR$5=Data!$F$2,DR$5=Data!$G$2,(IF(COUNTIF(Data!$A$2:$A$939,DR$7),DR$7=(VLOOKUP(DR$7,Data!$A$2:$A$852,1,FALSE)),0))),"H",IF(AND(DR$7&gt;=$J41,DR$7&lt;=$L41),($D41*$P41/$M41),0))),IF(AND(DR$7&gt;=$J41,DR$7&lt;=$L41),(($D41*$P41)/$M41),0))))))</f>
        <v>0</v>
      </c>
      <c r="DS42" s="37" t="str">
        <f>IF(DS$7&gt;$L41,(((IF(Data!$C$2&gt;0,(IF(OR(DS$5=Data!$F$2,DS$5=Data!$G$2,(IF(COUNTIF(Data!$A$2:$A$939,DS$7),DS$7=(VLOOKUP(DS$7,Data!$A$2:$A$852,1,FALSE)),0))),"H",IF(AND(DS$7&gt;=$J41,DS$7&lt;=$K41),($D41*(1-$P41)/$N41),0))),IF(AND(DS$7&gt;=$J41,DS$7&lt;=$K41),(($D41-$O41)/$N41),0))))),(((IF(Data!$C$2&gt;0,(IF(OR(DS$5=Data!$F$2,DS$5=Data!$G$2,(IF(COUNTIF(Data!$A$2:$A$939,DS$7),DS$7=(VLOOKUP(DS$7,Data!$A$2:$A$852,1,FALSE)),0))),"H",IF(AND(DS$7&gt;=$J41,DS$7&lt;=$L41),($D41*$P41/$M41),0))),IF(AND(DS$7&gt;=$J41,DS$7&lt;=$L41),(($D41*$P41)/$M41),0))))))</f>
        <v>H</v>
      </c>
      <c r="DT42" s="37" t="str">
        <f>IF(DT$7&gt;$L41,(((IF(Data!$C$2&gt;0,(IF(OR(DT$5=Data!$F$2,DT$5=Data!$G$2,(IF(COUNTIF(Data!$A$2:$A$939,DT$7),DT$7=(VLOOKUP(DT$7,Data!$A$2:$A$852,1,FALSE)),0))),"H",IF(AND(DT$7&gt;=$J41,DT$7&lt;=$K41),($D41*(1-$P41)/$N41),0))),IF(AND(DT$7&gt;=$J41,DT$7&lt;=$K41),(($D41-$O41)/$N41),0))))),(((IF(Data!$C$2&gt;0,(IF(OR(DT$5=Data!$F$2,DT$5=Data!$G$2,(IF(COUNTIF(Data!$A$2:$A$939,DT$7),DT$7=(VLOOKUP(DT$7,Data!$A$2:$A$852,1,FALSE)),0))),"H",IF(AND(DT$7&gt;=$J41,DT$7&lt;=$L41),($D41*$P41/$M41),0))),IF(AND(DT$7&gt;=$J41,DT$7&lt;=$L41),(($D41*$P41)/$M41),0))))))</f>
        <v>H</v>
      </c>
      <c r="DU42" s="37">
        <f>IF(DU$7&gt;$L41,(((IF(Data!$C$2&gt;0,(IF(OR(DU$5=Data!$F$2,DU$5=Data!$G$2,(IF(COUNTIF(Data!$A$2:$A$939,DU$7),DU$7=(VLOOKUP(DU$7,Data!$A$2:$A$852,1,FALSE)),0))),"H",IF(AND(DU$7&gt;=$J41,DU$7&lt;=$K41),($D41*(1-$P41)/$N41),0))),IF(AND(DU$7&gt;=$J41,DU$7&lt;=$K41),(($D41-$O41)/$N41),0))))),(((IF(Data!$C$2&gt;0,(IF(OR(DU$5=Data!$F$2,DU$5=Data!$G$2,(IF(COUNTIF(Data!$A$2:$A$939,DU$7),DU$7=(VLOOKUP(DU$7,Data!$A$2:$A$852,1,FALSE)),0))),"H",IF(AND(DU$7&gt;=$J41,DU$7&lt;=$L41),($D41*$P41/$M41),0))),IF(AND(DU$7&gt;=$J41,DU$7&lt;=$L41),(($D41*$P41)/$M41),0))))))</f>
        <v>0</v>
      </c>
      <c r="DV42" s="37">
        <f>IF(DV$7&gt;$L41,(((IF(Data!$C$2&gt;0,(IF(OR(DV$5=Data!$F$2,DV$5=Data!$G$2,(IF(COUNTIF(Data!$A$2:$A$939,DV$7),DV$7=(VLOOKUP(DV$7,Data!$A$2:$A$852,1,FALSE)),0))),"H",IF(AND(DV$7&gt;=$J41,DV$7&lt;=$K41),($D41*(1-$P41)/$N41),0))),IF(AND(DV$7&gt;=$J41,DV$7&lt;=$K41),(($D41-$O41)/$N41),0))))),(((IF(Data!$C$2&gt;0,(IF(OR(DV$5=Data!$F$2,DV$5=Data!$G$2,(IF(COUNTIF(Data!$A$2:$A$939,DV$7),DV$7=(VLOOKUP(DV$7,Data!$A$2:$A$852,1,FALSE)),0))),"H",IF(AND(DV$7&gt;=$J41,DV$7&lt;=$L41),($D41*$P41/$M41),0))),IF(AND(DV$7&gt;=$J41,DV$7&lt;=$L41),(($D41*$P41)/$M41),0))))))</f>
        <v>0</v>
      </c>
      <c r="DW42" s="37">
        <f>IF(DW$7&gt;$L41,(((IF(Data!$C$2&gt;0,(IF(OR(DW$5=Data!$F$2,DW$5=Data!$G$2,(IF(COUNTIF(Data!$A$2:$A$939,DW$7),DW$7=(VLOOKUP(DW$7,Data!$A$2:$A$852,1,FALSE)),0))),"H",IF(AND(DW$7&gt;=$J41,DW$7&lt;=$K41),($D41*(1-$P41)/$N41),0))),IF(AND(DW$7&gt;=$J41,DW$7&lt;=$K41),(($D41-$O41)/$N41),0))))),(((IF(Data!$C$2&gt;0,(IF(OR(DW$5=Data!$F$2,DW$5=Data!$G$2,(IF(COUNTIF(Data!$A$2:$A$939,DW$7),DW$7=(VLOOKUP(DW$7,Data!$A$2:$A$852,1,FALSE)),0))),"H",IF(AND(DW$7&gt;=$J41,DW$7&lt;=$L41),($D41*$P41/$M41),0))),IF(AND(DW$7&gt;=$J41,DW$7&lt;=$L41),(($D41*$P41)/$M41),0))))))</f>
        <v>0</v>
      </c>
      <c r="DX42" s="37">
        <f>IF(DX$7&gt;$L41,(((IF(Data!$C$2&gt;0,(IF(OR(DX$5=Data!$F$2,DX$5=Data!$G$2,(IF(COUNTIF(Data!$A$2:$A$939,DX$7),DX$7=(VLOOKUP(DX$7,Data!$A$2:$A$852,1,FALSE)),0))),"H",IF(AND(DX$7&gt;=$J41,DX$7&lt;=$K41),($D41*(1-$P41)/$N41),0))),IF(AND(DX$7&gt;=$J41,DX$7&lt;=$K41),(($D41-$O41)/$N41),0))))),(((IF(Data!$C$2&gt;0,(IF(OR(DX$5=Data!$F$2,DX$5=Data!$G$2,(IF(COUNTIF(Data!$A$2:$A$939,DX$7),DX$7=(VLOOKUP(DX$7,Data!$A$2:$A$852,1,FALSE)),0))),"H",IF(AND(DX$7&gt;=$J41,DX$7&lt;=$L41),($D41*$P41/$M41),0))),IF(AND(DX$7&gt;=$J41,DX$7&lt;=$L41),(($D41*$P41)/$M41),0))))))</f>
        <v>0</v>
      </c>
      <c r="DY42" s="37">
        <f>IF(DY$7&gt;$L41,(((IF(Data!$C$2&gt;0,(IF(OR(DY$5=Data!$F$2,DY$5=Data!$G$2,(IF(COUNTIF(Data!$A$2:$A$939,DY$7),DY$7=(VLOOKUP(DY$7,Data!$A$2:$A$852,1,FALSE)),0))),"H",IF(AND(DY$7&gt;=$J41,DY$7&lt;=$K41),($D41*(1-$P41)/$N41),0))),IF(AND(DY$7&gt;=$J41,DY$7&lt;=$K41),(($D41-$O41)/$N41),0))))),(((IF(Data!$C$2&gt;0,(IF(OR(DY$5=Data!$F$2,DY$5=Data!$G$2,(IF(COUNTIF(Data!$A$2:$A$939,DY$7),DY$7=(VLOOKUP(DY$7,Data!$A$2:$A$852,1,FALSE)),0))),"H",IF(AND(DY$7&gt;=$J41,DY$7&lt;=$L41),($D41*$P41/$M41),0))),IF(AND(DY$7&gt;=$J41,DY$7&lt;=$L41),(($D41*$P41)/$M41),0))))))</f>
        <v>16</v>
      </c>
      <c r="DZ42" s="37" t="str">
        <f>IF(DZ$7&gt;$L41,(((IF(Data!$C$2&gt;0,(IF(OR(DZ$5=Data!$F$2,DZ$5=Data!$G$2,(IF(COUNTIF(Data!$A$2:$A$939,DZ$7),DZ$7=(VLOOKUP(DZ$7,Data!$A$2:$A$852,1,FALSE)),0))),"H",IF(AND(DZ$7&gt;=$J41,DZ$7&lt;=$K41),($D41*(1-$P41)/$N41),0))),IF(AND(DZ$7&gt;=$J41,DZ$7&lt;=$K41),(($D41-$O41)/$N41),0))))),(((IF(Data!$C$2&gt;0,(IF(OR(DZ$5=Data!$F$2,DZ$5=Data!$G$2,(IF(COUNTIF(Data!$A$2:$A$939,DZ$7),DZ$7=(VLOOKUP(DZ$7,Data!$A$2:$A$852,1,FALSE)),0))),"H",IF(AND(DZ$7&gt;=$J41,DZ$7&lt;=$L41),($D41*$P41/$M41),0))),IF(AND(DZ$7&gt;=$J41,DZ$7&lt;=$L41),(($D41*$P41)/$M41),0))))))</f>
        <v>H</v>
      </c>
      <c r="EA42" s="37" t="str">
        <f>IF(EA$7&gt;$L41,(((IF(Data!$C$2&gt;0,(IF(OR(EA$5=Data!$F$2,EA$5=Data!$G$2,(IF(COUNTIF(Data!$A$2:$A$939,EA$7),EA$7=(VLOOKUP(EA$7,Data!$A$2:$A$852,1,FALSE)),0))),"H",IF(AND(EA$7&gt;=$J41,EA$7&lt;=$K41),($D41*(1-$P41)/$N41),0))),IF(AND(EA$7&gt;=$J41,EA$7&lt;=$K41),(($D41-$O41)/$N41),0))))),(((IF(Data!$C$2&gt;0,(IF(OR(EA$5=Data!$F$2,EA$5=Data!$G$2,(IF(COUNTIF(Data!$A$2:$A$939,EA$7),EA$7=(VLOOKUP(EA$7,Data!$A$2:$A$852,1,FALSE)),0))),"H",IF(AND(EA$7&gt;=$J41,EA$7&lt;=$L41),($D41*$P41/$M41),0))),IF(AND(EA$7&gt;=$J41,EA$7&lt;=$L41),(($D41*$P41)/$M41),0))))))</f>
        <v>H</v>
      </c>
      <c r="EB42" s="37">
        <f>IF(EB$7&gt;$L41,(((IF(Data!$C$2&gt;0,(IF(OR(EB$5=Data!$F$2,EB$5=Data!$G$2,(IF(COUNTIF(Data!$A$2:$A$939,EB$7),EB$7=(VLOOKUP(EB$7,Data!$A$2:$A$852,1,FALSE)),0))),"H",IF(AND(EB$7&gt;=$J41,EB$7&lt;=$K41),($D41*(1-$P41)/$N41),0))),IF(AND(EB$7&gt;=$J41,EB$7&lt;=$K41),(($D41-$O41)/$N41),0))))),(((IF(Data!$C$2&gt;0,(IF(OR(EB$5=Data!$F$2,EB$5=Data!$G$2,(IF(COUNTIF(Data!$A$2:$A$939,EB$7),EB$7=(VLOOKUP(EB$7,Data!$A$2:$A$852,1,FALSE)),0))),"H",IF(AND(EB$7&gt;=$J41,EB$7&lt;=$L41),($D41*$P41/$M41),0))),IF(AND(EB$7&gt;=$J41,EB$7&lt;=$L41),(($D41*$P41)/$M41),0))))))</f>
        <v>16</v>
      </c>
      <c r="EC42" s="37">
        <f>IF(EC$7&gt;$L41,(((IF(Data!$C$2&gt;0,(IF(OR(EC$5=Data!$F$2,EC$5=Data!$G$2,(IF(COUNTIF(Data!$A$2:$A$939,EC$7),EC$7=(VLOOKUP(EC$7,Data!$A$2:$A$852,1,FALSE)),0))),"H",IF(AND(EC$7&gt;=$J41,EC$7&lt;=$K41),($D41*(1-$P41)/$N41),0))),IF(AND(EC$7&gt;=$J41,EC$7&lt;=$K41),(($D41-$O41)/$N41),0))))),(((IF(Data!$C$2&gt;0,(IF(OR(EC$5=Data!$F$2,EC$5=Data!$G$2,(IF(COUNTIF(Data!$A$2:$A$939,EC$7),EC$7=(VLOOKUP(EC$7,Data!$A$2:$A$852,1,FALSE)),0))),"H",IF(AND(EC$7&gt;=$J41,EC$7&lt;=$L41),($D41*$P41/$M41),0))),IF(AND(EC$7&gt;=$J41,EC$7&lt;=$L41),(($D41*$P41)/$M41),0))))))</f>
        <v>0</v>
      </c>
      <c r="ED42" s="37">
        <f>IF(ED$7&gt;$L41,(((IF(Data!$C$2&gt;0,(IF(OR(ED$5=Data!$F$2,ED$5=Data!$G$2,(IF(COUNTIF(Data!$A$2:$A$939,ED$7),ED$7=(VLOOKUP(ED$7,Data!$A$2:$A$852,1,FALSE)),0))),"H",IF(AND(ED$7&gt;=$J41,ED$7&lt;=$K41),($D41*(1-$P41)/$N41),0))),IF(AND(ED$7&gt;=$J41,ED$7&lt;=$K41),(($D41-$O41)/$N41),0))))),(((IF(Data!$C$2&gt;0,(IF(OR(ED$5=Data!$F$2,ED$5=Data!$G$2,(IF(COUNTIF(Data!$A$2:$A$939,ED$7),ED$7=(VLOOKUP(ED$7,Data!$A$2:$A$852,1,FALSE)),0))),"H",IF(AND(ED$7&gt;=$J41,ED$7&lt;=$L41),($D41*$P41/$M41),0))),IF(AND(ED$7&gt;=$J41,ED$7&lt;=$L41),(($D41*$P41)/$M41),0))))))</f>
        <v>0</v>
      </c>
      <c r="EE42" s="37">
        <f>IF(EE$7&gt;$L41,(((IF(Data!$C$2&gt;0,(IF(OR(EE$5=Data!$F$2,EE$5=Data!$G$2,(IF(COUNTIF(Data!$A$2:$A$939,EE$7),EE$7=(VLOOKUP(EE$7,Data!$A$2:$A$852,1,FALSE)),0))),"H",IF(AND(EE$7&gt;=$J41,EE$7&lt;=$K41),($D41*(1-$P41)/$N41),0))),IF(AND(EE$7&gt;=$J41,EE$7&lt;=$K41),(($D41-$O41)/$N41),0))))),(((IF(Data!$C$2&gt;0,(IF(OR(EE$5=Data!$F$2,EE$5=Data!$G$2,(IF(COUNTIF(Data!$A$2:$A$939,EE$7),EE$7=(VLOOKUP(EE$7,Data!$A$2:$A$852,1,FALSE)),0))),"H",IF(AND(EE$7&gt;=$J41,EE$7&lt;=$L41),($D41*$P41/$M41),0))),IF(AND(EE$7&gt;=$J41,EE$7&lt;=$L41),(($D41*$P41)/$M41),0))))))</f>
        <v>0</v>
      </c>
      <c r="EF42" s="37">
        <f>IF(EF$7&gt;$L41,(((IF(Data!$C$2&gt;0,(IF(OR(EF$5=Data!$F$2,EF$5=Data!$G$2,(IF(COUNTIF(Data!$A$2:$A$939,EF$7),EF$7=(VLOOKUP(EF$7,Data!$A$2:$A$852,1,FALSE)),0))),"H",IF(AND(EF$7&gt;=$J41,EF$7&lt;=$K41),($D41*(1-$P41)/$N41),0))),IF(AND(EF$7&gt;=$J41,EF$7&lt;=$K41),(($D41-$O41)/$N41),0))))),(((IF(Data!$C$2&gt;0,(IF(OR(EF$5=Data!$F$2,EF$5=Data!$G$2,(IF(COUNTIF(Data!$A$2:$A$939,EF$7),EF$7=(VLOOKUP(EF$7,Data!$A$2:$A$852,1,FALSE)),0))),"H",IF(AND(EF$7&gt;=$J41,EF$7&lt;=$L41),($D41*$P41/$M41),0))),IF(AND(EF$7&gt;=$J41,EF$7&lt;=$L41),(($D41*$P41)/$M41),0))))))</f>
        <v>0</v>
      </c>
      <c r="EG42" s="37" t="str">
        <f>IF(EG$7&gt;$L41,(((IF(Data!$C$2&gt;0,(IF(OR(EG$5=Data!$F$2,EG$5=Data!$G$2,(IF(COUNTIF(Data!$A$2:$A$939,EG$7),EG$7=(VLOOKUP(EG$7,Data!$A$2:$A$852,1,FALSE)),0))),"H",IF(AND(EG$7&gt;=$J41,EG$7&lt;=$K41),($D41*(1-$P41)/$N41),0))),IF(AND(EG$7&gt;=$J41,EG$7&lt;=$K41),(($D41-$O41)/$N41),0))))),(((IF(Data!$C$2&gt;0,(IF(OR(EG$5=Data!$F$2,EG$5=Data!$G$2,(IF(COUNTIF(Data!$A$2:$A$939,EG$7),EG$7=(VLOOKUP(EG$7,Data!$A$2:$A$852,1,FALSE)),0))),"H",IF(AND(EG$7&gt;=$J41,EG$7&lt;=$L41),($D41*$P41/$M41),0))),IF(AND(EG$7&gt;=$J41,EG$7&lt;=$L41),(($D41*$P41)/$M41),0))))))</f>
        <v>H</v>
      </c>
      <c r="EH42" s="37" t="str">
        <f>IF(EH$7&gt;$L41,(((IF(Data!$C$2&gt;0,(IF(OR(EH$5=Data!$F$2,EH$5=Data!$G$2,(IF(COUNTIF(Data!$A$2:$A$939,EH$7),EH$7=(VLOOKUP(EH$7,Data!$A$2:$A$852,1,FALSE)),0))),"H",IF(AND(EH$7&gt;=$J41,EH$7&lt;=$K41),($D41*(1-$P41)/$N41),0))),IF(AND(EH$7&gt;=$J41,EH$7&lt;=$K41),(($D41-$O41)/$N41),0))))),(((IF(Data!$C$2&gt;0,(IF(OR(EH$5=Data!$F$2,EH$5=Data!$G$2,(IF(COUNTIF(Data!$A$2:$A$939,EH$7),EH$7=(VLOOKUP(EH$7,Data!$A$2:$A$852,1,FALSE)),0))),"H",IF(AND(EH$7&gt;=$J41,EH$7&lt;=$L41),($D41*$P41/$M41),0))),IF(AND(EH$7&gt;=$J41,EH$7&lt;=$L41),(($D41*$P41)/$M41),0))))))</f>
        <v>H</v>
      </c>
      <c r="EI42" s="37">
        <f>IF(EI$7&gt;$L41,(((IF(Data!$C$2&gt;0,(IF(OR(EI$5=Data!$F$2,EI$5=Data!$G$2,(IF(COUNTIF(Data!$A$2:$A$939,EI$7),EI$7=(VLOOKUP(EI$7,Data!$A$2:$A$852,1,FALSE)),0))),"H",IF(AND(EI$7&gt;=$J41,EI$7&lt;=$K41),($D41*(1-$P41)/$N41),0))),IF(AND(EI$7&gt;=$J41,EI$7&lt;=$K41),(($D41-$O41)/$N41),0))))),(((IF(Data!$C$2&gt;0,(IF(OR(EI$5=Data!$F$2,EI$5=Data!$G$2,(IF(COUNTIF(Data!$A$2:$A$939,EI$7),EI$7=(VLOOKUP(EI$7,Data!$A$2:$A$852,1,FALSE)),0))),"H",IF(AND(EI$7&gt;=$J41,EI$7&lt;=$L41),($D41*$P41/$M41),0))),IF(AND(EI$7&gt;=$J41,EI$7&lt;=$L41),(($D41*$P41)/$M41),0))))))</f>
        <v>0</v>
      </c>
      <c r="EJ42" s="37">
        <f>IF(EJ$7&gt;$L41,(((IF(Data!$C$2&gt;0,(IF(OR(EJ$5=Data!$F$2,EJ$5=Data!$G$2,(IF(COUNTIF(Data!$A$2:$A$939,EJ$7),EJ$7=(VLOOKUP(EJ$7,Data!$A$2:$A$852,1,FALSE)),0))),"H",IF(AND(EJ$7&gt;=$J41,EJ$7&lt;=$K41),($D41*(1-$P41)/$N41),0))),IF(AND(EJ$7&gt;=$J41,EJ$7&lt;=$K41),(($D41-$O41)/$N41),0))))),(((IF(Data!$C$2&gt;0,(IF(OR(EJ$5=Data!$F$2,EJ$5=Data!$G$2,(IF(COUNTIF(Data!$A$2:$A$939,EJ$7),EJ$7=(VLOOKUP(EJ$7,Data!$A$2:$A$852,1,FALSE)),0))),"H",IF(AND(EJ$7&gt;=$J41,EJ$7&lt;=$L41),($D41*$P41/$M41),0))),IF(AND(EJ$7&gt;=$J41,EJ$7&lt;=$L41),(($D41*$P41)/$M41),0))))))</f>
        <v>0</v>
      </c>
      <c r="EK42" s="37">
        <f>IF(EK$7&gt;$L41,(((IF(Data!$C$2&gt;0,(IF(OR(EK$5=Data!$F$2,EK$5=Data!$G$2,(IF(COUNTIF(Data!$A$2:$A$939,EK$7),EK$7=(VLOOKUP(EK$7,Data!$A$2:$A$852,1,FALSE)),0))),"H",IF(AND(EK$7&gt;=$J41,EK$7&lt;=$K41),($D41*(1-$P41)/$N41),0))),IF(AND(EK$7&gt;=$J41,EK$7&lt;=$K41),(($D41-$O41)/$N41),0))))),(((IF(Data!$C$2&gt;0,(IF(OR(EK$5=Data!$F$2,EK$5=Data!$G$2,(IF(COUNTIF(Data!$A$2:$A$939,EK$7),EK$7=(VLOOKUP(EK$7,Data!$A$2:$A$852,1,FALSE)),0))),"H",IF(AND(EK$7&gt;=$J41,EK$7&lt;=$L41),($D41*$P41/$M41),0))),IF(AND(EK$7&gt;=$J41,EK$7&lt;=$L41),(($D41*$P41)/$M41),0))))))</f>
        <v>0</v>
      </c>
      <c r="EL42" s="37">
        <f>IF(EL$7&gt;$L41,(((IF(Data!$C$2&gt;0,(IF(OR(EL$5=Data!$F$2,EL$5=Data!$G$2,(IF(COUNTIF(Data!$A$2:$A$939,EL$7),EL$7=(VLOOKUP(EL$7,Data!$A$2:$A$852,1,FALSE)),0))),"H",IF(AND(EL$7&gt;=$J41,EL$7&lt;=$K41),($D41*(1-$P41)/$N41),0))),IF(AND(EL$7&gt;=$J41,EL$7&lt;=$K41),(($D41-$O41)/$N41),0))))),(((IF(Data!$C$2&gt;0,(IF(OR(EL$5=Data!$F$2,EL$5=Data!$G$2,(IF(COUNTIF(Data!$A$2:$A$939,EL$7),EL$7=(VLOOKUP(EL$7,Data!$A$2:$A$852,1,FALSE)),0))),"H",IF(AND(EL$7&gt;=$J41,EL$7&lt;=$L41),($D41*$P41/$M41),0))),IF(AND(EL$7&gt;=$J41,EL$7&lt;=$L41),(($D41*$P41)/$M41),0))))))</f>
        <v>0</v>
      </c>
      <c r="EM42" s="37">
        <f>IF(EM$7&gt;$L41,(((IF(Data!$C$2&gt;0,(IF(OR(EM$5=Data!$F$2,EM$5=Data!$G$2,(IF(COUNTIF(Data!$A$2:$A$939,EM$7),EM$7=(VLOOKUP(EM$7,Data!$A$2:$A$852,1,FALSE)),0))),"H",IF(AND(EM$7&gt;=$J41,EM$7&lt;=$K41),($D41*(1-$P41)/$N41),0))),IF(AND(EM$7&gt;=$J41,EM$7&lt;=$K41),(($D41-$O41)/$N41),0))))),(((IF(Data!$C$2&gt;0,(IF(OR(EM$5=Data!$F$2,EM$5=Data!$G$2,(IF(COUNTIF(Data!$A$2:$A$939,EM$7),EM$7=(VLOOKUP(EM$7,Data!$A$2:$A$852,1,FALSE)),0))),"H",IF(AND(EM$7&gt;=$J41,EM$7&lt;=$L41),($D41*$P41/$M41),0))),IF(AND(EM$7&gt;=$J41,EM$7&lt;=$L41),(($D41*$P41)/$M41),0))))))</f>
        <v>0</v>
      </c>
      <c r="EN42" s="37" t="str">
        <f>IF(EN$7&gt;$L41,(((IF(Data!$C$2&gt;0,(IF(OR(EN$5=Data!$F$2,EN$5=Data!$G$2,(IF(COUNTIF(Data!$A$2:$A$939,EN$7),EN$7=(VLOOKUP(EN$7,Data!$A$2:$A$852,1,FALSE)),0))),"H",IF(AND(EN$7&gt;=$J41,EN$7&lt;=$K41),($D41*(1-$P41)/$N41),0))),IF(AND(EN$7&gt;=$J41,EN$7&lt;=$K41),(($D41-$O41)/$N41),0))))),(((IF(Data!$C$2&gt;0,(IF(OR(EN$5=Data!$F$2,EN$5=Data!$G$2,(IF(COUNTIF(Data!$A$2:$A$939,EN$7),EN$7=(VLOOKUP(EN$7,Data!$A$2:$A$852,1,FALSE)),0))),"H",IF(AND(EN$7&gt;=$J41,EN$7&lt;=$L41),($D41*$P41/$M41),0))),IF(AND(EN$7&gt;=$J41,EN$7&lt;=$L41),(($D41*$P41)/$M41),0))))))</f>
        <v>H</v>
      </c>
      <c r="EO42" s="38" t="str">
        <f>IF(EO$7&gt;$L41,(((IF(Data!$C$2&gt;0,(IF(OR(EO$5=Data!$F$2,EO$5=Data!$G$2,(IF(COUNTIF(Data!$A$2:$A$939,EO$7),EO$7=(VLOOKUP(EO$7,Data!$A$2:$A$852,1,FALSE)),0))),"H",IF(AND(EO$7&gt;=$J41,EO$7&lt;=$K41),($D41*(1-$P41)/$N41),0))),IF(AND(EO$7&gt;=$J41,EO$7&lt;=$K41),(($D41-$O41)/$N41),0))))),(((IF(Data!$C$2&gt;0,(IF(OR(EO$5=Data!$F$2,EO$5=Data!$G$2,(IF(COUNTIF(Data!$A$2:$A$939,EO$7),EO$7=(VLOOKUP(EO$7,Data!$A$2:$A$852,1,FALSE)),0))),"H",IF(AND(EO$7&gt;=$J41,EO$7&lt;=$L41),($D41*$P41/$M41),0))),IF(AND(EO$7&gt;=$J41,EO$7&lt;=$L41),(($D41*$P41)/$M41),0))))))</f>
        <v>H</v>
      </c>
      <c r="EP42" s="8" t="s">
        <v>48</v>
      </c>
      <c r="EQ42" s="18">
        <f>SUM(T42:EO42)-D41</f>
        <v>0</v>
      </c>
    </row>
    <row r="43" spans="1:147" ht="30" customHeight="1" thickTop="1">
      <c r="A43" s="370"/>
      <c r="B43" s="368"/>
      <c r="C43" s="368" t="s">
        <v>206</v>
      </c>
      <c r="D43" s="346">
        <v>24</v>
      </c>
      <c r="E43" s="350">
        <v>45170</v>
      </c>
      <c r="F43" s="350">
        <v>45174</v>
      </c>
      <c r="G43" s="348">
        <f>IF(F43&gt;0,(IF(E43&gt;0,IF(Data!$C$2&gt;0,((NETWORKDAYS.INTL(E43,F43,Data!$C$2,Data!$A$2:$A$1242))),((F43-E43)+1)),0)),0)</f>
        <v>3</v>
      </c>
      <c r="H43" s="346">
        <f>I43*D43</f>
        <v>24</v>
      </c>
      <c r="I43" s="362">
        <v>1</v>
      </c>
      <c r="J43" s="350">
        <v>45160</v>
      </c>
      <c r="K43" s="350">
        <v>45161</v>
      </c>
      <c r="L43" s="350">
        <f>IF(K43&gt;=$EJ$3,$EJ$3,K43)</f>
        <v>45161</v>
      </c>
      <c r="M43" s="348">
        <f>IF(L43&gt;0,(IF(J43&gt;0,IF(Data!$C$2&gt;0,((NETWORKDAYS.INTL(J43,L43,Data!$C$2,Data!$A$2:$A$1242))),((L43-J43)+1)),0)),0)</f>
        <v>2</v>
      </c>
      <c r="N43" s="348">
        <f>IF(P43=1,0,IF(L43&gt;0,(IF(J43&gt;0,IF(Data!$C$2&gt;0,(((NETWORKDAYS.INTL($EJ$3,K43,Data!$C$2,Data!$A$2:$A$1242)))-1),((-$EJ$3+K43))),0)),0))</f>
        <v>0</v>
      </c>
      <c r="O43" s="346">
        <f>P43*D43</f>
        <v>24</v>
      </c>
      <c r="P43" s="362">
        <v>1</v>
      </c>
      <c r="Q43" s="344">
        <f>IF(K43&gt;0,F43-K43,0)</f>
        <v>13</v>
      </c>
      <c r="R43" s="346">
        <f>IF(K43&gt;0,O43-H43,0)</f>
        <v>0</v>
      </c>
      <c r="S43" s="341">
        <f>IF(P43&gt;0,P43-I43,0)</f>
        <v>0</v>
      </c>
      <c r="T43" s="33">
        <f>IF(Data!$C$2&gt;0,(IF(OR(T$5=Data!$F$2,T$5=Data!$G$2,(IF(COUNTIF(Data!$A$2:$A$939,T$7),T$7=(VLOOKUP(T$7,Data!$A$2:$A$852,1,FALSE)),0))),"H",IF(AND(T$7&gt;=$E43,T$7&lt;=$F43),($D43/$G43),0))),IF(AND(T$7&gt;=$E43,T$7&lt;=$F43),($D43/$G43),0))</f>
        <v>0</v>
      </c>
      <c r="U43" s="34">
        <f>IF(Data!$C$2&gt;0,(IF(OR(U$5=Data!$F$2,U$5=Data!$G$2,(IF(COUNTIF(Data!$A$2:$A$939,U$7),U$7=(VLOOKUP(U$7,Data!$A$2:$A$852,1,FALSE)),0))),"H",IF(AND(U$7&gt;=$E43,U$7&lt;=$F43),($D43/$G43),0))),IF(AND(U$7&gt;=$E43,U$7&lt;=$F43),($D43/$G43),0))</f>
        <v>0</v>
      </c>
      <c r="V43" s="34">
        <f>IF(Data!$C$2&gt;0,(IF(OR(V$5=Data!$F$2,V$5=Data!$G$2,(IF(COUNTIF(Data!$A$2:$A$939,V$7),V$7=(VLOOKUP(V$7,Data!$A$2:$A$852,1,FALSE)),0))),"H",IF(AND(V$7&gt;=$E43,V$7&lt;=$F43),($D43/$G43),0))),IF(AND(V$7&gt;=$E43,V$7&lt;=$F43),($D43/$G43),0))</f>
        <v>0</v>
      </c>
      <c r="W43" s="34">
        <f>IF(Data!$C$2&gt;0,(IF(OR(W$5=Data!$F$2,W$5=Data!$G$2,(IF(COUNTIF(Data!$A$2:$A$939,W$7),W$7=(VLOOKUP(W$7,Data!$A$2:$A$852,1,FALSE)),0))),"H",IF(AND(W$7&gt;=$E43,W$7&lt;=$F43),($D43/$G43),0))),IF(AND(W$7&gt;=$E43,W$7&lt;=$F43),($D43/$G43),0))</f>
        <v>0</v>
      </c>
      <c r="X43" s="34">
        <f>IF(Data!$C$2&gt;0,(IF(OR(X$5=Data!$F$2,X$5=Data!$G$2,(IF(COUNTIF(Data!$A$2:$A$939,X$7),X$7=(VLOOKUP(X$7,Data!$A$2:$A$852,1,FALSE)),0))),"H",IF(AND(X$7&gt;=$E43,X$7&lt;=$F43),($D43/$G43),0))),IF(AND(X$7&gt;=$E43,X$7&lt;=$F43),($D43/$G43),0))</f>
        <v>0</v>
      </c>
      <c r="Y43" s="34" t="str">
        <f>IF(Data!$C$2&gt;0,(IF(OR(Y$5=Data!$F$2,Y$5=Data!$G$2,(IF(COUNTIF(Data!$A$2:$A$939,Y$7),Y$7=(VLOOKUP(Y$7,Data!$A$2:$A$852,1,FALSE)),0))),"H",IF(AND(Y$7&gt;=$E43,Y$7&lt;=$F43),($D43/$G43),0))),IF(AND(Y$7&gt;=$E43,Y$7&lt;=$F43),($D43/$G43),0))</f>
        <v>H</v>
      </c>
      <c r="Z43" s="34" t="str">
        <f>IF(Data!$C$2&gt;0,(IF(OR(Z$5=Data!$F$2,Z$5=Data!$G$2,(IF(COUNTIF(Data!$A$2:$A$939,Z$7),Z$7=(VLOOKUP(Z$7,Data!$A$2:$A$852,1,FALSE)),0))),"H",IF(AND(Z$7&gt;=$E43,Z$7&lt;=$F43),($D43/$G43),0))),IF(AND(Z$7&gt;=$E43,Z$7&lt;=$F43),($D43/$G43),0))</f>
        <v>H</v>
      </c>
      <c r="AA43" s="34">
        <f>IF(Data!$C$2&gt;0,(IF(OR(AA$5=Data!$F$2,AA$5=Data!$G$2,(IF(COUNTIF(Data!$A$2:$A$939,AA$7),AA$7=(VLOOKUP(AA$7,Data!$A$2:$A$852,1,FALSE)),0))),"H",IF(AND(AA$7&gt;=$E43,AA$7&lt;=$F43),($D43/$G43),0))),IF(AND(AA$7&gt;=$E43,AA$7&lt;=$F43),($D43/$G43),0))</f>
        <v>0</v>
      </c>
      <c r="AB43" s="34">
        <f>IF(Data!$C$2&gt;0,(IF(OR(AB$5=Data!$F$2,AB$5=Data!$G$2,(IF(COUNTIF(Data!$A$2:$A$939,AB$7),AB$7=(VLOOKUP(AB$7,Data!$A$2:$A$852,1,FALSE)),0))),"H",IF(AND(AB$7&gt;=$E43,AB$7&lt;=$F43),($D43/$G43),0))),IF(AND(AB$7&gt;=$E43,AB$7&lt;=$F43),($D43/$G43),0))</f>
        <v>0</v>
      </c>
      <c r="AC43" s="34">
        <f>IF(Data!$C$2&gt;0,(IF(OR(AC$5=Data!$F$2,AC$5=Data!$G$2,(IF(COUNTIF(Data!$A$2:$A$939,AC$7),AC$7=(VLOOKUP(AC$7,Data!$A$2:$A$852,1,FALSE)),0))),"H",IF(AND(AC$7&gt;=$E43,AC$7&lt;=$F43),($D43/$G43),0))),IF(AND(AC$7&gt;=$E43,AC$7&lt;=$F43),($D43/$G43),0))</f>
        <v>0</v>
      </c>
      <c r="AD43" s="34">
        <f>IF(Data!$C$2&gt;0,(IF(OR(AD$5=Data!$F$2,AD$5=Data!$G$2,(IF(COUNTIF(Data!$A$2:$A$939,AD$7),AD$7=(VLOOKUP(AD$7,Data!$A$2:$A$852,1,FALSE)),0))),"H",IF(AND(AD$7&gt;=$E43,AD$7&lt;=$F43),($D43/$G43),0))),IF(AND(AD$7&gt;=$E43,AD$7&lt;=$F43),($D43/$G43),0))</f>
        <v>0</v>
      </c>
      <c r="AE43" s="34">
        <f>IF(Data!$C$2&gt;0,(IF(OR(AE$5=Data!$F$2,AE$5=Data!$G$2,(IF(COUNTIF(Data!$A$2:$A$939,AE$7),AE$7=(VLOOKUP(AE$7,Data!$A$2:$A$852,1,FALSE)),0))),"H",IF(AND(AE$7&gt;=$E43,AE$7&lt;=$F43),($D43/$G43),0))),IF(AND(AE$7&gt;=$E43,AE$7&lt;=$F43),($D43/$G43),0))</f>
        <v>0</v>
      </c>
      <c r="AF43" s="34" t="str">
        <f>IF(Data!$C$2&gt;0,(IF(OR(AF$5=Data!$F$2,AF$5=Data!$G$2,(IF(COUNTIF(Data!$A$2:$A$939,AF$7),AF$7=(VLOOKUP(AF$7,Data!$A$2:$A$852,1,FALSE)),0))),"H",IF(AND(AF$7&gt;=$E43,AF$7&lt;=$F43),($D43/$G43),0))),IF(AND(AF$7&gt;=$E43,AF$7&lt;=$F43),($D43/$G43),0))</f>
        <v>H</v>
      </c>
      <c r="AG43" s="34" t="str">
        <f>IF(Data!$C$2&gt;0,(IF(OR(AG$5=Data!$F$2,AG$5=Data!$G$2,(IF(COUNTIF(Data!$A$2:$A$939,AG$7),AG$7=(VLOOKUP(AG$7,Data!$A$2:$A$852,1,FALSE)),0))),"H",IF(AND(AG$7&gt;=$E43,AG$7&lt;=$F43),($D43/$G43),0))),IF(AND(AG$7&gt;=$E43,AG$7&lt;=$F43),($D43/$G43),0))</f>
        <v>H</v>
      </c>
      <c r="AH43" s="34">
        <f>IF(Data!$C$2&gt;0,(IF(OR(AH$5=Data!$F$2,AH$5=Data!$G$2,(IF(COUNTIF(Data!$A$2:$A$939,AH$7),AH$7=(VLOOKUP(AH$7,Data!$A$2:$A$852,1,FALSE)),0))),"H",IF(AND(AH$7&gt;=$E43,AH$7&lt;=$F43),($D43/$G43),0))),IF(AND(AH$7&gt;=$E43,AH$7&lt;=$F43),($D43/$G43),0))</f>
        <v>0</v>
      </c>
      <c r="AI43" s="34">
        <f>IF(Data!$C$2&gt;0,(IF(OR(AI$5=Data!$F$2,AI$5=Data!$G$2,(IF(COUNTIF(Data!$A$2:$A$939,AI$7),AI$7=(VLOOKUP(AI$7,Data!$A$2:$A$852,1,FALSE)),0))),"H",IF(AND(AI$7&gt;=$E43,AI$7&lt;=$F43),($D43/$G43),0))),IF(AND(AI$7&gt;=$E43,AI$7&lt;=$F43),($D43/$G43),0))</f>
        <v>0</v>
      </c>
      <c r="AJ43" s="34">
        <f>IF(Data!$C$2&gt;0,(IF(OR(AJ$5=Data!$F$2,AJ$5=Data!$G$2,(IF(COUNTIF(Data!$A$2:$A$939,AJ$7),AJ$7=(VLOOKUP(AJ$7,Data!$A$2:$A$852,1,FALSE)),0))),"H",IF(AND(AJ$7&gt;=$E43,AJ$7&lt;=$F43),($D43/$G43),0))),IF(AND(AJ$7&gt;=$E43,AJ$7&lt;=$F43),($D43/$G43),0))</f>
        <v>0</v>
      </c>
      <c r="AK43" s="34">
        <f>IF(Data!$C$2&gt;0,(IF(OR(AK$5=Data!$F$2,AK$5=Data!$G$2,(IF(COUNTIF(Data!$A$2:$A$939,AK$7),AK$7=(VLOOKUP(AK$7,Data!$A$2:$A$852,1,FALSE)),0))),"H",IF(AND(AK$7&gt;=$E43,AK$7&lt;=$F43),($D43/$G43),0))),IF(AND(AK$7&gt;=$E43,AK$7&lt;=$F43),($D43/$G43),0))</f>
        <v>0</v>
      </c>
      <c r="AL43" s="34">
        <f>IF(Data!$C$2&gt;0,(IF(OR(AL$5=Data!$F$2,AL$5=Data!$G$2,(IF(COUNTIF(Data!$A$2:$A$939,AL$7),AL$7=(VLOOKUP(AL$7,Data!$A$2:$A$852,1,FALSE)),0))),"H",IF(AND(AL$7&gt;=$E43,AL$7&lt;=$F43),($D43/$G43),0))),IF(AND(AL$7&gt;=$E43,AL$7&lt;=$F43),($D43/$G43),0))</f>
        <v>0</v>
      </c>
      <c r="AM43" s="34" t="str">
        <f>IF(Data!$C$2&gt;0,(IF(OR(AM$5=Data!$F$2,AM$5=Data!$G$2,(IF(COUNTIF(Data!$A$2:$A$939,AM$7),AM$7=(VLOOKUP(AM$7,Data!$A$2:$A$852,1,FALSE)),0))),"H",IF(AND(AM$7&gt;=$E43,AM$7&lt;=$F43),($D43/$G43),0))),IF(AND(AM$7&gt;=$E43,AM$7&lt;=$F43),($D43/$G43),0))</f>
        <v>H</v>
      </c>
      <c r="AN43" s="34" t="str">
        <f>IF(Data!$C$2&gt;0,(IF(OR(AN$5=Data!$F$2,AN$5=Data!$G$2,(IF(COUNTIF(Data!$A$2:$A$939,AN$7),AN$7=(VLOOKUP(AN$7,Data!$A$2:$A$852,1,FALSE)),0))),"H",IF(AND(AN$7&gt;=$E43,AN$7&lt;=$F43),($D43/$G43),0))),IF(AND(AN$7&gt;=$E43,AN$7&lt;=$F43),($D43/$G43),0))</f>
        <v>H</v>
      </c>
      <c r="AO43" s="34">
        <f>IF(Data!$C$2&gt;0,(IF(OR(AO$5=Data!$F$2,AO$5=Data!$G$2,(IF(COUNTIF(Data!$A$2:$A$939,AO$7),AO$7=(VLOOKUP(AO$7,Data!$A$2:$A$852,1,FALSE)),0))),"H",IF(AND(AO$7&gt;=$E43,AO$7&lt;=$F43),($D43/$G43),0))),IF(AND(AO$7&gt;=$E43,AO$7&lt;=$F43),($D43/$G43),0))</f>
        <v>0</v>
      </c>
      <c r="AP43" s="34">
        <f>IF(Data!$C$2&gt;0,(IF(OR(AP$5=Data!$F$2,AP$5=Data!$G$2,(IF(COUNTIF(Data!$A$2:$A$939,AP$7),AP$7=(VLOOKUP(AP$7,Data!$A$2:$A$852,1,FALSE)),0))),"H",IF(AND(AP$7&gt;=$E43,AP$7&lt;=$F43),($D43/$G43),0))),IF(AND(AP$7&gt;=$E43,AP$7&lt;=$F43),($D43/$G43),0))</f>
        <v>0</v>
      </c>
      <c r="AQ43" s="34">
        <f>IF(Data!$C$2&gt;0,(IF(OR(AQ$5=Data!$F$2,AQ$5=Data!$G$2,(IF(COUNTIF(Data!$A$2:$A$939,AQ$7),AQ$7=(VLOOKUP(AQ$7,Data!$A$2:$A$852,1,FALSE)),0))),"H",IF(AND(AQ$7&gt;=$E43,AQ$7&lt;=$F43),($D43/$G43),0))),IF(AND(AQ$7&gt;=$E43,AQ$7&lt;=$F43),($D43/$G43),0))</f>
        <v>0</v>
      </c>
      <c r="AR43" s="34">
        <f>IF(Data!$C$2&gt;0,(IF(OR(AR$5=Data!$F$2,AR$5=Data!$G$2,(IF(COUNTIF(Data!$A$2:$A$939,AR$7),AR$7=(VLOOKUP(AR$7,Data!$A$2:$A$852,1,FALSE)),0))),"H",IF(AND(AR$7&gt;=$E43,AR$7&lt;=$F43),($D43/$G43),0))),IF(AND(AR$7&gt;=$E43,AR$7&lt;=$F43),($D43/$G43),0))</f>
        <v>0</v>
      </c>
      <c r="AS43" s="34">
        <f>IF(Data!$C$2&gt;0,(IF(OR(AS$5=Data!$F$2,AS$5=Data!$G$2,(IF(COUNTIF(Data!$A$2:$A$939,AS$7),AS$7=(VLOOKUP(AS$7,Data!$A$2:$A$852,1,FALSE)),0))),"H",IF(AND(AS$7&gt;=$E43,AS$7&lt;=$F43),($D43/$G43),0))),IF(AND(AS$7&gt;=$E43,AS$7&lt;=$F43),($D43/$G43),0))</f>
        <v>0</v>
      </c>
      <c r="AT43" s="34" t="str">
        <f>IF(Data!$C$2&gt;0,(IF(OR(AT$5=Data!$F$2,AT$5=Data!$G$2,(IF(COUNTIF(Data!$A$2:$A$939,AT$7),AT$7=(VLOOKUP(AT$7,Data!$A$2:$A$852,1,FALSE)),0))),"H",IF(AND(AT$7&gt;=$E43,AT$7&lt;=$F43),($D43/$G43),0))),IF(AND(AT$7&gt;=$E43,AT$7&lt;=$F43),($D43/$G43),0))</f>
        <v>H</v>
      </c>
      <c r="AU43" s="34" t="str">
        <f>IF(Data!$C$2&gt;0,(IF(OR(AU$5=Data!$F$2,AU$5=Data!$G$2,(IF(COUNTIF(Data!$A$2:$A$939,AU$7),AU$7=(VLOOKUP(AU$7,Data!$A$2:$A$852,1,FALSE)),0))),"H",IF(AND(AU$7&gt;=$E43,AU$7&lt;=$F43),($D43/$G43),0))),IF(AND(AU$7&gt;=$E43,AU$7&lt;=$F43),($D43/$G43),0))</f>
        <v>H</v>
      </c>
      <c r="AV43" s="34">
        <f>IF(Data!$C$2&gt;0,(IF(OR(AV$5=Data!$F$2,AV$5=Data!$G$2,(IF(COUNTIF(Data!$A$2:$A$939,AV$7),AV$7=(VLOOKUP(AV$7,Data!$A$2:$A$852,1,FALSE)),0))),"H",IF(AND(AV$7&gt;=$E43,AV$7&lt;=$F43),($D43/$G43),0))),IF(AND(AV$7&gt;=$E43,AV$7&lt;=$F43),($D43/$G43),0))</f>
        <v>0</v>
      </c>
      <c r="AW43" s="34">
        <f>IF(Data!$C$2&gt;0,(IF(OR(AW$5=Data!$F$2,AW$5=Data!$G$2,(IF(COUNTIF(Data!$A$2:$A$939,AW$7),AW$7=(VLOOKUP(AW$7,Data!$A$2:$A$852,1,FALSE)),0))),"H",IF(AND(AW$7&gt;=$E43,AW$7&lt;=$F43),($D43/$G43),0))),IF(AND(AW$7&gt;=$E43,AW$7&lt;=$F43),($D43/$G43),0))</f>
        <v>0</v>
      </c>
      <c r="AX43" s="34">
        <f>IF(Data!$C$2&gt;0,(IF(OR(AX$5=Data!$F$2,AX$5=Data!$G$2,(IF(COUNTIF(Data!$A$2:$A$939,AX$7),AX$7=(VLOOKUP(AX$7,Data!$A$2:$A$852,1,FALSE)),0))),"H",IF(AND(AX$7&gt;=$E43,AX$7&lt;=$F43),($D43/$G43),0))),IF(AND(AX$7&gt;=$E43,AX$7&lt;=$F43),($D43/$G43),0))</f>
        <v>0</v>
      </c>
      <c r="AY43" s="34">
        <f>IF(Data!$C$2&gt;0,(IF(OR(AY$5=Data!$F$2,AY$5=Data!$G$2,(IF(COUNTIF(Data!$A$2:$A$939,AY$7),AY$7=(VLOOKUP(AY$7,Data!$A$2:$A$852,1,FALSE)),0))),"H",IF(AND(AY$7&gt;=$E43,AY$7&lt;=$F43),($D43/$G43),0))),IF(AND(AY$7&gt;=$E43,AY$7&lt;=$F43),($D43/$G43),0))</f>
        <v>0</v>
      </c>
      <c r="AZ43" s="34">
        <f>IF(Data!$C$2&gt;0,(IF(OR(AZ$5=Data!$F$2,AZ$5=Data!$G$2,(IF(COUNTIF(Data!$A$2:$A$939,AZ$7),AZ$7=(VLOOKUP(AZ$7,Data!$A$2:$A$852,1,FALSE)),0))),"H",IF(AND(AZ$7&gt;=$E43,AZ$7&lt;=$F43),($D43/$G43),0))),IF(AND(AZ$7&gt;=$E43,AZ$7&lt;=$F43),($D43/$G43),0))</f>
        <v>0</v>
      </c>
      <c r="BA43" s="34" t="str">
        <f>IF(Data!$C$2&gt;0,(IF(OR(BA$5=Data!$F$2,BA$5=Data!$G$2,(IF(COUNTIF(Data!$A$2:$A$939,BA$7),BA$7=(VLOOKUP(BA$7,Data!$A$2:$A$852,1,FALSE)),0))),"H",IF(AND(BA$7&gt;=$E43,BA$7&lt;=$F43),($D43/$G43),0))),IF(AND(BA$7&gt;=$E43,BA$7&lt;=$F43),($D43/$G43),0))</f>
        <v>H</v>
      </c>
      <c r="BB43" s="34" t="str">
        <f>IF(Data!$C$2&gt;0,(IF(OR(BB$5=Data!$F$2,BB$5=Data!$G$2,(IF(COUNTIF(Data!$A$2:$A$939,BB$7),BB$7=(VLOOKUP(BB$7,Data!$A$2:$A$852,1,FALSE)),0))),"H",IF(AND(BB$7&gt;=$E43,BB$7&lt;=$F43),($D43/$G43),0))),IF(AND(BB$7&gt;=$E43,BB$7&lt;=$F43),($D43/$G43),0))</f>
        <v>H</v>
      </c>
      <c r="BC43" s="34">
        <f>IF(Data!$C$2&gt;0,(IF(OR(BC$5=Data!$F$2,BC$5=Data!$G$2,(IF(COUNTIF(Data!$A$2:$A$939,BC$7),BC$7=(VLOOKUP(BC$7,Data!$A$2:$A$852,1,FALSE)),0))),"H",IF(AND(BC$7&gt;=$E43,BC$7&lt;=$F43),($D43/$G43),0))),IF(AND(BC$7&gt;=$E43,BC$7&lt;=$F43),($D43/$G43),0))</f>
        <v>0</v>
      </c>
      <c r="BD43" s="34">
        <f>IF(Data!$C$2&gt;0,(IF(OR(BD$5=Data!$F$2,BD$5=Data!$G$2,(IF(COUNTIF(Data!$A$2:$A$939,BD$7),BD$7=(VLOOKUP(BD$7,Data!$A$2:$A$852,1,FALSE)),0))),"H",IF(AND(BD$7&gt;=$E43,BD$7&lt;=$F43),($D43/$G43),0))),IF(AND(BD$7&gt;=$E43,BD$7&lt;=$F43),($D43/$G43),0))</f>
        <v>0</v>
      </c>
      <c r="BE43" s="34">
        <f>IF(Data!$C$2&gt;0,(IF(OR(BE$5=Data!$F$2,BE$5=Data!$G$2,(IF(COUNTIF(Data!$A$2:$A$939,BE$7),BE$7=(VLOOKUP(BE$7,Data!$A$2:$A$852,1,FALSE)),0))),"H",IF(AND(BE$7&gt;=$E43,BE$7&lt;=$F43),($D43/$G43),0))),IF(AND(BE$7&gt;=$E43,BE$7&lt;=$F43),($D43/$G43),0))</f>
        <v>0</v>
      </c>
      <c r="BF43" s="34">
        <f>IF(Data!$C$2&gt;0,(IF(OR(BF$5=Data!$F$2,BF$5=Data!$G$2,(IF(COUNTIF(Data!$A$2:$A$939,BF$7),BF$7=(VLOOKUP(BF$7,Data!$A$2:$A$852,1,FALSE)),0))),"H",IF(AND(BF$7&gt;=$E43,BF$7&lt;=$F43),($D43/$G43),0))),IF(AND(BF$7&gt;=$E43,BF$7&lt;=$F43),($D43/$G43),0))</f>
        <v>0</v>
      </c>
      <c r="BG43" s="34">
        <f>IF(Data!$C$2&gt;0,(IF(OR(BG$5=Data!$F$2,BG$5=Data!$G$2,(IF(COUNTIF(Data!$A$2:$A$939,BG$7),BG$7=(VLOOKUP(BG$7,Data!$A$2:$A$852,1,FALSE)),0))),"H",IF(AND(BG$7&gt;=$E43,BG$7&lt;=$F43),($D43/$G43),0))),IF(AND(BG$7&gt;=$E43,BG$7&lt;=$F43),($D43/$G43),0))</f>
        <v>0</v>
      </c>
      <c r="BH43" s="34" t="str">
        <f>IF(Data!$C$2&gt;0,(IF(OR(BH$5=Data!$F$2,BH$5=Data!$G$2,(IF(COUNTIF(Data!$A$2:$A$939,BH$7),BH$7=(VLOOKUP(BH$7,Data!$A$2:$A$852,1,FALSE)),0))),"H",IF(AND(BH$7&gt;=$E43,BH$7&lt;=$F43),($D43/$G43),0))),IF(AND(BH$7&gt;=$E43,BH$7&lt;=$F43),($D43/$G43),0))</f>
        <v>H</v>
      </c>
      <c r="BI43" s="34" t="str">
        <f>IF(Data!$C$2&gt;0,(IF(OR(BI$5=Data!$F$2,BI$5=Data!$G$2,(IF(COUNTIF(Data!$A$2:$A$939,BI$7),BI$7=(VLOOKUP(BI$7,Data!$A$2:$A$852,1,FALSE)),0))),"H",IF(AND(BI$7&gt;=$E43,BI$7&lt;=$F43),($D43/$G43),0))),IF(AND(BI$7&gt;=$E43,BI$7&lt;=$F43),($D43/$G43),0))</f>
        <v>H</v>
      </c>
      <c r="BJ43" s="34">
        <f>IF(Data!$C$2&gt;0,(IF(OR(BJ$5=Data!$F$2,BJ$5=Data!$G$2,(IF(COUNTIF(Data!$A$2:$A$939,BJ$7),BJ$7=(VLOOKUP(BJ$7,Data!$A$2:$A$852,1,FALSE)),0))),"H",IF(AND(BJ$7&gt;=$E43,BJ$7&lt;=$F43),($D43/$G43),0))),IF(AND(BJ$7&gt;=$E43,BJ$7&lt;=$F43),($D43/$G43),0))</f>
        <v>0</v>
      </c>
      <c r="BK43" s="34">
        <f>IF(Data!$C$2&gt;0,(IF(OR(BK$5=Data!$F$2,BK$5=Data!$G$2,(IF(COUNTIF(Data!$A$2:$A$939,BK$7),BK$7=(VLOOKUP(BK$7,Data!$A$2:$A$852,1,FALSE)),0))),"H",IF(AND(BK$7&gt;=$E43,BK$7&lt;=$F43),($D43/$G43),0))),IF(AND(BK$7&gt;=$E43,BK$7&lt;=$F43),($D43/$G43),0))</f>
        <v>0</v>
      </c>
      <c r="BL43" s="34">
        <f>IF(Data!$C$2&gt;0,(IF(OR(BL$5=Data!$F$2,BL$5=Data!$G$2,(IF(COUNTIF(Data!$A$2:$A$939,BL$7),BL$7=(VLOOKUP(BL$7,Data!$A$2:$A$852,1,FALSE)),0))),"H",IF(AND(BL$7&gt;=$E43,BL$7&lt;=$F43),($D43/$G43),0))),IF(AND(BL$7&gt;=$E43,BL$7&lt;=$F43),($D43/$G43),0))</f>
        <v>0</v>
      </c>
      <c r="BM43" s="34">
        <f>IF(Data!$C$2&gt;0,(IF(OR(BM$5=Data!$F$2,BM$5=Data!$G$2,(IF(COUNTIF(Data!$A$2:$A$939,BM$7),BM$7=(VLOOKUP(BM$7,Data!$A$2:$A$852,1,FALSE)),0))),"H",IF(AND(BM$7&gt;=$E43,BM$7&lt;=$F43),($D43/$G43),0))),IF(AND(BM$7&gt;=$E43,BM$7&lt;=$F43),($D43/$G43),0))</f>
        <v>0</v>
      </c>
      <c r="BN43" s="34">
        <f>IF(Data!$C$2&gt;0,(IF(OR(BN$5=Data!$F$2,BN$5=Data!$G$2,(IF(COUNTIF(Data!$A$2:$A$939,BN$7),BN$7=(VLOOKUP(BN$7,Data!$A$2:$A$852,1,FALSE)),0))),"H",IF(AND(BN$7&gt;=$E43,BN$7&lt;=$F43),($D43/$G43),0))),IF(AND(BN$7&gt;=$E43,BN$7&lt;=$F43),($D43/$G43),0))</f>
        <v>0</v>
      </c>
      <c r="BO43" s="34" t="str">
        <f>IF(Data!$C$2&gt;0,(IF(OR(BO$5=Data!$F$2,BO$5=Data!$G$2,(IF(COUNTIF(Data!$A$2:$A$939,BO$7),BO$7=(VLOOKUP(BO$7,Data!$A$2:$A$852,1,FALSE)),0))),"H",IF(AND(BO$7&gt;=$E43,BO$7&lt;=$F43),($D43/$G43),0))),IF(AND(BO$7&gt;=$E43,BO$7&lt;=$F43),($D43/$G43),0))</f>
        <v>H</v>
      </c>
      <c r="BP43" s="34" t="str">
        <f>IF(Data!$C$2&gt;0,(IF(OR(BP$5=Data!$F$2,BP$5=Data!$G$2,(IF(COUNTIF(Data!$A$2:$A$939,BP$7),BP$7=(VLOOKUP(BP$7,Data!$A$2:$A$852,1,FALSE)),0))),"H",IF(AND(BP$7&gt;=$E43,BP$7&lt;=$F43),($D43/$G43),0))),IF(AND(BP$7&gt;=$E43,BP$7&lt;=$F43),($D43/$G43),0))</f>
        <v>H</v>
      </c>
      <c r="BQ43" s="34">
        <f>IF(Data!$C$2&gt;0,(IF(OR(BQ$5=Data!$F$2,BQ$5=Data!$G$2,(IF(COUNTIF(Data!$A$2:$A$939,BQ$7),BQ$7=(VLOOKUP(BQ$7,Data!$A$2:$A$852,1,FALSE)),0))),"H",IF(AND(BQ$7&gt;=$E43,BQ$7&lt;=$F43),($D43/$G43),0))),IF(AND(BQ$7&gt;=$E43,BQ$7&lt;=$F43),($D43/$G43),0))</f>
        <v>0</v>
      </c>
      <c r="BR43" s="34">
        <f>IF(Data!$C$2&gt;0,(IF(OR(BR$5=Data!$F$2,BR$5=Data!$G$2,(IF(COUNTIF(Data!$A$2:$A$939,BR$7),BR$7=(VLOOKUP(BR$7,Data!$A$2:$A$852,1,FALSE)),0))),"H",IF(AND(BR$7&gt;=$E43,BR$7&lt;=$F43),($D43/$G43),0))),IF(AND(BR$7&gt;=$E43,BR$7&lt;=$F43),($D43/$G43),0))</f>
        <v>0</v>
      </c>
      <c r="BS43" s="34">
        <f>IF(Data!$C$2&gt;0,(IF(OR(BS$5=Data!$F$2,BS$5=Data!$G$2,(IF(COUNTIF(Data!$A$2:$A$939,BS$7),BS$7=(VLOOKUP(BS$7,Data!$A$2:$A$852,1,FALSE)),0))),"H",IF(AND(BS$7&gt;=$E43,BS$7&lt;=$F43),($D43/$G43),0))),IF(AND(BS$7&gt;=$E43,BS$7&lt;=$F43),($D43/$G43),0))</f>
        <v>0</v>
      </c>
      <c r="BT43" s="34">
        <f>IF(Data!$C$2&gt;0,(IF(OR(BT$5=Data!$F$2,BT$5=Data!$G$2,(IF(COUNTIF(Data!$A$2:$A$939,BT$7),BT$7=(VLOOKUP(BT$7,Data!$A$2:$A$852,1,FALSE)),0))),"H",IF(AND(BT$7&gt;=$E43,BT$7&lt;=$F43),($D43/$G43),0))),IF(AND(BT$7&gt;=$E43,BT$7&lt;=$F43),($D43/$G43),0))</f>
        <v>0</v>
      </c>
      <c r="BU43" s="34">
        <f>IF(Data!$C$2&gt;0,(IF(OR(BU$5=Data!$F$2,BU$5=Data!$G$2,(IF(COUNTIF(Data!$A$2:$A$939,BU$7),BU$7=(VLOOKUP(BU$7,Data!$A$2:$A$852,1,FALSE)),0))),"H",IF(AND(BU$7&gt;=$E43,BU$7&lt;=$F43),($D43/$G43),0))),IF(AND(BU$7&gt;=$E43,BU$7&lt;=$F43),($D43/$G43),0))</f>
        <v>0</v>
      </c>
      <c r="BV43" s="34" t="str">
        <f>IF(Data!$C$2&gt;0,(IF(OR(BV$5=Data!$F$2,BV$5=Data!$G$2,(IF(COUNTIF(Data!$A$2:$A$939,BV$7),BV$7=(VLOOKUP(BV$7,Data!$A$2:$A$852,1,FALSE)),0))),"H",IF(AND(BV$7&gt;=$E43,BV$7&lt;=$F43),($D43/$G43),0))),IF(AND(BV$7&gt;=$E43,BV$7&lt;=$F43),($D43/$G43),0))</f>
        <v>H</v>
      </c>
      <c r="BW43" s="34" t="str">
        <f>IF(Data!$C$2&gt;0,(IF(OR(BW$5=Data!$F$2,BW$5=Data!$G$2,(IF(COUNTIF(Data!$A$2:$A$939,BW$7),BW$7=(VLOOKUP(BW$7,Data!$A$2:$A$852,1,FALSE)),0))),"H",IF(AND(BW$7&gt;=$E43,BW$7&lt;=$F43),($D43/$G43),0))),IF(AND(BW$7&gt;=$E43,BW$7&lt;=$F43),($D43/$G43),0))</f>
        <v>H</v>
      </c>
      <c r="BX43" s="34">
        <f>IF(Data!$C$2&gt;0,(IF(OR(BX$5=Data!$F$2,BX$5=Data!$G$2,(IF(COUNTIF(Data!$A$2:$A$939,BX$7),BX$7=(VLOOKUP(BX$7,Data!$A$2:$A$852,1,FALSE)),0))),"H",IF(AND(BX$7&gt;=$E43,BX$7&lt;=$F43),($D43/$G43),0))),IF(AND(BX$7&gt;=$E43,BX$7&lt;=$F43),($D43/$G43),0))</f>
        <v>0</v>
      </c>
      <c r="BY43" s="34">
        <f>IF(Data!$C$2&gt;0,(IF(OR(BY$5=Data!$F$2,BY$5=Data!$G$2,(IF(COUNTIF(Data!$A$2:$A$939,BY$7),BY$7=(VLOOKUP(BY$7,Data!$A$2:$A$852,1,FALSE)),0))),"H",IF(AND(BY$7&gt;=$E43,BY$7&lt;=$F43),($D43/$G43),0))),IF(AND(BY$7&gt;=$E43,BY$7&lt;=$F43),($D43/$G43),0))</f>
        <v>0</v>
      </c>
      <c r="BZ43" s="34">
        <f>IF(Data!$C$2&gt;0,(IF(OR(BZ$5=Data!$F$2,BZ$5=Data!$G$2,(IF(COUNTIF(Data!$A$2:$A$939,BZ$7),BZ$7=(VLOOKUP(BZ$7,Data!$A$2:$A$852,1,FALSE)),0))),"H",IF(AND(BZ$7&gt;=$E43,BZ$7&lt;=$F43),($D43/$G43),0))),IF(AND(BZ$7&gt;=$E43,BZ$7&lt;=$F43),($D43/$G43),0))</f>
        <v>0</v>
      </c>
      <c r="CA43" s="34">
        <f>IF(Data!$C$2&gt;0,(IF(OR(CA$5=Data!$F$2,CA$5=Data!$G$2,(IF(COUNTIF(Data!$A$2:$A$939,CA$7),CA$7=(VLOOKUP(CA$7,Data!$A$2:$A$852,1,FALSE)),0))),"H",IF(AND(CA$7&gt;=$E43,CA$7&lt;=$F43),($D43/$G43),0))),IF(AND(CA$7&gt;=$E43,CA$7&lt;=$F43),($D43/$G43),0))</f>
        <v>0</v>
      </c>
      <c r="CB43" s="34">
        <f>IF(Data!$C$2&gt;0,(IF(OR(CB$5=Data!$F$2,CB$5=Data!$G$2,(IF(COUNTIF(Data!$A$2:$A$939,CB$7),CB$7=(VLOOKUP(CB$7,Data!$A$2:$A$852,1,FALSE)),0))),"H",IF(AND(CB$7&gt;=$E43,CB$7&lt;=$F43),($D43/$G43),0))),IF(AND(CB$7&gt;=$E43,CB$7&lt;=$F43),($D43/$G43),0))</f>
        <v>0</v>
      </c>
      <c r="CC43" s="34" t="str">
        <f>IF(Data!$C$2&gt;0,(IF(OR(CC$5=Data!$F$2,CC$5=Data!$G$2,(IF(COUNTIF(Data!$A$2:$A$939,CC$7),CC$7=(VLOOKUP(CC$7,Data!$A$2:$A$852,1,FALSE)),0))),"H",IF(AND(CC$7&gt;=$E43,CC$7&lt;=$F43),($D43/$G43),0))),IF(AND(CC$7&gt;=$E43,CC$7&lt;=$F43),($D43/$G43),0))</f>
        <v>H</v>
      </c>
      <c r="CD43" s="34" t="str">
        <f>IF(Data!$C$2&gt;0,(IF(OR(CD$5=Data!$F$2,CD$5=Data!$G$2,(IF(COUNTIF(Data!$A$2:$A$939,CD$7),CD$7=(VLOOKUP(CD$7,Data!$A$2:$A$852,1,FALSE)),0))),"H",IF(AND(CD$7&gt;=$E43,CD$7&lt;=$F43),($D43/$G43),0))),IF(AND(CD$7&gt;=$E43,CD$7&lt;=$F43),($D43/$G43),0))</f>
        <v>H</v>
      </c>
      <c r="CE43" s="34">
        <f>IF(Data!$C$2&gt;0,(IF(OR(CE$5=Data!$F$2,CE$5=Data!$G$2,(IF(COUNTIF(Data!$A$2:$A$939,CE$7),CE$7=(VLOOKUP(CE$7,Data!$A$2:$A$852,1,FALSE)),0))),"H",IF(AND(CE$7&gt;=$E43,CE$7&lt;=$F43),($D43/$G43),0))),IF(AND(CE$7&gt;=$E43,CE$7&lt;=$F43),($D43/$G43),0))</f>
        <v>0</v>
      </c>
      <c r="CF43" s="34">
        <f>IF(Data!$C$2&gt;0,(IF(OR(CF$5=Data!$F$2,CF$5=Data!$G$2,(IF(COUNTIF(Data!$A$2:$A$939,CF$7),CF$7=(VLOOKUP(CF$7,Data!$A$2:$A$852,1,FALSE)),0))),"H",IF(AND(CF$7&gt;=$E43,CF$7&lt;=$F43),($D43/$G43),0))),IF(AND(CF$7&gt;=$E43,CF$7&lt;=$F43),($D43/$G43),0))</f>
        <v>0</v>
      </c>
      <c r="CG43" s="34">
        <f>IF(Data!$C$2&gt;0,(IF(OR(CG$5=Data!$F$2,CG$5=Data!$G$2,(IF(COUNTIF(Data!$A$2:$A$939,CG$7),CG$7=(VLOOKUP(CG$7,Data!$A$2:$A$852,1,FALSE)),0))),"H",IF(AND(CG$7&gt;=$E43,CG$7&lt;=$F43),($D43/$G43),0))),IF(AND(CG$7&gt;=$E43,CG$7&lt;=$F43),($D43/$G43),0))</f>
        <v>0</v>
      </c>
      <c r="CH43" s="34">
        <f>IF(Data!$C$2&gt;0,(IF(OR(CH$5=Data!$F$2,CH$5=Data!$G$2,(IF(COUNTIF(Data!$A$2:$A$939,CH$7),CH$7=(VLOOKUP(CH$7,Data!$A$2:$A$852,1,FALSE)),0))),"H",IF(AND(CH$7&gt;=$E43,CH$7&lt;=$F43),($D43/$G43),0))),IF(AND(CH$7&gt;=$E43,CH$7&lt;=$F43),($D43/$G43),0))</f>
        <v>0</v>
      </c>
      <c r="CI43" s="34">
        <f>IF(Data!$C$2&gt;0,(IF(OR(CI$5=Data!$F$2,CI$5=Data!$G$2,(IF(COUNTIF(Data!$A$2:$A$939,CI$7),CI$7=(VLOOKUP(CI$7,Data!$A$2:$A$852,1,FALSE)),0))),"H",IF(AND(CI$7&gt;=$E43,CI$7&lt;=$F43),($D43/$G43),0))),IF(AND(CI$7&gt;=$E43,CI$7&lt;=$F43),($D43/$G43),0))</f>
        <v>0</v>
      </c>
      <c r="CJ43" s="34" t="str">
        <f>IF(Data!$C$2&gt;0,(IF(OR(CJ$5=Data!$F$2,CJ$5=Data!$G$2,(IF(COUNTIF(Data!$A$2:$A$939,CJ$7),CJ$7=(VLOOKUP(CJ$7,Data!$A$2:$A$852,1,FALSE)),0))),"H",IF(AND(CJ$7&gt;=$E43,CJ$7&lt;=$F43),($D43/$G43),0))),IF(AND(CJ$7&gt;=$E43,CJ$7&lt;=$F43),($D43/$G43),0))</f>
        <v>H</v>
      </c>
      <c r="CK43" s="34" t="str">
        <f>IF(Data!$C$2&gt;0,(IF(OR(CK$5=Data!$F$2,CK$5=Data!$G$2,(IF(COUNTIF(Data!$A$2:$A$939,CK$7),CK$7=(VLOOKUP(CK$7,Data!$A$2:$A$852,1,FALSE)),0))),"H",IF(AND(CK$7&gt;=$E43,CK$7&lt;=$F43),($D43/$G43),0))),IF(AND(CK$7&gt;=$E43,CK$7&lt;=$F43),($D43/$G43),0))</f>
        <v>H</v>
      </c>
      <c r="CL43" s="34">
        <f>IF(Data!$C$2&gt;0,(IF(OR(CL$5=Data!$F$2,CL$5=Data!$G$2,(IF(COUNTIF(Data!$A$2:$A$939,CL$7),CL$7=(VLOOKUP(CL$7,Data!$A$2:$A$852,1,FALSE)),0))),"H",IF(AND(CL$7&gt;=$E43,CL$7&lt;=$F43),($D43/$G43),0))),IF(AND(CL$7&gt;=$E43,CL$7&lt;=$F43),($D43/$G43),0))</f>
        <v>0</v>
      </c>
      <c r="CM43" s="34">
        <f>IF(Data!$C$2&gt;0,(IF(OR(CM$5=Data!$F$2,CM$5=Data!$G$2,(IF(COUNTIF(Data!$A$2:$A$939,CM$7),CM$7=(VLOOKUP(CM$7,Data!$A$2:$A$852,1,FALSE)),0))),"H",IF(AND(CM$7&gt;=$E43,CM$7&lt;=$F43),($D43/$G43),0))),IF(AND(CM$7&gt;=$E43,CM$7&lt;=$F43),($D43/$G43),0))</f>
        <v>0</v>
      </c>
      <c r="CN43" s="34">
        <f>IF(Data!$C$2&gt;0,(IF(OR(CN$5=Data!$F$2,CN$5=Data!$G$2,(IF(COUNTIF(Data!$A$2:$A$939,CN$7),CN$7=(VLOOKUP(CN$7,Data!$A$2:$A$852,1,FALSE)),0))),"H",IF(AND(CN$7&gt;=$E43,CN$7&lt;=$F43),($D43/$G43),0))),IF(AND(CN$7&gt;=$E43,CN$7&lt;=$F43),($D43/$G43),0))</f>
        <v>0</v>
      </c>
      <c r="CO43" s="34">
        <f>IF(Data!$C$2&gt;0,(IF(OR(CO$5=Data!$F$2,CO$5=Data!$G$2,(IF(COUNTIF(Data!$A$2:$A$939,CO$7),CO$7=(VLOOKUP(CO$7,Data!$A$2:$A$852,1,FALSE)),0))),"H",IF(AND(CO$7&gt;=$E43,CO$7&lt;=$F43),($D43/$G43),0))),IF(AND(CO$7&gt;=$E43,CO$7&lt;=$F43),($D43/$G43),0))</f>
        <v>0</v>
      </c>
      <c r="CP43" s="34">
        <f>IF(Data!$C$2&gt;0,(IF(OR(CP$5=Data!$F$2,CP$5=Data!$G$2,(IF(COUNTIF(Data!$A$2:$A$939,CP$7),CP$7=(VLOOKUP(CP$7,Data!$A$2:$A$852,1,FALSE)),0))),"H",IF(AND(CP$7&gt;=$E43,CP$7&lt;=$F43),($D43/$G43),0))),IF(AND(CP$7&gt;=$E43,CP$7&lt;=$F43),($D43/$G43),0))</f>
        <v>0</v>
      </c>
      <c r="CQ43" s="34" t="str">
        <f>IF(Data!$C$2&gt;0,(IF(OR(CQ$5=Data!$F$2,CQ$5=Data!$G$2,(IF(COUNTIF(Data!$A$2:$A$939,CQ$7),CQ$7=(VLOOKUP(CQ$7,Data!$A$2:$A$852,1,FALSE)),0))),"H",IF(AND(CQ$7&gt;=$E43,CQ$7&lt;=$F43),($D43/$G43),0))),IF(AND(CQ$7&gt;=$E43,CQ$7&lt;=$F43),($D43/$G43),0))</f>
        <v>H</v>
      </c>
      <c r="CR43" s="34" t="str">
        <f>IF(Data!$C$2&gt;0,(IF(OR(CR$5=Data!$F$2,CR$5=Data!$G$2,(IF(COUNTIF(Data!$A$2:$A$939,CR$7),CR$7=(VLOOKUP(CR$7,Data!$A$2:$A$852,1,FALSE)),0))),"H",IF(AND(CR$7&gt;=$E43,CR$7&lt;=$F43),($D43/$G43),0))),IF(AND(CR$7&gt;=$E43,CR$7&lt;=$F43),($D43/$G43),0))</f>
        <v>H</v>
      </c>
      <c r="CS43" s="34">
        <f>IF(Data!$C$2&gt;0,(IF(OR(CS$5=Data!$F$2,CS$5=Data!$G$2,(IF(COUNTIF(Data!$A$2:$A$939,CS$7),CS$7=(VLOOKUP(CS$7,Data!$A$2:$A$852,1,FALSE)),0))),"H",IF(AND(CS$7&gt;=$E43,CS$7&lt;=$F43),($D43/$G43),0))),IF(AND(CS$7&gt;=$E43,CS$7&lt;=$F43),($D43/$G43),0))</f>
        <v>0</v>
      </c>
      <c r="CT43" s="34">
        <f>IF(Data!$C$2&gt;0,(IF(OR(CT$5=Data!$F$2,CT$5=Data!$G$2,(IF(COUNTIF(Data!$A$2:$A$939,CT$7),CT$7=(VLOOKUP(CT$7,Data!$A$2:$A$852,1,FALSE)),0))),"H",IF(AND(CT$7&gt;=$E43,CT$7&lt;=$F43),($D43/$G43),0))),IF(AND(CT$7&gt;=$E43,CT$7&lt;=$F43),($D43/$G43),0))</f>
        <v>0</v>
      </c>
      <c r="CU43" s="34">
        <f>IF(Data!$C$2&gt;0,(IF(OR(CU$5=Data!$F$2,CU$5=Data!$G$2,(IF(COUNTIF(Data!$A$2:$A$939,CU$7),CU$7=(VLOOKUP(CU$7,Data!$A$2:$A$852,1,FALSE)),0))),"H",IF(AND(CU$7&gt;=$E43,CU$7&lt;=$F43),($D43/$G43),0))),IF(AND(CU$7&gt;=$E43,CU$7&lt;=$F43),($D43/$G43),0))</f>
        <v>0</v>
      </c>
      <c r="CV43" s="34">
        <f>IF(Data!$C$2&gt;0,(IF(OR(CV$5=Data!$F$2,CV$5=Data!$G$2,(IF(COUNTIF(Data!$A$2:$A$939,CV$7),CV$7=(VLOOKUP(CV$7,Data!$A$2:$A$852,1,FALSE)),0))),"H",IF(AND(CV$7&gt;=$E43,CV$7&lt;=$F43),($D43/$G43),0))),IF(AND(CV$7&gt;=$E43,CV$7&lt;=$F43),($D43/$G43),0))</f>
        <v>0</v>
      </c>
      <c r="CW43" s="34">
        <f>IF(Data!$C$2&gt;0,(IF(OR(CW$5=Data!$F$2,CW$5=Data!$G$2,(IF(COUNTIF(Data!$A$2:$A$939,CW$7),CW$7=(VLOOKUP(CW$7,Data!$A$2:$A$852,1,FALSE)),0))),"H",IF(AND(CW$7&gt;=$E43,CW$7&lt;=$F43),($D43/$G43),0))),IF(AND(CW$7&gt;=$E43,CW$7&lt;=$F43),($D43/$G43),0))</f>
        <v>0</v>
      </c>
      <c r="CX43" s="34" t="str">
        <f>IF(Data!$C$2&gt;0,(IF(OR(CX$5=Data!$F$2,CX$5=Data!$G$2,(IF(COUNTIF(Data!$A$2:$A$939,CX$7),CX$7=(VLOOKUP(CX$7,Data!$A$2:$A$852,1,FALSE)),0))),"H",IF(AND(CX$7&gt;=$E43,CX$7&lt;=$F43),($D43/$G43),0))),IF(AND(CX$7&gt;=$E43,CX$7&lt;=$F43),($D43/$G43),0))</f>
        <v>H</v>
      </c>
      <c r="CY43" s="34" t="str">
        <f>IF(Data!$C$2&gt;0,(IF(OR(CY$5=Data!$F$2,CY$5=Data!$G$2,(IF(COUNTIF(Data!$A$2:$A$939,CY$7),CY$7=(VLOOKUP(CY$7,Data!$A$2:$A$852,1,FALSE)),0))),"H",IF(AND(CY$7&gt;=$E43,CY$7&lt;=$F43),($D43/$G43),0))),IF(AND(CY$7&gt;=$E43,CY$7&lt;=$F43),($D43/$G43),0))</f>
        <v>H</v>
      </c>
      <c r="CZ43" s="34">
        <f>IF(Data!$C$2&gt;0,(IF(OR(CZ$5=Data!$F$2,CZ$5=Data!$G$2,(IF(COUNTIF(Data!$A$2:$A$939,CZ$7),CZ$7=(VLOOKUP(CZ$7,Data!$A$2:$A$852,1,FALSE)),0))),"H",IF(AND(CZ$7&gt;=$E43,CZ$7&lt;=$F43),($D43/$G43),0))),IF(AND(CZ$7&gt;=$E43,CZ$7&lt;=$F43),($D43/$G43),0))</f>
        <v>0</v>
      </c>
      <c r="DA43" s="34">
        <f>IF(Data!$C$2&gt;0,(IF(OR(DA$5=Data!$F$2,DA$5=Data!$G$2,(IF(COUNTIF(Data!$A$2:$A$939,DA$7),DA$7=(VLOOKUP(DA$7,Data!$A$2:$A$852,1,FALSE)),0))),"H",IF(AND(DA$7&gt;=$E43,DA$7&lt;=$F43),($D43/$G43),0))),IF(AND(DA$7&gt;=$E43,DA$7&lt;=$F43),($D43/$G43),0))</f>
        <v>0</v>
      </c>
      <c r="DB43" s="34">
        <f>IF(Data!$C$2&gt;0,(IF(OR(DB$5=Data!$F$2,DB$5=Data!$G$2,(IF(COUNTIF(Data!$A$2:$A$939,DB$7),DB$7=(VLOOKUP(DB$7,Data!$A$2:$A$852,1,FALSE)),0))),"H",IF(AND(DB$7&gt;=$E43,DB$7&lt;=$F43),($D43/$G43),0))),IF(AND(DB$7&gt;=$E43,DB$7&lt;=$F43),($D43/$G43),0))</f>
        <v>0</v>
      </c>
      <c r="DC43" s="34">
        <f>IF(Data!$C$2&gt;0,(IF(OR(DC$5=Data!$F$2,DC$5=Data!$G$2,(IF(COUNTIF(Data!$A$2:$A$939,DC$7),DC$7=(VLOOKUP(DC$7,Data!$A$2:$A$852,1,FALSE)),0))),"H",IF(AND(DC$7&gt;=$E43,DC$7&lt;=$F43),($D43/$G43),0))),IF(AND(DC$7&gt;=$E43,DC$7&lt;=$F43),($D43/$G43),0))</f>
        <v>0</v>
      </c>
      <c r="DD43" s="34">
        <f>IF(Data!$C$2&gt;0,(IF(OR(DD$5=Data!$F$2,DD$5=Data!$G$2,(IF(COUNTIF(Data!$A$2:$A$939,DD$7),DD$7=(VLOOKUP(DD$7,Data!$A$2:$A$852,1,FALSE)),0))),"H",IF(AND(DD$7&gt;=$E43,DD$7&lt;=$F43),($D43/$G43),0))),IF(AND(DD$7&gt;=$E43,DD$7&lt;=$F43),($D43/$G43),0))</f>
        <v>0</v>
      </c>
      <c r="DE43" s="34" t="str">
        <f>IF(Data!$C$2&gt;0,(IF(OR(DE$5=Data!$F$2,DE$5=Data!$G$2,(IF(COUNTIF(Data!$A$2:$A$939,DE$7),DE$7=(VLOOKUP(DE$7,Data!$A$2:$A$852,1,FALSE)),0))),"H",IF(AND(DE$7&gt;=$E43,DE$7&lt;=$F43),($D43/$G43),0))),IF(AND(DE$7&gt;=$E43,DE$7&lt;=$F43),($D43/$G43),0))</f>
        <v>H</v>
      </c>
      <c r="DF43" s="34" t="str">
        <f>IF(Data!$C$2&gt;0,(IF(OR(DF$5=Data!$F$2,DF$5=Data!$G$2,(IF(COUNTIF(Data!$A$2:$A$939,DF$7),DF$7=(VLOOKUP(DF$7,Data!$A$2:$A$852,1,FALSE)),0))),"H",IF(AND(DF$7&gt;=$E43,DF$7&lt;=$F43),($D43/$G43),0))),IF(AND(DF$7&gt;=$E43,DF$7&lt;=$F43),($D43/$G43),0))</f>
        <v>H</v>
      </c>
      <c r="DG43" s="34">
        <f>IF(Data!$C$2&gt;0,(IF(OR(DG$5=Data!$F$2,DG$5=Data!$G$2,(IF(COUNTIF(Data!$A$2:$A$939,DG$7),DG$7=(VLOOKUP(DG$7,Data!$A$2:$A$852,1,FALSE)),0))),"H",IF(AND(DG$7&gt;=$E43,DG$7&lt;=$F43),($D43/$G43),0))),IF(AND(DG$7&gt;=$E43,DG$7&lt;=$F43),($D43/$G43),0))</f>
        <v>0</v>
      </c>
      <c r="DH43" s="34">
        <f>IF(Data!$C$2&gt;0,(IF(OR(DH$5=Data!$F$2,DH$5=Data!$G$2,(IF(COUNTIF(Data!$A$2:$A$939,DH$7),DH$7=(VLOOKUP(DH$7,Data!$A$2:$A$852,1,FALSE)),0))),"H",IF(AND(DH$7&gt;=$E43,DH$7&lt;=$F43),($D43/$G43),0))),IF(AND(DH$7&gt;=$E43,DH$7&lt;=$F43),($D43/$G43),0))</f>
        <v>0</v>
      </c>
      <c r="DI43" s="34">
        <f>IF(Data!$C$2&gt;0,(IF(OR(DI$5=Data!$F$2,DI$5=Data!$G$2,(IF(COUNTIF(Data!$A$2:$A$939,DI$7),DI$7=(VLOOKUP(DI$7,Data!$A$2:$A$852,1,FALSE)),0))),"H",IF(AND(DI$7&gt;=$E43,DI$7&lt;=$F43),($D43/$G43),0))),IF(AND(DI$7&gt;=$E43,DI$7&lt;=$F43),($D43/$G43),0))</f>
        <v>0</v>
      </c>
      <c r="DJ43" s="34">
        <f>IF(Data!$C$2&gt;0,(IF(OR(DJ$5=Data!$F$2,DJ$5=Data!$G$2,(IF(COUNTIF(Data!$A$2:$A$939,DJ$7),DJ$7=(VLOOKUP(DJ$7,Data!$A$2:$A$852,1,FALSE)),0))),"H",IF(AND(DJ$7&gt;=$E43,DJ$7&lt;=$F43),($D43/$G43),0))),IF(AND(DJ$7&gt;=$E43,DJ$7&lt;=$F43),($D43/$G43),0))</f>
        <v>0</v>
      </c>
      <c r="DK43" s="34">
        <f>IF(Data!$C$2&gt;0,(IF(OR(DK$5=Data!$F$2,DK$5=Data!$G$2,(IF(COUNTIF(Data!$A$2:$A$939,DK$7),DK$7=(VLOOKUP(DK$7,Data!$A$2:$A$852,1,FALSE)),0))),"H",IF(AND(DK$7&gt;=$E43,DK$7&lt;=$F43),($D43/$G43),0))),IF(AND(DK$7&gt;=$E43,DK$7&lt;=$F43),($D43/$G43),0))</f>
        <v>0</v>
      </c>
      <c r="DL43" s="34" t="str">
        <f>IF(Data!$C$2&gt;0,(IF(OR(DL$5=Data!$F$2,DL$5=Data!$G$2,(IF(COUNTIF(Data!$A$2:$A$939,DL$7),DL$7=(VLOOKUP(DL$7,Data!$A$2:$A$852,1,FALSE)),0))),"H",IF(AND(DL$7&gt;=$E43,DL$7&lt;=$F43),($D43/$G43),0))),IF(AND(DL$7&gt;=$E43,DL$7&lt;=$F43),($D43/$G43),0))</f>
        <v>H</v>
      </c>
      <c r="DM43" s="34" t="str">
        <f>IF(Data!$C$2&gt;0,(IF(OR(DM$5=Data!$F$2,DM$5=Data!$G$2,(IF(COUNTIF(Data!$A$2:$A$939,DM$7),DM$7=(VLOOKUP(DM$7,Data!$A$2:$A$852,1,FALSE)),0))),"H",IF(AND(DM$7&gt;=$E43,DM$7&lt;=$F43),($D43/$G43),0))),IF(AND(DM$7&gt;=$E43,DM$7&lt;=$F43),($D43/$G43),0))</f>
        <v>H</v>
      </c>
      <c r="DN43" s="34">
        <f>IF(Data!$C$2&gt;0,(IF(OR(DN$5=Data!$F$2,DN$5=Data!$G$2,(IF(COUNTIF(Data!$A$2:$A$939,DN$7),DN$7=(VLOOKUP(DN$7,Data!$A$2:$A$852,1,FALSE)),0))),"H",IF(AND(DN$7&gt;=$E43,DN$7&lt;=$F43),($D43/$G43),0))),IF(AND(DN$7&gt;=$E43,DN$7&lt;=$F43),($D43/$G43),0))</f>
        <v>0</v>
      </c>
      <c r="DO43" s="34">
        <f>IF(Data!$C$2&gt;0,(IF(OR(DO$5=Data!$F$2,DO$5=Data!$G$2,(IF(COUNTIF(Data!$A$2:$A$939,DO$7),DO$7=(VLOOKUP(DO$7,Data!$A$2:$A$852,1,FALSE)),0))),"H",IF(AND(DO$7&gt;=$E43,DO$7&lt;=$F43),($D43/$G43),0))),IF(AND(DO$7&gt;=$E43,DO$7&lt;=$F43),($D43/$G43),0))</f>
        <v>0</v>
      </c>
      <c r="DP43" s="34">
        <f>IF(Data!$C$2&gt;0,(IF(OR(DP$5=Data!$F$2,DP$5=Data!$G$2,(IF(COUNTIF(Data!$A$2:$A$939,DP$7),DP$7=(VLOOKUP(DP$7,Data!$A$2:$A$852,1,FALSE)),0))),"H",IF(AND(DP$7&gt;=$E43,DP$7&lt;=$F43),($D43/$G43),0))),IF(AND(DP$7&gt;=$E43,DP$7&lt;=$F43),($D43/$G43),0))</f>
        <v>0</v>
      </c>
      <c r="DQ43" s="34">
        <f>IF(Data!$C$2&gt;0,(IF(OR(DQ$5=Data!$F$2,DQ$5=Data!$G$2,(IF(COUNTIF(Data!$A$2:$A$939,DQ$7),DQ$7=(VLOOKUP(DQ$7,Data!$A$2:$A$852,1,FALSE)),0))),"H",IF(AND(DQ$7&gt;=$E43,DQ$7&lt;=$F43),($D43/$G43),0))),IF(AND(DQ$7&gt;=$E43,DQ$7&lt;=$F43),($D43/$G43),0))</f>
        <v>0</v>
      </c>
      <c r="DR43" s="34">
        <f>IF(Data!$C$2&gt;0,(IF(OR(DR$5=Data!$F$2,DR$5=Data!$G$2,(IF(COUNTIF(Data!$A$2:$A$939,DR$7),DR$7=(VLOOKUP(DR$7,Data!$A$2:$A$852,1,FALSE)),0))),"H",IF(AND(DR$7&gt;=$E43,DR$7&lt;=$F43),($D43/$G43),0))),IF(AND(DR$7&gt;=$E43,DR$7&lt;=$F43),($D43/$G43),0))</f>
        <v>0</v>
      </c>
      <c r="DS43" s="34" t="str">
        <f>IF(Data!$C$2&gt;0,(IF(OR(DS$5=Data!$F$2,DS$5=Data!$G$2,(IF(COUNTIF(Data!$A$2:$A$939,DS$7),DS$7=(VLOOKUP(DS$7,Data!$A$2:$A$852,1,FALSE)),0))),"H",IF(AND(DS$7&gt;=$E43,DS$7&lt;=$F43),($D43/$G43),0))),IF(AND(DS$7&gt;=$E43,DS$7&lt;=$F43),($D43/$G43),0))</f>
        <v>H</v>
      </c>
      <c r="DT43" s="34" t="str">
        <f>IF(Data!$C$2&gt;0,(IF(OR(DT$5=Data!$F$2,DT$5=Data!$G$2,(IF(COUNTIF(Data!$A$2:$A$939,DT$7),DT$7=(VLOOKUP(DT$7,Data!$A$2:$A$852,1,FALSE)),0))),"H",IF(AND(DT$7&gt;=$E43,DT$7&lt;=$F43),($D43/$G43),0))),IF(AND(DT$7&gt;=$E43,DT$7&lt;=$F43),($D43/$G43),0))</f>
        <v>H</v>
      </c>
      <c r="DU43" s="34">
        <f>IF(Data!$C$2&gt;0,(IF(OR(DU$5=Data!$F$2,DU$5=Data!$G$2,(IF(COUNTIF(Data!$A$2:$A$939,DU$7),DU$7=(VLOOKUP(DU$7,Data!$A$2:$A$852,1,FALSE)),0))),"H",IF(AND(DU$7&gt;=$E43,DU$7&lt;=$F43),($D43/$G43),0))),IF(AND(DU$7&gt;=$E43,DU$7&lt;=$F43),($D43/$G43),0))</f>
        <v>0</v>
      </c>
      <c r="DV43" s="34">
        <f>IF(Data!$C$2&gt;0,(IF(OR(DV$5=Data!$F$2,DV$5=Data!$G$2,(IF(COUNTIF(Data!$A$2:$A$939,DV$7),DV$7=(VLOOKUP(DV$7,Data!$A$2:$A$852,1,FALSE)),0))),"H",IF(AND(DV$7&gt;=$E43,DV$7&lt;=$F43),($D43/$G43),0))),IF(AND(DV$7&gt;=$E43,DV$7&lt;=$F43),($D43/$G43),0))</f>
        <v>0</v>
      </c>
      <c r="DW43" s="34">
        <f>IF(Data!$C$2&gt;0,(IF(OR(DW$5=Data!$F$2,DW$5=Data!$G$2,(IF(COUNTIF(Data!$A$2:$A$939,DW$7),DW$7=(VLOOKUP(DW$7,Data!$A$2:$A$852,1,FALSE)),0))),"H",IF(AND(DW$7&gt;=$E43,DW$7&lt;=$F43),($D43/$G43),0))),IF(AND(DW$7&gt;=$E43,DW$7&lt;=$F43),($D43/$G43),0))</f>
        <v>0</v>
      </c>
      <c r="DX43" s="34">
        <f>IF(Data!$C$2&gt;0,(IF(OR(DX$5=Data!$F$2,DX$5=Data!$G$2,(IF(COUNTIF(Data!$A$2:$A$939,DX$7),DX$7=(VLOOKUP(DX$7,Data!$A$2:$A$852,1,FALSE)),0))),"H",IF(AND(DX$7&gt;=$E43,DX$7&lt;=$F43),($D43/$G43),0))),IF(AND(DX$7&gt;=$E43,DX$7&lt;=$F43),($D43/$G43),0))</f>
        <v>0</v>
      </c>
      <c r="DY43" s="34">
        <f>IF(Data!$C$2&gt;0,(IF(OR(DY$5=Data!$F$2,DY$5=Data!$G$2,(IF(COUNTIF(Data!$A$2:$A$939,DY$7),DY$7=(VLOOKUP(DY$7,Data!$A$2:$A$852,1,FALSE)),0))),"H",IF(AND(DY$7&gt;=$E43,DY$7&lt;=$F43),($D43/$G43),0))),IF(AND(DY$7&gt;=$E43,DY$7&lt;=$F43),($D43/$G43),0))</f>
        <v>0</v>
      </c>
      <c r="DZ43" s="34" t="str">
        <f>IF(Data!$C$2&gt;0,(IF(OR(DZ$5=Data!$F$2,DZ$5=Data!$G$2,(IF(COUNTIF(Data!$A$2:$A$939,DZ$7),DZ$7=(VLOOKUP(DZ$7,Data!$A$2:$A$852,1,FALSE)),0))),"H",IF(AND(DZ$7&gt;=$E43,DZ$7&lt;=$F43),($D43/$G43),0))),IF(AND(DZ$7&gt;=$E43,DZ$7&lt;=$F43),($D43/$G43),0))</f>
        <v>H</v>
      </c>
      <c r="EA43" s="34" t="str">
        <f>IF(Data!$C$2&gt;0,(IF(OR(EA$5=Data!$F$2,EA$5=Data!$G$2,(IF(COUNTIF(Data!$A$2:$A$939,EA$7),EA$7=(VLOOKUP(EA$7,Data!$A$2:$A$852,1,FALSE)),0))),"H",IF(AND(EA$7&gt;=$E43,EA$7&lt;=$F43),($D43/$G43),0))),IF(AND(EA$7&gt;=$E43,EA$7&lt;=$F43),($D43/$G43),0))</f>
        <v>H</v>
      </c>
      <c r="EB43" s="34">
        <f>IF(Data!$C$2&gt;0,(IF(OR(EB$5=Data!$F$2,EB$5=Data!$G$2,(IF(COUNTIF(Data!$A$2:$A$939,EB$7),EB$7=(VLOOKUP(EB$7,Data!$A$2:$A$852,1,FALSE)),0))),"H",IF(AND(EB$7&gt;=$E43,EB$7&lt;=$F43),($D43/$G43),0))),IF(AND(EB$7&gt;=$E43,EB$7&lt;=$F43),($D43/$G43),0))</f>
        <v>0</v>
      </c>
      <c r="EC43" s="34">
        <f>IF(Data!$C$2&gt;0,(IF(OR(EC$5=Data!$F$2,EC$5=Data!$G$2,(IF(COUNTIF(Data!$A$2:$A$939,EC$7),EC$7=(VLOOKUP(EC$7,Data!$A$2:$A$852,1,FALSE)),0))),"H",IF(AND(EC$7&gt;=$E43,EC$7&lt;=$F43),($D43/$G43),0))),IF(AND(EC$7&gt;=$E43,EC$7&lt;=$F43),($D43/$G43),0))</f>
        <v>0</v>
      </c>
      <c r="ED43" s="34">
        <f>IF(Data!$C$2&gt;0,(IF(OR(ED$5=Data!$F$2,ED$5=Data!$G$2,(IF(COUNTIF(Data!$A$2:$A$939,ED$7),ED$7=(VLOOKUP(ED$7,Data!$A$2:$A$852,1,FALSE)),0))),"H",IF(AND(ED$7&gt;=$E43,ED$7&lt;=$F43),($D43/$G43),0))),IF(AND(ED$7&gt;=$E43,ED$7&lt;=$F43),($D43/$G43),0))</f>
        <v>0</v>
      </c>
      <c r="EE43" s="34">
        <f>IF(Data!$C$2&gt;0,(IF(OR(EE$5=Data!$F$2,EE$5=Data!$G$2,(IF(COUNTIF(Data!$A$2:$A$939,EE$7),EE$7=(VLOOKUP(EE$7,Data!$A$2:$A$852,1,FALSE)),0))),"H",IF(AND(EE$7&gt;=$E43,EE$7&lt;=$F43),($D43/$G43),0))),IF(AND(EE$7&gt;=$E43,EE$7&lt;=$F43),($D43/$G43),0))</f>
        <v>0</v>
      </c>
      <c r="EF43" s="34">
        <f>IF(Data!$C$2&gt;0,(IF(OR(EF$5=Data!$F$2,EF$5=Data!$G$2,(IF(COUNTIF(Data!$A$2:$A$939,EF$7),EF$7=(VLOOKUP(EF$7,Data!$A$2:$A$852,1,FALSE)),0))),"H",IF(AND(EF$7&gt;=$E43,EF$7&lt;=$F43),($D43/$G43),0))),IF(AND(EF$7&gt;=$E43,EF$7&lt;=$F43),($D43/$G43),0))</f>
        <v>0</v>
      </c>
      <c r="EG43" s="34" t="str">
        <f>IF(Data!$C$2&gt;0,(IF(OR(EG$5=Data!$F$2,EG$5=Data!$G$2,(IF(COUNTIF(Data!$A$2:$A$939,EG$7),EG$7=(VLOOKUP(EG$7,Data!$A$2:$A$852,1,FALSE)),0))),"H",IF(AND(EG$7&gt;=$E43,EG$7&lt;=$F43),($D43/$G43),0))),IF(AND(EG$7&gt;=$E43,EG$7&lt;=$F43),($D43/$G43),0))</f>
        <v>H</v>
      </c>
      <c r="EH43" s="34" t="str">
        <f>IF(Data!$C$2&gt;0,(IF(OR(EH$5=Data!$F$2,EH$5=Data!$G$2,(IF(COUNTIF(Data!$A$2:$A$939,EH$7),EH$7=(VLOOKUP(EH$7,Data!$A$2:$A$852,1,FALSE)),0))),"H",IF(AND(EH$7&gt;=$E43,EH$7&lt;=$F43),($D43/$G43),0))),IF(AND(EH$7&gt;=$E43,EH$7&lt;=$F43),($D43/$G43),0))</f>
        <v>H</v>
      </c>
      <c r="EI43" s="34">
        <f>IF(Data!$C$2&gt;0,(IF(OR(EI$5=Data!$F$2,EI$5=Data!$G$2,(IF(COUNTIF(Data!$A$2:$A$939,EI$7),EI$7=(VLOOKUP(EI$7,Data!$A$2:$A$852,1,FALSE)),0))),"H",IF(AND(EI$7&gt;=$E43,EI$7&lt;=$F43),($D43/$G43),0))),IF(AND(EI$7&gt;=$E43,EI$7&lt;=$F43),($D43/$G43),0))</f>
        <v>0</v>
      </c>
      <c r="EJ43" s="34">
        <f>IF(Data!$C$2&gt;0,(IF(OR(EJ$5=Data!$F$2,EJ$5=Data!$G$2,(IF(COUNTIF(Data!$A$2:$A$939,EJ$7),EJ$7=(VLOOKUP(EJ$7,Data!$A$2:$A$852,1,FALSE)),0))),"H",IF(AND(EJ$7&gt;=$E43,EJ$7&lt;=$F43),($D43/$G43),0))),IF(AND(EJ$7&gt;=$E43,EJ$7&lt;=$F43),($D43/$G43),0))</f>
        <v>0</v>
      </c>
      <c r="EK43" s="34">
        <f>IF(Data!$C$2&gt;0,(IF(OR(EK$5=Data!$F$2,EK$5=Data!$G$2,(IF(COUNTIF(Data!$A$2:$A$939,EK$7),EK$7=(VLOOKUP(EK$7,Data!$A$2:$A$852,1,FALSE)),0))),"H",IF(AND(EK$7&gt;=$E43,EK$7&lt;=$F43),($D43/$G43),0))),IF(AND(EK$7&gt;=$E43,EK$7&lt;=$F43),($D43/$G43),0))</f>
        <v>0</v>
      </c>
      <c r="EL43" s="34">
        <f>IF(Data!$C$2&gt;0,(IF(OR(EL$5=Data!$F$2,EL$5=Data!$G$2,(IF(COUNTIF(Data!$A$2:$A$939,EL$7),EL$7=(VLOOKUP(EL$7,Data!$A$2:$A$852,1,FALSE)),0))),"H",IF(AND(EL$7&gt;=$E43,EL$7&lt;=$F43),($D43/$G43),0))),IF(AND(EL$7&gt;=$E43,EL$7&lt;=$F43),($D43/$G43),0))</f>
        <v>0</v>
      </c>
      <c r="EM43" s="34">
        <f>IF(Data!$C$2&gt;0,(IF(OR(EM$5=Data!$F$2,EM$5=Data!$G$2,(IF(COUNTIF(Data!$A$2:$A$939,EM$7),EM$7=(VLOOKUP(EM$7,Data!$A$2:$A$852,1,FALSE)),0))),"H",IF(AND(EM$7&gt;=$E43,EM$7&lt;=$F43),($D43/$G43),0))),IF(AND(EM$7&gt;=$E43,EM$7&lt;=$F43),($D43/$G43),0))</f>
        <v>8</v>
      </c>
      <c r="EN43" s="34" t="str">
        <f>IF(Data!$C$2&gt;0,(IF(OR(EN$5=Data!$F$2,EN$5=Data!$G$2,(IF(COUNTIF(Data!$A$2:$A$939,EN$7),EN$7=(VLOOKUP(EN$7,Data!$A$2:$A$852,1,FALSE)),0))),"H",IF(AND(EN$7&gt;=$E43,EN$7&lt;=$F43),($D43/$G43),0))),IF(AND(EN$7&gt;=$E43,EN$7&lt;=$F43),($D43/$G43),0))</f>
        <v>H</v>
      </c>
      <c r="EO43" s="35" t="str">
        <f>IF(Data!$C$2&gt;0,(IF(OR(EO$5=Data!$F$2,EO$5=Data!$G$2,(IF(COUNTIF(Data!$A$2:$A$939,EO$7),EO$7=(VLOOKUP(EO$7,Data!$A$2:$A$852,1,FALSE)),0))),"H",IF(AND(EO$7&gt;=$E43,EO$7&lt;=$F43),($D43/$G43),0))),IF(AND(EO$7&gt;=$E43,EO$7&lt;=$F43),($D43/$G43),0))</f>
        <v>H</v>
      </c>
      <c r="EP43" s="8" t="s">
        <v>47</v>
      </c>
      <c r="EQ43" s="18">
        <f>SUM(T43:EO43)-D43</f>
        <v>-16</v>
      </c>
    </row>
    <row r="44" spans="1:147" ht="30" customHeight="1" thickBot="1">
      <c r="A44" s="371"/>
      <c r="B44" s="372"/>
      <c r="C44" s="372"/>
      <c r="D44" s="364"/>
      <c r="E44" s="351"/>
      <c r="F44" s="351"/>
      <c r="G44" s="349"/>
      <c r="H44" s="364"/>
      <c r="I44" s="363"/>
      <c r="J44" s="351"/>
      <c r="K44" s="351"/>
      <c r="L44" s="351"/>
      <c r="M44" s="349"/>
      <c r="N44" s="349"/>
      <c r="O44" s="364"/>
      <c r="P44" s="365"/>
      <c r="Q44" s="391"/>
      <c r="R44" s="364"/>
      <c r="S44" s="343"/>
      <c r="T44" s="36">
        <f>IF(T$7&gt;$L43,(((IF(Data!$C$2&gt;0,(IF(OR(T$5=Data!$F$2,T$5=Data!$G$2,(IF(COUNTIF(Data!$A$2:$A$939,T$7),T$7=(VLOOKUP(T$7,Data!$A$2:$A$852,1,FALSE)),0))),"H",IF(AND(T$7&gt;=$J43,T$7&lt;=$K43),($D43*(1-$P43)/$N43),0))),IF(AND(T$7&gt;=$J43,T$7&lt;=$K43),(($D43-$O43)/$N43),0))))),(((IF(Data!$C$2&gt;0,(IF(OR(T$5=Data!$F$2,T$5=Data!$G$2,(IF(COUNTIF(Data!$A$2:$A$939,T$7),T$7=(VLOOKUP(T$7,Data!$A$2:$A$852,1,FALSE)),0))),"H",IF(AND(T$7&gt;=$J43,T$7&lt;=$L43),($D43*$P43/$M43),0))),IF(AND(T$7&gt;=$J43,T$7&lt;=$L43),(($D43*$P43)/$M43),0))))))</f>
        <v>0</v>
      </c>
      <c r="U44" s="37">
        <f>IF(U$7&gt;$L43,(((IF(Data!$C$2&gt;0,(IF(OR(U$5=Data!$F$2,U$5=Data!$G$2,(IF(COUNTIF(Data!$A$2:$A$939,U$7),U$7=(VLOOKUP(U$7,Data!$A$2:$A$852,1,FALSE)),0))),"H",IF(AND(U$7&gt;=$J43,U$7&lt;=$K43),($D43*(1-$P43)/$N43),0))),IF(AND(U$7&gt;=$J43,U$7&lt;=$K43),(($D43-$O43)/$N43),0))))),(((IF(Data!$C$2&gt;0,(IF(OR(U$5=Data!$F$2,U$5=Data!$G$2,(IF(COUNTIF(Data!$A$2:$A$939,U$7),U$7=(VLOOKUP(U$7,Data!$A$2:$A$852,1,FALSE)),0))),"H",IF(AND(U$7&gt;=$J43,U$7&lt;=$L43),($D43*$P43/$M43),0))),IF(AND(U$7&gt;=$J43,U$7&lt;=$L43),(($D43*$P43)/$M43),0))))))</f>
        <v>0</v>
      </c>
      <c r="V44" s="37">
        <f>IF(V$7&gt;$L43,(((IF(Data!$C$2&gt;0,(IF(OR(V$5=Data!$F$2,V$5=Data!$G$2,(IF(COUNTIF(Data!$A$2:$A$939,V$7),V$7=(VLOOKUP(V$7,Data!$A$2:$A$852,1,FALSE)),0))),"H",IF(AND(V$7&gt;=$J43,V$7&lt;=$K43),($D43*(1-$P43)/$N43),0))),IF(AND(V$7&gt;=$J43,V$7&lt;=$K43),(($D43-$O43)/$N43),0))))),(((IF(Data!$C$2&gt;0,(IF(OR(V$5=Data!$F$2,V$5=Data!$G$2,(IF(COUNTIF(Data!$A$2:$A$939,V$7),V$7=(VLOOKUP(V$7,Data!$A$2:$A$852,1,FALSE)),0))),"H",IF(AND(V$7&gt;=$J43,V$7&lt;=$L43),($D43*$P43/$M43),0))),IF(AND(V$7&gt;=$J43,V$7&lt;=$L43),(($D43*$P43)/$M43),0))))))</f>
        <v>0</v>
      </c>
      <c r="W44" s="37">
        <f>IF(W$7&gt;$L43,(((IF(Data!$C$2&gt;0,(IF(OR(W$5=Data!$F$2,W$5=Data!$G$2,(IF(COUNTIF(Data!$A$2:$A$939,W$7),W$7=(VLOOKUP(W$7,Data!$A$2:$A$852,1,FALSE)),0))),"H",IF(AND(W$7&gt;=$J43,W$7&lt;=$K43),($D43*(1-$P43)/$N43),0))),IF(AND(W$7&gt;=$J43,W$7&lt;=$K43),(($D43-$O43)/$N43),0))))),(((IF(Data!$C$2&gt;0,(IF(OR(W$5=Data!$F$2,W$5=Data!$G$2,(IF(COUNTIF(Data!$A$2:$A$939,W$7),W$7=(VLOOKUP(W$7,Data!$A$2:$A$852,1,FALSE)),0))),"H",IF(AND(W$7&gt;=$J43,W$7&lt;=$L43),($D43*$P43/$M43),0))),IF(AND(W$7&gt;=$J43,W$7&lt;=$L43),(($D43*$P43)/$M43),0))))))</f>
        <v>0</v>
      </c>
      <c r="X44" s="37">
        <f>IF(X$7&gt;$L43,(((IF(Data!$C$2&gt;0,(IF(OR(X$5=Data!$F$2,X$5=Data!$G$2,(IF(COUNTIF(Data!$A$2:$A$939,X$7),X$7=(VLOOKUP(X$7,Data!$A$2:$A$852,1,FALSE)),0))),"H",IF(AND(X$7&gt;=$J43,X$7&lt;=$K43),($D43*(1-$P43)/$N43),0))),IF(AND(X$7&gt;=$J43,X$7&lt;=$K43),(($D43-$O43)/$N43),0))))),(((IF(Data!$C$2&gt;0,(IF(OR(X$5=Data!$F$2,X$5=Data!$G$2,(IF(COUNTIF(Data!$A$2:$A$939,X$7),X$7=(VLOOKUP(X$7,Data!$A$2:$A$852,1,FALSE)),0))),"H",IF(AND(X$7&gt;=$J43,X$7&lt;=$L43),($D43*$P43/$M43),0))),IF(AND(X$7&gt;=$J43,X$7&lt;=$L43),(($D43*$P43)/$M43),0))))))</f>
        <v>0</v>
      </c>
      <c r="Y44" s="37" t="str">
        <f>IF(Y$7&gt;$L43,(((IF(Data!$C$2&gt;0,(IF(OR(Y$5=Data!$F$2,Y$5=Data!$G$2,(IF(COUNTIF(Data!$A$2:$A$939,Y$7),Y$7=(VLOOKUP(Y$7,Data!$A$2:$A$852,1,FALSE)),0))),"H",IF(AND(Y$7&gt;=$J43,Y$7&lt;=$K43),($D43*(1-$P43)/$N43),0))),IF(AND(Y$7&gt;=$J43,Y$7&lt;=$K43),(($D43-$O43)/$N43),0))))),(((IF(Data!$C$2&gt;0,(IF(OR(Y$5=Data!$F$2,Y$5=Data!$G$2,(IF(COUNTIF(Data!$A$2:$A$939,Y$7),Y$7=(VLOOKUP(Y$7,Data!$A$2:$A$852,1,FALSE)),0))),"H",IF(AND(Y$7&gt;=$J43,Y$7&lt;=$L43),($D43*$P43/$M43),0))),IF(AND(Y$7&gt;=$J43,Y$7&lt;=$L43),(($D43*$P43)/$M43),0))))))</f>
        <v>H</v>
      </c>
      <c r="Z44" s="37" t="str">
        <f>IF(Z$7&gt;$L43,(((IF(Data!$C$2&gt;0,(IF(OR(Z$5=Data!$F$2,Z$5=Data!$G$2,(IF(COUNTIF(Data!$A$2:$A$939,Z$7),Z$7=(VLOOKUP(Z$7,Data!$A$2:$A$852,1,FALSE)),0))),"H",IF(AND(Z$7&gt;=$J43,Z$7&lt;=$K43),($D43*(1-$P43)/$N43),0))),IF(AND(Z$7&gt;=$J43,Z$7&lt;=$K43),(($D43-$O43)/$N43),0))))),(((IF(Data!$C$2&gt;0,(IF(OR(Z$5=Data!$F$2,Z$5=Data!$G$2,(IF(COUNTIF(Data!$A$2:$A$939,Z$7),Z$7=(VLOOKUP(Z$7,Data!$A$2:$A$852,1,FALSE)),0))),"H",IF(AND(Z$7&gt;=$J43,Z$7&lt;=$L43),($D43*$P43/$M43),0))),IF(AND(Z$7&gt;=$J43,Z$7&lt;=$L43),(($D43*$P43)/$M43),0))))))</f>
        <v>H</v>
      </c>
      <c r="AA44" s="37">
        <f>IF(AA$7&gt;$L43,(((IF(Data!$C$2&gt;0,(IF(OR(AA$5=Data!$F$2,AA$5=Data!$G$2,(IF(COUNTIF(Data!$A$2:$A$939,AA$7),AA$7=(VLOOKUP(AA$7,Data!$A$2:$A$852,1,FALSE)),0))),"H",IF(AND(AA$7&gt;=$J43,AA$7&lt;=$K43),($D43*(1-$P43)/$N43),0))),IF(AND(AA$7&gt;=$J43,AA$7&lt;=$K43),(($D43-$O43)/$N43),0))))),(((IF(Data!$C$2&gt;0,(IF(OR(AA$5=Data!$F$2,AA$5=Data!$G$2,(IF(COUNTIF(Data!$A$2:$A$939,AA$7),AA$7=(VLOOKUP(AA$7,Data!$A$2:$A$852,1,FALSE)),0))),"H",IF(AND(AA$7&gt;=$J43,AA$7&lt;=$L43),($D43*$P43/$M43),0))),IF(AND(AA$7&gt;=$J43,AA$7&lt;=$L43),(($D43*$P43)/$M43),0))))))</f>
        <v>0</v>
      </c>
      <c r="AB44" s="37">
        <f>IF(AB$7&gt;$L43,(((IF(Data!$C$2&gt;0,(IF(OR(AB$5=Data!$F$2,AB$5=Data!$G$2,(IF(COUNTIF(Data!$A$2:$A$939,AB$7),AB$7=(VLOOKUP(AB$7,Data!$A$2:$A$852,1,FALSE)),0))),"H",IF(AND(AB$7&gt;=$J43,AB$7&lt;=$K43),($D43*(1-$P43)/$N43),0))),IF(AND(AB$7&gt;=$J43,AB$7&lt;=$K43),(($D43-$O43)/$N43),0))))),(((IF(Data!$C$2&gt;0,(IF(OR(AB$5=Data!$F$2,AB$5=Data!$G$2,(IF(COUNTIF(Data!$A$2:$A$939,AB$7),AB$7=(VLOOKUP(AB$7,Data!$A$2:$A$852,1,FALSE)),0))),"H",IF(AND(AB$7&gt;=$J43,AB$7&lt;=$L43),($D43*$P43/$M43),0))),IF(AND(AB$7&gt;=$J43,AB$7&lt;=$L43),(($D43*$P43)/$M43),0))))))</f>
        <v>0</v>
      </c>
      <c r="AC44" s="37">
        <f>IF(AC$7&gt;$L43,(((IF(Data!$C$2&gt;0,(IF(OR(AC$5=Data!$F$2,AC$5=Data!$G$2,(IF(COUNTIF(Data!$A$2:$A$939,AC$7),AC$7=(VLOOKUP(AC$7,Data!$A$2:$A$852,1,FALSE)),0))),"H",IF(AND(AC$7&gt;=$J43,AC$7&lt;=$K43),($D43*(1-$P43)/$N43),0))),IF(AND(AC$7&gt;=$J43,AC$7&lt;=$K43),(($D43-$O43)/$N43),0))))),(((IF(Data!$C$2&gt;0,(IF(OR(AC$5=Data!$F$2,AC$5=Data!$G$2,(IF(COUNTIF(Data!$A$2:$A$939,AC$7),AC$7=(VLOOKUP(AC$7,Data!$A$2:$A$852,1,FALSE)),0))),"H",IF(AND(AC$7&gt;=$J43,AC$7&lt;=$L43),($D43*$P43/$M43),0))),IF(AND(AC$7&gt;=$J43,AC$7&lt;=$L43),(($D43*$P43)/$M43),0))))))</f>
        <v>0</v>
      </c>
      <c r="AD44" s="37">
        <f>IF(AD$7&gt;$L43,(((IF(Data!$C$2&gt;0,(IF(OR(AD$5=Data!$F$2,AD$5=Data!$G$2,(IF(COUNTIF(Data!$A$2:$A$939,AD$7),AD$7=(VLOOKUP(AD$7,Data!$A$2:$A$852,1,FALSE)),0))),"H",IF(AND(AD$7&gt;=$J43,AD$7&lt;=$K43),($D43*(1-$P43)/$N43),0))),IF(AND(AD$7&gt;=$J43,AD$7&lt;=$K43),(($D43-$O43)/$N43),0))))),(((IF(Data!$C$2&gt;0,(IF(OR(AD$5=Data!$F$2,AD$5=Data!$G$2,(IF(COUNTIF(Data!$A$2:$A$939,AD$7),AD$7=(VLOOKUP(AD$7,Data!$A$2:$A$852,1,FALSE)),0))),"H",IF(AND(AD$7&gt;=$J43,AD$7&lt;=$L43),($D43*$P43/$M43),0))),IF(AND(AD$7&gt;=$J43,AD$7&lt;=$L43),(($D43*$P43)/$M43),0))))))</f>
        <v>0</v>
      </c>
      <c r="AE44" s="37">
        <f>IF(AE$7&gt;$L43,(((IF(Data!$C$2&gt;0,(IF(OR(AE$5=Data!$F$2,AE$5=Data!$G$2,(IF(COUNTIF(Data!$A$2:$A$939,AE$7),AE$7=(VLOOKUP(AE$7,Data!$A$2:$A$852,1,FALSE)),0))),"H",IF(AND(AE$7&gt;=$J43,AE$7&lt;=$K43),($D43*(1-$P43)/$N43),0))),IF(AND(AE$7&gt;=$J43,AE$7&lt;=$K43),(($D43-$O43)/$N43),0))))),(((IF(Data!$C$2&gt;0,(IF(OR(AE$5=Data!$F$2,AE$5=Data!$G$2,(IF(COUNTIF(Data!$A$2:$A$939,AE$7),AE$7=(VLOOKUP(AE$7,Data!$A$2:$A$852,1,FALSE)),0))),"H",IF(AND(AE$7&gt;=$J43,AE$7&lt;=$L43),($D43*$P43/$M43),0))),IF(AND(AE$7&gt;=$J43,AE$7&lt;=$L43),(($D43*$P43)/$M43),0))))))</f>
        <v>0</v>
      </c>
      <c r="AF44" s="37" t="str">
        <f>IF(AF$7&gt;$L43,(((IF(Data!$C$2&gt;0,(IF(OR(AF$5=Data!$F$2,AF$5=Data!$G$2,(IF(COUNTIF(Data!$A$2:$A$939,AF$7),AF$7=(VLOOKUP(AF$7,Data!$A$2:$A$852,1,FALSE)),0))),"H",IF(AND(AF$7&gt;=$J43,AF$7&lt;=$K43),($D43*(1-$P43)/$N43),0))),IF(AND(AF$7&gt;=$J43,AF$7&lt;=$K43),(($D43-$O43)/$N43),0))))),(((IF(Data!$C$2&gt;0,(IF(OR(AF$5=Data!$F$2,AF$5=Data!$G$2,(IF(COUNTIF(Data!$A$2:$A$939,AF$7),AF$7=(VLOOKUP(AF$7,Data!$A$2:$A$852,1,FALSE)),0))),"H",IF(AND(AF$7&gt;=$J43,AF$7&lt;=$L43),($D43*$P43/$M43),0))),IF(AND(AF$7&gt;=$J43,AF$7&lt;=$L43),(($D43*$P43)/$M43),0))))))</f>
        <v>H</v>
      </c>
      <c r="AG44" s="37" t="str">
        <f>IF(AG$7&gt;$L43,(((IF(Data!$C$2&gt;0,(IF(OR(AG$5=Data!$F$2,AG$5=Data!$G$2,(IF(COUNTIF(Data!$A$2:$A$939,AG$7),AG$7=(VLOOKUP(AG$7,Data!$A$2:$A$852,1,FALSE)),0))),"H",IF(AND(AG$7&gt;=$J43,AG$7&lt;=$K43),($D43*(1-$P43)/$N43),0))),IF(AND(AG$7&gt;=$J43,AG$7&lt;=$K43),(($D43-$O43)/$N43),0))))),(((IF(Data!$C$2&gt;0,(IF(OR(AG$5=Data!$F$2,AG$5=Data!$G$2,(IF(COUNTIF(Data!$A$2:$A$939,AG$7),AG$7=(VLOOKUP(AG$7,Data!$A$2:$A$852,1,FALSE)),0))),"H",IF(AND(AG$7&gt;=$J43,AG$7&lt;=$L43),($D43*$P43/$M43),0))),IF(AND(AG$7&gt;=$J43,AG$7&lt;=$L43),(($D43*$P43)/$M43),0))))))</f>
        <v>H</v>
      </c>
      <c r="AH44" s="37">
        <f>IF(AH$7&gt;$L43,(((IF(Data!$C$2&gt;0,(IF(OR(AH$5=Data!$F$2,AH$5=Data!$G$2,(IF(COUNTIF(Data!$A$2:$A$939,AH$7),AH$7=(VLOOKUP(AH$7,Data!$A$2:$A$852,1,FALSE)),0))),"H",IF(AND(AH$7&gt;=$J43,AH$7&lt;=$K43),($D43*(1-$P43)/$N43),0))),IF(AND(AH$7&gt;=$J43,AH$7&lt;=$K43),(($D43-$O43)/$N43),0))))),(((IF(Data!$C$2&gt;0,(IF(OR(AH$5=Data!$F$2,AH$5=Data!$G$2,(IF(COUNTIF(Data!$A$2:$A$939,AH$7),AH$7=(VLOOKUP(AH$7,Data!$A$2:$A$852,1,FALSE)),0))),"H",IF(AND(AH$7&gt;=$J43,AH$7&lt;=$L43),($D43*$P43/$M43),0))),IF(AND(AH$7&gt;=$J43,AH$7&lt;=$L43),(($D43*$P43)/$M43),0))))))</f>
        <v>0</v>
      </c>
      <c r="AI44" s="37">
        <f>IF(AI$7&gt;$L43,(((IF(Data!$C$2&gt;0,(IF(OR(AI$5=Data!$F$2,AI$5=Data!$G$2,(IF(COUNTIF(Data!$A$2:$A$939,AI$7),AI$7=(VLOOKUP(AI$7,Data!$A$2:$A$852,1,FALSE)),0))),"H",IF(AND(AI$7&gt;=$J43,AI$7&lt;=$K43),($D43*(1-$P43)/$N43),0))),IF(AND(AI$7&gt;=$J43,AI$7&lt;=$K43),(($D43-$O43)/$N43),0))))),(((IF(Data!$C$2&gt;0,(IF(OR(AI$5=Data!$F$2,AI$5=Data!$G$2,(IF(COUNTIF(Data!$A$2:$A$939,AI$7),AI$7=(VLOOKUP(AI$7,Data!$A$2:$A$852,1,FALSE)),0))),"H",IF(AND(AI$7&gt;=$J43,AI$7&lt;=$L43),($D43*$P43/$M43),0))),IF(AND(AI$7&gt;=$J43,AI$7&lt;=$L43),(($D43*$P43)/$M43),0))))))</f>
        <v>0</v>
      </c>
      <c r="AJ44" s="37">
        <f>IF(AJ$7&gt;$L43,(((IF(Data!$C$2&gt;0,(IF(OR(AJ$5=Data!$F$2,AJ$5=Data!$G$2,(IF(COUNTIF(Data!$A$2:$A$939,AJ$7),AJ$7=(VLOOKUP(AJ$7,Data!$A$2:$A$852,1,FALSE)),0))),"H",IF(AND(AJ$7&gt;=$J43,AJ$7&lt;=$K43),($D43*(1-$P43)/$N43),0))),IF(AND(AJ$7&gt;=$J43,AJ$7&lt;=$K43),(($D43-$O43)/$N43),0))))),(((IF(Data!$C$2&gt;0,(IF(OR(AJ$5=Data!$F$2,AJ$5=Data!$G$2,(IF(COUNTIF(Data!$A$2:$A$939,AJ$7),AJ$7=(VLOOKUP(AJ$7,Data!$A$2:$A$852,1,FALSE)),0))),"H",IF(AND(AJ$7&gt;=$J43,AJ$7&lt;=$L43),($D43*$P43/$M43),0))),IF(AND(AJ$7&gt;=$J43,AJ$7&lt;=$L43),(($D43*$P43)/$M43),0))))))</f>
        <v>0</v>
      </c>
      <c r="AK44" s="37">
        <f>IF(AK$7&gt;$L43,(((IF(Data!$C$2&gt;0,(IF(OR(AK$5=Data!$F$2,AK$5=Data!$G$2,(IF(COUNTIF(Data!$A$2:$A$939,AK$7),AK$7=(VLOOKUP(AK$7,Data!$A$2:$A$852,1,FALSE)),0))),"H",IF(AND(AK$7&gt;=$J43,AK$7&lt;=$K43),($D43*(1-$P43)/$N43),0))),IF(AND(AK$7&gt;=$J43,AK$7&lt;=$K43),(($D43-$O43)/$N43),0))))),(((IF(Data!$C$2&gt;0,(IF(OR(AK$5=Data!$F$2,AK$5=Data!$G$2,(IF(COUNTIF(Data!$A$2:$A$939,AK$7),AK$7=(VLOOKUP(AK$7,Data!$A$2:$A$852,1,FALSE)),0))),"H",IF(AND(AK$7&gt;=$J43,AK$7&lt;=$L43),($D43*$P43/$M43),0))),IF(AND(AK$7&gt;=$J43,AK$7&lt;=$L43),(($D43*$P43)/$M43),0))))))</f>
        <v>0</v>
      </c>
      <c r="AL44" s="37">
        <f>IF(AL$7&gt;$L43,(((IF(Data!$C$2&gt;0,(IF(OR(AL$5=Data!$F$2,AL$5=Data!$G$2,(IF(COUNTIF(Data!$A$2:$A$939,AL$7),AL$7=(VLOOKUP(AL$7,Data!$A$2:$A$852,1,FALSE)),0))),"H",IF(AND(AL$7&gt;=$J43,AL$7&lt;=$K43),($D43*(1-$P43)/$N43),0))),IF(AND(AL$7&gt;=$J43,AL$7&lt;=$K43),(($D43-$O43)/$N43),0))))),(((IF(Data!$C$2&gt;0,(IF(OR(AL$5=Data!$F$2,AL$5=Data!$G$2,(IF(COUNTIF(Data!$A$2:$A$939,AL$7),AL$7=(VLOOKUP(AL$7,Data!$A$2:$A$852,1,FALSE)),0))),"H",IF(AND(AL$7&gt;=$J43,AL$7&lt;=$L43),($D43*$P43/$M43),0))),IF(AND(AL$7&gt;=$J43,AL$7&lt;=$L43),(($D43*$P43)/$M43),0))))))</f>
        <v>0</v>
      </c>
      <c r="AM44" s="37" t="str">
        <f>IF(AM$7&gt;$L43,(((IF(Data!$C$2&gt;0,(IF(OR(AM$5=Data!$F$2,AM$5=Data!$G$2,(IF(COUNTIF(Data!$A$2:$A$939,AM$7),AM$7=(VLOOKUP(AM$7,Data!$A$2:$A$852,1,FALSE)),0))),"H",IF(AND(AM$7&gt;=$J43,AM$7&lt;=$K43),($D43*(1-$P43)/$N43),0))),IF(AND(AM$7&gt;=$J43,AM$7&lt;=$K43),(($D43-$O43)/$N43),0))))),(((IF(Data!$C$2&gt;0,(IF(OR(AM$5=Data!$F$2,AM$5=Data!$G$2,(IF(COUNTIF(Data!$A$2:$A$939,AM$7),AM$7=(VLOOKUP(AM$7,Data!$A$2:$A$852,1,FALSE)),0))),"H",IF(AND(AM$7&gt;=$J43,AM$7&lt;=$L43),($D43*$P43/$M43),0))),IF(AND(AM$7&gt;=$J43,AM$7&lt;=$L43),(($D43*$P43)/$M43),0))))))</f>
        <v>H</v>
      </c>
      <c r="AN44" s="37" t="str">
        <f>IF(AN$7&gt;$L43,(((IF(Data!$C$2&gt;0,(IF(OR(AN$5=Data!$F$2,AN$5=Data!$G$2,(IF(COUNTIF(Data!$A$2:$A$939,AN$7),AN$7=(VLOOKUP(AN$7,Data!$A$2:$A$852,1,FALSE)),0))),"H",IF(AND(AN$7&gt;=$J43,AN$7&lt;=$K43),($D43*(1-$P43)/$N43),0))),IF(AND(AN$7&gt;=$J43,AN$7&lt;=$K43),(($D43-$O43)/$N43),0))))),(((IF(Data!$C$2&gt;0,(IF(OR(AN$5=Data!$F$2,AN$5=Data!$G$2,(IF(COUNTIF(Data!$A$2:$A$939,AN$7),AN$7=(VLOOKUP(AN$7,Data!$A$2:$A$852,1,FALSE)),0))),"H",IF(AND(AN$7&gt;=$J43,AN$7&lt;=$L43),($D43*$P43/$M43),0))),IF(AND(AN$7&gt;=$J43,AN$7&lt;=$L43),(($D43*$P43)/$M43),0))))))</f>
        <v>H</v>
      </c>
      <c r="AO44" s="37">
        <f>IF(AO$7&gt;$L43,(((IF(Data!$C$2&gt;0,(IF(OR(AO$5=Data!$F$2,AO$5=Data!$G$2,(IF(COUNTIF(Data!$A$2:$A$939,AO$7),AO$7=(VLOOKUP(AO$7,Data!$A$2:$A$852,1,FALSE)),0))),"H",IF(AND(AO$7&gt;=$J43,AO$7&lt;=$K43),($D43*(1-$P43)/$N43),0))),IF(AND(AO$7&gt;=$J43,AO$7&lt;=$K43),(($D43-$O43)/$N43),0))))),(((IF(Data!$C$2&gt;0,(IF(OR(AO$5=Data!$F$2,AO$5=Data!$G$2,(IF(COUNTIF(Data!$A$2:$A$939,AO$7),AO$7=(VLOOKUP(AO$7,Data!$A$2:$A$852,1,FALSE)),0))),"H",IF(AND(AO$7&gt;=$J43,AO$7&lt;=$L43),($D43*$P43/$M43),0))),IF(AND(AO$7&gt;=$J43,AO$7&lt;=$L43),(($D43*$P43)/$M43),0))))))</f>
        <v>0</v>
      </c>
      <c r="AP44" s="37">
        <f>IF(AP$7&gt;$L43,(((IF(Data!$C$2&gt;0,(IF(OR(AP$5=Data!$F$2,AP$5=Data!$G$2,(IF(COUNTIF(Data!$A$2:$A$939,AP$7),AP$7=(VLOOKUP(AP$7,Data!$A$2:$A$852,1,FALSE)),0))),"H",IF(AND(AP$7&gt;=$J43,AP$7&lt;=$K43),($D43*(1-$P43)/$N43),0))),IF(AND(AP$7&gt;=$J43,AP$7&lt;=$K43),(($D43-$O43)/$N43),0))))),(((IF(Data!$C$2&gt;0,(IF(OR(AP$5=Data!$F$2,AP$5=Data!$G$2,(IF(COUNTIF(Data!$A$2:$A$939,AP$7),AP$7=(VLOOKUP(AP$7,Data!$A$2:$A$852,1,FALSE)),0))),"H",IF(AND(AP$7&gt;=$J43,AP$7&lt;=$L43),($D43*$P43/$M43),0))),IF(AND(AP$7&gt;=$J43,AP$7&lt;=$L43),(($D43*$P43)/$M43),0))))))</f>
        <v>0</v>
      </c>
      <c r="AQ44" s="37">
        <f>IF(AQ$7&gt;$L43,(((IF(Data!$C$2&gt;0,(IF(OR(AQ$5=Data!$F$2,AQ$5=Data!$G$2,(IF(COUNTIF(Data!$A$2:$A$939,AQ$7),AQ$7=(VLOOKUP(AQ$7,Data!$A$2:$A$852,1,FALSE)),0))),"H",IF(AND(AQ$7&gt;=$J43,AQ$7&lt;=$K43),($D43*(1-$P43)/$N43),0))),IF(AND(AQ$7&gt;=$J43,AQ$7&lt;=$K43),(($D43-$O43)/$N43),0))))),(((IF(Data!$C$2&gt;0,(IF(OR(AQ$5=Data!$F$2,AQ$5=Data!$G$2,(IF(COUNTIF(Data!$A$2:$A$939,AQ$7),AQ$7=(VLOOKUP(AQ$7,Data!$A$2:$A$852,1,FALSE)),0))),"H",IF(AND(AQ$7&gt;=$J43,AQ$7&lt;=$L43),($D43*$P43/$M43),0))),IF(AND(AQ$7&gt;=$J43,AQ$7&lt;=$L43),(($D43*$P43)/$M43),0))))))</f>
        <v>0</v>
      </c>
      <c r="AR44" s="37">
        <f>IF(AR$7&gt;$L43,(((IF(Data!$C$2&gt;0,(IF(OR(AR$5=Data!$F$2,AR$5=Data!$G$2,(IF(COUNTIF(Data!$A$2:$A$939,AR$7),AR$7=(VLOOKUP(AR$7,Data!$A$2:$A$852,1,FALSE)),0))),"H",IF(AND(AR$7&gt;=$J43,AR$7&lt;=$K43),($D43*(1-$P43)/$N43),0))),IF(AND(AR$7&gt;=$J43,AR$7&lt;=$K43),(($D43-$O43)/$N43),0))))),(((IF(Data!$C$2&gt;0,(IF(OR(AR$5=Data!$F$2,AR$5=Data!$G$2,(IF(COUNTIF(Data!$A$2:$A$939,AR$7),AR$7=(VLOOKUP(AR$7,Data!$A$2:$A$852,1,FALSE)),0))),"H",IF(AND(AR$7&gt;=$J43,AR$7&lt;=$L43),($D43*$P43/$M43),0))),IF(AND(AR$7&gt;=$J43,AR$7&lt;=$L43),(($D43*$P43)/$M43),0))))))</f>
        <v>0</v>
      </c>
      <c r="AS44" s="37">
        <f>IF(AS$7&gt;$L43,(((IF(Data!$C$2&gt;0,(IF(OR(AS$5=Data!$F$2,AS$5=Data!$G$2,(IF(COUNTIF(Data!$A$2:$A$939,AS$7),AS$7=(VLOOKUP(AS$7,Data!$A$2:$A$852,1,FALSE)),0))),"H",IF(AND(AS$7&gt;=$J43,AS$7&lt;=$K43),($D43*(1-$P43)/$N43),0))),IF(AND(AS$7&gt;=$J43,AS$7&lt;=$K43),(($D43-$O43)/$N43),0))))),(((IF(Data!$C$2&gt;0,(IF(OR(AS$5=Data!$F$2,AS$5=Data!$G$2,(IF(COUNTIF(Data!$A$2:$A$939,AS$7),AS$7=(VLOOKUP(AS$7,Data!$A$2:$A$852,1,FALSE)),0))),"H",IF(AND(AS$7&gt;=$J43,AS$7&lt;=$L43),($D43*$P43/$M43),0))),IF(AND(AS$7&gt;=$J43,AS$7&lt;=$L43),(($D43*$P43)/$M43),0))))))</f>
        <v>0</v>
      </c>
      <c r="AT44" s="37" t="str">
        <f>IF(AT$7&gt;$L43,(((IF(Data!$C$2&gt;0,(IF(OR(AT$5=Data!$F$2,AT$5=Data!$G$2,(IF(COUNTIF(Data!$A$2:$A$939,AT$7),AT$7=(VLOOKUP(AT$7,Data!$A$2:$A$852,1,FALSE)),0))),"H",IF(AND(AT$7&gt;=$J43,AT$7&lt;=$K43),($D43*(1-$P43)/$N43),0))),IF(AND(AT$7&gt;=$J43,AT$7&lt;=$K43),(($D43-$O43)/$N43),0))))),(((IF(Data!$C$2&gt;0,(IF(OR(AT$5=Data!$F$2,AT$5=Data!$G$2,(IF(COUNTIF(Data!$A$2:$A$939,AT$7),AT$7=(VLOOKUP(AT$7,Data!$A$2:$A$852,1,FALSE)),0))),"H",IF(AND(AT$7&gt;=$J43,AT$7&lt;=$L43),($D43*$P43/$M43),0))),IF(AND(AT$7&gt;=$J43,AT$7&lt;=$L43),(($D43*$P43)/$M43),0))))))</f>
        <v>H</v>
      </c>
      <c r="AU44" s="37" t="str">
        <f>IF(AU$7&gt;$L43,(((IF(Data!$C$2&gt;0,(IF(OR(AU$5=Data!$F$2,AU$5=Data!$G$2,(IF(COUNTIF(Data!$A$2:$A$939,AU$7),AU$7=(VLOOKUP(AU$7,Data!$A$2:$A$852,1,FALSE)),0))),"H",IF(AND(AU$7&gt;=$J43,AU$7&lt;=$K43),($D43*(1-$P43)/$N43),0))),IF(AND(AU$7&gt;=$J43,AU$7&lt;=$K43),(($D43-$O43)/$N43),0))))),(((IF(Data!$C$2&gt;0,(IF(OR(AU$5=Data!$F$2,AU$5=Data!$G$2,(IF(COUNTIF(Data!$A$2:$A$939,AU$7),AU$7=(VLOOKUP(AU$7,Data!$A$2:$A$852,1,FALSE)),0))),"H",IF(AND(AU$7&gt;=$J43,AU$7&lt;=$L43),($D43*$P43/$M43),0))),IF(AND(AU$7&gt;=$J43,AU$7&lt;=$L43),(($D43*$P43)/$M43),0))))))</f>
        <v>H</v>
      </c>
      <c r="AV44" s="37">
        <f>IF(AV$7&gt;$L43,(((IF(Data!$C$2&gt;0,(IF(OR(AV$5=Data!$F$2,AV$5=Data!$G$2,(IF(COUNTIF(Data!$A$2:$A$939,AV$7),AV$7=(VLOOKUP(AV$7,Data!$A$2:$A$852,1,FALSE)),0))),"H",IF(AND(AV$7&gt;=$J43,AV$7&lt;=$K43),($D43*(1-$P43)/$N43),0))),IF(AND(AV$7&gt;=$J43,AV$7&lt;=$K43),(($D43-$O43)/$N43),0))))),(((IF(Data!$C$2&gt;0,(IF(OR(AV$5=Data!$F$2,AV$5=Data!$G$2,(IF(COUNTIF(Data!$A$2:$A$939,AV$7),AV$7=(VLOOKUP(AV$7,Data!$A$2:$A$852,1,FALSE)),0))),"H",IF(AND(AV$7&gt;=$J43,AV$7&lt;=$L43),($D43*$P43/$M43),0))),IF(AND(AV$7&gt;=$J43,AV$7&lt;=$L43),(($D43*$P43)/$M43),0))))))</f>
        <v>0</v>
      </c>
      <c r="AW44" s="37">
        <f>IF(AW$7&gt;$L43,(((IF(Data!$C$2&gt;0,(IF(OR(AW$5=Data!$F$2,AW$5=Data!$G$2,(IF(COUNTIF(Data!$A$2:$A$939,AW$7),AW$7=(VLOOKUP(AW$7,Data!$A$2:$A$852,1,FALSE)),0))),"H",IF(AND(AW$7&gt;=$J43,AW$7&lt;=$K43),($D43*(1-$P43)/$N43),0))),IF(AND(AW$7&gt;=$J43,AW$7&lt;=$K43),(($D43-$O43)/$N43),0))))),(((IF(Data!$C$2&gt;0,(IF(OR(AW$5=Data!$F$2,AW$5=Data!$G$2,(IF(COUNTIF(Data!$A$2:$A$939,AW$7),AW$7=(VLOOKUP(AW$7,Data!$A$2:$A$852,1,FALSE)),0))),"H",IF(AND(AW$7&gt;=$J43,AW$7&lt;=$L43),($D43*$P43/$M43),0))),IF(AND(AW$7&gt;=$J43,AW$7&lt;=$L43),(($D43*$P43)/$M43),0))))))</f>
        <v>0</v>
      </c>
      <c r="AX44" s="37">
        <f>IF(AX$7&gt;$L43,(((IF(Data!$C$2&gt;0,(IF(OR(AX$5=Data!$F$2,AX$5=Data!$G$2,(IF(COUNTIF(Data!$A$2:$A$939,AX$7),AX$7=(VLOOKUP(AX$7,Data!$A$2:$A$852,1,FALSE)),0))),"H",IF(AND(AX$7&gt;=$J43,AX$7&lt;=$K43),($D43*(1-$P43)/$N43),0))),IF(AND(AX$7&gt;=$J43,AX$7&lt;=$K43),(($D43-$O43)/$N43),0))))),(((IF(Data!$C$2&gt;0,(IF(OR(AX$5=Data!$F$2,AX$5=Data!$G$2,(IF(COUNTIF(Data!$A$2:$A$939,AX$7),AX$7=(VLOOKUP(AX$7,Data!$A$2:$A$852,1,FALSE)),0))),"H",IF(AND(AX$7&gt;=$J43,AX$7&lt;=$L43),($D43*$P43/$M43),0))),IF(AND(AX$7&gt;=$J43,AX$7&lt;=$L43),(($D43*$P43)/$M43),0))))))</f>
        <v>0</v>
      </c>
      <c r="AY44" s="37">
        <f>IF(AY$7&gt;$L43,(((IF(Data!$C$2&gt;0,(IF(OR(AY$5=Data!$F$2,AY$5=Data!$G$2,(IF(COUNTIF(Data!$A$2:$A$939,AY$7),AY$7=(VLOOKUP(AY$7,Data!$A$2:$A$852,1,FALSE)),0))),"H",IF(AND(AY$7&gt;=$J43,AY$7&lt;=$K43),($D43*(1-$P43)/$N43),0))),IF(AND(AY$7&gt;=$J43,AY$7&lt;=$K43),(($D43-$O43)/$N43),0))))),(((IF(Data!$C$2&gt;0,(IF(OR(AY$5=Data!$F$2,AY$5=Data!$G$2,(IF(COUNTIF(Data!$A$2:$A$939,AY$7),AY$7=(VLOOKUP(AY$7,Data!$A$2:$A$852,1,FALSE)),0))),"H",IF(AND(AY$7&gt;=$J43,AY$7&lt;=$L43),($D43*$P43/$M43),0))),IF(AND(AY$7&gt;=$J43,AY$7&lt;=$L43),(($D43*$P43)/$M43),0))))))</f>
        <v>0</v>
      </c>
      <c r="AZ44" s="37">
        <f>IF(AZ$7&gt;$L43,(((IF(Data!$C$2&gt;0,(IF(OR(AZ$5=Data!$F$2,AZ$5=Data!$G$2,(IF(COUNTIF(Data!$A$2:$A$939,AZ$7),AZ$7=(VLOOKUP(AZ$7,Data!$A$2:$A$852,1,FALSE)),0))),"H",IF(AND(AZ$7&gt;=$J43,AZ$7&lt;=$K43),($D43*(1-$P43)/$N43),0))),IF(AND(AZ$7&gt;=$J43,AZ$7&lt;=$K43),(($D43-$O43)/$N43),0))))),(((IF(Data!$C$2&gt;0,(IF(OR(AZ$5=Data!$F$2,AZ$5=Data!$G$2,(IF(COUNTIF(Data!$A$2:$A$939,AZ$7),AZ$7=(VLOOKUP(AZ$7,Data!$A$2:$A$852,1,FALSE)),0))),"H",IF(AND(AZ$7&gt;=$J43,AZ$7&lt;=$L43),($D43*$P43/$M43),0))),IF(AND(AZ$7&gt;=$J43,AZ$7&lt;=$L43),(($D43*$P43)/$M43),0))))))</f>
        <v>0</v>
      </c>
      <c r="BA44" s="37" t="str">
        <f>IF(BA$7&gt;$L43,(((IF(Data!$C$2&gt;0,(IF(OR(BA$5=Data!$F$2,BA$5=Data!$G$2,(IF(COUNTIF(Data!$A$2:$A$939,BA$7),BA$7=(VLOOKUP(BA$7,Data!$A$2:$A$852,1,FALSE)),0))),"H",IF(AND(BA$7&gt;=$J43,BA$7&lt;=$K43),($D43*(1-$P43)/$N43),0))),IF(AND(BA$7&gt;=$J43,BA$7&lt;=$K43),(($D43-$O43)/$N43),0))))),(((IF(Data!$C$2&gt;0,(IF(OR(BA$5=Data!$F$2,BA$5=Data!$G$2,(IF(COUNTIF(Data!$A$2:$A$939,BA$7),BA$7=(VLOOKUP(BA$7,Data!$A$2:$A$852,1,FALSE)),0))),"H",IF(AND(BA$7&gt;=$J43,BA$7&lt;=$L43),($D43*$P43/$M43),0))),IF(AND(BA$7&gt;=$J43,BA$7&lt;=$L43),(($D43*$P43)/$M43),0))))))</f>
        <v>H</v>
      </c>
      <c r="BB44" s="37" t="str">
        <f>IF(BB$7&gt;$L43,(((IF(Data!$C$2&gt;0,(IF(OR(BB$5=Data!$F$2,BB$5=Data!$G$2,(IF(COUNTIF(Data!$A$2:$A$939,BB$7),BB$7=(VLOOKUP(BB$7,Data!$A$2:$A$852,1,FALSE)),0))),"H",IF(AND(BB$7&gt;=$J43,BB$7&lt;=$K43),($D43*(1-$P43)/$N43),0))),IF(AND(BB$7&gt;=$J43,BB$7&lt;=$K43),(($D43-$O43)/$N43),0))))),(((IF(Data!$C$2&gt;0,(IF(OR(BB$5=Data!$F$2,BB$5=Data!$G$2,(IF(COUNTIF(Data!$A$2:$A$939,BB$7),BB$7=(VLOOKUP(BB$7,Data!$A$2:$A$852,1,FALSE)),0))),"H",IF(AND(BB$7&gt;=$J43,BB$7&lt;=$L43),($D43*$P43/$M43),0))),IF(AND(BB$7&gt;=$J43,BB$7&lt;=$L43),(($D43*$P43)/$M43),0))))))</f>
        <v>H</v>
      </c>
      <c r="BC44" s="37">
        <f>IF(BC$7&gt;$L43,(((IF(Data!$C$2&gt;0,(IF(OR(BC$5=Data!$F$2,BC$5=Data!$G$2,(IF(COUNTIF(Data!$A$2:$A$939,BC$7),BC$7=(VLOOKUP(BC$7,Data!$A$2:$A$852,1,FALSE)),0))),"H",IF(AND(BC$7&gt;=$J43,BC$7&lt;=$K43),($D43*(1-$P43)/$N43),0))),IF(AND(BC$7&gt;=$J43,BC$7&lt;=$K43),(($D43-$O43)/$N43),0))))),(((IF(Data!$C$2&gt;0,(IF(OR(BC$5=Data!$F$2,BC$5=Data!$G$2,(IF(COUNTIF(Data!$A$2:$A$939,BC$7),BC$7=(VLOOKUP(BC$7,Data!$A$2:$A$852,1,FALSE)),0))),"H",IF(AND(BC$7&gt;=$J43,BC$7&lt;=$L43),($D43*$P43/$M43),0))),IF(AND(BC$7&gt;=$J43,BC$7&lt;=$L43),(($D43*$P43)/$M43),0))))))</f>
        <v>0</v>
      </c>
      <c r="BD44" s="37">
        <f>IF(BD$7&gt;$L43,(((IF(Data!$C$2&gt;0,(IF(OR(BD$5=Data!$F$2,BD$5=Data!$G$2,(IF(COUNTIF(Data!$A$2:$A$939,BD$7),BD$7=(VLOOKUP(BD$7,Data!$A$2:$A$852,1,FALSE)),0))),"H",IF(AND(BD$7&gt;=$J43,BD$7&lt;=$K43),($D43*(1-$P43)/$N43),0))),IF(AND(BD$7&gt;=$J43,BD$7&lt;=$K43),(($D43-$O43)/$N43),0))))),(((IF(Data!$C$2&gt;0,(IF(OR(BD$5=Data!$F$2,BD$5=Data!$G$2,(IF(COUNTIF(Data!$A$2:$A$939,BD$7),BD$7=(VLOOKUP(BD$7,Data!$A$2:$A$852,1,FALSE)),0))),"H",IF(AND(BD$7&gt;=$J43,BD$7&lt;=$L43),($D43*$P43/$M43),0))),IF(AND(BD$7&gt;=$J43,BD$7&lt;=$L43),(($D43*$P43)/$M43),0))))))</f>
        <v>0</v>
      </c>
      <c r="BE44" s="37">
        <f>IF(BE$7&gt;$L43,(((IF(Data!$C$2&gt;0,(IF(OR(BE$5=Data!$F$2,BE$5=Data!$G$2,(IF(COUNTIF(Data!$A$2:$A$939,BE$7),BE$7=(VLOOKUP(BE$7,Data!$A$2:$A$852,1,FALSE)),0))),"H",IF(AND(BE$7&gt;=$J43,BE$7&lt;=$K43),($D43*(1-$P43)/$N43),0))),IF(AND(BE$7&gt;=$J43,BE$7&lt;=$K43),(($D43-$O43)/$N43),0))))),(((IF(Data!$C$2&gt;0,(IF(OR(BE$5=Data!$F$2,BE$5=Data!$G$2,(IF(COUNTIF(Data!$A$2:$A$939,BE$7),BE$7=(VLOOKUP(BE$7,Data!$A$2:$A$852,1,FALSE)),0))),"H",IF(AND(BE$7&gt;=$J43,BE$7&lt;=$L43),($D43*$P43/$M43),0))),IF(AND(BE$7&gt;=$J43,BE$7&lt;=$L43),(($D43*$P43)/$M43),0))))))</f>
        <v>0</v>
      </c>
      <c r="BF44" s="37">
        <f>IF(BF$7&gt;$L43,(((IF(Data!$C$2&gt;0,(IF(OR(BF$5=Data!$F$2,BF$5=Data!$G$2,(IF(COUNTIF(Data!$A$2:$A$939,BF$7),BF$7=(VLOOKUP(BF$7,Data!$A$2:$A$852,1,FALSE)),0))),"H",IF(AND(BF$7&gt;=$J43,BF$7&lt;=$K43),($D43*(1-$P43)/$N43),0))),IF(AND(BF$7&gt;=$J43,BF$7&lt;=$K43),(($D43-$O43)/$N43),0))))),(((IF(Data!$C$2&gt;0,(IF(OR(BF$5=Data!$F$2,BF$5=Data!$G$2,(IF(COUNTIF(Data!$A$2:$A$939,BF$7),BF$7=(VLOOKUP(BF$7,Data!$A$2:$A$852,1,FALSE)),0))),"H",IF(AND(BF$7&gt;=$J43,BF$7&lt;=$L43),($D43*$P43/$M43),0))),IF(AND(BF$7&gt;=$J43,BF$7&lt;=$L43),(($D43*$P43)/$M43),0))))))</f>
        <v>0</v>
      </c>
      <c r="BG44" s="37">
        <f>IF(BG$7&gt;$L43,(((IF(Data!$C$2&gt;0,(IF(OR(BG$5=Data!$F$2,BG$5=Data!$G$2,(IF(COUNTIF(Data!$A$2:$A$939,BG$7),BG$7=(VLOOKUP(BG$7,Data!$A$2:$A$852,1,FALSE)),0))),"H",IF(AND(BG$7&gt;=$J43,BG$7&lt;=$K43),($D43*(1-$P43)/$N43),0))),IF(AND(BG$7&gt;=$J43,BG$7&lt;=$K43),(($D43-$O43)/$N43),0))))),(((IF(Data!$C$2&gt;0,(IF(OR(BG$5=Data!$F$2,BG$5=Data!$G$2,(IF(COUNTIF(Data!$A$2:$A$939,BG$7),BG$7=(VLOOKUP(BG$7,Data!$A$2:$A$852,1,FALSE)),0))),"H",IF(AND(BG$7&gt;=$J43,BG$7&lt;=$L43),($D43*$P43/$M43),0))),IF(AND(BG$7&gt;=$J43,BG$7&lt;=$L43),(($D43*$P43)/$M43),0))))))</f>
        <v>0</v>
      </c>
      <c r="BH44" s="37" t="str">
        <f>IF(BH$7&gt;$L43,(((IF(Data!$C$2&gt;0,(IF(OR(BH$5=Data!$F$2,BH$5=Data!$G$2,(IF(COUNTIF(Data!$A$2:$A$939,BH$7),BH$7=(VLOOKUP(BH$7,Data!$A$2:$A$852,1,FALSE)),0))),"H",IF(AND(BH$7&gt;=$J43,BH$7&lt;=$K43),($D43*(1-$P43)/$N43),0))),IF(AND(BH$7&gt;=$J43,BH$7&lt;=$K43),(($D43-$O43)/$N43),0))))),(((IF(Data!$C$2&gt;0,(IF(OR(BH$5=Data!$F$2,BH$5=Data!$G$2,(IF(COUNTIF(Data!$A$2:$A$939,BH$7),BH$7=(VLOOKUP(BH$7,Data!$A$2:$A$852,1,FALSE)),0))),"H",IF(AND(BH$7&gt;=$J43,BH$7&lt;=$L43),($D43*$P43/$M43),0))),IF(AND(BH$7&gt;=$J43,BH$7&lt;=$L43),(($D43*$P43)/$M43),0))))))</f>
        <v>H</v>
      </c>
      <c r="BI44" s="37" t="str">
        <f>IF(BI$7&gt;$L43,(((IF(Data!$C$2&gt;0,(IF(OR(BI$5=Data!$F$2,BI$5=Data!$G$2,(IF(COUNTIF(Data!$A$2:$A$939,BI$7),BI$7=(VLOOKUP(BI$7,Data!$A$2:$A$852,1,FALSE)),0))),"H",IF(AND(BI$7&gt;=$J43,BI$7&lt;=$K43),($D43*(1-$P43)/$N43),0))),IF(AND(BI$7&gt;=$J43,BI$7&lt;=$K43),(($D43-$O43)/$N43),0))))),(((IF(Data!$C$2&gt;0,(IF(OR(BI$5=Data!$F$2,BI$5=Data!$G$2,(IF(COUNTIF(Data!$A$2:$A$939,BI$7),BI$7=(VLOOKUP(BI$7,Data!$A$2:$A$852,1,FALSE)),0))),"H",IF(AND(BI$7&gt;=$J43,BI$7&lt;=$L43),($D43*$P43/$M43),0))),IF(AND(BI$7&gt;=$J43,BI$7&lt;=$L43),(($D43*$P43)/$M43),0))))))</f>
        <v>H</v>
      </c>
      <c r="BJ44" s="37">
        <f>IF(BJ$7&gt;$L43,(((IF(Data!$C$2&gt;0,(IF(OR(BJ$5=Data!$F$2,BJ$5=Data!$G$2,(IF(COUNTIF(Data!$A$2:$A$939,BJ$7),BJ$7=(VLOOKUP(BJ$7,Data!$A$2:$A$852,1,FALSE)),0))),"H",IF(AND(BJ$7&gt;=$J43,BJ$7&lt;=$K43),($D43*(1-$P43)/$N43),0))),IF(AND(BJ$7&gt;=$J43,BJ$7&lt;=$K43),(($D43-$O43)/$N43),0))))),(((IF(Data!$C$2&gt;0,(IF(OR(BJ$5=Data!$F$2,BJ$5=Data!$G$2,(IF(COUNTIF(Data!$A$2:$A$939,BJ$7),BJ$7=(VLOOKUP(BJ$7,Data!$A$2:$A$852,1,FALSE)),0))),"H",IF(AND(BJ$7&gt;=$J43,BJ$7&lt;=$L43),($D43*$P43/$M43),0))),IF(AND(BJ$7&gt;=$J43,BJ$7&lt;=$L43),(($D43*$P43)/$M43),0))))))</f>
        <v>0</v>
      </c>
      <c r="BK44" s="37">
        <f>IF(BK$7&gt;$L43,(((IF(Data!$C$2&gt;0,(IF(OR(BK$5=Data!$F$2,BK$5=Data!$G$2,(IF(COUNTIF(Data!$A$2:$A$939,BK$7),BK$7=(VLOOKUP(BK$7,Data!$A$2:$A$852,1,FALSE)),0))),"H",IF(AND(BK$7&gt;=$J43,BK$7&lt;=$K43),($D43*(1-$P43)/$N43),0))),IF(AND(BK$7&gt;=$J43,BK$7&lt;=$K43),(($D43-$O43)/$N43),0))))),(((IF(Data!$C$2&gt;0,(IF(OR(BK$5=Data!$F$2,BK$5=Data!$G$2,(IF(COUNTIF(Data!$A$2:$A$939,BK$7),BK$7=(VLOOKUP(BK$7,Data!$A$2:$A$852,1,FALSE)),0))),"H",IF(AND(BK$7&gt;=$J43,BK$7&lt;=$L43),($D43*$P43/$M43),0))),IF(AND(BK$7&gt;=$J43,BK$7&lt;=$L43),(($D43*$P43)/$M43),0))))))</f>
        <v>0</v>
      </c>
      <c r="BL44" s="37">
        <f>IF(BL$7&gt;$L43,(((IF(Data!$C$2&gt;0,(IF(OR(BL$5=Data!$F$2,BL$5=Data!$G$2,(IF(COUNTIF(Data!$A$2:$A$939,BL$7),BL$7=(VLOOKUP(BL$7,Data!$A$2:$A$852,1,FALSE)),0))),"H",IF(AND(BL$7&gt;=$J43,BL$7&lt;=$K43),($D43*(1-$P43)/$N43),0))),IF(AND(BL$7&gt;=$J43,BL$7&lt;=$K43),(($D43-$O43)/$N43),0))))),(((IF(Data!$C$2&gt;0,(IF(OR(BL$5=Data!$F$2,BL$5=Data!$G$2,(IF(COUNTIF(Data!$A$2:$A$939,BL$7),BL$7=(VLOOKUP(BL$7,Data!$A$2:$A$852,1,FALSE)),0))),"H",IF(AND(BL$7&gt;=$J43,BL$7&lt;=$L43),($D43*$P43/$M43),0))),IF(AND(BL$7&gt;=$J43,BL$7&lt;=$L43),(($D43*$P43)/$M43),0))))))</f>
        <v>0</v>
      </c>
      <c r="BM44" s="37">
        <f>IF(BM$7&gt;$L43,(((IF(Data!$C$2&gt;0,(IF(OR(BM$5=Data!$F$2,BM$5=Data!$G$2,(IF(COUNTIF(Data!$A$2:$A$939,BM$7),BM$7=(VLOOKUP(BM$7,Data!$A$2:$A$852,1,FALSE)),0))),"H",IF(AND(BM$7&gt;=$J43,BM$7&lt;=$K43),($D43*(1-$P43)/$N43),0))),IF(AND(BM$7&gt;=$J43,BM$7&lt;=$K43),(($D43-$O43)/$N43),0))))),(((IF(Data!$C$2&gt;0,(IF(OR(BM$5=Data!$F$2,BM$5=Data!$G$2,(IF(COUNTIF(Data!$A$2:$A$939,BM$7),BM$7=(VLOOKUP(BM$7,Data!$A$2:$A$852,1,FALSE)),0))),"H",IF(AND(BM$7&gt;=$J43,BM$7&lt;=$L43),($D43*$P43/$M43),0))),IF(AND(BM$7&gt;=$J43,BM$7&lt;=$L43),(($D43*$P43)/$M43),0))))))</f>
        <v>0</v>
      </c>
      <c r="BN44" s="37">
        <f>IF(BN$7&gt;$L43,(((IF(Data!$C$2&gt;0,(IF(OR(BN$5=Data!$F$2,BN$5=Data!$G$2,(IF(COUNTIF(Data!$A$2:$A$939,BN$7),BN$7=(VLOOKUP(BN$7,Data!$A$2:$A$852,1,FALSE)),0))),"H",IF(AND(BN$7&gt;=$J43,BN$7&lt;=$K43),($D43*(1-$P43)/$N43),0))),IF(AND(BN$7&gt;=$J43,BN$7&lt;=$K43),(($D43-$O43)/$N43),0))))),(((IF(Data!$C$2&gt;0,(IF(OR(BN$5=Data!$F$2,BN$5=Data!$G$2,(IF(COUNTIF(Data!$A$2:$A$939,BN$7),BN$7=(VLOOKUP(BN$7,Data!$A$2:$A$852,1,FALSE)),0))),"H",IF(AND(BN$7&gt;=$J43,BN$7&lt;=$L43),($D43*$P43/$M43),0))),IF(AND(BN$7&gt;=$J43,BN$7&lt;=$L43),(($D43*$P43)/$M43),0))))))</f>
        <v>0</v>
      </c>
      <c r="BO44" s="37" t="str">
        <f>IF(BO$7&gt;$L43,(((IF(Data!$C$2&gt;0,(IF(OR(BO$5=Data!$F$2,BO$5=Data!$G$2,(IF(COUNTIF(Data!$A$2:$A$939,BO$7),BO$7=(VLOOKUP(BO$7,Data!$A$2:$A$852,1,FALSE)),0))),"H",IF(AND(BO$7&gt;=$J43,BO$7&lt;=$K43),($D43*(1-$P43)/$N43),0))),IF(AND(BO$7&gt;=$J43,BO$7&lt;=$K43),(($D43-$O43)/$N43),0))))),(((IF(Data!$C$2&gt;0,(IF(OR(BO$5=Data!$F$2,BO$5=Data!$G$2,(IF(COUNTIF(Data!$A$2:$A$939,BO$7),BO$7=(VLOOKUP(BO$7,Data!$A$2:$A$852,1,FALSE)),0))),"H",IF(AND(BO$7&gt;=$J43,BO$7&lt;=$L43),($D43*$P43/$M43),0))),IF(AND(BO$7&gt;=$J43,BO$7&lt;=$L43),(($D43*$P43)/$M43),0))))))</f>
        <v>H</v>
      </c>
      <c r="BP44" s="37" t="str">
        <f>IF(BP$7&gt;$L43,(((IF(Data!$C$2&gt;0,(IF(OR(BP$5=Data!$F$2,BP$5=Data!$G$2,(IF(COUNTIF(Data!$A$2:$A$939,BP$7),BP$7=(VLOOKUP(BP$7,Data!$A$2:$A$852,1,FALSE)),0))),"H",IF(AND(BP$7&gt;=$J43,BP$7&lt;=$K43),($D43*(1-$P43)/$N43),0))),IF(AND(BP$7&gt;=$J43,BP$7&lt;=$K43),(($D43-$O43)/$N43),0))))),(((IF(Data!$C$2&gt;0,(IF(OR(BP$5=Data!$F$2,BP$5=Data!$G$2,(IF(COUNTIF(Data!$A$2:$A$939,BP$7),BP$7=(VLOOKUP(BP$7,Data!$A$2:$A$852,1,FALSE)),0))),"H",IF(AND(BP$7&gt;=$J43,BP$7&lt;=$L43),($D43*$P43/$M43),0))),IF(AND(BP$7&gt;=$J43,BP$7&lt;=$L43),(($D43*$P43)/$M43),0))))))</f>
        <v>H</v>
      </c>
      <c r="BQ44" s="37">
        <f>IF(BQ$7&gt;$L43,(((IF(Data!$C$2&gt;0,(IF(OR(BQ$5=Data!$F$2,BQ$5=Data!$G$2,(IF(COUNTIF(Data!$A$2:$A$939,BQ$7),BQ$7=(VLOOKUP(BQ$7,Data!$A$2:$A$852,1,FALSE)),0))),"H",IF(AND(BQ$7&gt;=$J43,BQ$7&lt;=$K43),($D43*(1-$P43)/$N43),0))),IF(AND(BQ$7&gt;=$J43,BQ$7&lt;=$K43),(($D43-$O43)/$N43),0))))),(((IF(Data!$C$2&gt;0,(IF(OR(BQ$5=Data!$F$2,BQ$5=Data!$G$2,(IF(COUNTIF(Data!$A$2:$A$939,BQ$7),BQ$7=(VLOOKUP(BQ$7,Data!$A$2:$A$852,1,FALSE)),0))),"H",IF(AND(BQ$7&gt;=$J43,BQ$7&lt;=$L43),($D43*$P43/$M43),0))),IF(AND(BQ$7&gt;=$J43,BQ$7&lt;=$L43),(($D43*$P43)/$M43),0))))))</f>
        <v>0</v>
      </c>
      <c r="BR44" s="37">
        <f>IF(BR$7&gt;$L43,(((IF(Data!$C$2&gt;0,(IF(OR(BR$5=Data!$F$2,BR$5=Data!$G$2,(IF(COUNTIF(Data!$A$2:$A$939,BR$7),BR$7=(VLOOKUP(BR$7,Data!$A$2:$A$852,1,FALSE)),0))),"H",IF(AND(BR$7&gt;=$J43,BR$7&lt;=$K43),($D43*(1-$P43)/$N43),0))),IF(AND(BR$7&gt;=$J43,BR$7&lt;=$K43),(($D43-$O43)/$N43),0))))),(((IF(Data!$C$2&gt;0,(IF(OR(BR$5=Data!$F$2,BR$5=Data!$G$2,(IF(COUNTIF(Data!$A$2:$A$939,BR$7),BR$7=(VLOOKUP(BR$7,Data!$A$2:$A$852,1,FALSE)),0))),"H",IF(AND(BR$7&gt;=$J43,BR$7&lt;=$L43),($D43*$P43/$M43),0))),IF(AND(BR$7&gt;=$J43,BR$7&lt;=$L43),(($D43*$P43)/$M43),0))))))</f>
        <v>0</v>
      </c>
      <c r="BS44" s="37">
        <f>IF(BS$7&gt;$L43,(((IF(Data!$C$2&gt;0,(IF(OR(BS$5=Data!$F$2,BS$5=Data!$G$2,(IF(COUNTIF(Data!$A$2:$A$939,BS$7),BS$7=(VLOOKUP(BS$7,Data!$A$2:$A$852,1,FALSE)),0))),"H",IF(AND(BS$7&gt;=$J43,BS$7&lt;=$K43),($D43*(1-$P43)/$N43),0))),IF(AND(BS$7&gt;=$J43,BS$7&lt;=$K43),(($D43-$O43)/$N43),0))))),(((IF(Data!$C$2&gt;0,(IF(OR(BS$5=Data!$F$2,BS$5=Data!$G$2,(IF(COUNTIF(Data!$A$2:$A$939,BS$7),BS$7=(VLOOKUP(BS$7,Data!$A$2:$A$852,1,FALSE)),0))),"H",IF(AND(BS$7&gt;=$J43,BS$7&lt;=$L43),($D43*$P43/$M43),0))),IF(AND(BS$7&gt;=$J43,BS$7&lt;=$L43),(($D43*$P43)/$M43),0))))))</f>
        <v>0</v>
      </c>
      <c r="BT44" s="37">
        <f>IF(BT$7&gt;$L43,(((IF(Data!$C$2&gt;0,(IF(OR(BT$5=Data!$F$2,BT$5=Data!$G$2,(IF(COUNTIF(Data!$A$2:$A$939,BT$7),BT$7=(VLOOKUP(BT$7,Data!$A$2:$A$852,1,FALSE)),0))),"H",IF(AND(BT$7&gt;=$J43,BT$7&lt;=$K43),($D43*(1-$P43)/$N43),0))),IF(AND(BT$7&gt;=$J43,BT$7&lt;=$K43),(($D43-$O43)/$N43),0))))),(((IF(Data!$C$2&gt;0,(IF(OR(BT$5=Data!$F$2,BT$5=Data!$G$2,(IF(COUNTIF(Data!$A$2:$A$939,BT$7),BT$7=(VLOOKUP(BT$7,Data!$A$2:$A$852,1,FALSE)),0))),"H",IF(AND(BT$7&gt;=$J43,BT$7&lt;=$L43),($D43*$P43/$M43),0))),IF(AND(BT$7&gt;=$J43,BT$7&lt;=$L43),(($D43*$P43)/$M43),0))))))</f>
        <v>0</v>
      </c>
      <c r="BU44" s="37">
        <f>IF(BU$7&gt;$L43,(((IF(Data!$C$2&gt;0,(IF(OR(BU$5=Data!$F$2,BU$5=Data!$G$2,(IF(COUNTIF(Data!$A$2:$A$939,BU$7),BU$7=(VLOOKUP(BU$7,Data!$A$2:$A$852,1,FALSE)),0))),"H",IF(AND(BU$7&gt;=$J43,BU$7&lt;=$K43),($D43*(1-$P43)/$N43),0))),IF(AND(BU$7&gt;=$J43,BU$7&lt;=$K43),(($D43-$O43)/$N43),0))))),(((IF(Data!$C$2&gt;0,(IF(OR(BU$5=Data!$F$2,BU$5=Data!$G$2,(IF(COUNTIF(Data!$A$2:$A$939,BU$7),BU$7=(VLOOKUP(BU$7,Data!$A$2:$A$852,1,FALSE)),0))),"H",IF(AND(BU$7&gt;=$J43,BU$7&lt;=$L43),($D43*$P43/$M43),0))),IF(AND(BU$7&gt;=$J43,BU$7&lt;=$L43),(($D43*$P43)/$M43),0))))))</f>
        <v>0</v>
      </c>
      <c r="BV44" s="37" t="str">
        <f>IF(BV$7&gt;$L43,(((IF(Data!$C$2&gt;0,(IF(OR(BV$5=Data!$F$2,BV$5=Data!$G$2,(IF(COUNTIF(Data!$A$2:$A$939,BV$7),BV$7=(VLOOKUP(BV$7,Data!$A$2:$A$852,1,FALSE)),0))),"H",IF(AND(BV$7&gt;=$J43,BV$7&lt;=$K43),($D43*(1-$P43)/$N43),0))),IF(AND(BV$7&gt;=$J43,BV$7&lt;=$K43),(($D43-$O43)/$N43),0))))),(((IF(Data!$C$2&gt;0,(IF(OR(BV$5=Data!$F$2,BV$5=Data!$G$2,(IF(COUNTIF(Data!$A$2:$A$939,BV$7),BV$7=(VLOOKUP(BV$7,Data!$A$2:$A$852,1,FALSE)),0))),"H",IF(AND(BV$7&gt;=$J43,BV$7&lt;=$L43),($D43*$P43/$M43),0))),IF(AND(BV$7&gt;=$J43,BV$7&lt;=$L43),(($D43*$P43)/$M43),0))))))</f>
        <v>H</v>
      </c>
      <c r="BW44" s="37" t="str">
        <f>IF(BW$7&gt;$L43,(((IF(Data!$C$2&gt;0,(IF(OR(BW$5=Data!$F$2,BW$5=Data!$G$2,(IF(COUNTIF(Data!$A$2:$A$939,BW$7),BW$7=(VLOOKUP(BW$7,Data!$A$2:$A$852,1,FALSE)),0))),"H",IF(AND(BW$7&gt;=$J43,BW$7&lt;=$K43),($D43*(1-$P43)/$N43),0))),IF(AND(BW$7&gt;=$J43,BW$7&lt;=$K43),(($D43-$O43)/$N43),0))))),(((IF(Data!$C$2&gt;0,(IF(OR(BW$5=Data!$F$2,BW$5=Data!$G$2,(IF(COUNTIF(Data!$A$2:$A$939,BW$7),BW$7=(VLOOKUP(BW$7,Data!$A$2:$A$852,1,FALSE)),0))),"H",IF(AND(BW$7&gt;=$J43,BW$7&lt;=$L43),($D43*$P43/$M43),0))),IF(AND(BW$7&gt;=$J43,BW$7&lt;=$L43),(($D43*$P43)/$M43),0))))))</f>
        <v>H</v>
      </c>
      <c r="BX44" s="37">
        <f>IF(BX$7&gt;$L43,(((IF(Data!$C$2&gt;0,(IF(OR(BX$5=Data!$F$2,BX$5=Data!$G$2,(IF(COUNTIF(Data!$A$2:$A$939,BX$7),BX$7=(VLOOKUP(BX$7,Data!$A$2:$A$852,1,FALSE)),0))),"H",IF(AND(BX$7&gt;=$J43,BX$7&lt;=$K43),($D43*(1-$P43)/$N43),0))),IF(AND(BX$7&gt;=$J43,BX$7&lt;=$K43),(($D43-$O43)/$N43),0))))),(((IF(Data!$C$2&gt;0,(IF(OR(BX$5=Data!$F$2,BX$5=Data!$G$2,(IF(COUNTIF(Data!$A$2:$A$939,BX$7),BX$7=(VLOOKUP(BX$7,Data!$A$2:$A$852,1,FALSE)),0))),"H",IF(AND(BX$7&gt;=$J43,BX$7&lt;=$L43),($D43*$P43/$M43),0))),IF(AND(BX$7&gt;=$J43,BX$7&lt;=$L43),(($D43*$P43)/$M43),0))))))</f>
        <v>0</v>
      </c>
      <c r="BY44" s="37">
        <f>IF(BY$7&gt;$L43,(((IF(Data!$C$2&gt;0,(IF(OR(BY$5=Data!$F$2,BY$5=Data!$G$2,(IF(COUNTIF(Data!$A$2:$A$939,BY$7),BY$7=(VLOOKUP(BY$7,Data!$A$2:$A$852,1,FALSE)),0))),"H",IF(AND(BY$7&gt;=$J43,BY$7&lt;=$K43),($D43*(1-$P43)/$N43),0))),IF(AND(BY$7&gt;=$J43,BY$7&lt;=$K43),(($D43-$O43)/$N43),0))))),(((IF(Data!$C$2&gt;0,(IF(OR(BY$5=Data!$F$2,BY$5=Data!$G$2,(IF(COUNTIF(Data!$A$2:$A$939,BY$7),BY$7=(VLOOKUP(BY$7,Data!$A$2:$A$852,1,FALSE)),0))),"H",IF(AND(BY$7&gt;=$J43,BY$7&lt;=$L43),($D43*$P43/$M43),0))),IF(AND(BY$7&gt;=$J43,BY$7&lt;=$L43),(($D43*$P43)/$M43),0))))))</f>
        <v>0</v>
      </c>
      <c r="BZ44" s="37">
        <f>IF(BZ$7&gt;$L43,(((IF(Data!$C$2&gt;0,(IF(OR(BZ$5=Data!$F$2,BZ$5=Data!$G$2,(IF(COUNTIF(Data!$A$2:$A$939,BZ$7),BZ$7=(VLOOKUP(BZ$7,Data!$A$2:$A$852,1,FALSE)),0))),"H",IF(AND(BZ$7&gt;=$J43,BZ$7&lt;=$K43),($D43*(1-$P43)/$N43),0))),IF(AND(BZ$7&gt;=$J43,BZ$7&lt;=$K43),(($D43-$O43)/$N43),0))))),(((IF(Data!$C$2&gt;0,(IF(OR(BZ$5=Data!$F$2,BZ$5=Data!$G$2,(IF(COUNTIF(Data!$A$2:$A$939,BZ$7),BZ$7=(VLOOKUP(BZ$7,Data!$A$2:$A$852,1,FALSE)),0))),"H",IF(AND(BZ$7&gt;=$J43,BZ$7&lt;=$L43),($D43*$P43/$M43),0))),IF(AND(BZ$7&gt;=$J43,BZ$7&lt;=$L43),(($D43*$P43)/$M43),0))))))</f>
        <v>0</v>
      </c>
      <c r="CA44" s="37">
        <f>IF(CA$7&gt;$L43,(((IF(Data!$C$2&gt;0,(IF(OR(CA$5=Data!$F$2,CA$5=Data!$G$2,(IF(COUNTIF(Data!$A$2:$A$939,CA$7),CA$7=(VLOOKUP(CA$7,Data!$A$2:$A$852,1,FALSE)),0))),"H",IF(AND(CA$7&gt;=$J43,CA$7&lt;=$K43),($D43*(1-$P43)/$N43),0))),IF(AND(CA$7&gt;=$J43,CA$7&lt;=$K43),(($D43-$O43)/$N43),0))))),(((IF(Data!$C$2&gt;0,(IF(OR(CA$5=Data!$F$2,CA$5=Data!$G$2,(IF(COUNTIF(Data!$A$2:$A$939,CA$7),CA$7=(VLOOKUP(CA$7,Data!$A$2:$A$852,1,FALSE)),0))),"H",IF(AND(CA$7&gt;=$J43,CA$7&lt;=$L43),($D43*$P43/$M43),0))),IF(AND(CA$7&gt;=$J43,CA$7&lt;=$L43),(($D43*$P43)/$M43),0))))))</f>
        <v>0</v>
      </c>
      <c r="CB44" s="37">
        <f>IF(CB$7&gt;$L43,(((IF(Data!$C$2&gt;0,(IF(OR(CB$5=Data!$F$2,CB$5=Data!$G$2,(IF(COUNTIF(Data!$A$2:$A$939,CB$7),CB$7=(VLOOKUP(CB$7,Data!$A$2:$A$852,1,FALSE)),0))),"H",IF(AND(CB$7&gt;=$J43,CB$7&lt;=$K43),($D43*(1-$P43)/$N43),0))),IF(AND(CB$7&gt;=$J43,CB$7&lt;=$K43),(($D43-$O43)/$N43),0))))),(((IF(Data!$C$2&gt;0,(IF(OR(CB$5=Data!$F$2,CB$5=Data!$G$2,(IF(COUNTIF(Data!$A$2:$A$939,CB$7),CB$7=(VLOOKUP(CB$7,Data!$A$2:$A$852,1,FALSE)),0))),"H",IF(AND(CB$7&gt;=$J43,CB$7&lt;=$L43),($D43*$P43/$M43),0))),IF(AND(CB$7&gt;=$J43,CB$7&lt;=$L43),(($D43*$P43)/$M43),0))))))</f>
        <v>0</v>
      </c>
      <c r="CC44" s="37" t="str">
        <f>IF(CC$7&gt;$L43,(((IF(Data!$C$2&gt;0,(IF(OR(CC$5=Data!$F$2,CC$5=Data!$G$2,(IF(COUNTIF(Data!$A$2:$A$939,CC$7),CC$7=(VLOOKUP(CC$7,Data!$A$2:$A$852,1,FALSE)),0))),"H",IF(AND(CC$7&gt;=$J43,CC$7&lt;=$K43),($D43*(1-$P43)/$N43),0))),IF(AND(CC$7&gt;=$J43,CC$7&lt;=$K43),(($D43-$O43)/$N43),0))))),(((IF(Data!$C$2&gt;0,(IF(OR(CC$5=Data!$F$2,CC$5=Data!$G$2,(IF(COUNTIF(Data!$A$2:$A$939,CC$7),CC$7=(VLOOKUP(CC$7,Data!$A$2:$A$852,1,FALSE)),0))),"H",IF(AND(CC$7&gt;=$J43,CC$7&lt;=$L43),($D43*$P43/$M43),0))),IF(AND(CC$7&gt;=$J43,CC$7&lt;=$L43),(($D43*$P43)/$M43),0))))))</f>
        <v>H</v>
      </c>
      <c r="CD44" s="37" t="str">
        <f>IF(CD$7&gt;$L43,(((IF(Data!$C$2&gt;0,(IF(OR(CD$5=Data!$F$2,CD$5=Data!$G$2,(IF(COUNTIF(Data!$A$2:$A$939,CD$7),CD$7=(VLOOKUP(CD$7,Data!$A$2:$A$852,1,FALSE)),0))),"H",IF(AND(CD$7&gt;=$J43,CD$7&lt;=$K43),($D43*(1-$P43)/$N43),0))),IF(AND(CD$7&gt;=$J43,CD$7&lt;=$K43),(($D43-$O43)/$N43),0))))),(((IF(Data!$C$2&gt;0,(IF(OR(CD$5=Data!$F$2,CD$5=Data!$G$2,(IF(COUNTIF(Data!$A$2:$A$939,CD$7),CD$7=(VLOOKUP(CD$7,Data!$A$2:$A$852,1,FALSE)),0))),"H",IF(AND(CD$7&gt;=$J43,CD$7&lt;=$L43),($D43*$P43/$M43),0))),IF(AND(CD$7&gt;=$J43,CD$7&lt;=$L43),(($D43*$P43)/$M43),0))))))</f>
        <v>H</v>
      </c>
      <c r="CE44" s="37">
        <f>IF(CE$7&gt;$L43,(((IF(Data!$C$2&gt;0,(IF(OR(CE$5=Data!$F$2,CE$5=Data!$G$2,(IF(COUNTIF(Data!$A$2:$A$939,CE$7),CE$7=(VLOOKUP(CE$7,Data!$A$2:$A$852,1,FALSE)),0))),"H",IF(AND(CE$7&gt;=$J43,CE$7&lt;=$K43),($D43*(1-$P43)/$N43),0))),IF(AND(CE$7&gt;=$J43,CE$7&lt;=$K43),(($D43-$O43)/$N43),0))))),(((IF(Data!$C$2&gt;0,(IF(OR(CE$5=Data!$F$2,CE$5=Data!$G$2,(IF(COUNTIF(Data!$A$2:$A$939,CE$7),CE$7=(VLOOKUP(CE$7,Data!$A$2:$A$852,1,FALSE)),0))),"H",IF(AND(CE$7&gt;=$J43,CE$7&lt;=$L43),($D43*$P43/$M43),0))),IF(AND(CE$7&gt;=$J43,CE$7&lt;=$L43),(($D43*$P43)/$M43),0))))))</f>
        <v>0</v>
      </c>
      <c r="CF44" s="37">
        <f>IF(CF$7&gt;$L43,(((IF(Data!$C$2&gt;0,(IF(OR(CF$5=Data!$F$2,CF$5=Data!$G$2,(IF(COUNTIF(Data!$A$2:$A$939,CF$7),CF$7=(VLOOKUP(CF$7,Data!$A$2:$A$852,1,FALSE)),0))),"H",IF(AND(CF$7&gt;=$J43,CF$7&lt;=$K43),($D43*(1-$P43)/$N43),0))),IF(AND(CF$7&gt;=$J43,CF$7&lt;=$K43),(($D43-$O43)/$N43),0))))),(((IF(Data!$C$2&gt;0,(IF(OR(CF$5=Data!$F$2,CF$5=Data!$G$2,(IF(COUNTIF(Data!$A$2:$A$939,CF$7),CF$7=(VLOOKUP(CF$7,Data!$A$2:$A$852,1,FALSE)),0))),"H",IF(AND(CF$7&gt;=$J43,CF$7&lt;=$L43),($D43*$P43/$M43),0))),IF(AND(CF$7&gt;=$J43,CF$7&lt;=$L43),(($D43*$P43)/$M43),0))))))</f>
        <v>0</v>
      </c>
      <c r="CG44" s="37">
        <f>IF(CG$7&gt;$L43,(((IF(Data!$C$2&gt;0,(IF(OR(CG$5=Data!$F$2,CG$5=Data!$G$2,(IF(COUNTIF(Data!$A$2:$A$939,CG$7),CG$7=(VLOOKUP(CG$7,Data!$A$2:$A$852,1,FALSE)),0))),"H",IF(AND(CG$7&gt;=$J43,CG$7&lt;=$K43),($D43*(1-$P43)/$N43),0))),IF(AND(CG$7&gt;=$J43,CG$7&lt;=$K43),(($D43-$O43)/$N43),0))))),(((IF(Data!$C$2&gt;0,(IF(OR(CG$5=Data!$F$2,CG$5=Data!$G$2,(IF(COUNTIF(Data!$A$2:$A$939,CG$7),CG$7=(VLOOKUP(CG$7,Data!$A$2:$A$852,1,FALSE)),0))),"H",IF(AND(CG$7&gt;=$J43,CG$7&lt;=$L43),($D43*$P43/$M43),0))),IF(AND(CG$7&gt;=$J43,CG$7&lt;=$L43),(($D43*$P43)/$M43),0))))))</f>
        <v>0</v>
      </c>
      <c r="CH44" s="37">
        <f>IF(CH$7&gt;$L43,(((IF(Data!$C$2&gt;0,(IF(OR(CH$5=Data!$F$2,CH$5=Data!$G$2,(IF(COUNTIF(Data!$A$2:$A$939,CH$7),CH$7=(VLOOKUP(CH$7,Data!$A$2:$A$852,1,FALSE)),0))),"H",IF(AND(CH$7&gt;=$J43,CH$7&lt;=$K43),($D43*(1-$P43)/$N43),0))),IF(AND(CH$7&gt;=$J43,CH$7&lt;=$K43),(($D43-$O43)/$N43),0))))),(((IF(Data!$C$2&gt;0,(IF(OR(CH$5=Data!$F$2,CH$5=Data!$G$2,(IF(COUNTIF(Data!$A$2:$A$939,CH$7),CH$7=(VLOOKUP(CH$7,Data!$A$2:$A$852,1,FALSE)),0))),"H",IF(AND(CH$7&gt;=$J43,CH$7&lt;=$L43),($D43*$P43/$M43),0))),IF(AND(CH$7&gt;=$J43,CH$7&lt;=$L43),(($D43*$P43)/$M43),0))))))</f>
        <v>0</v>
      </c>
      <c r="CI44" s="37">
        <f>IF(CI$7&gt;$L43,(((IF(Data!$C$2&gt;0,(IF(OR(CI$5=Data!$F$2,CI$5=Data!$G$2,(IF(COUNTIF(Data!$A$2:$A$939,CI$7),CI$7=(VLOOKUP(CI$7,Data!$A$2:$A$852,1,FALSE)),0))),"H",IF(AND(CI$7&gt;=$J43,CI$7&lt;=$K43),($D43*(1-$P43)/$N43),0))),IF(AND(CI$7&gt;=$J43,CI$7&lt;=$K43),(($D43-$O43)/$N43),0))))),(((IF(Data!$C$2&gt;0,(IF(OR(CI$5=Data!$F$2,CI$5=Data!$G$2,(IF(COUNTIF(Data!$A$2:$A$939,CI$7),CI$7=(VLOOKUP(CI$7,Data!$A$2:$A$852,1,FALSE)),0))),"H",IF(AND(CI$7&gt;=$J43,CI$7&lt;=$L43),($D43*$P43/$M43),0))),IF(AND(CI$7&gt;=$J43,CI$7&lt;=$L43),(($D43*$P43)/$M43),0))))))</f>
        <v>0</v>
      </c>
      <c r="CJ44" s="37" t="str">
        <f>IF(CJ$7&gt;$L43,(((IF(Data!$C$2&gt;0,(IF(OR(CJ$5=Data!$F$2,CJ$5=Data!$G$2,(IF(COUNTIF(Data!$A$2:$A$939,CJ$7),CJ$7=(VLOOKUP(CJ$7,Data!$A$2:$A$852,1,FALSE)),0))),"H",IF(AND(CJ$7&gt;=$J43,CJ$7&lt;=$K43),($D43*(1-$P43)/$N43),0))),IF(AND(CJ$7&gt;=$J43,CJ$7&lt;=$K43),(($D43-$O43)/$N43),0))))),(((IF(Data!$C$2&gt;0,(IF(OR(CJ$5=Data!$F$2,CJ$5=Data!$G$2,(IF(COUNTIF(Data!$A$2:$A$939,CJ$7),CJ$7=(VLOOKUP(CJ$7,Data!$A$2:$A$852,1,FALSE)),0))),"H",IF(AND(CJ$7&gt;=$J43,CJ$7&lt;=$L43),($D43*$P43/$M43),0))),IF(AND(CJ$7&gt;=$J43,CJ$7&lt;=$L43),(($D43*$P43)/$M43),0))))))</f>
        <v>H</v>
      </c>
      <c r="CK44" s="37" t="str">
        <f>IF(CK$7&gt;$L43,(((IF(Data!$C$2&gt;0,(IF(OR(CK$5=Data!$F$2,CK$5=Data!$G$2,(IF(COUNTIF(Data!$A$2:$A$939,CK$7),CK$7=(VLOOKUP(CK$7,Data!$A$2:$A$852,1,FALSE)),0))),"H",IF(AND(CK$7&gt;=$J43,CK$7&lt;=$K43),($D43*(1-$P43)/$N43),0))),IF(AND(CK$7&gt;=$J43,CK$7&lt;=$K43),(($D43-$O43)/$N43),0))))),(((IF(Data!$C$2&gt;0,(IF(OR(CK$5=Data!$F$2,CK$5=Data!$G$2,(IF(COUNTIF(Data!$A$2:$A$939,CK$7),CK$7=(VLOOKUP(CK$7,Data!$A$2:$A$852,1,FALSE)),0))),"H",IF(AND(CK$7&gt;=$J43,CK$7&lt;=$L43),($D43*$P43/$M43),0))),IF(AND(CK$7&gt;=$J43,CK$7&lt;=$L43),(($D43*$P43)/$M43),0))))))</f>
        <v>H</v>
      </c>
      <c r="CL44" s="37">
        <f>IF(CL$7&gt;$L43,(((IF(Data!$C$2&gt;0,(IF(OR(CL$5=Data!$F$2,CL$5=Data!$G$2,(IF(COUNTIF(Data!$A$2:$A$939,CL$7),CL$7=(VLOOKUP(CL$7,Data!$A$2:$A$852,1,FALSE)),0))),"H",IF(AND(CL$7&gt;=$J43,CL$7&lt;=$K43),($D43*(1-$P43)/$N43),0))),IF(AND(CL$7&gt;=$J43,CL$7&lt;=$K43),(($D43-$O43)/$N43),0))))),(((IF(Data!$C$2&gt;0,(IF(OR(CL$5=Data!$F$2,CL$5=Data!$G$2,(IF(COUNTIF(Data!$A$2:$A$939,CL$7),CL$7=(VLOOKUP(CL$7,Data!$A$2:$A$852,1,FALSE)),0))),"H",IF(AND(CL$7&gt;=$J43,CL$7&lt;=$L43),($D43*$P43/$M43),0))),IF(AND(CL$7&gt;=$J43,CL$7&lt;=$L43),(($D43*$P43)/$M43),0))))))</f>
        <v>0</v>
      </c>
      <c r="CM44" s="37">
        <f>IF(CM$7&gt;$L43,(((IF(Data!$C$2&gt;0,(IF(OR(CM$5=Data!$F$2,CM$5=Data!$G$2,(IF(COUNTIF(Data!$A$2:$A$939,CM$7),CM$7=(VLOOKUP(CM$7,Data!$A$2:$A$852,1,FALSE)),0))),"H",IF(AND(CM$7&gt;=$J43,CM$7&lt;=$K43),($D43*(1-$P43)/$N43),0))),IF(AND(CM$7&gt;=$J43,CM$7&lt;=$K43),(($D43-$O43)/$N43),0))))),(((IF(Data!$C$2&gt;0,(IF(OR(CM$5=Data!$F$2,CM$5=Data!$G$2,(IF(COUNTIF(Data!$A$2:$A$939,CM$7),CM$7=(VLOOKUP(CM$7,Data!$A$2:$A$852,1,FALSE)),0))),"H",IF(AND(CM$7&gt;=$J43,CM$7&lt;=$L43),($D43*$P43/$M43),0))),IF(AND(CM$7&gt;=$J43,CM$7&lt;=$L43),(($D43*$P43)/$M43),0))))))</f>
        <v>0</v>
      </c>
      <c r="CN44" s="37">
        <f>IF(CN$7&gt;$L43,(((IF(Data!$C$2&gt;0,(IF(OR(CN$5=Data!$F$2,CN$5=Data!$G$2,(IF(COUNTIF(Data!$A$2:$A$939,CN$7),CN$7=(VLOOKUP(CN$7,Data!$A$2:$A$852,1,FALSE)),0))),"H",IF(AND(CN$7&gt;=$J43,CN$7&lt;=$K43),($D43*(1-$P43)/$N43),0))),IF(AND(CN$7&gt;=$J43,CN$7&lt;=$K43),(($D43-$O43)/$N43),0))))),(((IF(Data!$C$2&gt;0,(IF(OR(CN$5=Data!$F$2,CN$5=Data!$G$2,(IF(COUNTIF(Data!$A$2:$A$939,CN$7),CN$7=(VLOOKUP(CN$7,Data!$A$2:$A$852,1,FALSE)),0))),"H",IF(AND(CN$7&gt;=$J43,CN$7&lt;=$L43),($D43*$P43/$M43),0))),IF(AND(CN$7&gt;=$J43,CN$7&lt;=$L43),(($D43*$P43)/$M43),0))))))</f>
        <v>0</v>
      </c>
      <c r="CO44" s="37">
        <f>IF(CO$7&gt;$L43,(((IF(Data!$C$2&gt;0,(IF(OR(CO$5=Data!$F$2,CO$5=Data!$G$2,(IF(COUNTIF(Data!$A$2:$A$939,CO$7),CO$7=(VLOOKUP(CO$7,Data!$A$2:$A$852,1,FALSE)),0))),"H",IF(AND(CO$7&gt;=$J43,CO$7&lt;=$K43),($D43*(1-$P43)/$N43),0))),IF(AND(CO$7&gt;=$J43,CO$7&lt;=$K43),(($D43-$O43)/$N43),0))))),(((IF(Data!$C$2&gt;0,(IF(OR(CO$5=Data!$F$2,CO$5=Data!$G$2,(IF(COUNTIF(Data!$A$2:$A$939,CO$7),CO$7=(VLOOKUP(CO$7,Data!$A$2:$A$852,1,FALSE)),0))),"H",IF(AND(CO$7&gt;=$J43,CO$7&lt;=$L43),($D43*$P43/$M43),0))),IF(AND(CO$7&gt;=$J43,CO$7&lt;=$L43),(($D43*$P43)/$M43),0))))))</f>
        <v>0</v>
      </c>
      <c r="CP44" s="37">
        <f>IF(CP$7&gt;$L43,(((IF(Data!$C$2&gt;0,(IF(OR(CP$5=Data!$F$2,CP$5=Data!$G$2,(IF(COUNTIF(Data!$A$2:$A$939,CP$7),CP$7=(VLOOKUP(CP$7,Data!$A$2:$A$852,1,FALSE)),0))),"H",IF(AND(CP$7&gt;=$J43,CP$7&lt;=$K43),($D43*(1-$P43)/$N43),0))),IF(AND(CP$7&gt;=$J43,CP$7&lt;=$K43),(($D43-$O43)/$N43),0))))),(((IF(Data!$C$2&gt;0,(IF(OR(CP$5=Data!$F$2,CP$5=Data!$G$2,(IF(COUNTIF(Data!$A$2:$A$939,CP$7),CP$7=(VLOOKUP(CP$7,Data!$A$2:$A$852,1,FALSE)),0))),"H",IF(AND(CP$7&gt;=$J43,CP$7&lt;=$L43),($D43*$P43/$M43),0))),IF(AND(CP$7&gt;=$J43,CP$7&lt;=$L43),(($D43*$P43)/$M43),0))))))</f>
        <v>0</v>
      </c>
      <c r="CQ44" s="37" t="str">
        <f>IF(CQ$7&gt;$L43,(((IF(Data!$C$2&gt;0,(IF(OR(CQ$5=Data!$F$2,CQ$5=Data!$G$2,(IF(COUNTIF(Data!$A$2:$A$939,CQ$7),CQ$7=(VLOOKUP(CQ$7,Data!$A$2:$A$852,1,FALSE)),0))),"H",IF(AND(CQ$7&gt;=$J43,CQ$7&lt;=$K43),($D43*(1-$P43)/$N43),0))),IF(AND(CQ$7&gt;=$J43,CQ$7&lt;=$K43),(($D43-$O43)/$N43),0))))),(((IF(Data!$C$2&gt;0,(IF(OR(CQ$5=Data!$F$2,CQ$5=Data!$G$2,(IF(COUNTIF(Data!$A$2:$A$939,CQ$7),CQ$7=(VLOOKUP(CQ$7,Data!$A$2:$A$852,1,FALSE)),0))),"H",IF(AND(CQ$7&gt;=$J43,CQ$7&lt;=$L43),($D43*$P43/$M43),0))),IF(AND(CQ$7&gt;=$J43,CQ$7&lt;=$L43),(($D43*$P43)/$M43),0))))))</f>
        <v>H</v>
      </c>
      <c r="CR44" s="37" t="str">
        <f>IF(CR$7&gt;$L43,(((IF(Data!$C$2&gt;0,(IF(OR(CR$5=Data!$F$2,CR$5=Data!$G$2,(IF(COUNTIF(Data!$A$2:$A$939,CR$7),CR$7=(VLOOKUP(CR$7,Data!$A$2:$A$852,1,FALSE)),0))),"H",IF(AND(CR$7&gt;=$J43,CR$7&lt;=$K43),($D43*(1-$P43)/$N43),0))),IF(AND(CR$7&gt;=$J43,CR$7&lt;=$K43),(($D43-$O43)/$N43),0))))),(((IF(Data!$C$2&gt;0,(IF(OR(CR$5=Data!$F$2,CR$5=Data!$G$2,(IF(COUNTIF(Data!$A$2:$A$939,CR$7),CR$7=(VLOOKUP(CR$7,Data!$A$2:$A$852,1,FALSE)),0))),"H",IF(AND(CR$7&gt;=$J43,CR$7&lt;=$L43),($D43*$P43/$M43),0))),IF(AND(CR$7&gt;=$J43,CR$7&lt;=$L43),(($D43*$P43)/$M43),0))))))</f>
        <v>H</v>
      </c>
      <c r="CS44" s="37">
        <f>IF(CS$7&gt;$L43,(((IF(Data!$C$2&gt;0,(IF(OR(CS$5=Data!$F$2,CS$5=Data!$G$2,(IF(COUNTIF(Data!$A$2:$A$939,CS$7),CS$7=(VLOOKUP(CS$7,Data!$A$2:$A$852,1,FALSE)),0))),"H",IF(AND(CS$7&gt;=$J43,CS$7&lt;=$K43),($D43*(1-$P43)/$N43),0))),IF(AND(CS$7&gt;=$J43,CS$7&lt;=$K43),(($D43-$O43)/$N43),0))))),(((IF(Data!$C$2&gt;0,(IF(OR(CS$5=Data!$F$2,CS$5=Data!$G$2,(IF(COUNTIF(Data!$A$2:$A$939,CS$7),CS$7=(VLOOKUP(CS$7,Data!$A$2:$A$852,1,FALSE)),0))),"H",IF(AND(CS$7&gt;=$J43,CS$7&lt;=$L43),($D43*$P43/$M43),0))),IF(AND(CS$7&gt;=$J43,CS$7&lt;=$L43),(($D43*$P43)/$M43),0))))))</f>
        <v>0</v>
      </c>
      <c r="CT44" s="37">
        <f>IF(CT$7&gt;$L43,(((IF(Data!$C$2&gt;0,(IF(OR(CT$5=Data!$F$2,CT$5=Data!$G$2,(IF(COUNTIF(Data!$A$2:$A$939,CT$7),CT$7=(VLOOKUP(CT$7,Data!$A$2:$A$852,1,FALSE)),0))),"H",IF(AND(CT$7&gt;=$J43,CT$7&lt;=$K43),($D43*(1-$P43)/$N43),0))),IF(AND(CT$7&gt;=$J43,CT$7&lt;=$K43),(($D43-$O43)/$N43),0))))),(((IF(Data!$C$2&gt;0,(IF(OR(CT$5=Data!$F$2,CT$5=Data!$G$2,(IF(COUNTIF(Data!$A$2:$A$939,CT$7),CT$7=(VLOOKUP(CT$7,Data!$A$2:$A$852,1,FALSE)),0))),"H",IF(AND(CT$7&gt;=$J43,CT$7&lt;=$L43),($D43*$P43/$M43),0))),IF(AND(CT$7&gt;=$J43,CT$7&lt;=$L43),(($D43*$P43)/$M43),0))))))</f>
        <v>0</v>
      </c>
      <c r="CU44" s="37">
        <f>IF(CU$7&gt;$L43,(((IF(Data!$C$2&gt;0,(IF(OR(CU$5=Data!$F$2,CU$5=Data!$G$2,(IF(COUNTIF(Data!$A$2:$A$939,CU$7),CU$7=(VLOOKUP(CU$7,Data!$A$2:$A$852,1,FALSE)),0))),"H",IF(AND(CU$7&gt;=$J43,CU$7&lt;=$K43),($D43*(1-$P43)/$N43),0))),IF(AND(CU$7&gt;=$J43,CU$7&lt;=$K43),(($D43-$O43)/$N43),0))))),(((IF(Data!$C$2&gt;0,(IF(OR(CU$5=Data!$F$2,CU$5=Data!$G$2,(IF(COUNTIF(Data!$A$2:$A$939,CU$7),CU$7=(VLOOKUP(CU$7,Data!$A$2:$A$852,1,FALSE)),0))),"H",IF(AND(CU$7&gt;=$J43,CU$7&lt;=$L43),($D43*$P43/$M43),0))),IF(AND(CU$7&gt;=$J43,CU$7&lt;=$L43),(($D43*$P43)/$M43),0))))))</f>
        <v>0</v>
      </c>
      <c r="CV44" s="37">
        <f>IF(CV$7&gt;$L43,(((IF(Data!$C$2&gt;0,(IF(OR(CV$5=Data!$F$2,CV$5=Data!$G$2,(IF(COUNTIF(Data!$A$2:$A$939,CV$7),CV$7=(VLOOKUP(CV$7,Data!$A$2:$A$852,1,FALSE)),0))),"H",IF(AND(CV$7&gt;=$J43,CV$7&lt;=$K43),($D43*(1-$P43)/$N43),0))),IF(AND(CV$7&gt;=$J43,CV$7&lt;=$K43),(($D43-$O43)/$N43),0))))),(((IF(Data!$C$2&gt;0,(IF(OR(CV$5=Data!$F$2,CV$5=Data!$G$2,(IF(COUNTIF(Data!$A$2:$A$939,CV$7),CV$7=(VLOOKUP(CV$7,Data!$A$2:$A$852,1,FALSE)),0))),"H",IF(AND(CV$7&gt;=$J43,CV$7&lt;=$L43),($D43*$P43/$M43),0))),IF(AND(CV$7&gt;=$J43,CV$7&lt;=$L43),(($D43*$P43)/$M43),0))))))</f>
        <v>0</v>
      </c>
      <c r="CW44" s="37">
        <f>IF(CW$7&gt;$L43,(((IF(Data!$C$2&gt;0,(IF(OR(CW$5=Data!$F$2,CW$5=Data!$G$2,(IF(COUNTIF(Data!$A$2:$A$939,CW$7),CW$7=(VLOOKUP(CW$7,Data!$A$2:$A$852,1,FALSE)),0))),"H",IF(AND(CW$7&gt;=$J43,CW$7&lt;=$K43),($D43*(1-$P43)/$N43),0))),IF(AND(CW$7&gt;=$J43,CW$7&lt;=$K43),(($D43-$O43)/$N43),0))))),(((IF(Data!$C$2&gt;0,(IF(OR(CW$5=Data!$F$2,CW$5=Data!$G$2,(IF(COUNTIF(Data!$A$2:$A$939,CW$7),CW$7=(VLOOKUP(CW$7,Data!$A$2:$A$852,1,FALSE)),0))),"H",IF(AND(CW$7&gt;=$J43,CW$7&lt;=$L43),($D43*$P43/$M43),0))),IF(AND(CW$7&gt;=$J43,CW$7&lt;=$L43),(($D43*$P43)/$M43),0))))))</f>
        <v>0</v>
      </c>
      <c r="CX44" s="37" t="str">
        <f>IF(CX$7&gt;$L43,(((IF(Data!$C$2&gt;0,(IF(OR(CX$5=Data!$F$2,CX$5=Data!$G$2,(IF(COUNTIF(Data!$A$2:$A$939,CX$7),CX$7=(VLOOKUP(CX$7,Data!$A$2:$A$852,1,FALSE)),0))),"H",IF(AND(CX$7&gt;=$J43,CX$7&lt;=$K43),($D43*(1-$P43)/$N43),0))),IF(AND(CX$7&gt;=$J43,CX$7&lt;=$K43),(($D43-$O43)/$N43),0))))),(((IF(Data!$C$2&gt;0,(IF(OR(CX$5=Data!$F$2,CX$5=Data!$G$2,(IF(COUNTIF(Data!$A$2:$A$939,CX$7),CX$7=(VLOOKUP(CX$7,Data!$A$2:$A$852,1,FALSE)),0))),"H",IF(AND(CX$7&gt;=$J43,CX$7&lt;=$L43),($D43*$P43/$M43),0))),IF(AND(CX$7&gt;=$J43,CX$7&lt;=$L43),(($D43*$P43)/$M43),0))))))</f>
        <v>H</v>
      </c>
      <c r="CY44" s="37" t="str">
        <f>IF(CY$7&gt;$L43,(((IF(Data!$C$2&gt;0,(IF(OR(CY$5=Data!$F$2,CY$5=Data!$G$2,(IF(COUNTIF(Data!$A$2:$A$939,CY$7),CY$7=(VLOOKUP(CY$7,Data!$A$2:$A$852,1,FALSE)),0))),"H",IF(AND(CY$7&gt;=$J43,CY$7&lt;=$K43),($D43*(1-$P43)/$N43),0))),IF(AND(CY$7&gt;=$J43,CY$7&lt;=$K43),(($D43-$O43)/$N43),0))))),(((IF(Data!$C$2&gt;0,(IF(OR(CY$5=Data!$F$2,CY$5=Data!$G$2,(IF(COUNTIF(Data!$A$2:$A$939,CY$7),CY$7=(VLOOKUP(CY$7,Data!$A$2:$A$852,1,FALSE)),0))),"H",IF(AND(CY$7&gt;=$J43,CY$7&lt;=$L43),($D43*$P43/$M43),0))),IF(AND(CY$7&gt;=$J43,CY$7&lt;=$L43),(($D43*$P43)/$M43),0))))))</f>
        <v>H</v>
      </c>
      <c r="CZ44" s="37">
        <f>IF(CZ$7&gt;$L43,(((IF(Data!$C$2&gt;0,(IF(OR(CZ$5=Data!$F$2,CZ$5=Data!$G$2,(IF(COUNTIF(Data!$A$2:$A$939,CZ$7),CZ$7=(VLOOKUP(CZ$7,Data!$A$2:$A$852,1,FALSE)),0))),"H",IF(AND(CZ$7&gt;=$J43,CZ$7&lt;=$K43),($D43*(1-$P43)/$N43),0))),IF(AND(CZ$7&gt;=$J43,CZ$7&lt;=$K43),(($D43-$O43)/$N43),0))))),(((IF(Data!$C$2&gt;0,(IF(OR(CZ$5=Data!$F$2,CZ$5=Data!$G$2,(IF(COUNTIF(Data!$A$2:$A$939,CZ$7),CZ$7=(VLOOKUP(CZ$7,Data!$A$2:$A$852,1,FALSE)),0))),"H",IF(AND(CZ$7&gt;=$J43,CZ$7&lt;=$L43),($D43*$P43/$M43),0))),IF(AND(CZ$7&gt;=$J43,CZ$7&lt;=$L43),(($D43*$P43)/$M43),0))))))</f>
        <v>0</v>
      </c>
      <c r="DA44" s="37">
        <f>IF(DA$7&gt;$L43,(((IF(Data!$C$2&gt;0,(IF(OR(DA$5=Data!$F$2,DA$5=Data!$G$2,(IF(COUNTIF(Data!$A$2:$A$939,DA$7),DA$7=(VLOOKUP(DA$7,Data!$A$2:$A$852,1,FALSE)),0))),"H",IF(AND(DA$7&gt;=$J43,DA$7&lt;=$K43),($D43*(1-$P43)/$N43),0))),IF(AND(DA$7&gt;=$J43,DA$7&lt;=$K43),(($D43-$O43)/$N43),0))))),(((IF(Data!$C$2&gt;0,(IF(OR(DA$5=Data!$F$2,DA$5=Data!$G$2,(IF(COUNTIF(Data!$A$2:$A$939,DA$7),DA$7=(VLOOKUP(DA$7,Data!$A$2:$A$852,1,FALSE)),0))),"H",IF(AND(DA$7&gt;=$J43,DA$7&lt;=$L43),($D43*$P43/$M43),0))),IF(AND(DA$7&gt;=$J43,DA$7&lt;=$L43),(($D43*$P43)/$M43),0))))))</f>
        <v>0</v>
      </c>
      <c r="DB44" s="37">
        <f>IF(DB$7&gt;$L43,(((IF(Data!$C$2&gt;0,(IF(OR(DB$5=Data!$F$2,DB$5=Data!$G$2,(IF(COUNTIF(Data!$A$2:$A$939,DB$7),DB$7=(VLOOKUP(DB$7,Data!$A$2:$A$852,1,FALSE)),0))),"H",IF(AND(DB$7&gt;=$J43,DB$7&lt;=$K43),($D43*(1-$P43)/$N43),0))),IF(AND(DB$7&gt;=$J43,DB$7&lt;=$K43),(($D43-$O43)/$N43),0))))),(((IF(Data!$C$2&gt;0,(IF(OR(DB$5=Data!$F$2,DB$5=Data!$G$2,(IF(COUNTIF(Data!$A$2:$A$939,DB$7),DB$7=(VLOOKUP(DB$7,Data!$A$2:$A$852,1,FALSE)),0))),"H",IF(AND(DB$7&gt;=$J43,DB$7&lt;=$L43),($D43*$P43/$M43),0))),IF(AND(DB$7&gt;=$J43,DB$7&lt;=$L43),(($D43*$P43)/$M43),0))))))</f>
        <v>0</v>
      </c>
      <c r="DC44" s="37">
        <f>IF(DC$7&gt;$L43,(((IF(Data!$C$2&gt;0,(IF(OR(DC$5=Data!$F$2,DC$5=Data!$G$2,(IF(COUNTIF(Data!$A$2:$A$939,DC$7),DC$7=(VLOOKUP(DC$7,Data!$A$2:$A$852,1,FALSE)),0))),"H",IF(AND(DC$7&gt;=$J43,DC$7&lt;=$K43),($D43*(1-$P43)/$N43),0))),IF(AND(DC$7&gt;=$J43,DC$7&lt;=$K43),(($D43-$O43)/$N43),0))))),(((IF(Data!$C$2&gt;0,(IF(OR(DC$5=Data!$F$2,DC$5=Data!$G$2,(IF(COUNTIF(Data!$A$2:$A$939,DC$7),DC$7=(VLOOKUP(DC$7,Data!$A$2:$A$852,1,FALSE)),0))),"H",IF(AND(DC$7&gt;=$J43,DC$7&lt;=$L43),($D43*$P43/$M43),0))),IF(AND(DC$7&gt;=$J43,DC$7&lt;=$L43),(($D43*$P43)/$M43),0))))))</f>
        <v>0</v>
      </c>
      <c r="DD44" s="37">
        <f>IF(DD$7&gt;$L43,(((IF(Data!$C$2&gt;0,(IF(OR(DD$5=Data!$F$2,DD$5=Data!$G$2,(IF(COUNTIF(Data!$A$2:$A$939,DD$7),DD$7=(VLOOKUP(DD$7,Data!$A$2:$A$852,1,FALSE)),0))),"H",IF(AND(DD$7&gt;=$J43,DD$7&lt;=$K43),($D43*(1-$P43)/$N43),0))),IF(AND(DD$7&gt;=$J43,DD$7&lt;=$K43),(($D43-$O43)/$N43),0))))),(((IF(Data!$C$2&gt;0,(IF(OR(DD$5=Data!$F$2,DD$5=Data!$G$2,(IF(COUNTIF(Data!$A$2:$A$939,DD$7),DD$7=(VLOOKUP(DD$7,Data!$A$2:$A$852,1,FALSE)),0))),"H",IF(AND(DD$7&gt;=$J43,DD$7&lt;=$L43),($D43*$P43/$M43),0))),IF(AND(DD$7&gt;=$J43,DD$7&lt;=$L43),(($D43*$P43)/$M43),0))))))</f>
        <v>0</v>
      </c>
      <c r="DE44" s="37" t="str">
        <f>IF(DE$7&gt;$L43,(((IF(Data!$C$2&gt;0,(IF(OR(DE$5=Data!$F$2,DE$5=Data!$G$2,(IF(COUNTIF(Data!$A$2:$A$939,DE$7),DE$7=(VLOOKUP(DE$7,Data!$A$2:$A$852,1,FALSE)),0))),"H",IF(AND(DE$7&gt;=$J43,DE$7&lt;=$K43),($D43*(1-$P43)/$N43),0))),IF(AND(DE$7&gt;=$J43,DE$7&lt;=$K43),(($D43-$O43)/$N43),0))))),(((IF(Data!$C$2&gt;0,(IF(OR(DE$5=Data!$F$2,DE$5=Data!$G$2,(IF(COUNTIF(Data!$A$2:$A$939,DE$7),DE$7=(VLOOKUP(DE$7,Data!$A$2:$A$852,1,FALSE)),0))),"H",IF(AND(DE$7&gt;=$J43,DE$7&lt;=$L43),($D43*$P43/$M43),0))),IF(AND(DE$7&gt;=$J43,DE$7&lt;=$L43),(($D43*$P43)/$M43),0))))))</f>
        <v>H</v>
      </c>
      <c r="DF44" s="37" t="str">
        <f>IF(DF$7&gt;$L43,(((IF(Data!$C$2&gt;0,(IF(OR(DF$5=Data!$F$2,DF$5=Data!$G$2,(IF(COUNTIF(Data!$A$2:$A$939,DF$7),DF$7=(VLOOKUP(DF$7,Data!$A$2:$A$852,1,FALSE)),0))),"H",IF(AND(DF$7&gt;=$J43,DF$7&lt;=$K43),($D43*(1-$P43)/$N43),0))),IF(AND(DF$7&gt;=$J43,DF$7&lt;=$K43),(($D43-$O43)/$N43),0))))),(((IF(Data!$C$2&gt;0,(IF(OR(DF$5=Data!$F$2,DF$5=Data!$G$2,(IF(COUNTIF(Data!$A$2:$A$939,DF$7),DF$7=(VLOOKUP(DF$7,Data!$A$2:$A$852,1,FALSE)),0))),"H",IF(AND(DF$7&gt;=$J43,DF$7&lt;=$L43),($D43*$P43/$M43),0))),IF(AND(DF$7&gt;=$J43,DF$7&lt;=$L43),(($D43*$P43)/$M43),0))))))</f>
        <v>H</v>
      </c>
      <c r="DG44" s="37">
        <f>IF(DG$7&gt;$L43,(((IF(Data!$C$2&gt;0,(IF(OR(DG$5=Data!$F$2,DG$5=Data!$G$2,(IF(COUNTIF(Data!$A$2:$A$939,DG$7),DG$7=(VLOOKUP(DG$7,Data!$A$2:$A$852,1,FALSE)),0))),"H",IF(AND(DG$7&gt;=$J43,DG$7&lt;=$K43),($D43*(1-$P43)/$N43),0))),IF(AND(DG$7&gt;=$J43,DG$7&lt;=$K43),(($D43-$O43)/$N43),0))))),(((IF(Data!$C$2&gt;0,(IF(OR(DG$5=Data!$F$2,DG$5=Data!$G$2,(IF(COUNTIF(Data!$A$2:$A$939,DG$7),DG$7=(VLOOKUP(DG$7,Data!$A$2:$A$852,1,FALSE)),0))),"H",IF(AND(DG$7&gt;=$J43,DG$7&lt;=$L43),($D43*$P43/$M43),0))),IF(AND(DG$7&gt;=$J43,DG$7&lt;=$L43),(($D43*$P43)/$M43),0))))))</f>
        <v>0</v>
      </c>
      <c r="DH44" s="37">
        <f>IF(DH$7&gt;$L43,(((IF(Data!$C$2&gt;0,(IF(OR(DH$5=Data!$F$2,DH$5=Data!$G$2,(IF(COUNTIF(Data!$A$2:$A$939,DH$7),DH$7=(VLOOKUP(DH$7,Data!$A$2:$A$852,1,FALSE)),0))),"H",IF(AND(DH$7&gt;=$J43,DH$7&lt;=$K43),($D43*(1-$P43)/$N43),0))),IF(AND(DH$7&gt;=$J43,DH$7&lt;=$K43),(($D43-$O43)/$N43),0))))),(((IF(Data!$C$2&gt;0,(IF(OR(DH$5=Data!$F$2,DH$5=Data!$G$2,(IF(COUNTIF(Data!$A$2:$A$939,DH$7),DH$7=(VLOOKUP(DH$7,Data!$A$2:$A$852,1,FALSE)),0))),"H",IF(AND(DH$7&gt;=$J43,DH$7&lt;=$L43),($D43*$P43/$M43),0))),IF(AND(DH$7&gt;=$J43,DH$7&lt;=$L43),(($D43*$P43)/$M43),0))))))</f>
        <v>0</v>
      </c>
      <c r="DI44" s="37">
        <f>IF(DI$7&gt;$L43,(((IF(Data!$C$2&gt;0,(IF(OR(DI$5=Data!$F$2,DI$5=Data!$G$2,(IF(COUNTIF(Data!$A$2:$A$939,DI$7),DI$7=(VLOOKUP(DI$7,Data!$A$2:$A$852,1,FALSE)),0))),"H",IF(AND(DI$7&gt;=$J43,DI$7&lt;=$K43),($D43*(1-$P43)/$N43),0))),IF(AND(DI$7&gt;=$J43,DI$7&lt;=$K43),(($D43-$O43)/$N43),0))))),(((IF(Data!$C$2&gt;0,(IF(OR(DI$5=Data!$F$2,DI$5=Data!$G$2,(IF(COUNTIF(Data!$A$2:$A$939,DI$7),DI$7=(VLOOKUP(DI$7,Data!$A$2:$A$852,1,FALSE)),0))),"H",IF(AND(DI$7&gt;=$J43,DI$7&lt;=$L43),($D43*$P43/$M43),0))),IF(AND(DI$7&gt;=$J43,DI$7&lt;=$L43),(($D43*$P43)/$M43),0))))))</f>
        <v>0</v>
      </c>
      <c r="DJ44" s="37">
        <f>IF(DJ$7&gt;$L43,(((IF(Data!$C$2&gt;0,(IF(OR(DJ$5=Data!$F$2,DJ$5=Data!$G$2,(IF(COUNTIF(Data!$A$2:$A$939,DJ$7),DJ$7=(VLOOKUP(DJ$7,Data!$A$2:$A$852,1,FALSE)),0))),"H",IF(AND(DJ$7&gt;=$J43,DJ$7&lt;=$K43),($D43*(1-$P43)/$N43),0))),IF(AND(DJ$7&gt;=$J43,DJ$7&lt;=$K43),(($D43-$O43)/$N43),0))))),(((IF(Data!$C$2&gt;0,(IF(OR(DJ$5=Data!$F$2,DJ$5=Data!$G$2,(IF(COUNTIF(Data!$A$2:$A$939,DJ$7),DJ$7=(VLOOKUP(DJ$7,Data!$A$2:$A$852,1,FALSE)),0))),"H",IF(AND(DJ$7&gt;=$J43,DJ$7&lt;=$L43),($D43*$P43/$M43),0))),IF(AND(DJ$7&gt;=$J43,DJ$7&lt;=$L43),(($D43*$P43)/$M43),0))))))</f>
        <v>0</v>
      </c>
      <c r="DK44" s="37">
        <f>IF(DK$7&gt;$L43,(((IF(Data!$C$2&gt;0,(IF(OR(DK$5=Data!$F$2,DK$5=Data!$G$2,(IF(COUNTIF(Data!$A$2:$A$939,DK$7),DK$7=(VLOOKUP(DK$7,Data!$A$2:$A$852,1,FALSE)),0))),"H",IF(AND(DK$7&gt;=$J43,DK$7&lt;=$K43),($D43*(1-$P43)/$N43),0))),IF(AND(DK$7&gt;=$J43,DK$7&lt;=$K43),(($D43-$O43)/$N43),0))))),(((IF(Data!$C$2&gt;0,(IF(OR(DK$5=Data!$F$2,DK$5=Data!$G$2,(IF(COUNTIF(Data!$A$2:$A$939,DK$7),DK$7=(VLOOKUP(DK$7,Data!$A$2:$A$852,1,FALSE)),0))),"H",IF(AND(DK$7&gt;=$J43,DK$7&lt;=$L43),($D43*$P43/$M43),0))),IF(AND(DK$7&gt;=$J43,DK$7&lt;=$L43),(($D43*$P43)/$M43),0))))))</f>
        <v>0</v>
      </c>
      <c r="DL44" s="37" t="str">
        <f>IF(DL$7&gt;$L43,(((IF(Data!$C$2&gt;0,(IF(OR(DL$5=Data!$F$2,DL$5=Data!$G$2,(IF(COUNTIF(Data!$A$2:$A$939,DL$7),DL$7=(VLOOKUP(DL$7,Data!$A$2:$A$852,1,FALSE)),0))),"H",IF(AND(DL$7&gt;=$J43,DL$7&lt;=$K43),($D43*(1-$P43)/$N43),0))),IF(AND(DL$7&gt;=$J43,DL$7&lt;=$K43),(($D43-$O43)/$N43),0))))),(((IF(Data!$C$2&gt;0,(IF(OR(DL$5=Data!$F$2,DL$5=Data!$G$2,(IF(COUNTIF(Data!$A$2:$A$939,DL$7),DL$7=(VLOOKUP(DL$7,Data!$A$2:$A$852,1,FALSE)),0))),"H",IF(AND(DL$7&gt;=$J43,DL$7&lt;=$L43),($D43*$P43/$M43),0))),IF(AND(DL$7&gt;=$J43,DL$7&lt;=$L43),(($D43*$P43)/$M43),0))))))</f>
        <v>H</v>
      </c>
      <c r="DM44" s="37" t="str">
        <f>IF(DM$7&gt;$L43,(((IF(Data!$C$2&gt;0,(IF(OR(DM$5=Data!$F$2,DM$5=Data!$G$2,(IF(COUNTIF(Data!$A$2:$A$939,DM$7),DM$7=(VLOOKUP(DM$7,Data!$A$2:$A$852,1,FALSE)),0))),"H",IF(AND(DM$7&gt;=$J43,DM$7&lt;=$K43),($D43*(1-$P43)/$N43),0))),IF(AND(DM$7&gt;=$J43,DM$7&lt;=$K43),(($D43-$O43)/$N43),0))))),(((IF(Data!$C$2&gt;0,(IF(OR(DM$5=Data!$F$2,DM$5=Data!$G$2,(IF(COUNTIF(Data!$A$2:$A$939,DM$7),DM$7=(VLOOKUP(DM$7,Data!$A$2:$A$852,1,FALSE)),0))),"H",IF(AND(DM$7&gt;=$J43,DM$7&lt;=$L43),($D43*$P43/$M43),0))),IF(AND(DM$7&gt;=$J43,DM$7&lt;=$L43),(($D43*$P43)/$M43),0))))))</f>
        <v>H</v>
      </c>
      <c r="DN44" s="37">
        <f>IF(DN$7&gt;$L43,(((IF(Data!$C$2&gt;0,(IF(OR(DN$5=Data!$F$2,DN$5=Data!$G$2,(IF(COUNTIF(Data!$A$2:$A$939,DN$7),DN$7=(VLOOKUP(DN$7,Data!$A$2:$A$852,1,FALSE)),0))),"H",IF(AND(DN$7&gt;=$J43,DN$7&lt;=$K43),($D43*(1-$P43)/$N43),0))),IF(AND(DN$7&gt;=$J43,DN$7&lt;=$K43),(($D43-$O43)/$N43),0))))),(((IF(Data!$C$2&gt;0,(IF(OR(DN$5=Data!$F$2,DN$5=Data!$G$2,(IF(COUNTIF(Data!$A$2:$A$939,DN$7),DN$7=(VLOOKUP(DN$7,Data!$A$2:$A$852,1,FALSE)),0))),"H",IF(AND(DN$7&gt;=$J43,DN$7&lt;=$L43),($D43*$P43/$M43),0))),IF(AND(DN$7&gt;=$J43,DN$7&lt;=$L43),(($D43*$P43)/$M43),0))))))</f>
        <v>0</v>
      </c>
      <c r="DO44" s="37">
        <f>IF(DO$7&gt;$L43,(((IF(Data!$C$2&gt;0,(IF(OR(DO$5=Data!$F$2,DO$5=Data!$G$2,(IF(COUNTIF(Data!$A$2:$A$939,DO$7),DO$7=(VLOOKUP(DO$7,Data!$A$2:$A$852,1,FALSE)),0))),"H",IF(AND(DO$7&gt;=$J43,DO$7&lt;=$K43),($D43*(1-$P43)/$N43),0))),IF(AND(DO$7&gt;=$J43,DO$7&lt;=$K43),(($D43-$O43)/$N43),0))))),(((IF(Data!$C$2&gt;0,(IF(OR(DO$5=Data!$F$2,DO$5=Data!$G$2,(IF(COUNTIF(Data!$A$2:$A$939,DO$7),DO$7=(VLOOKUP(DO$7,Data!$A$2:$A$852,1,FALSE)),0))),"H",IF(AND(DO$7&gt;=$J43,DO$7&lt;=$L43),($D43*$P43/$M43),0))),IF(AND(DO$7&gt;=$J43,DO$7&lt;=$L43),(($D43*$P43)/$M43),0))))))</f>
        <v>0</v>
      </c>
      <c r="DP44" s="37">
        <f>IF(DP$7&gt;$L43,(((IF(Data!$C$2&gt;0,(IF(OR(DP$5=Data!$F$2,DP$5=Data!$G$2,(IF(COUNTIF(Data!$A$2:$A$939,DP$7),DP$7=(VLOOKUP(DP$7,Data!$A$2:$A$852,1,FALSE)),0))),"H",IF(AND(DP$7&gt;=$J43,DP$7&lt;=$K43),($D43*(1-$P43)/$N43),0))),IF(AND(DP$7&gt;=$J43,DP$7&lt;=$K43),(($D43-$O43)/$N43),0))))),(((IF(Data!$C$2&gt;0,(IF(OR(DP$5=Data!$F$2,DP$5=Data!$G$2,(IF(COUNTIF(Data!$A$2:$A$939,DP$7),DP$7=(VLOOKUP(DP$7,Data!$A$2:$A$852,1,FALSE)),0))),"H",IF(AND(DP$7&gt;=$J43,DP$7&lt;=$L43),($D43*$P43/$M43),0))),IF(AND(DP$7&gt;=$J43,DP$7&lt;=$L43),(($D43*$P43)/$M43),0))))))</f>
        <v>0</v>
      </c>
      <c r="DQ44" s="37">
        <f>IF(DQ$7&gt;$L43,(((IF(Data!$C$2&gt;0,(IF(OR(DQ$5=Data!$F$2,DQ$5=Data!$G$2,(IF(COUNTIF(Data!$A$2:$A$939,DQ$7),DQ$7=(VLOOKUP(DQ$7,Data!$A$2:$A$852,1,FALSE)),0))),"H",IF(AND(DQ$7&gt;=$J43,DQ$7&lt;=$K43),($D43*(1-$P43)/$N43),0))),IF(AND(DQ$7&gt;=$J43,DQ$7&lt;=$K43),(($D43-$O43)/$N43),0))))),(((IF(Data!$C$2&gt;0,(IF(OR(DQ$5=Data!$F$2,DQ$5=Data!$G$2,(IF(COUNTIF(Data!$A$2:$A$939,DQ$7),DQ$7=(VLOOKUP(DQ$7,Data!$A$2:$A$852,1,FALSE)),0))),"H",IF(AND(DQ$7&gt;=$J43,DQ$7&lt;=$L43),($D43*$P43/$M43),0))),IF(AND(DQ$7&gt;=$J43,DQ$7&lt;=$L43),(($D43*$P43)/$M43),0))))))</f>
        <v>0</v>
      </c>
      <c r="DR44" s="37">
        <f>IF(DR$7&gt;$L43,(((IF(Data!$C$2&gt;0,(IF(OR(DR$5=Data!$F$2,DR$5=Data!$G$2,(IF(COUNTIF(Data!$A$2:$A$939,DR$7),DR$7=(VLOOKUP(DR$7,Data!$A$2:$A$852,1,FALSE)),0))),"H",IF(AND(DR$7&gt;=$J43,DR$7&lt;=$K43),($D43*(1-$P43)/$N43),0))),IF(AND(DR$7&gt;=$J43,DR$7&lt;=$K43),(($D43-$O43)/$N43),0))))),(((IF(Data!$C$2&gt;0,(IF(OR(DR$5=Data!$F$2,DR$5=Data!$G$2,(IF(COUNTIF(Data!$A$2:$A$939,DR$7),DR$7=(VLOOKUP(DR$7,Data!$A$2:$A$852,1,FALSE)),0))),"H",IF(AND(DR$7&gt;=$J43,DR$7&lt;=$L43),($D43*$P43/$M43),0))),IF(AND(DR$7&gt;=$J43,DR$7&lt;=$L43),(($D43*$P43)/$M43),0))))))</f>
        <v>0</v>
      </c>
      <c r="DS44" s="37" t="str">
        <f>IF(DS$7&gt;$L43,(((IF(Data!$C$2&gt;0,(IF(OR(DS$5=Data!$F$2,DS$5=Data!$G$2,(IF(COUNTIF(Data!$A$2:$A$939,DS$7),DS$7=(VLOOKUP(DS$7,Data!$A$2:$A$852,1,FALSE)),0))),"H",IF(AND(DS$7&gt;=$J43,DS$7&lt;=$K43),($D43*(1-$P43)/$N43),0))),IF(AND(DS$7&gt;=$J43,DS$7&lt;=$K43),(($D43-$O43)/$N43),0))))),(((IF(Data!$C$2&gt;0,(IF(OR(DS$5=Data!$F$2,DS$5=Data!$G$2,(IF(COUNTIF(Data!$A$2:$A$939,DS$7),DS$7=(VLOOKUP(DS$7,Data!$A$2:$A$852,1,FALSE)),0))),"H",IF(AND(DS$7&gt;=$J43,DS$7&lt;=$L43),($D43*$P43/$M43),0))),IF(AND(DS$7&gt;=$J43,DS$7&lt;=$L43),(($D43*$P43)/$M43),0))))))</f>
        <v>H</v>
      </c>
      <c r="DT44" s="37" t="str">
        <f>IF(DT$7&gt;$L43,(((IF(Data!$C$2&gt;0,(IF(OR(DT$5=Data!$F$2,DT$5=Data!$G$2,(IF(COUNTIF(Data!$A$2:$A$939,DT$7),DT$7=(VLOOKUP(DT$7,Data!$A$2:$A$852,1,FALSE)),0))),"H",IF(AND(DT$7&gt;=$J43,DT$7&lt;=$K43),($D43*(1-$P43)/$N43),0))),IF(AND(DT$7&gt;=$J43,DT$7&lt;=$K43),(($D43-$O43)/$N43),0))))),(((IF(Data!$C$2&gt;0,(IF(OR(DT$5=Data!$F$2,DT$5=Data!$G$2,(IF(COUNTIF(Data!$A$2:$A$939,DT$7),DT$7=(VLOOKUP(DT$7,Data!$A$2:$A$852,1,FALSE)),0))),"H",IF(AND(DT$7&gt;=$J43,DT$7&lt;=$L43),($D43*$P43/$M43),0))),IF(AND(DT$7&gt;=$J43,DT$7&lt;=$L43),(($D43*$P43)/$M43),0))))))</f>
        <v>H</v>
      </c>
      <c r="DU44" s="37">
        <f>IF(DU$7&gt;$L43,(((IF(Data!$C$2&gt;0,(IF(OR(DU$5=Data!$F$2,DU$5=Data!$G$2,(IF(COUNTIF(Data!$A$2:$A$939,DU$7),DU$7=(VLOOKUP(DU$7,Data!$A$2:$A$852,1,FALSE)),0))),"H",IF(AND(DU$7&gt;=$J43,DU$7&lt;=$K43),($D43*(1-$P43)/$N43),0))),IF(AND(DU$7&gt;=$J43,DU$7&lt;=$K43),(($D43-$O43)/$N43),0))))),(((IF(Data!$C$2&gt;0,(IF(OR(DU$5=Data!$F$2,DU$5=Data!$G$2,(IF(COUNTIF(Data!$A$2:$A$939,DU$7),DU$7=(VLOOKUP(DU$7,Data!$A$2:$A$852,1,FALSE)),0))),"H",IF(AND(DU$7&gt;=$J43,DU$7&lt;=$L43),($D43*$P43/$M43),0))),IF(AND(DU$7&gt;=$J43,DU$7&lt;=$L43),(($D43*$P43)/$M43),0))))))</f>
        <v>0</v>
      </c>
      <c r="DV44" s="37">
        <f>IF(DV$7&gt;$L43,(((IF(Data!$C$2&gt;0,(IF(OR(DV$5=Data!$F$2,DV$5=Data!$G$2,(IF(COUNTIF(Data!$A$2:$A$939,DV$7),DV$7=(VLOOKUP(DV$7,Data!$A$2:$A$852,1,FALSE)),0))),"H",IF(AND(DV$7&gt;=$J43,DV$7&lt;=$K43),($D43*(1-$P43)/$N43),0))),IF(AND(DV$7&gt;=$J43,DV$7&lt;=$K43),(($D43-$O43)/$N43),0))))),(((IF(Data!$C$2&gt;0,(IF(OR(DV$5=Data!$F$2,DV$5=Data!$G$2,(IF(COUNTIF(Data!$A$2:$A$939,DV$7),DV$7=(VLOOKUP(DV$7,Data!$A$2:$A$852,1,FALSE)),0))),"H",IF(AND(DV$7&gt;=$J43,DV$7&lt;=$L43),($D43*$P43/$M43),0))),IF(AND(DV$7&gt;=$J43,DV$7&lt;=$L43),(($D43*$P43)/$M43),0))))))</f>
        <v>0</v>
      </c>
      <c r="DW44" s="37">
        <f>IF(DW$7&gt;$L43,(((IF(Data!$C$2&gt;0,(IF(OR(DW$5=Data!$F$2,DW$5=Data!$G$2,(IF(COUNTIF(Data!$A$2:$A$939,DW$7),DW$7=(VLOOKUP(DW$7,Data!$A$2:$A$852,1,FALSE)),0))),"H",IF(AND(DW$7&gt;=$J43,DW$7&lt;=$K43),($D43*(1-$P43)/$N43),0))),IF(AND(DW$7&gt;=$J43,DW$7&lt;=$K43),(($D43-$O43)/$N43),0))))),(((IF(Data!$C$2&gt;0,(IF(OR(DW$5=Data!$F$2,DW$5=Data!$G$2,(IF(COUNTIF(Data!$A$2:$A$939,DW$7),DW$7=(VLOOKUP(DW$7,Data!$A$2:$A$852,1,FALSE)),0))),"H",IF(AND(DW$7&gt;=$J43,DW$7&lt;=$L43),($D43*$P43/$M43),0))),IF(AND(DW$7&gt;=$J43,DW$7&lt;=$L43),(($D43*$P43)/$M43),0))))))</f>
        <v>0</v>
      </c>
      <c r="DX44" s="37">
        <f>IF(DX$7&gt;$L43,(((IF(Data!$C$2&gt;0,(IF(OR(DX$5=Data!$F$2,DX$5=Data!$G$2,(IF(COUNTIF(Data!$A$2:$A$939,DX$7),DX$7=(VLOOKUP(DX$7,Data!$A$2:$A$852,1,FALSE)),0))),"H",IF(AND(DX$7&gt;=$J43,DX$7&lt;=$K43),($D43*(1-$P43)/$N43),0))),IF(AND(DX$7&gt;=$J43,DX$7&lt;=$K43),(($D43-$O43)/$N43),0))))),(((IF(Data!$C$2&gt;0,(IF(OR(DX$5=Data!$F$2,DX$5=Data!$G$2,(IF(COUNTIF(Data!$A$2:$A$939,DX$7),DX$7=(VLOOKUP(DX$7,Data!$A$2:$A$852,1,FALSE)),0))),"H",IF(AND(DX$7&gt;=$J43,DX$7&lt;=$L43),($D43*$P43/$M43),0))),IF(AND(DX$7&gt;=$J43,DX$7&lt;=$L43),(($D43*$P43)/$M43),0))))))</f>
        <v>0</v>
      </c>
      <c r="DY44" s="37">
        <f>IF(DY$7&gt;$L43,(((IF(Data!$C$2&gt;0,(IF(OR(DY$5=Data!$F$2,DY$5=Data!$G$2,(IF(COUNTIF(Data!$A$2:$A$939,DY$7),DY$7=(VLOOKUP(DY$7,Data!$A$2:$A$852,1,FALSE)),0))),"H",IF(AND(DY$7&gt;=$J43,DY$7&lt;=$K43),($D43*(1-$P43)/$N43),0))),IF(AND(DY$7&gt;=$J43,DY$7&lt;=$K43),(($D43-$O43)/$N43),0))))),(((IF(Data!$C$2&gt;0,(IF(OR(DY$5=Data!$F$2,DY$5=Data!$G$2,(IF(COUNTIF(Data!$A$2:$A$939,DY$7),DY$7=(VLOOKUP(DY$7,Data!$A$2:$A$852,1,FALSE)),0))),"H",IF(AND(DY$7&gt;=$J43,DY$7&lt;=$L43),($D43*$P43/$M43),0))),IF(AND(DY$7&gt;=$J43,DY$7&lt;=$L43),(($D43*$P43)/$M43),0))))))</f>
        <v>0</v>
      </c>
      <c r="DZ44" s="37" t="str">
        <f>IF(DZ$7&gt;$L43,(((IF(Data!$C$2&gt;0,(IF(OR(DZ$5=Data!$F$2,DZ$5=Data!$G$2,(IF(COUNTIF(Data!$A$2:$A$939,DZ$7),DZ$7=(VLOOKUP(DZ$7,Data!$A$2:$A$852,1,FALSE)),0))),"H",IF(AND(DZ$7&gt;=$J43,DZ$7&lt;=$K43),($D43*(1-$P43)/$N43),0))),IF(AND(DZ$7&gt;=$J43,DZ$7&lt;=$K43),(($D43-$O43)/$N43),0))))),(((IF(Data!$C$2&gt;0,(IF(OR(DZ$5=Data!$F$2,DZ$5=Data!$G$2,(IF(COUNTIF(Data!$A$2:$A$939,DZ$7),DZ$7=(VLOOKUP(DZ$7,Data!$A$2:$A$852,1,FALSE)),0))),"H",IF(AND(DZ$7&gt;=$J43,DZ$7&lt;=$L43),($D43*$P43/$M43),0))),IF(AND(DZ$7&gt;=$J43,DZ$7&lt;=$L43),(($D43*$P43)/$M43),0))))))</f>
        <v>H</v>
      </c>
      <c r="EA44" s="37" t="str">
        <f>IF(EA$7&gt;$L43,(((IF(Data!$C$2&gt;0,(IF(OR(EA$5=Data!$F$2,EA$5=Data!$G$2,(IF(COUNTIF(Data!$A$2:$A$939,EA$7),EA$7=(VLOOKUP(EA$7,Data!$A$2:$A$852,1,FALSE)),0))),"H",IF(AND(EA$7&gt;=$J43,EA$7&lt;=$K43),($D43*(1-$P43)/$N43),0))),IF(AND(EA$7&gt;=$J43,EA$7&lt;=$K43),(($D43-$O43)/$N43),0))))),(((IF(Data!$C$2&gt;0,(IF(OR(EA$5=Data!$F$2,EA$5=Data!$G$2,(IF(COUNTIF(Data!$A$2:$A$939,EA$7),EA$7=(VLOOKUP(EA$7,Data!$A$2:$A$852,1,FALSE)),0))),"H",IF(AND(EA$7&gt;=$J43,EA$7&lt;=$L43),($D43*$P43/$M43),0))),IF(AND(EA$7&gt;=$J43,EA$7&lt;=$L43),(($D43*$P43)/$M43),0))))))</f>
        <v>H</v>
      </c>
      <c r="EB44" s="37">
        <f>IF(EB$7&gt;$L43,(((IF(Data!$C$2&gt;0,(IF(OR(EB$5=Data!$F$2,EB$5=Data!$G$2,(IF(COUNTIF(Data!$A$2:$A$939,EB$7),EB$7=(VLOOKUP(EB$7,Data!$A$2:$A$852,1,FALSE)),0))),"H",IF(AND(EB$7&gt;=$J43,EB$7&lt;=$K43),($D43*(1-$P43)/$N43),0))),IF(AND(EB$7&gt;=$J43,EB$7&lt;=$K43),(($D43-$O43)/$N43),0))))),(((IF(Data!$C$2&gt;0,(IF(OR(EB$5=Data!$F$2,EB$5=Data!$G$2,(IF(COUNTIF(Data!$A$2:$A$939,EB$7),EB$7=(VLOOKUP(EB$7,Data!$A$2:$A$852,1,FALSE)),0))),"H",IF(AND(EB$7&gt;=$J43,EB$7&lt;=$L43),($D43*$P43/$M43),0))),IF(AND(EB$7&gt;=$J43,EB$7&lt;=$L43),(($D43*$P43)/$M43),0))))))</f>
        <v>0</v>
      </c>
      <c r="EC44" s="37">
        <f>IF(EC$7&gt;$L43,(((IF(Data!$C$2&gt;0,(IF(OR(EC$5=Data!$F$2,EC$5=Data!$G$2,(IF(COUNTIF(Data!$A$2:$A$939,EC$7),EC$7=(VLOOKUP(EC$7,Data!$A$2:$A$852,1,FALSE)),0))),"H",IF(AND(EC$7&gt;=$J43,EC$7&lt;=$K43),($D43*(1-$P43)/$N43),0))),IF(AND(EC$7&gt;=$J43,EC$7&lt;=$K43),(($D43-$O43)/$N43),0))))),(((IF(Data!$C$2&gt;0,(IF(OR(EC$5=Data!$F$2,EC$5=Data!$G$2,(IF(COUNTIF(Data!$A$2:$A$939,EC$7),EC$7=(VLOOKUP(EC$7,Data!$A$2:$A$852,1,FALSE)),0))),"H",IF(AND(EC$7&gt;=$J43,EC$7&lt;=$L43),($D43*$P43/$M43),0))),IF(AND(EC$7&gt;=$J43,EC$7&lt;=$L43),(($D43*$P43)/$M43),0))))))</f>
        <v>12</v>
      </c>
      <c r="ED44" s="37">
        <f>IF(ED$7&gt;$L43,(((IF(Data!$C$2&gt;0,(IF(OR(ED$5=Data!$F$2,ED$5=Data!$G$2,(IF(COUNTIF(Data!$A$2:$A$939,ED$7),ED$7=(VLOOKUP(ED$7,Data!$A$2:$A$852,1,FALSE)),0))),"H",IF(AND(ED$7&gt;=$J43,ED$7&lt;=$K43),($D43*(1-$P43)/$N43),0))),IF(AND(ED$7&gt;=$J43,ED$7&lt;=$K43),(($D43-$O43)/$N43),0))))),(((IF(Data!$C$2&gt;0,(IF(OR(ED$5=Data!$F$2,ED$5=Data!$G$2,(IF(COUNTIF(Data!$A$2:$A$939,ED$7),ED$7=(VLOOKUP(ED$7,Data!$A$2:$A$852,1,FALSE)),0))),"H",IF(AND(ED$7&gt;=$J43,ED$7&lt;=$L43),($D43*$P43/$M43),0))),IF(AND(ED$7&gt;=$J43,ED$7&lt;=$L43),(($D43*$P43)/$M43),0))))))</f>
        <v>12</v>
      </c>
      <c r="EE44" s="37">
        <f>IF(EE$7&gt;$L43,(((IF(Data!$C$2&gt;0,(IF(OR(EE$5=Data!$F$2,EE$5=Data!$G$2,(IF(COUNTIF(Data!$A$2:$A$939,EE$7),EE$7=(VLOOKUP(EE$7,Data!$A$2:$A$852,1,FALSE)),0))),"H",IF(AND(EE$7&gt;=$J43,EE$7&lt;=$K43),($D43*(1-$P43)/$N43),0))),IF(AND(EE$7&gt;=$J43,EE$7&lt;=$K43),(($D43-$O43)/$N43),0))))),(((IF(Data!$C$2&gt;0,(IF(OR(EE$5=Data!$F$2,EE$5=Data!$G$2,(IF(COUNTIF(Data!$A$2:$A$939,EE$7),EE$7=(VLOOKUP(EE$7,Data!$A$2:$A$852,1,FALSE)),0))),"H",IF(AND(EE$7&gt;=$J43,EE$7&lt;=$L43),($D43*$P43/$M43),0))),IF(AND(EE$7&gt;=$J43,EE$7&lt;=$L43),(($D43*$P43)/$M43),0))))))</f>
        <v>0</v>
      </c>
      <c r="EF44" s="37">
        <f>IF(EF$7&gt;$L43,(((IF(Data!$C$2&gt;0,(IF(OR(EF$5=Data!$F$2,EF$5=Data!$G$2,(IF(COUNTIF(Data!$A$2:$A$939,EF$7),EF$7=(VLOOKUP(EF$7,Data!$A$2:$A$852,1,FALSE)),0))),"H",IF(AND(EF$7&gt;=$J43,EF$7&lt;=$K43),($D43*(1-$P43)/$N43),0))),IF(AND(EF$7&gt;=$J43,EF$7&lt;=$K43),(($D43-$O43)/$N43),0))))),(((IF(Data!$C$2&gt;0,(IF(OR(EF$5=Data!$F$2,EF$5=Data!$G$2,(IF(COUNTIF(Data!$A$2:$A$939,EF$7),EF$7=(VLOOKUP(EF$7,Data!$A$2:$A$852,1,FALSE)),0))),"H",IF(AND(EF$7&gt;=$J43,EF$7&lt;=$L43),($D43*$P43/$M43),0))),IF(AND(EF$7&gt;=$J43,EF$7&lt;=$L43),(($D43*$P43)/$M43),0))))))</f>
        <v>0</v>
      </c>
      <c r="EG44" s="37" t="str">
        <f>IF(EG$7&gt;$L43,(((IF(Data!$C$2&gt;0,(IF(OR(EG$5=Data!$F$2,EG$5=Data!$G$2,(IF(COUNTIF(Data!$A$2:$A$939,EG$7),EG$7=(VLOOKUP(EG$7,Data!$A$2:$A$852,1,FALSE)),0))),"H",IF(AND(EG$7&gt;=$J43,EG$7&lt;=$K43),($D43*(1-$P43)/$N43),0))),IF(AND(EG$7&gt;=$J43,EG$7&lt;=$K43),(($D43-$O43)/$N43),0))))),(((IF(Data!$C$2&gt;0,(IF(OR(EG$5=Data!$F$2,EG$5=Data!$G$2,(IF(COUNTIF(Data!$A$2:$A$939,EG$7),EG$7=(VLOOKUP(EG$7,Data!$A$2:$A$852,1,FALSE)),0))),"H",IF(AND(EG$7&gt;=$J43,EG$7&lt;=$L43),($D43*$P43/$M43),0))),IF(AND(EG$7&gt;=$J43,EG$7&lt;=$L43),(($D43*$P43)/$M43),0))))))</f>
        <v>H</v>
      </c>
      <c r="EH44" s="37" t="str">
        <f>IF(EH$7&gt;$L43,(((IF(Data!$C$2&gt;0,(IF(OR(EH$5=Data!$F$2,EH$5=Data!$G$2,(IF(COUNTIF(Data!$A$2:$A$939,EH$7),EH$7=(VLOOKUP(EH$7,Data!$A$2:$A$852,1,FALSE)),0))),"H",IF(AND(EH$7&gt;=$J43,EH$7&lt;=$K43),($D43*(1-$P43)/$N43),0))),IF(AND(EH$7&gt;=$J43,EH$7&lt;=$K43),(($D43-$O43)/$N43),0))))),(((IF(Data!$C$2&gt;0,(IF(OR(EH$5=Data!$F$2,EH$5=Data!$G$2,(IF(COUNTIF(Data!$A$2:$A$939,EH$7),EH$7=(VLOOKUP(EH$7,Data!$A$2:$A$852,1,FALSE)),0))),"H",IF(AND(EH$7&gt;=$J43,EH$7&lt;=$L43),($D43*$P43/$M43),0))),IF(AND(EH$7&gt;=$J43,EH$7&lt;=$L43),(($D43*$P43)/$M43),0))))))</f>
        <v>H</v>
      </c>
      <c r="EI44" s="37">
        <f>IF(EI$7&gt;$L43,(((IF(Data!$C$2&gt;0,(IF(OR(EI$5=Data!$F$2,EI$5=Data!$G$2,(IF(COUNTIF(Data!$A$2:$A$939,EI$7),EI$7=(VLOOKUP(EI$7,Data!$A$2:$A$852,1,FALSE)),0))),"H",IF(AND(EI$7&gt;=$J43,EI$7&lt;=$K43),($D43*(1-$P43)/$N43),0))),IF(AND(EI$7&gt;=$J43,EI$7&lt;=$K43),(($D43-$O43)/$N43),0))))),(((IF(Data!$C$2&gt;0,(IF(OR(EI$5=Data!$F$2,EI$5=Data!$G$2,(IF(COUNTIF(Data!$A$2:$A$939,EI$7),EI$7=(VLOOKUP(EI$7,Data!$A$2:$A$852,1,FALSE)),0))),"H",IF(AND(EI$7&gt;=$J43,EI$7&lt;=$L43),($D43*$P43/$M43),0))),IF(AND(EI$7&gt;=$J43,EI$7&lt;=$L43),(($D43*$P43)/$M43),0))))))</f>
        <v>0</v>
      </c>
      <c r="EJ44" s="37">
        <f>IF(EJ$7&gt;$L43,(((IF(Data!$C$2&gt;0,(IF(OR(EJ$5=Data!$F$2,EJ$5=Data!$G$2,(IF(COUNTIF(Data!$A$2:$A$939,EJ$7),EJ$7=(VLOOKUP(EJ$7,Data!$A$2:$A$852,1,FALSE)),0))),"H",IF(AND(EJ$7&gt;=$J43,EJ$7&lt;=$K43),($D43*(1-$P43)/$N43),0))),IF(AND(EJ$7&gt;=$J43,EJ$7&lt;=$K43),(($D43-$O43)/$N43),0))))),(((IF(Data!$C$2&gt;0,(IF(OR(EJ$5=Data!$F$2,EJ$5=Data!$G$2,(IF(COUNTIF(Data!$A$2:$A$939,EJ$7),EJ$7=(VLOOKUP(EJ$7,Data!$A$2:$A$852,1,FALSE)),0))),"H",IF(AND(EJ$7&gt;=$J43,EJ$7&lt;=$L43),($D43*$P43/$M43),0))),IF(AND(EJ$7&gt;=$J43,EJ$7&lt;=$L43),(($D43*$P43)/$M43),0))))))</f>
        <v>0</v>
      </c>
      <c r="EK44" s="37">
        <f>IF(EK$7&gt;$L43,(((IF(Data!$C$2&gt;0,(IF(OR(EK$5=Data!$F$2,EK$5=Data!$G$2,(IF(COUNTIF(Data!$A$2:$A$939,EK$7),EK$7=(VLOOKUP(EK$7,Data!$A$2:$A$852,1,FALSE)),0))),"H",IF(AND(EK$7&gt;=$J43,EK$7&lt;=$K43),($D43*(1-$P43)/$N43),0))),IF(AND(EK$7&gt;=$J43,EK$7&lt;=$K43),(($D43-$O43)/$N43),0))))),(((IF(Data!$C$2&gt;0,(IF(OR(EK$5=Data!$F$2,EK$5=Data!$G$2,(IF(COUNTIF(Data!$A$2:$A$939,EK$7),EK$7=(VLOOKUP(EK$7,Data!$A$2:$A$852,1,FALSE)),0))),"H",IF(AND(EK$7&gt;=$J43,EK$7&lt;=$L43),($D43*$P43/$M43),0))),IF(AND(EK$7&gt;=$J43,EK$7&lt;=$L43),(($D43*$P43)/$M43),0))))))</f>
        <v>0</v>
      </c>
      <c r="EL44" s="37">
        <f>IF(EL$7&gt;$L43,(((IF(Data!$C$2&gt;0,(IF(OR(EL$5=Data!$F$2,EL$5=Data!$G$2,(IF(COUNTIF(Data!$A$2:$A$939,EL$7),EL$7=(VLOOKUP(EL$7,Data!$A$2:$A$852,1,FALSE)),0))),"H",IF(AND(EL$7&gt;=$J43,EL$7&lt;=$K43),($D43*(1-$P43)/$N43),0))),IF(AND(EL$7&gt;=$J43,EL$7&lt;=$K43),(($D43-$O43)/$N43),0))))),(((IF(Data!$C$2&gt;0,(IF(OR(EL$5=Data!$F$2,EL$5=Data!$G$2,(IF(COUNTIF(Data!$A$2:$A$939,EL$7),EL$7=(VLOOKUP(EL$7,Data!$A$2:$A$852,1,FALSE)),0))),"H",IF(AND(EL$7&gt;=$J43,EL$7&lt;=$L43),($D43*$P43/$M43),0))),IF(AND(EL$7&gt;=$J43,EL$7&lt;=$L43),(($D43*$P43)/$M43),0))))))</f>
        <v>0</v>
      </c>
      <c r="EM44" s="37">
        <f>IF(EM$7&gt;$L43,(((IF(Data!$C$2&gt;0,(IF(OR(EM$5=Data!$F$2,EM$5=Data!$G$2,(IF(COUNTIF(Data!$A$2:$A$939,EM$7),EM$7=(VLOOKUP(EM$7,Data!$A$2:$A$852,1,FALSE)),0))),"H",IF(AND(EM$7&gt;=$J43,EM$7&lt;=$K43),($D43*(1-$P43)/$N43),0))),IF(AND(EM$7&gt;=$J43,EM$7&lt;=$K43),(($D43-$O43)/$N43),0))))),(((IF(Data!$C$2&gt;0,(IF(OR(EM$5=Data!$F$2,EM$5=Data!$G$2,(IF(COUNTIF(Data!$A$2:$A$939,EM$7),EM$7=(VLOOKUP(EM$7,Data!$A$2:$A$852,1,FALSE)),0))),"H",IF(AND(EM$7&gt;=$J43,EM$7&lt;=$L43),($D43*$P43/$M43),0))),IF(AND(EM$7&gt;=$J43,EM$7&lt;=$L43),(($D43*$P43)/$M43),0))))))</f>
        <v>0</v>
      </c>
      <c r="EN44" s="37" t="str">
        <f>IF(EN$7&gt;$L43,(((IF(Data!$C$2&gt;0,(IF(OR(EN$5=Data!$F$2,EN$5=Data!$G$2,(IF(COUNTIF(Data!$A$2:$A$939,EN$7),EN$7=(VLOOKUP(EN$7,Data!$A$2:$A$852,1,FALSE)),0))),"H",IF(AND(EN$7&gt;=$J43,EN$7&lt;=$K43),($D43*(1-$P43)/$N43),0))),IF(AND(EN$7&gt;=$J43,EN$7&lt;=$K43),(($D43-$O43)/$N43),0))))),(((IF(Data!$C$2&gt;0,(IF(OR(EN$5=Data!$F$2,EN$5=Data!$G$2,(IF(COUNTIF(Data!$A$2:$A$939,EN$7),EN$7=(VLOOKUP(EN$7,Data!$A$2:$A$852,1,FALSE)),0))),"H",IF(AND(EN$7&gt;=$J43,EN$7&lt;=$L43),($D43*$P43/$M43),0))),IF(AND(EN$7&gt;=$J43,EN$7&lt;=$L43),(($D43*$P43)/$M43),0))))))</f>
        <v>H</v>
      </c>
      <c r="EO44" s="38" t="str">
        <f>IF(EO$7&gt;$L43,(((IF(Data!$C$2&gt;0,(IF(OR(EO$5=Data!$F$2,EO$5=Data!$G$2,(IF(COUNTIF(Data!$A$2:$A$939,EO$7),EO$7=(VLOOKUP(EO$7,Data!$A$2:$A$852,1,FALSE)),0))),"H",IF(AND(EO$7&gt;=$J43,EO$7&lt;=$K43),($D43*(1-$P43)/$N43),0))),IF(AND(EO$7&gt;=$J43,EO$7&lt;=$K43),(($D43-$O43)/$N43),0))))),(((IF(Data!$C$2&gt;0,(IF(OR(EO$5=Data!$F$2,EO$5=Data!$G$2,(IF(COUNTIF(Data!$A$2:$A$939,EO$7),EO$7=(VLOOKUP(EO$7,Data!$A$2:$A$852,1,FALSE)),0))),"H",IF(AND(EO$7&gt;=$J43,EO$7&lt;=$L43),($D43*$P43/$M43),0))),IF(AND(EO$7&gt;=$J43,EO$7&lt;=$L43),(($D43*$P43)/$M43),0))))))</f>
        <v>H</v>
      </c>
      <c r="EP44" s="8" t="s">
        <v>48</v>
      </c>
      <c r="EQ44" s="18">
        <f>SUM(T44:EO44)-D43</f>
        <v>0</v>
      </c>
    </row>
    <row r="45" spans="1:147" ht="30" customHeight="1" thickTop="1">
      <c r="A45" s="370"/>
      <c r="B45" s="368"/>
      <c r="C45" s="368"/>
      <c r="D45" s="346"/>
      <c r="E45" s="350"/>
      <c r="F45" s="350"/>
      <c r="G45" s="348">
        <f>IF(F45&gt;0,(IF(E45&gt;0,IF(Data!$C$2&gt;0,((NETWORKDAYS.INTL(E45,F45,Data!$C$2,Data!$A$2:$A$1242))),((F45-E45)+1)),0)),0)</f>
        <v>0</v>
      </c>
      <c r="H45" s="346">
        <f>I45*D45</f>
        <v>0</v>
      </c>
      <c r="I45" s="362">
        <f>IF(G45&gt;0,((IF(AND(E45&lt;=$EJ$3,F45&gt;=$EJ$3),(IF(Data!$C$2&gt;0,NETWORKDAYS.INTL(E45,$EJ$3,Data!$C$2,Data!$A$2:$A$1231),$EJ$3-E45)),IF(F45&lt;=$EJ$3,G45,0)))/G45),0)</f>
        <v>0</v>
      </c>
      <c r="J45" s="350"/>
      <c r="K45" s="350">
        <f>IF(AND(P45&lt;1,P45&gt;0,J45&gt;0),ROUND((((1-P45)*(F45-E45)+$EJ$3)),0),0)</f>
        <v>0</v>
      </c>
      <c r="L45" s="350">
        <f>IF(K45&gt;=$EJ$3,$EJ$3,K45)</f>
        <v>0</v>
      </c>
      <c r="M45" s="348">
        <f>IF(L45&gt;0,(IF(J45&gt;0,IF(Data!$C$2&gt;0,((NETWORKDAYS.INTL(J45,L45,Data!$C$2,Data!$A$2:$A$1242))),((L45-J45)+1)),0)),0)</f>
        <v>0</v>
      </c>
      <c r="N45" s="348">
        <f>IF(P45=1,0,IF(L45&gt;0,(IF(J45&gt;0,IF(Data!$C$2&gt;0,(((NETWORKDAYS.INTL($EJ$3,K45,Data!$C$2,Data!$A$2:$A$1242)))-1),((-$EJ$3+K45))),0)),0))</f>
        <v>0</v>
      </c>
      <c r="O45" s="346">
        <f>P45*D45</f>
        <v>0</v>
      </c>
      <c r="P45" s="362"/>
      <c r="Q45" s="344">
        <f>IF(K45&gt;0,F45-K45,0)</f>
        <v>0</v>
      </c>
      <c r="R45" s="346">
        <f>IF(K45&gt;0,O45-H45,0)</f>
        <v>0</v>
      </c>
      <c r="S45" s="341">
        <f>IF(P45&gt;0,P45-I45,0)</f>
        <v>0</v>
      </c>
      <c r="T45" s="33">
        <f>IF(Data!$C$2&gt;0,(IF(OR(T$5=Data!$F$2,T$5=Data!$G$2,(IF(COUNTIF(Data!$A$2:$A$939,T$7),T$7=(VLOOKUP(T$7,Data!$A$2:$A$852,1,FALSE)),0))),"H",IF(AND(T$7&gt;=$E45,T$7&lt;=$F45),($D45/$G45),0))),IF(AND(T$7&gt;=$E45,T$7&lt;=$F45),($D45/$G45),0))</f>
        <v>0</v>
      </c>
      <c r="U45" s="34">
        <f>IF(Data!$C$2&gt;0,(IF(OR(U$5=Data!$F$2,U$5=Data!$G$2,(IF(COUNTIF(Data!$A$2:$A$939,U$7),U$7=(VLOOKUP(U$7,Data!$A$2:$A$852,1,FALSE)),0))),"H",IF(AND(U$7&gt;=$E45,U$7&lt;=$F45),($D45/$G45),0))),IF(AND(U$7&gt;=$E45,U$7&lt;=$F45),($D45/$G45),0))</f>
        <v>0</v>
      </c>
      <c r="V45" s="34">
        <f>IF(Data!$C$2&gt;0,(IF(OR(V$5=Data!$F$2,V$5=Data!$G$2,(IF(COUNTIF(Data!$A$2:$A$939,V$7),V$7=(VLOOKUP(V$7,Data!$A$2:$A$852,1,FALSE)),0))),"H",IF(AND(V$7&gt;=$E45,V$7&lt;=$F45),($D45/$G45),0))),IF(AND(V$7&gt;=$E45,V$7&lt;=$F45),($D45/$G45),0))</f>
        <v>0</v>
      </c>
      <c r="W45" s="34">
        <f>IF(Data!$C$2&gt;0,(IF(OR(W$5=Data!$F$2,W$5=Data!$G$2,(IF(COUNTIF(Data!$A$2:$A$939,W$7),W$7=(VLOOKUP(W$7,Data!$A$2:$A$852,1,FALSE)),0))),"H",IF(AND(W$7&gt;=$E45,W$7&lt;=$F45),($D45/$G45),0))),IF(AND(W$7&gt;=$E45,W$7&lt;=$F45),($D45/$G45),0))</f>
        <v>0</v>
      </c>
      <c r="X45" s="34">
        <f>IF(Data!$C$2&gt;0,(IF(OR(X$5=Data!$F$2,X$5=Data!$G$2,(IF(COUNTIF(Data!$A$2:$A$939,X$7),X$7=(VLOOKUP(X$7,Data!$A$2:$A$852,1,FALSE)),0))),"H",IF(AND(X$7&gt;=$E45,X$7&lt;=$F45),($D45/$G45),0))),IF(AND(X$7&gt;=$E45,X$7&lt;=$F45),($D45/$G45),0))</f>
        <v>0</v>
      </c>
      <c r="Y45" s="34" t="str">
        <f>IF(Data!$C$2&gt;0,(IF(OR(Y$5=Data!$F$2,Y$5=Data!$G$2,(IF(COUNTIF(Data!$A$2:$A$939,Y$7),Y$7=(VLOOKUP(Y$7,Data!$A$2:$A$852,1,FALSE)),0))),"H",IF(AND(Y$7&gt;=$E45,Y$7&lt;=$F45),($D45/$G45),0))),IF(AND(Y$7&gt;=$E45,Y$7&lt;=$F45),($D45/$G45),0))</f>
        <v>H</v>
      </c>
      <c r="Z45" s="34" t="str">
        <f>IF(Data!$C$2&gt;0,(IF(OR(Z$5=Data!$F$2,Z$5=Data!$G$2,(IF(COUNTIF(Data!$A$2:$A$939,Z$7),Z$7=(VLOOKUP(Z$7,Data!$A$2:$A$852,1,FALSE)),0))),"H",IF(AND(Z$7&gt;=$E45,Z$7&lt;=$F45),($D45/$G45),0))),IF(AND(Z$7&gt;=$E45,Z$7&lt;=$F45),($D45/$G45),0))</f>
        <v>H</v>
      </c>
      <c r="AA45" s="34">
        <f>IF(Data!$C$2&gt;0,(IF(OR(AA$5=Data!$F$2,AA$5=Data!$G$2,(IF(COUNTIF(Data!$A$2:$A$939,AA$7),AA$7=(VLOOKUP(AA$7,Data!$A$2:$A$852,1,FALSE)),0))),"H",IF(AND(AA$7&gt;=$E45,AA$7&lt;=$F45),($D45/$G45),0))),IF(AND(AA$7&gt;=$E45,AA$7&lt;=$F45),($D45/$G45),0))</f>
        <v>0</v>
      </c>
      <c r="AB45" s="34">
        <f>IF(Data!$C$2&gt;0,(IF(OR(AB$5=Data!$F$2,AB$5=Data!$G$2,(IF(COUNTIF(Data!$A$2:$A$939,AB$7),AB$7=(VLOOKUP(AB$7,Data!$A$2:$A$852,1,FALSE)),0))),"H",IF(AND(AB$7&gt;=$E45,AB$7&lt;=$F45),($D45/$G45),0))),IF(AND(AB$7&gt;=$E45,AB$7&lt;=$F45),($D45/$G45),0))</f>
        <v>0</v>
      </c>
      <c r="AC45" s="34">
        <f>IF(Data!$C$2&gt;0,(IF(OR(AC$5=Data!$F$2,AC$5=Data!$G$2,(IF(COUNTIF(Data!$A$2:$A$939,AC$7),AC$7=(VLOOKUP(AC$7,Data!$A$2:$A$852,1,FALSE)),0))),"H",IF(AND(AC$7&gt;=$E45,AC$7&lt;=$F45),($D45/$G45),0))),IF(AND(AC$7&gt;=$E45,AC$7&lt;=$F45),($D45/$G45),0))</f>
        <v>0</v>
      </c>
      <c r="AD45" s="34">
        <f>IF(Data!$C$2&gt;0,(IF(OR(AD$5=Data!$F$2,AD$5=Data!$G$2,(IF(COUNTIF(Data!$A$2:$A$939,AD$7),AD$7=(VLOOKUP(AD$7,Data!$A$2:$A$852,1,FALSE)),0))),"H",IF(AND(AD$7&gt;=$E45,AD$7&lt;=$F45),($D45/$G45),0))),IF(AND(AD$7&gt;=$E45,AD$7&lt;=$F45),($D45/$G45),0))</f>
        <v>0</v>
      </c>
      <c r="AE45" s="34">
        <f>IF(Data!$C$2&gt;0,(IF(OR(AE$5=Data!$F$2,AE$5=Data!$G$2,(IF(COUNTIF(Data!$A$2:$A$939,AE$7),AE$7=(VLOOKUP(AE$7,Data!$A$2:$A$852,1,FALSE)),0))),"H",IF(AND(AE$7&gt;=$E45,AE$7&lt;=$F45),($D45/$G45),0))),IF(AND(AE$7&gt;=$E45,AE$7&lt;=$F45),($D45/$G45),0))</f>
        <v>0</v>
      </c>
      <c r="AF45" s="34" t="str">
        <f>IF(Data!$C$2&gt;0,(IF(OR(AF$5=Data!$F$2,AF$5=Data!$G$2,(IF(COUNTIF(Data!$A$2:$A$939,AF$7),AF$7=(VLOOKUP(AF$7,Data!$A$2:$A$852,1,FALSE)),0))),"H",IF(AND(AF$7&gt;=$E45,AF$7&lt;=$F45),($D45/$G45),0))),IF(AND(AF$7&gt;=$E45,AF$7&lt;=$F45),($D45/$G45),0))</f>
        <v>H</v>
      </c>
      <c r="AG45" s="34" t="str">
        <f>IF(Data!$C$2&gt;0,(IF(OR(AG$5=Data!$F$2,AG$5=Data!$G$2,(IF(COUNTIF(Data!$A$2:$A$939,AG$7),AG$7=(VLOOKUP(AG$7,Data!$A$2:$A$852,1,FALSE)),0))),"H",IF(AND(AG$7&gt;=$E45,AG$7&lt;=$F45),($D45/$G45),0))),IF(AND(AG$7&gt;=$E45,AG$7&lt;=$F45),($D45/$G45),0))</f>
        <v>H</v>
      </c>
      <c r="AH45" s="34">
        <f>IF(Data!$C$2&gt;0,(IF(OR(AH$5=Data!$F$2,AH$5=Data!$G$2,(IF(COUNTIF(Data!$A$2:$A$939,AH$7),AH$7=(VLOOKUP(AH$7,Data!$A$2:$A$852,1,FALSE)),0))),"H",IF(AND(AH$7&gt;=$E45,AH$7&lt;=$F45),($D45/$G45),0))),IF(AND(AH$7&gt;=$E45,AH$7&lt;=$F45),($D45/$G45),0))</f>
        <v>0</v>
      </c>
      <c r="AI45" s="34">
        <f>IF(Data!$C$2&gt;0,(IF(OR(AI$5=Data!$F$2,AI$5=Data!$G$2,(IF(COUNTIF(Data!$A$2:$A$939,AI$7),AI$7=(VLOOKUP(AI$7,Data!$A$2:$A$852,1,FALSE)),0))),"H",IF(AND(AI$7&gt;=$E45,AI$7&lt;=$F45),($D45/$G45),0))),IF(AND(AI$7&gt;=$E45,AI$7&lt;=$F45),($D45/$G45),0))</f>
        <v>0</v>
      </c>
      <c r="AJ45" s="34">
        <f>IF(Data!$C$2&gt;0,(IF(OR(AJ$5=Data!$F$2,AJ$5=Data!$G$2,(IF(COUNTIF(Data!$A$2:$A$939,AJ$7),AJ$7=(VLOOKUP(AJ$7,Data!$A$2:$A$852,1,FALSE)),0))),"H",IF(AND(AJ$7&gt;=$E45,AJ$7&lt;=$F45),($D45/$G45),0))),IF(AND(AJ$7&gt;=$E45,AJ$7&lt;=$F45),($D45/$G45),0))</f>
        <v>0</v>
      </c>
      <c r="AK45" s="34">
        <f>IF(Data!$C$2&gt;0,(IF(OR(AK$5=Data!$F$2,AK$5=Data!$G$2,(IF(COUNTIF(Data!$A$2:$A$939,AK$7),AK$7=(VLOOKUP(AK$7,Data!$A$2:$A$852,1,FALSE)),0))),"H",IF(AND(AK$7&gt;=$E45,AK$7&lt;=$F45),($D45/$G45),0))),IF(AND(AK$7&gt;=$E45,AK$7&lt;=$F45),($D45/$G45),0))</f>
        <v>0</v>
      </c>
      <c r="AL45" s="34">
        <f>IF(Data!$C$2&gt;0,(IF(OR(AL$5=Data!$F$2,AL$5=Data!$G$2,(IF(COUNTIF(Data!$A$2:$A$939,AL$7),AL$7=(VLOOKUP(AL$7,Data!$A$2:$A$852,1,FALSE)),0))),"H",IF(AND(AL$7&gt;=$E45,AL$7&lt;=$F45),($D45/$G45),0))),IF(AND(AL$7&gt;=$E45,AL$7&lt;=$F45),($D45/$G45),0))</f>
        <v>0</v>
      </c>
      <c r="AM45" s="34" t="str">
        <f>IF(Data!$C$2&gt;0,(IF(OR(AM$5=Data!$F$2,AM$5=Data!$G$2,(IF(COUNTIF(Data!$A$2:$A$939,AM$7),AM$7=(VLOOKUP(AM$7,Data!$A$2:$A$852,1,FALSE)),0))),"H",IF(AND(AM$7&gt;=$E45,AM$7&lt;=$F45),($D45/$G45),0))),IF(AND(AM$7&gt;=$E45,AM$7&lt;=$F45),($D45/$G45),0))</f>
        <v>H</v>
      </c>
      <c r="AN45" s="34" t="str">
        <f>IF(Data!$C$2&gt;0,(IF(OR(AN$5=Data!$F$2,AN$5=Data!$G$2,(IF(COUNTIF(Data!$A$2:$A$939,AN$7),AN$7=(VLOOKUP(AN$7,Data!$A$2:$A$852,1,FALSE)),0))),"H",IF(AND(AN$7&gt;=$E45,AN$7&lt;=$F45),($D45/$G45),0))),IF(AND(AN$7&gt;=$E45,AN$7&lt;=$F45),($D45/$G45),0))</f>
        <v>H</v>
      </c>
      <c r="AO45" s="34">
        <f>IF(Data!$C$2&gt;0,(IF(OR(AO$5=Data!$F$2,AO$5=Data!$G$2,(IF(COUNTIF(Data!$A$2:$A$939,AO$7),AO$7=(VLOOKUP(AO$7,Data!$A$2:$A$852,1,FALSE)),0))),"H",IF(AND(AO$7&gt;=$E45,AO$7&lt;=$F45),($D45/$G45),0))),IF(AND(AO$7&gt;=$E45,AO$7&lt;=$F45),($D45/$G45),0))</f>
        <v>0</v>
      </c>
      <c r="AP45" s="34">
        <f>IF(Data!$C$2&gt;0,(IF(OR(AP$5=Data!$F$2,AP$5=Data!$G$2,(IF(COUNTIF(Data!$A$2:$A$939,AP$7),AP$7=(VLOOKUP(AP$7,Data!$A$2:$A$852,1,FALSE)),0))),"H",IF(AND(AP$7&gt;=$E45,AP$7&lt;=$F45),($D45/$G45),0))),IF(AND(AP$7&gt;=$E45,AP$7&lt;=$F45),($D45/$G45),0))</f>
        <v>0</v>
      </c>
      <c r="AQ45" s="34">
        <f>IF(Data!$C$2&gt;0,(IF(OR(AQ$5=Data!$F$2,AQ$5=Data!$G$2,(IF(COUNTIF(Data!$A$2:$A$939,AQ$7),AQ$7=(VLOOKUP(AQ$7,Data!$A$2:$A$852,1,FALSE)),0))),"H",IF(AND(AQ$7&gt;=$E45,AQ$7&lt;=$F45),($D45/$G45),0))),IF(AND(AQ$7&gt;=$E45,AQ$7&lt;=$F45),($D45/$G45),0))</f>
        <v>0</v>
      </c>
      <c r="AR45" s="34">
        <f>IF(Data!$C$2&gt;0,(IF(OR(AR$5=Data!$F$2,AR$5=Data!$G$2,(IF(COUNTIF(Data!$A$2:$A$939,AR$7),AR$7=(VLOOKUP(AR$7,Data!$A$2:$A$852,1,FALSE)),0))),"H",IF(AND(AR$7&gt;=$E45,AR$7&lt;=$F45),($D45/$G45),0))),IF(AND(AR$7&gt;=$E45,AR$7&lt;=$F45),($D45/$G45),0))</f>
        <v>0</v>
      </c>
      <c r="AS45" s="34">
        <f>IF(Data!$C$2&gt;0,(IF(OR(AS$5=Data!$F$2,AS$5=Data!$G$2,(IF(COUNTIF(Data!$A$2:$A$939,AS$7),AS$7=(VLOOKUP(AS$7,Data!$A$2:$A$852,1,FALSE)),0))),"H",IF(AND(AS$7&gt;=$E45,AS$7&lt;=$F45),($D45/$G45),0))),IF(AND(AS$7&gt;=$E45,AS$7&lt;=$F45),($D45/$G45),0))</f>
        <v>0</v>
      </c>
      <c r="AT45" s="34" t="str">
        <f>IF(Data!$C$2&gt;0,(IF(OR(AT$5=Data!$F$2,AT$5=Data!$G$2,(IF(COUNTIF(Data!$A$2:$A$939,AT$7),AT$7=(VLOOKUP(AT$7,Data!$A$2:$A$852,1,FALSE)),0))),"H",IF(AND(AT$7&gt;=$E45,AT$7&lt;=$F45),($D45/$G45),0))),IF(AND(AT$7&gt;=$E45,AT$7&lt;=$F45),($D45/$G45),0))</f>
        <v>H</v>
      </c>
      <c r="AU45" s="34" t="str">
        <f>IF(Data!$C$2&gt;0,(IF(OR(AU$5=Data!$F$2,AU$5=Data!$G$2,(IF(COUNTIF(Data!$A$2:$A$939,AU$7),AU$7=(VLOOKUP(AU$7,Data!$A$2:$A$852,1,FALSE)),0))),"H",IF(AND(AU$7&gt;=$E45,AU$7&lt;=$F45),($D45/$G45),0))),IF(AND(AU$7&gt;=$E45,AU$7&lt;=$F45),($D45/$G45),0))</f>
        <v>H</v>
      </c>
      <c r="AV45" s="34">
        <f>IF(Data!$C$2&gt;0,(IF(OR(AV$5=Data!$F$2,AV$5=Data!$G$2,(IF(COUNTIF(Data!$A$2:$A$939,AV$7),AV$7=(VLOOKUP(AV$7,Data!$A$2:$A$852,1,FALSE)),0))),"H",IF(AND(AV$7&gt;=$E45,AV$7&lt;=$F45),($D45/$G45),0))),IF(AND(AV$7&gt;=$E45,AV$7&lt;=$F45),($D45/$G45),0))</f>
        <v>0</v>
      </c>
      <c r="AW45" s="34">
        <f>IF(Data!$C$2&gt;0,(IF(OR(AW$5=Data!$F$2,AW$5=Data!$G$2,(IF(COUNTIF(Data!$A$2:$A$939,AW$7),AW$7=(VLOOKUP(AW$7,Data!$A$2:$A$852,1,FALSE)),0))),"H",IF(AND(AW$7&gt;=$E45,AW$7&lt;=$F45),($D45/$G45),0))),IF(AND(AW$7&gt;=$E45,AW$7&lt;=$F45),($D45/$G45),0))</f>
        <v>0</v>
      </c>
      <c r="AX45" s="34">
        <f>IF(Data!$C$2&gt;0,(IF(OR(AX$5=Data!$F$2,AX$5=Data!$G$2,(IF(COUNTIF(Data!$A$2:$A$939,AX$7),AX$7=(VLOOKUP(AX$7,Data!$A$2:$A$852,1,FALSE)),0))),"H",IF(AND(AX$7&gt;=$E45,AX$7&lt;=$F45),($D45/$G45),0))),IF(AND(AX$7&gt;=$E45,AX$7&lt;=$F45),($D45/$G45),0))</f>
        <v>0</v>
      </c>
      <c r="AY45" s="34">
        <f>IF(Data!$C$2&gt;0,(IF(OR(AY$5=Data!$F$2,AY$5=Data!$G$2,(IF(COUNTIF(Data!$A$2:$A$939,AY$7),AY$7=(VLOOKUP(AY$7,Data!$A$2:$A$852,1,FALSE)),0))),"H",IF(AND(AY$7&gt;=$E45,AY$7&lt;=$F45),($D45/$G45),0))),IF(AND(AY$7&gt;=$E45,AY$7&lt;=$F45),($D45/$G45),0))</f>
        <v>0</v>
      </c>
      <c r="AZ45" s="34">
        <f>IF(Data!$C$2&gt;0,(IF(OR(AZ$5=Data!$F$2,AZ$5=Data!$G$2,(IF(COUNTIF(Data!$A$2:$A$939,AZ$7),AZ$7=(VLOOKUP(AZ$7,Data!$A$2:$A$852,1,FALSE)),0))),"H",IF(AND(AZ$7&gt;=$E45,AZ$7&lt;=$F45),($D45/$G45),0))),IF(AND(AZ$7&gt;=$E45,AZ$7&lt;=$F45),($D45/$G45),0))</f>
        <v>0</v>
      </c>
      <c r="BA45" s="34" t="str">
        <f>IF(Data!$C$2&gt;0,(IF(OR(BA$5=Data!$F$2,BA$5=Data!$G$2,(IF(COUNTIF(Data!$A$2:$A$939,BA$7),BA$7=(VLOOKUP(BA$7,Data!$A$2:$A$852,1,FALSE)),0))),"H",IF(AND(BA$7&gt;=$E45,BA$7&lt;=$F45),($D45/$G45),0))),IF(AND(BA$7&gt;=$E45,BA$7&lt;=$F45),($D45/$G45),0))</f>
        <v>H</v>
      </c>
      <c r="BB45" s="34" t="str">
        <f>IF(Data!$C$2&gt;0,(IF(OR(BB$5=Data!$F$2,BB$5=Data!$G$2,(IF(COUNTIF(Data!$A$2:$A$939,BB$7),BB$7=(VLOOKUP(BB$7,Data!$A$2:$A$852,1,FALSE)),0))),"H",IF(AND(BB$7&gt;=$E45,BB$7&lt;=$F45),($D45/$G45),0))),IF(AND(BB$7&gt;=$E45,BB$7&lt;=$F45),($D45/$G45),0))</f>
        <v>H</v>
      </c>
      <c r="BC45" s="34">
        <f>IF(Data!$C$2&gt;0,(IF(OR(BC$5=Data!$F$2,BC$5=Data!$G$2,(IF(COUNTIF(Data!$A$2:$A$939,BC$7),BC$7=(VLOOKUP(BC$7,Data!$A$2:$A$852,1,FALSE)),0))),"H",IF(AND(BC$7&gt;=$E45,BC$7&lt;=$F45),($D45/$G45),0))),IF(AND(BC$7&gt;=$E45,BC$7&lt;=$F45),($D45/$G45),0))</f>
        <v>0</v>
      </c>
      <c r="BD45" s="34">
        <f>IF(Data!$C$2&gt;0,(IF(OR(BD$5=Data!$F$2,BD$5=Data!$G$2,(IF(COUNTIF(Data!$A$2:$A$939,BD$7),BD$7=(VLOOKUP(BD$7,Data!$A$2:$A$852,1,FALSE)),0))),"H",IF(AND(BD$7&gt;=$E45,BD$7&lt;=$F45),($D45/$G45),0))),IF(AND(BD$7&gt;=$E45,BD$7&lt;=$F45),($D45/$G45),0))</f>
        <v>0</v>
      </c>
      <c r="BE45" s="34">
        <f>IF(Data!$C$2&gt;0,(IF(OR(BE$5=Data!$F$2,BE$5=Data!$G$2,(IF(COUNTIF(Data!$A$2:$A$939,BE$7),BE$7=(VLOOKUP(BE$7,Data!$A$2:$A$852,1,FALSE)),0))),"H",IF(AND(BE$7&gt;=$E45,BE$7&lt;=$F45),($D45/$G45),0))),IF(AND(BE$7&gt;=$E45,BE$7&lt;=$F45),($D45/$G45),0))</f>
        <v>0</v>
      </c>
      <c r="BF45" s="34">
        <f>IF(Data!$C$2&gt;0,(IF(OR(BF$5=Data!$F$2,BF$5=Data!$G$2,(IF(COUNTIF(Data!$A$2:$A$939,BF$7),BF$7=(VLOOKUP(BF$7,Data!$A$2:$A$852,1,FALSE)),0))),"H",IF(AND(BF$7&gt;=$E45,BF$7&lt;=$F45),($D45/$G45),0))),IF(AND(BF$7&gt;=$E45,BF$7&lt;=$F45),($D45/$G45),0))</f>
        <v>0</v>
      </c>
      <c r="BG45" s="34">
        <f>IF(Data!$C$2&gt;0,(IF(OR(BG$5=Data!$F$2,BG$5=Data!$G$2,(IF(COUNTIF(Data!$A$2:$A$939,BG$7),BG$7=(VLOOKUP(BG$7,Data!$A$2:$A$852,1,FALSE)),0))),"H",IF(AND(BG$7&gt;=$E45,BG$7&lt;=$F45),($D45/$G45),0))),IF(AND(BG$7&gt;=$E45,BG$7&lt;=$F45),($D45/$G45),0))</f>
        <v>0</v>
      </c>
      <c r="BH45" s="34" t="str">
        <f>IF(Data!$C$2&gt;0,(IF(OR(BH$5=Data!$F$2,BH$5=Data!$G$2,(IF(COUNTIF(Data!$A$2:$A$939,BH$7),BH$7=(VLOOKUP(BH$7,Data!$A$2:$A$852,1,FALSE)),0))),"H",IF(AND(BH$7&gt;=$E45,BH$7&lt;=$F45),($D45/$G45),0))),IF(AND(BH$7&gt;=$E45,BH$7&lt;=$F45),($D45/$G45),0))</f>
        <v>H</v>
      </c>
      <c r="BI45" s="34" t="str">
        <f>IF(Data!$C$2&gt;0,(IF(OR(BI$5=Data!$F$2,BI$5=Data!$G$2,(IF(COUNTIF(Data!$A$2:$A$939,BI$7),BI$7=(VLOOKUP(BI$7,Data!$A$2:$A$852,1,FALSE)),0))),"H",IF(AND(BI$7&gt;=$E45,BI$7&lt;=$F45),($D45/$G45),0))),IF(AND(BI$7&gt;=$E45,BI$7&lt;=$F45),($D45/$G45),0))</f>
        <v>H</v>
      </c>
      <c r="BJ45" s="34">
        <f>IF(Data!$C$2&gt;0,(IF(OR(BJ$5=Data!$F$2,BJ$5=Data!$G$2,(IF(COUNTIF(Data!$A$2:$A$939,BJ$7),BJ$7=(VLOOKUP(BJ$7,Data!$A$2:$A$852,1,FALSE)),0))),"H",IF(AND(BJ$7&gt;=$E45,BJ$7&lt;=$F45),($D45/$G45),0))),IF(AND(BJ$7&gt;=$E45,BJ$7&lt;=$F45),($D45/$G45),0))</f>
        <v>0</v>
      </c>
      <c r="BK45" s="34">
        <f>IF(Data!$C$2&gt;0,(IF(OR(BK$5=Data!$F$2,BK$5=Data!$G$2,(IF(COUNTIF(Data!$A$2:$A$939,BK$7),BK$7=(VLOOKUP(BK$7,Data!$A$2:$A$852,1,FALSE)),0))),"H",IF(AND(BK$7&gt;=$E45,BK$7&lt;=$F45),($D45/$G45),0))),IF(AND(BK$7&gt;=$E45,BK$7&lt;=$F45),($D45/$G45),0))</f>
        <v>0</v>
      </c>
      <c r="BL45" s="34">
        <f>IF(Data!$C$2&gt;0,(IF(OR(BL$5=Data!$F$2,BL$5=Data!$G$2,(IF(COUNTIF(Data!$A$2:$A$939,BL$7),BL$7=(VLOOKUP(BL$7,Data!$A$2:$A$852,1,FALSE)),0))),"H",IF(AND(BL$7&gt;=$E45,BL$7&lt;=$F45),($D45/$G45),0))),IF(AND(BL$7&gt;=$E45,BL$7&lt;=$F45),($D45/$G45),0))</f>
        <v>0</v>
      </c>
      <c r="BM45" s="34">
        <f>IF(Data!$C$2&gt;0,(IF(OR(BM$5=Data!$F$2,BM$5=Data!$G$2,(IF(COUNTIF(Data!$A$2:$A$939,BM$7),BM$7=(VLOOKUP(BM$7,Data!$A$2:$A$852,1,FALSE)),0))),"H",IF(AND(BM$7&gt;=$E45,BM$7&lt;=$F45),($D45/$G45),0))),IF(AND(BM$7&gt;=$E45,BM$7&lt;=$F45),($D45/$G45),0))</f>
        <v>0</v>
      </c>
      <c r="BN45" s="34">
        <f>IF(Data!$C$2&gt;0,(IF(OR(BN$5=Data!$F$2,BN$5=Data!$G$2,(IF(COUNTIF(Data!$A$2:$A$939,BN$7),BN$7=(VLOOKUP(BN$7,Data!$A$2:$A$852,1,FALSE)),0))),"H",IF(AND(BN$7&gt;=$E45,BN$7&lt;=$F45),($D45/$G45),0))),IF(AND(BN$7&gt;=$E45,BN$7&lt;=$F45),($D45/$G45),0))</f>
        <v>0</v>
      </c>
      <c r="BO45" s="34" t="str">
        <f>IF(Data!$C$2&gt;0,(IF(OR(BO$5=Data!$F$2,BO$5=Data!$G$2,(IF(COUNTIF(Data!$A$2:$A$939,BO$7),BO$7=(VLOOKUP(BO$7,Data!$A$2:$A$852,1,FALSE)),0))),"H",IF(AND(BO$7&gt;=$E45,BO$7&lt;=$F45),($D45/$G45),0))),IF(AND(BO$7&gt;=$E45,BO$7&lt;=$F45),($D45/$G45),0))</f>
        <v>H</v>
      </c>
      <c r="BP45" s="34" t="str">
        <f>IF(Data!$C$2&gt;0,(IF(OR(BP$5=Data!$F$2,BP$5=Data!$G$2,(IF(COUNTIF(Data!$A$2:$A$939,BP$7),BP$7=(VLOOKUP(BP$7,Data!$A$2:$A$852,1,FALSE)),0))),"H",IF(AND(BP$7&gt;=$E45,BP$7&lt;=$F45),($D45/$G45),0))),IF(AND(BP$7&gt;=$E45,BP$7&lt;=$F45),($D45/$G45),0))</f>
        <v>H</v>
      </c>
      <c r="BQ45" s="34">
        <f>IF(Data!$C$2&gt;0,(IF(OR(BQ$5=Data!$F$2,BQ$5=Data!$G$2,(IF(COUNTIF(Data!$A$2:$A$939,BQ$7),BQ$7=(VLOOKUP(BQ$7,Data!$A$2:$A$852,1,FALSE)),0))),"H",IF(AND(BQ$7&gt;=$E45,BQ$7&lt;=$F45),($D45/$G45),0))),IF(AND(BQ$7&gt;=$E45,BQ$7&lt;=$F45),($D45/$G45),0))</f>
        <v>0</v>
      </c>
      <c r="BR45" s="34">
        <f>IF(Data!$C$2&gt;0,(IF(OR(BR$5=Data!$F$2,BR$5=Data!$G$2,(IF(COUNTIF(Data!$A$2:$A$939,BR$7),BR$7=(VLOOKUP(BR$7,Data!$A$2:$A$852,1,FALSE)),0))),"H",IF(AND(BR$7&gt;=$E45,BR$7&lt;=$F45),($D45/$G45),0))),IF(AND(BR$7&gt;=$E45,BR$7&lt;=$F45),($D45/$G45),0))</f>
        <v>0</v>
      </c>
      <c r="BS45" s="34">
        <f>IF(Data!$C$2&gt;0,(IF(OR(BS$5=Data!$F$2,BS$5=Data!$G$2,(IF(COUNTIF(Data!$A$2:$A$939,BS$7),BS$7=(VLOOKUP(BS$7,Data!$A$2:$A$852,1,FALSE)),0))),"H",IF(AND(BS$7&gt;=$E45,BS$7&lt;=$F45),($D45/$G45),0))),IF(AND(BS$7&gt;=$E45,BS$7&lt;=$F45),($D45/$G45),0))</f>
        <v>0</v>
      </c>
      <c r="BT45" s="34">
        <f>IF(Data!$C$2&gt;0,(IF(OR(BT$5=Data!$F$2,BT$5=Data!$G$2,(IF(COUNTIF(Data!$A$2:$A$939,BT$7),BT$7=(VLOOKUP(BT$7,Data!$A$2:$A$852,1,FALSE)),0))),"H",IF(AND(BT$7&gt;=$E45,BT$7&lt;=$F45),($D45/$G45),0))),IF(AND(BT$7&gt;=$E45,BT$7&lt;=$F45),($D45/$G45),0))</f>
        <v>0</v>
      </c>
      <c r="BU45" s="34">
        <f>IF(Data!$C$2&gt;0,(IF(OR(BU$5=Data!$F$2,BU$5=Data!$G$2,(IF(COUNTIF(Data!$A$2:$A$939,BU$7),BU$7=(VLOOKUP(BU$7,Data!$A$2:$A$852,1,FALSE)),0))),"H",IF(AND(BU$7&gt;=$E45,BU$7&lt;=$F45),($D45/$G45),0))),IF(AND(BU$7&gt;=$E45,BU$7&lt;=$F45),($D45/$G45),0))</f>
        <v>0</v>
      </c>
      <c r="BV45" s="34" t="str">
        <f>IF(Data!$C$2&gt;0,(IF(OR(BV$5=Data!$F$2,BV$5=Data!$G$2,(IF(COUNTIF(Data!$A$2:$A$939,BV$7),BV$7=(VLOOKUP(BV$7,Data!$A$2:$A$852,1,FALSE)),0))),"H",IF(AND(BV$7&gt;=$E45,BV$7&lt;=$F45),($D45/$G45),0))),IF(AND(BV$7&gt;=$E45,BV$7&lt;=$F45),($D45/$G45),0))</f>
        <v>H</v>
      </c>
      <c r="BW45" s="34" t="str">
        <f>IF(Data!$C$2&gt;0,(IF(OR(BW$5=Data!$F$2,BW$5=Data!$G$2,(IF(COUNTIF(Data!$A$2:$A$939,BW$7),BW$7=(VLOOKUP(BW$7,Data!$A$2:$A$852,1,FALSE)),0))),"H",IF(AND(BW$7&gt;=$E45,BW$7&lt;=$F45),($D45/$G45),0))),IF(AND(BW$7&gt;=$E45,BW$7&lt;=$F45),($D45/$G45),0))</f>
        <v>H</v>
      </c>
      <c r="BX45" s="34">
        <f>IF(Data!$C$2&gt;0,(IF(OR(BX$5=Data!$F$2,BX$5=Data!$G$2,(IF(COUNTIF(Data!$A$2:$A$939,BX$7),BX$7=(VLOOKUP(BX$7,Data!$A$2:$A$852,1,FALSE)),0))),"H",IF(AND(BX$7&gt;=$E45,BX$7&lt;=$F45),($D45/$G45),0))),IF(AND(BX$7&gt;=$E45,BX$7&lt;=$F45),($D45/$G45),0))</f>
        <v>0</v>
      </c>
      <c r="BY45" s="34">
        <f>IF(Data!$C$2&gt;0,(IF(OR(BY$5=Data!$F$2,BY$5=Data!$G$2,(IF(COUNTIF(Data!$A$2:$A$939,BY$7),BY$7=(VLOOKUP(BY$7,Data!$A$2:$A$852,1,FALSE)),0))),"H",IF(AND(BY$7&gt;=$E45,BY$7&lt;=$F45),($D45/$G45),0))),IF(AND(BY$7&gt;=$E45,BY$7&lt;=$F45),($D45/$G45),0))</f>
        <v>0</v>
      </c>
      <c r="BZ45" s="34">
        <f>IF(Data!$C$2&gt;0,(IF(OR(BZ$5=Data!$F$2,BZ$5=Data!$G$2,(IF(COUNTIF(Data!$A$2:$A$939,BZ$7),BZ$7=(VLOOKUP(BZ$7,Data!$A$2:$A$852,1,FALSE)),0))),"H",IF(AND(BZ$7&gt;=$E45,BZ$7&lt;=$F45),($D45/$G45),0))),IF(AND(BZ$7&gt;=$E45,BZ$7&lt;=$F45),($D45/$G45),0))</f>
        <v>0</v>
      </c>
      <c r="CA45" s="34">
        <f>IF(Data!$C$2&gt;0,(IF(OR(CA$5=Data!$F$2,CA$5=Data!$G$2,(IF(COUNTIF(Data!$A$2:$A$939,CA$7),CA$7=(VLOOKUP(CA$7,Data!$A$2:$A$852,1,FALSE)),0))),"H",IF(AND(CA$7&gt;=$E45,CA$7&lt;=$F45),($D45/$G45),0))),IF(AND(CA$7&gt;=$E45,CA$7&lt;=$F45),($D45/$G45),0))</f>
        <v>0</v>
      </c>
      <c r="CB45" s="34">
        <f>IF(Data!$C$2&gt;0,(IF(OR(CB$5=Data!$F$2,CB$5=Data!$G$2,(IF(COUNTIF(Data!$A$2:$A$939,CB$7),CB$7=(VLOOKUP(CB$7,Data!$A$2:$A$852,1,FALSE)),0))),"H",IF(AND(CB$7&gt;=$E45,CB$7&lt;=$F45),($D45/$G45),0))),IF(AND(CB$7&gt;=$E45,CB$7&lt;=$F45),($D45/$G45),0))</f>
        <v>0</v>
      </c>
      <c r="CC45" s="34" t="str">
        <f>IF(Data!$C$2&gt;0,(IF(OR(CC$5=Data!$F$2,CC$5=Data!$G$2,(IF(COUNTIF(Data!$A$2:$A$939,CC$7),CC$7=(VLOOKUP(CC$7,Data!$A$2:$A$852,1,FALSE)),0))),"H",IF(AND(CC$7&gt;=$E45,CC$7&lt;=$F45),($D45/$G45),0))),IF(AND(CC$7&gt;=$E45,CC$7&lt;=$F45),($D45/$G45),0))</f>
        <v>H</v>
      </c>
      <c r="CD45" s="34" t="str">
        <f>IF(Data!$C$2&gt;0,(IF(OR(CD$5=Data!$F$2,CD$5=Data!$G$2,(IF(COUNTIF(Data!$A$2:$A$939,CD$7),CD$7=(VLOOKUP(CD$7,Data!$A$2:$A$852,1,FALSE)),0))),"H",IF(AND(CD$7&gt;=$E45,CD$7&lt;=$F45),($D45/$G45),0))),IF(AND(CD$7&gt;=$E45,CD$7&lt;=$F45),($D45/$G45),0))</f>
        <v>H</v>
      </c>
      <c r="CE45" s="34">
        <f>IF(Data!$C$2&gt;0,(IF(OR(CE$5=Data!$F$2,CE$5=Data!$G$2,(IF(COUNTIF(Data!$A$2:$A$939,CE$7),CE$7=(VLOOKUP(CE$7,Data!$A$2:$A$852,1,FALSE)),0))),"H",IF(AND(CE$7&gt;=$E45,CE$7&lt;=$F45),($D45/$G45),0))),IF(AND(CE$7&gt;=$E45,CE$7&lt;=$F45),($D45/$G45),0))</f>
        <v>0</v>
      </c>
      <c r="CF45" s="34">
        <f>IF(Data!$C$2&gt;0,(IF(OR(CF$5=Data!$F$2,CF$5=Data!$G$2,(IF(COUNTIF(Data!$A$2:$A$939,CF$7),CF$7=(VLOOKUP(CF$7,Data!$A$2:$A$852,1,FALSE)),0))),"H",IF(AND(CF$7&gt;=$E45,CF$7&lt;=$F45),($D45/$G45),0))),IF(AND(CF$7&gt;=$E45,CF$7&lt;=$F45),($D45/$G45),0))</f>
        <v>0</v>
      </c>
      <c r="CG45" s="34">
        <f>IF(Data!$C$2&gt;0,(IF(OR(CG$5=Data!$F$2,CG$5=Data!$G$2,(IF(COUNTIF(Data!$A$2:$A$939,CG$7),CG$7=(VLOOKUP(CG$7,Data!$A$2:$A$852,1,FALSE)),0))),"H",IF(AND(CG$7&gt;=$E45,CG$7&lt;=$F45),($D45/$G45),0))),IF(AND(CG$7&gt;=$E45,CG$7&lt;=$F45),($D45/$G45),0))</f>
        <v>0</v>
      </c>
      <c r="CH45" s="34">
        <f>IF(Data!$C$2&gt;0,(IF(OR(CH$5=Data!$F$2,CH$5=Data!$G$2,(IF(COUNTIF(Data!$A$2:$A$939,CH$7),CH$7=(VLOOKUP(CH$7,Data!$A$2:$A$852,1,FALSE)),0))),"H",IF(AND(CH$7&gt;=$E45,CH$7&lt;=$F45),($D45/$G45),0))),IF(AND(CH$7&gt;=$E45,CH$7&lt;=$F45),($D45/$G45),0))</f>
        <v>0</v>
      </c>
      <c r="CI45" s="34">
        <f>IF(Data!$C$2&gt;0,(IF(OR(CI$5=Data!$F$2,CI$5=Data!$G$2,(IF(COUNTIF(Data!$A$2:$A$939,CI$7),CI$7=(VLOOKUP(CI$7,Data!$A$2:$A$852,1,FALSE)),0))),"H",IF(AND(CI$7&gt;=$E45,CI$7&lt;=$F45),($D45/$G45),0))),IF(AND(CI$7&gt;=$E45,CI$7&lt;=$F45),($D45/$G45),0))</f>
        <v>0</v>
      </c>
      <c r="CJ45" s="34" t="str">
        <f>IF(Data!$C$2&gt;0,(IF(OR(CJ$5=Data!$F$2,CJ$5=Data!$G$2,(IF(COUNTIF(Data!$A$2:$A$939,CJ$7),CJ$7=(VLOOKUP(CJ$7,Data!$A$2:$A$852,1,FALSE)),0))),"H",IF(AND(CJ$7&gt;=$E45,CJ$7&lt;=$F45),($D45/$G45),0))),IF(AND(CJ$7&gt;=$E45,CJ$7&lt;=$F45),($D45/$G45),0))</f>
        <v>H</v>
      </c>
      <c r="CK45" s="34" t="str">
        <f>IF(Data!$C$2&gt;0,(IF(OR(CK$5=Data!$F$2,CK$5=Data!$G$2,(IF(COUNTIF(Data!$A$2:$A$939,CK$7),CK$7=(VLOOKUP(CK$7,Data!$A$2:$A$852,1,FALSE)),0))),"H",IF(AND(CK$7&gt;=$E45,CK$7&lt;=$F45),($D45/$G45),0))),IF(AND(CK$7&gt;=$E45,CK$7&lt;=$F45),($D45/$G45),0))</f>
        <v>H</v>
      </c>
      <c r="CL45" s="34">
        <f>IF(Data!$C$2&gt;0,(IF(OR(CL$5=Data!$F$2,CL$5=Data!$G$2,(IF(COUNTIF(Data!$A$2:$A$939,CL$7),CL$7=(VLOOKUP(CL$7,Data!$A$2:$A$852,1,FALSE)),0))),"H",IF(AND(CL$7&gt;=$E45,CL$7&lt;=$F45),($D45/$G45),0))),IF(AND(CL$7&gt;=$E45,CL$7&lt;=$F45),($D45/$G45),0))</f>
        <v>0</v>
      </c>
      <c r="CM45" s="34">
        <f>IF(Data!$C$2&gt;0,(IF(OR(CM$5=Data!$F$2,CM$5=Data!$G$2,(IF(COUNTIF(Data!$A$2:$A$939,CM$7),CM$7=(VLOOKUP(CM$7,Data!$A$2:$A$852,1,FALSE)),0))),"H",IF(AND(CM$7&gt;=$E45,CM$7&lt;=$F45),($D45/$G45),0))),IF(AND(CM$7&gt;=$E45,CM$7&lt;=$F45),($D45/$G45),0))</f>
        <v>0</v>
      </c>
      <c r="CN45" s="34">
        <f>IF(Data!$C$2&gt;0,(IF(OR(CN$5=Data!$F$2,CN$5=Data!$G$2,(IF(COUNTIF(Data!$A$2:$A$939,CN$7),CN$7=(VLOOKUP(CN$7,Data!$A$2:$A$852,1,FALSE)),0))),"H",IF(AND(CN$7&gt;=$E45,CN$7&lt;=$F45),($D45/$G45),0))),IF(AND(CN$7&gt;=$E45,CN$7&lt;=$F45),($D45/$G45),0))</f>
        <v>0</v>
      </c>
      <c r="CO45" s="34">
        <f>IF(Data!$C$2&gt;0,(IF(OR(CO$5=Data!$F$2,CO$5=Data!$G$2,(IF(COUNTIF(Data!$A$2:$A$939,CO$7),CO$7=(VLOOKUP(CO$7,Data!$A$2:$A$852,1,FALSE)),0))),"H",IF(AND(CO$7&gt;=$E45,CO$7&lt;=$F45),($D45/$G45),0))),IF(AND(CO$7&gt;=$E45,CO$7&lt;=$F45),($D45/$G45),0))</f>
        <v>0</v>
      </c>
      <c r="CP45" s="34">
        <f>IF(Data!$C$2&gt;0,(IF(OR(CP$5=Data!$F$2,CP$5=Data!$G$2,(IF(COUNTIF(Data!$A$2:$A$939,CP$7),CP$7=(VLOOKUP(CP$7,Data!$A$2:$A$852,1,FALSE)),0))),"H",IF(AND(CP$7&gt;=$E45,CP$7&lt;=$F45),($D45/$G45),0))),IF(AND(CP$7&gt;=$E45,CP$7&lt;=$F45),($D45/$G45),0))</f>
        <v>0</v>
      </c>
      <c r="CQ45" s="34" t="str">
        <f>IF(Data!$C$2&gt;0,(IF(OR(CQ$5=Data!$F$2,CQ$5=Data!$G$2,(IF(COUNTIF(Data!$A$2:$A$939,CQ$7),CQ$7=(VLOOKUP(CQ$7,Data!$A$2:$A$852,1,FALSE)),0))),"H",IF(AND(CQ$7&gt;=$E45,CQ$7&lt;=$F45),($D45/$G45),0))),IF(AND(CQ$7&gt;=$E45,CQ$7&lt;=$F45),($D45/$G45),0))</f>
        <v>H</v>
      </c>
      <c r="CR45" s="34" t="str">
        <f>IF(Data!$C$2&gt;0,(IF(OR(CR$5=Data!$F$2,CR$5=Data!$G$2,(IF(COUNTIF(Data!$A$2:$A$939,CR$7),CR$7=(VLOOKUP(CR$7,Data!$A$2:$A$852,1,FALSE)),0))),"H",IF(AND(CR$7&gt;=$E45,CR$7&lt;=$F45),($D45/$G45),0))),IF(AND(CR$7&gt;=$E45,CR$7&lt;=$F45),($D45/$G45),0))</f>
        <v>H</v>
      </c>
      <c r="CS45" s="34">
        <f>IF(Data!$C$2&gt;0,(IF(OR(CS$5=Data!$F$2,CS$5=Data!$G$2,(IF(COUNTIF(Data!$A$2:$A$939,CS$7),CS$7=(VLOOKUP(CS$7,Data!$A$2:$A$852,1,FALSE)),0))),"H",IF(AND(CS$7&gt;=$E45,CS$7&lt;=$F45),($D45/$G45),0))),IF(AND(CS$7&gt;=$E45,CS$7&lt;=$F45),($D45/$G45),0))</f>
        <v>0</v>
      </c>
      <c r="CT45" s="34">
        <f>IF(Data!$C$2&gt;0,(IF(OR(CT$5=Data!$F$2,CT$5=Data!$G$2,(IF(COUNTIF(Data!$A$2:$A$939,CT$7),CT$7=(VLOOKUP(CT$7,Data!$A$2:$A$852,1,FALSE)),0))),"H",IF(AND(CT$7&gt;=$E45,CT$7&lt;=$F45),($D45/$G45),0))),IF(AND(CT$7&gt;=$E45,CT$7&lt;=$F45),($D45/$G45),0))</f>
        <v>0</v>
      </c>
      <c r="CU45" s="34">
        <f>IF(Data!$C$2&gt;0,(IF(OR(CU$5=Data!$F$2,CU$5=Data!$G$2,(IF(COUNTIF(Data!$A$2:$A$939,CU$7),CU$7=(VLOOKUP(CU$7,Data!$A$2:$A$852,1,FALSE)),0))),"H",IF(AND(CU$7&gt;=$E45,CU$7&lt;=$F45),($D45/$G45),0))),IF(AND(CU$7&gt;=$E45,CU$7&lt;=$F45),($D45/$G45),0))</f>
        <v>0</v>
      </c>
      <c r="CV45" s="34">
        <f>IF(Data!$C$2&gt;0,(IF(OR(CV$5=Data!$F$2,CV$5=Data!$G$2,(IF(COUNTIF(Data!$A$2:$A$939,CV$7),CV$7=(VLOOKUP(CV$7,Data!$A$2:$A$852,1,FALSE)),0))),"H",IF(AND(CV$7&gt;=$E45,CV$7&lt;=$F45),($D45/$G45),0))),IF(AND(CV$7&gt;=$E45,CV$7&lt;=$F45),($D45/$G45),0))</f>
        <v>0</v>
      </c>
      <c r="CW45" s="34">
        <f>IF(Data!$C$2&gt;0,(IF(OR(CW$5=Data!$F$2,CW$5=Data!$G$2,(IF(COUNTIF(Data!$A$2:$A$939,CW$7),CW$7=(VLOOKUP(CW$7,Data!$A$2:$A$852,1,FALSE)),0))),"H",IF(AND(CW$7&gt;=$E45,CW$7&lt;=$F45),($D45/$G45),0))),IF(AND(CW$7&gt;=$E45,CW$7&lt;=$F45),($D45/$G45),0))</f>
        <v>0</v>
      </c>
      <c r="CX45" s="34" t="str">
        <f>IF(Data!$C$2&gt;0,(IF(OR(CX$5=Data!$F$2,CX$5=Data!$G$2,(IF(COUNTIF(Data!$A$2:$A$939,CX$7),CX$7=(VLOOKUP(CX$7,Data!$A$2:$A$852,1,FALSE)),0))),"H",IF(AND(CX$7&gt;=$E45,CX$7&lt;=$F45),($D45/$G45),0))),IF(AND(CX$7&gt;=$E45,CX$7&lt;=$F45),($D45/$G45),0))</f>
        <v>H</v>
      </c>
      <c r="CY45" s="34" t="str">
        <f>IF(Data!$C$2&gt;0,(IF(OR(CY$5=Data!$F$2,CY$5=Data!$G$2,(IF(COUNTIF(Data!$A$2:$A$939,CY$7),CY$7=(VLOOKUP(CY$7,Data!$A$2:$A$852,1,FALSE)),0))),"H",IF(AND(CY$7&gt;=$E45,CY$7&lt;=$F45),($D45/$G45),0))),IF(AND(CY$7&gt;=$E45,CY$7&lt;=$F45),($D45/$G45),0))</f>
        <v>H</v>
      </c>
      <c r="CZ45" s="34">
        <f>IF(Data!$C$2&gt;0,(IF(OR(CZ$5=Data!$F$2,CZ$5=Data!$G$2,(IF(COUNTIF(Data!$A$2:$A$939,CZ$7),CZ$7=(VLOOKUP(CZ$7,Data!$A$2:$A$852,1,FALSE)),0))),"H",IF(AND(CZ$7&gt;=$E45,CZ$7&lt;=$F45),($D45/$G45),0))),IF(AND(CZ$7&gt;=$E45,CZ$7&lt;=$F45),($D45/$G45),0))</f>
        <v>0</v>
      </c>
      <c r="DA45" s="34">
        <f>IF(Data!$C$2&gt;0,(IF(OR(DA$5=Data!$F$2,DA$5=Data!$G$2,(IF(COUNTIF(Data!$A$2:$A$939,DA$7),DA$7=(VLOOKUP(DA$7,Data!$A$2:$A$852,1,FALSE)),0))),"H",IF(AND(DA$7&gt;=$E45,DA$7&lt;=$F45),($D45/$G45),0))),IF(AND(DA$7&gt;=$E45,DA$7&lt;=$F45),($D45/$G45),0))</f>
        <v>0</v>
      </c>
      <c r="DB45" s="34">
        <f>IF(Data!$C$2&gt;0,(IF(OR(DB$5=Data!$F$2,DB$5=Data!$G$2,(IF(COUNTIF(Data!$A$2:$A$939,DB$7),DB$7=(VLOOKUP(DB$7,Data!$A$2:$A$852,1,FALSE)),0))),"H",IF(AND(DB$7&gt;=$E45,DB$7&lt;=$F45),($D45/$G45),0))),IF(AND(DB$7&gt;=$E45,DB$7&lt;=$F45),($D45/$G45),0))</f>
        <v>0</v>
      </c>
      <c r="DC45" s="34">
        <f>IF(Data!$C$2&gt;0,(IF(OR(DC$5=Data!$F$2,DC$5=Data!$G$2,(IF(COUNTIF(Data!$A$2:$A$939,DC$7),DC$7=(VLOOKUP(DC$7,Data!$A$2:$A$852,1,FALSE)),0))),"H",IF(AND(DC$7&gt;=$E45,DC$7&lt;=$F45),($D45/$G45),0))),IF(AND(DC$7&gt;=$E45,DC$7&lt;=$F45),($D45/$G45),0))</f>
        <v>0</v>
      </c>
      <c r="DD45" s="34">
        <f>IF(Data!$C$2&gt;0,(IF(OR(DD$5=Data!$F$2,DD$5=Data!$G$2,(IF(COUNTIF(Data!$A$2:$A$939,DD$7),DD$7=(VLOOKUP(DD$7,Data!$A$2:$A$852,1,FALSE)),0))),"H",IF(AND(DD$7&gt;=$E45,DD$7&lt;=$F45),($D45/$G45),0))),IF(AND(DD$7&gt;=$E45,DD$7&lt;=$F45),($D45/$G45),0))</f>
        <v>0</v>
      </c>
      <c r="DE45" s="34" t="str">
        <f>IF(Data!$C$2&gt;0,(IF(OR(DE$5=Data!$F$2,DE$5=Data!$G$2,(IF(COUNTIF(Data!$A$2:$A$939,DE$7),DE$7=(VLOOKUP(DE$7,Data!$A$2:$A$852,1,FALSE)),0))),"H",IF(AND(DE$7&gt;=$E45,DE$7&lt;=$F45),($D45/$G45),0))),IF(AND(DE$7&gt;=$E45,DE$7&lt;=$F45),($D45/$G45),0))</f>
        <v>H</v>
      </c>
      <c r="DF45" s="34" t="str">
        <f>IF(Data!$C$2&gt;0,(IF(OR(DF$5=Data!$F$2,DF$5=Data!$G$2,(IF(COUNTIF(Data!$A$2:$A$939,DF$7),DF$7=(VLOOKUP(DF$7,Data!$A$2:$A$852,1,FALSE)),0))),"H",IF(AND(DF$7&gt;=$E45,DF$7&lt;=$F45),($D45/$G45),0))),IF(AND(DF$7&gt;=$E45,DF$7&lt;=$F45),($D45/$G45),0))</f>
        <v>H</v>
      </c>
      <c r="DG45" s="34">
        <f>IF(Data!$C$2&gt;0,(IF(OR(DG$5=Data!$F$2,DG$5=Data!$G$2,(IF(COUNTIF(Data!$A$2:$A$939,DG$7),DG$7=(VLOOKUP(DG$7,Data!$A$2:$A$852,1,FALSE)),0))),"H",IF(AND(DG$7&gt;=$E45,DG$7&lt;=$F45),($D45/$G45),0))),IF(AND(DG$7&gt;=$E45,DG$7&lt;=$F45),($D45/$G45),0))</f>
        <v>0</v>
      </c>
      <c r="DH45" s="34">
        <f>IF(Data!$C$2&gt;0,(IF(OR(DH$5=Data!$F$2,DH$5=Data!$G$2,(IF(COUNTIF(Data!$A$2:$A$939,DH$7),DH$7=(VLOOKUP(DH$7,Data!$A$2:$A$852,1,FALSE)),0))),"H",IF(AND(DH$7&gt;=$E45,DH$7&lt;=$F45),($D45/$G45),0))),IF(AND(DH$7&gt;=$E45,DH$7&lt;=$F45),($D45/$G45),0))</f>
        <v>0</v>
      </c>
      <c r="DI45" s="34">
        <f>IF(Data!$C$2&gt;0,(IF(OR(DI$5=Data!$F$2,DI$5=Data!$G$2,(IF(COUNTIF(Data!$A$2:$A$939,DI$7),DI$7=(VLOOKUP(DI$7,Data!$A$2:$A$852,1,FALSE)),0))),"H",IF(AND(DI$7&gt;=$E45,DI$7&lt;=$F45),($D45/$G45),0))),IF(AND(DI$7&gt;=$E45,DI$7&lt;=$F45),($D45/$G45),0))</f>
        <v>0</v>
      </c>
      <c r="DJ45" s="34">
        <f>IF(Data!$C$2&gt;0,(IF(OR(DJ$5=Data!$F$2,DJ$5=Data!$G$2,(IF(COUNTIF(Data!$A$2:$A$939,DJ$7),DJ$7=(VLOOKUP(DJ$7,Data!$A$2:$A$852,1,FALSE)),0))),"H",IF(AND(DJ$7&gt;=$E45,DJ$7&lt;=$F45),($D45/$G45),0))),IF(AND(DJ$7&gt;=$E45,DJ$7&lt;=$F45),($D45/$G45),0))</f>
        <v>0</v>
      </c>
      <c r="DK45" s="34">
        <f>IF(Data!$C$2&gt;0,(IF(OR(DK$5=Data!$F$2,DK$5=Data!$G$2,(IF(COUNTIF(Data!$A$2:$A$939,DK$7),DK$7=(VLOOKUP(DK$7,Data!$A$2:$A$852,1,FALSE)),0))),"H",IF(AND(DK$7&gt;=$E45,DK$7&lt;=$F45),($D45/$G45),0))),IF(AND(DK$7&gt;=$E45,DK$7&lt;=$F45),($D45/$G45),0))</f>
        <v>0</v>
      </c>
      <c r="DL45" s="34" t="str">
        <f>IF(Data!$C$2&gt;0,(IF(OR(DL$5=Data!$F$2,DL$5=Data!$G$2,(IF(COUNTIF(Data!$A$2:$A$939,DL$7),DL$7=(VLOOKUP(DL$7,Data!$A$2:$A$852,1,FALSE)),0))),"H",IF(AND(DL$7&gt;=$E45,DL$7&lt;=$F45),($D45/$G45),0))),IF(AND(DL$7&gt;=$E45,DL$7&lt;=$F45),($D45/$G45),0))</f>
        <v>H</v>
      </c>
      <c r="DM45" s="34" t="str">
        <f>IF(Data!$C$2&gt;0,(IF(OR(DM$5=Data!$F$2,DM$5=Data!$G$2,(IF(COUNTIF(Data!$A$2:$A$939,DM$7),DM$7=(VLOOKUP(DM$7,Data!$A$2:$A$852,1,FALSE)),0))),"H",IF(AND(DM$7&gt;=$E45,DM$7&lt;=$F45),($D45/$G45),0))),IF(AND(DM$7&gt;=$E45,DM$7&lt;=$F45),($D45/$G45),0))</f>
        <v>H</v>
      </c>
      <c r="DN45" s="34">
        <f>IF(Data!$C$2&gt;0,(IF(OR(DN$5=Data!$F$2,DN$5=Data!$G$2,(IF(COUNTIF(Data!$A$2:$A$939,DN$7),DN$7=(VLOOKUP(DN$7,Data!$A$2:$A$852,1,FALSE)),0))),"H",IF(AND(DN$7&gt;=$E45,DN$7&lt;=$F45),($D45/$G45),0))),IF(AND(DN$7&gt;=$E45,DN$7&lt;=$F45),($D45/$G45),0))</f>
        <v>0</v>
      </c>
      <c r="DO45" s="34">
        <f>IF(Data!$C$2&gt;0,(IF(OR(DO$5=Data!$F$2,DO$5=Data!$G$2,(IF(COUNTIF(Data!$A$2:$A$939,DO$7),DO$7=(VLOOKUP(DO$7,Data!$A$2:$A$852,1,FALSE)),0))),"H",IF(AND(DO$7&gt;=$E45,DO$7&lt;=$F45),($D45/$G45),0))),IF(AND(DO$7&gt;=$E45,DO$7&lt;=$F45),($D45/$G45),0))</f>
        <v>0</v>
      </c>
      <c r="DP45" s="34">
        <f>IF(Data!$C$2&gt;0,(IF(OR(DP$5=Data!$F$2,DP$5=Data!$G$2,(IF(COUNTIF(Data!$A$2:$A$939,DP$7),DP$7=(VLOOKUP(DP$7,Data!$A$2:$A$852,1,FALSE)),0))),"H",IF(AND(DP$7&gt;=$E45,DP$7&lt;=$F45),($D45/$G45),0))),IF(AND(DP$7&gt;=$E45,DP$7&lt;=$F45),($D45/$G45),0))</f>
        <v>0</v>
      </c>
      <c r="DQ45" s="34">
        <f>IF(Data!$C$2&gt;0,(IF(OR(DQ$5=Data!$F$2,DQ$5=Data!$G$2,(IF(COUNTIF(Data!$A$2:$A$939,DQ$7),DQ$7=(VLOOKUP(DQ$7,Data!$A$2:$A$852,1,FALSE)),0))),"H",IF(AND(DQ$7&gt;=$E45,DQ$7&lt;=$F45),($D45/$G45),0))),IF(AND(DQ$7&gt;=$E45,DQ$7&lt;=$F45),($D45/$G45),0))</f>
        <v>0</v>
      </c>
      <c r="DR45" s="34">
        <f>IF(Data!$C$2&gt;0,(IF(OR(DR$5=Data!$F$2,DR$5=Data!$G$2,(IF(COUNTIF(Data!$A$2:$A$939,DR$7),DR$7=(VLOOKUP(DR$7,Data!$A$2:$A$852,1,FALSE)),0))),"H",IF(AND(DR$7&gt;=$E45,DR$7&lt;=$F45),($D45/$G45),0))),IF(AND(DR$7&gt;=$E45,DR$7&lt;=$F45),($D45/$G45),0))</f>
        <v>0</v>
      </c>
      <c r="DS45" s="34" t="str">
        <f>IF(Data!$C$2&gt;0,(IF(OR(DS$5=Data!$F$2,DS$5=Data!$G$2,(IF(COUNTIF(Data!$A$2:$A$939,DS$7),DS$7=(VLOOKUP(DS$7,Data!$A$2:$A$852,1,FALSE)),0))),"H",IF(AND(DS$7&gt;=$E45,DS$7&lt;=$F45),($D45/$G45),0))),IF(AND(DS$7&gt;=$E45,DS$7&lt;=$F45),($D45/$G45),0))</f>
        <v>H</v>
      </c>
      <c r="DT45" s="34" t="str">
        <f>IF(Data!$C$2&gt;0,(IF(OR(DT$5=Data!$F$2,DT$5=Data!$G$2,(IF(COUNTIF(Data!$A$2:$A$939,DT$7),DT$7=(VLOOKUP(DT$7,Data!$A$2:$A$852,1,FALSE)),0))),"H",IF(AND(DT$7&gt;=$E45,DT$7&lt;=$F45),($D45/$G45),0))),IF(AND(DT$7&gt;=$E45,DT$7&lt;=$F45),($D45/$G45),0))</f>
        <v>H</v>
      </c>
      <c r="DU45" s="34">
        <f>IF(Data!$C$2&gt;0,(IF(OR(DU$5=Data!$F$2,DU$5=Data!$G$2,(IF(COUNTIF(Data!$A$2:$A$939,DU$7),DU$7=(VLOOKUP(DU$7,Data!$A$2:$A$852,1,FALSE)),0))),"H",IF(AND(DU$7&gt;=$E45,DU$7&lt;=$F45),($D45/$G45),0))),IF(AND(DU$7&gt;=$E45,DU$7&lt;=$F45),($D45/$G45),0))</f>
        <v>0</v>
      </c>
      <c r="DV45" s="34">
        <f>IF(Data!$C$2&gt;0,(IF(OR(DV$5=Data!$F$2,DV$5=Data!$G$2,(IF(COUNTIF(Data!$A$2:$A$939,DV$7),DV$7=(VLOOKUP(DV$7,Data!$A$2:$A$852,1,FALSE)),0))),"H",IF(AND(DV$7&gt;=$E45,DV$7&lt;=$F45),($D45/$G45),0))),IF(AND(DV$7&gt;=$E45,DV$7&lt;=$F45),($D45/$G45),0))</f>
        <v>0</v>
      </c>
      <c r="DW45" s="34">
        <f>IF(Data!$C$2&gt;0,(IF(OR(DW$5=Data!$F$2,DW$5=Data!$G$2,(IF(COUNTIF(Data!$A$2:$A$939,DW$7),DW$7=(VLOOKUP(DW$7,Data!$A$2:$A$852,1,FALSE)),0))),"H",IF(AND(DW$7&gt;=$E45,DW$7&lt;=$F45),($D45/$G45),0))),IF(AND(DW$7&gt;=$E45,DW$7&lt;=$F45),($D45/$G45),0))</f>
        <v>0</v>
      </c>
      <c r="DX45" s="34">
        <f>IF(Data!$C$2&gt;0,(IF(OR(DX$5=Data!$F$2,DX$5=Data!$G$2,(IF(COUNTIF(Data!$A$2:$A$939,DX$7),DX$7=(VLOOKUP(DX$7,Data!$A$2:$A$852,1,FALSE)),0))),"H",IF(AND(DX$7&gt;=$E45,DX$7&lt;=$F45),($D45/$G45),0))),IF(AND(DX$7&gt;=$E45,DX$7&lt;=$F45),($D45/$G45),0))</f>
        <v>0</v>
      </c>
      <c r="DY45" s="34">
        <f>IF(Data!$C$2&gt;0,(IF(OR(DY$5=Data!$F$2,DY$5=Data!$G$2,(IF(COUNTIF(Data!$A$2:$A$939,DY$7),DY$7=(VLOOKUP(DY$7,Data!$A$2:$A$852,1,FALSE)),0))),"H",IF(AND(DY$7&gt;=$E45,DY$7&lt;=$F45),($D45/$G45),0))),IF(AND(DY$7&gt;=$E45,DY$7&lt;=$F45),($D45/$G45),0))</f>
        <v>0</v>
      </c>
      <c r="DZ45" s="34" t="str">
        <f>IF(Data!$C$2&gt;0,(IF(OR(DZ$5=Data!$F$2,DZ$5=Data!$G$2,(IF(COUNTIF(Data!$A$2:$A$939,DZ$7),DZ$7=(VLOOKUP(DZ$7,Data!$A$2:$A$852,1,FALSE)),0))),"H",IF(AND(DZ$7&gt;=$E45,DZ$7&lt;=$F45),($D45/$G45),0))),IF(AND(DZ$7&gt;=$E45,DZ$7&lt;=$F45),($D45/$G45),0))</f>
        <v>H</v>
      </c>
      <c r="EA45" s="34" t="str">
        <f>IF(Data!$C$2&gt;0,(IF(OR(EA$5=Data!$F$2,EA$5=Data!$G$2,(IF(COUNTIF(Data!$A$2:$A$939,EA$7),EA$7=(VLOOKUP(EA$7,Data!$A$2:$A$852,1,FALSE)),0))),"H",IF(AND(EA$7&gt;=$E45,EA$7&lt;=$F45),($D45/$G45),0))),IF(AND(EA$7&gt;=$E45,EA$7&lt;=$F45),($D45/$G45),0))</f>
        <v>H</v>
      </c>
      <c r="EB45" s="34">
        <f>IF(Data!$C$2&gt;0,(IF(OR(EB$5=Data!$F$2,EB$5=Data!$G$2,(IF(COUNTIF(Data!$A$2:$A$939,EB$7),EB$7=(VLOOKUP(EB$7,Data!$A$2:$A$852,1,FALSE)),0))),"H",IF(AND(EB$7&gt;=$E45,EB$7&lt;=$F45),($D45/$G45),0))),IF(AND(EB$7&gt;=$E45,EB$7&lt;=$F45),($D45/$G45),0))</f>
        <v>0</v>
      </c>
      <c r="EC45" s="34">
        <f>IF(Data!$C$2&gt;0,(IF(OR(EC$5=Data!$F$2,EC$5=Data!$G$2,(IF(COUNTIF(Data!$A$2:$A$939,EC$7),EC$7=(VLOOKUP(EC$7,Data!$A$2:$A$852,1,FALSE)),0))),"H",IF(AND(EC$7&gt;=$E45,EC$7&lt;=$F45),($D45/$G45),0))),IF(AND(EC$7&gt;=$E45,EC$7&lt;=$F45),($D45/$G45),0))</f>
        <v>0</v>
      </c>
      <c r="ED45" s="34">
        <f>IF(Data!$C$2&gt;0,(IF(OR(ED$5=Data!$F$2,ED$5=Data!$G$2,(IF(COUNTIF(Data!$A$2:$A$939,ED$7),ED$7=(VLOOKUP(ED$7,Data!$A$2:$A$852,1,FALSE)),0))),"H",IF(AND(ED$7&gt;=$E45,ED$7&lt;=$F45),($D45/$G45),0))),IF(AND(ED$7&gt;=$E45,ED$7&lt;=$F45),($D45/$G45),0))</f>
        <v>0</v>
      </c>
      <c r="EE45" s="34">
        <f>IF(Data!$C$2&gt;0,(IF(OR(EE$5=Data!$F$2,EE$5=Data!$G$2,(IF(COUNTIF(Data!$A$2:$A$939,EE$7),EE$7=(VLOOKUP(EE$7,Data!$A$2:$A$852,1,FALSE)),0))),"H",IF(AND(EE$7&gt;=$E45,EE$7&lt;=$F45),($D45/$G45),0))),IF(AND(EE$7&gt;=$E45,EE$7&lt;=$F45),($D45/$G45),0))</f>
        <v>0</v>
      </c>
      <c r="EF45" s="34">
        <f>IF(Data!$C$2&gt;0,(IF(OR(EF$5=Data!$F$2,EF$5=Data!$G$2,(IF(COUNTIF(Data!$A$2:$A$939,EF$7),EF$7=(VLOOKUP(EF$7,Data!$A$2:$A$852,1,FALSE)),0))),"H",IF(AND(EF$7&gt;=$E45,EF$7&lt;=$F45),($D45/$G45),0))),IF(AND(EF$7&gt;=$E45,EF$7&lt;=$F45),($D45/$G45),0))</f>
        <v>0</v>
      </c>
      <c r="EG45" s="34" t="str">
        <f>IF(Data!$C$2&gt;0,(IF(OR(EG$5=Data!$F$2,EG$5=Data!$G$2,(IF(COUNTIF(Data!$A$2:$A$939,EG$7),EG$7=(VLOOKUP(EG$7,Data!$A$2:$A$852,1,FALSE)),0))),"H",IF(AND(EG$7&gt;=$E45,EG$7&lt;=$F45),($D45/$G45),0))),IF(AND(EG$7&gt;=$E45,EG$7&lt;=$F45),($D45/$G45),0))</f>
        <v>H</v>
      </c>
      <c r="EH45" s="34" t="str">
        <f>IF(Data!$C$2&gt;0,(IF(OR(EH$5=Data!$F$2,EH$5=Data!$G$2,(IF(COUNTIF(Data!$A$2:$A$939,EH$7),EH$7=(VLOOKUP(EH$7,Data!$A$2:$A$852,1,FALSE)),0))),"H",IF(AND(EH$7&gt;=$E45,EH$7&lt;=$F45),($D45/$G45),0))),IF(AND(EH$7&gt;=$E45,EH$7&lt;=$F45),($D45/$G45),0))</f>
        <v>H</v>
      </c>
      <c r="EI45" s="34">
        <f>IF(Data!$C$2&gt;0,(IF(OR(EI$5=Data!$F$2,EI$5=Data!$G$2,(IF(COUNTIF(Data!$A$2:$A$939,EI$7),EI$7=(VLOOKUP(EI$7,Data!$A$2:$A$852,1,FALSE)),0))),"H",IF(AND(EI$7&gt;=$E45,EI$7&lt;=$F45),($D45/$G45),0))),IF(AND(EI$7&gt;=$E45,EI$7&lt;=$F45),($D45/$G45),0))</f>
        <v>0</v>
      </c>
      <c r="EJ45" s="34">
        <f>IF(Data!$C$2&gt;0,(IF(OR(EJ$5=Data!$F$2,EJ$5=Data!$G$2,(IF(COUNTIF(Data!$A$2:$A$939,EJ$7),EJ$7=(VLOOKUP(EJ$7,Data!$A$2:$A$852,1,FALSE)),0))),"H",IF(AND(EJ$7&gt;=$E45,EJ$7&lt;=$F45),($D45/$G45),0))),IF(AND(EJ$7&gt;=$E45,EJ$7&lt;=$F45),($D45/$G45),0))</f>
        <v>0</v>
      </c>
      <c r="EK45" s="34">
        <f>IF(Data!$C$2&gt;0,(IF(OR(EK$5=Data!$F$2,EK$5=Data!$G$2,(IF(COUNTIF(Data!$A$2:$A$939,EK$7),EK$7=(VLOOKUP(EK$7,Data!$A$2:$A$852,1,FALSE)),0))),"H",IF(AND(EK$7&gt;=$E45,EK$7&lt;=$F45),($D45/$G45),0))),IF(AND(EK$7&gt;=$E45,EK$7&lt;=$F45),($D45/$G45),0))</f>
        <v>0</v>
      </c>
      <c r="EL45" s="34">
        <f>IF(Data!$C$2&gt;0,(IF(OR(EL$5=Data!$F$2,EL$5=Data!$G$2,(IF(COUNTIF(Data!$A$2:$A$939,EL$7),EL$7=(VLOOKUP(EL$7,Data!$A$2:$A$852,1,FALSE)),0))),"H",IF(AND(EL$7&gt;=$E45,EL$7&lt;=$F45),($D45/$G45),0))),IF(AND(EL$7&gt;=$E45,EL$7&lt;=$F45),($D45/$G45),0))</f>
        <v>0</v>
      </c>
      <c r="EM45" s="34">
        <f>IF(Data!$C$2&gt;0,(IF(OR(EM$5=Data!$F$2,EM$5=Data!$G$2,(IF(COUNTIF(Data!$A$2:$A$939,EM$7),EM$7=(VLOOKUP(EM$7,Data!$A$2:$A$852,1,FALSE)),0))),"H",IF(AND(EM$7&gt;=$E45,EM$7&lt;=$F45),($D45/$G45),0))),IF(AND(EM$7&gt;=$E45,EM$7&lt;=$F45),($D45/$G45),0))</f>
        <v>0</v>
      </c>
      <c r="EN45" s="34" t="str">
        <f>IF(Data!$C$2&gt;0,(IF(OR(EN$5=Data!$F$2,EN$5=Data!$G$2,(IF(COUNTIF(Data!$A$2:$A$939,EN$7),EN$7=(VLOOKUP(EN$7,Data!$A$2:$A$852,1,FALSE)),0))),"H",IF(AND(EN$7&gt;=$E45,EN$7&lt;=$F45),($D45/$G45),0))),IF(AND(EN$7&gt;=$E45,EN$7&lt;=$F45),($D45/$G45),0))</f>
        <v>H</v>
      </c>
      <c r="EO45" s="35" t="str">
        <f>IF(Data!$C$2&gt;0,(IF(OR(EO$5=Data!$F$2,EO$5=Data!$G$2,(IF(COUNTIF(Data!$A$2:$A$939,EO$7),EO$7=(VLOOKUP(EO$7,Data!$A$2:$A$852,1,FALSE)),0))),"H",IF(AND(EO$7&gt;=$E45,EO$7&lt;=$F45),($D45/$G45),0))),IF(AND(EO$7&gt;=$E45,EO$7&lt;=$F45),($D45/$G45),0))</f>
        <v>H</v>
      </c>
      <c r="EP45" s="8" t="s">
        <v>47</v>
      </c>
      <c r="EQ45" s="18">
        <f>SUM(T45:EO45)-D45</f>
        <v>0</v>
      </c>
    </row>
    <row r="46" spans="1:147" ht="30" customHeight="1" thickBot="1">
      <c r="A46" s="385"/>
      <c r="B46" s="369"/>
      <c r="C46" s="369"/>
      <c r="D46" s="347"/>
      <c r="E46" s="366"/>
      <c r="F46" s="366"/>
      <c r="G46" s="373"/>
      <c r="H46" s="347"/>
      <c r="I46" s="363"/>
      <c r="J46" s="366"/>
      <c r="K46" s="366"/>
      <c r="L46" s="366"/>
      <c r="M46" s="373"/>
      <c r="N46" s="373"/>
      <c r="O46" s="347"/>
      <c r="P46" s="363"/>
      <c r="Q46" s="345"/>
      <c r="R46" s="347"/>
      <c r="S46" s="342"/>
      <c r="T46" s="36">
        <f>IF(T$7&gt;$L45,(((IF(Data!$C$2&gt;0,(IF(OR(T$5=Data!$F$2,T$5=Data!$G$2,(IF(COUNTIF(Data!$A$2:$A$939,T$7),T$7=(VLOOKUP(T$7,Data!$A$2:$A$852,1,FALSE)),0))),"H",IF(AND(T$7&gt;=$J45,T$7&lt;=$K45),($D45*(1-$P45)/$N45),0))),IF(AND(T$7&gt;=$J45,T$7&lt;=$K45),(($D45-$O45)/$N45),0))))),(((IF(Data!$C$2&gt;0,(IF(OR(T$5=Data!$F$2,T$5=Data!$G$2,(IF(COUNTIF(Data!$A$2:$A$939,T$7),T$7=(VLOOKUP(T$7,Data!$A$2:$A$852,1,FALSE)),0))),"H",IF(AND(T$7&gt;=$J45,T$7&lt;=$L45),($D45*$P45/$M45),0))),IF(AND(T$7&gt;=$J45,T$7&lt;=$L45),(($D45*$P45)/$M45),0))))))</f>
        <v>0</v>
      </c>
      <c r="U46" s="37">
        <f>IF(U$7&gt;$L45,(((IF(Data!$C$2&gt;0,(IF(OR(U$5=Data!$F$2,U$5=Data!$G$2,(IF(COUNTIF(Data!$A$2:$A$939,U$7),U$7=(VLOOKUP(U$7,Data!$A$2:$A$852,1,FALSE)),0))),"H",IF(AND(U$7&gt;=$J45,U$7&lt;=$K45),($D45*(1-$P45)/$N45),0))),IF(AND(U$7&gt;=$J45,U$7&lt;=$K45),(($D45-$O45)/$N45),0))))),(((IF(Data!$C$2&gt;0,(IF(OR(U$5=Data!$F$2,U$5=Data!$G$2,(IF(COUNTIF(Data!$A$2:$A$939,U$7),U$7=(VLOOKUP(U$7,Data!$A$2:$A$852,1,FALSE)),0))),"H",IF(AND(U$7&gt;=$J45,U$7&lt;=$L45),($D45*$P45/$M45),0))),IF(AND(U$7&gt;=$J45,U$7&lt;=$L45),(($D45*$P45)/$M45),0))))))</f>
        <v>0</v>
      </c>
      <c r="V46" s="37">
        <f>IF(V$7&gt;$L45,(((IF(Data!$C$2&gt;0,(IF(OR(V$5=Data!$F$2,V$5=Data!$G$2,(IF(COUNTIF(Data!$A$2:$A$939,V$7),V$7=(VLOOKUP(V$7,Data!$A$2:$A$852,1,FALSE)),0))),"H",IF(AND(V$7&gt;=$J45,V$7&lt;=$K45),($D45*(1-$P45)/$N45),0))),IF(AND(V$7&gt;=$J45,V$7&lt;=$K45),(($D45-$O45)/$N45),0))))),(((IF(Data!$C$2&gt;0,(IF(OR(V$5=Data!$F$2,V$5=Data!$G$2,(IF(COUNTIF(Data!$A$2:$A$939,V$7),V$7=(VLOOKUP(V$7,Data!$A$2:$A$852,1,FALSE)),0))),"H",IF(AND(V$7&gt;=$J45,V$7&lt;=$L45),($D45*$P45/$M45),0))),IF(AND(V$7&gt;=$J45,V$7&lt;=$L45),(($D45*$P45)/$M45),0))))))</f>
        <v>0</v>
      </c>
      <c r="W46" s="37">
        <f>IF(W$7&gt;$L45,(((IF(Data!$C$2&gt;0,(IF(OR(W$5=Data!$F$2,W$5=Data!$G$2,(IF(COUNTIF(Data!$A$2:$A$939,W$7),W$7=(VLOOKUP(W$7,Data!$A$2:$A$852,1,FALSE)),0))),"H",IF(AND(W$7&gt;=$J45,W$7&lt;=$K45),($D45*(1-$P45)/$N45),0))),IF(AND(W$7&gt;=$J45,W$7&lt;=$K45),(($D45-$O45)/$N45),0))))),(((IF(Data!$C$2&gt;0,(IF(OR(W$5=Data!$F$2,W$5=Data!$G$2,(IF(COUNTIF(Data!$A$2:$A$939,W$7),W$7=(VLOOKUP(W$7,Data!$A$2:$A$852,1,FALSE)),0))),"H",IF(AND(W$7&gt;=$J45,W$7&lt;=$L45),($D45*$P45/$M45),0))),IF(AND(W$7&gt;=$J45,W$7&lt;=$L45),(($D45*$P45)/$M45),0))))))</f>
        <v>0</v>
      </c>
      <c r="X46" s="37">
        <f>IF(X$7&gt;$L45,(((IF(Data!$C$2&gt;0,(IF(OR(X$5=Data!$F$2,X$5=Data!$G$2,(IF(COUNTIF(Data!$A$2:$A$939,X$7),X$7=(VLOOKUP(X$7,Data!$A$2:$A$852,1,FALSE)),0))),"H",IF(AND(X$7&gt;=$J45,X$7&lt;=$K45),($D45*(1-$P45)/$N45),0))),IF(AND(X$7&gt;=$J45,X$7&lt;=$K45),(($D45-$O45)/$N45),0))))),(((IF(Data!$C$2&gt;0,(IF(OR(X$5=Data!$F$2,X$5=Data!$G$2,(IF(COUNTIF(Data!$A$2:$A$939,X$7),X$7=(VLOOKUP(X$7,Data!$A$2:$A$852,1,FALSE)),0))),"H",IF(AND(X$7&gt;=$J45,X$7&lt;=$L45),($D45*$P45/$M45),0))),IF(AND(X$7&gt;=$J45,X$7&lt;=$L45),(($D45*$P45)/$M45),0))))))</f>
        <v>0</v>
      </c>
      <c r="Y46" s="37" t="str">
        <f>IF(Y$7&gt;$L45,(((IF(Data!$C$2&gt;0,(IF(OR(Y$5=Data!$F$2,Y$5=Data!$G$2,(IF(COUNTIF(Data!$A$2:$A$939,Y$7),Y$7=(VLOOKUP(Y$7,Data!$A$2:$A$852,1,FALSE)),0))),"H",IF(AND(Y$7&gt;=$J45,Y$7&lt;=$K45),($D45*(1-$P45)/$N45),0))),IF(AND(Y$7&gt;=$J45,Y$7&lt;=$K45),(($D45-$O45)/$N45),0))))),(((IF(Data!$C$2&gt;0,(IF(OR(Y$5=Data!$F$2,Y$5=Data!$G$2,(IF(COUNTIF(Data!$A$2:$A$939,Y$7),Y$7=(VLOOKUP(Y$7,Data!$A$2:$A$852,1,FALSE)),0))),"H",IF(AND(Y$7&gt;=$J45,Y$7&lt;=$L45),($D45*$P45/$M45),0))),IF(AND(Y$7&gt;=$J45,Y$7&lt;=$L45),(($D45*$P45)/$M45),0))))))</f>
        <v>H</v>
      </c>
      <c r="Z46" s="37" t="str">
        <f>IF(Z$7&gt;$L45,(((IF(Data!$C$2&gt;0,(IF(OR(Z$5=Data!$F$2,Z$5=Data!$G$2,(IF(COUNTIF(Data!$A$2:$A$939,Z$7),Z$7=(VLOOKUP(Z$7,Data!$A$2:$A$852,1,FALSE)),0))),"H",IF(AND(Z$7&gt;=$J45,Z$7&lt;=$K45),($D45*(1-$P45)/$N45),0))),IF(AND(Z$7&gt;=$J45,Z$7&lt;=$K45),(($D45-$O45)/$N45),0))))),(((IF(Data!$C$2&gt;0,(IF(OR(Z$5=Data!$F$2,Z$5=Data!$G$2,(IF(COUNTIF(Data!$A$2:$A$939,Z$7),Z$7=(VLOOKUP(Z$7,Data!$A$2:$A$852,1,FALSE)),0))),"H",IF(AND(Z$7&gt;=$J45,Z$7&lt;=$L45),($D45*$P45/$M45),0))),IF(AND(Z$7&gt;=$J45,Z$7&lt;=$L45),(($D45*$P45)/$M45),0))))))</f>
        <v>H</v>
      </c>
      <c r="AA46" s="37">
        <f>IF(AA$7&gt;$L45,(((IF(Data!$C$2&gt;0,(IF(OR(AA$5=Data!$F$2,AA$5=Data!$G$2,(IF(COUNTIF(Data!$A$2:$A$939,AA$7),AA$7=(VLOOKUP(AA$7,Data!$A$2:$A$852,1,FALSE)),0))),"H",IF(AND(AA$7&gt;=$J45,AA$7&lt;=$K45),($D45*(1-$P45)/$N45),0))),IF(AND(AA$7&gt;=$J45,AA$7&lt;=$K45),(($D45-$O45)/$N45),0))))),(((IF(Data!$C$2&gt;0,(IF(OR(AA$5=Data!$F$2,AA$5=Data!$G$2,(IF(COUNTIF(Data!$A$2:$A$939,AA$7),AA$7=(VLOOKUP(AA$7,Data!$A$2:$A$852,1,FALSE)),0))),"H",IF(AND(AA$7&gt;=$J45,AA$7&lt;=$L45),($D45*$P45/$M45),0))),IF(AND(AA$7&gt;=$J45,AA$7&lt;=$L45),(($D45*$P45)/$M45),0))))))</f>
        <v>0</v>
      </c>
      <c r="AB46" s="37">
        <f>IF(AB$7&gt;$L45,(((IF(Data!$C$2&gt;0,(IF(OR(AB$5=Data!$F$2,AB$5=Data!$G$2,(IF(COUNTIF(Data!$A$2:$A$939,AB$7),AB$7=(VLOOKUP(AB$7,Data!$A$2:$A$852,1,FALSE)),0))),"H",IF(AND(AB$7&gt;=$J45,AB$7&lt;=$K45),($D45*(1-$P45)/$N45),0))),IF(AND(AB$7&gt;=$J45,AB$7&lt;=$K45),(($D45-$O45)/$N45),0))))),(((IF(Data!$C$2&gt;0,(IF(OR(AB$5=Data!$F$2,AB$5=Data!$G$2,(IF(COUNTIF(Data!$A$2:$A$939,AB$7),AB$7=(VLOOKUP(AB$7,Data!$A$2:$A$852,1,FALSE)),0))),"H",IF(AND(AB$7&gt;=$J45,AB$7&lt;=$L45),($D45*$P45/$M45),0))),IF(AND(AB$7&gt;=$J45,AB$7&lt;=$L45),(($D45*$P45)/$M45),0))))))</f>
        <v>0</v>
      </c>
      <c r="AC46" s="37">
        <f>IF(AC$7&gt;$L45,(((IF(Data!$C$2&gt;0,(IF(OR(AC$5=Data!$F$2,AC$5=Data!$G$2,(IF(COUNTIF(Data!$A$2:$A$939,AC$7),AC$7=(VLOOKUP(AC$7,Data!$A$2:$A$852,1,FALSE)),0))),"H",IF(AND(AC$7&gt;=$J45,AC$7&lt;=$K45),($D45*(1-$P45)/$N45),0))),IF(AND(AC$7&gt;=$J45,AC$7&lt;=$K45),(($D45-$O45)/$N45),0))))),(((IF(Data!$C$2&gt;0,(IF(OR(AC$5=Data!$F$2,AC$5=Data!$G$2,(IF(COUNTIF(Data!$A$2:$A$939,AC$7),AC$7=(VLOOKUP(AC$7,Data!$A$2:$A$852,1,FALSE)),0))),"H",IF(AND(AC$7&gt;=$J45,AC$7&lt;=$L45),($D45*$P45/$M45),0))),IF(AND(AC$7&gt;=$J45,AC$7&lt;=$L45),(($D45*$P45)/$M45),0))))))</f>
        <v>0</v>
      </c>
      <c r="AD46" s="37">
        <f>IF(AD$7&gt;$L45,(((IF(Data!$C$2&gt;0,(IF(OR(AD$5=Data!$F$2,AD$5=Data!$G$2,(IF(COUNTIF(Data!$A$2:$A$939,AD$7),AD$7=(VLOOKUP(AD$7,Data!$A$2:$A$852,1,FALSE)),0))),"H",IF(AND(AD$7&gt;=$J45,AD$7&lt;=$K45),($D45*(1-$P45)/$N45),0))),IF(AND(AD$7&gt;=$J45,AD$7&lt;=$K45),(($D45-$O45)/$N45),0))))),(((IF(Data!$C$2&gt;0,(IF(OR(AD$5=Data!$F$2,AD$5=Data!$G$2,(IF(COUNTIF(Data!$A$2:$A$939,AD$7),AD$7=(VLOOKUP(AD$7,Data!$A$2:$A$852,1,FALSE)),0))),"H",IF(AND(AD$7&gt;=$J45,AD$7&lt;=$L45),($D45*$P45/$M45),0))),IF(AND(AD$7&gt;=$J45,AD$7&lt;=$L45),(($D45*$P45)/$M45),0))))))</f>
        <v>0</v>
      </c>
      <c r="AE46" s="37">
        <f>IF(AE$7&gt;$L45,(((IF(Data!$C$2&gt;0,(IF(OR(AE$5=Data!$F$2,AE$5=Data!$G$2,(IF(COUNTIF(Data!$A$2:$A$939,AE$7),AE$7=(VLOOKUP(AE$7,Data!$A$2:$A$852,1,FALSE)),0))),"H",IF(AND(AE$7&gt;=$J45,AE$7&lt;=$K45),($D45*(1-$P45)/$N45),0))),IF(AND(AE$7&gt;=$J45,AE$7&lt;=$K45),(($D45-$O45)/$N45),0))))),(((IF(Data!$C$2&gt;0,(IF(OR(AE$5=Data!$F$2,AE$5=Data!$G$2,(IF(COUNTIF(Data!$A$2:$A$939,AE$7),AE$7=(VLOOKUP(AE$7,Data!$A$2:$A$852,1,FALSE)),0))),"H",IF(AND(AE$7&gt;=$J45,AE$7&lt;=$L45),($D45*$P45/$M45),0))),IF(AND(AE$7&gt;=$J45,AE$7&lt;=$L45),(($D45*$P45)/$M45),0))))))</f>
        <v>0</v>
      </c>
      <c r="AF46" s="37" t="str">
        <f>IF(AF$7&gt;$L45,(((IF(Data!$C$2&gt;0,(IF(OR(AF$5=Data!$F$2,AF$5=Data!$G$2,(IF(COUNTIF(Data!$A$2:$A$939,AF$7),AF$7=(VLOOKUP(AF$7,Data!$A$2:$A$852,1,FALSE)),0))),"H",IF(AND(AF$7&gt;=$J45,AF$7&lt;=$K45),($D45*(1-$P45)/$N45),0))),IF(AND(AF$7&gt;=$J45,AF$7&lt;=$K45),(($D45-$O45)/$N45),0))))),(((IF(Data!$C$2&gt;0,(IF(OR(AF$5=Data!$F$2,AF$5=Data!$G$2,(IF(COUNTIF(Data!$A$2:$A$939,AF$7),AF$7=(VLOOKUP(AF$7,Data!$A$2:$A$852,1,FALSE)),0))),"H",IF(AND(AF$7&gt;=$J45,AF$7&lt;=$L45),($D45*$P45/$M45),0))),IF(AND(AF$7&gt;=$J45,AF$7&lt;=$L45),(($D45*$P45)/$M45),0))))))</f>
        <v>H</v>
      </c>
      <c r="AG46" s="37" t="str">
        <f>IF(AG$7&gt;$L45,(((IF(Data!$C$2&gt;0,(IF(OR(AG$5=Data!$F$2,AG$5=Data!$G$2,(IF(COUNTIF(Data!$A$2:$A$939,AG$7),AG$7=(VLOOKUP(AG$7,Data!$A$2:$A$852,1,FALSE)),0))),"H",IF(AND(AG$7&gt;=$J45,AG$7&lt;=$K45),($D45*(1-$P45)/$N45),0))),IF(AND(AG$7&gt;=$J45,AG$7&lt;=$K45),(($D45-$O45)/$N45),0))))),(((IF(Data!$C$2&gt;0,(IF(OR(AG$5=Data!$F$2,AG$5=Data!$G$2,(IF(COUNTIF(Data!$A$2:$A$939,AG$7),AG$7=(VLOOKUP(AG$7,Data!$A$2:$A$852,1,FALSE)),0))),"H",IF(AND(AG$7&gt;=$J45,AG$7&lt;=$L45),($D45*$P45/$M45),0))),IF(AND(AG$7&gt;=$J45,AG$7&lt;=$L45),(($D45*$P45)/$M45),0))))))</f>
        <v>H</v>
      </c>
      <c r="AH46" s="37">
        <f>IF(AH$7&gt;$L45,(((IF(Data!$C$2&gt;0,(IF(OR(AH$5=Data!$F$2,AH$5=Data!$G$2,(IF(COUNTIF(Data!$A$2:$A$939,AH$7),AH$7=(VLOOKUP(AH$7,Data!$A$2:$A$852,1,FALSE)),0))),"H",IF(AND(AH$7&gt;=$J45,AH$7&lt;=$K45),($D45*(1-$P45)/$N45),0))),IF(AND(AH$7&gt;=$J45,AH$7&lt;=$K45),(($D45-$O45)/$N45),0))))),(((IF(Data!$C$2&gt;0,(IF(OR(AH$5=Data!$F$2,AH$5=Data!$G$2,(IF(COUNTIF(Data!$A$2:$A$939,AH$7),AH$7=(VLOOKUP(AH$7,Data!$A$2:$A$852,1,FALSE)),0))),"H",IF(AND(AH$7&gt;=$J45,AH$7&lt;=$L45),($D45*$P45/$M45),0))),IF(AND(AH$7&gt;=$J45,AH$7&lt;=$L45),(($D45*$P45)/$M45),0))))))</f>
        <v>0</v>
      </c>
      <c r="AI46" s="37">
        <f>IF(AI$7&gt;$L45,(((IF(Data!$C$2&gt;0,(IF(OR(AI$5=Data!$F$2,AI$5=Data!$G$2,(IF(COUNTIF(Data!$A$2:$A$939,AI$7),AI$7=(VLOOKUP(AI$7,Data!$A$2:$A$852,1,FALSE)),0))),"H",IF(AND(AI$7&gt;=$J45,AI$7&lt;=$K45),($D45*(1-$P45)/$N45),0))),IF(AND(AI$7&gt;=$J45,AI$7&lt;=$K45),(($D45-$O45)/$N45),0))))),(((IF(Data!$C$2&gt;0,(IF(OR(AI$5=Data!$F$2,AI$5=Data!$G$2,(IF(COUNTIF(Data!$A$2:$A$939,AI$7),AI$7=(VLOOKUP(AI$7,Data!$A$2:$A$852,1,FALSE)),0))),"H",IF(AND(AI$7&gt;=$J45,AI$7&lt;=$L45),($D45*$P45/$M45),0))),IF(AND(AI$7&gt;=$J45,AI$7&lt;=$L45),(($D45*$P45)/$M45),0))))))</f>
        <v>0</v>
      </c>
      <c r="AJ46" s="37">
        <f>IF(AJ$7&gt;$L45,(((IF(Data!$C$2&gt;0,(IF(OR(AJ$5=Data!$F$2,AJ$5=Data!$G$2,(IF(COUNTIF(Data!$A$2:$A$939,AJ$7),AJ$7=(VLOOKUP(AJ$7,Data!$A$2:$A$852,1,FALSE)),0))),"H",IF(AND(AJ$7&gt;=$J45,AJ$7&lt;=$K45),($D45*(1-$P45)/$N45),0))),IF(AND(AJ$7&gt;=$J45,AJ$7&lt;=$K45),(($D45-$O45)/$N45),0))))),(((IF(Data!$C$2&gt;0,(IF(OR(AJ$5=Data!$F$2,AJ$5=Data!$G$2,(IF(COUNTIF(Data!$A$2:$A$939,AJ$7),AJ$7=(VLOOKUP(AJ$7,Data!$A$2:$A$852,1,FALSE)),0))),"H",IF(AND(AJ$7&gt;=$J45,AJ$7&lt;=$L45),($D45*$P45/$M45),0))),IF(AND(AJ$7&gt;=$J45,AJ$7&lt;=$L45),(($D45*$P45)/$M45),0))))))</f>
        <v>0</v>
      </c>
      <c r="AK46" s="37">
        <f>IF(AK$7&gt;$L45,(((IF(Data!$C$2&gt;0,(IF(OR(AK$5=Data!$F$2,AK$5=Data!$G$2,(IF(COUNTIF(Data!$A$2:$A$939,AK$7),AK$7=(VLOOKUP(AK$7,Data!$A$2:$A$852,1,FALSE)),0))),"H",IF(AND(AK$7&gt;=$J45,AK$7&lt;=$K45),($D45*(1-$P45)/$N45),0))),IF(AND(AK$7&gt;=$J45,AK$7&lt;=$K45),(($D45-$O45)/$N45),0))))),(((IF(Data!$C$2&gt;0,(IF(OR(AK$5=Data!$F$2,AK$5=Data!$G$2,(IF(COUNTIF(Data!$A$2:$A$939,AK$7),AK$7=(VLOOKUP(AK$7,Data!$A$2:$A$852,1,FALSE)),0))),"H",IF(AND(AK$7&gt;=$J45,AK$7&lt;=$L45),($D45*$P45/$M45),0))),IF(AND(AK$7&gt;=$J45,AK$7&lt;=$L45),(($D45*$P45)/$M45),0))))))</f>
        <v>0</v>
      </c>
      <c r="AL46" s="37">
        <f>IF(AL$7&gt;$L45,(((IF(Data!$C$2&gt;0,(IF(OR(AL$5=Data!$F$2,AL$5=Data!$G$2,(IF(COUNTIF(Data!$A$2:$A$939,AL$7),AL$7=(VLOOKUP(AL$7,Data!$A$2:$A$852,1,FALSE)),0))),"H",IF(AND(AL$7&gt;=$J45,AL$7&lt;=$K45),($D45*(1-$P45)/$N45),0))),IF(AND(AL$7&gt;=$J45,AL$7&lt;=$K45),(($D45-$O45)/$N45),0))))),(((IF(Data!$C$2&gt;0,(IF(OR(AL$5=Data!$F$2,AL$5=Data!$G$2,(IF(COUNTIF(Data!$A$2:$A$939,AL$7),AL$7=(VLOOKUP(AL$7,Data!$A$2:$A$852,1,FALSE)),0))),"H",IF(AND(AL$7&gt;=$J45,AL$7&lt;=$L45),($D45*$P45/$M45),0))),IF(AND(AL$7&gt;=$J45,AL$7&lt;=$L45),(($D45*$P45)/$M45),0))))))</f>
        <v>0</v>
      </c>
      <c r="AM46" s="37" t="str">
        <f>IF(AM$7&gt;$L45,(((IF(Data!$C$2&gt;0,(IF(OR(AM$5=Data!$F$2,AM$5=Data!$G$2,(IF(COUNTIF(Data!$A$2:$A$939,AM$7),AM$7=(VLOOKUP(AM$7,Data!$A$2:$A$852,1,FALSE)),0))),"H",IF(AND(AM$7&gt;=$J45,AM$7&lt;=$K45),($D45*(1-$P45)/$N45),0))),IF(AND(AM$7&gt;=$J45,AM$7&lt;=$K45),(($D45-$O45)/$N45),0))))),(((IF(Data!$C$2&gt;0,(IF(OR(AM$5=Data!$F$2,AM$5=Data!$G$2,(IF(COUNTIF(Data!$A$2:$A$939,AM$7),AM$7=(VLOOKUP(AM$7,Data!$A$2:$A$852,1,FALSE)),0))),"H",IF(AND(AM$7&gt;=$J45,AM$7&lt;=$L45),($D45*$P45/$M45),0))),IF(AND(AM$7&gt;=$J45,AM$7&lt;=$L45),(($D45*$P45)/$M45),0))))))</f>
        <v>H</v>
      </c>
      <c r="AN46" s="37" t="str">
        <f>IF(AN$7&gt;$L45,(((IF(Data!$C$2&gt;0,(IF(OR(AN$5=Data!$F$2,AN$5=Data!$G$2,(IF(COUNTIF(Data!$A$2:$A$939,AN$7),AN$7=(VLOOKUP(AN$7,Data!$A$2:$A$852,1,FALSE)),0))),"H",IF(AND(AN$7&gt;=$J45,AN$7&lt;=$K45),($D45*(1-$P45)/$N45),0))),IF(AND(AN$7&gt;=$J45,AN$7&lt;=$K45),(($D45-$O45)/$N45),0))))),(((IF(Data!$C$2&gt;0,(IF(OR(AN$5=Data!$F$2,AN$5=Data!$G$2,(IF(COUNTIF(Data!$A$2:$A$939,AN$7),AN$7=(VLOOKUP(AN$7,Data!$A$2:$A$852,1,FALSE)),0))),"H",IF(AND(AN$7&gt;=$J45,AN$7&lt;=$L45),($D45*$P45/$M45),0))),IF(AND(AN$7&gt;=$J45,AN$7&lt;=$L45),(($D45*$P45)/$M45),0))))))</f>
        <v>H</v>
      </c>
      <c r="AO46" s="37">
        <f>IF(AO$7&gt;$L45,(((IF(Data!$C$2&gt;0,(IF(OR(AO$5=Data!$F$2,AO$5=Data!$G$2,(IF(COUNTIF(Data!$A$2:$A$939,AO$7),AO$7=(VLOOKUP(AO$7,Data!$A$2:$A$852,1,FALSE)),0))),"H",IF(AND(AO$7&gt;=$J45,AO$7&lt;=$K45),($D45*(1-$P45)/$N45),0))),IF(AND(AO$7&gt;=$J45,AO$7&lt;=$K45),(($D45-$O45)/$N45),0))))),(((IF(Data!$C$2&gt;0,(IF(OR(AO$5=Data!$F$2,AO$5=Data!$G$2,(IF(COUNTIF(Data!$A$2:$A$939,AO$7),AO$7=(VLOOKUP(AO$7,Data!$A$2:$A$852,1,FALSE)),0))),"H",IF(AND(AO$7&gt;=$J45,AO$7&lt;=$L45),($D45*$P45/$M45),0))),IF(AND(AO$7&gt;=$J45,AO$7&lt;=$L45),(($D45*$P45)/$M45),0))))))</f>
        <v>0</v>
      </c>
      <c r="AP46" s="37">
        <f>IF(AP$7&gt;$L45,(((IF(Data!$C$2&gt;0,(IF(OR(AP$5=Data!$F$2,AP$5=Data!$G$2,(IF(COUNTIF(Data!$A$2:$A$939,AP$7),AP$7=(VLOOKUP(AP$7,Data!$A$2:$A$852,1,FALSE)),0))),"H",IF(AND(AP$7&gt;=$J45,AP$7&lt;=$K45),($D45*(1-$P45)/$N45),0))),IF(AND(AP$7&gt;=$J45,AP$7&lt;=$K45),(($D45-$O45)/$N45),0))))),(((IF(Data!$C$2&gt;0,(IF(OR(AP$5=Data!$F$2,AP$5=Data!$G$2,(IF(COUNTIF(Data!$A$2:$A$939,AP$7),AP$7=(VLOOKUP(AP$7,Data!$A$2:$A$852,1,FALSE)),0))),"H",IF(AND(AP$7&gt;=$J45,AP$7&lt;=$L45),($D45*$P45/$M45),0))),IF(AND(AP$7&gt;=$J45,AP$7&lt;=$L45),(($D45*$P45)/$M45),0))))))</f>
        <v>0</v>
      </c>
      <c r="AQ46" s="37">
        <f>IF(AQ$7&gt;$L45,(((IF(Data!$C$2&gt;0,(IF(OR(AQ$5=Data!$F$2,AQ$5=Data!$G$2,(IF(COUNTIF(Data!$A$2:$A$939,AQ$7),AQ$7=(VLOOKUP(AQ$7,Data!$A$2:$A$852,1,FALSE)),0))),"H",IF(AND(AQ$7&gt;=$J45,AQ$7&lt;=$K45),($D45*(1-$P45)/$N45),0))),IF(AND(AQ$7&gt;=$J45,AQ$7&lt;=$K45),(($D45-$O45)/$N45),0))))),(((IF(Data!$C$2&gt;0,(IF(OR(AQ$5=Data!$F$2,AQ$5=Data!$G$2,(IF(COUNTIF(Data!$A$2:$A$939,AQ$7),AQ$7=(VLOOKUP(AQ$7,Data!$A$2:$A$852,1,FALSE)),0))),"H",IF(AND(AQ$7&gt;=$J45,AQ$7&lt;=$L45),($D45*$P45/$M45),0))),IF(AND(AQ$7&gt;=$J45,AQ$7&lt;=$L45),(($D45*$P45)/$M45),0))))))</f>
        <v>0</v>
      </c>
      <c r="AR46" s="37">
        <f>IF(AR$7&gt;$L45,(((IF(Data!$C$2&gt;0,(IF(OR(AR$5=Data!$F$2,AR$5=Data!$G$2,(IF(COUNTIF(Data!$A$2:$A$939,AR$7),AR$7=(VLOOKUP(AR$7,Data!$A$2:$A$852,1,FALSE)),0))),"H",IF(AND(AR$7&gt;=$J45,AR$7&lt;=$K45),($D45*(1-$P45)/$N45),0))),IF(AND(AR$7&gt;=$J45,AR$7&lt;=$K45),(($D45-$O45)/$N45),0))))),(((IF(Data!$C$2&gt;0,(IF(OR(AR$5=Data!$F$2,AR$5=Data!$G$2,(IF(COUNTIF(Data!$A$2:$A$939,AR$7),AR$7=(VLOOKUP(AR$7,Data!$A$2:$A$852,1,FALSE)),0))),"H",IF(AND(AR$7&gt;=$J45,AR$7&lt;=$L45),($D45*$P45/$M45),0))),IF(AND(AR$7&gt;=$J45,AR$7&lt;=$L45),(($D45*$P45)/$M45),0))))))</f>
        <v>0</v>
      </c>
      <c r="AS46" s="37">
        <f>IF(AS$7&gt;$L45,(((IF(Data!$C$2&gt;0,(IF(OR(AS$5=Data!$F$2,AS$5=Data!$G$2,(IF(COUNTIF(Data!$A$2:$A$939,AS$7),AS$7=(VLOOKUP(AS$7,Data!$A$2:$A$852,1,FALSE)),0))),"H",IF(AND(AS$7&gt;=$J45,AS$7&lt;=$K45),($D45*(1-$P45)/$N45),0))),IF(AND(AS$7&gt;=$J45,AS$7&lt;=$K45),(($D45-$O45)/$N45),0))))),(((IF(Data!$C$2&gt;0,(IF(OR(AS$5=Data!$F$2,AS$5=Data!$G$2,(IF(COUNTIF(Data!$A$2:$A$939,AS$7),AS$7=(VLOOKUP(AS$7,Data!$A$2:$A$852,1,FALSE)),0))),"H",IF(AND(AS$7&gt;=$J45,AS$7&lt;=$L45),($D45*$P45/$M45),0))),IF(AND(AS$7&gt;=$J45,AS$7&lt;=$L45),(($D45*$P45)/$M45),0))))))</f>
        <v>0</v>
      </c>
      <c r="AT46" s="37" t="str">
        <f>IF(AT$7&gt;$L45,(((IF(Data!$C$2&gt;0,(IF(OR(AT$5=Data!$F$2,AT$5=Data!$G$2,(IF(COUNTIF(Data!$A$2:$A$939,AT$7),AT$7=(VLOOKUP(AT$7,Data!$A$2:$A$852,1,FALSE)),0))),"H",IF(AND(AT$7&gt;=$J45,AT$7&lt;=$K45),($D45*(1-$P45)/$N45),0))),IF(AND(AT$7&gt;=$J45,AT$7&lt;=$K45),(($D45-$O45)/$N45),0))))),(((IF(Data!$C$2&gt;0,(IF(OR(AT$5=Data!$F$2,AT$5=Data!$G$2,(IF(COUNTIF(Data!$A$2:$A$939,AT$7),AT$7=(VLOOKUP(AT$7,Data!$A$2:$A$852,1,FALSE)),0))),"H",IF(AND(AT$7&gt;=$J45,AT$7&lt;=$L45),($D45*$P45/$M45),0))),IF(AND(AT$7&gt;=$J45,AT$7&lt;=$L45),(($D45*$P45)/$M45),0))))))</f>
        <v>H</v>
      </c>
      <c r="AU46" s="37" t="str">
        <f>IF(AU$7&gt;$L45,(((IF(Data!$C$2&gt;0,(IF(OR(AU$5=Data!$F$2,AU$5=Data!$G$2,(IF(COUNTIF(Data!$A$2:$A$939,AU$7),AU$7=(VLOOKUP(AU$7,Data!$A$2:$A$852,1,FALSE)),0))),"H",IF(AND(AU$7&gt;=$J45,AU$7&lt;=$K45),($D45*(1-$P45)/$N45),0))),IF(AND(AU$7&gt;=$J45,AU$7&lt;=$K45),(($D45-$O45)/$N45),0))))),(((IF(Data!$C$2&gt;0,(IF(OR(AU$5=Data!$F$2,AU$5=Data!$G$2,(IF(COUNTIF(Data!$A$2:$A$939,AU$7),AU$7=(VLOOKUP(AU$7,Data!$A$2:$A$852,1,FALSE)),0))),"H",IF(AND(AU$7&gt;=$J45,AU$7&lt;=$L45),($D45*$P45/$M45),0))),IF(AND(AU$7&gt;=$J45,AU$7&lt;=$L45),(($D45*$P45)/$M45),0))))))</f>
        <v>H</v>
      </c>
      <c r="AV46" s="37">
        <f>IF(AV$7&gt;$L45,(((IF(Data!$C$2&gt;0,(IF(OR(AV$5=Data!$F$2,AV$5=Data!$G$2,(IF(COUNTIF(Data!$A$2:$A$939,AV$7),AV$7=(VLOOKUP(AV$7,Data!$A$2:$A$852,1,FALSE)),0))),"H",IF(AND(AV$7&gt;=$J45,AV$7&lt;=$K45),($D45*(1-$P45)/$N45),0))),IF(AND(AV$7&gt;=$J45,AV$7&lt;=$K45),(($D45-$O45)/$N45),0))))),(((IF(Data!$C$2&gt;0,(IF(OR(AV$5=Data!$F$2,AV$5=Data!$G$2,(IF(COUNTIF(Data!$A$2:$A$939,AV$7),AV$7=(VLOOKUP(AV$7,Data!$A$2:$A$852,1,FALSE)),0))),"H",IF(AND(AV$7&gt;=$J45,AV$7&lt;=$L45),($D45*$P45/$M45),0))),IF(AND(AV$7&gt;=$J45,AV$7&lt;=$L45),(($D45*$P45)/$M45),0))))))</f>
        <v>0</v>
      </c>
      <c r="AW46" s="37">
        <f>IF(AW$7&gt;$L45,(((IF(Data!$C$2&gt;0,(IF(OR(AW$5=Data!$F$2,AW$5=Data!$G$2,(IF(COUNTIF(Data!$A$2:$A$939,AW$7),AW$7=(VLOOKUP(AW$7,Data!$A$2:$A$852,1,FALSE)),0))),"H",IF(AND(AW$7&gt;=$J45,AW$7&lt;=$K45),($D45*(1-$P45)/$N45),0))),IF(AND(AW$7&gt;=$J45,AW$7&lt;=$K45),(($D45-$O45)/$N45),0))))),(((IF(Data!$C$2&gt;0,(IF(OR(AW$5=Data!$F$2,AW$5=Data!$G$2,(IF(COUNTIF(Data!$A$2:$A$939,AW$7),AW$7=(VLOOKUP(AW$7,Data!$A$2:$A$852,1,FALSE)),0))),"H",IF(AND(AW$7&gt;=$J45,AW$7&lt;=$L45),($D45*$P45/$M45),0))),IF(AND(AW$7&gt;=$J45,AW$7&lt;=$L45),(($D45*$P45)/$M45),0))))))</f>
        <v>0</v>
      </c>
      <c r="AX46" s="37">
        <f>IF(AX$7&gt;$L45,(((IF(Data!$C$2&gt;0,(IF(OR(AX$5=Data!$F$2,AX$5=Data!$G$2,(IF(COUNTIF(Data!$A$2:$A$939,AX$7),AX$7=(VLOOKUP(AX$7,Data!$A$2:$A$852,1,FALSE)),0))),"H",IF(AND(AX$7&gt;=$J45,AX$7&lt;=$K45),($D45*(1-$P45)/$N45),0))),IF(AND(AX$7&gt;=$J45,AX$7&lt;=$K45),(($D45-$O45)/$N45),0))))),(((IF(Data!$C$2&gt;0,(IF(OR(AX$5=Data!$F$2,AX$5=Data!$G$2,(IF(COUNTIF(Data!$A$2:$A$939,AX$7),AX$7=(VLOOKUP(AX$7,Data!$A$2:$A$852,1,FALSE)),0))),"H",IF(AND(AX$7&gt;=$J45,AX$7&lt;=$L45),($D45*$P45/$M45),0))),IF(AND(AX$7&gt;=$J45,AX$7&lt;=$L45),(($D45*$P45)/$M45),0))))))</f>
        <v>0</v>
      </c>
      <c r="AY46" s="37">
        <f>IF(AY$7&gt;$L45,(((IF(Data!$C$2&gt;0,(IF(OR(AY$5=Data!$F$2,AY$5=Data!$G$2,(IF(COUNTIF(Data!$A$2:$A$939,AY$7),AY$7=(VLOOKUP(AY$7,Data!$A$2:$A$852,1,FALSE)),0))),"H",IF(AND(AY$7&gt;=$J45,AY$7&lt;=$K45),($D45*(1-$P45)/$N45),0))),IF(AND(AY$7&gt;=$J45,AY$7&lt;=$K45),(($D45-$O45)/$N45),0))))),(((IF(Data!$C$2&gt;0,(IF(OR(AY$5=Data!$F$2,AY$5=Data!$G$2,(IF(COUNTIF(Data!$A$2:$A$939,AY$7),AY$7=(VLOOKUP(AY$7,Data!$A$2:$A$852,1,FALSE)),0))),"H",IF(AND(AY$7&gt;=$J45,AY$7&lt;=$L45),($D45*$P45/$M45),0))),IF(AND(AY$7&gt;=$J45,AY$7&lt;=$L45),(($D45*$P45)/$M45),0))))))</f>
        <v>0</v>
      </c>
      <c r="AZ46" s="37">
        <f>IF(AZ$7&gt;$L45,(((IF(Data!$C$2&gt;0,(IF(OR(AZ$5=Data!$F$2,AZ$5=Data!$G$2,(IF(COUNTIF(Data!$A$2:$A$939,AZ$7),AZ$7=(VLOOKUP(AZ$7,Data!$A$2:$A$852,1,FALSE)),0))),"H",IF(AND(AZ$7&gt;=$J45,AZ$7&lt;=$K45),($D45*(1-$P45)/$N45),0))),IF(AND(AZ$7&gt;=$J45,AZ$7&lt;=$K45),(($D45-$O45)/$N45),0))))),(((IF(Data!$C$2&gt;0,(IF(OR(AZ$5=Data!$F$2,AZ$5=Data!$G$2,(IF(COUNTIF(Data!$A$2:$A$939,AZ$7),AZ$7=(VLOOKUP(AZ$7,Data!$A$2:$A$852,1,FALSE)),0))),"H",IF(AND(AZ$7&gt;=$J45,AZ$7&lt;=$L45),($D45*$P45/$M45),0))),IF(AND(AZ$7&gt;=$J45,AZ$7&lt;=$L45),(($D45*$P45)/$M45),0))))))</f>
        <v>0</v>
      </c>
      <c r="BA46" s="37" t="str">
        <f>IF(BA$7&gt;$L45,(((IF(Data!$C$2&gt;0,(IF(OR(BA$5=Data!$F$2,BA$5=Data!$G$2,(IF(COUNTIF(Data!$A$2:$A$939,BA$7),BA$7=(VLOOKUP(BA$7,Data!$A$2:$A$852,1,FALSE)),0))),"H",IF(AND(BA$7&gt;=$J45,BA$7&lt;=$K45),($D45*(1-$P45)/$N45),0))),IF(AND(BA$7&gt;=$J45,BA$7&lt;=$K45),(($D45-$O45)/$N45),0))))),(((IF(Data!$C$2&gt;0,(IF(OR(BA$5=Data!$F$2,BA$5=Data!$G$2,(IF(COUNTIF(Data!$A$2:$A$939,BA$7),BA$7=(VLOOKUP(BA$7,Data!$A$2:$A$852,1,FALSE)),0))),"H",IF(AND(BA$7&gt;=$J45,BA$7&lt;=$L45),($D45*$P45/$M45),0))),IF(AND(BA$7&gt;=$J45,BA$7&lt;=$L45),(($D45*$P45)/$M45),0))))))</f>
        <v>H</v>
      </c>
      <c r="BB46" s="37" t="str">
        <f>IF(BB$7&gt;$L45,(((IF(Data!$C$2&gt;0,(IF(OR(BB$5=Data!$F$2,BB$5=Data!$G$2,(IF(COUNTIF(Data!$A$2:$A$939,BB$7),BB$7=(VLOOKUP(BB$7,Data!$A$2:$A$852,1,FALSE)),0))),"H",IF(AND(BB$7&gt;=$J45,BB$7&lt;=$K45),($D45*(1-$P45)/$N45),0))),IF(AND(BB$7&gt;=$J45,BB$7&lt;=$K45),(($D45-$O45)/$N45),0))))),(((IF(Data!$C$2&gt;0,(IF(OR(BB$5=Data!$F$2,BB$5=Data!$G$2,(IF(COUNTIF(Data!$A$2:$A$939,BB$7),BB$7=(VLOOKUP(BB$7,Data!$A$2:$A$852,1,FALSE)),0))),"H",IF(AND(BB$7&gt;=$J45,BB$7&lt;=$L45),($D45*$P45/$M45),0))),IF(AND(BB$7&gt;=$J45,BB$7&lt;=$L45),(($D45*$P45)/$M45),0))))))</f>
        <v>H</v>
      </c>
      <c r="BC46" s="37">
        <f>IF(BC$7&gt;$L45,(((IF(Data!$C$2&gt;0,(IF(OR(BC$5=Data!$F$2,BC$5=Data!$G$2,(IF(COUNTIF(Data!$A$2:$A$939,BC$7),BC$7=(VLOOKUP(BC$7,Data!$A$2:$A$852,1,FALSE)),0))),"H",IF(AND(BC$7&gt;=$J45,BC$7&lt;=$K45),($D45*(1-$P45)/$N45),0))),IF(AND(BC$7&gt;=$J45,BC$7&lt;=$K45),(($D45-$O45)/$N45),0))))),(((IF(Data!$C$2&gt;0,(IF(OR(BC$5=Data!$F$2,BC$5=Data!$G$2,(IF(COUNTIF(Data!$A$2:$A$939,BC$7),BC$7=(VLOOKUP(BC$7,Data!$A$2:$A$852,1,FALSE)),0))),"H",IF(AND(BC$7&gt;=$J45,BC$7&lt;=$L45),($D45*$P45/$M45),0))),IF(AND(BC$7&gt;=$J45,BC$7&lt;=$L45),(($D45*$P45)/$M45),0))))))</f>
        <v>0</v>
      </c>
      <c r="BD46" s="37">
        <f>IF(BD$7&gt;$L45,(((IF(Data!$C$2&gt;0,(IF(OR(BD$5=Data!$F$2,BD$5=Data!$G$2,(IF(COUNTIF(Data!$A$2:$A$939,BD$7),BD$7=(VLOOKUP(BD$7,Data!$A$2:$A$852,1,FALSE)),0))),"H",IF(AND(BD$7&gt;=$J45,BD$7&lt;=$K45),($D45*(1-$P45)/$N45),0))),IF(AND(BD$7&gt;=$J45,BD$7&lt;=$K45),(($D45-$O45)/$N45),0))))),(((IF(Data!$C$2&gt;0,(IF(OR(BD$5=Data!$F$2,BD$5=Data!$G$2,(IF(COUNTIF(Data!$A$2:$A$939,BD$7),BD$7=(VLOOKUP(BD$7,Data!$A$2:$A$852,1,FALSE)),0))),"H",IF(AND(BD$7&gt;=$J45,BD$7&lt;=$L45),($D45*$P45/$M45),0))),IF(AND(BD$7&gt;=$J45,BD$7&lt;=$L45),(($D45*$P45)/$M45),0))))))</f>
        <v>0</v>
      </c>
      <c r="BE46" s="37">
        <f>IF(BE$7&gt;$L45,(((IF(Data!$C$2&gt;0,(IF(OR(BE$5=Data!$F$2,BE$5=Data!$G$2,(IF(COUNTIF(Data!$A$2:$A$939,BE$7),BE$7=(VLOOKUP(BE$7,Data!$A$2:$A$852,1,FALSE)),0))),"H",IF(AND(BE$7&gt;=$J45,BE$7&lt;=$K45),($D45*(1-$P45)/$N45),0))),IF(AND(BE$7&gt;=$J45,BE$7&lt;=$K45),(($D45-$O45)/$N45),0))))),(((IF(Data!$C$2&gt;0,(IF(OR(BE$5=Data!$F$2,BE$5=Data!$G$2,(IF(COUNTIF(Data!$A$2:$A$939,BE$7),BE$7=(VLOOKUP(BE$7,Data!$A$2:$A$852,1,FALSE)),0))),"H",IF(AND(BE$7&gt;=$J45,BE$7&lt;=$L45),($D45*$P45/$M45),0))),IF(AND(BE$7&gt;=$J45,BE$7&lt;=$L45),(($D45*$P45)/$M45),0))))))</f>
        <v>0</v>
      </c>
      <c r="BF46" s="37">
        <f>IF(BF$7&gt;$L45,(((IF(Data!$C$2&gt;0,(IF(OR(BF$5=Data!$F$2,BF$5=Data!$G$2,(IF(COUNTIF(Data!$A$2:$A$939,BF$7),BF$7=(VLOOKUP(BF$7,Data!$A$2:$A$852,1,FALSE)),0))),"H",IF(AND(BF$7&gt;=$J45,BF$7&lt;=$K45),($D45*(1-$P45)/$N45),0))),IF(AND(BF$7&gt;=$J45,BF$7&lt;=$K45),(($D45-$O45)/$N45),0))))),(((IF(Data!$C$2&gt;0,(IF(OR(BF$5=Data!$F$2,BF$5=Data!$G$2,(IF(COUNTIF(Data!$A$2:$A$939,BF$7),BF$7=(VLOOKUP(BF$7,Data!$A$2:$A$852,1,FALSE)),0))),"H",IF(AND(BF$7&gt;=$J45,BF$7&lt;=$L45),($D45*$P45/$M45),0))),IF(AND(BF$7&gt;=$J45,BF$7&lt;=$L45),(($D45*$P45)/$M45),0))))))</f>
        <v>0</v>
      </c>
      <c r="BG46" s="37">
        <f>IF(BG$7&gt;$L45,(((IF(Data!$C$2&gt;0,(IF(OR(BG$5=Data!$F$2,BG$5=Data!$G$2,(IF(COUNTIF(Data!$A$2:$A$939,BG$7),BG$7=(VLOOKUP(BG$7,Data!$A$2:$A$852,1,FALSE)),0))),"H",IF(AND(BG$7&gt;=$J45,BG$7&lt;=$K45),($D45*(1-$P45)/$N45),0))),IF(AND(BG$7&gt;=$J45,BG$7&lt;=$K45),(($D45-$O45)/$N45),0))))),(((IF(Data!$C$2&gt;0,(IF(OR(BG$5=Data!$F$2,BG$5=Data!$G$2,(IF(COUNTIF(Data!$A$2:$A$939,BG$7),BG$7=(VLOOKUP(BG$7,Data!$A$2:$A$852,1,FALSE)),0))),"H",IF(AND(BG$7&gt;=$J45,BG$7&lt;=$L45),($D45*$P45/$M45),0))),IF(AND(BG$7&gt;=$J45,BG$7&lt;=$L45),(($D45*$P45)/$M45),0))))))</f>
        <v>0</v>
      </c>
      <c r="BH46" s="37" t="str">
        <f>IF(BH$7&gt;$L45,(((IF(Data!$C$2&gt;0,(IF(OR(BH$5=Data!$F$2,BH$5=Data!$G$2,(IF(COUNTIF(Data!$A$2:$A$939,BH$7),BH$7=(VLOOKUP(BH$7,Data!$A$2:$A$852,1,FALSE)),0))),"H",IF(AND(BH$7&gt;=$J45,BH$7&lt;=$K45),($D45*(1-$P45)/$N45),0))),IF(AND(BH$7&gt;=$J45,BH$7&lt;=$K45),(($D45-$O45)/$N45),0))))),(((IF(Data!$C$2&gt;0,(IF(OR(BH$5=Data!$F$2,BH$5=Data!$G$2,(IF(COUNTIF(Data!$A$2:$A$939,BH$7),BH$7=(VLOOKUP(BH$7,Data!$A$2:$A$852,1,FALSE)),0))),"H",IF(AND(BH$7&gt;=$J45,BH$7&lt;=$L45),($D45*$P45/$M45),0))),IF(AND(BH$7&gt;=$J45,BH$7&lt;=$L45),(($D45*$P45)/$M45),0))))))</f>
        <v>H</v>
      </c>
      <c r="BI46" s="37" t="str">
        <f>IF(BI$7&gt;$L45,(((IF(Data!$C$2&gt;0,(IF(OR(BI$5=Data!$F$2,BI$5=Data!$G$2,(IF(COUNTIF(Data!$A$2:$A$939,BI$7),BI$7=(VLOOKUP(BI$7,Data!$A$2:$A$852,1,FALSE)),0))),"H",IF(AND(BI$7&gt;=$J45,BI$7&lt;=$K45),($D45*(1-$P45)/$N45),0))),IF(AND(BI$7&gt;=$J45,BI$7&lt;=$K45),(($D45-$O45)/$N45),0))))),(((IF(Data!$C$2&gt;0,(IF(OR(BI$5=Data!$F$2,BI$5=Data!$G$2,(IF(COUNTIF(Data!$A$2:$A$939,BI$7),BI$7=(VLOOKUP(BI$7,Data!$A$2:$A$852,1,FALSE)),0))),"H",IF(AND(BI$7&gt;=$J45,BI$7&lt;=$L45),($D45*$P45/$M45),0))),IF(AND(BI$7&gt;=$J45,BI$7&lt;=$L45),(($D45*$P45)/$M45),0))))))</f>
        <v>H</v>
      </c>
      <c r="BJ46" s="37">
        <f>IF(BJ$7&gt;$L45,(((IF(Data!$C$2&gt;0,(IF(OR(BJ$5=Data!$F$2,BJ$5=Data!$G$2,(IF(COUNTIF(Data!$A$2:$A$939,BJ$7),BJ$7=(VLOOKUP(BJ$7,Data!$A$2:$A$852,1,FALSE)),0))),"H",IF(AND(BJ$7&gt;=$J45,BJ$7&lt;=$K45),($D45*(1-$P45)/$N45),0))),IF(AND(BJ$7&gt;=$J45,BJ$7&lt;=$K45),(($D45-$O45)/$N45),0))))),(((IF(Data!$C$2&gt;0,(IF(OR(BJ$5=Data!$F$2,BJ$5=Data!$G$2,(IF(COUNTIF(Data!$A$2:$A$939,BJ$7),BJ$7=(VLOOKUP(BJ$7,Data!$A$2:$A$852,1,FALSE)),0))),"H",IF(AND(BJ$7&gt;=$J45,BJ$7&lt;=$L45),($D45*$P45/$M45),0))),IF(AND(BJ$7&gt;=$J45,BJ$7&lt;=$L45),(($D45*$P45)/$M45),0))))))</f>
        <v>0</v>
      </c>
      <c r="BK46" s="37">
        <f>IF(BK$7&gt;$L45,(((IF(Data!$C$2&gt;0,(IF(OR(BK$5=Data!$F$2,BK$5=Data!$G$2,(IF(COUNTIF(Data!$A$2:$A$939,BK$7),BK$7=(VLOOKUP(BK$7,Data!$A$2:$A$852,1,FALSE)),0))),"H",IF(AND(BK$7&gt;=$J45,BK$7&lt;=$K45),($D45*(1-$P45)/$N45),0))),IF(AND(BK$7&gt;=$J45,BK$7&lt;=$K45),(($D45-$O45)/$N45),0))))),(((IF(Data!$C$2&gt;0,(IF(OR(BK$5=Data!$F$2,BK$5=Data!$G$2,(IF(COUNTIF(Data!$A$2:$A$939,BK$7),BK$7=(VLOOKUP(BK$7,Data!$A$2:$A$852,1,FALSE)),0))),"H",IF(AND(BK$7&gt;=$J45,BK$7&lt;=$L45),($D45*$P45/$M45),0))),IF(AND(BK$7&gt;=$J45,BK$7&lt;=$L45),(($D45*$P45)/$M45),0))))))</f>
        <v>0</v>
      </c>
      <c r="BL46" s="37">
        <f>IF(BL$7&gt;$L45,(((IF(Data!$C$2&gt;0,(IF(OR(BL$5=Data!$F$2,BL$5=Data!$G$2,(IF(COUNTIF(Data!$A$2:$A$939,BL$7),BL$7=(VLOOKUP(BL$7,Data!$A$2:$A$852,1,FALSE)),0))),"H",IF(AND(BL$7&gt;=$J45,BL$7&lt;=$K45),($D45*(1-$P45)/$N45),0))),IF(AND(BL$7&gt;=$J45,BL$7&lt;=$K45),(($D45-$O45)/$N45),0))))),(((IF(Data!$C$2&gt;0,(IF(OR(BL$5=Data!$F$2,BL$5=Data!$G$2,(IF(COUNTIF(Data!$A$2:$A$939,BL$7),BL$7=(VLOOKUP(BL$7,Data!$A$2:$A$852,1,FALSE)),0))),"H",IF(AND(BL$7&gt;=$J45,BL$7&lt;=$L45),($D45*$P45/$M45),0))),IF(AND(BL$7&gt;=$J45,BL$7&lt;=$L45),(($D45*$P45)/$M45),0))))))</f>
        <v>0</v>
      </c>
      <c r="BM46" s="37">
        <f>IF(BM$7&gt;$L45,(((IF(Data!$C$2&gt;0,(IF(OR(BM$5=Data!$F$2,BM$5=Data!$G$2,(IF(COUNTIF(Data!$A$2:$A$939,BM$7),BM$7=(VLOOKUP(BM$7,Data!$A$2:$A$852,1,FALSE)),0))),"H",IF(AND(BM$7&gt;=$J45,BM$7&lt;=$K45),($D45*(1-$P45)/$N45),0))),IF(AND(BM$7&gt;=$J45,BM$7&lt;=$K45),(($D45-$O45)/$N45),0))))),(((IF(Data!$C$2&gt;0,(IF(OR(BM$5=Data!$F$2,BM$5=Data!$G$2,(IF(COUNTIF(Data!$A$2:$A$939,BM$7),BM$7=(VLOOKUP(BM$7,Data!$A$2:$A$852,1,FALSE)),0))),"H",IF(AND(BM$7&gt;=$J45,BM$7&lt;=$L45),($D45*$P45/$M45),0))),IF(AND(BM$7&gt;=$J45,BM$7&lt;=$L45),(($D45*$P45)/$M45),0))))))</f>
        <v>0</v>
      </c>
      <c r="BN46" s="37">
        <f>IF(BN$7&gt;$L45,(((IF(Data!$C$2&gt;0,(IF(OR(BN$5=Data!$F$2,BN$5=Data!$G$2,(IF(COUNTIF(Data!$A$2:$A$939,BN$7),BN$7=(VLOOKUP(BN$7,Data!$A$2:$A$852,1,FALSE)),0))),"H",IF(AND(BN$7&gt;=$J45,BN$7&lt;=$K45),($D45*(1-$P45)/$N45),0))),IF(AND(BN$7&gt;=$J45,BN$7&lt;=$K45),(($D45-$O45)/$N45),0))))),(((IF(Data!$C$2&gt;0,(IF(OR(BN$5=Data!$F$2,BN$5=Data!$G$2,(IF(COUNTIF(Data!$A$2:$A$939,BN$7),BN$7=(VLOOKUP(BN$7,Data!$A$2:$A$852,1,FALSE)),0))),"H",IF(AND(BN$7&gt;=$J45,BN$7&lt;=$L45),($D45*$P45/$M45),0))),IF(AND(BN$7&gt;=$J45,BN$7&lt;=$L45),(($D45*$P45)/$M45),0))))))</f>
        <v>0</v>
      </c>
      <c r="BO46" s="37" t="str">
        <f>IF(BO$7&gt;$L45,(((IF(Data!$C$2&gt;0,(IF(OR(BO$5=Data!$F$2,BO$5=Data!$G$2,(IF(COUNTIF(Data!$A$2:$A$939,BO$7),BO$7=(VLOOKUP(BO$7,Data!$A$2:$A$852,1,FALSE)),0))),"H",IF(AND(BO$7&gt;=$J45,BO$7&lt;=$K45),($D45*(1-$P45)/$N45),0))),IF(AND(BO$7&gt;=$J45,BO$7&lt;=$K45),(($D45-$O45)/$N45),0))))),(((IF(Data!$C$2&gt;0,(IF(OR(BO$5=Data!$F$2,BO$5=Data!$G$2,(IF(COUNTIF(Data!$A$2:$A$939,BO$7),BO$7=(VLOOKUP(BO$7,Data!$A$2:$A$852,1,FALSE)),0))),"H",IF(AND(BO$7&gt;=$J45,BO$7&lt;=$L45),($D45*$P45/$M45),0))),IF(AND(BO$7&gt;=$J45,BO$7&lt;=$L45),(($D45*$P45)/$M45),0))))))</f>
        <v>H</v>
      </c>
      <c r="BP46" s="37" t="str">
        <f>IF(BP$7&gt;$L45,(((IF(Data!$C$2&gt;0,(IF(OR(BP$5=Data!$F$2,BP$5=Data!$G$2,(IF(COUNTIF(Data!$A$2:$A$939,BP$7),BP$7=(VLOOKUP(BP$7,Data!$A$2:$A$852,1,FALSE)),0))),"H",IF(AND(BP$7&gt;=$J45,BP$7&lt;=$K45),($D45*(1-$P45)/$N45),0))),IF(AND(BP$7&gt;=$J45,BP$7&lt;=$K45),(($D45-$O45)/$N45),0))))),(((IF(Data!$C$2&gt;0,(IF(OR(BP$5=Data!$F$2,BP$5=Data!$G$2,(IF(COUNTIF(Data!$A$2:$A$939,BP$7),BP$7=(VLOOKUP(BP$7,Data!$A$2:$A$852,1,FALSE)),0))),"H",IF(AND(BP$7&gt;=$J45,BP$7&lt;=$L45),($D45*$P45/$M45),0))),IF(AND(BP$7&gt;=$J45,BP$7&lt;=$L45),(($D45*$P45)/$M45),0))))))</f>
        <v>H</v>
      </c>
      <c r="BQ46" s="37">
        <f>IF(BQ$7&gt;$L45,(((IF(Data!$C$2&gt;0,(IF(OR(BQ$5=Data!$F$2,BQ$5=Data!$G$2,(IF(COUNTIF(Data!$A$2:$A$939,BQ$7),BQ$7=(VLOOKUP(BQ$7,Data!$A$2:$A$852,1,FALSE)),0))),"H",IF(AND(BQ$7&gt;=$J45,BQ$7&lt;=$K45),($D45*(1-$P45)/$N45),0))),IF(AND(BQ$7&gt;=$J45,BQ$7&lt;=$K45),(($D45-$O45)/$N45),0))))),(((IF(Data!$C$2&gt;0,(IF(OR(BQ$5=Data!$F$2,BQ$5=Data!$G$2,(IF(COUNTIF(Data!$A$2:$A$939,BQ$7),BQ$7=(VLOOKUP(BQ$7,Data!$A$2:$A$852,1,FALSE)),0))),"H",IF(AND(BQ$7&gt;=$J45,BQ$7&lt;=$L45),($D45*$P45/$M45),0))),IF(AND(BQ$7&gt;=$J45,BQ$7&lt;=$L45),(($D45*$P45)/$M45),0))))))</f>
        <v>0</v>
      </c>
      <c r="BR46" s="37">
        <f>IF(BR$7&gt;$L45,(((IF(Data!$C$2&gt;0,(IF(OR(BR$5=Data!$F$2,BR$5=Data!$G$2,(IF(COUNTIF(Data!$A$2:$A$939,BR$7),BR$7=(VLOOKUP(BR$7,Data!$A$2:$A$852,1,FALSE)),0))),"H",IF(AND(BR$7&gt;=$J45,BR$7&lt;=$K45),($D45*(1-$P45)/$N45),0))),IF(AND(BR$7&gt;=$J45,BR$7&lt;=$K45),(($D45-$O45)/$N45),0))))),(((IF(Data!$C$2&gt;0,(IF(OR(BR$5=Data!$F$2,BR$5=Data!$G$2,(IF(COUNTIF(Data!$A$2:$A$939,BR$7),BR$7=(VLOOKUP(BR$7,Data!$A$2:$A$852,1,FALSE)),0))),"H",IF(AND(BR$7&gt;=$J45,BR$7&lt;=$L45),($D45*$P45/$M45),0))),IF(AND(BR$7&gt;=$J45,BR$7&lt;=$L45),(($D45*$P45)/$M45),0))))))</f>
        <v>0</v>
      </c>
      <c r="BS46" s="37">
        <f>IF(BS$7&gt;$L45,(((IF(Data!$C$2&gt;0,(IF(OR(BS$5=Data!$F$2,BS$5=Data!$G$2,(IF(COUNTIF(Data!$A$2:$A$939,BS$7),BS$7=(VLOOKUP(BS$7,Data!$A$2:$A$852,1,FALSE)),0))),"H",IF(AND(BS$7&gt;=$J45,BS$7&lt;=$K45),($D45*(1-$P45)/$N45),0))),IF(AND(BS$7&gt;=$J45,BS$7&lt;=$K45),(($D45-$O45)/$N45),0))))),(((IF(Data!$C$2&gt;0,(IF(OR(BS$5=Data!$F$2,BS$5=Data!$G$2,(IF(COUNTIF(Data!$A$2:$A$939,BS$7),BS$7=(VLOOKUP(BS$7,Data!$A$2:$A$852,1,FALSE)),0))),"H",IF(AND(BS$7&gt;=$J45,BS$7&lt;=$L45),($D45*$P45/$M45),0))),IF(AND(BS$7&gt;=$J45,BS$7&lt;=$L45),(($D45*$P45)/$M45),0))))))</f>
        <v>0</v>
      </c>
      <c r="BT46" s="37">
        <f>IF(BT$7&gt;$L45,(((IF(Data!$C$2&gt;0,(IF(OR(BT$5=Data!$F$2,BT$5=Data!$G$2,(IF(COUNTIF(Data!$A$2:$A$939,BT$7),BT$7=(VLOOKUP(BT$7,Data!$A$2:$A$852,1,FALSE)),0))),"H",IF(AND(BT$7&gt;=$J45,BT$7&lt;=$K45),($D45*(1-$P45)/$N45),0))),IF(AND(BT$7&gt;=$J45,BT$7&lt;=$K45),(($D45-$O45)/$N45),0))))),(((IF(Data!$C$2&gt;0,(IF(OR(BT$5=Data!$F$2,BT$5=Data!$G$2,(IF(COUNTIF(Data!$A$2:$A$939,BT$7),BT$7=(VLOOKUP(BT$7,Data!$A$2:$A$852,1,FALSE)),0))),"H",IF(AND(BT$7&gt;=$J45,BT$7&lt;=$L45),($D45*$P45/$M45),0))),IF(AND(BT$7&gt;=$J45,BT$7&lt;=$L45),(($D45*$P45)/$M45),0))))))</f>
        <v>0</v>
      </c>
      <c r="BU46" s="37">
        <f>IF(BU$7&gt;$L45,(((IF(Data!$C$2&gt;0,(IF(OR(BU$5=Data!$F$2,BU$5=Data!$G$2,(IF(COUNTIF(Data!$A$2:$A$939,BU$7),BU$7=(VLOOKUP(BU$7,Data!$A$2:$A$852,1,FALSE)),0))),"H",IF(AND(BU$7&gt;=$J45,BU$7&lt;=$K45),($D45*(1-$P45)/$N45),0))),IF(AND(BU$7&gt;=$J45,BU$7&lt;=$K45),(($D45-$O45)/$N45),0))))),(((IF(Data!$C$2&gt;0,(IF(OR(BU$5=Data!$F$2,BU$5=Data!$G$2,(IF(COUNTIF(Data!$A$2:$A$939,BU$7),BU$7=(VLOOKUP(BU$7,Data!$A$2:$A$852,1,FALSE)),0))),"H",IF(AND(BU$7&gt;=$J45,BU$7&lt;=$L45),($D45*$P45/$M45),0))),IF(AND(BU$7&gt;=$J45,BU$7&lt;=$L45),(($D45*$P45)/$M45),0))))))</f>
        <v>0</v>
      </c>
      <c r="BV46" s="37" t="str">
        <f>IF(BV$7&gt;$L45,(((IF(Data!$C$2&gt;0,(IF(OR(BV$5=Data!$F$2,BV$5=Data!$G$2,(IF(COUNTIF(Data!$A$2:$A$939,BV$7),BV$7=(VLOOKUP(BV$7,Data!$A$2:$A$852,1,FALSE)),0))),"H",IF(AND(BV$7&gt;=$J45,BV$7&lt;=$K45),($D45*(1-$P45)/$N45),0))),IF(AND(BV$7&gt;=$J45,BV$7&lt;=$K45),(($D45-$O45)/$N45),0))))),(((IF(Data!$C$2&gt;0,(IF(OR(BV$5=Data!$F$2,BV$5=Data!$G$2,(IF(COUNTIF(Data!$A$2:$A$939,BV$7),BV$7=(VLOOKUP(BV$7,Data!$A$2:$A$852,1,FALSE)),0))),"H",IF(AND(BV$7&gt;=$J45,BV$7&lt;=$L45),($D45*$P45/$M45),0))),IF(AND(BV$7&gt;=$J45,BV$7&lt;=$L45),(($D45*$P45)/$M45),0))))))</f>
        <v>H</v>
      </c>
      <c r="BW46" s="37" t="str">
        <f>IF(BW$7&gt;$L45,(((IF(Data!$C$2&gt;0,(IF(OR(BW$5=Data!$F$2,BW$5=Data!$G$2,(IF(COUNTIF(Data!$A$2:$A$939,BW$7),BW$7=(VLOOKUP(BW$7,Data!$A$2:$A$852,1,FALSE)),0))),"H",IF(AND(BW$7&gt;=$J45,BW$7&lt;=$K45),($D45*(1-$P45)/$N45),0))),IF(AND(BW$7&gt;=$J45,BW$7&lt;=$K45),(($D45-$O45)/$N45),0))))),(((IF(Data!$C$2&gt;0,(IF(OR(BW$5=Data!$F$2,BW$5=Data!$G$2,(IF(COUNTIF(Data!$A$2:$A$939,BW$7),BW$7=(VLOOKUP(BW$7,Data!$A$2:$A$852,1,FALSE)),0))),"H",IF(AND(BW$7&gt;=$J45,BW$7&lt;=$L45),($D45*$P45/$M45),0))),IF(AND(BW$7&gt;=$J45,BW$7&lt;=$L45),(($D45*$P45)/$M45),0))))))</f>
        <v>H</v>
      </c>
      <c r="BX46" s="37">
        <f>IF(BX$7&gt;$L45,(((IF(Data!$C$2&gt;0,(IF(OR(BX$5=Data!$F$2,BX$5=Data!$G$2,(IF(COUNTIF(Data!$A$2:$A$939,BX$7),BX$7=(VLOOKUP(BX$7,Data!$A$2:$A$852,1,FALSE)),0))),"H",IF(AND(BX$7&gt;=$J45,BX$7&lt;=$K45),($D45*(1-$P45)/$N45),0))),IF(AND(BX$7&gt;=$J45,BX$7&lt;=$K45),(($D45-$O45)/$N45),0))))),(((IF(Data!$C$2&gt;0,(IF(OR(BX$5=Data!$F$2,BX$5=Data!$G$2,(IF(COUNTIF(Data!$A$2:$A$939,BX$7),BX$7=(VLOOKUP(BX$7,Data!$A$2:$A$852,1,FALSE)),0))),"H",IF(AND(BX$7&gt;=$J45,BX$7&lt;=$L45),($D45*$P45/$M45),0))),IF(AND(BX$7&gt;=$J45,BX$7&lt;=$L45),(($D45*$P45)/$M45),0))))))</f>
        <v>0</v>
      </c>
      <c r="BY46" s="37">
        <f>IF(BY$7&gt;$L45,(((IF(Data!$C$2&gt;0,(IF(OR(BY$5=Data!$F$2,BY$5=Data!$G$2,(IF(COUNTIF(Data!$A$2:$A$939,BY$7),BY$7=(VLOOKUP(BY$7,Data!$A$2:$A$852,1,FALSE)),0))),"H",IF(AND(BY$7&gt;=$J45,BY$7&lt;=$K45),($D45*(1-$P45)/$N45),0))),IF(AND(BY$7&gt;=$J45,BY$7&lt;=$K45),(($D45-$O45)/$N45),0))))),(((IF(Data!$C$2&gt;0,(IF(OR(BY$5=Data!$F$2,BY$5=Data!$G$2,(IF(COUNTIF(Data!$A$2:$A$939,BY$7),BY$7=(VLOOKUP(BY$7,Data!$A$2:$A$852,1,FALSE)),0))),"H",IF(AND(BY$7&gt;=$J45,BY$7&lt;=$L45),($D45*$P45/$M45),0))),IF(AND(BY$7&gt;=$J45,BY$7&lt;=$L45),(($D45*$P45)/$M45),0))))))</f>
        <v>0</v>
      </c>
      <c r="BZ46" s="37">
        <f>IF(BZ$7&gt;$L45,(((IF(Data!$C$2&gt;0,(IF(OR(BZ$5=Data!$F$2,BZ$5=Data!$G$2,(IF(COUNTIF(Data!$A$2:$A$939,BZ$7),BZ$7=(VLOOKUP(BZ$7,Data!$A$2:$A$852,1,FALSE)),0))),"H",IF(AND(BZ$7&gt;=$J45,BZ$7&lt;=$K45),($D45*(1-$P45)/$N45),0))),IF(AND(BZ$7&gt;=$J45,BZ$7&lt;=$K45),(($D45-$O45)/$N45),0))))),(((IF(Data!$C$2&gt;0,(IF(OR(BZ$5=Data!$F$2,BZ$5=Data!$G$2,(IF(COUNTIF(Data!$A$2:$A$939,BZ$7),BZ$7=(VLOOKUP(BZ$7,Data!$A$2:$A$852,1,FALSE)),0))),"H",IF(AND(BZ$7&gt;=$J45,BZ$7&lt;=$L45),($D45*$P45/$M45),0))),IF(AND(BZ$7&gt;=$J45,BZ$7&lt;=$L45),(($D45*$P45)/$M45),0))))))</f>
        <v>0</v>
      </c>
      <c r="CA46" s="37">
        <f>IF(CA$7&gt;$L45,(((IF(Data!$C$2&gt;0,(IF(OR(CA$5=Data!$F$2,CA$5=Data!$G$2,(IF(COUNTIF(Data!$A$2:$A$939,CA$7),CA$7=(VLOOKUP(CA$7,Data!$A$2:$A$852,1,FALSE)),0))),"H",IF(AND(CA$7&gt;=$J45,CA$7&lt;=$K45),($D45*(1-$P45)/$N45),0))),IF(AND(CA$7&gt;=$J45,CA$7&lt;=$K45),(($D45-$O45)/$N45),0))))),(((IF(Data!$C$2&gt;0,(IF(OR(CA$5=Data!$F$2,CA$5=Data!$G$2,(IF(COUNTIF(Data!$A$2:$A$939,CA$7),CA$7=(VLOOKUP(CA$7,Data!$A$2:$A$852,1,FALSE)),0))),"H",IF(AND(CA$7&gt;=$J45,CA$7&lt;=$L45),($D45*$P45/$M45),0))),IF(AND(CA$7&gt;=$J45,CA$7&lt;=$L45),(($D45*$P45)/$M45),0))))))</f>
        <v>0</v>
      </c>
      <c r="CB46" s="37">
        <f>IF(CB$7&gt;$L45,(((IF(Data!$C$2&gt;0,(IF(OR(CB$5=Data!$F$2,CB$5=Data!$G$2,(IF(COUNTIF(Data!$A$2:$A$939,CB$7),CB$7=(VLOOKUP(CB$7,Data!$A$2:$A$852,1,FALSE)),0))),"H",IF(AND(CB$7&gt;=$J45,CB$7&lt;=$K45),($D45*(1-$P45)/$N45),0))),IF(AND(CB$7&gt;=$J45,CB$7&lt;=$K45),(($D45-$O45)/$N45),0))))),(((IF(Data!$C$2&gt;0,(IF(OR(CB$5=Data!$F$2,CB$5=Data!$G$2,(IF(COUNTIF(Data!$A$2:$A$939,CB$7),CB$7=(VLOOKUP(CB$7,Data!$A$2:$A$852,1,FALSE)),0))),"H",IF(AND(CB$7&gt;=$J45,CB$7&lt;=$L45),($D45*$P45/$M45),0))),IF(AND(CB$7&gt;=$J45,CB$7&lt;=$L45),(($D45*$P45)/$M45),0))))))</f>
        <v>0</v>
      </c>
      <c r="CC46" s="37" t="str">
        <f>IF(CC$7&gt;$L45,(((IF(Data!$C$2&gt;0,(IF(OR(CC$5=Data!$F$2,CC$5=Data!$G$2,(IF(COUNTIF(Data!$A$2:$A$939,CC$7),CC$7=(VLOOKUP(CC$7,Data!$A$2:$A$852,1,FALSE)),0))),"H",IF(AND(CC$7&gt;=$J45,CC$7&lt;=$K45),($D45*(1-$P45)/$N45),0))),IF(AND(CC$7&gt;=$J45,CC$7&lt;=$K45),(($D45-$O45)/$N45),0))))),(((IF(Data!$C$2&gt;0,(IF(OR(CC$5=Data!$F$2,CC$5=Data!$G$2,(IF(COUNTIF(Data!$A$2:$A$939,CC$7),CC$7=(VLOOKUP(CC$7,Data!$A$2:$A$852,1,FALSE)),0))),"H",IF(AND(CC$7&gt;=$J45,CC$7&lt;=$L45),($D45*$P45/$M45),0))),IF(AND(CC$7&gt;=$J45,CC$7&lt;=$L45),(($D45*$P45)/$M45),0))))))</f>
        <v>H</v>
      </c>
      <c r="CD46" s="37" t="str">
        <f>IF(CD$7&gt;$L45,(((IF(Data!$C$2&gt;0,(IF(OR(CD$5=Data!$F$2,CD$5=Data!$G$2,(IF(COUNTIF(Data!$A$2:$A$939,CD$7),CD$7=(VLOOKUP(CD$7,Data!$A$2:$A$852,1,FALSE)),0))),"H",IF(AND(CD$7&gt;=$J45,CD$7&lt;=$K45),($D45*(1-$P45)/$N45),0))),IF(AND(CD$7&gt;=$J45,CD$7&lt;=$K45),(($D45-$O45)/$N45),0))))),(((IF(Data!$C$2&gt;0,(IF(OR(CD$5=Data!$F$2,CD$5=Data!$G$2,(IF(COUNTIF(Data!$A$2:$A$939,CD$7),CD$7=(VLOOKUP(CD$7,Data!$A$2:$A$852,1,FALSE)),0))),"H",IF(AND(CD$7&gt;=$J45,CD$7&lt;=$L45),($D45*$P45/$M45),0))),IF(AND(CD$7&gt;=$J45,CD$7&lt;=$L45),(($D45*$P45)/$M45),0))))))</f>
        <v>H</v>
      </c>
      <c r="CE46" s="37">
        <f>IF(CE$7&gt;$L45,(((IF(Data!$C$2&gt;0,(IF(OR(CE$5=Data!$F$2,CE$5=Data!$G$2,(IF(COUNTIF(Data!$A$2:$A$939,CE$7),CE$7=(VLOOKUP(CE$7,Data!$A$2:$A$852,1,FALSE)),0))),"H",IF(AND(CE$7&gt;=$J45,CE$7&lt;=$K45),($D45*(1-$P45)/$N45),0))),IF(AND(CE$7&gt;=$J45,CE$7&lt;=$K45),(($D45-$O45)/$N45),0))))),(((IF(Data!$C$2&gt;0,(IF(OR(CE$5=Data!$F$2,CE$5=Data!$G$2,(IF(COUNTIF(Data!$A$2:$A$939,CE$7),CE$7=(VLOOKUP(CE$7,Data!$A$2:$A$852,1,FALSE)),0))),"H",IF(AND(CE$7&gt;=$J45,CE$7&lt;=$L45),($D45*$P45/$M45),0))),IF(AND(CE$7&gt;=$J45,CE$7&lt;=$L45),(($D45*$P45)/$M45),0))))))</f>
        <v>0</v>
      </c>
      <c r="CF46" s="37">
        <f>IF(CF$7&gt;$L45,(((IF(Data!$C$2&gt;0,(IF(OR(CF$5=Data!$F$2,CF$5=Data!$G$2,(IF(COUNTIF(Data!$A$2:$A$939,CF$7),CF$7=(VLOOKUP(CF$7,Data!$A$2:$A$852,1,FALSE)),0))),"H",IF(AND(CF$7&gt;=$J45,CF$7&lt;=$K45),($D45*(1-$P45)/$N45),0))),IF(AND(CF$7&gt;=$J45,CF$7&lt;=$K45),(($D45-$O45)/$N45),0))))),(((IF(Data!$C$2&gt;0,(IF(OR(CF$5=Data!$F$2,CF$5=Data!$G$2,(IF(COUNTIF(Data!$A$2:$A$939,CF$7),CF$7=(VLOOKUP(CF$7,Data!$A$2:$A$852,1,FALSE)),0))),"H",IF(AND(CF$7&gt;=$J45,CF$7&lt;=$L45),($D45*$P45/$M45),0))),IF(AND(CF$7&gt;=$J45,CF$7&lt;=$L45),(($D45*$P45)/$M45),0))))))</f>
        <v>0</v>
      </c>
      <c r="CG46" s="37">
        <f>IF(CG$7&gt;$L45,(((IF(Data!$C$2&gt;0,(IF(OR(CG$5=Data!$F$2,CG$5=Data!$G$2,(IF(COUNTIF(Data!$A$2:$A$939,CG$7),CG$7=(VLOOKUP(CG$7,Data!$A$2:$A$852,1,FALSE)),0))),"H",IF(AND(CG$7&gt;=$J45,CG$7&lt;=$K45),($D45*(1-$P45)/$N45),0))),IF(AND(CG$7&gt;=$J45,CG$7&lt;=$K45),(($D45-$O45)/$N45),0))))),(((IF(Data!$C$2&gt;0,(IF(OR(CG$5=Data!$F$2,CG$5=Data!$G$2,(IF(COUNTIF(Data!$A$2:$A$939,CG$7),CG$7=(VLOOKUP(CG$7,Data!$A$2:$A$852,1,FALSE)),0))),"H",IF(AND(CG$7&gt;=$J45,CG$7&lt;=$L45),($D45*$P45/$M45),0))),IF(AND(CG$7&gt;=$J45,CG$7&lt;=$L45),(($D45*$P45)/$M45),0))))))</f>
        <v>0</v>
      </c>
      <c r="CH46" s="37">
        <f>IF(CH$7&gt;$L45,(((IF(Data!$C$2&gt;0,(IF(OR(CH$5=Data!$F$2,CH$5=Data!$G$2,(IF(COUNTIF(Data!$A$2:$A$939,CH$7),CH$7=(VLOOKUP(CH$7,Data!$A$2:$A$852,1,FALSE)),0))),"H",IF(AND(CH$7&gt;=$J45,CH$7&lt;=$K45),($D45*(1-$P45)/$N45),0))),IF(AND(CH$7&gt;=$J45,CH$7&lt;=$K45),(($D45-$O45)/$N45),0))))),(((IF(Data!$C$2&gt;0,(IF(OR(CH$5=Data!$F$2,CH$5=Data!$G$2,(IF(COUNTIF(Data!$A$2:$A$939,CH$7),CH$7=(VLOOKUP(CH$7,Data!$A$2:$A$852,1,FALSE)),0))),"H",IF(AND(CH$7&gt;=$J45,CH$7&lt;=$L45),($D45*$P45/$M45),0))),IF(AND(CH$7&gt;=$J45,CH$7&lt;=$L45),(($D45*$P45)/$M45),0))))))</f>
        <v>0</v>
      </c>
      <c r="CI46" s="37">
        <f>IF(CI$7&gt;$L45,(((IF(Data!$C$2&gt;0,(IF(OR(CI$5=Data!$F$2,CI$5=Data!$G$2,(IF(COUNTIF(Data!$A$2:$A$939,CI$7),CI$7=(VLOOKUP(CI$7,Data!$A$2:$A$852,1,FALSE)),0))),"H",IF(AND(CI$7&gt;=$J45,CI$7&lt;=$K45),($D45*(1-$P45)/$N45),0))),IF(AND(CI$7&gt;=$J45,CI$7&lt;=$K45),(($D45-$O45)/$N45),0))))),(((IF(Data!$C$2&gt;0,(IF(OR(CI$5=Data!$F$2,CI$5=Data!$G$2,(IF(COUNTIF(Data!$A$2:$A$939,CI$7),CI$7=(VLOOKUP(CI$7,Data!$A$2:$A$852,1,FALSE)),0))),"H",IF(AND(CI$7&gt;=$J45,CI$7&lt;=$L45),($D45*$P45/$M45),0))),IF(AND(CI$7&gt;=$J45,CI$7&lt;=$L45),(($D45*$P45)/$M45),0))))))</f>
        <v>0</v>
      </c>
      <c r="CJ46" s="37" t="str">
        <f>IF(CJ$7&gt;$L45,(((IF(Data!$C$2&gt;0,(IF(OR(CJ$5=Data!$F$2,CJ$5=Data!$G$2,(IF(COUNTIF(Data!$A$2:$A$939,CJ$7),CJ$7=(VLOOKUP(CJ$7,Data!$A$2:$A$852,1,FALSE)),0))),"H",IF(AND(CJ$7&gt;=$J45,CJ$7&lt;=$K45),($D45*(1-$P45)/$N45),0))),IF(AND(CJ$7&gt;=$J45,CJ$7&lt;=$K45),(($D45-$O45)/$N45),0))))),(((IF(Data!$C$2&gt;0,(IF(OR(CJ$5=Data!$F$2,CJ$5=Data!$G$2,(IF(COUNTIF(Data!$A$2:$A$939,CJ$7),CJ$7=(VLOOKUP(CJ$7,Data!$A$2:$A$852,1,FALSE)),0))),"H",IF(AND(CJ$7&gt;=$J45,CJ$7&lt;=$L45),($D45*$P45/$M45),0))),IF(AND(CJ$7&gt;=$J45,CJ$7&lt;=$L45),(($D45*$P45)/$M45),0))))))</f>
        <v>H</v>
      </c>
      <c r="CK46" s="37" t="str">
        <f>IF(CK$7&gt;$L45,(((IF(Data!$C$2&gt;0,(IF(OR(CK$5=Data!$F$2,CK$5=Data!$G$2,(IF(COUNTIF(Data!$A$2:$A$939,CK$7),CK$7=(VLOOKUP(CK$7,Data!$A$2:$A$852,1,FALSE)),0))),"H",IF(AND(CK$7&gt;=$J45,CK$7&lt;=$K45),($D45*(1-$P45)/$N45),0))),IF(AND(CK$7&gt;=$J45,CK$7&lt;=$K45),(($D45-$O45)/$N45),0))))),(((IF(Data!$C$2&gt;0,(IF(OR(CK$5=Data!$F$2,CK$5=Data!$G$2,(IF(COUNTIF(Data!$A$2:$A$939,CK$7),CK$7=(VLOOKUP(CK$7,Data!$A$2:$A$852,1,FALSE)),0))),"H",IF(AND(CK$7&gt;=$J45,CK$7&lt;=$L45),($D45*$P45/$M45),0))),IF(AND(CK$7&gt;=$J45,CK$7&lt;=$L45),(($D45*$P45)/$M45),0))))))</f>
        <v>H</v>
      </c>
      <c r="CL46" s="37">
        <f>IF(CL$7&gt;$L45,(((IF(Data!$C$2&gt;0,(IF(OR(CL$5=Data!$F$2,CL$5=Data!$G$2,(IF(COUNTIF(Data!$A$2:$A$939,CL$7),CL$7=(VLOOKUP(CL$7,Data!$A$2:$A$852,1,FALSE)),0))),"H",IF(AND(CL$7&gt;=$J45,CL$7&lt;=$K45),($D45*(1-$P45)/$N45),0))),IF(AND(CL$7&gt;=$J45,CL$7&lt;=$K45),(($D45-$O45)/$N45),0))))),(((IF(Data!$C$2&gt;0,(IF(OR(CL$5=Data!$F$2,CL$5=Data!$G$2,(IF(COUNTIF(Data!$A$2:$A$939,CL$7),CL$7=(VLOOKUP(CL$7,Data!$A$2:$A$852,1,FALSE)),0))),"H",IF(AND(CL$7&gt;=$J45,CL$7&lt;=$L45),($D45*$P45/$M45),0))),IF(AND(CL$7&gt;=$J45,CL$7&lt;=$L45),(($D45*$P45)/$M45),0))))))</f>
        <v>0</v>
      </c>
      <c r="CM46" s="37">
        <f>IF(CM$7&gt;$L45,(((IF(Data!$C$2&gt;0,(IF(OR(CM$5=Data!$F$2,CM$5=Data!$G$2,(IF(COUNTIF(Data!$A$2:$A$939,CM$7),CM$7=(VLOOKUP(CM$7,Data!$A$2:$A$852,1,FALSE)),0))),"H",IF(AND(CM$7&gt;=$J45,CM$7&lt;=$K45),($D45*(1-$P45)/$N45),0))),IF(AND(CM$7&gt;=$J45,CM$7&lt;=$K45),(($D45-$O45)/$N45),0))))),(((IF(Data!$C$2&gt;0,(IF(OR(CM$5=Data!$F$2,CM$5=Data!$G$2,(IF(COUNTIF(Data!$A$2:$A$939,CM$7),CM$7=(VLOOKUP(CM$7,Data!$A$2:$A$852,1,FALSE)),0))),"H",IF(AND(CM$7&gt;=$J45,CM$7&lt;=$L45),($D45*$P45/$M45),0))),IF(AND(CM$7&gt;=$J45,CM$7&lt;=$L45),(($D45*$P45)/$M45),0))))))</f>
        <v>0</v>
      </c>
      <c r="CN46" s="37">
        <f>IF(CN$7&gt;$L45,(((IF(Data!$C$2&gt;0,(IF(OR(CN$5=Data!$F$2,CN$5=Data!$G$2,(IF(COUNTIF(Data!$A$2:$A$939,CN$7),CN$7=(VLOOKUP(CN$7,Data!$A$2:$A$852,1,FALSE)),0))),"H",IF(AND(CN$7&gt;=$J45,CN$7&lt;=$K45),($D45*(1-$P45)/$N45),0))),IF(AND(CN$7&gt;=$J45,CN$7&lt;=$K45),(($D45-$O45)/$N45),0))))),(((IF(Data!$C$2&gt;0,(IF(OR(CN$5=Data!$F$2,CN$5=Data!$G$2,(IF(COUNTIF(Data!$A$2:$A$939,CN$7),CN$7=(VLOOKUP(CN$7,Data!$A$2:$A$852,1,FALSE)),0))),"H",IF(AND(CN$7&gt;=$J45,CN$7&lt;=$L45),($D45*$P45/$M45),0))),IF(AND(CN$7&gt;=$J45,CN$7&lt;=$L45),(($D45*$P45)/$M45),0))))))</f>
        <v>0</v>
      </c>
      <c r="CO46" s="37">
        <f>IF(CO$7&gt;$L45,(((IF(Data!$C$2&gt;0,(IF(OR(CO$5=Data!$F$2,CO$5=Data!$G$2,(IF(COUNTIF(Data!$A$2:$A$939,CO$7),CO$7=(VLOOKUP(CO$7,Data!$A$2:$A$852,1,FALSE)),0))),"H",IF(AND(CO$7&gt;=$J45,CO$7&lt;=$K45),($D45*(1-$P45)/$N45),0))),IF(AND(CO$7&gt;=$J45,CO$7&lt;=$K45),(($D45-$O45)/$N45),0))))),(((IF(Data!$C$2&gt;0,(IF(OR(CO$5=Data!$F$2,CO$5=Data!$G$2,(IF(COUNTIF(Data!$A$2:$A$939,CO$7),CO$7=(VLOOKUP(CO$7,Data!$A$2:$A$852,1,FALSE)),0))),"H",IF(AND(CO$7&gt;=$J45,CO$7&lt;=$L45),($D45*$P45/$M45),0))),IF(AND(CO$7&gt;=$J45,CO$7&lt;=$L45),(($D45*$P45)/$M45),0))))))</f>
        <v>0</v>
      </c>
      <c r="CP46" s="37">
        <f>IF(CP$7&gt;$L45,(((IF(Data!$C$2&gt;0,(IF(OR(CP$5=Data!$F$2,CP$5=Data!$G$2,(IF(COUNTIF(Data!$A$2:$A$939,CP$7),CP$7=(VLOOKUP(CP$7,Data!$A$2:$A$852,1,FALSE)),0))),"H",IF(AND(CP$7&gt;=$J45,CP$7&lt;=$K45),($D45*(1-$P45)/$N45),0))),IF(AND(CP$7&gt;=$J45,CP$7&lt;=$K45),(($D45-$O45)/$N45),0))))),(((IF(Data!$C$2&gt;0,(IF(OR(CP$5=Data!$F$2,CP$5=Data!$G$2,(IF(COUNTIF(Data!$A$2:$A$939,CP$7),CP$7=(VLOOKUP(CP$7,Data!$A$2:$A$852,1,FALSE)),0))),"H",IF(AND(CP$7&gt;=$J45,CP$7&lt;=$L45),($D45*$P45/$M45),0))),IF(AND(CP$7&gt;=$J45,CP$7&lt;=$L45),(($D45*$P45)/$M45),0))))))</f>
        <v>0</v>
      </c>
      <c r="CQ46" s="37" t="str">
        <f>IF(CQ$7&gt;$L45,(((IF(Data!$C$2&gt;0,(IF(OR(CQ$5=Data!$F$2,CQ$5=Data!$G$2,(IF(COUNTIF(Data!$A$2:$A$939,CQ$7),CQ$7=(VLOOKUP(CQ$7,Data!$A$2:$A$852,1,FALSE)),0))),"H",IF(AND(CQ$7&gt;=$J45,CQ$7&lt;=$K45),($D45*(1-$P45)/$N45),0))),IF(AND(CQ$7&gt;=$J45,CQ$7&lt;=$K45),(($D45-$O45)/$N45),0))))),(((IF(Data!$C$2&gt;0,(IF(OR(CQ$5=Data!$F$2,CQ$5=Data!$G$2,(IF(COUNTIF(Data!$A$2:$A$939,CQ$7),CQ$7=(VLOOKUP(CQ$7,Data!$A$2:$A$852,1,FALSE)),0))),"H",IF(AND(CQ$7&gt;=$J45,CQ$7&lt;=$L45),($D45*$P45/$M45),0))),IF(AND(CQ$7&gt;=$J45,CQ$7&lt;=$L45),(($D45*$P45)/$M45),0))))))</f>
        <v>H</v>
      </c>
      <c r="CR46" s="37" t="str">
        <f>IF(CR$7&gt;$L45,(((IF(Data!$C$2&gt;0,(IF(OR(CR$5=Data!$F$2,CR$5=Data!$G$2,(IF(COUNTIF(Data!$A$2:$A$939,CR$7),CR$7=(VLOOKUP(CR$7,Data!$A$2:$A$852,1,FALSE)),0))),"H",IF(AND(CR$7&gt;=$J45,CR$7&lt;=$K45),($D45*(1-$P45)/$N45),0))),IF(AND(CR$7&gt;=$J45,CR$7&lt;=$K45),(($D45-$O45)/$N45),0))))),(((IF(Data!$C$2&gt;0,(IF(OR(CR$5=Data!$F$2,CR$5=Data!$G$2,(IF(COUNTIF(Data!$A$2:$A$939,CR$7),CR$7=(VLOOKUP(CR$7,Data!$A$2:$A$852,1,FALSE)),0))),"H",IF(AND(CR$7&gt;=$J45,CR$7&lt;=$L45),($D45*$P45/$M45),0))),IF(AND(CR$7&gt;=$J45,CR$7&lt;=$L45),(($D45*$P45)/$M45),0))))))</f>
        <v>H</v>
      </c>
      <c r="CS46" s="37">
        <f>IF(CS$7&gt;$L45,(((IF(Data!$C$2&gt;0,(IF(OR(CS$5=Data!$F$2,CS$5=Data!$G$2,(IF(COUNTIF(Data!$A$2:$A$939,CS$7),CS$7=(VLOOKUP(CS$7,Data!$A$2:$A$852,1,FALSE)),0))),"H",IF(AND(CS$7&gt;=$J45,CS$7&lt;=$K45),($D45*(1-$P45)/$N45),0))),IF(AND(CS$7&gt;=$J45,CS$7&lt;=$K45),(($D45-$O45)/$N45),0))))),(((IF(Data!$C$2&gt;0,(IF(OR(CS$5=Data!$F$2,CS$5=Data!$G$2,(IF(COUNTIF(Data!$A$2:$A$939,CS$7),CS$7=(VLOOKUP(CS$7,Data!$A$2:$A$852,1,FALSE)),0))),"H",IF(AND(CS$7&gt;=$J45,CS$7&lt;=$L45),($D45*$P45/$M45),0))),IF(AND(CS$7&gt;=$J45,CS$7&lt;=$L45),(($D45*$P45)/$M45),0))))))</f>
        <v>0</v>
      </c>
      <c r="CT46" s="37">
        <f>IF(CT$7&gt;$L45,(((IF(Data!$C$2&gt;0,(IF(OR(CT$5=Data!$F$2,CT$5=Data!$G$2,(IF(COUNTIF(Data!$A$2:$A$939,CT$7),CT$7=(VLOOKUP(CT$7,Data!$A$2:$A$852,1,FALSE)),0))),"H",IF(AND(CT$7&gt;=$J45,CT$7&lt;=$K45),($D45*(1-$P45)/$N45),0))),IF(AND(CT$7&gt;=$J45,CT$7&lt;=$K45),(($D45-$O45)/$N45),0))))),(((IF(Data!$C$2&gt;0,(IF(OR(CT$5=Data!$F$2,CT$5=Data!$G$2,(IF(COUNTIF(Data!$A$2:$A$939,CT$7),CT$7=(VLOOKUP(CT$7,Data!$A$2:$A$852,1,FALSE)),0))),"H",IF(AND(CT$7&gt;=$J45,CT$7&lt;=$L45),($D45*$P45/$M45),0))),IF(AND(CT$7&gt;=$J45,CT$7&lt;=$L45),(($D45*$P45)/$M45),0))))))</f>
        <v>0</v>
      </c>
      <c r="CU46" s="37">
        <f>IF(CU$7&gt;$L45,(((IF(Data!$C$2&gt;0,(IF(OR(CU$5=Data!$F$2,CU$5=Data!$G$2,(IF(COUNTIF(Data!$A$2:$A$939,CU$7),CU$7=(VLOOKUP(CU$7,Data!$A$2:$A$852,1,FALSE)),0))),"H",IF(AND(CU$7&gt;=$J45,CU$7&lt;=$K45),($D45*(1-$P45)/$N45),0))),IF(AND(CU$7&gt;=$J45,CU$7&lt;=$K45),(($D45-$O45)/$N45),0))))),(((IF(Data!$C$2&gt;0,(IF(OR(CU$5=Data!$F$2,CU$5=Data!$G$2,(IF(COUNTIF(Data!$A$2:$A$939,CU$7),CU$7=(VLOOKUP(CU$7,Data!$A$2:$A$852,1,FALSE)),0))),"H",IF(AND(CU$7&gt;=$J45,CU$7&lt;=$L45),($D45*$P45/$M45),0))),IF(AND(CU$7&gt;=$J45,CU$7&lt;=$L45),(($D45*$P45)/$M45),0))))))</f>
        <v>0</v>
      </c>
      <c r="CV46" s="37">
        <f>IF(CV$7&gt;$L45,(((IF(Data!$C$2&gt;0,(IF(OR(CV$5=Data!$F$2,CV$5=Data!$G$2,(IF(COUNTIF(Data!$A$2:$A$939,CV$7),CV$7=(VLOOKUP(CV$7,Data!$A$2:$A$852,1,FALSE)),0))),"H",IF(AND(CV$7&gt;=$J45,CV$7&lt;=$K45),($D45*(1-$P45)/$N45),0))),IF(AND(CV$7&gt;=$J45,CV$7&lt;=$K45),(($D45-$O45)/$N45),0))))),(((IF(Data!$C$2&gt;0,(IF(OR(CV$5=Data!$F$2,CV$5=Data!$G$2,(IF(COUNTIF(Data!$A$2:$A$939,CV$7),CV$7=(VLOOKUP(CV$7,Data!$A$2:$A$852,1,FALSE)),0))),"H",IF(AND(CV$7&gt;=$J45,CV$7&lt;=$L45),($D45*$P45/$M45),0))),IF(AND(CV$7&gt;=$J45,CV$7&lt;=$L45),(($D45*$P45)/$M45),0))))))</f>
        <v>0</v>
      </c>
      <c r="CW46" s="37">
        <f>IF(CW$7&gt;$L45,(((IF(Data!$C$2&gt;0,(IF(OR(CW$5=Data!$F$2,CW$5=Data!$G$2,(IF(COUNTIF(Data!$A$2:$A$939,CW$7),CW$7=(VLOOKUP(CW$7,Data!$A$2:$A$852,1,FALSE)),0))),"H",IF(AND(CW$7&gt;=$J45,CW$7&lt;=$K45),($D45*(1-$P45)/$N45),0))),IF(AND(CW$7&gt;=$J45,CW$7&lt;=$K45),(($D45-$O45)/$N45),0))))),(((IF(Data!$C$2&gt;0,(IF(OR(CW$5=Data!$F$2,CW$5=Data!$G$2,(IF(COUNTIF(Data!$A$2:$A$939,CW$7),CW$7=(VLOOKUP(CW$7,Data!$A$2:$A$852,1,FALSE)),0))),"H",IF(AND(CW$7&gt;=$J45,CW$7&lt;=$L45),($D45*$P45/$M45),0))),IF(AND(CW$7&gt;=$J45,CW$7&lt;=$L45),(($D45*$P45)/$M45),0))))))</f>
        <v>0</v>
      </c>
      <c r="CX46" s="37" t="str">
        <f>IF(CX$7&gt;$L45,(((IF(Data!$C$2&gt;0,(IF(OR(CX$5=Data!$F$2,CX$5=Data!$G$2,(IF(COUNTIF(Data!$A$2:$A$939,CX$7),CX$7=(VLOOKUP(CX$7,Data!$A$2:$A$852,1,FALSE)),0))),"H",IF(AND(CX$7&gt;=$J45,CX$7&lt;=$K45),($D45*(1-$P45)/$N45),0))),IF(AND(CX$7&gt;=$J45,CX$7&lt;=$K45),(($D45-$O45)/$N45),0))))),(((IF(Data!$C$2&gt;0,(IF(OR(CX$5=Data!$F$2,CX$5=Data!$G$2,(IF(COUNTIF(Data!$A$2:$A$939,CX$7),CX$7=(VLOOKUP(CX$7,Data!$A$2:$A$852,1,FALSE)),0))),"H",IF(AND(CX$7&gt;=$J45,CX$7&lt;=$L45),($D45*$P45/$M45),0))),IF(AND(CX$7&gt;=$J45,CX$7&lt;=$L45),(($D45*$P45)/$M45),0))))))</f>
        <v>H</v>
      </c>
      <c r="CY46" s="37" t="str">
        <f>IF(CY$7&gt;$L45,(((IF(Data!$C$2&gt;0,(IF(OR(CY$5=Data!$F$2,CY$5=Data!$G$2,(IF(COUNTIF(Data!$A$2:$A$939,CY$7),CY$7=(VLOOKUP(CY$7,Data!$A$2:$A$852,1,FALSE)),0))),"H",IF(AND(CY$7&gt;=$J45,CY$7&lt;=$K45),($D45*(1-$P45)/$N45),0))),IF(AND(CY$7&gt;=$J45,CY$7&lt;=$K45),(($D45-$O45)/$N45),0))))),(((IF(Data!$C$2&gt;0,(IF(OR(CY$5=Data!$F$2,CY$5=Data!$G$2,(IF(COUNTIF(Data!$A$2:$A$939,CY$7),CY$7=(VLOOKUP(CY$7,Data!$A$2:$A$852,1,FALSE)),0))),"H",IF(AND(CY$7&gt;=$J45,CY$7&lt;=$L45),($D45*$P45/$M45),0))),IF(AND(CY$7&gt;=$J45,CY$7&lt;=$L45),(($D45*$P45)/$M45),0))))))</f>
        <v>H</v>
      </c>
      <c r="CZ46" s="37">
        <f>IF(CZ$7&gt;$L45,(((IF(Data!$C$2&gt;0,(IF(OR(CZ$5=Data!$F$2,CZ$5=Data!$G$2,(IF(COUNTIF(Data!$A$2:$A$939,CZ$7),CZ$7=(VLOOKUP(CZ$7,Data!$A$2:$A$852,1,FALSE)),0))),"H",IF(AND(CZ$7&gt;=$J45,CZ$7&lt;=$K45),($D45*(1-$P45)/$N45),0))),IF(AND(CZ$7&gt;=$J45,CZ$7&lt;=$K45),(($D45-$O45)/$N45),0))))),(((IF(Data!$C$2&gt;0,(IF(OR(CZ$5=Data!$F$2,CZ$5=Data!$G$2,(IF(COUNTIF(Data!$A$2:$A$939,CZ$7),CZ$7=(VLOOKUP(CZ$7,Data!$A$2:$A$852,1,FALSE)),0))),"H",IF(AND(CZ$7&gt;=$J45,CZ$7&lt;=$L45),($D45*$P45/$M45),0))),IF(AND(CZ$7&gt;=$J45,CZ$7&lt;=$L45),(($D45*$P45)/$M45),0))))))</f>
        <v>0</v>
      </c>
      <c r="DA46" s="37">
        <f>IF(DA$7&gt;$L45,(((IF(Data!$C$2&gt;0,(IF(OR(DA$5=Data!$F$2,DA$5=Data!$G$2,(IF(COUNTIF(Data!$A$2:$A$939,DA$7),DA$7=(VLOOKUP(DA$7,Data!$A$2:$A$852,1,FALSE)),0))),"H",IF(AND(DA$7&gt;=$J45,DA$7&lt;=$K45),($D45*(1-$P45)/$N45),0))),IF(AND(DA$7&gt;=$J45,DA$7&lt;=$K45),(($D45-$O45)/$N45),0))))),(((IF(Data!$C$2&gt;0,(IF(OR(DA$5=Data!$F$2,DA$5=Data!$G$2,(IF(COUNTIF(Data!$A$2:$A$939,DA$7),DA$7=(VLOOKUP(DA$7,Data!$A$2:$A$852,1,FALSE)),0))),"H",IF(AND(DA$7&gt;=$J45,DA$7&lt;=$L45),($D45*$P45/$M45),0))),IF(AND(DA$7&gt;=$J45,DA$7&lt;=$L45),(($D45*$P45)/$M45),0))))))</f>
        <v>0</v>
      </c>
      <c r="DB46" s="37">
        <f>IF(DB$7&gt;$L45,(((IF(Data!$C$2&gt;0,(IF(OR(DB$5=Data!$F$2,DB$5=Data!$G$2,(IF(COUNTIF(Data!$A$2:$A$939,DB$7),DB$7=(VLOOKUP(DB$7,Data!$A$2:$A$852,1,FALSE)),0))),"H",IF(AND(DB$7&gt;=$J45,DB$7&lt;=$K45),($D45*(1-$P45)/$N45),0))),IF(AND(DB$7&gt;=$J45,DB$7&lt;=$K45),(($D45-$O45)/$N45),0))))),(((IF(Data!$C$2&gt;0,(IF(OR(DB$5=Data!$F$2,DB$5=Data!$G$2,(IF(COUNTIF(Data!$A$2:$A$939,DB$7),DB$7=(VLOOKUP(DB$7,Data!$A$2:$A$852,1,FALSE)),0))),"H",IF(AND(DB$7&gt;=$J45,DB$7&lt;=$L45),($D45*$P45/$M45),0))),IF(AND(DB$7&gt;=$J45,DB$7&lt;=$L45),(($D45*$P45)/$M45),0))))))</f>
        <v>0</v>
      </c>
      <c r="DC46" s="37">
        <f>IF(DC$7&gt;$L45,(((IF(Data!$C$2&gt;0,(IF(OR(DC$5=Data!$F$2,DC$5=Data!$G$2,(IF(COUNTIF(Data!$A$2:$A$939,DC$7),DC$7=(VLOOKUP(DC$7,Data!$A$2:$A$852,1,FALSE)),0))),"H",IF(AND(DC$7&gt;=$J45,DC$7&lt;=$K45),($D45*(1-$P45)/$N45),0))),IF(AND(DC$7&gt;=$J45,DC$7&lt;=$K45),(($D45-$O45)/$N45),0))))),(((IF(Data!$C$2&gt;0,(IF(OR(DC$5=Data!$F$2,DC$5=Data!$G$2,(IF(COUNTIF(Data!$A$2:$A$939,DC$7),DC$7=(VLOOKUP(DC$7,Data!$A$2:$A$852,1,FALSE)),0))),"H",IF(AND(DC$7&gt;=$J45,DC$7&lt;=$L45),($D45*$P45/$M45),0))),IF(AND(DC$7&gt;=$J45,DC$7&lt;=$L45),(($D45*$P45)/$M45),0))))))</f>
        <v>0</v>
      </c>
      <c r="DD46" s="37">
        <f>IF(DD$7&gt;$L45,(((IF(Data!$C$2&gt;0,(IF(OR(DD$5=Data!$F$2,DD$5=Data!$G$2,(IF(COUNTIF(Data!$A$2:$A$939,DD$7),DD$7=(VLOOKUP(DD$7,Data!$A$2:$A$852,1,FALSE)),0))),"H",IF(AND(DD$7&gt;=$J45,DD$7&lt;=$K45),($D45*(1-$P45)/$N45),0))),IF(AND(DD$7&gt;=$J45,DD$7&lt;=$K45),(($D45-$O45)/$N45),0))))),(((IF(Data!$C$2&gt;0,(IF(OR(DD$5=Data!$F$2,DD$5=Data!$G$2,(IF(COUNTIF(Data!$A$2:$A$939,DD$7),DD$7=(VLOOKUP(DD$7,Data!$A$2:$A$852,1,FALSE)),0))),"H",IF(AND(DD$7&gt;=$J45,DD$7&lt;=$L45),($D45*$P45/$M45),0))),IF(AND(DD$7&gt;=$J45,DD$7&lt;=$L45),(($D45*$P45)/$M45),0))))))</f>
        <v>0</v>
      </c>
      <c r="DE46" s="37" t="str">
        <f>IF(DE$7&gt;$L45,(((IF(Data!$C$2&gt;0,(IF(OR(DE$5=Data!$F$2,DE$5=Data!$G$2,(IF(COUNTIF(Data!$A$2:$A$939,DE$7),DE$7=(VLOOKUP(DE$7,Data!$A$2:$A$852,1,FALSE)),0))),"H",IF(AND(DE$7&gt;=$J45,DE$7&lt;=$K45),($D45*(1-$P45)/$N45),0))),IF(AND(DE$7&gt;=$J45,DE$7&lt;=$K45),(($D45-$O45)/$N45),0))))),(((IF(Data!$C$2&gt;0,(IF(OR(DE$5=Data!$F$2,DE$5=Data!$G$2,(IF(COUNTIF(Data!$A$2:$A$939,DE$7),DE$7=(VLOOKUP(DE$7,Data!$A$2:$A$852,1,FALSE)),0))),"H",IF(AND(DE$7&gt;=$J45,DE$7&lt;=$L45),($D45*$P45/$M45),0))),IF(AND(DE$7&gt;=$J45,DE$7&lt;=$L45),(($D45*$P45)/$M45),0))))))</f>
        <v>H</v>
      </c>
      <c r="DF46" s="37" t="str">
        <f>IF(DF$7&gt;$L45,(((IF(Data!$C$2&gt;0,(IF(OR(DF$5=Data!$F$2,DF$5=Data!$G$2,(IF(COUNTIF(Data!$A$2:$A$939,DF$7),DF$7=(VLOOKUP(DF$7,Data!$A$2:$A$852,1,FALSE)),0))),"H",IF(AND(DF$7&gt;=$J45,DF$7&lt;=$K45),($D45*(1-$P45)/$N45),0))),IF(AND(DF$7&gt;=$J45,DF$7&lt;=$K45),(($D45-$O45)/$N45),0))))),(((IF(Data!$C$2&gt;0,(IF(OR(DF$5=Data!$F$2,DF$5=Data!$G$2,(IF(COUNTIF(Data!$A$2:$A$939,DF$7),DF$7=(VLOOKUP(DF$7,Data!$A$2:$A$852,1,FALSE)),0))),"H",IF(AND(DF$7&gt;=$J45,DF$7&lt;=$L45),($D45*$P45/$M45),0))),IF(AND(DF$7&gt;=$J45,DF$7&lt;=$L45),(($D45*$P45)/$M45),0))))))</f>
        <v>H</v>
      </c>
      <c r="DG46" s="37">
        <f>IF(DG$7&gt;$L45,(((IF(Data!$C$2&gt;0,(IF(OR(DG$5=Data!$F$2,DG$5=Data!$G$2,(IF(COUNTIF(Data!$A$2:$A$939,DG$7),DG$7=(VLOOKUP(DG$7,Data!$A$2:$A$852,1,FALSE)),0))),"H",IF(AND(DG$7&gt;=$J45,DG$7&lt;=$K45),($D45*(1-$P45)/$N45),0))),IF(AND(DG$7&gt;=$J45,DG$7&lt;=$K45),(($D45-$O45)/$N45),0))))),(((IF(Data!$C$2&gt;0,(IF(OR(DG$5=Data!$F$2,DG$5=Data!$G$2,(IF(COUNTIF(Data!$A$2:$A$939,DG$7),DG$7=(VLOOKUP(DG$7,Data!$A$2:$A$852,1,FALSE)),0))),"H",IF(AND(DG$7&gt;=$J45,DG$7&lt;=$L45),($D45*$P45/$M45),0))),IF(AND(DG$7&gt;=$J45,DG$7&lt;=$L45),(($D45*$P45)/$M45),0))))))</f>
        <v>0</v>
      </c>
      <c r="DH46" s="37">
        <f>IF(DH$7&gt;$L45,(((IF(Data!$C$2&gt;0,(IF(OR(DH$5=Data!$F$2,DH$5=Data!$G$2,(IF(COUNTIF(Data!$A$2:$A$939,DH$7),DH$7=(VLOOKUP(DH$7,Data!$A$2:$A$852,1,FALSE)),0))),"H",IF(AND(DH$7&gt;=$J45,DH$7&lt;=$K45),($D45*(1-$P45)/$N45),0))),IF(AND(DH$7&gt;=$J45,DH$7&lt;=$K45),(($D45-$O45)/$N45),0))))),(((IF(Data!$C$2&gt;0,(IF(OR(DH$5=Data!$F$2,DH$5=Data!$G$2,(IF(COUNTIF(Data!$A$2:$A$939,DH$7),DH$7=(VLOOKUP(DH$7,Data!$A$2:$A$852,1,FALSE)),0))),"H",IF(AND(DH$7&gt;=$J45,DH$7&lt;=$L45),($D45*$P45/$M45),0))),IF(AND(DH$7&gt;=$J45,DH$7&lt;=$L45),(($D45*$P45)/$M45),0))))))</f>
        <v>0</v>
      </c>
      <c r="DI46" s="37">
        <f>IF(DI$7&gt;$L45,(((IF(Data!$C$2&gt;0,(IF(OR(DI$5=Data!$F$2,DI$5=Data!$G$2,(IF(COUNTIF(Data!$A$2:$A$939,DI$7),DI$7=(VLOOKUP(DI$7,Data!$A$2:$A$852,1,FALSE)),0))),"H",IF(AND(DI$7&gt;=$J45,DI$7&lt;=$K45),($D45*(1-$P45)/$N45),0))),IF(AND(DI$7&gt;=$J45,DI$7&lt;=$K45),(($D45-$O45)/$N45),0))))),(((IF(Data!$C$2&gt;0,(IF(OR(DI$5=Data!$F$2,DI$5=Data!$G$2,(IF(COUNTIF(Data!$A$2:$A$939,DI$7),DI$7=(VLOOKUP(DI$7,Data!$A$2:$A$852,1,FALSE)),0))),"H",IF(AND(DI$7&gt;=$J45,DI$7&lt;=$L45),($D45*$P45/$M45),0))),IF(AND(DI$7&gt;=$J45,DI$7&lt;=$L45),(($D45*$P45)/$M45),0))))))</f>
        <v>0</v>
      </c>
      <c r="DJ46" s="37">
        <f>IF(DJ$7&gt;$L45,(((IF(Data!$C$2&gt;0,(IF(OR(DJ$5=Data!$F$2,DJ$5=Data!$G$2,(IF(COUNTIF(Data!$A$2:$A$939,DJ$7),DJ$7=(VLOOKUP(DJ$7,Data!$A$2:$A$852,1,FALSE)),0))),"H",IF(AND(DJ$7&gt;=$J45,DJ$7&lt;=$K45),($D45*(1-$P45)/$N45),0))),IF(AND(DJ$7&gt;=$J45,DJ$7&lt;=$K45),(($D45-$O45)/$N45),0))))),(((IF(Data!$C$2&gt;0,(IF(OR(DJ$5=Data!$F$2,DJ$5=Data!$G$2,(IF(COUNTIF(Data!$A$2:$A$939,DJ$7),DJ$7=(VLOOKUP(DJ$7,Data!$A$2:$A$852,1,FALSE)),0))),"H",IF(AND(DJ$7&gt;=$J45,DJ$7&lt;=$L45),($D45*$P45/$M45),0))),IF(AND(DJ$7&gt;=$J45,DJ$7&lt;=$L45),(($D45*$P45)/$M45),0))))))</f>
        <v>0</v>
      </c>
      <c r="DK46" s="37">
        <f>IF(DK$7&gt;$L45,(((IF(Data!$C$2&gt;0,(IF(OR(DK$5=Data!$F$2,DK$5=Data!$G$2,(IF(COUNTIF(Data!$A$2:$A$939,DK$7),DK$7=(VLOOKUP(DK$7,Data!$A$2:$A$852,1,FALSE)),0))),"H",IF(AND(DK$7&gt;=$J45,DK$7&lt;=$K45),($D45*(1-$P45)/$N45),0))),IF(AND(DK$7&gt;=$J45,DK$7&lt;=$K45),(($D45-$O45)/$N45),0))))),(((IF(Data!$C$2&gt;0,(IF(OR(DK$5=Data!$F$2,DK$5=Data!$G$2,(IF(COUNTIF(Data!$A$2:$A$939,DK$7),DK$7=(VLOOKUP(DK$7,Data!$A$2:$A$852,1,FALSE)),0))),"H",IF(AND(DK$7&gt;=$J45,DK$7&lt;=$L45),($D45*$P45/$M45),0))),IF(AND(DK$7&gt;=$J45,DK$7&lt;=$L45),(($D45*$P45)/$M45),0))))))</f>
        <v>0</v>
      </c>
      <c r="DL46" s="37" t="str">
        <f>IF(DL$7&gt;$L45,(((IF(Data!$C$2&gt;0,(IF(OR(DL$5=Data!$F$2,DL$5=Data!$G$2,(IF(COUNTIF(Data!$A$2:$A$939,DL$7),DL$7=(VLOOKUP(DL$7,Data!$A$2:$A$852,1,FALSE)),0))),"H",IF(AND(DL$7&gt;=$J45,DL$7&lt;=$K45),($D45*(1-$P45)/$N45),0))),IF(AND(DL$7&gt;=$J45,DL$7&lt;=$K45),(($D45-$O45)/$N45),0))))),(((IF(Data!$C$2&gt;0,(IF(OR(DL$5=Data!$F$2,DL$5=Data!$G$2,(IF(COUNTIF(Data!$A$2:$A$939,DL$7),DL$7=(VLOOKUP(DL$7,Data!$A$2:$A$852,1,FALSE)),0))),"H",IF(AND(DL$7&gt;=$J45,DL$7&lt;=$L45),($D45*$P45/$M45),0))),IF(AND(DL$7&gt;=$J45,DL$7&lt;=$L45),(($D45*$P45)/$M45),0))))))</f>
        <v>H</v>
      </c>
      <c r="DM46" s="37" t="str">
        <f>IF(DM$7&gt;$L45,(((IF(Data!$C$2&gt;0,(IF(OR(DM$5=Data!$F$2,DM$5=Data!$G$2,(IF(COUNTIF(Data!$A$2:$A$939,DM$7),DM$7=(VLOOKUP(DM$7,Data!$A$2:$A$852,1,FALSE)),0))),"H",IF(AND(DM$7&gt;=$J45,DM$7&lt;=$K45),($D45*(1-$P45)/$N45),0))),IF(AND(DM$7&gt;=$J45,DM$7&lt;=$K45),(($D45-$O45)/$N45),0))))),(((IF(Data!$C$2&gt;0,(IF(OR(DM$5=Data!$F$2,DM$5=Data!$G$2,(IF(COUNTIF(Data!$A$2:$A$939,DM$7),DM$7=(VLOOKUP(DM$7,Data!$A$2:$A$852,1,FALSE)),0))),"H",IF(AND(DM$7&gt;=$J45,DM$7&lt;=$L45),($D45*$P45/$M45),0))),IF(AND(DM$7&gt;=$J45,DM$7&lt;=$L45),(($D45*$P45)/$M45),0))))))</f>
        <v>H</v>
      </c>
      <c r="DN46" s="37">
        <f>IF(DN$7&gt;$L45,(((IF(Data!$C$2&gt;0,(IF(OR(DN$5=Data!$F$2,DN$5=Data!$G$2,(IF(COUNTIF(Data!$A$2:$A$939,DN$7),DN$7=(VLOOKUP(DN$7,Data!$A$2:$A$852,1,FALSE)),0))),"H",IF(AND(DN$7&gt;=$J45,DN$7&lt;=$K45),($D45*(1-$P45)/$N45),0))),IF(AND(DN$7&gt;=$J45,DN$7&lt;=$K45),(($D45-$O45)/$N45),0))))),(((IF(Data!$C$2&gt;0,(IF(OR(DN$5=Data!$F$2,DN$5=Data!$G$2,(IF(COUNTIF(Data!$A$2:$A$939,DN$7),DN$7=(VLOOKUP(DN$7,Data!$A$2:$A$852,1,FALSE)),0))),"H",IF(AND(DN$7&gt;=$J45,DN$7&lt;=$L45),($D45*$P45/$M45),0))),IF(AND(DN$7&gt;=$J45,DN$7&lt;=$L45),(($D45*$P45)/$M45),0))))))</f>
        <v>0</v>
      </c>
      <c r="DO46" s="37">
        <f>IF(DO$7&gt;$L45,(((IF(Data!$C$2&gt;0,(IF(OR(DO$5=Data!$F$2,DO$5=Data!$G$2,(IF(COUNTIF(Data!$A$2:$A$939,DO$7),DO$7=(VLOOKUP(DO$7,Data!$A$2:$A$852,1,FALSE)),0))),"H",IF(AND(DO$7&gt;=$J45,DO$7&lt;=$K45),($D45*(1-$P45)/$N45),0))),IF(AND(DO$7&gt;=$J45,DO$7&lt;=$K45),(($D45-$O45)/$N45),0))))),(((IF(Data!$C$2&gt;0,(IF(OR(DO$5=Data!$F$2,DO$5=Data!$G$2,(IF(COUNTIF(Data!$A$2:$A$939,DO$7),DO$7=(VLOOKUP(DO$7,Data!$A$2:$A$852,1,FALSE)),0))),"H",IF(AND(DO$7&gt;=$J45,DO$7&lt;=$L45),($D45*$P45/$M45),0))),IF(AND(DO$7&gt;=$J45,DO$7&lt;=$L45),(($D45*$P45)/$M45),0))))))</f>
        <v>0</v>
      </c>
      <c r="DP46" s="37">
        <f>IF(DP$7&gt;$L45,(((IF(Data!$C$2&gt;0,(IF(OR(DP$5=Data!$F$2,DP$5=Data!$G$2,(IF(COUNTIF(Data!$A$2:$A$939,DP$7),DP$7=(VLOOKUP(DP$7,Data!$A$2:$A$852,1,FALSE)),0))),"H",IF(AND(DP$7&gt;=$J45,DP$7&lt;=$K45),($D45*(1-$P45)/$N45),0))),IF(AND(DP$7&gt;=$J45,DP$7&lt;=$K45),(($D45-$O45)/$N45),0))))),(((IF(Data!$C$2&gt;0,(IF(OR(DP$5=Data!$F$2,DP$5=Data!$G$2,(IF(COUNTIF(Data!$A$2:$A$939,DP$7),DP$7=(VLOOKUP(DP$7,Data!$A$2:$A$852,1,FALSE)),0))),"H",IF(AND(DP$7&gt;=$J45,DP$7&lt;=$L45),($D45*$P45/$M45),0))),IF(AND(DP$7&gt;=$J45,DP$7&lt;=$L45),(($D45*$P45)/$M45),0))))))</f>
        <v>0</v>
      </c>
      <c r="DQ46" s="37">
        <f>IF(DQ$7&gt;$L45,(((IF(Data!$C$2&gt;0,(IF(OR(DQ$5=Data!$F$2,DQ$5=Data!$G$2,(IF(COUNTIF(Data!$A$2:$A$939,DQ$7),DQ$7=(VLOOKUP(DQ$7,Data!$A$2:$A$852,1,FALSE)),0))),"H",IF(AND(DQ$7&gt;=$J45,DQ$7&lt;=$K45),($D45*(1-$P45)/$N45),0))),IF(AND(DQ$7&gt;=$J45,DQ$7&lt;=$K45),(($D45-$O45)/$N45),0))))),(((IF(Data!$C$2&gt;0,(IF(OR(DQ$5=Data!$F$2,DQ$5=Data!$G$2,(IF(COUNTIF(Data!$A$2:$A$939,DQ$7),DQ$7=(VLOOKUP(DQ$7,Data!$A$2:$A$852,1,FALSE)),0))),"H",IF(AND(DQ$7&gt;=$J45,DQ$7&lt;=$L45),($D45*$P45/$M45),0))),IF(AND(DQ$7&gt;=$J45,DQ$7&lt;=$L45),(($D45*$P45)/$M45),0))))))</f>
        <v>0</v>
      </c>
      <c r="DR46" s="37">
        <f>IF(DR$7&gt;$L45,(((IF(Data!$C$2&gt;0,(IF(OR(DR$5=Data!$F$2,DR$5=Data!$G$2,(IF(COUNTIF(Data!$A$2:$A$939,DR$7),DR$7=(VLOOKUP(DR$7,Data!$A$2:$A$852,1,FALSE)),0))),"H",IF(AND(DR$7&gt;=$J45,DR$7&lt;=$K45),($D45*(1-$P45)/$N45),0))),IF(AND(DR$7&gt;=$J45,DR$7&lt;=$K45),(($D45-$O45)/$N45),0))))),(((IF(Data!$C$2&gt;0,(IF(OR(DR$5=Data!$F$2,DR$5=Data!$G$2,(IF(COUNTIF(Data!$A$2:$A$939,DR$7),DR$7=(VLOOKUP(DR$7,Data!$A$2:$A$852,1,FALSE)),0))),"H",IF(AND(DR$7&gt;=$J45,DR$7&lt;=$L45),($D45*$P45/$M45),0))),IF(AND(DR$7&gt;=$J45,DR$7&lt;=$L45),(($D45*$P45)/$M45),0))))))</f>
        <v>0</v>
      </c>
      <c r="DS46" s="37" t="str">
        <f>IF(DS$7&gt;$L45,(((IF(Data!$C$2&gt;0,(IF(OR(DS$5=Data!$F$2,DS$5=Data!$G$2,(IF(COUNTIF(Data!$A$2:$A$939,DS$7),DS$7=(VLOOKUP(DS$7,Data!$A$2:$A$852,1,FALSE)),0))),"H",IF(AND(DS$7&gt;=$J45,DS$7&lt;=$K45),($D45*(1-$P45)/$N45),0))),IF(AND(DS$7&gt;=$J45,DS$7&lt;=$K45),(($D45-$O45)/$N45),0))))),(((IF(Data!$C$2&gt;0,(IF(OR(DS$5=Data!$F$2,DS$5=Data!$G$2,(IF(COUNTIF(Data!$A$2:$A$939,DS$7),DS$7=(VLOOKUP(DS$7,Data!$A$2:$A$852,1,FALSE)),0))),"H",IF(AND(DS$7&gt;=$J45,DS$7&lt;=$L45),($D45*$P45/$M45),0))),IF(AND(DS$7&gt;=$J45,DS$7&lt;=$L45),(($D45*$P45)/$M45),0))))))</f>
        <v>H</v>
      </c>
      <c r="DT46" s="37" t="str">
        <f>IF(DT$7&gt;$L45,(((IF(Data!$C$2&gt;0,(IF(OR(DT$5=Data!$F$2,DT$5=Data!$G$2,(IF(COUNTIF(Data!$A$2:$A$939,DT$7),DT$7=(VLOOKUP(DT$7,Data!$A$2:$A$852,1,FALSE)),0))),"H",IF(AND(DT$7&gt;=$J45,DT$7&lt;=$K45),($D45*(1-$P45)/$N45),0))),IF(AND(DT$7&gt;=$J45,DT$7&lt;=$K45),(($D45-$O45)/$N45),0))))),(((IF(Data!$C$2&gt;0,(IF(OR(DT$5=Data!$F$2,DT$5=Data!$G$2,(IF(COUNTIF(Data!$A$2:$A$939,DT$7),DT$7=(VLOOKUP(DT$7,Data!$A$2:$A$852,1,FALSE)),0))),"H",IF(AND(DT$7&gt;=$J45,DT$7&lt;=$L45),($D45*$P45/$M45),0))),IF(AND(DT$7&gt;=$J45,DT$7&lt;=$L45),(($D45*$P45)/$M45),0))))))</f>
        <v>H</v>
      </c>
      <c r="DU46" s="37">
        <f>IF(DU$7&gt;$L45,(((IF(Data!$C$2&gt;0,(IF(OR(DU$5=Data!$F$2,DU$5=Data!$G$2,(IF(COUNTIF(Data!$A$2:$A$939,DU$7),DU$7=(VLOOKUP(DU$7,Data!$A$2:$A$852,1,FALSE)),0))),"H",IF(AND(DU$7&gt;=$J45,DU$7&lt;=$K45),($D45*(1-$P45)/$N45),0))),IF(AND(DU$7&gt;=$J45,DU$7&lt;=$K45),(($D45-$O45)/$N45),0))))),(((IF(Data!$C$2&gt;0,(IF(OR(DU$5=Data!$F$2,DU$5=Data!$G$2,(IF(COUNTIF(Data!$A$2:$A$939,DU$7),DU$7=(VLOOKUP(DU$7,Data!$A$2:$A$852,1,FALSE)),0))),"H",IF(AND(DU$7&gt;=$J45,DU$7&lt;=$L45),($D45*$P45/$M45),0))),IF(AND(DU$7&gt;=$J45,DU$7&lt;=$L45),(($D45*$P45)/$M45),0))))))</f>
        <v>0</v>
      </c>
      <c r="DV46" s="37">
        <f>IF(DV$7&gt;$L45,(((IF(Data!$C$2&gt;0,(IF(OR(DV$5=Data!$F$2,DV$5=Data!$G$2,(IF(COUNTIF(Data!$A$2:$A$939,DV$7),DV$7=(VLOOKUP(DV$7,Data!$A$2:$A$852,1,FALSE)),0))),"H",IF(AND(DV$7&gt;=$J45,DV$7&lt;=$K45),($D45*(1-$P45)/$N45),0))),IF(AND(DV$7&gt;=$J45,DV$7&lt;=$K45),(($D45-$O45)/$N45),0))))),(((IF(Data!$C$2&gt;0,(IF(OR(DV$5=Data!$F$2,DV$5=Data!$G$2,(IF(COUNTIF(Data!$A$2:$A$939,DV$7),DV$7=(VLOOKUP(DV$7,Data!$A$2:$A$852,1,FALSE)),0))),"H",IF(AND(DV$7&gt;=$J45,DV$7&lt;=$L45),($D45*$P45/$M45),0))),IF(AND(DV$7&gt;=$J45,DV$7&lt;=$L45),(($D45*$P45)/$M45),0))))))</f>
        <v>0</v>
      </c>
      <c r="DW46" s="37">
        <f>IF(DW$7&gt;$L45,(((IF(Data!$C$2&gt;0,(IF(OR(DW$5=Data!$F$2,DW$5=Data!$G$2,(IF(COUNTIF(Data!$A$2:$A$939,DW$7),DW$7=(VLOOKUP(DW$7,Data!$A$2:$A$852,1,FALSE)),0))),"H",IF(AND(DW$7&gt;=$J45,DW$7&lt;=$K45),($D45*(1-$P45)/$N45),0))),IF(AND(DW$7&gt;=$J45,DW$7&lt;=$K45),(($D45-$O45)/$N45),0))))),(((IF(Data!$C$2&gt;0,(IF(OR(DW$5=Data!$F$2,DW$5=Data!$G$2,(IF(COUNTIF(Data!$A$2:$A$939,DW$7),DW$7=(VLOOKUP(DW$7,Data!$A$2:$A$852,1,FALSE)),0))),"H",IF(AND(DW$7&gt;=$J45,DW$7&lt;=$L45),($D45*$P45/$M45),0))),IF(AND(DW$7&gt;=$J45,DW$7&lt;=$L45),(($D45*$P45)/$M45),0))))))</f>
        <v>0</v>
      </c>
      <c r="DX46" s="37">
        <f>IF(DX$7&gt;$L45,(((IF(Data!$C$2&gt;0,(IF(OR(DX$5=Data!$F$2,DX$5=Data!$G$2,(IF(COUNTIF(Data!$A$2:$A$939,DX$7),DX$7=(VLOOKUP(DX$7,Data!$A$2:$A$852,1,FALSE)),0))),"H",IF(AND(DX$7&gt;=$J45,DX$7&lt;=$K45),($D45*(1-$P45)/$N45),0))),IF(AND(DX$7&gt;=$J45,DX$7&lt;=$K45),(($D45-$O45)/$N45),0))))),(((IF(Data!$C$2&gt;0,(IF(OR(DX$5=Data!$F$2,DX$5=Data!$G$2,(IF(COUNTIF(Data!$A$2:$A$939,DX$7),DX$7=(VLOOKUP(DX$7,Data!$A$2:$A$852,1,FALSE)),0))),"H",IF(AND(DX$7&gt;=$J45,DX$7&lt;=$L45),($D45*$P45/$M45),0))),IF(AND(DX$7&gt;=$J45,DX$7&lt;=$L45),(($D45*$P45)/$M45),0))))))</f>
        <v>0</v>
      </c>
      <c r="DY46" s="37">
        <f>IF(DY$7&gt;$L45,(((IF(Data!$C$2&gt;0,(IF(OR(DY$5=Data!$F$2,DY$5=Data!$G$2,(IF(COUNTIF(Data!$A$2:$A$939,DY$7),DY$7=(VLOOKUP(DY$7,Data!$A$2:$A$852,1,FALSE)),0))),"H",IF(AND(DY$7&gt;=$J45,DY$7&lt;=$K45),($D45*(1-$P45)/$N45),0))),IF(AND(DY$7&gt;=$J45,DY$7&lt;=$K45),(($D45-$O45)/$N45),0))))),(((IF(Data!$C$2&gt;0,(IF(OR(DY$5=Data!$F$2,DY$5=Data!$G$2,(IF(COUNTIF(Data!$A$2:$A$939,DY$7),DY$7=(VLOOKUP(DY$7,Data!$A$2:$A$852,1,FALSE)),0))),"H",IF(AND(DY$7&gt;=$J45,DY$7&lt;=$L45),($D45*$P45/$M45),0))),IF(AND(DY$7&gt;=$J45,DY$7&lt;=$L45),(($D45*$P45)/$M45),0))))))</f>
        <v>0</v>
      </c>
      <c r="DZ46" s="37" t="str">
        <f>IF(DZ$7&gt;$L45,(((IF(Data!$C$2&gt;0,(IF(OR(DZ$5=Data!$F$2,DZ$5=Data!$G$2,(IF(COUNTIF(Data!$A$2:$A$939,DZ$7),DZ$7=(VLOOKUP(DZ$7,Data!$A$2:$A$852,1,FALSE)),0))),"H",IF(AND(DZ$7&gt;=$J45,DZ$7&lt;=$K45),($D45*(1-$P45)/$N45),0))),IF(AND(DZ$7&gt;=$J45,DZ$7&lt;=$K45),(($D45-$O45)/$N45),0))))),(((IF(Data!$C$2&gt;0,(IF(OR(DZ$5=Data!$F$2,DZ$5=Data!$G$2,(IF(COUNTIF(Data!$A$2:$A$939,DZ$7),DZ$7=(VLOOKUP(DZ$7,Data!$A$2:$A$852,1,FALSE)),0))),"H",IF(AND(DZ$7&gt;=$J45,DZ$7&lt;=$L45),($D45*$P45/$M45),0))),IF(AND(DZ$7&gt;=$J45,DZ$7&lt;=$L45),(($D45*$P45)/$M45),0))))))</f>
        <v>H</v>
      </c>
      <c r="EA46" s="37" t="str">
        <f>IF(EA$7&gt;$L45,(((IF(Data!$C$2&gt;0,(IF(OR(EA$5=Data!$F$2,EA$5=Data!$G$2,(IF(COUNTIF(Data!$A$2:$A$939,EA$7),EA$7=(VLOOKUP(EA$7,Data!$A$2:$A$852,1,FALSE)),0))),"H",IF(AND(EA$7&gt;=$J45,EA$7&lt;=$K45),($D45*(1-$P45)/$N45),0))),IF(AND(EA$7&gt;=$J45,EA$7&lt;=$K45),(($D45-$O45)/$N45),0))))),(((IF(Data!$C$2&gt;0,(IF(OR(EA$5=Data!$F$2,EA$5=Data!$G$2,(IF(COUNTIF(Data!$A$2:$A$939,EA$7),EA$7=(VLOOKUP(EA$7,Data!$A$2:$A$852,1,FALSE)),0))),"H",IF(AND(EA$7&gt;=$J45,EA$7&lt;=$L45),($D45*$P45/$M45),0))),IF(AND(EA$7&gt;=$J45,EA$7&lt;=$L45),(($D45*$P45)/$M45),0))))))</f>
        <v>H</v>
      </c>
      <c r="EB46" s="37">
        <f>IF(EB$7&gt;$L45,(((IF(Data!$C$2&gt;0,(IF(OR(EB$5=Data!$F$2,EB$5=Data!$G$2,(IF(COUNTIF(Data!$A$2:$A$939,EB$7),EB$7=(VLOOKUP(EB$7,Data!$A$2:$A$852,1,FALSE)),0))),"H",IF(AND(EB$7&gt;=$J45,EB$7&lt;=$K45),($D45*(1-$P45)/$N45),0))),IF(AND(EB$7&gt;=$J45,EB$7&lt;=$K45),(($D45-$O45)/$N45),0))))),(((IF(Data!$C$2&gt;0,(IF(OR(EB$5=Data!$F$2,EB$5=Data!$G$2,(IF(COUNTIF(Data!$A$2:$A$939,EB$7),EB$7=(VLOOKUP(EB$7,Data!$A$2:$A$852,1,FALSE)),0))),"H",IF(AND(EB$7&gt;=$J45,EB$7&lt;=$L45),($D45*$P45/$M45),0))),IF(AND(EB$7&gt;=$J45,EB$7&lt;=$L45),(($D45*$P45)/$M45),0))))))</f>
        <v>0</v>
      </c>
      <c r="EC46" s="37">
        <f>IF(EC$7&gt;$L45,(((IF(Data!$C$2&gt;0,(IF(OR(EC$5=Data!$F$2,EC$5=Data!$G$2,(IF(COUNTIF(Data!$A$2:$A$939,EC$7),EC$7=(VLOOKUP(EC$7,Data!$A$2:$A$852,1,FALSE)),0))),"H",IF(AND(EC$7&gt;=$J45,EC$7&lt;=$K45),($D45*(1-$P45)/$N45),0))),IF(AND(EC$7&gt;=$J45,EC$7&lt;=$K45),(($D45-$O45)/$N45),0))))),(((IF(Data!$C$2&gt;0,(IF(OR(EC$5=Data!$F$2,EC$5=Data!$G$2,(IF(COUNTIF(Data!$A$2:$A$939,EC$7),EC$7=(VLOOKUP(EC$7,Data!$A$2:$A$852,1,FALSE)),0))),"H",IF(AND(EC$7&gt;=$J45,EC$7&lt;=$L45),($D45*$P45/$M45),0))),IF(AND(EC$7&gt;=$J45,EC$7&lt;=$L45),(($D45*$P45)/$M45),0))))))</f>
        <v>0</v>
      </c>
      <c r="ED46" s="37">
        <f>IF(ED$7&gt;$L45,(((IF(Data!$C$2&gt;0,(IF(OR(ED$5=Data!$F$2,ED$5=Data!$G$2,(IF(COUNTIF(Data!$A$2:$A$939,ED$7),ED$7=(VLOOKUP(ED$7,Data!$A$2:$A$852,1,FALSE)),0))),"H",IF(AND(ED$7&gt;=$J45,ED$7&lt;=$K45),($D45*(1-$P45)/$N45),0))),IF(AND(ED$7&gt;=$J45,ED$7&lt;=$K45),(($D45-$O45)/$N45),0))))),(((IF(Data!$C$2&gt;0,(IF(OR(ED$5=Data!$F$2,ED$5=Data!$G$2,(IF(COUNTIF(Data!$A$2:$A$939,ED$7),ED$7=(VLOOKUP(ED$7,Data!$A$2:$A$852,1,FALSE)),0))),"H",IF(AND(ED$7&gt;=$J45,ED$7&lt;=$L45),($D45*$P45/$M45),0))),IF(AND(ED$7&gt;=$J45,ED$7&lt;=$L45),(($D45*$P45)/$M45),0))))))</f>
        <v>0</v>
      </c>
      <c r="EE46" s="37">
        <f>IF(EE$7&gt;$L45,(((IF(Data!$C$2&gt;0,(IF(OR(EE$5=Data!$F$2,EE$5=Data!$G$2,(IF(COUNTIF(Data!$A$2:$A$939,EE$7),EE$7=(VLOOKUP(EE$7,Data!$A$2:$A$852,1,FALSE)),0))),"H",IF(AND(EE$7&gt;=$J45,EE$7&lt;=$K45),($D45*(1-$P45)/$N45),0))),IF(AND(EE$7&gt;=$J45,EE$7&lt;=$K45),(($D45-$O45)/$N45),0))))),(((IF(Data!$C$2&gt;0,(IF(OR(EE$5=Data!$F$2,EE$5=Data!$G$2,(IF(COUNTIF(Data!$A$2:$A$939,EE$7),EE$7=(VLOOKUP(EE$7,Data!$A$2:$A$852,1,FALSE)),0))),"H",IF(AND(EE$7&gt;=$J45,EE$7&lt;=$L45),($D45*$P45/$M45),0))),IF(AND(EE$7&gt;=$J45,EE$7&lt;=$L45),(($D45*$P45)/$M45),0))))))</f>
        <v>0</v>
      </c>
      <c r="EF46" s="37">
        <f>IF(EF$7&gt;$L45,(((IF(Data!$C$2&gt;0,(IF(OR(EF$5=Data!$F$2,EF$5=Data!$G$2,(IF(COUNTIF(Data!$A$2:$A$939,EF$7),EF$7=(VLOOKUP(EF$7,Data!$A$2:$A$852,1,FALSE)),0))),"H",IF(AND(EF$7&gt;=$J45,EF$7&lt;=$K45),($D45*(1-$P45)/$N45),0))),IF(AND(EF$7&gt;=$J45,EF$7&lt;=$K45),(($D45-$O45)/$N45),0))))),(((IF(Data!$C$2&gt;0,(IF(OR(EF$5=Data!$F$2,EF$5=Data!$G$2,(IF(COUNTIF(Data!$A$2:$A$939,EF$7),EF$7=(VLOOKUP(EF$7,Data!$A$2:$A$852,1,FALSE)),0))),"H",IF(AND(EF$7&gt;=$J45,EF$7&lt;=$L45),($D45*$P45/$M45),0))),IF(AND(EF$7&gt;=$J45,EF$7&lt;=$L45),(($D45*$P45)/$M45),0))))))</f>
        <v>0</v>
      </c>
      <c r="EG46" s="37" t="str">
        <f>IF(EG$7&gt;$L45,(((IF(Data!$C$2&gt;0,(IF(OR(EG$5=Data!$F$2,EG$5=Data!$G$2,(IF(COUNTIF(Data!$A$2:$A$939,EG$7),EG$7=(VLOOKUP(EG$7,Data!$A$2:$A$852,1,FALSE)),0))),"H",IF(AND(EG$7&gt;=$J45,EG$7&lt;=$K45),($D45*(1-$P45)/$N45),0))),IF(AND(EG$7&gt;=$J45,EG$7&lt;=$K45),(($D45-$O45)/$N45),0))))),(((IF(Data!$C$2&gt;0,(IF(OR(EG$5=Data!$F$2,EG$5=Data!$G$2,(IF(COUNTIF(Data!$A$2:$A$939,EG$7),EG$7=(VLOOKUP(EG$7,Data!$A$2:$A$852,1,FALSE)),0))),"H",IF(AND(EG$7&gt;=$J45,EG$7&lt;=$L45),($D45*$P45/$M45),0))),IF(AND(EG$7&gt;=$J45,EG$7&lt;=$L45),(($D45*$P45)/$M45),0))))))</f>
        <v>H</v>
      </c>
      <c r="EH46" s="37" t="str">
        <f>IF(EH$7&gt;$L45,(((IF(Data!$C$2&gt;0,(IF(OR(EH$5=Data!$F$2,EH$5=Data!$G$2,(IF(COUNTIF(Data!$A$2:$A$939,EH$7),EH$7=(VLOOKUP(EH$7,Data!$A$2:$A$852,1,FALSE)),0))),"H",IF(AND(EH$7&gt;=$J45,EH$7&lt;=$K45),($D45*(1-$P45)/$N45),0))),IF(AND(EH$7&gt;=$J45,EH$7&lt;=$K45),(($D45-$O45)/$N45),0))))),(((IF(Data!$C$2&gt;0,(IF(OR(EH$5=Data!$F$2,EH$5=Data!$G$2,(IF(COUNTIF(Data!$A$2:$A$939,EH$7),EH$7=(VLOOKUP(EH$7,Data!$A$2:$A$852,1,FALSE)),0))),"H",IF(AND(EH$7&gt;=$J45,EH$7&lt;=$L45),($D45*$P45/$M45),0))),IF(AND(EH$7&gt;=$J45,EH$7&lt;=$L45),(($D45*$P45)/$M45),0))))))</f>
        <v>H</v>
      </c>
      <c r="EI46" s="37">
        <f>IF(EI$7&gt;$L45,(((IF(Data!$C$2&gt;0,(IF(OR(EI$5=Data!$F$2,EI$5=Data!$G$2,(IF(COUNTIF(Data!$A$2:$A$939,EI$7),EI$7=(VLOOKUP(EI$7,Data!$A$2:$A$852,1,FALSE)),0))),"H",IF(AND(EI$7&gt;=$J45,EI$7&lt;=$K45),($D45*(1-$P45)/$N45),0))),IF(AND(EI$7&gt;=$J45,EI$7&lt;=$K45),(($D45-$O45)/$N45),0))))),(((IF(Data!$C$2&gt;0,(IF(OR(EI$5=Data!$F$2,EI$5=Data!$G$2,(IF(COUNTIF(Data!$A$2:$A$939,EI$7),EI$7=(VLOOKUP(EI$7,Data!$A$2:$A$852,1,FALSE)),0))),"H",IF(AND(EI$7&gt;=$J45,EI$7&lt;=$L45),($D45*$P45/$M45),0))),IF(AND(EI$7&gt;=$J45,EI$7&lt;=$L45),(($D45*$P45)/$M45),0))))))</f>
        <v>0</v>
      </c>
      <c r="EJ46" s="37">
        <f>IF(EJ$7&gt;$L45,(((IF(Data!$C$2&gt;0,(IF(OR(EJ$5=Data!$F$2,EJ$5=Data!$G$2,(IF(COUNTIF(Data!$A$2:$A$939,EJ$7),EJ$7=(VLOOKUP(EJ$7,Data!$A$2:$A$852,1,FALSE)),0))),"H",IF(AND(EJ$7&gt;=$J45,EJ$7&lt;=$K45),($D45*(1-$P45)/$N45),0))),IF(AND(EJ$7&gt;=$J45,EJ$7&lt;=$K45),(($D45-$O45)/$N45),0))))),(((IF(Data!$C$2&gt;0,(IF(OR(EJ$5=Data!$F$2,EJ$5=Data!$G$2,(IF(COUNTIF(Data!$A$2:$A$939,EJ$7),EJ$7=(VLOOKUP(EJ$7,Data!$A$2:$A$852,1,FALSE)),0))),"H",IF(AND(EJ$7&gt;=$J45,EJ$7&lt;=$L45),($D45*$P45/$M45),0))),IF(AND(EJ$7&gt;=$J45,EJ$7&lt;=$L45),(($D45*$P45)/$M45),0))))))</f>
        <v>0</v>
      </c>
      <c r="EK46" s="37">
        <f>IF(EK$7&gt;$L45,(((IF(Data!$C$2&gt;0,(IF(OR(EK$5=Data!$F$2,EK$5=Data!$G$2,(IF(COUNTIF(Data!$A$2:$A$939,EK$7),EK$7=(VLOOKUP(EK$7,Data!$A$2:$A$852,1,FALSE)),0))),"H",IF(AND(EK$7&gt;=$J45,EK$7&lt;=$K45),($D45*(1-$P45)/$N45),0))),IF(AND(EK$7&gt;=$J45,EK$7&lt;=$K45),(($D45-$O45)/$N45),0))))),(((IF(Data!$C$2&gt;0,(IF(OR(EK$5=Data!$F$2,EK$5=Data!$G$2,(IF(COUNTIF(Data!$A$2:$A$939,EK$7),EK$7=(VLOOKUP(EK$7,Data!$A$2:$A$852,1,FALSE)),0))),"H",IF(AND(EK$7&gt;=$J45,EK$7&lt;=$L45),($D45*$P45/$M45),0))),IF(AND(EK$7&gt;=$J45,EK$7&lt;=$L45),(($D45*$P45)/$M45),0))))))</f>
        <v>0</v>
      </c>
      <c r="EL46" s="37">
        <f>IF(EL$7&gt;$L45,(((IF(Data!$C$2&gt;0,(IF(OR(EL$5=Data!$F$2,EL$5=Data!$G$2,(IF(COUNTIF(Data!$A$2:$A$939,EL$7),EL$7=(VLOOKUP(EL$7,Data!$A$2:$A$852,1,FALSE)),0))),"H",IF(AND(EL$7&gt;=$J45,EL$7&lt;=$K45),($D45*(1-$P45)/$N45),0))),IF(AND(EL$7&gt;=$J45,EL$7&lt;=$K45),(($D45-$O45)/$N45),0))))),(((IF(Data!$C$2&gt;0,(IF(OR(EL$5=Data!$F$2,EL$5=Data!$G$2,(IF(COUNTIF(Data!$A$2:$A$939,EL$7),EL$7=(VLOOKUP(EL$7,Data!$A$2:$A$852,1,FALSE)),0))),"H",IF(AND(EL$7&gt;=$J45,EL$7&lt;=$L45),($D45*$P45/$M45),0))),IF(AND(EL$7&gt;=$J45,EL$7&lt;=$L45),(($D45*$P45)/$M45),0))))))</f>
        <v>0</v>
      </c>
      <c r="EM46" s="37">
        <f>IF(EM$7&gt;$L45,(((IF(Data!$C$2&gt;0,(IF(OR(EM$5=Data!$F$2,EM$5=Data!$G$2,(IF(COUNTIF(Data!$A$2:$A$939,EM$7),EM$7=(VLOOKUP(EM$7,Data!$A$2:$A$852,1,FALSE)),0))),"H",IF(AND(EM$7&gt;=$J45,EM$7&lt;=$K45),($D45*(1-$P45)/$N45),0))),IF(AND(EM$7&gt;=$J45,EM$7&lt;=$K45),(($D45-$O45)/$N45),0))))),(((IF(Data!$C$2&gt;0,(IF(OR(EM$5=Data!$F$2,EM$5=Data!$G$2,(IF(COUNTIF(Data!$A$2:$A$939,EM$7),EM$7=(VLOOKUP(EM$7,Data!$A$2:$A$852,1,FALSE)),0))),"H",IF(AND(EM$7&gt;=$J45,EM$7&lt;=$L45),($D45*$P45/$M45),0))),IF(AND(EM$7&gt;=$J45,EM$7&lt;=$L45),(($D45*$P45)/$M45),0))))))</f>
        <v>0</v>
      </c>
      <c r="EN46" s="37" t="str">
        <f>IF(EN$7&gt;$L45,(((IF(Data!$C$2&gt;0,(IF(OR(EN$5=Data!$F$2,EN$5=Data!$G$2,(IF(COUNTIF(Data!$A$2:$A$939,EN$7),EN$7=(VLOOKUP(EN$7,Data!$A$2:$A$852,1,FALSE)),0))),"H",IF(AND(EN$7&gt;=$J45,EN$7&lt;=$K45),($D45*(1-$P45)/$N45),0))),IF(AND(EN$7&gt;=$J45,EN$7&lt;=$K45),(($D45-$O45)/$N45),0))))),(((IF(Data!$C$2&gt;0,(IF(OR(EN$5=Data!$F$2,EN$5=Data!$G$2,(IF(COUNTIF(Data!$A$2:$A$939,EN$7),EN$7=(VLOOKUP(EN$7,Data!$A$2:$A$852,1,FALSE)),0))),"H",IF(AND(EN$7&gt;=$J45,EN$7&lt;=$L45),($D45*$P45/$M45),0))),IF(AND(EN$7&gt;=$J45,EN$7&lt;=$L45),(($D45*$P45)/$M45),0))))))</f>
        <v>H</v>
      </c>
      <c r="EO46" s="38" t="str">
        <f>IF(EO$7&gt;$L45,(((IF(Data!$C$2&gt;0,(IF(OR(EO$5=Data!$F$2,EO$5=Data!$G$2,(IF(COUNTIF(Data!$A$2:$A$939,EO$7),EO$7=(VLOOKUP(EO$7,Data!$A$2:$A$852,1,FALSE)),0))),"H",IF(AND(EO$7&gt;=$J45,EO$7&lt;=$K45),($D45*(1-$P45)/$N45),0))),IF(AND(EO$7&gt;=$J45,EO$7&lt;=$K45),(($D45-$O45)/$N45),0))))),(((IF(Data!$C$2&gt;0,(IF(OR(EO$5=Data!$F$2,EO$5=Data!$G$2,(IF(COUNTIF(Data!$A$2:$A$939,EO$7),EO$7=(VLOOKUP(EO$7,Data!$A$2:$A$852,1,FALSE)),0))),"H",IF(AND(EO$7&gt;=$J45,EO$7&lt;=$L45),($D45*$P45/$M45),0))),IF(AND(EO$7&gt;=$J45,EO$7&lt;=$L45),(($D45*$P45)/$M45),0))))))</f>
        <v>H</v>
      </c>
      <c r="EP46" s="8" t="s">
        <v>48</v>
      </c>
      <c r="EQ46" s="18">
        <f>SUM(T46:EO46)-D45</f>
        <v>0</v>
      </c>
    </row>
    <row r="47" spans="1:147" ht="30" customHeight="1" thickTop="1">
      <c r="A47" s="370"/>
      <c r="B47" s="368"/>
      <c r="C47" s="368"/>
      <c r="D47" s="346"/>
      <c r="E47" s="350"/>
      <c r="F47" s="350"/>
      <c r="G47" s="348">
        <f>IF(F47&gt;0,(IF(E47&gt;0,IF(Data!$C$2&gt;0,((NETWORKDAYS.INTL(E47,F47,Data!$C$2,Data!$A$2:$A$1242))),((F47-E47)+1)),0)),0)</f>
        <v>0</v>
      </c>
      <c r="H47" s="346">
        <f>I47*D47</f>
        <v>0</v>
      </c>
      <c r="I47" s="362">
        <f>IF(G47&gt;0,((IF(AND(E47&lt;=$EJ$3,F47&gt;=$EJ$3),(IF(Data!$C$2&gt;0,NETWORKDAYS.INTL(E47,$EJ$3,Data!$C$2,Data!$A$2:$A$1231),$EJ$3-E47)),IF(F47&lt;=$EJ$3,G47,0)))/G47),0)</f>
        <v>0</v>
      </c>
      <c r="J47" s="350"/>
      <c r="K47" s="350">
        <f>IF(AND(P47&lt;1,P47&gt;0,J47&gt;0),ROUND((((1-P47)*(F47-E47)+$EJ$3)),0),0)</f>
        <v>0</v>
      </c>
      <c r="L47" s="350">
        <f>IF(K47&gt;=$EJ$3,$EJ$3,K47)</f>
        <v>0</v>
      </c>
      <c r="M47" s="348">
        <f>IF(L47&gt;0,(IF(J47&gt;0,IF(Data!$C$2&gt;0,((NETWORKDAYS.INTL(J47,L47,Data!$C$2,Data!$A$2:$A$1242))),((L47-J47)+1)),0)),0)</f>
        <v>0</v>
      </c>
      <c r="N47" s="348">
        <f>IF(P47=1,0,IF(L47&gt;0,(IF(J47&gt;0,IF(Data!$C$2&gt;0,(((NETWORKDAYS.INTL($EJ$3,K47,Data!$C$2,Data!$A$2:$A$1242)))-1),((-$EJ$3+K47))),0)),0))</f>
        <v>0</v>
      </c>
      <c r="O47" s="346">
        <f>P47*D47</f>
        <v>0</v>
      </c>
      <c r="P47" s="362"/>
      <c r="Q47" s="344">
        <f>IF(K47&gt;0,F47-K47,0)</f>
        <v>0</v>
      </c>
      <c r="R47" s="346">
        <f>IF(K47&gt;0,O47-H47,0)</f>
        <v>0</v>
      </c>
      <c r="S47" s="341">
        <f>IF(P47&gt;0,P47-I47,0)</f>
        <v>0</v>
      </c>
      <c r="T47" s="33">
        <f>IF(Data!$C$2&gt;0,(IF(OR(T$5=Data!$F$2,T$5=Data!$G$2,(IF(COUNTIF(Data!$A$2:$A$939,T$7),T$7=(VLOOKUP(T$7,Data!$A$2:$A$852,1,FALSE)),0))),"H",IF(AND(T$7&gt;=$E47,T$7&lt;=$F47),($D47/$G47),0))),IF(AND(T$7&gt;=$E47,T$7&lt;=$F47),($D47/$G47),0))</f>
        <v>0</v>
      </c>
      <c r="U47" s="34">
        <f>IF(Data!$C$2&gt;0,(IF(OR(U$5=Data!$F$2,U$5=Data!$G$2,(IF(COUNTIF(Data!$A$2:$A$939,U$7),U$7=(VLOOKUP(U$7,Data!$A$2:$A$852,1,FALSE)),0))),"H",IF(AND(U$7&gt;=$E47,U$7&lt;=$F47),($D47/$G47),0))),IF(AND(U$7&gt;=$E47,U$7&lt;=$F47),($D47/$G47),0))</f>
        <v>0</v>
      </c>
      <c r="V47" s="34">
        <f>IF(Data!$C$2&gt;0,(IF(OR(V$5=Data!$F$2,V$5=Data!$G$2,(IF(COUNTIF(Data!$A$2:$A$939,V$7),V$7=(VLOOKUP(V$7,Data!$A$2:$A$852,1,FALSE)),0))),"H",IF(AND(V$7&gt;=$E47,V$7&lt;=$F47),($D47/$G47),0))),IF(AND(V$7&gt;=$E47,V$7&lt;=$F47),($D47/$G47),0))</f>
        <v>0</v>
      </c>
      <c r="W47" s="34">
        <f>IF(Data!$C$2&gt;0,(IF(OR(W$5=Data!$F$2,W$5=Data!$G$2,(IF(COUNTIF(Data!$A$2:$A$939,W$7),W$7=(VLOOKUP(W$7,Data!$A$2:$A$852,1,FALSE)),0))),"H",IF(AND(W$7&gt;=$E47,W$7&lt;=$F47),($D47/$G47),0))),IF(AND(W$7&gt;=$E47,W$7&lt;=$F47),($D47/$G47),0))</f>
        <v>0</v>
      </c>
      <c r="X47" s="34">
        <f>IF(Data!$C$2&gt;0,(IF(OR(X$5=Data!$F$2,X$5=Data!$G$2,(IF(COUNTIF(Data!$A$2:$A$939,X$7),X$7=(VLOOKUP(X$7,Data!$A$2:$A$852,1,FALSE)),0))),"H",IF(AND(X$7&gt;=$E47,X$7&lt;=$F47),($D47/$G47),0))),IF(AND(X$7&gt;=$E47,X$7&lt;=$F47),($D47/$G47),0))</f>
        <v>0</v>
      </c>
      <c r="Y47" s="34" t="str">
        <f>IF(Data!$C$2&gt;0,(IF(OR(Y$5=Data!$F$2,Y$5=Data!$G$2,(IF(COUNTIF(Data!$A$2:$A$939,Y$7),Y$7=(VLOOKUP(Y$7,Data!$A$2:$A$852,1,FALSE)),0))),"H",IF(AND(Y$7&gt;=$E47,Y$7&lt;=$F47),($D47/$G47),0))),IF(AND(Y$7&gt;=$E47,Y$7&lt;=$F47),($D47/$G47),0))</f>
        <v>H</v>
      </c>
      <c r="Z47" s="34" t="str">
        <f>IF(Data!$C$2&gt;0,(IF(OR(Z$5=Data!$F$2,Z$5=Data!$G$2,(IF(COUNTIF(Data!$A$2:$A$939,Z$7),Z$7=(VLOOKUP(Z$7,Data!$A$2:$A$852,1,FALSE)),0))),"H",IF(AND(Z$7&gt;=$E47,Z$7&lt;=$F47),($D47/$G47),0))),IF(AND(Z$7&gt;=$E47,Z$7&lt;=$F47),($D47/$G47),0))</f>
        <v>H</v>
      </c>
      <c r="AA47" s="34">
        <f>IF(Data!$C$2&gt;0,(IF(OR(AA$5=Data!$F$2,AA$5=Data!$G$2,(IF(COUNTIF(Data!$A$2:$A$939,AA$7),AA$7=(VLOOKUP(AA$7,Data!$A$2:$A$852,1,FALSE)),0))),"H",IF(AND(AA$7&gt;=$E47,AA$7&lt;=$F47),($D47/$G47),0))),IF(AND(AA$7&gt;=$E47,AA$7&lt;=$F47),($D47/$G47),0))</f>
        <v>0</v>
      </c>
      <c r="AB47" s="34">
        <f>IF(Data!$C$2&gt;0,(IF(OR(AB$5=Data!$F$2,AB$5=Data!$G$2,(IF(COUNTIF(Data!$A$2:$A$939,AB$7),AB$7=(VLOOKUP(AB$7,Data!$A$2:$A$852,1,FALSE)),0))),"H",IF(AND(AB$7&gt;=$E47,AB$7&lt;=$F47),($D47/$G47),0))),IF(AND(AB$7&gt;=$E47,AB$7&lt;=$F47),($D47/$G47),0))</f>
        <v>0</v>
      </c>
      <c r="AC47" s="34">
        <f>IF(Data!$C$2&gt;0,(IF(OR(AC$5=Data!$F$2,AC$5=Data!$G$2,(IF(COUNTIF(Data!$A$2:$A$939,AC$7),AC$7=(VLOOKUP(AC$7,Data!$A$2:$A$852,1,FALSE)),0))),"H",IF(AND(AC$7&gt;=$E47,AC$7&lt;=$F47),($D47/$G47),0))),IF(AND(AC$7&gt;=$E47,AC$7&lt;=$F47),($D47/$G47),0))</f>
        <v>0</v>
      </c>
      <c r="AD47" s="34">
        <f>IF(Data!$C$2&gt;0,(IF(OR(AD$5=Data!$F$2,AD$5=Data!$G$2,(IF(COUNTIF(Data!$A$2:$A$939,AD$7),AD$7=(VLOOKUP(AD$7,Data!$A$2:$A$852,1,FALSE)),0))),"H",IF(AND(AD$7&gt;=$E47,AD$7&lt;=$F47),($D47/$G47),0))),IF(AND(AD$7&gt;=$E47,AD$7&lt;=$F47),($D47/$G47),0))</f>
        <v>0</v>
      </c>
      <c r="AE47" s="34">
        <f>IF(Data!$C$2&gt;0,(IF(OR(AE$5=Data!$F$2,AE$5=Data!$G$2,(IF(COUNTIF(Data!$A$2:$A$939,AE$7),AE$7=(VLOOKUP(AE$7,Data!$A$2:$A$852,1,FALSE)),0))),"H",IF(AND(AE$7&gt;=$E47,AE$7&lt;=$F47),($D47/$G47),0))),IF(AND(AE$7&gt;=$E47,AE$7&lt;=$F47),($D47/$G47),0))</f>
        <v>0</v>
      </c>
      <c r="AF47" s="34" t="str">
        <f>IF(Data!$C$2&gt;0,(IF(OR(AF$5=Data!$F$2,AF$5=Data!$G$2,(IF(COUNTIF(Data!$A$2:$A$939,AF$7),AF$7=(VLOOKUP(AF$7,Data!$A$2:$A$852,1,FALSE)),0))),"H",IF(AND(AF$7&gt;=$E47,AF$7&lt;=$F47),($D47/$G47),0))),IF(AND(AF$7&gt;=$E47,AF$7&lt;=$F47),($D47/$G47),0))</f>
        <v>H</v>
      </c>
      <c r="AG47" s="34" t="str">
        <f>IF(Data!$C$2&gt;0,(IF(OR(AG$5=Data!$F$2,AG$5=Data!$G$2,(IF(COUNTIF(Data!$A$2:$A$939,AG$7),AG$7=(VLOOKUP(AG$7,Data!$A$2:$A$852,1,FALSE)),0))),"H",IF(AND(AG$7&gt;=$E47,AG$7&lt;=$F47),($D47/$G47),0))),IF(AND(AG$7&gt;=$E47,AG$7&lt;=$F47),($D47/$G47),0))</f>
        <v>H</v>
      </c>
      <c r="AH47" s="34">
        <f>IF(Data!$C$2&gt;0,(IF(OR(AH$5=Data!$F$2,AH$5=Data!$G$2,(IF(COUNTIF(Data!$A$2:$A$939,AH$7),AH$7=(VLOOKUP(AH$7,Data!$A$2:$A$852,1,FALSE)),0))),"H",IF(AND(AH$7&gt;=$E47,AH$7&lt;=$F47),($D47/$G47),0))),IF(AND(AH$7&gt;=$E47,AH$7&lt;=$F47),($D47/$G47),0))</f>
        <v>0</v>
      </c>
      <c r="AI47" s="34">
        <f>IF(Data!$C$2&gt;0,(IF(OR(AI$5=Data!$F$2,AI$5=Data!$G$2,(IF(COUNTIF(Data!$A$2:$A$939,AI$7),AI$7=(VLOOKUP(AI$7,Data!$A$2:$A$852,1,FALSE)),0))),"H",IF(AND(AI$7&gt;=$E47,AI$7&lt;=$F47),($D47/$G47),0))),IF(AND(AI$7&gt;=$E47,AI$7&lt;=$F47),($D47/$G47),0))</f>
        <v>0</v>
      </c>
      <c r="AJ47" s="34">
        <f>IF(Data!$C$2&gt;0,(IF(OR(AJ$5=Data!$F$2,AJ$5=Data!$G$2,(IF(COUNTIF(Data!$A$2:$A$939,AJ$7),AJ$7=(VLOOKUP(AJ$7,Data!$A$2:$A$852,1,FALSE)),0))),"H",IF(AND(AJ$7&gt;=$E47,AJ$7&lt;=$F47),($D47/$G47),0))),IF(AND(AJ$7&gt;=$E47,AJ$7&lt;=$F47),($D47/$G47),0))</f>
        <v>0</v>
      </c>
      <c r="AK47" s="34">
        <f>IF(Data!$C$2&gt;0,(IF(OR(AK$5=Data!$F$2,AK$5=Data!$G$2,(IF(COUNTIF(Data!$A$2:$A$939,AK$7),AK$7=(VLOOKUP(AK$7,Data!$A$2:$A$852,1,FALSE)),0))),"H",IF(AND(AK$7&gt;=$E47,AK$7&lt;=$F47),($D47/$G47),0))),IF(AND(AK$7&gt;=$E47,AK$7&lt;=$F47),($D47/$G47),0))</f>
        <v>0</v>
      </c>
      <c r="AL47" s="34">
        <f>IF(Data!$C$2&gt;0,(IF(OR(AL$5=Data!$F$2,AL$5=Data!$G$2,(IF(COUNTIF(Data!$A$2:$A$939,AL$7),AL$7=(VLOOKUP(AL$7,Data!$A$2:$A$852,1,FALSE)),0))),"H",IF(AND(AL$7&gt;=$E47,AL$7&lt;=$F47),($D47/$G47),0))),IF(AND(AL$7&gt;=$E47,AL$7&lt;=$F47),($D47/$G47),0))</f>
        <v>0</v>
      </c>
      <c r="AM47" s="34" t="str">
        <f>IF(Data!$C$2&gt;0,(IF(OR(AM$5=Data!$F$2,AM$5=Data!$G$2,(IF(COUNTIF(Data!$A$2:$A$939,AM$7),AM$7=(VLOOKUP(AM$7,Data!$A$2:$A$852,1,FALSE)),0))),"H",IF(AND(AM$7&gt;=$E47,AM$7&lt;=$F47),($D47/$G47),0))),IF(AND(AM$7&gt;=$E47,AM$7&lt;=$F47),($D47/$G47),0))</f>
        <v>H</v>
      </c>
      <c r="AN47" s="34" t="str">
        <f>IF(Data!$C$2&gt;0,(IF(OR(AN$5=Data!$F$2,AN$5=Data!$G$2,(IF(COUNTIF(Data!$A$2:$A$939,AN$7),AN$7=(VLOOKUP(AN$7,Data!$A$2:$A$852,1,FALSE)),0))),"H",IF(AND(AN$7&gt;=$E47,AN$7&lt;=$F47),($D47/$G47),0))),IF(AND(AN$7&gt;=$E47,AN$7&lt;=$F47),($D47/$G47),0))</f>
        <v>H</v>
      </c>
      <c r="AO47" s="34">
        <f>IF(Data!$C$2&gt;0,(IF(OR(AO$5=Data!$F$2,AO$5=Data!$G$2,(IF(COUNTIF(Data!$A$2:$A$939,AO$7),AO$7=(VLOOKUP(AO$7,Data!$A$2:$A$852,1,FALSE)),0))),"H",IF(AND(AO$7&gt;=$E47,AO$7&lt;=$F47),($D47/$G47),0))),IF(AND(AO$7&gt;=$E47,AO$7&lt;=$F47),($D47/$G47),0))</f>
        <v>0</v>
      </c>
      <c r="AP47" s="34">
        <f>IF(Data!$C$2&gt;0,(IF(OR(AP$5=Data!$F$2,AP$5=Data!$G$2,(IF(COUNTIF(Data!$A$2:$A$939,AP$7),AP$7=(VLOOKUP(AP$7,Data!$A$2:$A$852,1,FALSE)),0))),"H",IF(AND(AP$7&gt;=$E47,AP$7&lt;=$F47),($D47/$G47),0))),IF(AND(AP$7&gt;=$E47,AP$7&lt;=$F47),($D47/$G47),0))</f>
        <v>0</v>
      </c>
      <c r="AQ47" s="34">
        <f>IF(Data!$C$2&gt;0,(IF(OR(AQ$5=Data!$F$2,AQ$5=Data!$G$2,(IF(COUNTIF(Data!$A$2:$A$939,AQ$7),AQ$7=(VLOOKUP(AQ$7,Data!$A$2:$A$852,1,FALSE)),0))),"H",IF(AND(AQ$7&gt;=$E47,AQ$7&lt;=$F47),($D47/$G47),0))),IF(AND(AQ$7&gt;=$E47,AQ$7&lt;=$F47),($D47/$G47),0))</f>
        <v>0</v>
      </c>
      <c r="AR47" s="34">
        <f>IF(Data!$C$2&gt;0,(IF(OR(AR$5=Data!$F$2,AR$5=Data!$G$2,(IF(COUNTIF(Data!$A$2:$A$939,AR$7),AR$7=(VLOOKUP(AR$7,Data!$A$2:$A$852,1,FALSE)),0))),"H",IF(AND(AR$7&gt;=$E47,AR$7&lt;=$F47),($D47/$G47),0))),IF(AND(AR$7&gt;=$E47,AR$7&lt;=$F47),($D47/$G47),0))</f>
        <v>0</v>
      </c>
      <c r="AS47" s="34">
        <f>IF(Data!$C$2&gt;0,(IF(OR(AS$5=Data!$F$2,AS$5=Data!$G$2,(IF(COUNTIF(Data!$A$2:$A$939,AS$7),AS$7=(VLOOKUP(AS$7,Data!$A$2:$A$852,1,FALSE)),0))),"H",IF(AND(AS$7&gt;=$E47,AS$7&lt;=$F47),($D47/$G47),0))),IF(AND(AS$7&gt;=$E47,AS$7&lt;=$F47),($D47/$G47),0))</f>
        <v>0</v>
      </c>
      <c r="AT47" s="34" t="str">
        <f>IF(Data!$C$2&gt;0,(IF(OR(AT$5=Data!$F$2,AT$5=Data!$G$2,(IF(COUNTIF(Data!$A$2:$A$939,AT$7),AT$7=(VLOOKUP(AT$7,Data!$A$2:$A$852,1,FALSE)),0))),"H",IF(AND(AT$7&gt;=$E47,AT$7&lt;=$F47),($D47/$G47),0))),IF(AND(AT$7&gt;=$E47,AT$7&lt;=$F47),($D47/$G47),0))</f>
        <v>H</v>
      </c>
      <c r="AU47" s="34" t="str">
        <f>IF(Data!$C$2&gt;0,(IF(OR(AU$5=Data!$F$2,AU$5=Data!$G$2,(IF(COUNTIF(Data!$A$2:$A$939,AU$7),AU$7=(VLOOKUP(AU$7,Data!$A$2:$A$852,1,FALSE)),0))),"H",IF(AND(AU$7&gt;=$E47,AU$7&lt;=$F47),($D47/$G47),0))),IF(AND(AU$7&gt;=$E47,AU$7&lt;=$F47),($D47/$G47),0))</f>
        <v>H</v>
      </c>
      <c r="AV47" s="34">
        <f>IF(Data!$C$2&gt;0,(IF(OR(AV$5=Data!$F$2,AV$5=Data!$G$2,(IF(COUNTIF(Data!$A$2:$A$939,AV$7),AV$7=(VLOOKUP(AV$7,Data!$A$2:$A$852,1,FALSE)),0))),"H",IF(AND(AV$7&gt;=$E47,AV$7&lt;=$F47),($D47/$G47),0))),IF(AND(AV$7&gt;=$E47,AV$7&lt;=$F47),($D47/$G47),0))</f>
        <v>0</v>
      </c>
      <c r="AW47" s="34">
        <f>IF(Data!$C$2&gt;0,(IF(OR(AW$5=Data!$F$2,AW$5=Data!$G$2,(IF(COUNTIF(Data!$A$2:$A$939,AW$7),AW$7=(VLOOKUP(AW$7,Data!$A$2:$A$852,1,FALSE)),0))),"H",IF(AND(AW$7&gt;=$E47,AW$7&lt;=$F47),($D47/$G47),0))),IF(AND(AW$7&gt;=$E47,AW$7&lt;=$F47),($D47/$G47),0))</f>
        <v>0</v>
      </c>
      <c r="AX47" s="34">
        <f>IF(Data!$C$2&gt;0,(IF(OR(AX$5=Data!$F$2,AX$5=Data!$G$2,(IF(COUNTIF(Data!$A$2:$A$939,AX$7),AX$7=(VLOOKUP(AX$7,Data!$A$2:$A$852,1,FALSE)),0))),"H",IF(AND(AX$7&gt;=$E47,AX$7&lt;=$F47),($D47/$G47),0))),IF(AND(AX$7&gt;=$E47,AX$7&lt;=$F47),($D47/$G47),0))</f>
        <v>0</v>
      </c>
      <c r="AY47" s="34">
        <f>IF(Data!$C$2&gt;0,(IF(OR(AY$5=Data!$F$2,AY$5=Data!$G$2,(IF(COUNTIF(Data!$A$2:$A$939,AY$7),AY$7=(VLOOKUP(AY$7,Data!$A$2:$A$852,1,FALSE)),0))),"H",IF(AND(AY$7&gt;=$E47,AY$7&lt;=$F47),($D47/$G47),0))),IF(AND(AY$7&gt;=$E47,AY$7&lt;=$F47),($D47/$G47),0))</f>
        <v>0</v>
      </c>
      <c r="AZ47" s="34">
        <f>IF(Data!$C$2&gt;0,(IF(OR(AZ$5=Data!$F$2,AZ$5=Data!$G$2,(IF(COUNTIF(Data!$A$2:$A$939,AZ$7),AZ$7=(VLOOKUP(AZ$7,Data!$A$2:$A$852,1,FALSE)),0))),"H",IF(AND(AZ$7&gt;=$E47,AZ$7&lt;=$F47),($D47/$G47),0))),IF(AND(AZ$7&gt;=$E47,AZ$7&lt;=$F47),($D47/$G47),0))</f>
        <v>0</v>
      </c>
      <c r="BA47" s="34" t="str">
        <f>IF(Data!$C$2&gt;0,(IF(OR(BA$5=Data!$F$2,BA$5=Data!$G$2,(IF(COUNTIF(Data!$A$2:$A$939,BA$7),BA$7=(VLOOKUP(BA$7,Data!$A$2:$A$852,1,FALSE)),0))),"H",IF(AND(BA$7&gt;=$E47,BA$7&lt;=$F47),($D47/$G47),0))),IF(AND(BA$7&gt;=$E47,BA$7&lt;=$F47),($D47/$G47),0))</f>
        <v>H</v>
      </c>
      <c r="BB47" s="34" t="str">
        <f>IF(Data!$C$2&gt;0,(IF(OR(BB$5=Data!$F$2,BB$5=Data!$G$2,(IF(COUNTIF(Data!$A$2:$A$939,BB$7),BB$7=(VLOOKUP(BB$7,Data!$A$2:$A$852,1,FALSE)),0))),"H",IF(AND(BB$7&gt;=$E47,BB$7&lt;=$F47),($D47/$G47),0))),IF(AND(BB$7&gt;=$E47,BB$7&lt;=$F47),($D47/$G47),0))</f>
        <v>H</v>
      </c>
      <c r="BC47" s="34">
        <f>IF(Data!$C$2&gt;0,(IF(OR(BC$5=Data!$F$2,BC$5=Data!$G$2,(IF(COUNTIF(Data!$A$2:$A$939,BC$7),BC$7=(VLOOKUP(BC$7,Data!$A$2:$A$852,1,FALSE)),0))),"H",IF(AND(BC$7&gt;=$E47,BC$7&lt;=$F47),($D47/$G47),0))),IF(AND(BC$7&gt;=$E47,BC$7&lt;=$F47),($D47/$G47),0))</f>
        <v>0</v>
      </c>
      <c r="BD47" s="34">
        <f>IF(Data!$C$2&gt;0,(IF(OR(BD$5=Data!$F$2,BD$5=Data!$G$2,(IF(COUNTIF(Data!$A$2:$A$939,BD$7),BD$7=(VLOOKUP(BD$7,Data!$A$2:$A$852,1,FALSE)),0))),"H",IF(AND(BD$7&gt;=$E47,BD$7&lt;=$F47),($D47/$G47),0))),IF(AND(BD$7&gt;=$E47,BD$7&lt;=$F47),($D47/$G47),0))</f>
        <v>0</v>
      </c>
      <c r="BE47" s="34">
        <f>IF(Data!$C$2&gt;0,(IF(OR(BE$5=Data!$F$2,BE$5=Data!$G$2,(IF(COUNTIF(Data!$A$2:$A$939,BE$7),BE$7=(VLOOKUP(BE$7,Data!$A$2:$A$852,1,FALSE)),0))),"H",IF(AND(BE$7&gt;=$E47,BE$7&lt;=$F47),($D47/$G47),0))),IF(AND(BE$7&gt;=$E47,BE$7&lt;=$F47),($D47/$G47),0))</f>
        <v>0</v>
      </c>
      <c r="BF47" s="34">
        <f>IF(Data!$C$2&gt;0,(IF(OR(BF$5=Data!$F$2,BF$5=Data!$G$2,(IF(COUNTIF(Data!$A$2:$A$939,BF$7),BF$7=(VLOOKUP(BF$7,Data!$A$2:$A$852,1,FALSE)),0))),"H",IF(AND(BF$7&gt;=$E47,BF$7&lt;=$F47),($D47/$G47),0))),IF(AND(BF$7&gt;=$E47,BF$7&lt;=$F47),($D47/$G47),0))</f>
        <v>0</v>
      </c>
      <c r="BG47" s="34">
        <f>IF(Data!$C$2&gt;0,(IF(OR(BG$5=Data!$F$2,BG$5=Data!$G$2,(IF(COUNTIF(Data!$A$2:$A$939,BG$7),BG$7=(VLOOKUP(BG$7,Data!$A$2:$A$852,1,FALSE)),0))),"H",IF(AND(BG$7&gt;=$E47,BG$7&lt;=$F47),($D47/$G47),0))),IF(AND(BG$7&gt;=$E47,BG$7&lt;=$F47),($D47/$G47),0))</f>
        <v>0</v>
      </c>
      <c r="BH47" s="34" t="str">
        <f>IF(Data!$C$2&gt;0,(IF(OR(BH$5=Data!$F$2,BH$5=Data!$G$2,(IF(COUNTIF(Data!$A$2:$A$939,BH$7),BH$7=(VLOOKUP(BH$7,Data!$A$2:$A$852,1,FALSE)),0))),"H",IF(AND(BH$7&gt;=$E47,BH$7&lt;=$F47),($D47/$G47),0))),IF(AND(BH$7&gt;=$E47,BH$7&lt;=$F47),($D47/$G47),0))</f>
        <v>H</v>
      </c>
      <c r="BI47" s="34" t="str">
        <f>IF(Data!$C$2&gt;0,(IF(OR(BI$5=Data!$F$2,BI$5=Data!$G$2,(IF(COUNTIF(Data!$A$2:$A$939,BI$7),BI$7=(VLOOKUP(BI$7,Data!$A$2:$A$852,1,FALSE)),0))),"H",IF(AND(BI$7&gt;=$E47,BI$7&lt;=$F47),($D47/$G47),0))),IF(AND(BI$7&gt;=$E47,BI$7&lt;=$F47),($D47/$G47),0))</f>
        <v>H</v>
      </c>
      <c r="BJ47" s="34">
        <f>IF(Data!$C$2&gt;0,(IF(OR(BJ$5=Data!$F$2,BJ$5=Data!$G$2,(IF(COUNTIF(Data!$A$2:$A$939,BJ$7),BJ$7=(VLOOKUP(BJ$7,Data!$A$2:$A$852,1,FALSE)),0))),"H",IF(AND(BJ$7&gt;=$E47,BJ$7&lt;=$F47),($D47/$G47),0))),IF(AND(BJ$7&gt;=$E47,BJ$7&lt;=$F47),($D47/$G47),0))</f>
        <v>0</v>
      </c>
      <c r="BK47" s="34">
        <f>IF(Data!$C$2&gt;0,(IF(OR(BK$5=Data!$F$2,BK$5=Data!$G$2,(IF(COUNTIF(Data!$A$2:$A$939,BK$7),BK$7=(VLOOKUP(BK$7,Data!$A$2:$A$852,1,FALSE)),0))),"H",IF(AND(BK$7&gt;=$E47,BK$7&lt;=$F47),($D47/$G47),0))),IF(AND(BK$7&gt;=$E47,BK$7&lt;=$F47),($D47/$G47),0))</f>
        <v>0</v>
      </c>
      <c r="BL47" s="34">
        <f>IF(Data!$C$2&gt;0,(IF(OR(BL$5=Data!$F$2,BL$5=Data!$G$2,(IF(COUNTIF(Data!$A$2:$A$939,BL$7),BL$7=(VLOOKUP(BL$7,Data!$A$2:$A$852,1,FALSE)),0))),"H",IF(AND(BL$7&gt;=$E47,BL$7&lt;=$F47),($D47/$G47),0))),IF(AND(BL$7&gt;=$E47,BL$7&lt;=$F47),($D47/$G47),0))</f>
        <v>0</v>
      </c>
      <c r="BM47" s="34">
        <f>IF(Data!$C$2&gt;0,(IF(OR(BM$5=Data!$F$2,BM$5=Data!$G$2,(IF(COUNTIF(Data!$A$2:$A$939,BM$7),BM$7=(VLOOKUP(BM$7,Data!$A$2:$A$852,1,FALSE)),0))),"H",IF(AND(BM$7&gt;=$E47,BM$7&lt;=$F47),($D47/$G47),0))),IF(AND(BM$7&gt;=$E47,BM$7&lt;=$F47),($D47/$G47),0))</f>
        <v>0</v>
      </c>
      <c r="BN47" s="34">
        <f>IF(Data!$C$2&gt;0,(IF(OR(BN$5=Data!$F$2,BN$5=Data!$G$2,(IF(COUNTIF(Data!$A$2:$A$939,BN$7),BN$7=(VLOOKUP(BN$7,Data!$A$2:$A$852,1,FALSE)),0))),"H",IF(AND(BN$7&gt;=$E47,BN$7&lt;=$F47),($D47/$G47),0))),IF(AND(BN$7&gt;=$E47,BN$7&lt;=$F47),($D47/$G47),0))</f>
        <v>0</v>
      </c>
      <c r="BO47" s="34" t="str">
        <f>IF(Data!$C$2&gt;0,(IF(OR(BO$5=Data!$F$2,BO$5=Data!$G$2,(IF(COUNTIF(Data!$A$2:$A$939,BO$7),BO$7=(VLOOKUP(BO$7,Data!$A$2:$A$852,1,FALSE)),0))),"H",IF(AND(BO$7&gt;=$E47,BO$7&lt;=$F47),($D47/$G47),0))),IF(AND(BO$7&gt;=$E47,BO$7&lt;=$F47),($D47/$G47),0))</f>
        <v>H</v>
      </c>
      <c r="BP47" s="34" t="str">
        <f>IF(Data!$C$2&gt;0,(IF(OR(BP$5=Data!$F$2,BP$5=Data!$G$2,(IF(COUNTIF(Data!$A$2:$A$939,BP$7),BP$7=(VLOOKUP(BP$7,Data!$A$2:$A$852,1,FALSE)),0))),"H",IF(AND(BP$7&gt;=$E47,BP$7&lt;=$F47),($D47/$G47),0))),IF(AND(BP$7&gt;=$E47,BP$7&lt;=$F47),($D47/$G47),0))</f>
        <v>H</v>
      </c>
      <c r="BQ47" s="34">
        <f>IF(Data!$C$2&gt;0,(IF(OR(BQ$5=Data!$F$2,BQ$5=Data!$G$2,(IF(COUNTIF(Data!$A$2:$A$939,BQ$7),BQ$7=(VLOOKUP(BQ$7,Data!$A$2:$A$852,1,FALSE)),0))),"H",IF(AND(BQ$7&gt;=$E47,BQ$7&lt;=$F47),($D47/$G47),0))),IF(AND(BQ$7&gt;=$E47,BQ$7&lt;=$F47),($D47/$G47),0))</f>
        <v>0</v>
      </c>
      <c r="BR47" s="34">
        <f>IF(Data!$C$2&gt;0,(IF(OR(BR$5=Data!$F$2,BR$5=Data!$G$2,(IF(COUNTIF(Data!$A$2:$A$939,BR$7),BR$7=(VLOOKUP(BR$7,Data!$A$2:$A$852,1,FALSE)),0))),"H",IF(AND(BR$7&gt;=$E47,BR$7&lt;=$F47),($D47/$G47),0))),IF(AND(BR$7&gt;=$E47,BR$7&lt;=$F47),($D47/$G47),0))</f>
        <v>0</v>
      </c>
      <c r="BS47" s="34">
        <f>IF(Data!$C$2&gt;0,(IF(OR(BS$5=Data!$F$2,BS$5=Data!$G$2,(IF(COUNTIF(Data!$A$2:$A$939,BS$7),BS$7=(VLOOKUP(BS$7,Data!$A$2:$A$852,1,FALSE)),0))),"H",IF(AND(BS$7&gt;=$E47,BS$7&lt;=$F47),($D47/$G47),0))),IF(AND(BS$7&gt;=$E47,BS$7&lt;=$F47),($D47/$G47),0))</f>
        <v>0</v>
      </c>
      <c r="BT47" s="34">
        <f>IF(Data!$C$2&gt;0,(IF(OR(BT$5=Data!$F$2,BT$5=Data!$G$2,(IF(COUNTIF(Data!$A$2:$A$939,BT$7),BT$7=(VLOOKUP(BT$7,Data!$A$2:$A$852,1,FALSE)),0))),"H",IF(AND(BT$7&gt;=$E47,BT$7&lt;=$F47),($D47/$G47),0))),IF(AND(BT$7&gt;=$E47,BT$7&lt;=$F47),($D47/$G47),0))</f>
        <v>0</v>
      </c>
      <c r="BU47" s="34">
        <f>IF(Data!$C$2&gt;0,(IF(OR(BU$5=Data!$F$2,BU$5=Data!$G$2,(IF(COUNTIF(Data!$A$2:$A$939,BU$7),BU$7=(VLOOKUP(BU$7,Data!$A$2:$A$852,1,FALSE)),0))),"H",IF(AND(BU$7&gt;=$E47,BU$7&lt;=$F47),($D47/$G47),0))),IF(AND(BU$7&gt;=$E47,BU$7&lt;=$F47),($D47/$G47),0))</f>
        <v>0</v>
      </c>
      <c r="BV47" s="34" t="str">
        <f>IF(Data!$C$2&gt;0,(IF(OR(BV$5=Data!$F$2,BV$5=Data!$G$2,(IF(COUNTIF(Data!$A$2:$A$939,BV$7),BV$7=(VLOOKUP(BV$7,Data!$A$2:$A$852,1,FALSE)),0))),"H",IF(AND(BV$7&gt;=$E47,BV$7&lt;=$F47),($D47/$G47),0))),IF(AND(BV$7&gt;=$E47,BV$7&lt;=$F47),($D47/$G47),0))</f>
        <v>H</v>
      </c>
      <c r="BW47" s="34" t="str">
        <f>IF(Data!$C$2&gt;0,(IF(OR(BW$5=Data!$F$2,BW$5=Data!$G$2,(IF(COUNTIF(Data!$A$2:$A$939,BW$7),BW$7=(VLOOKUP(BW$7,Data!$A$2:$A$852,1,FALSE)),0))),"H",IF(AND(BW$7&gt;=$E47,BW$7&lt;=$F47),($D47/$G47),0))),IF(AND(BW$7&gt;=$E47,BW$7&lt;=$F47),($D47/$G47),0))</f>
        <v>H</v>
      </c>
      <c r="BX47" s="34">
        <f>IF(Data!$C$2&gt;0,(IF(OR(BX$5=Data!$F$2,BX$5=Data!$G$2,(IF(COUNTIF(Data!$A$2:$A$939,BX$7),BX$7=(VLOOKUP(BX$7,Data!$A$2:$A$852,1,FALSE)),0))),"H",IF(AND(BX$7&gt;=$E47,BX$7&lt;=$F47),($D47/$G47),0))),IF(AND(BX$7&gt;=$E47,BX$7&lt;=$F47),($D47/$G47),0))</f>
        <v>0</v>
      </c>
      <c r="BY47" s="34">
        <f>IF(Data!$C$2&gt;0,(IF(OR(BY$5=Data!$F$2,BY$5=Data!$G$2,(IF(COUNTIF(Data!$A$2:$A$939,BY$7),BY$7=(VLOOKUP(BY$7,Data!$A$2:$A$852,1,FALSE)),0))),"H",IF(AND(BY$7&gt;=$E47,BY$7&lt;=$F47),($D47/$G47),0))),IF(AND(BY$7&gt;=$E47,BY$7&lt;=$F47),($D47/$G47),0))</f>
        <v>0</v>
      </c>
      <c r="BZ47" s="34">
        <f>IF(Data!$C$2&gt;0,(IF(OR(BZ$5=Data!$F$2,BZ$5=Data!$G$2,(IF(COUNTIF(Data!$A$2:$A$939,BZ$7),BZ$7=(VLOOKUP(BZ$7,Data!$A$2:$A$852,1,FALSE)),0))),"H",IF(AND(BZ$7&gt;=$E47,BZ$7&lt;=$F47),($D47/$G47),0))),IF(AND(BZ$7&gt;=$E47,BZ$7&lt;=$F47),($D47/$G47),0))</f>
        <v>0</v>
      </c>
      <c r="CA47" s="34">
        <f>IF(Data!$C$2&gt;0,(IF(OR(CA$5=Data!$F$2,CA$5=Data!$G$2,(IF(COUNTIF(Data!$A$2:$A$939,CA$7),CA$7=(VLOOKUP(CA$7,Data!$A$2:$A$852,1,FALSE)),0))),"H",IF(AND(CA$7&gt;=$E47,CA$7&lt;=$F47),($D47/$G47),0))),IF(AND(CA$7&gt;=$E47,CA$7&lt;=$F47),($D47/$G47),0))</f>
        <v>0</v>
      </c>
      <c r="CB47" s="34">
        <f>IF(Data!$C$2&gt;0,(IF(OR(CB$5=Data!$F$2,CB$5=Data!$G$2,(IF(COUNTIF(Data!$A$2:$A$939,CB$7),CB$7=(VLOOKUP(CB$7,Data!$A$2:$A$852,1,FALSE)),0))),"H",IF(AND(CB$7&gt;=$E47,CB$7&lt;=$F47),($D47/$G47),0))),IF(AND(CB$7&gt;=$E47,CB$7&lt;=$F47),($D47/$G47),0))</f>
        <v>0</v>
      </c>
      <c r="CC47" s="34" t="str">
        <f>IF(Data!$C$2&gt;0,(IF(OR(CC$5=Data!$F$2,CC$5=Data!$G$2,(IF(COUNTIF(Data!$A$2:$A$939,CC$7),CC$7=(VLOOKUP(CC$7,Data!$A$2:$A$852,1,FALSE)),0))),"H",IF(AND(CC$7&gt;=$E47,CC$7&lt;=$F47),($D47/$G47),0))),IF(AND(CC$7&gt;=$E47,CC$7&lt;=$F47),($D47/$G47),0))</f>
        <v>H</v>
      </c>
      <c r="CD47" s="34" t="str">
        <f>IF(Data!$C$2&gt;0,(IF(OR(CD$5=Data!$F$2,CD$5=Data!$G$2,(IF(COUNTIF(Data!$A$2:$A$939,CD$7),CD$7=(VLOOKUP(CD$7,Data!$A$2:$A$852,1,FALSE)),0))),"H",IF(AND(CD$7&gt;=$E47,CD$7&lt;=$F47),($D47/$G47),0))),IF(AND(CD$7&gt;=$E47,CD$7&lt;=$F47),($D47/$G47),0))</f>
        <v>H</v>
      </c>
      <c r="CE47" s="34">
        <f>IF(Data!$C$2&gt;0,(IF(OR(CE$5=Data!$F$2,CE$5=Data!$G$2,(IF(COUNTIF(Data!$A$2:$A$939,CE$7),CE$7=(VLOOKUP(CE$7,Data!$A$2:$A$852,1,FALSE)),0))),"H",IF(AND(CE$7&gt;=$E47,CE$7&lt;=$F47),($D47/$G47),0))),IF(AND(CE$7&gt;=$E47,CE$7&lt;=$F47),($D47/$G47),0))</f>
        <v>0</v>
      </c>
      <c r="CF47" s="34">
        <f>IF(Data!$C$2&gt;0,(IF(OR(CF$5=Data!$F$2,CF$5=Data!$G$2,(IF(COUNTIF(Data!$A$2:$A$939,CF$7),CF$7=(VLOOKUP(CF$7,Data!$A$2:$A$852,1,FALSE)),0))),"H",IF(AND(CF$7&gt;=$E47,CF$7&lt;=$F47),($D47/$G47),0))),IF(AND(CF$7&gt;=$E47,CF$7&lt;=$F47),($D47/$G47),0))</f>
        <v>0</v>
      </c>
      <c r="CG47" s="34">
        <f>IF(Data!$C$2&gt;0,(IF(OR(CG$5=Data!$F$2,CG$5=Data!$G$2,(IF(COUNTIF(Data!$A$2:$A$939,CG$7),CG$7=(VLOOKUP(CG$7,Data!$A$2:$A$852,1,FALSE)),0))),"H",IF(AND(CG$7&gt;=$E47,CG$7&lt;=$F47),($D47/$G47),0))),IF(AND(CG$7&gt;=$E47,CG$7&lt;=$F47),($D47/$G47),0))</f>
        <v>0</v>
      </c>
      <c r="CH47" s="34">
        <f>IF(Data!$C$2&gt;0,(IF(OR(CH$5=Data!$F$2,CH$5=Data!$G$2,(IF(COUNTIF(Data!$A$2:$A$939,CH$7),CH$7=(VLOOKUP(CH$7,Data!$A$2:$A$852,1,FALSE)),0))),"H",IF(AND(CH$7&gt;=$E47,CH$7&lt;=$F47),($D47/$G47),0))),IF(AND(CH$7&gt;=$E47,CH$7&lt;=$F47),($D47/$G47),0))</f>
        <v>0</v>
      </c>
      <c r="CI47" s="34">
        <f>IF(Data!$C$2&gt;0,(IF(OR(CI$5=Data!$F$2,CI$5=Data!$G$2,(IF(COUNTIF(Data!$A$2:$A$939,CI$7),CI$7=(VLOOKUP(CI$7,Data!$A$2:$A$852,1,FALSE)),0))),"H",IF(AND(CI$7&gt;=$E47,CI$7&lt;=$F47),($D47/$G47),0))),IF(AND(CI$7&gt;=$E47,CI$7&lt;=$F47),($D47/$G47),0))</f>
        <v>0</v>
      </c>
      <c r="CJ47" s="34" t="str">
        <f>IF(Data!$C$2&gt;0,(IF(OR(CJ$5=Data!$F$2,CJ$5=Data!$G$2,(IF(COUNTIF(Data!$A$2:$A$939,CJ$7),CJ$7=(VLOOKUP(CJ$7,Data!$A$2:$A$852,1,FALSE)),0))),"H",IF(AND(CJ$7&gt;=$E47,CJ$7&lt;=$F47),($D47/$G47),0))),IF(AND(CJ$7&gt;=$E47,CJ$7&lt;=$F47),($D47/$G47),0))</f>
        <v>H</v>
      </c>
      <c r="CK47" s="34" t="str">
        <f>IF(Data!$C$2&gt;0,(IF(OR(CK$5=Data!$F$2,CK$5=Data!$G$2,(IF(COUNTIF(Data!$A$2:$A$939,CK$7),CK$7=(VLOOKUP(CK$7,Data!$A$2:$A$852,1,FALSE)),0))),"H",IF(AND(CK$7&gt;=$E47,CK$7&lt;=$F47),($D47/$G47),0))),IF(AND(CK$7&gt;=$E47,CK$7&lt;=$F47),($D47/$G47),0))</f>
        <v>H</v>
      </c>
      <c r="CL47" s="34">
        <f>IF(Data!$C$2&gt;0,(IF(OR(CL$5=Data!$F$2,CL$5=Data!$G$2,(IF(COUNTIF(Data!$A$2:$A$939,CL$7),CL$7=(VLOOKUP(CL$7,Data!$A$2:$A$852,1,FALSE)),0))),"H",IF(AND(CL$7&gt;=$E47,CL$7&lt;=$F47),($D47/$G47),0))),IF(AND(CL$7&gt;=$E47,CL$7&lt;=$F47),($D47/$G47),0))</f>
        <v>0</v>
      </c>
      <c r="CM47" s="34">
        <f>IF(Data!$C$2&gt;0,(IF(OR(CM$5=Data!$F$2,CM$5=Data!$G$2,(IF(COUNTIF(Data!$A$2:$A$939,CM$7),CM$7=(VLOOKUP(CM$7,Data!$A$2:$A$852,1,FALSE)),0))),"H",IF(AND(CM$7&gt;=$E47,CM$7&lt;=$F47),($D47/$G47),0))),IF(AND(CM$7&gt;=$E47,CM$7&lt;=$F47),($D47/$G47),0))</f>
        <v>0</v>
      </c>
      <c r="CN47" s="34">
        <f>IF(Data!$C$2&gt;0,(IF(OR(CN$5=Data!$F$2,CN$5=Data!$G$2,(IF(COUNTIF(Data!$A$2:$A$939,CN$7),CN$7=(VLOOKUP(CN$7,Data!$A$2:$A$852,1,FALSE)),0))),"H",IF(AND(CN$7&gt;=$E47,CN$7&lt;=$F47),($D47/$G47),0))),IF(AND(CN$7&gt;=$E47,CN$7&lt;=$F47),($D47/$G47),0))</f>
        <v>0</v>
      </c>
      <c r="CO47" s="34">
        <f>IF(Data!$C$2&gt;0,(IF(OR(CO$5=Data!$F$2,CO$5=Data!$G$2,(IF(COUNTIF(Data!$A$2:$A$939,CO$7),CO$7=(VLOOKUP(CO$7,Data!$A$2:$A$852,1,FALSE)),0))),"H",IF(AND(CO$7&gt;=$E47,CO$7&lt;=$F47),($D47/$G47),0))),IF(AND(CO$7&gt;=$E47,CO$7&lt;=$F47),($D47/$G47),0))</f>
        <v>0</v>
      </c>
      <c r="CP47" s="34">
        <f>IF(Data!$C$2&gt;0,(IF(OR(CP$5=Data!$F$2,CP$5=Data!$G$2,(IF(COUNTIF(Data!$A$2:$A$939,CP$7),CP$7=(VLOOKUP(CP$7,Data!$A$2:$A$852,1,FALSE)),0))),"H",IF(AND(CP$7&gt;=$E47,CP$7&lt;=$F47),($D47/$G47),0))),IF(AND(CP$7&gt;=$E47,CP$7&lt;=$F47),($D47/$G47),0))</f>
        <v>0</v>
      </c>
      <c r="CQ47" s="34" t="str">
        <f>IF(Data!$C$2&gt;0,(IF(OR(CQ$5=Data!$F$2,CQ$5=Data!$G$2,(IF(COUNTIF(Data!$A$2:$A$939,CQ$7),CQ$7=(VLOOKUP(CQ$7,Data!$A$2:$A$852,1,FALSE)),0))),"H",IF(AND(CQ$7&gt;=$E47,CQ$7&lt;=$F47),($D47/$G47),0))),IF(AND(CQ$7&gt;=$E47,CQ$7&lt;=$F47),($D47/$G47),0))</f>
        <v>H</v>
      </c>
      <c r="CR47" s="34" t="str">
        <f>IF(Data!$C$2&gt;0,(IF(OR(CR$5=Data!$F$2,CR$5=Data!$G$2,(IF(COUNTIF(Data!$A$2:$A$939,CR$7),CR$7=(VLOOKUP(CR$7,Data!$A$2:$A$852,1,FALSE)),0))),"H",IF(AND(CR$7&gt;=$E47,CR$7&lt;=$F47),($D47/$G47),0))),IF(AND(CR$7&gt;=$E47,CR$7&lt;=$F47),($D47/$G47),0))</f>
        <v>H</v>
      </c>
      <c r="CS47" s="34">
        <f>IF(Data!$C$2&gt;0,(IF(OR(CS$5=Data!$F$2,CS$5=Data!$G$2,(IF(COUNTIF(Data!$A$2:$A$939,CS$7),CS$7=(VLOOKUP(CS$7,Data!$A$2:$A$852,1,FALSE)),0))),"H",IF(AND(CS$7&gt;=$E47,CS$7&lt;=$F47),($D47/$G47),0))),IF(AND(CS$7&gt;=$E47,CS$7&lt;=$F47),($D47/$G47),0))</f>
        <v>0</v>
      </c>
      <c r="CT47" s="34">
        <f>IF(Data!$C$2&gt;0,(IF(OR(CT$5=Data!$F$2,CT$5=Data!$G$2,(IF(COUNTIF(Data!$A$2:$A$939,CT$7),CT$7=(VLOOKUP(CT$7,Data!$A$2:$A$852,1,FALSE)),0))),"H",IF(AND(CT$7&gt;=$E47,CT$7&lt;=$F47),($D47/$G47),0))),IF(AND(CT$7&gt;=$E47,CT$7&lt;=$F47),($D47/$G47),0))</f>
        <v>0</v>
      </c>
      <c r="CU47" s="34">
        <f>IF(Data!$C$2&gt;0,(IF(OR(CU$5=Data!$F$2,CU$5=Data!$G$2,(IF(COUNTIF(Data!$A$2:$A$939,CU$7),CU$7=(VLOOKUP(CU$7,Data!$A$2:$A$852,1,FALSE)),0))),"H",IF(AND(CU$7&gt;=$E47,CU$7&lt;=$F47),($D47/$G47),0))),IF(AND(CU$7&gt;=$E47,CU$7&lt;=$F47),($D47/$G47),0))</f>
        <v>0</v>
      </c>
      <c r="CV47" s="34">
        <f>IF(Data!$C$2&gt;0,(IF(OR(CV$5=Data!$F$2,CV$5=Data!$G$2,(IF(COUNTIF(Data!$A$2:$A$939,CV$7),CV$7=(VLOOKUP(CV$7,Data!$A$2:$A$852,1,FALSE)),0))),"H",IF(AND(CV$7&gt;=$E47,CV$7&lt;=$F47),($D47/$G47),0))),IF(AND(CV$7&gt;=$E47,CV$7&lt;=$F47),($D47/$G47),0))</f>
        <v>0</v>
      </c>
      <c r="CW47" s="34">
        <f>IF(Data!$C$2&gt;0,(IF(OR(CW$5=Data!$F$2,CW$5=Data!$G$2,(IF(COUNTIF(Data!$A$2:$A$939,CW$7),CW$7=(VLOOKUP(CW$7,Data!$A$2:$A$852,1,FALSE)),0))),"H",IF(AND(CW$7&gt;=$E47,CW$7&lt;=$F47),($D47/$G47),0))),IF(AND(CW$7&gt;=$E47,CW$7&lt;=$F47),($D47/$G47),0))</f>
        <v>0</v>
      </c>
      <c r="CX47" s="34" t="str">
        <f>IF(Data!$C$2&gt;0,(IF(OR(CX$5=Data!$F$2,CX$5=Data!$G$2,(IF(COUNTIF(Data!$A$2:$A$939,CX$7),CX$7=(VLOOKUP(CX$7,Data!$A$2:$A$852,1,FALSE)),0))),"H",IF(AND(CX$7&gt;=$E47,CX$7&lt;=$F47),($D47/$G47),0))),IF(AND(CX$7&gt;=$E47,CX$7&lt;=$F47),($D47/$G47),0))</f>
        <v>H</v>
      </c>
      <c r="CY47" s="34" t="str">
        <f>IF(Data!$C$2&gt;0,(IF(OR(CY$5=Data!$F$2,CY$5=Data!$G$2,(IF(COUNTIF(Data!$A$2:$A$939,CY$7),CY$7=(VLOOKUP(CY$7,Data!$A$2:$A$852,1,FALSE)),0))),"H",IF(AND(CY$7&gt;=$E47,CY$7&lt;=$F47),($D47/$G47),0))),IF(AND(CY$7&gt;=$E47,CY$7&lt;=$F47),($D47/$G47),0))</f>
        <v>H</v>
      </c>
      <c r="CZ47" s="34">
        <f>IF(Data!$C$2&gt;0,(IF(OR(CZ$5=Data!$F$2,CZ$5=Data!$G$2,(IF(COUNTIF(Data!$A$2:$A$939,CZ$7),CZ$7=(VLOOKUP(CZ$7,Data!$A$2:$A$852,1,FALSE)),0))),"H",IF(AND(CZ$7&gt;=$E47,CZ$7&lt;=$F47),($D47/$G47),0))),IF(AND(CZ$7&gt;=$E47,CZ$7&lt;=$F47),($D47/$G47),0))</f>
        <v>0</v>
      </c>
      <c r="DA47" s="34">
        <f>IF(Data!$C$2&gt;0,(IF(OR(DA$5=Data!$F$2,DA$5=Data!$G$2,(IF(COUNTIF(Data!$A$2:$A$939,DA$7),DA$7=(VLOOKUP(DA$7,Data!$A$2:$A$852,1,FALSE)),0))),"H",IF(AND(DA$7&gt;=$E47,DA$7&lt;=$F47),($D47/$G47),0))),IF(AND(DA$7&gt;=$E47,DA$7&lt;=$F47),($D47/$G47),0))</f>
        <v>0</v>
      </c>
      <c r="DB47" s="34">
        <f>IF(Data!$C$2&gt;0,(IF(OR(DB$5=Data!$F$2,DB$5=Data!$G$2,(IF(COUNTIF(Data!$A$2:$A$939,DB$7),DB$7=(VLOOKUP(DB$7,Data!$A$2:$A$852,1,FALSE)),0))),"H",IF(AND(DB$7&gt;=$E47,DB$7&lt;=$F47),($D47/$G47),0))),IF(AND(DB$7&gt;=$E47,DB$7&lt;=$F47),($D47/$G47),0))</f>
        <v>0</v>
      </c>
      <c r="DC47" s="34">
        <f>IF(Data!$C$2&gt;0,(IF(OR(DC$5=Data!$F$2,DC$5=Data!$G$2,(IF(COUNTIF(Data!$A$2:$A$939,DC$7),DC$7=(VLOOKUP(DC$7,Data!$A$2:$A$852,1,FALSE)),0))),"H",IF(AND(DC$7&gt;=$E47,DC$7&lt;=$F47),($D47/$G47),0))),IF(AND(DC$7&gt;=$E47,DC$7&lt;=$F47),($D47/$G47),0))</f>
        <v>0</v>
      </c>
      <c r="DD47" s="34">
        <f>IF(Data!$C$2&gt;0,(IF(OR(DD$5=Data!$F$2,DD$5=Data!$G$2,(IF(COUNTIF(Data!$A$2:$A$939,DD$7),DD$7=(VLOOKUP(DD$7,Data!$A$2:$A$852,1,FALSE)),0))),"H",IF(AND(DD$7&gt;=$E47,DD$7&lt;=$F47),($D47/$G47),0))),IF(AND(DD$7&gt;=$E47,DD$7&lt;=$F47),($D47/$G47),0))</f>
        <v>0</v>
      </c>
      <c r="DE47" s="34" t="str">
        <f>IF(Data!$C$2&gt;0,(IF(OR(DE$5=Data!$F$2,DE$5=Data!$G$2,(IF(COUNTIF(Data!$A$2:$A$939,DE$7),DE$7=(VLOOKUP(DE$7,Data!$A$2:$A$852,1,FALSE)),0))),"H",IF(AND(DE$7&gt;=$E47,DE$7&lt;=$F47),($D47/$G47),0))),IF(AND(DE$7&gt;=$E47,DE$7&lt;=$F47),($D47/$G47),0))</f>
        <v>H</v>
      </c>
      <c r="DF47" s="34" t="str">
        <f>IF(Data!$C$2&gt;0,(IF(OR(DF$5=Data!$F$2,DF$5=Data!$G$2,(IF(COUNTIF(Data!$A$2:$A$939,DF$7),DF$7=(VLOOKUP(DF$7,Data!$A$2:$A$852,1,FALSE)),0))),"H",IF(AND(DF$7&gt;=$E47,DF$7&lt;=$F47),($D47/$G47),0))),IF(AND(DF$7&gt;=$E47,DF$7&lt;=$F47),($D47/$G47),0))</f>
        <v>H</v>
      </c>
      <c r="DG47" s="34">
        <f>IF(Data!$C$2&gt;0,(IF(OR(DG$5=Data!$F$2,DG$5=Data!$G$2,(IF(COUNTIF(Data!$A$2:$A$939,DG$7),DG$7=(VLOOKUP(DG$7,Data!$A$2:$A$852,1,FALSE)),0))),"H",IF(AND(DG$7&gt;=$E47,DG$7&lt;=$F47),($D47/$G47),0))),IF(AND(DG$7&gt;=$E47,DG$7&lt;=$F47),($D47/$G47),0))</f>
        <v>0</v>
      </c>
      <c r="DH47" s="34">
        <f>IF(Data!$C$2&gt;0,(IF(OR(DH$5=Data!$F$2,DH$5=Data!$G$2,(IF(COUNTIF(Data!$A$2:$A$939,DH$7),DH$7=(VLOOKUP(DH$7,Data!$A$2:$A$852,1,FALSE)),0))),"H",IF(AND(DH$7&gt;=$E47,DH$7&lt;=$F47),($D47/$G47),0))),IF(AND(DH$7&gt;=$E47,DH$7&lt;=$F47),($D47/$G47),0))</f>
        <v>0</v>
      </c>
      <c r="DI47" s="34">
        <f>IF(Data!$C$2&gt;0,(IF(OR(DI$5=Data!$F$2,DI$5=Data!$G$2,(IF(COUNTIF(Data!$A$2:$A$939,DI$7),DI$7=(VLOOKUP(DI$7,Data!$A$2:$A$852,1,FALSE)),0))),"H",IF(AND(DI$7&gt;=$E47,DI$7&lt;=$F47),($D47/$G47),0))),IF(AND(DI$7&gt;=$E47,DI$7&lt;=$F47),($D47/$G47),0))</f>
        <v>0</v>
      </c>
      <c r="DJ47" s="34">
        <f>IF(Data!$C$2&gt;0,(IF(OR(DJ$5=Data!$F$2,DJ$5=Data!$G$2,(IF(COUNTIF(Data!$A$2:$A$939,DJ$7),DJ$7=(VLOOKUP(DJ$7,Data!$A$2:$A$852,1,FALSE)),0))),"H",IF(AND(DJ$7&gt;=$E47,DJ$7&lt;=$F47),($D47/$G47),0))),IF(AND(DJ$7&gt;=$E47,DJ$7&lt;=$F47),($D47/$G47),0))</f>
        <v>0</v>
      </c>
      <c r="DK47" s="34">
        <f>IF(Data!$C$2&gt;0,(IF(OR(DK$5=Data!$F$2,DK$5=Data!$G$2,(IF(COUNTIF(Data!$A$2:$A$939,DK$7),DK$7=(VLOOKUP(DK$7,Data!$A$2:$A$852,1,FALSE)),0))),"H",IF(AND(DK$7&gt;=$E47,DK$7&lt;=$F47),($D47/$G47),0))),IF(AND(DK$7&gt;=$E47,DK$7&lt;=$F47),($D47/$G47),0))</f>
        <v>0</v>
      </c>
      <c r="DL47" s="34" t="str">
        <f>IF(Data!$C$2&gt;0,(IF(OR(DL$5=Data!$F$2,DL$5=Data!$G$2,(IF(COUNTIF(Data!$A$2:$A$939,DL$7),DL$7=(VLOOKUP(DL$7,Data!$A$2:$A$852,1,FALSE)),0))),"H",IF(AND(DL$7&gt;=$E47,DL$7&lt;=$F47),($D47/$G47),0))),IF(AND(DL$7&gt;=$E47,DL$7&lt;=$F47),($D47/$G47),0))</f>
        <v>H</v>
      </c>
      <c r="DM47" s="34" t="str">
        <f>IF(Data!$C$2&gt;0,(IF(OR(DM$5=Data!$F$2,DM$5=Data!$G$2,(IF(COUNTIF(Data!$A$2:$A$939,DM$7),DM$7=(VLOOKUP(DM$7,Data!$A$2:$A$852,1,FALSE)),0))),"H",IF(AND(DM$7&gt;=$E47,DM$7&lt;=$F47),($D47/$G47),0))),IF(AND(DM$7&gt;=$E47,DM$7&lt;=$F47),($D47/$G47),0))</f>
        <v>H</v>
      </c>
      <c r="DN47" s="34">
        <f>IF(Data!$C$2&gt;0,(IF(OR(DN$5=Data!$F$2,DN$5=Data!$G$2,(IF(COUNTIF(Data!$A$2:$A$939,DN$7),DN$7=(VLOOKUP(DN$7,Data!$A$2:$A$852,1,FALSE)),0))),"H",IF(AND(DN$7&gt;=$E47,DN$7&lt;=$F47),($D47/$G47),0))),IF(AND(DN$7&gt;=$E47,DN$7&lt;=$F47),($D47/$G47),0))</f>
        <v>0</v>
      </c>
      <c r="DO47" s="34">
        <f>IF(Data!$C$2&gt;0,(IF(OR(DO$5=Data!$F$2,DO$5=Data!$G$2,(IF(COUNTIF(Data!$A$2:$A$939,DO$7),DO$7=(VLOOKUP(DO$7,Data!$A$2:$A$852,1,FALSE)),0))),"H",IF(AND(DO$7&gt;=$E47,DO$7&lt;=$F47),($D47/$G47),0))),IF(AND(DO$7&gt;=$E47,DO$7&lt;=$F47),($D47/$G47),0))</f>
        <v>0</v>
      </c>
      <c r="DP47" s="34">
        <f>IF(Data!$C$2&gt;0,(IF(OR(DP$5=Data!$F$2,DP$5=Data!$G$2,(IF(COUNTIF(Data!$A$2:$A$939,DP$7),DP$7=(VLOOKUP(DP$7,Data!$A$2:$A$852,1,FALSE)),0))),"H",IF(AND(DP$7&gt;=$E47,DP$7&lt;=$F47),($D47/$G47),0))),IF(AND(DP$7&gt;=$E47,DP$7&lt;=$F47),($D47/$G47),0))</f>
        <v>0</v>
      </c>
      <c r="DQ47" s="34">
        <f>IF(Data!$C$2&gt;0,(IF(OR(DQ$5=Data!$F$2,DQ$5=Data!$G$2,(IF(COUNTIF(Data!$A$2:$A$939,DQ$7),DQ$7=(VLOOKUP(DQ$7,Data!$A$2:$A$852,1,FALSE)),0))),"H",IF(AND(DQ$7&gt;=$E47,DQ$7&lt;=$F47),($D47/$G47),0))),IF(AND(DQ$7&gt;=$E47,DQ$7&lt;=$F47),($D47/$G47),0))</f>
        <v>0</v>
      </c>
      <c r="DR47" s="34">
        <f>IF(Data!$C$2&gt;0,(IF(OR(DR$5=Data!$F$2,DR$5=Data!$G$2,(IF(COUNTIF(Data!$A$2:$A$939,DR$7),DR$7=(VLOOKUP(DR$7,Data!$A$2:$A$852,1,FALSE)),0))),"H",IF(AND(DR$7&gt;=$E47,DR$7&lt;=$F47),($D47/$G47),0))),IF(AND(DR$7&gt;=$E47,DR$7&lt;=$F47),($D47/$G47),0))</f>
        <v>0</v>
      </c>
      <c r="DS47" s="34" t="str">
        <f>IF(Data!$C$2&gt;0,(IF(OR(DS$5=Data!$F$2,DS$5=Data!$G$2,(IF(COUNTIF(Data!$A$2:$A$939,DS$7),DS$7=(VLOOKUP(DS$7,Data!$A$2:$A$852,1,FALSE)),0))),"H",IF(AND(DS$7&gt;=$E47,DS$7&lt;=$F47),($D47/$G47),0))),IF(AND(DS$7&gt;=$E47,DS$7&lt;=$F47),($D47/$G47),0))</f>
        <v>H</v>
      </c>
      <c r="DT47" s="34" t="str">
        <f>IF(Data!$C$2&gt;0,(IF(OR(DT$5=Data!$F$2,DT$5=Data!$G$2,(IF(COUNTIF(Data!$A$2:$A$939,DT$7),DT$7=(VLOOKUP(DT$7,Data!$A$2:$A$852,1,FALSE)),0))),"H",IF(AND(DT$7&gt;=$E47,DT$7&lt;=$F47),($D47/$G47),0))),IF(AND(DT$7&gt;=$E47,DT$7&lt;=$F47),($D47/$G47),0))</f>
        <v>H</v>
      </c>
      <c r="DU47" s="34">
        <f>IF(Data!$C$2&gt;0,(IF(OR(DU$5=Data!$F$2,DU$5=Data!$G$2,(IF(COUNTIF(Data!$A$2:$A$939,DU$7),DU$7=(VLOOKUP(DU$7,Data!$A$2:$A$852,1,FALSE)),0))),"H",IF(AND(DU$7&gt;=$E47,DU$7&lt;=$F47),($D47/$G47),0))),IF(AND(DU$7&gt;=$E47,DU$7&lt;=$F47),($D47/$G47),0))</f>
        <v>0</v>
      </c>
      <c r="DV47" s="34">
        <f>IF(Data!$C$2&gt;0,(IF(OR(DV$5=Data!$F$2,DV$5=Data!$G$2,(IF(COUNTIF(Data!$A$2:$A$939,DV$7),DV$7=(VLOOKUP(DV$7,Data!$A$2:$A$852,1,FALSE)),0))),"H",IF(AND(DV$7&gt;=$E47,DV$7&lt;=$F47),($D47/$G47),0))),IF(AND(DV$7&gt;=$E47,DV$7&lt;=$F47),($D47/$G47),0))</f>
        <v>0</v>
      </c>
      <c r="DW47" s="34">
        <f>IF(Data!$C$2&gt;0,(IF(OR(DW$5=Data!$F$2,DW$5=Data!$G$2,(IF(COUNTIF(Data!$A$2:$A$939,DW$7),DW$7=(VLOOKUP(DW$7,Data!$A$2:$A$852,1,FALSE)),0))),"H",IF(AND(DW$7&gt;=$E47,DW$7&lt;=$F47),($D47/$G47),0))),IF(AND(DW$7&gt;=$E47,DW$7&lt;=$F47),($D47/$G47),0))</f>
        <v>0</v>
      </c>
      <c r="DX47" s="34">
        <f>IF(Data!$C$2&gt;0,(IF(OR(DX$5=Data!$F$2,DX$5=Data!$G$2,(IF(COUNTIF(Data!$A$2:$A$939,DX$7),DX$7=(VLOOKUP(DX$7,Data!$A$2:$A$852,1,FALSE)),0))),"H",IF(AND(DX$7&gt;=$E47,DX$7&lt;=$F47),($D47/$G47),0))),IF(AND(DX$7&gt;=$E47,DX$7&lt;=$F47),($D47/$G47),0))</f>
        <v>0</v>
      </c>
      <c r="DY47" s="34">
        <f>IF(Data!$C$2&gt;0,(IF(OR(DY$5=Data!$F$2,DY$5=Data!$G$2,(IF(COUNTIF(Data!$A$2:$A$939,DY$7),DY$7=(VLOOKUP(DY$7,Data!$A$2:$A$852,1,FALSE)),0))),"H",IF(AND(DY$7&gt;=$E47,DY$7&lt;=$F47),($D47/$G47),0))),IF(AND(DY$7&gt;=$E47,DY$7&lt;=$F47),($D47/$G47),0))</f>
        <v>0</v>
      </c>
      <c r="DZ47" s="34" t="str">
        <f>IF(Data!$C$2&gt;0,(IF(OR(DZ$5=Data!$F$2,DZ$5=Data!$G$2,(IF(COUNTIF(Data!$A$2:$A$939,DZ$7),DZ$7=(VLOOKUP(DZ$7,Data!$A$2:$A$852,1,FALSE)),0))),"H",IF(AND(DZ$7&gt;=$E47,DZ$7&lt;=$F47),($D47/$G47),0))),IF(AND(DZ$7&gt;=$E47,DZ$7&lt;=$F47),($D47/$G47),0))</f>
        <v>H</v>
      </c>
      <c r="EA47" s="34" t="str">
        <f>IF(Data!$C$2&gt;0,(IF(OR(EA$5=Data!$F$2,EA$5=Data!$G$2,(IF(COUNTIF(Data!$A$2:$A$939,EA$7),EA$7=(VLOOKUP(EA$7,Data!$A$2:$A$852,1,FALSE)),0))),"H",IF(AND(EA$7&gt;=$E47,EA$7&lt;=$F47),($D47/$G47),0))),IF(AND(EA$7&gt;=$E47,EA$7&lt;=$F47),($D47/$G47),0))</f>
        <v>H</v>
      </c>
      <c r="EB47" s="34">
        <f>IF(Data!$C$2&gt;0,(IF(OR(EB$5=Data!$F$2,EB$5=Data!$G$2,(IF(COUNTIF(Data!$A$2:$A$939,EB$7),EB$7=(VLOOKUP(EB$7,Data!$A$2:$A$852,1,FALSE)),0))),"H",IF(AND(EB$7&gt;=$E47,EB$7&lt;=$F47),($D47/$G47),0))),IF(AND(EB$7&gt;=$E47,EB$7&lt;=$F47),($D47/$G47),0))</f>
        <v>0</v>
      </c>
      <c r="EC47" s="34">
        <f>IF(Data!$C$2&gt;0,(IF(OR(EC$5=Data!$F$2,EC$5=Data!$G$2,(IF(COUNTIF(Data!$A$2:$A$939,EC$7),EC$7=(VLOOKUP(EC$7,Data!$A$2:$A$852,1,FALSE)),0))),"H",IF(AND(EC$7&gt;=$E47,EC$7&lt;=$F47),($D47/$G47),0))),IF(AND(EC$7&gt;=$E47,EC$7&lt;=$F47),($D47/$G47),0))</f>
        <v>0</v>
      </c>
      <c r="ED47" s="34">
        <f>IF(Data!$C$2&gt;0,(IF(OR(ED$5=Data!$F$2,ED$5=Data!$G$2,(IF(COUNTIF(Data!$A$2:$A$939,ED$7),ED$7=(VLOOKUP(ED$7,Data!$A$2:$A$852,1,FALSE)),0))),"H",IF(AND(ED$7&gt;=$E47,ED$7&lt;=$F47),($D47/$G47),0))),IF(AND(ED$7&gt;=$E47,ED$7&lt;=$F47),($D47/$G47),0))</f>
        <v>0</v>
      </c>
      <c r="EE47" s="34">
        <f>IF(Data!$C$2&gt;0,(IF(OR(EE$5=Data!$F$2,EE$5=Data!$G$2,(IF(COUNTIF(Data!$A$2:$A$939,EE$7),EE$7=(VLOOKUP(EE$7,Data!$A$2:$A$852,1,FALSE)),0))),"H",IF(AND(EE$7&gt;=$E47,EE$7&lt;=$F47),($D47/$G47),0))),IF(AND(EE$7&gt;=$E47,EE$7&lt;=$F47),($D47/$G47),0))</f>
        <v>0</v>
      </c>
      <c r="EF47" s="34">
        <f>IF(Data!$C$2&gt;0,(IF(OR(EF$5=Data!$F$2,EF$5=Data!$G$2,(IF(COUNTIF(Data!$A$2:$A$939,EF$7),EF$7=(VLOOKUP(EF$7,Data!$A$2:$A$852,1,FALSE)),0))),"H",IF(AND(EF$7&gt;=$E47,EF$7&lt;=$F47),($D47/$G47),0))),IF(AND(EF$7&gt;=$E47,EF$7&lt;=$F47),($D47/$G47),0))</f>
        <v>0</v>
      </c>
      <c r="EG47" s="34" t="str">
        <f>IF(Data!$C$2&gt;0,(IF(OR(EG$5=Data!$F$2,EG$5=Data!$G$2,(IF(COUNTIF(Data!$A$2:$A$939,EG$7),EG$7=(VLOOKUP(EG$7,Data!$A$2:$A$852,1,FALSE)),0))),"H",IF(AND(EG$7&gt;=$E47,EG$7&lt;=$F47),($D47/$G47),0))),IF(AND(EG$7&gt;=$E47,EG$7&lt;=$F47),($D47/$G47),0))</f>
        <v>H</v>
      </c>
      <c r="EH47" s="34" t="str">
        <f>IF(Data!$C$2&gt;0,(IF(OR(EH$5=Data!$F$2,EH$5=Data!$G$2,(IF(COUNTIF(Data!$A$2:$A$939,EH$7),EH$7=(VLOOKUP(EH$7,Data!$A$2:$A$852,1,FALSE)),0))),"H",IF(AND(EH$7&gt;=$E47,EH$7&lt;=$F47),($D47/$G47),0))),IF(AND(EH$7&gt;=$E47,EH$7&lt;=$F47),($D47/$G47),0))</f>
        <v>H</v>
      </c>
      <c r="EI47" s="34">
        <f>IF(Data!$C$2&gt;0,(IF(OR(EI$5=Data!$F$2,EI$5=Data!$G$2,(IF(COUNTIF(Data!$A$2:$A$939,EI$7),EI$7=(VLOOKUP(EI$7,Data!$A$2:$A$852,1,FALSE)),0))),"H",IF(AND(EI$7&gt;=$E47,EI$7&lt;=$F47),($D47/$G47),0))),IF(AND(EI$7&gt;=$E47,EI$7&lt;=$F47),($D47/$G47),0))</f>
        <v>0</v>
      </c>
      <c r="EJ47" s="34">
        <f>IF(Data!$C$2&gt;0,(IF(OR(EJ$5=Data!$F$2,EJ$5=Data!$G$2,(IF(COUNTIF(Data!$A$2:$A$939,EJ$7),EJ$7=(VLOOKUP(EJ$7,Data!$A$2:$A$852,1,FALSE)),0))),"H",IF(AND(EJ$7&gt;=$E47,EJ$7&lt;=$F47),($D47/$G47),0))),IF(AND(EJ$7&gt;=$E47,EJ$7&lt;=$F47),($D47/$G47),0))</f>
        <v>0</v>
      </c>
      <c r="EK47" s="34">
        <f>IF(Data!$C$2&gt;0,(IF(OR(EK$5=Data!$F$2,EK$5=Data!$G$2,(IF(COUNTIF(Data!$A$2:$A$939,EK$7),EK$7=(VLOOKUP(EK$7,Data!$A$2:$A$852,1,FALSE)),0))),"H",IF(AND(EK$7&gt;=$E47,EK$7&lt;=$F47),($D47/$G47),0))),IF(AND(EK$7&gt;=$E47,EK$7&lt;=$F47),($D47/$G47),0))</f>
        <v>0</v>
      </c>
      <c r="EL47" s="34">
        <f>IF(Data!$C$2&gt;0,(IF(OR(EL$5=Data!$F$2,EL$5=Data!$G$2,(IF(COUNTIF(Data!$A$2:$A$939,EL$7),EL$7=(VLOOKUP(EL$7,Data!$A$2:$A$852,1,FALSE)),0))),"H",IF(AND(EL$7&gt;=$E47,EL$7&lt;=$F47),($D47/$G47),0))),IF(AND(EL$7&gt;=$E47,EL$7&lt;=$F47),($D47/$G47),0))</f>
        <v>0</v>
      </c>
      <c r="EM47" s="34">
        <f>IF(Data!$C$2&gt;0,(IF(OR(EM$5=Data!$F$2,EM$5=Data!$G$2,(IF(COUNTIF(Data!$A$2:$A$939,EM$7),EM$7=(VLOOKUP(EM$7,Data!$A$2:$A$852,1,FALSE)),0))),"H",IF(AND(EM$7&gt;=$E47,EM$7&lt;=$F47),($D47/$G47),0))),IF(AND(EM$7&gt;=$E47,EM$7&lt;=$F47),($D47/$G47),0))</f>
        <v>0</v>
      </c>
      <c r="EN47" s="34" t="str">
        <f>IF(Data!$C$2&gt;0,(IF(OR(EN$5=Data!$F$2,EN$5=Data!$G$2,(IF(COUNTIF(Data!$A$2:$A$939,EN$7),EN$7=(VLOOKUP(EN$7,Data!$A$2:$A$852,1,FALSE)),0))),"H",IF(AND(EN$7&gt;=$E47,EN$7&lt;=$F47),($D47/$G47),0))),IF(AND(EN$7&gt;=$E47,EN$7&lt;=$F47),($D47/$G47),0))</f>
        <v>H</v>
      </c>
      <c r="EO47" s="35" t="str">
        <f>IF(Data!$C$2&gt;0,(IF(OR(EO$5=Data!$F$2,EO$5=Data!$G$2,(IF(COUNTIF(Data!$A$2:$A$939,EO$7),EO$7=(VLOOKUP(EO$7,Data!$A$2:$A$852,1,FALSE)),0))),"H",IF(AND(EO$7&gt;=$E47,EO$7&lt;=$F47),($D47/$G47),0))),IF(AND(EO$7&gt;=$E47,EO$7&lt;=$F47),($D47/$G47),0))</f>
        <v>H</v>
      </c>
      <c r="EP47" s="8" t="s">
        <v>47</v>
      </c>
      <c r="EQ47" s="18">
        <f>SUM(T47:EO47)-D47</f>
        <v>0</v>
      </c>
    </row>
    <row r="48" spans="1:147" ht="30" customHeight="1" thickBot="1">
      <c r="A48" s="371"/>
      <c r="B48" s="372"/>
      <c r="C48" s="372"/>
      <c r="D48" s="364"/>
      <c r="E48" s="351"/>
      <c r="F48" s="351"/>
      <c r="G48" s="349"/>
      <c r="H48" s="364"/>
      <c r="I48" s="365"/>
      <c r="J48" s="351"/>
      <c r="K48" s="351"/>
      <c r="L48" s="351"/>
      <c r="M48" s="349"/>
      <c r="N48" s="349"/>
      <c r="O48" s="364"/>
      <c r="P48" s="365"/>
      <c r="Q48" s="391"/>
      <c r="R48" s="364"/>
      <c r="S48" s="343"/>
      <c r="T48" s="36">
        <f>IF(T$7&gt;$L47,(((IF(Data!$C$2&gt;0,(IF(OR(T$5=Data!$F$2,T$5=Data!$G$2,(IF(COUNTIF(Data!$A$2:$A$939,T$7),T$7=(VLOOKUP(T$7,Data!$A$2:$A$852,1,FALSE)),0))),"H",IF(AND(T$7&gt;=$J47,T$7&lt;=$K47),($D47*(1-$P47)/$N47),0))),IF(AND(T$7&gt;=$J47,T$7&lt;=$K47),(($D47-$O47)/$N47),0))))),(((IF(Data!$C$2&gt;0,(IF(OR(T$5=Data!$F$2,T$5=Data!$G$2,(IF(COUNTIF(Data!$A$2:$A$939,T$7),T$7=(VLOOKUP(T$7,Data!$A$2:$A$852,1,FALSE)),0))),"H",IF(AND(T$7&gt;=$J47,T$7&lt;=$L47),($D47*$P47/$M47),0))),IF(AND(T$7&gt;=$J47,T$7&lt;=$L47),(($D47*$P47)/$M47),0))))))</f>
        <v>0</v>
      </c>
      <c r="U48" s="37">
        <f>IF(U$7&gt;$L47,(((IF(Data!$C$2&gt;0,(IF(OR(U$5=Data!$F$2,U$5=Data!$G$2,(IF(COUNTIF(Data!$A$2:$A$939,U$7),U$7=(VLOOKUP(U$7,Data!$A$2:$A$852,1,FALSE)),0))),"H",IF(AND(U$7&gt;=$J47,U$7&lt;=$K47),($D47*(1-$P47)/$N47),0))),IF(AND(U$7&gt;=$J47,U$7&lt;=$K47),(($D47-$O47)/$N47),0))))),(((IF(Data!$C$2&gt;0,(IF(OR(U$5=Data!$F$2,U$5=Data!$G$2,(IF(COUNTIF(Data!$A$2:$A$939,U$7),U$7=(VLOOKUP(U$7,Data!$A$2:$A$852,1,FALSE)),0))),"H",IF(AND(U$7&gt;=$J47,U$7&lt;=$L47),($D47*$P47/$M47),0))),IF(AND(U$7&gt;=$J47,U$7&lt;=$L47),(($D47*$P47)/$M47),0))))))</f>
        <v>0</v>
      </c>
      <c r="V48" s="37">
        <f>IF(V$7&gt;$L47,(((IF(Data!$C$2&gt;0,(IF(OR(V$5=Data!$F$2,V$5=Data!$G$2,(IF(COUNTIF(Data!$A$2:$A$939,V$7),V$7=(VLOOKUP(V$7,Data!$A$2:$A$852,1,FALSE)),0))),"H",IF(AND(V$7&gt;=$J47,V$7&lt;=$K47),($D47*(1-$P47)/$N47),0))),IF(AND(V$7&gt;=$J47,V$7&lt;=$K47),(($D47-$O47)/$N47),0))))),(((IF(Data!$C$2&gt;0,(IF(OR(V$5=Data!$F$2,V$5=Data!$G$2,(IF(COUNTIF(Data!$A$2:$A$939,V$7),V$7=(VLOOKUP(V$7,Data!$A$2:$A$852,1,FALSE)),0))),"H",IF(AND(V$7&gt;=$J47,V$7&lt;=$L47),($D47*$P47/$M47),0))),IF(AND(V$7&gt;=$J47,V$7&lt;=$L47),(($D47*$P47)/$M47),0))))))</f>
        <v>0</v>
      </c>
      <c r="W48" s="37">
        <f>IF(W$7&gt;$L47,(((IF(Data!$C$2&gt;0,(IF(OR(W$5=Data!$F$2,W$5=Data!$G$2,(IF(COUNTIF(Data!$A$2:$A$939,W$7),W$7=(VLOOKUP(W$7,Data!$A$2:$A$852,1,FALSE)),0))),"H",IF(AND(W$7&gt;=$J47,W$7&lt;=$K47),($D47*(1-$P47)/$N47),0))),IF(AND(W$7&gt;=$J47,W$7&lt;=$K47),(($D47-$O47)/$N47),0))))),(((IF(Data!$C$2&gt;0,(IF(OR(W$5=Data!$F$2,W$5=Data!$G$2,(IF(COUNTIF(Data!$A$2:$A$939,W$7),W$7=(VLOOKUP(W$7,Data!$A$2:$A$852,1,FALSE)),0))),"H",IF(AND(W$7&gt;=$J47,W$7&lt;=$L47),($D47*$P47/$M47),0))),IF(AND(W$7&gt;=$J47,W$7&lt;=$L47),(($D47*$P47)/$M47),0))))))</f>
        <v>0</v>
      </c>
      <c r="X48" s="37">
        <f>IF(X$7&gt;$L47,(((IF(Data!$C$2&gt;0,(IF(OR(X$5=Data!$F$2,X$5=Data!$G$2,(IF(COUNTIF(Data!$A$2:$A$939,X$7),X$7=(VLOOKUP(X$7,Data!$A$2:$A$852,1,FALSE)),0))),"H",IF(AND(X$7&gt;=$J47,X$7&lt;=$K47),($D47*(1-$P47)/$N47),0))),IF(AND(X$7&gt;=$J47,X$7&lt;=$K47),(($D47-$O47)/$N47),0))))),(((IF(Data!$C$2&gt;0,(IF(OR(X$5=Data!$F$2,X$5=Data!$G$2,(IF(COUNTIF(Data!$A$2:$A$939,X$7),X$7=(VLOOKUP(X$7,Data!$A$2:$A$852,1,FALSE)),0))),"H",IF(AND(X$7&gt;=$J47,X$7&lt;=$L47),($D47*$P47/$M47),0))),IF(AND(X$7&gt;=$J47,X$7&lt;=$L47),(($D47*$P47)/$M47),0))))))</f>
        <v>0</v>
      </c>
      <c r="Y48" s="37" t="str">
        <f>IF(Y$7&gt;$L47,(((IF(Data!$C$2&gt;0,(IF(OR(Y$5=Data!$F$2,Y$5=Data!$G$2,(IF(COUNTIF(Data!$A$2:$A$939,Y$7),Y$7=(VLOOKUP(Y$7,Data!$A$2:$A$852,1,FALSE)),0))),"H",IF(AND(Y$7&gt;=$J47,Y$7&lt;=$K47),($D47*(1-$P47)/$N47),0))),IF(AND(Y$7&gt;=$J47,Y$7&lt;=$K47),(($D47-$O47)/$N47),0))))),(((IF(Data!$C$2&gt;0,(IF(OR(Y$5=Data!$F$2,Y$5=Data!$G$2,(IF(COUNTIF(Data!$A$2:$A$939,Y$7),Y$7=(VLOOKUP(Y$7,Data!$A$2:$A$852,1,FALSE)),0))),"H",IF(AND(Y$7&gt;=$J47,Y$7&lt;=$L47),($D47*$P47/$M47),0))),IF(AND(Y$7&gt;=$J47,Y$7&lt;=$L47),(($D47*$P47)/$M47),0))))))</f>
        <v>H</v>
      </c>
      <c r="Z48" s="37" t="str">
        <f>IF(Z$7&gt;$L47,(((IF(Data!$C$2&gt;0,(IF(OR(Z$5=Data!$F$2,Z$5=Data!$G$2,(IF(COUNTIF(Data!$A$2:$A$939,Z$7),Z$7=(VLOOKUP(Z$7,Data!$A$2:$A$852,1,FALSE)),0))),"H",IF(AND(Z$7&gt;=$J47,Z$7&lt;=$K47),($D47*(1-$P47)/$N47),0))),IF(AND(Z$7&gt;=$J47,Z$7&lt;=$K47),(($D47-$O47)/$N47),0))))),(((IF(Data!$C$2&gt;0,(IF(OR(Z$5=Data!$F$2,Z$5=Data!$G$2,(IF(COUNTIF(Data!$A$2:$A$939,Z$7),Z$7=(VLOOKUP(Z$7,Data!$A$2:$A$852,1,FALSE)),0))),"H",IF(AND(Z$7&gt;=$J47,Z$7&lt;=$L47),($D47*$P47/$M47),0))),IF(AND(Z$7&gt;=$J47,Z$7&lt;=$L47),(($D47*$P47)/$M47),0))))))</f>
        <v>H</v>
      </c>
      <c r="AA48" s="37">
        <f>IF(AA$7&gt;$L47,(((IF(Data!$C$2&gt;0,(IF(OR(AA$5=Data!$F$2,AA$5=Data!$G$2,(IF(COUNTIF(Data!$A$2:$A$939,AA$7),AA$7=(VLOOKUP(AA$7,Data!$A$2:$A$852,1,FALSE)),0))),"H",IF(AND(AA$7&gt;=$J47,AA$7&lt;=$K47),($D47*(1-$P47)/$N47),0))),IF(AND(AA$7&gt;=$J47,AA$7&lt;=$K47),(($D47-$O47)/$N47),0))))),(((IF(Data!$C$2&gt;0,(IF(OR(AA$5=Data!$F$2,AA$5=Data!$G$2,(IF(COUNTIF(Data!$A$2:$A$939,AA$7),AA$7=(VLOOKUP(AA$7,Data!$A$2:$A$852,1,FALSE)),0))),"H",IF(AND(AA$7&gt;=$J47,AA$7&lt;=$L47),($D47*$P47/$M47),0))),IF(AND(AA$7&gt;=$J47,AA$7&lt;=$L47),(($D47*$P47)/$M47),0))))))</f>
        <v>0</v>
      </c>
      <c r="AB48" s="37">
        <f>IF(AB$7&gt;$L47,(((IF(Data!$C$2&gt;0,(IF(OR(AB$5=Data!$F$2,AB$5=Data!$G$2,(IF(COUNTIF(Data!$A$2:$A$939,AB$7),AB$7=(VLOOKUP(AB$7,Data!$A$2:$A$852,1,FALSE)),0))),"H",IF(AND(AB$7&gt;=$J47,AB$7&lt;=$K47),($D47*(1-$P47)/$N47),0))),IF(AND(AB$7&gt;=$J47,AB$7&lt;=$K47),(($D47-$O47)/$N47),0))))),(((IF(Data!$C$2&gt;0,(IF(OR(AB$5=Data!$F$2,AB$5=Data!$G$2,(IF(COUNTIF(Data!$A$2:$A$939,AB$7),AB$7=(VLOOKUP(AB$7,Data!$A$2:$A$852,1,FALSE)),0))),"H",IF(AND(AB$7&gt;=$J47,AB$7&lt;=$L47),($D47*$P47/$M47),0))),IF(AND(AB$7&gt;=$J47,AB$7&lt;=$L47),(($D47*$P47)/$M47),0))))))</f>
        <v>0</v>
      </c>
      <c r="AC48" s="37">
        <f>IF(AC$7&gt;$L47,(((IF(Data!$C$2&gt;0,(IF(OR(AC$5=Data!$F$2,AC$5=Data!$G$2,(IF(COUNTIF(Data!$A$2:$A$939,AC$7),AC$7=(VLOOKUP(AC$7,Data!$A$2:$A$852,1,FALSE)),0))),"H",IF(AND(AC$7&gt;=$J47,AC$7&lt;=$K47),($D47*(1-$P47)/$N47),0))),IF(AND(AC$7&gt;=$J47,AC$7&lt;=$K47),(($D47-$O47)/$N47),0))))),(((IF(Data!$C$2&gt;0,(IF(OR(AC$5=Data!$F$2,AC$5=Data!$G$2,(IF(COUNTIF(Data!$A$2:$A$939,AC$7),AC$7=(VLOOKUP(AC$7,Data!$A$2:$A$852,1,FALSE)),0))),"H",IF(AND(AC$7&gt;=$J47,AC$7&lt;=$L47),($D47*$P47/$M47),0))),IF(AND(AC$7&gt;=$J47,AC$7&lt;=$L47),(($D47*$P47)/$M47),0))))))</f>
        <v>0</v>
      </c>
      <c r="AD48" s="37">
        <f>IF(AD$7&gt;$L47,(((IF(Data!$C$2&gt;0,(IF(OR(AD$5=Data!$F$2,AD$5=Data!$G$2,(IF(COUNTIF(Data!$A$2:$A$939,AD$7),AD$7=(VLOOKUP(AD$7,Data!$A$2:$A$852,1,FALSE)),0))),"H",IF(AND(AD$7&gt;=$J47,AD$7&lt;=$K47),($D47*(1-$P47)/$N47),0))),IF(AND(AD$7&gt;=$J47,AD$7&lt;=$K47),(($D47-$O47)/$N47),0))))),(((IF(Data!$C$2&gt;0,(IF(OR(AD$5=Data!$F$2,AD$5=Data!$G$2,(IF(COUNTIF(Data!$A$2:$A$939,AD$7),AD$7=(VLOOKUP(AD$7,Data!$A$2:$A$852,1,FALSE)),0))),"H",IF(AND(AD$7&gt;=$J47,AD$7&lt;=$L47),($D47*$P47/$M47),0))),IF(AND(AD$7&gt;=$J47,AD$7&lt;=$L47),(($D47*$P47)/$M47),0))))))</f>
        <v>0</v>
      </c>
      <c r="AE48" s="37">
        <f>IF(AE$7&gt;$L47,(((IF(Data!$C$2&gt;0,(IF(OR(AE$5=Data!$F$2,AE$5=Data!$G$2,(IF(COUNTIF(Data!$A$2:$A$939,AE$7),AE$7=(VLOOKUP(AE$7,Data!$A$2:$A$852,1,FALSE)),0))),"H",IF(AND(AE$7&gt;=$J47,AE$7&lt;=$K47),($D47*(1-$P47)/$N47),0))),IF(AND(AE$7&gt;=$J47,AE$7&lt;=$K47),(($D47-$O47)/$N47),0))))),(((IF(Data!$C$2&gt;0,(IF(OR(AE$5=Data!$F$2,AE$5=Data!$G$2,(IF(COUNTIF(Data!$A$2:$A$939,AE$7),AE$7=(VLOOKUP(AE$7,Data!$A$2:$A$852,1,FALSE)),0))),"H",IF(AND(AE$7&gt;=$J47,AE$7&lt;=$L47),($D47*$P47/$M47),0))),IF(AND(AE$7&gt;=$J47,AE$7&lt;=$L47),(($D47*$P47)/$M47),0))))))</f>
        <v>0</v>
      </c>
      <c r="AF48" s="37" t="str">
        <f>IF(AF$7&gt;$L47,(((IF(Data!$C$2&gt;0,(IF(OR(AF$5=Data!$F$2,AF$5=Data!$G$2,(IF(COUNTIF(Data!$A$2:$A$939,AF$7),AF$7=(VLOOKUP(AF$7,Data!$A$2:$A$852,1,FALSE)),0))),"H",IF(AND(AF$7&gt;=$J47,AF$7&lt;=$K47),($D47*(1-$P47)/$N47),0))),IF(AND(AF$7&gt;=$J47,AF$7&lt;=$K47),(($D47-$O47)/$N47),0))))),(((IF(Data!$C$2&gt;0,(IF(OR(AF$5=Data!$F$2,AF$5=Data!$G$2,(IF(COUNTIF(Data!$A$2:$A$939,AF$7),AF$7=(VLOOKUP(AF$7,Data!$A$2:$A$852,1,FALSE)),0))),"H",IF(AND(AF$7&gt;=$J47,AF$7&lt;=$L47),($D47*$P47/$M47),0))),IF(AND(AF$7&gt;=$J47,AF$7&lt;=$L47),(($D47*$P47)/$M47),0))))))</f>
        <v>H</v>
      </c>
      <c r="AG48" s="37" t="str">
        <f>IF(AG$7&gt;$L47,(((IF(Data!$C$2&gt;0,(IF(OR(AG$5=Data!$F$2,AG$5=Data!$G$2,(IF(COUNTIF(Data!$A$2:$A$939,AG$7),AG$7=(VLOOKUP(AG$7,Data!$A$2:$A$852,1,FALSE)),0))),"H",IF(AND(AG$7&gt;=$J47,AG$7&lt;=$K47),($D47*(1-$P47)/$N47),0))),IF(AND(AG$7&gt;=$J47,AG$7&lt;=$K47),(($D47-$O47)/$N47),0))))),(((IF(Data!$C$2&gt;0,(IF(OR(AG$5=Data!$F$2,AG$5=Data!$G$2,(IF(COUNTIF(Data!$A$2:$A$939,AG$7),AG$7=(VLOOKUP(AG$7,Data!$A$2:$A$852,1,FALSE)),0))),"H",IF(AND(AG$7&gt;=$J47,AG$7&lt;=$L47),($D47*$P47/$M47),0))),IF(AND(AG$7&gt;=$J47,AG$7&lt;=$L47),(($D47*$P47)/$M47),0))))))</f>
        <v>H</v>
      </c>
      <c r="AH48" s="37">
        <f>IF(AH$7&gt;$L47,(((IF(Data!$C$2&gt;0,(IF(OR(AH$5=Data!$F$2,AH$5=Data!$G$2,(IF(COUNTIF(Data!$A$2:$A$939,AH$7),AH$7=(VLOOKUP(AH$7,Data!$A$2:$A$852,1,FALSE)),0))),"H",IF(AND(AH$7&gt;=$J47,AH$7&lt;=$K47),($D47*(1-$P47)/$N47),0))),IF(AND(AH$7&gt;=$J47,AH$7&lt;=$K47),(($D47-$O47)/$N47),0))))),(((IF(Data!$C$2&gt;0,(IF(OR(AH$5=Data!$F$2,AH$5=Data!$G$2,(IF(COUNTIF(Data!$A$2:$A$939,AH$7),AH$7=(VLOOKUP(AH$7,Data!$A$2:$A$852,1,FALSE)),0))),"H",IF(AND(AH$7&gt;=$J47,AH$7&lt;=$L47),($D47*$P47/$M47),0))),IF(AND(AH$7&gt;=$J47,AH$7&lt;=$L47),(($D47*$P47)/$M47),0))))))</f>
        <v>0</v>
      </c>
      <c r="AI48" s="37">
        <f>IF(AI$7&gt;$L47,(((IF(Data!$C$2&gt;0,(IF(OR(AI$5=Data!$F$2,AI$5=Data!$G$2,(IF(COUNTIF(Data!$A$2:$A$939,AI$7),AI$7=(VLOOKUP(AI$7,Data!$A$2:$A$852,1,FALSE)),0))),"H",IF(AND(AI$7&gt;=$J47,AI$7&lt;=$K47),($D47*(1-$P47)/$N47),0))),IF(AND(AI$7&gt;=$J47,AI$7&lt;=$K47),(($D47-$O47)/$N47),0))))),(((IF(Data!$C$2&gt;0,(IF(OR(AI$5=Data!$F$2,AI$5=Data!$G$2,(IF(COUNTIF(Data!$A$2:$A$939,AI$7),AI$7=(VLOOKUP(AI$7,Data!$A$2:$A$852,1,FALSE)),0))),"H",IF(AND(AI$7&gt;=$J47,AI$7&lt;=$L47),($D47*$P47/$M47),0))),IF(AND(AI$7&gt;=$J47,AI$7&lt;=$L47),(($D47*$P47)/$M47),0))))))</f>
        <v>0</v>
      </c>
      <c r="AJ48" s="37">
        <f>IF(AJ$7&gt;$L47,(((IF(Data!$C$2&gt;0,(IF(OR(AJ$5=Data!$F$2,AJ$5=Data!$G$2,(IF(COUNTIF(Data!$A$2:$A$939,AJ$7),AJ$7=(VLOOKUP(AJ$7,Data!$A$2:$A$852,1,FALSE)),0))),"H",IF(AND(AJ$7&gt;=$J47,AJ$7&lt;=$K47),($D47*(1-$P47)/$N47),0))),IF(AND(AJ$7&gt;=$J47,AJ$7&lt;=$K47),(($D47-$O47)/$N47),0))))),(((IF(Data!$C$2&gt;0,(IF(OR(AJ$5=Data!$F$2,AJ$5=Data!$G$2,(IF(COUNTIF(Data!$A$2:$A$939,AJ$7),AJ$7=(VLOOKUP(AJ$7,Data!$A$2:$A$852,1,FALSE)),0))),"H",IF(AND(AJ$7&gt;=$J47,AJ$7&lt;=$L47),($D47*$P47/$M47),0))),IF(AND(AJ$7&gt;=$J47,AJ$7&lt;=$L47),(($D47*$P47)/$M47),0))))))</f>
        <v>0</v>
      </c>
      <c r="AK48" s="37">
        <f>IF(AK$7&gt;$L47,(((IF(Data!$C$2&gt;0,(IF(OR(AK$5=Data!$F$2,AK$5=Data!$G$2,(IF(COUNTIF(Data!$A$2:$A$939,AK$7),AK$7=(VLOOKUP(AK$7,Data!$A$2:$A$852,1,FALSE)),0))),"H",IF(AND(AK$7&gt;=$J47,AK$7&lt;=$K47),($D47*(1-$P47)/$N47),0))),IF(AND(AK$7&gt;=$J47,AK$7&lt;=$K47),(($D47-$O47)/$N47),0))))),(((IF(Data!$C$2&gt;0,(IF(OR(AK$5=Data!$F$2,AK$5=Data!$G$2,(IF(COUNTIF(Data!$A$2:$A$939,AK$7),AK$7=(VLOOKUP(AK$7,Data!$A$2:$A$852,1,FALSE)),0))),"H",IF(AND(AK$7&gt;=$J47,AK$7&lt;=$L47),($D47*$P47/$M47),0))),IF(AND(AK$7&gt;=$J47,AK$7&lt;=$L47),(($D47*$P47)/$M47),0))))))</f>
        <v>0</v>
      </c>
      <c r="AL48" s="37">
        <f>IF(AL$7&gt;$L47,(((IF(Data!$C$2&gt;0,(IF(OR(AL$5=Data!$F$2,AL$5=Data!$G$2,(IF(COUNTIF(Data!$A$2:$A$939,AL$7),AL$7=(VLOOKUP(AL$7,Data!$A$2:$A$852,1,FALSE)),0))),"H",IF(AND(AL$7&gt;=$J47,AL$7&lt;=$K47),($D47*(1-$P47)/$N47),0))),IF(AND(AL$7&gt;=$J47,AL$7&lt;=$K47),(($D47-$O47)/$N47),0))))),(((IF(Data!$C$2&gt;0,(IF(OR(AL$5=Data!$F$2,AL$5=Data!$G$2,(IF(COUNTIF(Data!$A$2:$A$939,AL$7),AL$7=(VLOOKUP(AL$7,Data!$A$2:$A$852,1,FALSE)),0))),"H",IF(AND(AL$7&gt;=$J47,AL$7&lt;=$L47),($D47*$P47/$M47),0))),IF(AND(AL$7&gt;=$J47,AL$7&lt;=$L47),(($D47*$P47)/$M47),0))))))</f>
        <v>0</v>
      </c>
      <c r="AM48" s="37" t="str">
        <f>IF(AM$7&gt;$L47,(((IF(Data!$C$2&gt;0,(IF(OR(AM$5=Data!$F$2,AM$5=Data!$G$2,(IF(COUNTIF(Data!$A$2:$A$939,AM$7),AM$7=(VLOOKUP(AM$7,Data!$A$2:$A$852,1,FALSE)),0))),"H",IF(AND(AM$7&gt;=$J47,AM$7&lt;=$K47),($D47*(1-$P47)/$N47),0))),IF(AND(AM$7&gt;=$J47,AM$7&lt;=$K47),(($D47-$O47)/$N47),0))))),(((IF(Data!$C$2&gt;0,(IF(OR(AM$5=Data!$F$2,AM$5=Data!$G$2,(IF(COUNTIF(Data!$A$2:$A$939,AM$7),AM$7=(VLOOKUP(AM$7,Data!$A$2:$A$852,1,FALSE)),0))),"H",IF(AND(AM$7&gt;=$J47,AM$7&lt;=$L47),($D47*$P47/$M47),0))),IF(AND(AM$7&gt;=$J47,AM$7&lt;=$L47),(($D47*$P47)/$M47),0))))))</f>
        <v>H</v>
      </c>
      <c r="AN48" s="37" t="str">
        <f>IF(AN$7&gt;$L47,(((IF(Data!$C$2&gt;0,(IF(OR(AN$5=Data!$F$2,AN$5=Data!$G$2,(IF(COUNTIF(Data!$A$2:$A$939,AN$7),AN$7=(VLOOKUP(AN$7,Data!$A$2:$A$852,1,FALSE)),0))),"H",IF(AND(AN$7&gt;=$J47,AN$7&lt;=$K47),($D47*(1-$P47)/$N47),0))),IF(AND(AN$7&gt;=$J47,AN$7&lt;=$K47),(($D47-$O47)/$N47),0))))),(((IF(Data!$C$2&gt;0,(IF(OR(AN$5=Data!$F$2,AN$5=Data!$G$2,(IF(COUNTIF(Data!$A$2:$A$939,AN$7),AN$7=(VLOOKUP(AN$7,Data!$A$2:$A$852,1,FALSE)),0))),"H",IF(AND(AN$7&gt;=$J47,AN$7&lt;=$L47),($D47*$P47/$M47),0))),IF(AND(AN$7&gt;=$J47,AN$7&lt;=$L47),(($D47*$P47)/$M47),0))))))</f>
        <v>H</v>
      </c>
      <c r="AO48" s="37">
        <f>IF(AO$7&gt;$L47,(((IF(Data!$C$2&gt;0,(IF(OR(AO$5=Data!$F$2,AO$5=Data!$G$2,(IF(COUNTIF(Data!$A$2:$A$939,AO$7),AO$7=(VLOOKUP(AO$7,Data!$A$2:$A$852,1,FALSE)),0))),"H",IF(AND(AO$7&gt;=$J47,AO$7&lt;=$K47),($D47*(1-$P47)/$N47),0))),IF(AND(AO$7&gt;=$J47,AO$7&lt;=$K47),(($D47-$O47)/$N47),0))))),(((IF(Data!$C$2&gt;0,(IF(OR(AO$5=Data!$F$2,AO$5=Data!$G$2,(IF(COUNTIF(Data!$A$2:$A$939,AO$7),AO$7=(VLOOKUP(AO$7,Data!$A$2:$A$852,1,FALSE)),0))),"H",IF(AND(AO$7&gt;=$J47,AO$7&lt;=$L47),($D47*$P47/$M47),0))),IF(AND(AO$7&gt;=$J47,AO$7&lt;=$L47),(($D47*$P47)/$M47),0))))))</f>
        <v>0</v>
      </c>
      <c r="AP48" s="37">
        <f>IF(AP$7&gt;$L47,(((IF(Data!$C$2&gt;0,(IF(OR(AP$5=Data!$F$2,AP$5=Data!$G$2,(IF(COUNTIF(Data!$A$2:$A$939,AP$7),AP$7=(VLOOKUP(AP$7,Data!$A$2:$A$852,1,FALSE)),0))),"H",IF(AND(AP$7&gt;=$J47,AP$7&lt;=$K47),($D47*(1-$P47)/$N47),0))),IF(AND(AP$7&gt;=$J47,AP$7&lt;=$K47),(($D47-$O47)/$N47),0))))),(((IF(Data!$C$2&gt;0,(IF(OR(AP$5=Data!$F$2,AP$5=Data!$G$2,(IF(COUNTIF(Data!$A$2:$A$939,AP$7),AP$7=(VLOOKUP(AP$7,Data!$A$2:$A$852,1,FALSE)),0))),"H",IF(AND(AP$7&gt;=$J47,AP$7&lt;=$L47),($D47*$P47/$M47),0))),IF(AND(AP$7&gt;=$J47,AP$7&lt;=$L47),(($D47*$P47)/$M47),0))))))</f>
        <v>0</v>
      </c>
      <c r="AQ48" s="37">
        <f>IF(AQ$7&gt;$L47,(((IF(Data!$C$2&gt;0,(IF(OR(AQ$5=Data!$F$2,AQ$5=Data!$G$2,(IF(COUNTIF(Data!$A$2:$A$939,AQ$7),AQ$7=(VLOOKUP(AQ$7,Data!$A$2:$A$852,1,FALSE)),0))),"H",IF(AND(AQ$7&gt;=$J47,AQ$7&lt;=$K47),($D47*(1-$P47)/$N47),0))),IF(AND(AQ$7&gt;=$J47,AQ$7&lt;=$K47),(($D47-$O47)/$N47),0))))),(((IF(Data!$C$2&gt;0,(IF(OR(AQ$5=Data!$F$2,AQ$5=Data!$G$2,(IF(COUNTIF(Data!$A$2:$A$939,AQ$7),AQ$7=(VLOOKUP(AQ$7,Data!$A$2:$A$852,1,FALSE)),0))),"H",IF(AND(AQ$7&gt;=$J47,AQ$7&lt;=$L47),($D47*$P47/$M47),0))),IF(AND(AQ$7&gt;=$J47,AQ$7&lt;=$L47),(($D47*$P47)/$M47),0))))))</f>
        <v>0</v>
      </c>
      <c r="AR48" s="37">
        <f>IF(AR$7&gt;$L47,(((IF(Data!$C$2&gt;0,(IF(OR(AR$5=Data!$F$2,AR$5=Data!$G$2,(IF(COUNTIF(Data!$A$2:$A$939,AR$7),AR$7=(VLOOKUP(AR$7,Data!$A$2:$A$852,1,FALSE)),0))),"H",IF(AND(AR$7&gt;=$J47,AR$7&lt;=$K47),($D47*(1-$P47)/$N47),0))),IF(AND(AR$7&gt;=$J47,AR$7&lt;=$K47),(($D47-$O47)/$N47),0))))),(((IF(Data!$C$2&gt;0,(IF(OR(AR$5=Data!$F$2,AR$5=Data!$G$2,(IF(COUNTIF(Data!$A$2:$A$939,AR$7),AR$7=(VLOOKUP(AR$7,Data!$A$2:$A$852,1,FALSE)),0))),"H",IF(AND(AR$7&gt;=$J47,AR$7&lt;=$L47),($D47*$P47/$M47),0))),IF(AND(AR$7&gt;=$J47,AR$7&lt;=$L47),(($D47*$P47)/$M47),0))))))</f>
        <v>0</v>
      </c>
      <c r="AS48" s="37">
        <f>IF(AS$7&gt;$L47,(((IF(Data!$C$2&gt;0,(IF(OR(AS$5=Data!$F$2,AS$5=Data!$G$2,(IF(COUNTIF(Data!$A$2:$A$939,AS$7),AS$7=(VLOOKUP(AS$7,Data!$A$2:$A$852,1,FALSE)),0))),"H",IF(AND(AS$7&gt;=$J47,AS$7&lt;=$K47),($D47*(1-$P47)/$N47),0))),IF(AND(AS$7&gt;=$J47,AS$7&lt;=$K47),(($D47-$O47)/$N47),0))))),(((IF(Data!$C$2&gt;0,(IF(OR(AS$5=Data!$F$2,AS$5=Data!$G$2,(IF(COUNTIF(Data!$A$2:$A$939,AS$7),AS$7=(VLOOKUP(AS$7,Data!$A$2:$A$852,1,FALSE)),0))),"H",IF(AND(AS$7&gt;=$J47,AS$7&lt;=$L47),($D47*$P47/$M47),0))),IF(AND(AS$7&gt;=$J47,AS$7&lt;=$L47),(($D47*$P47)/$M47),0))))))</f>
        <v>0</v>
      </c>
      <c r="AT48" s="37" t="str">
        <f>IF(AT$7&gt;$L47,(((IF(Data!$C$2&gt;0,(IF(OR(AT$5=Data!$F$2,AT$5=Data!$G$2,(IF(COUNTIF(Data!$A$2:$A$939,AT$7),AT$7=(VLOOKUP(AT$7,Data!$A$2:$A$852,1,FALSE)),0))),"H",IF(AND(AT$7&gt;=$J47,AT$7&lt;=$K47),($D47*(1-$P47)/$N47),0))),IF(AND(AT$7&gt;=$J47,AT$7&lt;=$K47),(($D47-$O47)/$N47),0))))),(((IF(Data!$C$2&gt;0,(IF(OR(AT$5=Data!$F$2,AT$5=Data!$G$2,(IF(COUNTIF(Data!$A$2:$A$939,AT$7),AT$7=(VLOOKUP(AT$7,Data!$A$2:$A$852,1,FALSE)),0))),"H",IF(AND(AT$7&gt;=$J47,AT$7&lt;=$L47),($D47*$P47/$M47),0))),IF(AND(AT$7&gt;=$J47,AT$7&lt;=$L47),(($D47*$P47)/$M47),0))))))</f>
        <v>H</v>
      </c>
      <c r="AU48" s="37" t="str">
        <f>IF(AU$7&gt;$L47,(((IF(Data!$C$2&gt;0,(IF(OR(AU$5=Data!$F$2,AU$5=Data!$G$2,(IF(COUNTIF(Data!$A$2:$A$939,AU$7),AU$7=(VLOOKUP(AU$7,Data!$A$2:$A$852,1,FALSE)),0))),"H",IF(AND(AU$7&gt;=$J47,AU$7&lt;=$K47),($D47*(1-$P47)/$N47),0))),IF(AND(AU$7&gt;=$J47,AU$7&lt;=$K47),(($D47-$O47)/$N47),0))))),(((IF(Data!$C$2&gt;0,(IF(OR(AU$5=Data!$F$2,AU$5=Data!$G$2,(IF(COUNTIF(Data!$A$2:$A$939,AU$7),AU$7=(VLOOKUP(AU$7,Data!$A$2:$A$852,1,FALSE)),0))),"H",IF(AND(AU$7&gt;=$J47,AU$7&lt;=$L47),($D47*$P47/$M47),0))),IF(AND(AU$7&gt;=$J47,AU$7&lt;=$L47),(($D47*$P47)/$M47),0))))))</f>
        <v>H</v>
      </c>
      <c r="AV48" s="37">
        <f>IF(AV$7&gt;$L47,(((IF(Data!$C$2&gt;0,(IF(OR(AV$5=Data!$F$2,AV$5=Data!$G$2,(IF(COUNTIF(Data!$A$2:$A$939,AV$7),AV$7=(VLOOKUP(AV$7,Data!$A$2:$A$852,1,FALSE)),0))),"H",IF(AND(AV$7&gt;=$J47,AV$7&lt;=$K47),($D47*(1-$P47)/$N47),0))),IF(AND(AV$7&gt;=$J47,AV$7&lt;=$K47),(($D47-$O47)/$N47),0))))),(((IF(Data!$C$2&gt;0,(IF(OR(AV$5=Data!$F$2,AV$5=Data!$G$2,(IF(COUNTIF(Data!$A$2:$A$939,AV$7),AV$7=(VLOOKUP(AV$7,Data!$A$2:$A$852,1,FALSE)),0))),"H",IF(AND(AV$7&gt;=$J47,AV$7&lt;=$L47),($D47*$P47/$M47),0))),IF(AND(AV$7&gt;=$J47,AV$7&lt;=$L47),(($D47*$P47)/$M47),0))))))</f>
        <v>0</v>
      </c>
      <c r="AW48" s="37">
        <f>IF(AW$7&gt;$L47,(((IF(Data!$C$2&gt;0,(IF(OR(AW$5=Data!$F$2,AW$5=Data!$G$2,(IF(COUNTIF(Data!$A$2:$A$939,AW$7),AW$7=(VLOOKUP(AW$7,Data!$A$2:$A$852,1,FALSE)),0))),"H",IF(AND(AW$7&gt;=$J47,AW$7&lt;=$K47),($D47*(1-$P47)/$N47),0))),IF(AND(AW$7&gt;=$J47,AW$7&lt;=$K47),(($D47-$O47)/$N47),0))))),(((IF(Data!$C$2&gt;0,(IF(OR(AW$5=Data!$F$2,AW$5=Data!$G$2,(IF(COUNTIF(Data!$A$2:$A$939,AW$7),AW$7=(VLOOKUP(AW$7,Data!$A$2:$A$852,1,FALSE)),0))),"H",IF(AND(AW$7&gt;=$J47,AW$7&lt;=$L47),($D47*$P47/$M47),0))),IF(AND(AW$7&gt;=$J47,AW$7&lt;=$L47),(($D47*$P47)/$M47),0))))))</f>
        <v>0</v>
      </c>
      <c r="AX48" s="37">
        <f>IF(AX$7&gt;$L47,(((IF(Data!$C$2&gt;0,(IF(OR(AX$5=Data!$F$2,AX$5=Data!$G$2,(IF(COUNTIF(Data!$A$2:$A$939,AX$7),AX$7=(VLOOKUP(AX$7,Data!$A$2:$A$852,1,FALSE)),0))),"H",IF(AND(AX$7&gt;=$J47,AX$7&lt;=$K47),($D47*(1-$P47)/$N47),0))),IF(AND(AX$7&gt;=$J47,AX$7&lt;=$K47),(($D47-$O47)/$N47),0))))),(((IF(Data!$C$2&gt;0,(IF(OR(AX$5=Data!$F$2,AX$5=Data!$G$2,(IF(COUNTIF(Data!$A$2:$A$939,AX$7),AX$7=(VLOOKUP(AX$7,Data!$A$2:$A$852,1,FALSE)),0))),"H",IF(AND(AX$7&gt;=$J47,AX$7&lt;=$L47),($D47*$P47/$M47),0))),IF(AND(AX$7&gt;=$J47,AX$7&lt;=$L47),(($D47*$P47)/$M47),0))))))</f>
        <v>0</v>
      </c>
      <c r="AY48" s="37">
        <f>IF(AY$7&gt;$L47,(((IF(Data!$C$2&gt;0,(IF(OR(AY$5=Data!$F$2,AY$5=Data!$G$2,(IF(COUNTIF(Data!$A$2:$A$939,AY$7),AY$7=(VLOOKUP(AY$7,Data!$A$2:$A$852,1,FALSE)),0))),"H",IF(AND(AY$7&gt;=$J47,AY$7&lt;=$K47),($D47*(1-$P47)/$N47),0))),IF(AND(AY$7&gt;=$J47,AY$7&lt;=$K47),(($D47-$O47)/$N47),0))))),(((IF(Data!$C$2&gt;0,(IF(OR(AY$5=Data!$F$2,AY$5=Data!$G$2,(IF(COUNTIF(Data!$A$2:$A$939,AY$7),AY$7=(VLOOKUP(AY$7,Data!$A$2:$A$852,1,FALSE)),0))),"H",IF(AND(AY$7&gt;=$J47,AY$7&lt;=$L47),($D47*$P47/$M47),0))),IF(AND(AY$7&gt;=$J47,AY$7&lt;=$L47),(($D47*$P47)/$M47),0))))))</f>
        <v>0</v>
      </c>
      <c r="AZ48" s="37">
        <f>IF(AZ$7&gt;$L47,(((IF(Data!$C$2&gt;0,(IF(OR(AZ$5=Data!$F$2,AZ$5=Data!$G$2,(IF(COUNTIF(Data!$A$2:$A$939,AZ$7),AZ$7=(VLOOKUP(AZ$7,Data!$A$2:$A$852,1,FALSE)),0))),"H",IF(AND(AZ$7&gt;=$J47,AZ$7&lt;=$K47),($D47*(1-$P47)/$N47),0))),IF(AND(AZ$7&gt;=$J47,AZ$7&lt;=$K47),(($D47-$O47)/$N47),0))))),(((IF(Data!$C$2&gt;0,(IF(OR(AZ$5=Data!$F$2,AZ$5=Data!$G$2,(IF(COUNTIF(Data!$A$2:$A$939,AZ$7),AZ$7=(VLOOKUP(AZ$7,Data!$A$2:$A$852,1,FALSE)),0))),"H",IF(AND(AZ$7&gt;=$J47,AZ$7&lt;=$L47),($D47*$P47/$M47),0))),IF(AND(AZ$7&gt;=$J47,AZ$7&lt;=$L47),(($D47*$P47)/$M47),0))))))</f>
        <v>0</v>
      </c>
      <c r="BA48" s="37" t="str">
        <f>IF(BA$7&gt;$L47,(((IF(Data!$C$2&gt;0,(IF(OR(BA$5=Data!$F$2,BA$5=Data!$G$2,(IF(COUNTIF(Data!$A$2:$A$939,BA$7),BA$7=(VLOOKUP(BA$7,Data!$A$2:$A$852,1,FALSE)),0))),"H",IF(AND(BA$7&gt;=$J47,BA$7&lt;=$K47),($D47*(1-$P47)/$N47),0))),IF(AND(BA$7&gt;=$J47,BA$7&lt;=$K47),(($D47-$O47)/$N47),0))))),(((IF(Data!$C$2&gt;0,(IF(OR(BA$5=Data!$F$2,BA$5=Data!$G$2,(IF(COUNTIF(Data!$A$2:$A$939,BA$7),BA$7=(VLOOKUP(BA$7,Data!$A$2:$A$852,1,FALSE)),0))),"H",IF(AND(BA$7&gt;=$J47,BA$7&lt;=$L47),($D47*$P47/$M47),0))),IF(AND(BA$7&gt;=$J47,BA$7&lt;=$L47),(($D47*$P47)/$M47),0))))))</f>
        <v>H</v>
      </c>
      <c r="BB48" s="37" t="str">
        <f>IF(BB$7&gt;$L47,(((IF(Data!$C$2&gt;0,(IF(OR(BB$5=Data!$F$2,BB$5=Data!$G$2,(IF(COUNTIF(Data!$A$2:$A$939,BB$7),BB$7=(VLOOKUP(BB$7,Data!$A$2:$A$852,1,FALSE)),0))),"H",IF(AND(BB$7&gt;=$J47,BB$7&lt;=$K47),($D47*(1-$P47)/$N47),0))),IF(AND(BB$7&gt;=$J47,BB$7&lt;=$K47),(($D47-$O47)/$N47),0))))),(((IF(Data!$C$2&gt;0,(IF(OR(BB$5=Data!$F$2,BB$5=Data!$G$2,(IF(COUNTIF(Data!$A$2:$A$939,BB$7),BB$7=(VLOOKUP(BB$7,Data!$A$2:$A$852,1,FALSE)),0))),"H",IF(AND(BB$7&gt;=$J47,BB$7&lt;=$L47),($D47*$P47/$M47),0))),IF(AND(BB$7&gt;=$J47,BB$7&lt;=$L47),(($D47*$P47)/$M47),0))))))</f>
        <v>H</v>
      </c>
      <c r="BC48" s="37">
        <f>IF(BC$7&gt;$L47,(((IF(Data!$C$2&gt;0,(IF(OR(BC$5=Data!$F$2,BC$5=Data!$G$2,(IF(COUNTIF(Data!$A$2:$A$939,BC$7),BC$7=(VLOOKUP(BC$7,Data!$A$2:$A$852,1,FALSE)),0))),"H",IF(AND(BC$7&gt;=$J47,BC$7&lt;=$K47),($D47*(1-$P47)/$N47),0))),IF(AND(BC$7&gt;=$J47,BC$7&lt;=$K47),(($D47-$O47)/$N47),0))))),(((IF(Data!$C$2&gt;0,(IF(OR(BC$5=Data!$F$2,BC$5=Data!$G$2,(IF(COUNTIF(Data!$A$2:$A$939,BC$7),BC$7=(VLOOKUP(BC$7,Data!$A$2:$A$852,1,FALSE)),0))),"H",IF(AND(BC$7&gt;=$J47,BC$7&lt;=$L47),($D47*$P47/$M47),0))),IF(AND(BC$7&gt;=$J47,BC$7&lt;=$L47),(($D47*$P47)/$M47),0))))))</f>
        <v>0</v>
      </c>
      <c r="BD48" s="37">
        <f>IF(BD$7&gt;$L47,(((IF(Data!$C$2&gt;0,(IF(OR(BD$5=Data!$F$2,BD$5=Data!$G$2,(IF(COUNTIF(Data!$A$2:$A$939,BD$7),BD$7=(VLOOKUP(BD$7,Data!$A$2:$A$852,1,FALSE)),0))),"H",IF(AND(BD$7&gt;=$J47,BD$7&lt;=$K47),($D47*(1-$P47)/$N47),0))),IF(AND(BD$7&gt;=$J47,BD$7&lt;=$K47),(($D47-$O47)/$N47),0))))),(((IF(Data!$C$2&gt;0,(IF(OR(BD$5=Data!$F$2,BD$5=Data!$G$2,(IF(COUNTIF(Data!$A$2:$A$939,BD$7),BD$7=(VLOOKUP(BD$7,Data!$A$2:$A$852,1,FALSE)),0))),"H",IF(AND(BD$7&gt;=$J47,BD$7&lt;=$L47),($D47*$P47/$M47),0))),IF(AND(BD$7&gt;=$J47,BD$7&lt;=$L47),(($D47*$P47)/$M47),0))))))</f>
        <v>0</v>
      </c>
      <c r="BE48" s="37">
        <f>IF(BE$7&gt;$L47,(((IF(Data!$C$2&gt;0,(IF(OR(BE$5=Data!$F$2,BE$5=Data!$G$2,(IF(COUNTIF(Data!$A$2:$A$939,BE$7),BE$7=(VLOOKUP(BE$7,Data!$A$2:$A$852,1,FALSE)),0))),"H",IF(AND(BE$7&gt;=$J47,BE$7&lt;=$K47),($D47*(1-$P47)/$N47),0))),IF(AND(BE$7&gt;=$J47,BE$7&lt;=$K47),(($D47-$O47)/$N47),0))))),(((IF(Data!$C$2&gt;0,(IF(OR(BE$5=Data!$F$2,BE$5=Data!$G$2,(IF(COUNTIF(Data!$A$2:$A$939,BE$7),BE$7=(VLOOKUP(BE$7,Data!$A$2:$A$852,1,FALSE)),0))),"H",IF(AND(BE$7&gt;=$J47,BE$7&lt;=$L47),($D47*$P47/$M47),0))),IF(AND(BE$7&gt;=$J47,BE$7&lt;=$L47),(($D47*$P47)/$M47),0))))))</f>
        <v>0</v>
      </c>
      <c r="BF48" s="37">
        <f>IF(BF$7&gt;$L47,(((IF(Data!$C$2&gt;0,(IF(OR(BF$5=Data!$F$2,BF$5=Data!$G$2,(IF(COUNTIF(Data!$A$2:$A$939,BF$7),BF$7=(VLOOKUP(BF$7,Data!$A$2:$A$852,1,FALSE)),0))),"H",IF(AND(BF$7&gt;=$J47,BF$7&lt;=$K47),($D47*(1-$P47)/$N47),0))),IF(AND(BF$7&gt;=$J47,BF$7&lt;=$K47),(($D47-$O47)/$N47),0))))),(((IF(Data!$C$2&gt;0,(IF(OR(BF$5=Data!$F$2,BF$5=Data!$G$2,(IF(COUNTIF(Data!$A$2:$A$939,BF$7),BF$7=(VLOOKUP(BF$7,Data!$A$2:$A$852,1,FALSE)),0))),"H",IF(AND(BF$7&gt;=$J47,BF$7&lt;=$L47),($D47*$P47/$M47),0))),IF(AND(BF$7&gt;=$J47,BF$7&lt;=$L47),(($D47*$P47)/$M47),0))))))</f>
        <v>0</v>
      </c>
      <c r="BG48" s="37">
        <f>IF(BG$7&gt;$L47,(((IF(Data!$C$2&gt;0,(IF(OR(BG$5=Data!$F$2,BG$5=Data!$G$2,(IF(COUNTIF(Data!$A$2:$A$939,BG$7),BG$7=(VLOOKUP(BG$7,Data!$A$2:$A$852,1,FALSE)),0))),"H",IF(AND(BG$7&gt;=$J47,BG$7&lt;=$K47),($D47*(1-$P47)/$N47),0))),IF(AND(BG$7&gt;=$J47,BG$7&lt;=$K47),(($D47-$O47)/$N47),0))))),(((IF(Data!$C$2&gt;0,(IF(OR(BG$5=Data!$F$2,BG$5=Data!$G$2,(IF(COUNTIF(Data!$A$2:$A$939,BG$7),BG$7=(VLOOKUP(BG$7,Data!$A$2:$A$852,1,FALSE)),0))),"H",IF(AND(BG$7&gt;=$J47,BG$7&lt;=$L47),($D47*$P47/$M47),0))),IF(AND(BG$7&gt;=$J47,BG$7&lt;=$L47),(($D47*$P47)/$M47),0))))))</f>
        <v>0</v>
      </c>
      <c r="BH48" s="37" t="str">
        <f>IF(BH$7&gt;$L47,(((IF(Data!$C$2&gt;0,(IF(OR(BH$5=Data!$F$2,BH$5=Data!$G$2,(IF(COUNTIF(Data!$A$2:$A$939,BH$7),BH$7=(VLOOKUP(BH$7,Data!$A$2:$A$852,1,FALSE)),0))),"H",IF(AND(BH$7&gt;=$J47,BH$7&lt;=$K47),($D47*(1-$P47)/$N47),0))),IF(AND(BH$7&gt;=$J47,BH$7&lt;=$K47),(($D47-$O47)/$N47),0))))),(((IF(Data!$C$2&gt;0,(IF(OR(BH$5=Data!$F$2,BH$5=Data!$G$2,(IF(COUNTIF(Data!$A$2:$A$939,BH$7),BH$7=(VLOOKUP(BH$7,Data!$A$2:$A$852,1,FALSE)),0))),"H",IF(AND(BH$7&gt;=$J47,BH$7&lt;=$L47),($D47*$P47/$M47),0))),IF(AND(BH$7&gt;=$J47,BH$7&lt;=$L47),(($D47*$P47)/$M47),0))))))</f>
        <v>H</v>
      </c>
      <c r="BI48" s="37" t="str">
        <f>IF(BI$7&gt;$L47,(((IF(Data!$C$2&gt;0,(IF(OR(BI$5=Data!$F$2,BI$5=Data!$G$2,(IF(COUNTIF(Data!$A$2:$A$939,BI$7),BI$7=(VLOOKUP(BI$7,Data!$A$2:$A$852,1,FALSE)),0))),"H",IF(AND(BI$7&gt;=$J47,BI$7&lt;=$K47),($D47*(1-$P47)/$N47),0))),IF(AND(BI$7&gt;=$J47,BI$7&lt;=$K47),(($D47-$O47)/$N47),0))))),(((IF(Data!$C$2&gt;0,(IF(OR(BI$5=Data!$F$2,BI$5=Data!$G$2,(IF(COUNTIF(Data!$A$2:$A$939,BI$7),BI$7=(VLOOKUP(BI$7,Data!$A$2:$A$852,1,FALSE)),0))),"H",IF(AND(BI$7&gt;=$J47,BI$7&lt;=$L47),($D47*$P47/$M47),0))),IF(AND(BI$7&gt;=$J47,BI$7&lt;=$L47),(($D47*$P47)/$M47),0))))))</f>
        <v>H</v>
      </c>
      <c r="BJ48" s="37">
        <f>IF(BJ$7&gt;$L47,(((IF(Data!$C$2&gt;0,(IF(OR(BJ$5=Data!$F$2,BJ$5=Data!$G$2,(IF(COUNTIF(Data!$A$2:$A$939,BJ$7),BJ$7=(VLOOKUP(BJ$7,Data!$A$2:$A$852,1,FALSE)),0))),"H",IF(AND(BJ$7&gt;=$J47,BJ$7&lt;=$K47),($D47*(1-$P47)/$N47),0))),IF(AND(BJ$7&gt;=$J47,BJ$7&lt;=$K47),(($D47-$O47)/$N47),0))))),(((IF(Data!$C$2&gt;0,(IF(OR(BJ$5=Data!$F$2,BJ$5=Data!$G$2,(IF(COUNTIF(Data!$A$2:$A$939,BJ$7),BJ$7=(VLOOKUP(BJ$7,Data!$A$2:$A$852,1,FALSE)),0))),"H",IF(AND(BJ$7&gt;=$J47,BJ$7&lt;=$L47),($D47*$P47/$M47),0))),IF(AND(BJ$7&gt;=$J47,BJ$7&lt;=$L47),(($D47*$P47)/$M47),0))))))</f>
        <v>0</v>
      </c>
      <c r="BK48" s="37">
        <f>IF(BK$7&gt;$L47,(((IF(Data!$C$2&gt;0,(IF(OR(BK$5=Data!$F$2,BK$5=Data!$G$2,(IF(COUNTIF(Data!$A$2:$A$939,BK$7),BK$7=(VLOOKUP(BK$7,Data!$A$2:$A$852,1,FALSE)),0))),"H",IF(AND(BK$7&gt;=$J47,BK$7&lt;=$K47),($D47*(1-$P47)/$N47),0))),IF(AND(BK$7&gt;=$J47,BK$7&lt;=$K47),(($D47-$O47)/$N47),0))))),(((IF(Data!$C$2&gt;0,(IF(OR(BK$5=Data!$F$2,BK$5=Data!$G$2,(IF(COUNTIF(Data!$A$2:$A$939,BK$7),BK$7=(VLOOKUP(BK$7,Data!$A$2:$A$852,1,FALSE)),0))),"H",IF(AND(BK$7&gt;=$J47,BK$7&lt;=$L47),($D47*$P47/$M47),0))),IF(AND(BK$7&gt;=$J47,BK$7&lt;=$L47),(($D47*$P47)/$M47),0))))))</f>
        <v>0</v>
      </c>
      <c r="BL48" s="37">
        <f>IF(BL$7&gt;$L47,(((IF(Data!$C$2&gt;0,(IF(OR(BL$5=Data!$F$2,BL$5=Data!$G$2,(IF(COUNTIF(Data!$A$2:$A$939,BL$7),BL$7=(VLOOKUP(BL$7,Data!$A$2:$A$852,1,FALSE)),0))),"H",IF(AND(BL$7&gt;=$J47,BL$7&lt;=$K47),($D47*(1-$P47)/$N47),0))),IF(AND(BL$7&gt;=$J47,BL$7&lt;=$K47),(($D47-$O47)/$N47),0))))),(((IF(Data!$C$2&gt;0,(IF(OR(BL$5=Data!$F$2,BL$5=Data!$G$2,(IF(COUNTIF(Data!$A$2:$A$939,BL$7),BL$7=(VLOOKUP(BL$7,Data!$A$2:$A$852,1,FALSE)),0))),"H",IF(AND(BL$7&gt;=$J47,BL$7&lt;=$L47),($D47*$P47/$M47),0))),IF(AND(BL$7&gt;=$J47,BL$7&lt;=$L47),(($D47*$P47)/$M47),0))))))</f>
        <v>0</v>
      </c>
      <c r="BM48" s="37">
        <f>IF(BM$7&gt;$L47,(((IF(Data!$C$2&gt;0,(IF(OR(BM$5=Data!$F$2,BM$5=Data!$G$2,(IF(COUNTIF(Data!$A$2:$A$939,BM$7),BM$7=(VLOOKUP(BM$7,Data!$A$2:$A$852,1,FALSE)),0))),"H",IF(AND(BM$7&gt;=$J47,BM$7&lt;=$K47),($D47*(1-$P47)/$N47),0))),IF(AND(BM$7&gt;=$J47,BM$7&lt;=$K47),(($D47-$O47)/$N47),0))))),(((IF(Data!$C$2&gt;0,(IF(OR(BM$5=Data!$F$2,BM$5=Data!$G$2,(IF(COUNTIF(Data!$A$2:$A$939,BM$7),BM$7=(VLOOKUP(BM$7,Data!$A$2:$A$852,1,FALSE)),0))),"H",IF(AND(BM$7&gt;=$J47,BM$7&lt;=$L47),($D47*$P47/$M47),0))),IF(AND(BM$7&gt;=$J47,BM$7&lt;=$L47),(($D47*$P47)/$M47),0))))))</f>
        <v>0</v>
      </c>
      <c r="BN48" s="37">
        <f>IF(BN$7&gt;$L47,(((IF(Data!$C$2&gt;0,(IF(OR(BN$5=Data!$F$2,BN$5=Data!$G$2,(IF(COUNTIF(Data!$A$2:$A$939,BN$7),BN$7=(VLOOKUP(BN$7,Data!$A$2:$A$852,1,FALSE)),0))),"H",IF(AND(BN$7&gt;=$J47,BN$7&lt;=$K47),($D47*(1-$P47)/$N47),0))),IF(AND(BN$7&gt;=$J47,BN$7&lt;=$K47),(($D47-$O47)/$N47),0))))),(((IF(Data!$C$2&gt;0,(IF(OR(BN$5=Data!$F$2,BN$5=Data!$G$2,(IF(COUNTIF(Data!$A$2:$A$939,BN$7),BN$7=(VLOOKUP(BN$7,Data!$A$2:$A$852,1,FALSE)),0))),"H",IF(AND(BN$7&gt;=$J47,BN$7&lt;=$L47),($D47*$P47/$M47),0))),IF(AND(BN$7&gt;=$J47,BN$7&lt;=$L47),(($D47*$P47)/$M47),0))))))</f>
        <v>0</v>
      </c>
      <c r="BO48" s="37" t="str">
        <f>IF(BO$7&gt;$L47,(((IF(Data!$C$2&gt;0,(IF(OR(BO$5=Data!$F$2,BO$5=Data!$G$2,(IF(COUNTIF(Data!$A$2:$A$939,BO$7),BO$7=(VLOOKUP(BO$7,Data!$A$2:$A$852,1,FALSE)),0))),"H",IF(AND(BO$7&gt;=$J47,BO$7&lt;=$K47),($D47*(1-$P47)/$N47),0))),IF(AND(BO$7&gt;=$J47,BO$7&lt;=$K47),(($D47-$O47)/$N47),0))))),(((IF(Data!$C$2&gt;0,(IF(OR(BO$5=Data!$F$2,BO$5=Data!$G$2,(IF(COUNTIF(Data!$A$2:$A$939,BO$7),BO$7=(VLOOKUP(BO$7,Data!$A$2:$A$852,1,FALSE)),0))),"H",IF(AND(BO$7&gt;=$J47,BO$7&lt;=$L47),($D47*$P47/$M47),0))),IF(AND(BO$7&gt;=$J47,BO$7&lt;=$L47),(($D47*$P47)/$M47),0))))))</f>
        <v>H</v>
      </c>
      <c r="BP48" s="37" t="str">
        <f>IF(BP$7&gt;$L47,(((IF(Data!$C$2&gt;0,(IF(OR(BP$5=Data!$F$2,BP$5=Data!$G$2,(IF(COUNTIF(Data!$A$2:$A$939,BP$7),BP$7=(VLOOKUP(BP$7,Data!$A$2:$A$852,1,FALSE)),0))),"H",IF(AND(BP$7&gt;=$J47,BP$7&lt;=$K47),($D47*(1-$P47)/$N47),0))),IF(AND(BP$7&gt;=$J47,BP$7&lt;=$K47),(($D47-$O47)/$N47),0))))),(((IF(Data!$C$2&gt;0,(IF(OR(BP$5=Data!$F$2,BP$5=Data!$G$2,(IF(COUNTIF(Data!$A$2:$A$939,BP$7),BP$7=(VLOOKUP(BP$7,Data!$A$2:$A$852,1,FALSE)),0))),"H",IF(AND(BP$7&gt;=$J47,BP$7&lt;=$L47),($D47*$P47/$M47),0))),IF(AND(BP$7&gt;=$J47,BP$7&lt;=$L47),(($D47*$P47)/$M47),0))))))</f>
        <v>H</v>
      </c>
      <c r="BQ48" s="37">
        <f>IF(BQ$7&gt;$L47,(((IF(Data!$C$2&gt;0,(IF(OR(BQ$5=Data!$F$2,BQ$5=Data!$G$2,(IF(COUNTIF(Data!$A$2:$A$939,BQ$7),BQ$7=(VLOOKUP(BQ$7,Data!$A$2:$A$852,1,FALSE)),0))),"H",IF(AND(BQ$7&gt;=$J47,BQ$7&lt;=$K47),($D47*(1-$P47)/$N47),0))),IF(AND(BQ$7&gt;=$J47,BQ$7&lt;=$K47),(($D47-$O47)/$N47),0))))),(((IF(Data!$C$2&gt;0,(IF(OR(BQ$5=Data!$F$2,BQ$5=Data!$G$2,(IF(COUNTIF(Data!$A$2:$A$939,BQ$7),BQ$7=(VLOOKUP(BQ$7,Data!$A$2:$A$852,1,FALSE)),0))),"H",IF(AND(BQ$7&gt;=$J47,BQ$7&lt;=$L47),($D47*$P47/$M47),0))),IF(AND(BQ$7&gt;=$J47,BQ$7&lt;=$L47),(($D47*$P47)/$M47),0))))))</f>
        <v>0</v>
      </c>
      <c r="BR48" s="37">
        <f>IF(BR$7&gt;$L47,(((IF(Data!$C$2&gt;0,(IF(OR(BR$5=Data!$F$2,BR$5=Data!$G$2,(IF(COUNTIF(Data!$A$2:$A$939,BR$7),BR$7=(VLOOKUP(BR$7,Data!$A$2:$A$852,1,FALSE)),0))),"H",IF(AND(BR$7&gt;=$J47,BR$7&lt;=$K47),($D47*(1-$P47)/$N47),0))),IF(AND(BR$7&gt;=$J47,BR$7&lt;=$K47),(($D47-$O47)/$N47),0))))),(((IF(Data!$C$2&gt;0,(IF(OR(BR$5=Data!$F$2,BR$5=Data!$G$2,(IF(COUNTIF(Data!$A$2:$A$939,BR$7),BR$7=(VLOOKUP(BR$7,Data!$A$2:$A$852,1,FALSE)),0))),"H",IF(AND(BR$7&gt;=$J47,BR$7&lt;=$L47),($D47*$P47/$M47),0))),IF(AND(BR$7&gt;=$J47,BR$7&lt;=$L47),(($D47*$P47)/$M47),0))))))</f>
        <v>0</v>
      </c>
      <c r="BS48" s="37">
        <f>IF(BS$7&gt;$L47,(((IF(Data!$C$2&gt;0,(IF(OR(BS$5=Data!$F$2,BS$5=Data!$G$2,(IF(COUNTIF(Data!$A$2:$A$939,BS$7),BS$7=(VLOOKUP(BS$7,Data!$A$2:$A$852,1,FALSE)),0))),"H",IF(AND(BS$7&gt;=$J47,BS$7&lt;=$K47),($D47*(1-$P47)/$N47),0))),IF(AND(BS$7&gt;=$J47,BS$7&lt;=$K47),(($D47-$O47)/$N47),0))))),(((IF(Data!$C$2&gt;0,(IF(OR(BS$5=Data!$F$2,BS$5=Data!$G$2,(IF(COUNTIF(Data!$A$2:$A$939,BS$7),BS$7=(VLOOKUP(BS$7,Data!$A$2:$A$852,1,FALSE)),0))),"H",IF(AND(BS$7&gt;=$J47,BS$7&lt;=$L47),($D47*$P47/$M47),0))),IF(AND(BS$7&gt;=$J47,BS$7&lt;=$L47),(($D47*$P47)/$M47),0))))))</f>
        <v>0</v>
      </c>
      <c r="BT48" s="37">
        <f>IF(BT$7&gt;$L47,(((IF(Data!$C$2&gt;0,(IF(OR(BT$5=Data!$F$2,BT$5=Data!$G$2,(IF(COUNTIF(Data!$A$2:$A$939,BT$7),BT$7=(VLOOKUP(BT$7,Data!$A$2:$A$852,1,FALSE)),0))),"H",IF(AND(BT$7&gt;=$J47,BT$7&lt;=$K47),($D47*(1-$P47)/$N47),0))),IF(AND(BT$7&gt;=$J47,BT$7&lt;=$K47),(($D47-$O47)/$N47),0))))),(((IF(Data!$C$2&gt;0,(IF(OR(BT$5=Data!$F$2,BT$5=Data!$G$2,(IF(COUNTIF(Data!$A$2:$A$939,BT$7),BT$7=(VLOOKUP(BT$7,Data!$A$2:$A$852,1,FALSE)),0))),"H",IF(AND(BT$7&gt;=$J47,BT$7&lt;=$L47),($D47*$P47/$M47),0))),IF(AND(BT$7&gt;=$J47,BT$7&lt;=$L47),(($D47*$P47)/$M47),0))))))</f>
        <v>0</v>
      </c>
      <c r="BU48" s="37">
        <f>IF(BU$7&gt;$L47,(((IF(Data!$C$2&gt;0,(IF(OR(BU$5=Data!$F$2,BU$5=Data!$G$2,(IF(COUNTIF(Data!$A$2:$A$939,BU$7),BU$7=(VLOOKUP(BU$7,Data!$A$2:$A$852,1,FALSE)),0))),"H",IF(AND(BU$7&gt;=$J47,BU$7&lt;=$K47),($D47*(1-$P47)/$N47),0))),IF(AND(BU$7&gt;=$J47,BU$7&lt;=$K47),(($D47-$O47)/$N47),0))))),(((IF(Data!$C$2&gt;0,(IF(OR(BU$5=Data!$F$2,BU$5=Data!$G$2,(IF(COUNTIF(Data!$A$2:$A$939,BU$7),BU$7=(VLOOKUP(BU$7,Data!$A$2:$A$852,1,FALSE)),0))),"H",IF(AND(BU$7&gt;=$J47,BU$7&lt;=$L47),($D47*$P47/$M47),0))),IF(AND(BU$7&gt;=$J47,BU$7&lt;=$L47),(($D47*$P47)/$M47),0))))))</f>
        <v>0</v>
      </c>
      <c r="BV48" s="37" t="str">
        <f>IF(BV$7&gt;$L47,(((IF(Data!$C$2&gt;0,(IF(OR(BV$5=Data!$F$2,BV$5=Data!$G$2,(IF(COUNTIF(Data!$A$2:$A$939,BV$7),BV$7=(VLOOKUP(BV$7,Data!$A$2:$A$852,1,FALSE)),0))),"H",IF(AND(BV$7&gt;=$J47,BV$7&lt;=$K47),($D47*(1-$P47)/$N47),0))),IF(AND(BV$7&gt;=$J47,BV$7&lt;=$K47),(($D47-$O47)/$N47),0))))),(((IF(Data!$C$2&gt;0,(IF(OR(BV$5=Data!$F$2,BV$5=Data!$G$2,(IF(COUNTIF(Data!$A$2:$A$939,BV$7),BV$7=(VLOOKUP(BV$7,Data!$A$2:$A$852,1,FALSE)),0))),"H",IF(AND(BV$7&gt;=$J47,BV$7&lt;=$L47),($D47*$P47/$M47),0))),IF(AND(BV$7&gt;=$J47,BV$7&lt;=$L47),(($D47*$P47)/$M47),0))))))</f>
        <v>H</v>
      </c>
      <c r="BW48" s="37" t="str">
        <f>IF(BW$7&gt;$L47,(((IF(Data!$C$2&gt;0,(IF(OR(BW$5=Data!$F$2,BW$5=Data!$G$2,(IF(COUNTIF(Data!$A$2:$A$939,BW$7),BW$7=(VLOOKUP(BW$7,Data!$A$2:$A$852,1,FALSE)),0))),"H",IF(AND(BW$7&gt;=$J47,BW$7&lt;=$K47),($D47*(1-$P47)/$N47),0))),IF(AND(BW$7&gt;=$J47,BW$7&lt;=$K47),(($D47-$O47)/$N47),0))))),(((IF(Data!$C$2&gt;0,(IF(OR(BW$5=Data!$F$2,BW$5=Data!$G$2,(IF(COUNTIF(Data!$A$2:$A$939,BW$7),BW$7=(VLOOKUP(BW$7,Data!$A$2:$A$852,1,FALSE)),0))),"H",IF(AND(BW$7&gt;=$J47,BW$7&lt;=$L47),($D47*$P47/$M47),0))),IF(AND(BW$7&gt;=$J47,BW$7&lt;=$L47),(($D47*$P47)/$M47),0))))))</f>
        <v>H</v>
      </c>
      <c r="BX48" s="37">
        <f>IF(BX$7&gt;$L47,(((IF(Data!$C$2&gt;0,(IF(OR(BX$5=Data!$F$2,BX$5=Data!$G$2,(IF(COUNTIF(Data!$A$2:$A$939,BX$7),BX$7=(VLOOKUP(BX$7,Data!$A$2:$A$852,1,FALSE)),0))),"H",IF(AND(BX$7&gt;=$J47,BX$7&lt;=$K47),($D47*(1-$P47)/$N47),0))),IF(AND(BX$7&gt;=$J47,BX$7&lt;=$K47),(($D47-$O47)/$N47),0))))),(((IF(Data!$C$2&gt;0,(IF(OR(BX$5=Data!$F$2,BX$5=Data!$G$2,(IF(COUNTIF(Data!$A$2:$A$939,BX$7),BX$7=(VLOOKUP(BX$7,Data!$A$2:$A$852,1,FALSE)),0))),"H",IF(AND(BX$7&gt;=$J47,BX$7&lt;=$L47),($D47*$P47/$M47),0))),IF(AND(BX$7&gt;=$J47,BX$7&lt;=$L47),(($D47*$P47)/$M47),0))))))</f>
        <v>0</v>
      </c>
      <c r="BY48" s="37">
        <f>IF(BY$7&gt;$L47,(((IF(Data!$C$2&gt;0,(IF(OR(BY$5=Data!$F$2,BY$5=Data!$G$2,(IF(COUNTIF(Data!$A$2:$A$939,BY$7),BY$7=(VLOOKUP(BY$7,Data!$A$2:$A$852,1,FALSE)),0))),"H",IF(AND(BY$7&gt;=$J47,BY$7&lt;=$K47),($D47*(1-$P47)/$N47),0))),IF(AND(BY$7&gt;=$J47,BY$7&lt;=$K47),(($D47-$O47)/$N47),0))))),(((IF(Data!$C$2&gt;0,(IF(OR(BY$5=Data!$F$2,BY$5=Data!$G$2,(IF(COUNTIF(Data!$A$2:$A$939,BY$7),BY$7=(VLOOKUP(BY$7,Data!$A$2:$A$852,1,FALSE)),0))),"H",IF(AND(BY$7&gt;=$J47,BY$7&lt;=$L47),($D47*$P47/$M47),0))),IF(AND(BY$7&gt;=$J47,BY$7&lt;=$L47),(($D47*$P47)/$M47),0))))))</f>
        <v>0</v>
      </c>
      <c r="BZ48" s="37">
        <f>IF(BZ$7&gt;$L47,(((IF(Data!$C$2&gt;0,(IF(OR(BZ$5=Data!$F$2,BZ$5=Data!$G$2,(IF(COUNTIF(Data!$A$2:$A$939,BZ$7),BZ$7=(VLOOKUP(BZ$7,Data!$A$2:$A$852,1,FALSE)),0))),"H",IF(AND(BZ$7&gt;=$J47,BZ$7&lt;=$K47),($D47*(1-$P47)/$N47),0))),IF(AND(BZ$7&gt;=$J47,BZ$7&lt;=$K47),(($D47-$O47)/$N47),0))))),(((IF(Data!$C$2&gt;0,(IF(OR(BZ$5=Data!$F$2,BZ$5=Data!$G$2,(IF(COUNTIF(Data!$A$2:$A$939,BZ$7),BZ$7=(VLOOKUP(BZ$7,Data!$A$2:$A$852,1,FALSE)),0))),"H",IF(AND(BZ$7&gt;=$J47,BZ$7&lt;=$L47),($D47*$P47/$M47),0))),IF(AND(BZ$7&gt;=$J47,BZ$7&lt;=$L47),(($D47*$P47)/$M47),0))))))</f>
        <v>0</v>
      </c>
      <c r="CA48" s="37">
        <f>IF(CA$7&gt;$L47,(((IF(Data!$C$2&gt;0,(IF(OR(CA$5=Data!$F$2,CA$5=Data!$G$2,(IF(COUNTIF(Data!$A$2:$A$939,CA$7),CA$7=(VLOOKUP(CA$7,Data!$A$2:$A$852,1,FALSE)),0))),"H",IF(AND(CA$7&gt;=$J47,CA$7&lt;=$K47),($D47*(1-$P47)/$N47),0))),IF(AND(CA$7&gt;=$J47,CA$7&lt;=$K47),(($D47-$O47)/$N47),0))))),(((IF(Data!$C$2&gt;0,(IF(OR(CA$5=Data!$F$2,CA$5=Data!$G$2,(IF(COUNTIF(Data!$A$2:$A$939,CA$7),CA$7=(VLOOKUP(CA$7,Data!$A$2:$A$852,1,FALSE)),0))),"H",IF(AND(CA$7&gt;=$J47,CA$7&lt;=$L47),($D47*$P47/$M47),0))),IF(AND(CA$7&gt;=$J47,CA$7&lt;=$L47),(($D47*$P47)/$M47),0))))))</f>
        <v>0</v>
      </c>
      <c r="CB48" s="37">
        <f>IF(CB$7&gt;$L47,(((IF(Data!$C$2&gt;0,(IF(OR(CB$5=Data!$F$2,CB$5=Data!$G$2,(IF(COUNTIF(Data!$A$2:$A$939,CB$7),CB$7=(VLOOKUP(CB$7,Data!$A$2:$A$852,1,FALSE)),0))),"H",IF(AND(CB$7&gt;=$J47,CB$7&lt;=$K47),($D47*(1-$P47)/$N47),0))),IF(AND(CB$7&gt;=$J47,CB$7&lt;=$K47),(($D47-$O47)/$N47),0))))),(((IF(Data!$C$2&gt;0,(IF(OR(CB$5=Data!$F$2,CB$5=Data!$G$2,(IF(COUNTIF(Data!$A$2:$A$939,CB$7),CB$7=(VLOOKUP(CB$7,Data!$A$2:$A$852,1,FALSE)),0))),"H",IF(AND(CB$7&gt;=$J47,CB$7&lt;=$L47),($D47*$P47/$M47),0))),IF(AND(CB$7&gt;=$J47,CB$7&lt;=$L47),(($D47*$P47)/$M47),0))))))</f>
        <v>0</v>
      </c>
      <c r="CC48" s="37" t="str">
        <f>IF(CC$7&gt;$L47,(((IF(Data!$C$2&gt;0,(IF(OR(CC$5=Data!$F$2,CC$5=Data!$G$2,(IF(COUNTIF(Data!$A$2:$A$939,CC$7),CC$7=(VLOOKUP(CC$7,Data!$A$2:$A$852,1,FALSE)),0))),"H",IF(AND(CC$7&gt;=$J47,CC$7&lt;=$K47),($D47*(1-$P47)/$N47),0))),IF(AND(CC$7&gt;=$J47,CC$7&lt;=$K47),(($D47-$O47)/$N47),0))))),(((IF(Data!$C$2&gt;0,(IF(OR(CC$5=Data!$F$2,CC$5=Data!$G$2,(IF(COUNTIF(Data!$A$2:$A$939,CC$7),CC$7=(VLOOKUP(CC$7,Data!$A$2:$A$852,1,FALSE)),0))),"H",IF(AND(CC$7&gt;=$J47,CC$7&lt;=$L47),($D47*$P47/$M47),0))),IF(AND(CC$7&gt;=$J47,CC$7&lt;=$L47),(($D47*$P47)/$M47),0))))))</f>
        <v>H</v>
      </c>
      <c r="CD48" s="37" t="str">
        <f>IF(CD$7&gt;$L47,(((IF(Data!$C$2&gt;0,(IF(OR(CD$5=Data!$F$2,CD$5=Data!$G$2,(IF(COUNTIF(Data!$A$2:$A$939,CD$7),CD$7=(VLOOKUP(CD$7,Data!$A$2:$A$852,1,FALSE)),0))),"H",IF(AND(CD$7&gt;=$J47,CD$7&lt;=$K47),($D47*(1-$P47)/$N47),0))),IF(AND(CD$7&gt;=$J47,CD$7&lt;=$K47),(($D47-$O47)/$N47),0))))),(((IF(Data!$C$2&gt;0,(IF(OR(CD$5=Data!$F$2,CD$5=Data!$G$2,(IF(COUNTIF(Data!$A$2:$A$939,CD$7),CD$7=(VLOOKUP(CD$7,Data!$A$2:$A$852,1,FALSE)),0))),"H",IF(AND(CD$7&gt;=$J47,CD$7&lt;=$L47),($D47*$P47/$M47),0))),IF(AND(CD$7&gt;=$J47,CD$7&lt;=$L47),(($D47*$P47)/$M47),0))))))</f>
        <v>H</v>
      </c>
      <c r="CE48" s="37">
        <f>IF(CE$7&gt;$L47,(((IF(Data!$C$2&gt;0,(IF(OR(CE$5=Data!$F$2,CE$5=Data!$G$2,(IF(COUNTIF(Data!$A$2:$A$939,CE$7),CE$7=(VLOOKUP(CE$7,Data!$A$2:$A$852,1,FALSE)),0))),"H",IF(AND(CE$7&gt;=$J47,CE$7&lt;=$K47),($D47*(1-$P47)/$N47),0))),IF(AND(CE$7&gt;=$J47,CE$7&lt;=$K47),(($D47-$O47)/$N47),0))))),(((IF(Data!$C$2&gt;0,(IF(OR(CE$5=Data!$F$2,CE$5=Data!$G$2,(IF(COUNTIF(Data!$A$2:$A$939,CE$7),CE$7=(VLOOKUP(CE$7,Data!$A$2:$A$852,1,FALSE)),0))),"H",IF(AND(CE$7&gt;=$J47,CE$7&lt;=$L47),($D47*$P47/$M47),0))),IF(AND(CE$7&gt;=$J47,CE$7&lt;=$L47),(($D47*$P47)/$M47),0))))))</f>
        <v>0</v>
      </c>
      <c r="CF48" s="37">
        <f>IF(CF$7&gt;$L47,(((IF(Data!$C$2&gt;0,(IF(OR(CF$5=Data!$F$2,CF$5=Data!$G$2,(IF(COUNTIF(Data!$A$2:$A$939,CF$7),CF$7=(VLOOKUP(CF$7,Data!$A$2:$A$852,1,FALSE)),0))),"H",IF(AND(CF$7&gt;=$J47,CF$7&lt;=$K47),($D47*(1-$P47)/$N47),0))),IF(AND(CF$7&gt;=$J47,CF$7&lt;=$K47),(($D47-$O47)/$N47),0))))),(((IF(Data!$C$2&gt;0,(IF(OR(CF$5=Data!$F$2,CF$5=Data!$G$2,(IF(COUNTIF(Data!$A$2:$A$939,CF$7),CF$7=(VLOOKUP(CF$7,Data!$A$2:$A$852,1,FALSE)),0))),"H",IF(AND(CF$7&gt;=$J47,CF$7&lt;=$L47),($D47*$P47/$M47),0))),IF(AND(CF$7&gt;=$J47,CF$7&lt;=$L47),(($D47*$P47)/$M47),0))))))</f>
        <v>0</v>
      </c>
      <c r="CG48" s="37">
        <f>IF(CG$7&gt;$L47,(((IF(Data!$C$2&gt;0,(IF(OR(CG$5=Data!$F$2,CG$5=Data!$G$2,(IF(COUNTIF(Data!$A$2:$A$939,CG$7),CG$7=(VLOOKUP(CG$7,Data!$A$2:$A$852,1,FALSE)),0))),"H",IF(AND(CG$7&gt;=$J47,CG$7&lt;=$K47),($D47*(1-$P47)/$N47),0))),IF(AND(CG$7&gt;=$J47,CG$7&lt;=$K47),(($D47-$O47)/$N47),0))))),(((IF(Data!$C$2&gt;0,(IF(OR(CG$5=Data!$F$2,CG$5=Data!$G$2,(IF(COUNTIF(Data!$A$2:$A$939,CG$7),CG$7=(VLOOKUP(CG$7,Data!$A$2:$A$852,1,FALSE)),0))),"H",IF(AND(CG$7&gt;=$J47,CG$7&lt;=$L47),($D47*$P47/$M47),0))),IF(AND(CG$7&gt;=$J47,CG$7&lt;=$L47),(($D47*$P47)/$M47),0))))))</f>
        <v>0</v>
      </c>
      <c r="CH48" s="37">
        <f>IF(CH$7&gt;$L47,(((IF(Data!$C$2&gt;0,(IF(OR(CH$5=Data!$F$2,CH$5=Data!$G$2,(IF(COUNTIF(Data!$A$2:$A$939,CH$7),CH$7=(VLOOKUP(CH$7,Data!$A$2:$A$852,1,FALSE)),0))),"H",IF(AND(CH$7&gt;=$J47,CH$7&lt;=$K47),($D47*(1-$P47)/$N47),0))),IF(AND(CH$7&gt;=$J47,CH$7&lt;=$K47),(($D47-$O47)/$N47),0))))),(((IF(Data!$C$2&gt;0,(IF(OR(CH$5=Data!$F$2,CH$5=Data!$G$2,(IF(COUNTIF(Data!$A$2:$A$939,CH$7),CH$7=(VLOOKUP(CH$7,Data!$A$2:$A$852,1,FALSE)),0))),"H",IF(AND(CH$7&gt;=$J47,CH$7&lt;=$L47),($D47*$P47/$M47),0))),IF(AND(CH$7&gt;=$J47,CH$7&lt;=$L47),(($D47*$P47)/$M47),0))))))</f>
        <v>0</v>
      </c>
      <c r="CI48" s="37">
        <f>IF(CI$7&gt;$L47,(((IF(Data!$C$2&gt;0,(IF(OR(CI$5=Data!$F$2,CI$5=Data!$G$2,(IF(COUNTIF(Data!$A$2:$A$939,CI$7),CI$7=(VLOOKUP(CI$7,Data!$A$2:$A$852,1,FALSE)),0))),"H",IF(AND(CI$7&gt;=$J47,CI$7&lt;=$K47),($D47*(1-$P47)/$N47),0))),IF(AND(CI$7&gt;=$J47,CI$7&lt;=$K47),(($D47-$O47)/$N47),0))))),(((IF(Data!$C$2&gt;0,(IF(OR(CI$5=Data!$F$2,CI$5=Data!$G$2,(IF(COUNTIF(Data!$A$2:$A$939,CI$7),CI$7=(VLOOKUP(CI$7,Data!$A$2:$A$852,1,FALSE)),0))),"H",IF(AND(CI$7&gt;=$J47,CI$7&lt;=$L47),($D47*$P47/$M47),0))),IF(AND(CI$7&gt;=$J47,CI$7&lt;=$L47),(($D47*$P47)/$M47),0))))))</f>
        <v>0</v>
      </c>
      <c r="CJ48" s="37" t="str">
        <f>IF(CJ$7&gt;$L47,(((IF(Data!$C$2&gt;0,(IF(OR(CJ$5=Data!$F$2,CJ$5=Data!$G$2,(IF(COUNTIF(Data!$A$2:$A$939,CJ$7),CJ$7=(VLOOKUP(CJ$7,Data!$A$2:$A$852,1,FALSE)),0))),"H",IF(AND(CJ$7&gt;=$J47,CJ$7&lt;=$K47),($D47*(1-$P47)/$N47),0))),IF(AND(CJ$7&gt;=$J47,CJ$7&lt;=$K47),(($D47-$O47)/$N47),0))))),(((IF(Data!$C$2&gt;0,(IF(OR(CJ$5=Data!$F$2,CJ$5=Data!$G$2,(IF(COUNTIF(Data!$A$2:$A$939,CJ$7),CJ$7=(VLOOKUP(CJ$7,Data!$A$2:$A$852,1,FALSE)),0))),"H",IF(AND(CJ$7&gt;=$J47,CJ$7&lt;=$L47),($D47*$P47/$M47),0))),IF(AND(CJ$7&gt;=$J47,CJ$7&lt;=$L47),(($D47*$P47)/$M47),0))))))</f>
        <v>H</v>
      </c>
      <c r="CK48" s="37" t="str">
        <f>IF(CK$7&gt;$L47,(((IF(Data!$C$2&gt;0,(IF(OR(CK$5=Data!$F$2,CK$5=Data!$G$2,(IF(COUNTIF(Data!$A$2:$A$939,CK$7),CK$7=(VLOOKUP(CK$7,Data!$A$2:$A$852,1,FALSE)),0))),"H",IF(AND(CK$7&gt;=$J47,CK$7&lt;=$K47),($D47*(1-$P47)/$N47),0))),IF(AND(CK$7&gt;=$J47,CK$7&lt;=$K47),(($D47-$O47)/$N47),0))))),(((IF(Data!$C$2&gt;0,(IF(OR(CK$5=Data!$F$2,CK$5=Data!$G$2,(IF(COUNTIF(Data!$A$2:$A$939,CK$7),CK$7=(VLOOKUP(CK$7,Data!$A$2:$A$852,1,FALSE)),0))),"H",IF(AND(CK$7&gt;=$J47,CK$7&lt;=$L47),($D47*$P47/$M47),0))),IF(AND(CK$7&gt;=$J47,CK$7&lt;=$L47),(($D47*$P47)/$M47),0))))))</f>
        <v>H</v>
      </c>
      <c r="CL48" s="37">
        <f>IF(CL$7&gt;$L47,(((IF(Data!$C$2&gt;0,(IF(OR(CL$5=Data!$F$2,CL$5=Data!$G$2,(IF(COUNTIF(Data!$A$2:$A$939,CL$7),CL$7=(VLOOKUP(CL$7,Data!$A$2:$A$852,1,FALSE)),0))),"H",IF(AND(CL$7&gt;=$J47,CL$7&lt;=$K47),($D47*(1-$P47)/$N47),0))),IF(AND(CL$7&gt;=$J47,CL$7&lt;=$K47),(($D47-$O47)/$N47),0))))),(((IF(Data!$C$2&gt;0,(IF(OR(CL$5=Data!$F$2,CL$5=Data!$G$2,(IF(COUNTIF(Data!$A$2:$A$939,CL$7),CL$7=(VLOOKUP(CL$7,Data!$A$2:$A$852,1,FALSE)),0))),"H",IF(AND(CL$7&gt;=$J47,CL$7&lt;=$L47),($D47*$P47/$M47),0))),IF(AND(CL$7&gt;=$J47,CL$7&lt;=$L47),(($D47*$P47)/$M47),0))))))</f>
        <v>0</v>
      </c>
      <c r="CM48" s="37">
        <f>IF(CM$7&gt;$L47,(((IF(Data!$C$2&gt;0,(IF(OR(CM$5=Data!$F$2,CM$5=Data!$G$2,(IF(COUNTIF(Data!$A$2:$A$939,CM$7),CM$7=(VLOOKUP(CM$7,Data!$A$2:$A$852,1,FALSE)),0))),"H",IF(AND(CM$7&gt;=$J47,CM$7&lt;=$K47),($D47*(1-$P47)/$N47),0))),IF(AND(CM$7&gt;=$J47,CM$7&lt;=$K47),(($D47-$O47)/$N47),0))))),(((IF(Data!$C$2&gt;0,(IF(OR(CM$5=Data!$F$2,CM$5=Data!$G$2,(IF(COUNTIF(Data!$A$2:$A$939,CM$7),CM$7=(VLOOKUP(CM$7,Data!$A$2:$A$852,1,FALSE)),0))),"H",IF(AND(CM$7&gt;=$J47,CM$7&lt;=$L47),($D47*$P47/$M47),0))),IF(AND(CM$7&gt;=$J47,CM$7&lt;=$L47),(($D47*$P47)/$M47),0))))))</f>
        <v>0</v>
      </c>
      <c r="CN48" s="37">
        <f>IF(CN$7&gt;$L47,(((IF(Data!$C$2&gt;0,(IF(OR(CN$5=Data!$F$2,CN$5=Data!$G$2,(IF(COUNTIF(Data!$A$2:$A$939,CN$7),CN$7=(VLOOKUP(CN$7,Data!$A$2:$A$852,1,FALSE)),0))),"H",IF(AND(CN$7&gt;=$J47,CN$7&lt;=$K47),($D47*(1-$P47)/$N47),0))),IF(AND(CN$7&gt;=$J47,CN$7&lt;=$K47),(($D47-$O47)/$N47),0))))),(((IF(Data!$C$2&gt;0,(IF(OR(CN$5=Data!$F$2,CN$5=Data!$G$2,(IF(COUNTIF(Data!$A$2:$A$939,CN$7),CN$7=(VLOOKUP(CN$7,Data!$A$2:$A$852,1,FALSE)),0))),"H",IF(AND(CN$7&gt;=$J47,CN$7&lt;=$L47),($D47*$P47/$M47),0))),IF(AND(CN$7&gt;=$J47,CN$7&lt;=$L47),(($D47*$P47)/$M47),0))))))</f>
        <v>0</v>
      </c>
      <c r="CO48" s="37">
        <f>IF(CO$7&gt;$L47,(((IF(Data!$C$2&gt;0,(IF(OR(CO$5=Data!$F$2,CO$5=Data!$G$2,(IF(COUNTIF(Data!$A$2:$A$939,CO$7),CO$7=(VLOOKUP(CO$7,Data!$A$2:$A$852,1,FALSE)),0))),"H",IF(AND(CO$7&gt;=$J47,CO$7&lt;=$K47),($D47*(1-$P47)/$N47),0))),IF(AND(CO$7&gt;=$J47,CO$7&lt;=$K47),(($D47-$O47)/$N47),0))))),(((IF(Data!$C$2&gt;0,(IF(OR(CO$5=Data!$F$2,CO$5=Data!$G$2,(IF(COUNTIF(Data!$A$2:$A$939,CO$7),CO$7=(VLOOKUP(CO$7,Data!$A$2:$A$852,1,FALSE)),0))),"H",IF(AND(CO$7&gt;=$J47,CO$7&lt;=$L47),($D47*$P47/$M47),0))),IF(AND(CO$7&gt;=$J47,CO$7&lt;=$L47),(($D47*$P47)/$M47),0))))))</f>
        <v>0</v>
      </c>
      <c r="CP48" s="37">
        <f>IF(CP$7&gt;$L47,(((IF(Data!$C$2&gt;0,(IF(OR(CP$5=Data!$F$2,CP$5=Data!$G$2,(IF(COUNTIF(Data!$A$2:$A$939,CP$7),CP$7=(VLOOKUP(CP$7,Data!$A$2:$A$852,1,FALSE)),0))),"H",IF(AND(CP$7&gt;=$J47,CP$7&lt;=$K47),($D47*(1-$P47)/$N47),0))),IF(AND(CP$7&gt;=$J47,CP$7&lt;=$K47),(($D47-$O47)/$N47),0))))),(((IF(Data!$C$2&gt;0,(IF(OR(CP$5=Data!$F$2,CP$5=Data!$G$2,(IF(COUNTIF(Data!$A$2:$A$939,CP$7),CP$7=(VLOOKUP(CP$7,Data!$A$2:$A$852,1,FALSE)),0))),"H",IF(AND(CP$7&gt;=$J47,CP$7&lt;=$L47),($D47*$P47/$M47),0))),IF(AND(CP$7&gt;=$J47,CP$7&lt;=$L47),(($D47*$P47)/$M47),0))))))</f>
        <v>0</v>
      </c>
      <c r="CQ48" s="37" t="str">
        <f>IF(CQ$7&gt;$L47,(((IF(Data!$C$2&gt;0,(IF(OR(CQ$5=Data!$F$2,CQ$5=Data!$G$2,(IF(COUNTIF(Data!$A$2:$A$939,CQ$7),CQ$7=(VLOOKUP(CQ$7,Data!$A$2:$A$852,1,FALSE)),0))),"H",IF(AND(CQ$7&gt;=$J47,CQ$7&lt;=$K47),($D47*(1-$P47)/$N47),0))),IF(AND(CQ$7&gt;=$J47,CQ$7&lt;=$K47),(($D47-$O47)/$N47),0))))),(((IF(Data!$C$2&gt;0,(IF(OR(CQ$5=Data!$F$2,CQ$5=Data!$G$2,(IF(COUNTIF(Data!$A$2:$A$939,CQ$7),CQ$7=(VLOOKUP(CQ$7,Data!$A$2:$A$852,1,FALSE)),0))),"H",IF(AND(CQ$7&gt;=$J47,CQ$7&lt;=$L47),($D47*$P47/$M47),0))),IF(AND(CQ$7&gt;=$J47,CQ$7&lt;=$L47),(($D47*$P47)/$M47),0))))))</f>
        <v>H</v>
      </c>
      <c r="CR48" s="37" t="str">
        <f>IF(CR$7&gt;$L47,(((IF(Data!$C$2&gt;0,(IF(OR(CR$5=Data!$F$2,CR$5=Data!$G$2,(IF(COUNTIF(Data!$A$2:$A$939,CR$7),CR$7=(VLOOKUP(CR$7,Data!$A$2:$A$852,1,FALSE)),0))),"H",IF(AND(CR$7&gt;=$J47,CR$7&lt;=$K47),($D47*(1-$P47)/$N47),0))),IF(AND(CR$7&gt;=$J47,CR$7&lt;=$K47),(($D47-$O47)/$N47),0))))),(((IF(Data!$C$2&gt;0,(IF(OR(CR$5=Data!$F$2,CR$5=Data!$G$2,(IF(COUNTIF(Data!$A$2:$A$939,CR$7),CR$7=(VLOOKUP(CR$7,Data!$A$2:$A$852,1,FALSE)),0))),"H",IF(AND(CR$7&gt;=$J47,CR$7&lt;=$L47),($D47*$P47/$M47),0))),IF(AND(CR$7&gt;=$J47,CR$7&lt;=$L47),(($D47*$P47)/$M47),0))))))</f>
        <v>H</v>
      </c>
      <c r="CS48" s="37">
        <f>IF(CS$7&gt;$L47,(((IF(Data!$C$2&gt;0,(IF(OR(CS$5=Data!$F$2,CS$5=Data!$G$2,(IF(COUNTIF(Data!$A$2:$A$939,CS$7),CS$7=(VLOOKUP(CS$7,Data!$A$2:$A$852,1,FALSE)),0))),"H",IF(AND(CS$7&gt;=$J47,CS$7&lt;=$K47),($D47*(1-$P47)/$N47),0))),IF(AND(CS$7&gt;=$J47,CS$7&lt;=$K47),(($D47-$O47)/$N47),0))))),(((IF(Data!$C$2&gt;0,(IF(OR(CS$5=Data!$F$2,CS$5=Data!$G$2,(IF(COUNTIF(Data!$A$2:$A$939,CS$7),CS$7=(VLOOKUP(CS$7,Data!$A$2:$A$852,1,FALSE)),0))),"H",IF(AND(CS$7&gt;=$J47,CS$7&lt;=$L47),($D47*$P47/$M47),0))),IF(AND(CS$7&gt;=$J47,CS$7&lt;=$L47),(($D47*$P47)/$M47),0))))))</f>
        <v>0</v>
      </c>
      <c r="CT48" s="37">
        <f>IF(CT$7&gt;$L47,(((IF(Data!$C$2&gt;0,(IF(OR(CT$5=Data!$F$2,CT$5=Data!$G$2,(IF(COUNTIF(Data!$A$2:$A$939,CT$7),CT$7=(VLOOKUP(CT$7,Data!$A$2:$A$852,1,FALSE)),0))),"H",IF(AND(CT$7&gt;=$J47,CT$7&lt;=$K47),($D47*(1-$P47)/$N47),0))),IF(AND(CT$7&gt;=$J47,CT$7&lt;=$K47),(($D47-$O47)/$N47),0))))),(((IF(Data!$C$2&gt;0,(IF(OR(CT$5=Data!$F$2,CT$5=Data!$G$2,(IF(COUNTIF(Data!$A$2:$A$939,CT$7),CT$7=(VLOOKUP(CT$7,Data!$A$2:$A$852,1,FALSE)),0))),"H",IF(AND(CT$7&gt;=$J47,CT$7&lt;=$L47),($D47*$P47/$M47),0))),IF(AND(CT$7&gt;=$J47,CT$7&lt;=$L47),(($D47*$P47)/$M47),0))))))</f>
        <v>0</v>
      </c>
      <c r="CU48" s="37">
        <f>IF(CU$7&gt;$L47,(((IF(Data!$C$2&gt;0,(IF(OR(CU$5=Data!$F$2,CU$5=Data!$G$2,(IF(COUNTIF(Data!$A$2:$A$939,CU$7),CU$7=(VLOOKUP(CU$7,Data!$A$2:$A$852,1,FALSE)),0))),"H",IF(AND(CU$7&gt;=$J47,CU$7&lt;=$K47),($D47*(1-$P47)/$N47),0))),IF(AND(CU$7&gt;=$J47,CU$7&lt;=$K47),(($D47-$O47)/$N47),0))))),(((IF(Data!$C$2&gt;0,(IF(OR(CU$5=Data!$F$2,CU$5=Data!$G$2,(IF(COUNTIF(Data!$A$2:$A$939,CU$7),CU$7=(VLOOKUP(CU$7,Data!$A$2:$A$852,1,FALSE)),0))),"H",IF(AND(CU$7&gt;=$J47,CU$7&lt;=$L47),($D47*$P47/$M47),0))),IF(AND(CU$7&gt;=$J47,CU$7&lt;=$L47),(($D47*$P47)/$M47),0))))))</f>
        <v>0</v>
      </c>
      <c r="CV48" s="37">
        <f>IF(CV$7&gt;$L47,(((IF(Data!$C$2&gt;0,(IF(OR(CV$5=Data!$F$2,CV$5=Data!$G$2,(IF(COUNTIF(Data!$A$2:$A$939,CV$7),CV$7=(VLOOKUP(CV$7,Data!$A$2:$A$852,1,FALSE)),0))),"H",IF(AND(CV$7&gt;=$J47,CV$7&lt;=$K47),($D47*(1-$P47)/$N47),0))),IF(AND(CV$7&gt;=$J47,CV$7&lt;=$K47),(($D47-$O47)/$N47),0))))),(((IF(Data!$C$2&gt;0,(IF(OR(CV$5=Data!$F$2,CV$5=Data!$G$2,(IF(COUNTIF(Data!$A$2:$A$939,CV$7),CV$7=(VLOOKUP(CV$7,Data!$A$2:$A$852,1,FALSE)),0))),"H",IF(AND(CV$7&gt;=$J47,CV$7&lt;=$L47),($D47*$P47/$M47),0))),IF(AND(CV$7&gt;=$J47,CV$7&lt;=$L47),(($D47*$P47)/$M47),0))))))</f>
        <v>0</v>
      </c>
      <c r="CW48" s="37">
        <f>IF(CW$7&gt;$L47,(((IF(Data!$C$2&gt;0,(IF(OR(CW$5=Data!$F$2,CW$5=Data!$G$2,(IF(COUNTIF(Data!$A$2:$A$939,CW$7),CW$7=(VLOOKUP(CW$7,Data!$A$2:$A$852,1,FALSE)),0))),"H",IF(AND(CW$7&gt;=$J47,CW$7&lt;=$K47),($D47*(1-$P47)/$N47),0))),IF(AND(CW$7&gt;=$J47,CW$7&lt;=$K47),(($D47-$O47)/$N47),0))))),(((IF(Data!$C$2&gt;0,(IF(OR(CW$5=Data!$F$2,CW$5=Data!$G$2,(IF(COUNTIF(Data!$A$2:$A$939,CW$7),CW$7=(VLOOKUP(CW$7,Data!$A$2:$A$852,1,FALSE)),0))),"H",IF(AND(CW$7&gt;=$J47,CW$7&lt;=$L47),($D47*$P47/$M47),0))),IF(AND(CW$7&gt;=$J47,CW$7&lt;=$L47),(($D47*$P47)/$M47),0))))))</f>
        <v>0</v>
      </c>
      <c r="CX48" s="37" t="str">
        <f>IF(CX$7&gt;$L47,(((IF(Data!$C$2&gt;0,(IF(OR(CX$5=Data!$F$2,CX$5=Data!$G$2,(IF(COUNTIF(Data!$A$2:$A$939,CX$7),CX$7=(VLOOKUP(CX$7,Data!$A$2:$A$852,1,FALSE)),0))),"H",IF(AND(CX$7&gt;=$J47,CX$7&lt;=$K47),($D47*(1-$P47)/$N47),0))),IF(AND(CX$7&gt;=$J47,CX$7&lt;=$K47),(($D47-$O47)/$N47),0))))),(((IF(Data!$C$2&gt;0,(IF(OR(CX$5=Data!$F$2,CX$5=Data!$G$2,(IF(COUNTIF(Data!$A$2:$A$939,CX$7),CX$7=(VLOOKUP(CX$7,Data!$A$2:$A$852,1,FALSE)),0))),"H",IF(AND(CX$7&gt;=$J47,CX$7&lt;=$L47),($D47*$P47/$M47),0))),IF(AND(CX$7&gt;=$J47,CX$7&lt;=$L47),(($D47*$P47)/$M47),0))))))</f>
        <v>H</v>
      </c>
      <c r="CY48" s="37" t="str">
        <f>IF(CY$7&gt;$L47,(((IF(Data!$C$2&gt;0,(IF(OR(CY$5=Data!$F$2,CY$5=Data!$G$2,(IF(COUNTIF(Data!$A$2:$A$939,CY$7),CY$7=(VLOOKUP(CY$7,Data!$A$2:$A$852,1,FALSE)),0))),"H",IF(AND(CY$7&gt;=$J47,CY$7&lt;=$K47),($D47*(1-$P47)/$N47),0))),IF(AND(CY$7&gt;=$J47,CY$7&lt;=$K47),(($D47-$O47)/$N47),0))))),(((IF(Data!$C$2&gt;0,(IF(OR(CY$5=Data!$F$2,CY$5=Data!$G$2,(IF(COUNTIF(Data!$A$2:$A$939,CY$7),CY$7=(VLOOKUP(CY$7,Data!$A$2:$A$852,1,FALSE)),0))),"H",IF(AND(CY$7&gt;=$J47,CY$7&lt;=$L47),($D47*$P47/$M47),0))),IF(AND(CY$7&gt;=$J47,CY$7&lt;=$L47),(($D47*$P47)/$M47),0))))))</f>
        <v>H</v>
      </c>
      <c r="CZ48" s="37">
        <f>IF(CZ$7&gt;$L47,(((IF(Data!$C$2&gt;0,(IF(OR(CZ$5=Data!$F$2,CZ$5=Data!$G$2,(IF(COUNTIF(Data!$A$2:$A$939,CZ$7),CZ$7=(VLOOKUP(CZ$7,Data!$A$2:$A$852,1,FALSE)),0))),"H",IF(AND(CZ$7&gt;=$J47,CZ$7&lt;=$K47),($D47*(1-$P47)/$N47),0))),IF(AND(CZ$7&gt;=$J47,CZ$7&lt;=$K47),(($D47-$O47)/$N47),0))))),(((IF(Data!$C$2&gt;0,(IF(OR(CZ$5=Data!$F$2,CZ$5=Data!$G$2,(IF(COUNTIF(Data!$A$2:$A$939,CZ$7),CZ$7=(VLOOKUP(CZ$7,Data!$A$2:$A$852,1,FALSE)),0))),"H",IF(AND(CZ$7&gt;=$J47,CZ$7&lt;=$L47),($D47*$P47/$M47),0))),IF(AND(CZ$7&gt;=$J47,CZ$7&lt;=$L47),(($D47*$P47)/$M47),0))))))</f>
        <v>0</v>
      </c>
      <c r="DA48" s="37">
        <f>IF(DA$7&gt;$L47,(((IF(Data!$C$2&gt;0,(IF(OR(DA$5=Data!$F$2,DA$5=Data!$G$2,(IF(COUNTIF(Data!$A$2:$A$939,DA$7),DA$7=(VLOOKUP(DA$7,Data!$A$2:$A$852,1,FALSE)),0))),"H",IF(AND(DA$7&gt;=$J47,DA$7&lt;=$K47),($D47*(1-$P47)/$N47),0))),IF(AND(DA$7&gt;=$J47,DA$7&lt;=$K47),(($D47-$O47)/$N47),0))))),(((IF(Data!$C$2&gt;0,(IF(OR(DA$5=Data!$F$2,DA$5=Data!$G$2,(IF(COUNTIF(Data!$A$2:$A$939,DA$7),DA$7=(VLOOKUP(DA$7,Data!$A$2:$A$852,1,FALSE)),0))),"H",IF(AND(DA$7&gt;=$J47,DA$7&lt;=$L47),($D47*$P47/$M47),0))),IF(AND(DA$7&gt;=$J47,DA$7&lt;=$L47),(($D47*$P47)/$M47),0))))))</f>
        <v>0</v>
      </c>
      <c r="DB48" s="37">
        <f>IF(DB$7&gt;$L47,(((IF(Data!$C$2&gt;0,(IF(OR(DB$5=Data!$F$2,DB$5=Data!$G$2,(IF(COUNTIF(Data!$A$2:$A$939,DB$7),DB$7=(VLOOKUP(DB$7,Data!$A$2:$A$852,1,FALSE)),0))),"H",IF(AND(DB$7&gt;=$J47,DB$7&lt;=$K47),($D47*(1-$P47)/$N47),0))),IF(AND(DB$7&gt;=$J47,DB$7&lt;=$K47),(($D47-$O47)/$N47),0))))),(((IF(Data!$C$2&gt;0,(IF(OR(DB$5=Data!$F$2,DB$5=Data!$G$2,(IF(COUNTIF(Data!$A$2:$A$939,DB$7),DB$7=(VLOOKUP(DB$7,Data!$A$2:$A$852,1,FALSE)),0))),"H",IF(AND(DB$7&gt;=$J47,DB$7&lt;=$L47),($D47*$P47/$M47),0))),IF(AND(DB$7&gt;=$J47,DB$7&lt;=$L47),(($D47*$P47)/$M47),0))))))</f>
        <v>0</v>
      </c>
      <c r="DC48" s="37">
        <f>IF(DC$7&gt;$L47,(((IF(Data!$C$2&gt;0,(IF(OR(DC$5=Data!$F$2,DC$5=Data!$G$2,(IF(COUNTIF(Data!$A$2:$A$939,DC$7),DC$7=(VLOOKUP(DC$7,Data!$A$2:$A$852,1,FALSE)),0))),"H",IF(AND(DC$7&gt;=$J47,DC$7&lt;=$K47),($D47*(1-$P47)/$N47),0))),IF(AND(DC$7&gt;=$J47,DC$7&lt;=$K47),(($D47-$O47)/$N47),0))))),(((IF(Data!$C$2&gt;0,(IF(OR(DC$5=Data!$F$2,DC$5=Data!$G$2,(IF(COUNTIF(Data!$A$2:$A$939,DC$7),DC$7=(VLOOKUP(DC$7,Data!$A$2:$A$852,1,FALSE)),0))),"H",IF(AND(DC$7&gt;=$J47,DC$7&lt;=$L47),($D47*$P47/$M47),0))),IF(AND(DC$7&gt;=$J47,DC$7&lt;=$L47),(($D47*$P47)/$M47),0))))))</f>
        <v>0</v>
      </c>
      <c r="DD48" s="37">
        <f>IF(DD$7&gt;$L47,(((IF(Data!$C$2&gt;0,(IF(OR(DD$5=Data!$F$2,DD$5=Data!$G$2,(IF(COUNTIF(Data!$A$2:$A$939,DD$7),DD$7=(VLOOKUP(DD$7,Data!$A$2:$A$852,1,FALSE)),0))),"H",IF(AND(DD$7&gt;=$J47,DD$7&lt;=$K47),($D47*(1-$P47)/$N47),0))),IF(AND(DD$7&gt;=$J47,DD$7&lt;=$K47),(($D47-$O47)/$N47),0))))),(((IF(Data!$C$2&gt;0,(IF(OR(DD$5=Data!$F$2,DD$5=Data!$G$2,(IF(COUNTIF(Data!$A$2:$A$939,DD$7),DD$7=(VLOOKUP(DD$7,Data!$A$2:$A$852,1,FALSE)),0))),"H",IF(AND(DD$7&gt;=$J47,DD$7&lt;=$L47),($D47*$P47/$M47),0))),IF(AND(DD$7&gt;=$J47,DD$7&lt;=$L47),(($D47*$P47)/$M47),0))))))</f>
        <v>0</v>
      </c>
      <c r="DE48" s="37" t="str">
        <f>IF(DE$7&gt;$L47,(((IF(Data!$C$2&gt;0,(IF(OR(DE$5=Data!$F$2,DE$5=Data!$G$2,(IF(COUNTIF(Data!$A$2:$A$939,DE$7),DE$7=(VLOOKUP(DE$7,Data!$A$2:$A$852,1,FALSE)),0))),"H",IF(AND(DE$7&gt;=$J47,DE$7&lt;=$K47),($D47*(1-$P47)/$N47),0))),IF(AND(DE$7&gt;=$J47,DE$7&lt;=$K47),(($D47-$O47)/$N47),0))))),(((IF(Data!$C$2&gt;0,(IF(OR(DE$5=Data!$F$2,DE$5=Data!$G$2,(IF(COUNTIF(Data!$A$2:$A$939,DE$7),DE$7=(VLOOKUP(DE$7,Data!$A$2:$A$852,1,FALSE)),0))),"H",IF(AND(DE$7&gt;=$J47,DE$7&lt;=$L47),($D47*$P47/$M47),0))),IF(AND(DE$7&gt;=$J47,DE$7&lt;=$L47),(($D47*$P47)/$M47),0))))))</f>
        <v>H</v>
      </c>
      <c r="DF48" s="37" t="str">
        <f>IF(DF$7&gt;$L47,(((IF(Data!$C$2&gt;0,(IF(OR(DF$5=Data!$F$2,DF$5=Data!$G$2,(IF(COUNTIF(Data!$A$2:$A$939,DF$7),DF$7=(VLOOKUP(DF$7,Data!$A$2:$A$852,1,FALSE)),0))),"H",IF(AND(DF$7&gt;=$J47,DF$7&lt;=$K47),($D47*(1-$P47)/$N47),0))),IF(AND(DF$7&gt;=$J47,DF$7&lt;=$K47),(($D47-$O47)/$N47),0))))),(((IF(Data!$C$2&gt;0,(IF(OR(DF$5=Data!$F$2,DF$5=Data!$G$2,(IF(COUNTIF(Data!$A$2:$A$939,DF$7),DF$7=(VLOOKUP(DF$7,Data!$A$2:$A$852,1,FALSE)),0))),"H",IF(AND(DF$7&gt;=$J47,DF$7&lt;=$L47),($D47*$P47/$M47),0))),IF(AND(DF$7&gt;=$J47,DF$7&lt;=$L47),(($D47*$P47)/$M47),0))))))</f>
        <v>H</v>
      </c>
      <c r="DG48" s="37">
        <f>IF(DG$7&gt;$L47,(((IF(Data!$C$2&gt;0,(IF(OR(DG$5=Data!$F$2,DG$5=Data!$G$2,(IF(COUNTIF(Data!$A$2:$A$939,DG$7),DG$7=(VLOOKUP(DG$7,Data!$A$2:$A$852,1,FALSE)),0))),"H",IF(AND(DG$7&gt;=$J47,DG$7&lt;=$K47),($D47*(1-$P47)/$N47),0))),IF(AND(DG$7&gt;=$J47,DG$7&lt;=$K47),(($D47-$O47)/$N47),0))))),(((IF(Data!$C$2&gt;0,(IF(OR(DG$5=Data!$F$2,DG$5=Data!$G$2,(IF(COUNTIF(Data!$A$2:$A$939,DG$7),DG$7=(VLOOKUP(DG$7,Data!$A$2:$A$852,1,FALSE)),0))),"H",IF(AND(DG$7&gt;=$J47,DG$7&lt;=$L47),($D47*$P47/$M47),0))),IF(AND(DG$7&gt;=$J47,DG$7&lt;=$L47),(($D47*$P47)/$M47),0))))))</f>
        <v>0</v>
      </c>
      <c r="DH48" s="37">
        <f>IF(DH$7&gt;$L47,(((IF(Data!$C$2&gt;0,(IF(OR(DH$5=Data!$F$2,DH$5=Data!$G$2,(IF(COUNTIF(Data!$A$2:$A$939,DH$7),DH$7=(VLOOKUP(DH$7,Data!$A$2:$A$852,1,FALSE)),0))),"H",IF(AND(DH$7&gt;=$J47,DH$7&lt;=$K47),($D47*(1-$P47)/$N47),0))),IF(AND(DH$7&gt;=$J47,DH$7&lt;=$K47),(($D47-$O47)/$N47),0))))),(((IF(Data!$C$2&gt;0,(IF(OR(DH$5=Data!$F$2,DH$5=Data!$G$2,(IF(COUNTIF(Data!$A$2:$A$939,DH$7),DH$7=(VLOOKUP(DH$7,Data!$A$2:$A$852,1,FALSE)),0))),"H",IF(AND(DH$7&gt;=$J47,DH$7&lt;=$L47),($D47*$P47/$M47),0))),IF(AND(DH$7&gt;=$J47,DH$7&lt;=$L47),(($D47*$P47)/$M47),0))))))</f>
        <v>0</v>
      </c>
      <c r="DI48" s="37">
        <f>IF(DI$7&gt;$L47,(((IF(Data!$C$2&gt;0,(IF(OR(DI$5=Data!$F$2,DI$5=Data!$G$2,(IF(COUNTIF(Data!$A$2:$A$939,DI$7),DI$7=(VLOOKUP(DI$7,Data!$A$2:$A$852,1,FALSE)),0))),"H",IF(AND(DI$7&gt;=$J47,DI$7&lt;=$K47),($D47*(1-$P47)/$N47),0))),IF(AND(DI$7&gt;=$J47,DI$7&lt;=$K47),(($D47-$O47)/$N47),0))))),(((IF(Data!$C$2&gt;0,(IF(OR(DI$5=Data!$F$2,DI$5=Data!$G$2,(IF(COUNTIF(Data!$A$2:$A$939,DI$7),DI$7=(VLOOKUP(DI$7,Data!$A$2:$A$852,1,FALSE)),0))),"H",IF(AND(DI$7&gt;=$J47,DI$7&lt;=$L47),($D47*$P47/$M47),0))),IF(AND(DI$7&gt;=$J47,DI$7&lt;=$L47),(($D47*$P47)/$M47),0))))))</f>
        <v>0</v>
      </c>
      <c r="DJ48" s="37">
        <f>IF(DJ$7&gt;$L47,(((IF(Data!$C$2&gt;0,(IF(OR(DJ$5=Data!$F$2,DJ$5=Data!$G$2,(IF(COUNTIF(Data!$A$2:$A$939,DJ$7),DJ$7=(VLOOKUP(DJ$7,Data!$A$2:$A$852,1,FALSE)),0))),"H",IF(AND(DJ$7&gt;=$J47,DJ$7&lt;=$K47),($D47*(1-$P47)/$N47),0))),IF(AND(DJ$7&gt;=$J47,DJ$7&lt;=$K47),(($D47-$O47)/$N47),0))))),(((IF(Data!$C$2&gt;0,(IF(OR(DJ$5=Data!$F$2,DJ$5=Data!$G$2,(IF(COUNTIF(Data!$A$2:$A$939,DJ$7),DJ$7=(VLOOKUP(DJ$7,Data!$A$2:$A$852,1,FALSE)),0))),"H",IF(AND(DJ$7&gt;=$J47,DJ$7&lt;=$L47),($D47*$P47/$M47),0))),IF(AND(DJ$7&gt;=$J47,DJ$7&lt;=$L47),(($D47*$P47)/$M47),0))))))</f>
        <v>0</v>
      </c>
      <c r="DK48" s="37">
        <f>IF(DK$7&gt;$L47,(((IF(Data!$C$2&gt;0,(IF(OR(DK$5=Data!$F$2,DK$5=Data!$G$2,(IF(COUNTIF(Data!$A$2:$A$939,DK$7),DK$7=(VLOOKUP(DK$7,Data!$A$2:$A$852,1,FALSE)),0))),"H",IF(AND(DK$7&gt;=$J47,DK$7&lt;=$K47),($D47*(1-$P47)/$N47),0))),IF(AND(DK$7&gt;=$J47,DK$7&lt;=$K47),(($D47-$O47)/$N47),0))))),(((IF(Data!$C$2&gt;0,(IF(OR(DK$5=Data!$F$2,DK$5=Data!$G$2,(IF(COUNTIF(Data!$A$2:$A$939,DK$7),DK$7=(VLOOKUP(DK$7,Data!$A$2:$A$852,1,FALSE)),0))),"H",IF(AND(DK$7&gt;=$J47,DK$7&lt;=$L47),($D47*$P47/$M47),0))),IF(AND(DK$7&gt;=$J47,DK$7&lt;=$L47),(($D47*$P47)/$M47),0))))))</f>
        <v>0</v>
      </c>
      <c r="DL48" s="37" t="str">
        <f>IF(DL$7&gt;$L47,(((IF(Data!$C$2&gt;0,(IF(OR(DL$5=Data!$F$2,DL$5=Data!$G$2,(IF(COUNTIF(Data!$A$2:$A$939,DL$7),DL$7=(VLOOKUP(DL$7,Data!$A$2:$A$852,1,FALSE)),0))),"H",IF(AND(DL$7&gt;=$J47,DL$7&lt;=$K47),($D47*(1-$P47)/$N47),0))),IF(AND(DL$7&gt;=$J47,DL$7&lt;=$K47),(($D47-$O47)/$N47),0))))),(((IF(Data!$C$2&gt;0,(IF(OR(DL$5=Data!$F$2,DL$5=Data!$G$2,(IF(COUNTIF(Data!$A$2:$A$939,DL$7),DL$7=(VLOOKUP(DL$7,Data!$A$2:$A$852,1,FALSE)),0))),"H",IF(AND(DL$7&gt;=$J47,DL$7&lt;=$L47),($D47*$P47/$M47),0))),IF(AND(DL$7&gt;=$J47,DL$7&lt;=$L47),(($D47*$P47)/$M47),0))))))</f>
        <v>H</v>
      </c>
      <c r="DM48" s="37" t="str">
        <f>IF(DM$7&gt;$L47,(((IF(Data!$C$2&gt;0,(IF(OR(DM$5=Data!$F$2,DM$5=Data!$G$2,(IF(COUNTIF(Data!$A$2:$A$939,DM$7),DM$7=(VLOOKUP(DM$7,Data!$A$2:$A$852,1,FALSE)),0))),"H",IF(AND(DM$7&gt;=$J47,DM$7&lt;=$K47),($D47*(1-$P47)/$N47),0))),IF(AND(DM$7&gt;=$J47,DM$7&lt;=$K47),(($D47-$O47)/$N47),0))))),(((IF(Data!$C$2&gt;0,(IF(OR(DM$5=Data!$F$2,DM$5=Data!$G$2,(IF(COUNTIF(Data!$A$2:$A$939,DM$7),DM$7=(VLOOKUP(DM$7,Data!$A$2:$A$852,1,FALSE)),0))),"H",IF(AND(DM$7&gt;=$J47,DM$7&lt;=$L47),($D47*$P47/$M47),0))),IF(AND(DM$7&gt;=$J47,DM$7&lt;=$L47),(($D47*$P47)/$M47),0))))))</f>
        <v>H</v>
      </c>
      <c r="DN48" s="37">
        <f>IF(DN$7&gt;$L47,(((IF(Data!$C$2&gt;0,(IF(OR(DN$5=Data!$F$2,DN$5=Data!$G$2,(IF(COUNTIF(Data!$A$2:$A$939,DN$7),DN$7=(VLOOKUP(DN$7,Data!$A$2:$A$852,1,FALSE)),0))),"H",IF(AND(DN$7&gt;=$J47,DN$7&lt;=$K47),($D47*(1-$P47)/$N47),0))),IF(AND(DN$7&gt;=$J47,DN$7&lt;=$K47),(($D47-$O47)/$N47),0))))),(((IF(Data!$C$2&gt;0,(IF(OR(DN$5=Data!$F$2,DN$5=Data!$G$2,(IF(COUNTIF(Data!$A$2:$A$939,DN$7),DN$7=(VLOOKUP(DN$7,Data!$A$2:$A$852,1,FALSE)),0))),"H",IF(AND(DN$7&gt;=$J47,DN$7&lt;=$L47),($D47*$P47/$M47),0))),IF(AND(DN$7&gt;=$J47,DN$7&lt;=$L47),(($D47*$P47)/$M47),0))))))</f>
        <v>0</v>
      </c>
      <c r="DO48" s="37">
        <f>IF(DO$7&gt;$L47,(((IF(Data!$C$2&gt;0,(IF(OR(DO$5=Data!$F$2,DO$5=Data!$G$2,(IF(COUNTIF(Data!$A$2:$A$939,DO$7),DO$7=(VLOOKUP(DO$7,Data!$A$2:$A$852,1,FALSE)),0))),"H",IF(AND(DO$7&gt;=$J47,DO$7&lt;=$K47),($D47*(1-$P47)/$N47),0))),IF(AND(DO$7&gt;=$J47,DO$7&lt;=$K47),(($D47-$O47)/$N47),0))))),(((IF(Data!$C$2&gt;0,(IF(OR(DO$5=Data!$F$2,DO$5=Data!$G$2,(IF(COUNTIF(Data!$A$2:$A$939,DO$7),DO$7=(VLOOKUP(DO$7,Data!$A$2:$A$852,1,FALSE)),0))),"H",IF(AND(DO$7&gt;=$J47,DO$7&lt;=$L47),($D47*$P47/$M47),0))),IF(AND(DO$7&gt;=$J47,DO$7&lt;=$L47),(($D47*$P47)/$M47),0))))))</f>
        <v>0</v>
      </c>
      <c r="DP48" s="37">
        <f>IF(DP$7&gt;$L47,(((IF(Data!$C$2&gt;0,(IF(OR(DP$5=Data!$F$2,DP$5=Data!$G$2,(IF(COUNTIF(Data!$A$2:$A$939,DP$7),DP$7=(VLOOKUP(DP$7,Data!$A$2:$A$852,1,FALSE)),0))),"H",IF(AND(DP$7&gt;=$J47,DP$7&lt;=$K47),($D47*(1-$P47)/$N47),0))),IF(AND(DP$7&gt;=$J47,DP$7&lt;=$K47),(($D47-$O47)/$N47),0))))),(((IF(Data!$C$2&gt;0,(IF(OR(DP$5=Data!$F$2,DP$5=Data!$G$2,(IF(COUNTIF(Data!$A$2:$A$939,DP$7),DP$7=(VLOOKUP(DP$7,Data!$A$2:$A$852,1,FALSE)),0))),"H",IF(AND(DP$7&gt;=$J47,DP$7&lt;=$L47),($D47*$P47/$M47),0))),IF(AND(DP$7&gt;=$J47,DP$7&lt;=$L47),(($D47*$P47)/$M47),0))))))</f>
        <v>0</v>
      </c>
      <c r="DQ48" s="37">
        <f>IF(DQ$7&gt;$L47,(((IF(Data!$C$2&gt;0,(IF(OR(DQ$5=Data!$F$2,DQ$5=Data!$G$2,(IF(COUNTIF(Data!$A$2:$A$939,DQ$7),DQ$7=(VLOOKUP(DQ$7,Data!$A$2:$A$852,1,FALSE)),0))),"H",IF(AND(DQ$7&gt;=$J47,DQ$7&lt;=$K47),($D47*(1-$P47)/$N47),0))),IF(AND(DQ$7&gt;=$J47,DQ$7&lt;=$K47),(($D47-$O47)/$N47),0))))),(((IF(Data!$C$2&gt;0,(IF(OR(DQ$5=Data!$F$2,DQ$5=Data!$G$2,(IF(COUNTIF(Data!$A$2:$A$939,DQ$7),DQ$7=(VLOOKUP(DQ$7,Data!$A$2:$A$852,1,FALSE)),0))),"H",IF(AND(DQ$7&gt;=$J47,DQ$7&lt;=$L47),($D47*$P47/$M47),0))),IF(AND(DQ$7&gt;=$J47,DQ$7&lt;=$L47),(($D47*$P47)/$M47),0))))))</f>
        <v>0</v>
      </c>
      <c r="DR48" s="37">
        <f>IF(DR$7&gt;$L47,(((IF(Data!$C$2&gt;0,(IF(OR(DR$5=Data!$F$2,DR$5=Data!$G$2,(IF(COUNTIF(Data!$A$2:$A$939,DR$7),DR$7=(VLOOKUP(DR$7,Data!$A$2:$A$852,1,FALSE)),0))),"H",IF(AND(DR$7&gt;=$J47,DR$7&lt;=$K47),($D47*(1-$P47)/$N47),0))),IF(AND(DR$7&gt;=$J47,DR$7&lt;=$K47),(($D47-$O47)/$N47),0))))),(((IF(Data!$C$2&gt;0,(IF(OR(DR$5=Data!$F$2,DR$5=Data!$G$2,(IF(COUNTIF(Data!$A$2:$A$939,DR$7),DR$7=(VLOOKUP(DR$7,Data!$A$2:$A$852,1,FALSE)),0))),"H",IF(AND(DR$7&gt;=$J47,DR$7&lt;=$L47),($D47*$P47/$M47),0))),IF(AND(DR$7&gt;=$J47,DR$7&lt;=$L47),(($D47*$P47)/$M47),0))))))</f>
        <v>0</v>
      </c>
      <c r="DS48" s="37" t="str">
        <f>IF(DS$7&gt;$L47,(((IF(Data!$C$2&gt;0,(IF(OR(DS$5=Data!$F$2,DS$5=Data!$G$2,(IF(COUNTIF(Data!$A$2:$A$939,DS$7),DS$7=(VLOOKUP(DS$7,Data!$A$2:$A$852,1,FALSE)),0))),"H",IF(AND(DS$7&gt;=$J47,DS$7&lt;=$K47),($D47*(1-$P47)/$N47),0))),IF(AND(DS$7&gt;=$J47,DS$7&lt;=$K47),(($D47-$O47)/$N47),0))))),(((IF(Data!$C$2&gt;0,(IF(OR(DS$5=Data!$F$2,DS$5=Data!$G$2,(IF(COUNTIF(Data!$A$2:$A$939,DS$7),DS$7=(VLOOKUP(DS$7,Data!$A$2:$A$852,1,FALSE)),0))),"H",IF(AND(DS$7&gt;=$J47,DS$7&lt;=$L47),($D47*$P47/$M47),0))),IF(AND(DS$7&gt;=$J47,DS$7&lt;=$L47),(($D47*$P47)/$M47),0))))))</f>
        <v>H</v>
      </c>
      <c r="DT48" s="37" t="str">
        <f>IF(DT$7&gt;$L47,(((IF(Data!$C$2&gt;0,(IF(OR(DT$5=Data!$F$2,DT$5=Data!$G$2,(IF(COUNTIF(Data!$A$2:$A$939,DT$7),DT$7=(VLOOKUP(DT$7,Data!$A$2:$A$852,1,FALSE)),0))),"H",IF(AND(DT$7&gt;=$J47,DT$7&lt;=$K47),($D47*(1-$P47)/$N47),0))),IF(AND(DT$7&gt;=$J47,DT$7&lt;=$K47),(($D47-$O47)/$N47),0))))),(((IF(Data!$C$2&gt;0,(IF(OR(DT$5=Data!$F$2,DT$5=Data!$G$2,(IF(COUNTIF(Data!$A$2:$A$939,DT$7),DT$7=(VLOOKUP(DT$7,Data!$A$2:$A$852,1,FALSE)),0))),"H",IF(AND(DT$7&gt;=$J47,DT$7&lt;=$L47),($D47*$P47/$M47),0))),IF(AND(DT$7&gt;=$J47,DT$7&lt;=$L47),(($D47*$P47)/$M47),0))))))</f>
        <v>H</v>
      </c>
      <c r="DU48" s="37">
        <f>IF(DU$7&gt;$L47,(((IF(Data!$C$2&gt;0,(IF(OR(DU$5=Data!$F$2,DU$5=Data!$G$2,(IF(COUNTIF(Data!$A$2:$A$939,DU$7),DU$7=(VLOOKUP(DU$7,Data!$A$2:$A$852,1,FALSE)),0))),"H",IF(AND(DU$7&gt;=$J47,DU$7&lt;=$K47),($D47*(1-$P47)/$N47),0))),IF(AND(DU$7&gt;=$J47,DU$7&lt;=$K47),(($D47-$O47)/$N47),0))))),(((IF(Data!$C$2&gt;0,(IF(OR(DU$5=Data!$F$2,DU$5=Data!$G$2,(IF(COUNTIF(Data!$A$2:$A$939,DU$7),DU$7=(VLOOKUP(DU$7,Data!$A$2:$A$852,1,FALSE)),0))),"H",IF(AND(DU$7&gt;=$J47,DU$7&lt;=$L47),($D47*$P47/$M47),0))),IF(AND(DU$7&gt;=$J47,DU$7&lt;=$L47),(($D47*$P47)/$M47),0))))))</f>
        <v>0</v>
      </c>
      <c r="DV48" s="37">
        <f>IF(DV$7&gt;$L47,(((IF(Data!$C$2&gt;0,(IF(OR(DV$5=Data!$F$2,DV$5=Data!$G$2,(IF(COUNTIF(Data!$A$2:$A$939,DV$7),DV$7=(VLOOKUP(DV$7,Data!$A$2:$A$852,1,FALSE)),0))),"H",IF(AND(DV$7&gt;=$J47,DV$7&lt;=$K47),($D47*(1-$P47)/$N47),0))),IF(AND(DV$7&gt;=$J47,DV$7&lt;=$K47),(($D47-$O47)/$N47),0))))),(((IF(Data!$C$2&gt;0,(IF(OR(DV$5=Data!$F$2,DV$5=Data!$G$2,(IF(COUNTIF(Data!$A$2:$A$939,DV$7),DV$7=(VLOOKUP(DV$7,Data!$A$2:$A$852,1,FALSE)),0))),"H",IF(AND(DV$7&gt;=$J47,DV$7&lt;=$L47),($D47*$P47/$M47),0))),IF(AND(DV$7&gt;=$J47,DV$7&lt;=$L47),(($D47*$P47)/$M47),0))))))</f>
        <v>0</v>
      </c>
      <c r="DW48" s="37">
        <f>IF(DW$7&gt;$L47,(((IF(Data!$C$2&gt;0,(IF(OR(DW$5=Data!$F$2,DW$5=Data!$G$2,(IF(COUNTIF(Data!$A$2:$A$939,DW$7),DW$7=(VLOOKUP(DW$7,Data!$A$2:$A$852,1,FALSE)),0))),"H",IF(AND(DW$7&gt;=$J47,DW$7&lt;=$K47),($D47*(1-$P47)/$N47),0))),IF(AND(DW$7&gt;=$J47,DW$7&lt;=$K47),(($D47-$O47)/$N47),0))))),(((IF(Data!$C$2&gt;0,(IF(OR(DW$5=Data!$F$2,DW$5=Data!$G$2,(IF(COUNTIF(Data!$A$2:$A$939,DW$7),DW$7=(VLOOKUP(DW$7,Data!$A$2:$A$852,1,FALSE)),0))),"H",IF(AND(DW$7&gt;=$J47,DW$7&lt;=$L47),($D47*$P47/$M47),0))),IF(AND(DW$7&gt;=$J47,DW$7&lt;=$L47),(($D47*$P47)/$M47),0))))))</f>
        <v>0</v>
      </c>
      <c r="DX48" s="37">
        <f>IF(DX$7&gt;$L47,(((IF(Data!$C$2&gt;0,(IF(OR(DX$5=Data!$F$2,DX$5=Data!$G$2,(IF(COUNTIF(Data!$A$2:$A$939,DX$7),DX$7=(VLOOKUP(DX$7,Data!$A$2:$A$852,1,FALSE)),0))),"H",IF(AND(DX$7&gt;=$J47,DX$7&lt;=$K47),($D47*(1-$P47)/$N47),0))),IF(AND(DX$7&gt;=$J47,DX$7&lt;=$K47),(($D47-$O47)/$N47),0))))),(((IF(Data!$C$2&gt;0,(IF(OR(DX$5=Data!$F$2,DX$5=Data!$G$2,(IF(COUNTIF(Data!$A$2:$A$939,DX$7),DX$7=(VLOOKUP(DX$7,Data!$A$2:$A$852,1,FALSE)),0))),"H",IF(AND(DX$7&gt;=$J47,DX$7&lt;=$L47),($D47*$P47/$M47),0))),IF(AND(DX$7&gt;=$J47,DX$7&lt;=$L47),(($D47*$P47)/$M47),0))))))</f>
        <v>0</v>
      </c>
      <c r="DY48" s="37">
        <f>IF(DY$7&gt;$L47,(((IF(Data!$C$2&gt;0,(IF(OR(DY$5=Data!$F$2,DY$5=Data!$G$2,(IF(COUNTIF(Data!$A$2:$A$939,DY$7),DY$7=(VLOOKUP(DY$7,Data!$A$2:$A$852,1,FALSE)),0))),"H",IF(AND(DY$7&gt;=$J47,DY$7&lt;=$K47),($D47*(1-$P47)/$N47),0))),IF(AND(DY$7&gt;=$J47,DY$7&lt;=$K47),(($D47-$O47)/$N47),0))))),(((IF(Data!$C$2&gt;0,(IF(OR(DY$5=Data!$F$2,DY$5=Data!$G$2,(IF(COUNTIF(Data!$A$2:$A$939,DY$7),DY$7=(VLOOKUP(DY$7,Data!$A$2:$A$852,1,FALSE)),0))),"H",IF(AND(DY$7&gt;=$J47,DY$7&lt;=$L47),($D47*$P47/$M47),0))),IF(AND(DY$7&gt;=$J47,DY$7&lt;=$L47),(($D47*$P47)/$M47),0))))))</f>
        <v>0</v>
      </c>
      <c r="DZ48" s="37" t="str">
        <f>IF(DZ$7&gt;$L47,(((IF(Data!$C$2&gt;0,(IF(OR(DZ$5=Data!$F$2,DZ$5=Data!$G$2,(IF(COUNTIF(Data!$A$2:$A$939,DZ$7),DZ$7=(VLOOKUP(DZ$7,Data!$A$2:$A$852,1,FALSE)),0))),"H",IF(AND(DZ$7&gt;=$J47,DZ$7&lt;=$K47),($D47*(1-$P47)/$N47),0))),IF(AND(DZ$7&gt;=$J47,DZ$7&lt;=$K47),(($D47-$O47)/$N47),0))))),(((IF(Data!$C$2&gt;0,(IF(OR(DZ$5=Data!$F$2,DZ$5=Data!$G$2,(IF(COUNTIF(Data!$A$2:$A$939,DZ$7),DZ$7=(VLOOKUP(DZ$7,Data!$A$2:$A$852,1,FALSE)),0))),"H",IF(AND(DZ$7&gt;=$J47,DZ$7&lt;=$L47),($D47*$P47/$M47),0))),IF(AND(DZ$7&gt;=$J47,DZ$7&lt;=$L47),(($D47*$P47)/$M47),0))))))</f>
        <v>H</v>
      </c>
      <c r="EA48" s="37" t="str">
        <f>IF(EA$7&gt;$L47,(((IF(Data!$C$2&gt;0,(IF(OR(EA$5=Data!$F$2,EA$5=Data!$G$2,(IF(COUNTIF(Data!$A$2:$A$939,EA$7),EA$7=(VLOOKUP(EA$7,Data!$A$2:$A$852,1,FALSE)),0))),"H",IF(AND(EA$7&gt;=$J47,EA$7&lt;=$K47),($D47*(1-$P47)/$N47),0))),IF(AND(EA$7&gt;=$J47,EA$7&lt;=$K47),(($D47-$O47)/$N47),0))))),(((IF(Data!$C$2&gt;0,(IF(OR(EA$5=Data!$F$2,EA$5=Data!$G$2,(IF(COUNTIF(Data!$A$2:$A$939,EA$7),EA$7=(VLOOKUP(EA$7,Data!$A$2:$A$852,1,FALSE)),0))),"H",IF(AND(EA$7&gt;=$J47,EA$7&lt;=$L47),($D47*$P47/$M47),0))),IF(AND(EA$7&gt;=$J47,EA$7&lt;=$L47),(($D47*$P47)/$M47),0))))))</f>
        <v>H</v>
      </c>
      <c r="EB48" s="37">
        <f>IF(EB$7&gt;$L47,(((IF(Data!$C$2&gt;0,(IF(OR(EB$5=Data!$F$2,EB$5=Data!$G$2,(IF(COUNTIF(Data!$A$2:$A$939,EB$7),EB$7=(VLOOKUP(EB$7,Data!$A$2:$A$852,1,FALSE)),0))),"H",IF(AND(EB$7&gt;=$J47,EB$7&lt;=$K47),($D47*(1-$P47)/$N47),0))),IF(AND(EB$7&gt;=$J47,EB$7&lt;=$K47),(($D47-$O47)/$N47),0))))),(((IF(Data!$C$2&gt;0,(IF(OR(EB$5=Data!$F$2,EB$5=Data!$G$2,(IF(COUNTIF(Data!$A$2:$A$939,EB$7),EB$7=(VLOOKUP(EB$7,Data!$A$2:$A$852,1,FALSE)),0))),"H",IF(AND(EB$7&gt;=$J47,EB$7&lt;=$L47),($D47*$P47/$M47),0))),IF(AND(EB$7&gt;=$J47,EB$7&lt;=$L47),(($D47*$P47)/$M47),0))))))</f>
        <v>0</v>
      </c>
      <c r="EC48" s="37">
        <f>IF(EC$7&gt;$L47,(((IF(Data!$C$2&gt;0,(IF(OR(EC$5=Data!$F$2,EC$5=Data!$G$2,(IF(COUNTIF(Data!$A$2:$A$939,EC$7),EC$7=(VLOOKUP(EC$7,Data!$A$2:$A$852,1,FALSE)),0))),"H",IF(AND(EC$7&gt;=$J47,EC$7&lt;=$K47),($D47*(1-$P47)/$N47),0))),IF(AND(EC$7&gt;=$J47,EC$7&lt;=$K47),(($D47-$O47)/$N47),0))))),(((IF(Data!$C$2&gt;0,(IF(OR(EC$5=Data!$F$2,EC$5=Data!$G$2,(IF(COUNTIF(Data!$A$2:$A$939,EC$7),EC$7=(VLOOKUP(EC$7,Data!$A$2:$A$852,1,FALSE)),0))),"H",IF(AND(EC$7&gt;=$J47,EC$7&lt;=$L47),($D47*$P47/$M47),0))),IF(AND(EC$7&gt;=$J47,EC$7&lt;=$L47),(($D47*$P47)/$M47),0))))))</f>
        <v>0</v>
      </c>
      <c r="ED48" s="37">
        <f>IF(ED$7&gt;$L47,(((IF(Data!$C$2&gt;0,(IF(OR(ED$5=Data!$F$2,ED$5=Data!$G$2,(IF(COUNTIF(Data!$A$2:$A$939,ED$7),ED$7=(VLOOKUP(ED$7,Data!$A$2:$A$852,1,FALSE)),0))),"H",IF(AND(ED$7&gt;=$J47,ED$7&lt;=$K47),($D47*(1-$P47)/$N47),0))),IF(AND(ED$7&gt;=$J47,ED$7&lt;=$K47),(($D47-$O47)/$N47),0))))),(((IF(Data!$C$2&gt;0,(IF(OR(ED$5=Data!$F$2,ED$5=Data!$G$2,(IF(COUNTIF(Data!$A$2:$A$939,ED$7),ED$7=(VLOOKUP(ED$7,Data!$A$2:$A$852,1,FALSE)),0))),"H",IF(AND(ED$7&gt;=$J47,ED$7&lt;=$L47),($D47*$P47/$M47),0))),IF(AND(ED$7&gt;=$J47,ED$7&lt;=$L47),(($D47*$P47)/$M47),0))))))</f>
        <v>0</v>
      </c>
      <c r="EE48" s="37">
        <f>IF(EE$7&gt;$L47,(((IF(Data!$C$2&gt;0,(IF(OR(EE$5=Data!$F$2,EE$5=Data!$G$2,(IF(COUNTIF(Data!$A$2:$A$939,EE$7),EE$7=(VLOOKUP(EE$7,Data!$A$2:$A$852,1,FALSE)),0))),"H",IF(AND(EE$7&gt;=$J47,EE$7&lt;=$K47),($D47*(1-$P47)/$N47),0))),IF(AND(EE$7&gt;=$J47,EE$7&lt;=$K47),(($D47-$O47)/$N47),0))))),(((IF(Data!$C$2&gt;0,(IF(OR(EE$5=Data!$F$2,EE$5=Data!$G$2,(IF(COUNTIF(Data!$A$2:$A$939,EE$7),EE$7=(VLOOKUP(EE$7,Data!$A$2:$A$852,1,FALSE)),0))),"H",IF(AND(EE$7&gt;=$J47,EE$7&lt;=$L47),($D47*$P47/$M47),0))),IF(AND(EE$7&gt;=$J47,EE$7&lt;=$L47),(($D47*$P47)/$M47),0))))))</f>
        <v>0</v>
      </c>
      <c r="EF48" s="37">
        <f>IF(EF$7&gt;$L47,(((IF(Data!$C$2&gt;0,(IF(OR(EF$5=Data!$F$2,EF$5=Data!$G$2,(IF(COUNTIF(Data!$A$2:$A$939,EF$7),EF$7=(VLOOKUP(EF$7,Data!$A$2:$A$852,1,FALSE)),0))),"H",IF(AND(EF$7&gt;=$J47,EF$7&lt;=$K47),($D47*(1-$P47)/$N47),0))),IF(AND(EF$7&gt;=$J47,EF$7&lt;=$K47),(($D47-$O47)/$N47),0))))),(((IF(Data!$C$2&gt;0,(IF(OR(EF$5=Data!$F$2,EF$5=Data!$G$2,(IF(COUNTIF(Data!$A$2:$A$939,EF$7),EF$7=(VLOOKUP(EF$7,Data!$A$2:$A$852,1,FALSE)),0))),"H",IF(AND(EF$7&gt;=$J47,EF$7&lt;=$L47),($D47*$P47/$M47),0))),IF(AND(EF$7&gt;=$J47,EF$7&lt;=$L47),(($D47*$P47)/$M47),0))))))</f>
        <v>0</v>
      </c>
      <c r="EG48" s="37" t="str">
        <f>IF(EG$7&gt;$L47,(((IF(Data!$C$2&gt;0,(IF(OR(EG$5=Data!$F$2,EG$5=Data!$G$2,(IF(COUNTIF(Data!$A$2:$A$939,EG$7),EG$7=(VLOOKUP(EG$7,Data!$A$2:$A$852,1,FALSE)),0))),"H",IF(AND(EG$7&gt;=$J47,EG$7&lt;=$K47),($D47*(1-$P47)/$N47),0))),IF(AND(EG$7&gt;=$J47,EG$7&lt;=$K47),(($D47-$O47)/$N47),0))))),(((IF(Data!$C$2&gt;0,(IF(OR(EG$5=Data!$F$2,EG$5=Data!$G$2,(IF(COUNTIF(Data!$A$2:$A$939,EG$7),EG$7=(VLOOKUP(EG$7,Data!$A$2:$A$852,1,FALSE)),0))),"H",IF(AND(EG$7&gt;=$J47,EG$7&lt;=$L47),($D47*$P47/$M47),0))),IF(AND(EG$7&gt;=$J47,EG$7&lt;=$L47),(($D47*$P47)/$M47),0))))))</f>
        <v>H</v>
      </c>
      <c r="EH48" s="37" t="str">
        <f>IF(EH$7&gt;$L47,(((IF(Data!$C$2&gt;0,(IF(OR(EH$5=Data!$F$2,EH$5=Data!$G$2,(IF(COUNTIF(Data!$A$2:$A$939,EH$7),EH$7=(VLOOKUP(EH$7,Data!$A$2:$A$852,1,FALSE)),0))),"H",IF(AND(EH$7&gt;=$J47,EH$7&lt;=$K47),($D47*(1-$P47)/$N47),0))),IF(AND(EH$7&gt;=$J47,EH$7&lt;=$K47),(($D47-$O47)/$N47),0))))),(((IF(Data!$C$2&gt;0,(IF(OR(EH$5=Data!$F$2,EH$5=Data!$G$2,(IF(COUNTIF(Data!$A$2:$A$939,EH$7),EH$7=(VLOOKUP(EH$7,Data!$A$2:$A$852,1,FALSE)),0))),"H",IF(AND(EH$7&gt;=$J47,EH$7&lt;=$L47),($D47*$P47/$M47),0))),IF(AND(EH$7&gt;=$J47,EH$7&lt;=$L47),(($D47*$P47)/$M47),0))))))</f>
        <v>H</v>
      </c>
      <c r="EI48" s="37">
        <f>IF(EI$7&gt;$L47,(((IF(Data!$C$2&gt;0,(IF(OR(EI$5=Data!$F$2,EI$5=Data!$G$2,(IF(COUNTIF(Data!$A$2:$A$939,EI$7),EI$7=(VLOOKUP(EI$7,Data!$A$2:$A$852,1,FALSE)),0))),"H",IF(AND(EI$7&gt;=$J47,EI$7&lt;=$K47),($D47*(1-$P47)/$N47),0))),IF(AND(EI$7&gt;=$J47,EI$7&lt;=$K47),(($D47-$O47)/$N47),0))))),(((IF(Data!$C$2&gt;0,(IF(OR(EI$5=Data!$F$2,EI$5=Data!$G$2,(IF(COUNTIF(Data!$A$2:$A$939,EI$7),EI$7=(VLOOKUP(EI$7,Data!$A$2:$A$852,1,FALSE)),0))),"H",IF(AND(EI$7&gt;=$J47,EI$7&lt;=$L47),($D47*$P47/$M47),0))),IF(AND(EI$7&gt;=$J47,EI$7&lt;=$L47),(($D47*$P47)/$M47),0))))))</f>
        <v>0</v>
      </c>
      <c r="EJ48" s="37">
        <f>IF(EJ$7&gt;$L47,(((IF(Data!$C$2&gt;0,(IF(OR(EJ$5=Data!$F$2,EJ$5=Data!$G$2,(IF(COUNTIF(Data!$A$2:$A$939,EJ$7),EJ$7=(VLOOKUP(EJ$7,Data!$A$2:$A$852,1,FALSE)),0))),"H",IF(AND(EJ$7&gt;=$J47,EJ$7&lt;=$K47),($D47*(1-$P47)/$N47),0))),IF(AND(EJ$7&gt;=$J47,EJ$7&lt;=$K47),(($D47-$O47)/$N47),0))))),(((IF(Data!$C$2&gt;0,(IF(OR(EJ$5=Data!$F$2,EJ$5=Data!$G$2,(IF(COUNTIF(Data!$A$2:$A$939,EJ$7),EJ$7=(VLOOKUP(EJ$7,Data!$A$2:$A$852,1,FALSE)),0))),"H",IF(AND(EJ$7&gt;=$J47,EJ$7&lt;=$L47),($D47*$P47/$M47),0))),IF(AND(EJ$7&gt;=$J47,EJ$7&lt;=$L47),(($D47*$P47)/$M47),0))))))</f>
        <v>0</v>
      </c>
      <c r="EK48" s="37">
        <f>IF(EK$7&gt;$L47,(((IF(Data!$C$2&gt;0,(IF(OR(EK$5=Data!$F$2,EK$5=Data!$G$2,(IF(COUNTIF(Data!$A$2:$A$939,EK$7),EK$7=(VLOOKUP(EK$7,Data!$A$2:$A$852,1,FALSE)),0))),"H",IF(AND(EK$7&gt;=$J47,EK$7&lt;=$K47),($D47*(1-$P47)/$N47),0))),IF(AND(EK$7&gt;=$J47,EK$7&lt;=$K47),(($D47-$O47)/$N47),0))))),(((IF(Data!$C$2&gt;0,(IF(OR(EK$5=Data!$F$2,EK$5=Data!$G$2,(IF(COUNTIF(Data!$A$2:$A$939,EK$7),EK$7=(VLOOKUP(EK$7,Data!$A$2:$A$852,1,FALSE)),0))),"H",IF(AND(EK$7&gt;=$J47,EK$7&lt;=$L47),($D47*$P47/$M47),0))),IF(AND(EK$7&gt;=$J47,EK$7&lt;=$L47),(($D47*$P47)/$M47),0))))))</f>
        <v>0</v>
      </c>
      <c r="EL48" s="37">
        <f>IF(EL$7&gt;$L47,(((IF(Data!$C$2&gt;0,(IF(OR(EL$5=Data!$F$2,EL$5=Data!$G$2,(IF(COUNTIF(Data!$A$2:$A$939,EL$7),EL$7=(VLOOKUP(EL$7,Data!$A$2:$A$852,1,FALSE)),0))),"H",IF(AND(EL$7&gt;=$J47,EL$7&lt;=$K47),($D47*(1-$P47)/$N47),0))),IF(AND(EL$7&gt;=$J47,EL$7&lt;=$K47),(($D47-$O47)/$N47),0))))),(((IF(Data!$C$2&gt;0,(IF(OR(EL$5=Data!$F$2,EL$5=Data!$G$2,(IF(COUNTIF(Data!$A$2:$A$939,EL$7),EL$7=(VLOOKUP(EL$7,Data!$A$2:$A$852,1,FALSE)),0))),"H",IF(AND(EL$7&gt;=$J47,EL$7&lt;=$L47),($D47*$P47/$M47),0))),IF(AND(EL$7&gt;=$J47,EL$7&lt;=$L47),(($D47*$P47)/$M47),0))))))</f>
        <v>0</v>
      </c>
      <c r="EM48" s="37">
        <f>IF(EM$7&gt;$L47,(((IF(Data!$C$2&gt;0,(IF(OR(EM$5=Data!$F$2,EM$5=Data!$G$2,(IF(COUNTIF(Data!$A$2:$A$939,EM$7),EM$7=(VLOOKUP(EM$7,Data!$A$2:$A$852,1,FALSE)),0))),"H",IF(AND(EM$7&gt;=$J47,EM$7&lt;=$K47),($D47*(1-$P47)/$N47),0))),IF(AND(EM$7&gt;=$J47,EM$7&lt;=$K47),(($D47-$O47)/$N47),0))))),(((IF(Data!$C$2&gt;0,(IF(OR(EM$5=Data!$F$2,EM$5=Data!$G$2,(IF(COUNTIF(Data!$A$2:$A$939,EM$7),EM$7=(VLOOKUP(EM$7,Data!$A$2:$A$852,1,FALSE)),0))),"H",IF(AND(EM$7&gt;=$J47,EM$7&lt;=$L47),($D47*$P47/$M47),0))),IF(AND(EM$7&gt;=$J47,EM$7&lt;=$L47),(($D47*$P47)/$M47),0))))))</f>
        <v>0</v>
      </c>
      <c r="EN48" s="37" t="str">
        <f>IF(EN$7&gt;$L47,(((IF(Data!$C$2&gt;0,(IF(OR(EN$5=Data!$F$2,EN$5=Data!$G$2,(IF(COUNTIF(Data!$A$2:$A$939,EN$7),EN$7=(VLOOKUP(EN$7,Data!$A$2:$A$852,1,FALSE)),0))),"H",IF(AND(EN$7&gt;=$J47,EN$7&lt;=$K47),($D47*(1-$P47)/$N47),0))),IF(AND(EN$7&gt;=$J47,EN$7&lt;=$K47),(($D47-$O47)/$N47),0))))),(((IF(Data!$C$2&gt;0,(IF(OR(EN$5=Data!$F$2,EN$5=Data!$G$2,(IF(COUNTIF(Data!$A$2:$A$939,EN$7),EN$7=(VLOOKUP(EN$7,Data!$A$2:$A$852,1,FALSE)),0))),"H",IF(AND(EN$7&gt;=$J47,EN$7&lt;=$L47),($D47*$P47/$M47),0))),IF(AND(EN$7&gt;=$J47,EN$7&lt;=$L47),(($D47*$P47)/$M47),0))))))</f>
        <v>H</v>
      </c>
      <c r="EO48" s="38" t="str">
        <f>IF(EO$7&gt;$L47,(((IF(Data!$C$2&gt;0,(IF(OR(EO$5=Data!$F$2,EO$5=Data!$G$2,(IF(COUNTIF(Data!$A$2:$A$939,EO$7),EO$7=(VLOOKUP(EO$7,Data!$A$2:$A$852,1,FALSE)),0))),"H",IF(AND(EO$7&gt;=$J47,EO$7&lt;=$K47),($D47*(1-$P47)/$N47),0))),IF(AND(EO$7&gt;=$J47,EO$7&lt;=$K47),(($D47-$O47)/$N47),0))))),(((IF(Data!$C$2&gt;0,(IF(OR(EO$5=Data!$F$2,EO$5=Data!$G$2,(IF(COUNTIF(Data!$A$2:$A$939,EO$7),EO$7=(VLOOKUP(EO$7,Data!$A$2:$A$852,1,FALSE)),0))),"H",IF(AND(EO$7&gt;=$J47,EO$7&lt;=$L47),($D47*$P47/$M47),0))),IF(AND(EO$7&gt;=$J47,EO$7&lt;=$L47),(($D47*$P47)/$M47),0))))))</f>
        <v>H</v>
      </c>
      <c r="EP48" s="8" t="s">
        <v>48</v>
      </c>
      <c r="EQ48" s="18">
        <f>SUM(T48:EO48)-D47</f>
        <v>0</v>
      </c>
    </row>
    <row r="49" spans="1:147" ht="30" customHeight="1" thickTop="1">
      <c r="A49" s="370"/>
      <c r="B49" s="368"/>
      <c r="C49" s="368"/>
      <c r="D49" s="346"/>
      <c r="E49" s="350"/>
      <c r="F49" s="350"/>
      <c r="G49" s="348">
        <f>IF(F49&gt;0,(IF(E49&gt;0,IF(Data!$C$2&gt;0,((NETWORKDAYS.INTL(E49,F49,Data!$C$2,Data!$A$2:$A$1242))),((F49-E49)+1)),0)),0)</f>
        <v>0</v>
      </c>
      <c r="H49" s="346">
        <f>I49*D49</f>
        <v>0</v>
      </c>
      <c r="I49" s="362">
        <f>IF(G49&gt;0,((IF(AND(E49&lt;=$EJ$3,F49&gt;=$EJ$3),(IF(Data!$C$2&gt;0,NETWORKDAYS.INTL(E49,$EJ$3,Data!$C$2,Data!$A$2:$A$1231),$EJ$3-E49)),IF(F49&lt;=$EJ$3,G49,0)))/G49),0)</f>
        <v>0</v>
      </c>
      <c r="J49" s="350"/>
      <c r="K49" s="350">
        <f>IF(AND(P49&lt;1,P49&gt;0,J49&gt;0),ROUND((((1-P49)*(F49-E49)+$EJ$3)),0),0)</f>
        <v>0</v>
      </c>
      <c r="L49" s="350">
        <f>IF(K49&gt;=$EJ$3,$EJ$3,K49)</f>
        <v>0</v>
      </c>
      <c r="M49" s="348">
        <f>IF(L49&gt;0,(IF(J49&gt;0,IF(Data!$C$2&gt;0,((NETWORKDAYS.INTL(J49,L49,Data!$C$2,Data!$A$2:$A$1242))),((L49-J49)+1)),0)),0)</f>
        <v>0</v>
      </c>
      <c r="N49" s="348">
        <f>IF(P49=1,0,IF(L49&gt;0,(IF(J49&gt;0,IF(Data!$C$2&gt;0,(((NETWORKDAYS.INTL($EJ$3,K49,Data!$C$2,Data!$A$2:$A$1242)))-1),((-$EJ$3+K49))),0)),0))</f>
        <v>0</v>
      </c>
      <c r="O49" s="346">
        <f>P49*D49</f>
        <v>0</v>
      </c>
      <c r="P49" s="362"/>
      <c r="Q49" s="344">
        <f>IF(K49&gt;0,F49-K49,0)</f>
        <v>0</v>
      </c>
      <c r="R49" s="346">
        <f>IF(K49&gt;0,O49-H49,0)</f>
        <v>0</v>
      </c>
      <c r="S49" s="341">
        <f>IF(P49&gt;0,P49-I49,0)</f>
        <v>0</v>
      </c>
      <c r="T49" s="33">
        <f>IF(Data!$C$2&gt;0,(IF(OR(T$5=Data!$F$2,T$5=Data!$G$2,(IF(COUNTIF(Data!$A$2:$A$939,T$7),T$7=(VLOOKUP(T$7,Data!$A$2:$A$852,1,FALSE)),0))),"H",IF(AND(T$7&gt;=$E49,T$7&lt;=$F49),($D49/$G49),0))),IF(AND(T$7&gt;=$E49,T$7&lt;=$F49),($D49/$G49),0))</f>
        <v>0</v>
      </c>
      <c r="U49" s="34">
        <f>IF(Data!$C$2&gt;0,(IF(OR(U$5=Data!$F$2,U$5=Data!$G$2,(IF(COUNTIF(Data!$A$2:$A$939,U$7),U$7=(VLOOKUP(U$7,Data!$A$2:$A$852,1,FALSE)),0))),"H",IF(AND(U$7&gt;=$E49,U$7&lt;=$F49),($D49/$G49),0))),IF(AND(U$7&gt;=$E49,U$7&lt;=$F49),($D49/$G49),0))</f>
        <v>0</v>
      </c>
      <c r="V49" s="34">
        <f>IF(Data!$C$2&gt;0,(IF(OR(V$5=Data!$F$2,V$5=Data!$G$2,(IF(COUNTIF(Data!$A$2:$A$939,V$7),V$7=(VLOOKUP(V$7,Data!$A$2:$A$852,1,FALSE)),0))),"H",IF(AND(V$7&gt;=$E49,V$7&lt;=$F49),($D49/$G49),0))),IF(AND(V$7&gt;=$E49,V$7&lt;=$F49),($D49/$G49),0))</f>
        <v>0</v>
      </c>
      <c r="W49" s="34">
        <f>IF(Data!$C$2&gt;0,(IF(OR(W$5=Data!$F$2,W$5=Data!$G$2,(IF(COUNTIF(Data!$A$2:$A$939,W$7),W$7=(VLOOKUP(W$7,Data!$A$2:$A$852,1,FALSE)),0))),"H",IF(AND(W$7&gt;=$E49,W$7&lt;=$F49),($D49/$G49),0))),IF(AND(W$7&gt;=$E49,W$7&lt;=$F49),($D49/$G49),0))</f>
        <v>0</v>
      </c>
      <c r="X49" s="34">
        <f>IF(Data!$C$2&gt;0,(IF(OR(X$5=Data!$F$2,X$5=Data!$G$2,(IF(COUNTIF(Data!$A$2:$A$939,X$7),X$7=(VLOOKUP(X$7,Data!$A$2:$A$852,1,FALSE)),0))),"H",IF(AND(X$7&gt;=$E49,X$7&lt;=$F49),($D49/$G49),0))),IF(AND(X$7&gt;=$E49,X$7&lt;=$F49),($D49/$G49),0))</f>
        <v>0</v>
      </c>
      <c r="Y49" s="34" t="str">
        <f>IF(Data!$C$2&gt;0,(IF(OR(Y$5=Data!$F$2,Y$5=Data!$G$2,(IF(COUNTIF(Data!$A$2:$A$939,Y$7),Y$7=(VLOOKUP(Y$7,Data!$A$2:$A$852,1,FALSE)),0))),"H",IF(AND(Y$7&gt;=$E49,Y$7&lt;=$F49),($D49/$G49),0))),IF(AND(Y$7&gt;=$E49,Y$7&lt;=$F49),($D49/$G49),0))</f>
        <v>H</v>
      </c>
      <c r="Z49" s="34" t="str">
        <f>IF(Data!$C$2&gt;0,(IF(OR(Z$5=Data!$F$2,Z$5=Data!$G$2,(IF(COUNTIF(Data!$A$2:$A$939,Z$7),Z$7=(VLOOKUP(Z$7,Data!$A$2:$A$852,1,FALSE)),0))),"H",IF(AND(Z$7&gt;=$E49,Z$7&lt;=$F49),($D49/$G49),0))),IF(AND(Z$7&gt;=$E49,Z$7&lt;=$F49),($D49/$G49),0))</f>
        <v>H</v>
      </c>
      <c r="AA49" s="34">
        <f>IF(Data!$C$2&gt;0,(IF(OR(AA$5=Data!$F$2,AA$5=Data!$G$2,(IF(COUNTIF(Data!$A$2:$A$939,AA$7),AA$7=(VLOOKUP(AA$7,Data!$A$2:$A$852,1,FALSE)),0))),"H",IF(AND(AA$7&gt;=$E49,AA$7&lt;=$F49),($D49/$G49),0))),IF(AND(AA$7&gt;=$E49,AA$7&lt;=$F49),($D49/$G49),0))</f>
        <v>0</v>
      </c>
      <c r="AB49" s="34">
        <f>IF(Data!$C$2&gt;0,(IF(OR(AB$5=Data!$F$2,AB$5=Data!$G$2,(IF(COUNTIF(Data!$A$2:$A$939,AB$7),AB$7=(VLOOKUP(AB$7,Data!$A$2:$A$852,1,FALSE)),0))),"H",IF(AND(AB$7&gt;=$E49,AB$7&lt;=$F49),($D49/$G49),0))),IF(AND(AB$7&gt;=$E49,AB$7&lt;=$F49),($D49/$G49),0))</f>
        <v>0</v>
      </c>
      <c r="AC49" s="34">
        <f>IF(Data!$C$2&gt;0,(IF(OR(AC$5=Data!$F$2,AC$5=Data!$G$2,(IF(COUNTIF(Data!$A$2:$A$939,AC$7),AC$7=(VLOOKUP(AC$7,Data!$A$2:$A$852,1,FALSE)),0))),"H",IF(AND(AC$7&gt;=$E49,AC$7&lt;=$F49),($D49/$G49),0))),IF(AND(AC$7&gt;=$E49,AC$7&lt;=$F49),($D49/$G49),0))</f>
        <v>0</v>
      </c>
      <c r="AD49" s="34">
        <f>IF(Data!$C$2&gt;0,(IF(OR(AD$5=Data!$F$2,AD$5=Data!$G$2,(IF(COUNTIF(Data!$A$2:$A$939,AD$7),AD$7=(VLOOKUP(AD$7,Data!$A$2:$A$852,1,FALSE)),0))),"H",IF(AND(AD$7&gt;=$E49,AD$7&lt;=$F49),($D49/$G49),0))),IF(AND(AD$7&gt;=$E49,AD$7&lt;=$F49),($D49/$G49),0))</f>
        <v>0</v>
      </c>
      <c r="AE49" s="34">
        <f>IF(Data!$C$2&gt;0,(IF(OR(AE$5=Data!$F$2,AE$5=Data!$G$2,(IF(COUNTIF(Data!$A$2:$A$939,AE$7),AE$7=(VLOOKUP(AE$7,Data!$A$2:$A$852,1,FALSE)),0))),"H",IF(AND(AE$7&gt;=$E49,AE$7&lt;=$F49),($D49/$G49),0))),IF(AND(AE$7&gt;=$E49,AE$7&lt;=$F49),($D49/$G49),0))</f>
        <v>0</v>
      </c>
      <c r="AF49" s="34" t="str">
        <f>IF(Data!$C$2&gt;0,(IF(OR(AF$5=Data!$F$2,AF$5=Data!$G$2,(IF(COUNTIF(Data!$A$2:$A$939,AF$7),AF$7=(VLOOKUP(AF$7,Data!$A$2:$A$852,1,FALSE)),0))),"H",IF(AND(AF$7&gt;=$E49,AF$7&lt;=$F49),($D49/$G49),0))),IF(AND(AF$7&gt;=$E49,AF$7&lt;=$F49),($D49/$G49),0))</f>
        <v>H</v>
      </c>
      <c r="AG49" s="34" t="str">
        <f>IF(Data!$C$2&gt;0,(IF(OR(AG$5=Data!$F$2,AG$5=Data!$G$2,(IF(COUNTIF(Data!$A$2:$A$939,AG$7),AG$7=(VLOOKUP(AG$7,Data!$A$2:$A$852,1,FALSE)),0))),"H",IF(AND(AG$7&gt;=$E49,AG$7&lt;=$F49),($D49/$G49),0))),IF(AND(AG$7&gt;=$E49,AG$7&lt;=$F49),($D49/$G49),0))</f>
        <v>H</v>
      </c>
      <c r="AH49" s="34">
        <f>IF(Data!$C$2&gt;0,(IF(OR(AH$5=Data!$F$2,AH$5=Data!$G$2,(IF(COUNTIF(Data!$A$2:$A$939,AH$7),AH$7=(VLOOKUP(AH$7,Data!$A$2:$A$852,1,FALSE)),0))),"H",IF(AND(AH$7&gt;=$E49,AH$7&lt;=$F49),($D49/$G49),0))),IF(AND(AH$7&gt;=$E49,AH$7&lt;=$F49),($D49/$G49),0))</f>
        <v>0</v>
      </c>
      <c r="AI49" s="34">
        <f>IF(Data!$C$2&gt;0,(IF(OR(AI$5=Data!$F$2,AI$5=Data!$G$2,(IF(COUNTIF(Data!$A$2:$A$939,AI$7),AI$7=(VLOOKUP(AI$7,Data!$A$2:$A$852,1,FALSE)),0))),"H",IF(AND(AI$7&gt;=$E49,AI$7&lt;=$F49),($D49/$G49),0))),IF(AND(AI$7&gt;=$E49,AI$7&lt;=$F49),($D49/$G49),0))</f>
        <v>0</v>
      </c>
      <c r="AJ49" s="34">
        <f>IF(Data!$C$2&gt;0,(IF(OR(AJ$5=Data!$F$2,AJ$5=Data!$G$2,(IF(COUNTIF(Data!$A$2:$A$939,AJ$7),AJ$7=(VLOOKUP(AJ$7,Data!$A$2:$A$852,1,FALSE)),0))),"H",IF(AND(AJ$7&gt;=$E49,AJ$7&lt;=$F49),($D49/$G49),0))),IF(AND(AJ$7&gt;=$E49,AJ$7&lt;=$F49),($D49/$G49),0))</f>
        <v>0</v>
      </c>
      <c r="AK49" s="34">
        <f>IF(Data!$C$2&gt;0,(IF(OR(AK$5=Data!$F$2,AK$5=Data!$G$2,(IF(COUNTIF(Data!$A$2:$A$939,AK$7),AK$7=(VLOOKUP(AK$7,Data!$A$2:$A$852,1,FALSE)),0))),"H",IF(AND(AK$7&gt;=$E49,AK$7&lt;=$F49),($D49/$G49),0))),IF(AND(AK$7&gt;=$E49,AK$7&lt;=$F49),($D49/$G49),0))</f>
        <v>0</v>
      </c>
      <c r="AL49" s="34">
        <f>IF(Data!$C$2&gt;0,(IF(OR(AL$5=Data!$F$2,AL$5=Data!$G$2,(IF(COUNTIF(Data!$A$2:$A$939,AL$7),AL$7=(VLOOKUP(AL$7,Data!$A$2:$A$852,1,FALSE)),0))),"H",IF(AND(AL$7&gt;=$E49,AL$7&lt;=$F49),($D49/$G49),0))),IF(AND(AL$7&gt;=$E49,AL$7&lt;=$F49),($D49/$G49),0))</f>
        <v>0</v>
      </c>
      <c r="AM49" s="34" t="str">
        <f>IF(Data!$C$2&gt;0,(IF(OR(AM$5=Data!$F$2,AM$5=Data!$G$2,(IF(COUNTIF(Data!$A$2:$A$939,AM$7),AM$7=(VLOOKUP(AM$7,Data!$A$2:$A$852,1,FALSE)),0))),"H",IF(AND(AM$7&gt;=$E49,AM$7&lt;=$F49),($D49/$G49),0))),IF(AND(AM$7&gt;=$E49,AM$7&lt;=$F49),($D49/$G49),0))</f>
        <v>H</v>
      </c>
      <c r="AN49" s="34" t="str">
        <f>IF(Data!$C$2&gt;0,(IF(OR(AN$5=Data!$F$2,AN$5=Data!$G$2,(IF(COUNTIF(Data!$A$2:$A$939,AN$7),AN$7=(VLOOKUP(AN$7,Data!$A$2:$A$852,1,FALSE)),0))),"H",IF(AND(AN$7&gt;=$E49,AN$7&lt;=$F49),($D49/$G49),0))),IF(AND(AN$7&gt;=$E49,AN$7&lt;=$F49),($D49/$G49),0))</f>
        <v>H</v>
      </c>
      <c r="AO49" s="34">
        <f>IF(Data!$C$2&gt;0,(IF(OR(AO$5=Data!$F$2,AO$5=Data!$G$2,(IF(COUNTIF(Data!$A$2:$A$939,AO$7),AO$7=(VLOOKUP(AO$7,Data!$A$2:$A$852,1,FALSE)),0))),"H",IF(AND(AO$7&gt;=$E49,AO$7&lt;=$F49),($D49/$G49),0))),IF(AND(AO$7&gt;=$E49,AO$7&lt;=$F49),($D49/$G49),0))</f>
        <v>0</v>
      </c>
      <c r="AP49" s="34">
        <f>IF(Data!$C$2&gt;0,(IF(OR(AP$5=Data!$F$2,AP$5=Data!$G$2,(IF(COUNTIF(Data!$A$2:$A$939,AP$7),AP$7=(VLOOKUP(AP$7,Data!$A$2:$A$852,1,FALSE)),0))),"H",IF(AND(AP$7&gt;=$E49,AP$7&lt;=$F49),($D49/$G49),0))),IF(AND(AP$7&gt;=$E49,AP$7&lt;=$F49),($D49/$G49),0))</f>
        <v>0</v>
      </c>
      <c r="AQ49" s="34">
        <f>IF(Data!$C$2&gt;0,(IF(OR(AQ$5=Data!$F$2,AQ$5=Data!$G$2,(IF(COUNTIF(Data!$A$2:$A$939,AQ$7),AQ$7=(VLOOKUP(AQ$7,Data!$A$2:$A$852,1,FALSE)),0))),"H",IF(AND(AQ$7&gt;=$E49,AQ$7&lt;=$F49),($D49/$G49),0))),IF(AND(AQ$7&gt;=$E49,AQ$7&lt;=$F49),($D49/$G49),0))</f>
        <v>0</v>
      </c>
      <c r="AR49" s="34">
        <f>IF(Data!$C$2&gt;0,(IF(OR(AR$5=Data!$F$2,AR$5=Data!$G$2,(IF(COUNTIF(Data!$A$2:$A$939,AR$7),AR$7=(VLOOKUP(AR$7,Data!$A$2:$A$852,1,FALSE)),0))),"H",IF(AND(AR$7&gt;=$E49,AR$7&lt;=$F49),($D49/$G49),0))),IF(AND(AR$7&gt;=$E49,AR$7&lt;=$F49),($D49/$G49),0))</f>
        <v>0</v>
      </c>
      <c r="AS49" s="34">
        <f>IF(Data!$C$2&gt;0,(IF(OR(AS$5=Data!$F$2,AS$5=Data!$G$2,(IF(COUNTIF(Data!$A$2:$A$939,AS$7),AS$7=(VLOOKUP(AS$7,Data!$A$2:$A$852,1,FALSE)),0))),"H",IF(AND(AS$7&gt;=$E49,AS$7&lt;=$F49),($D49/$G49),0))),IF(AND(AS$7&gt;=$E49,AS$7&lt;=$F49),($D49/$G49),0))</f>
        <v>0</v>
      </c>
      <c r="AT49" s="34" t="str">
        <f>IF(Data!$C$2&gt;0,(IF(OR(AT$5=Data!$F$2,AT$5=Data!$G$2,(IF(COUNTIF(Data!$A$2:$A$939,AT$7),AT$7=(VLOOKUP(AT$7,Data!$A$2:$A$852,1,FALSE)),0))),"H",IF(AND(AT$7&gt;=$E49,AT$7&lt;=$F49),($D49/$G49),0))),IF(AND(AT$7&gt;=$E49,AT$7&lt;=$F49),($D49/$G49),0))</f>
        <v>H</v>
      </c>
      <c r="AU49" s="34" t="str">
        <f>IF(Data!$C$2&gt;0,(IF(OR(AU$5=Data!$F$2,AU$5=Data!$G$2,(IF(COUNTIF(Data!$A$2:$A$939,AU$7),AU$7=(VLOOKUP(AU$7,Data!$A$2:$A$852,1,FALSE)),0))),"H",IF(AND(AU$7&gt;=$E49,AU$7&lt;=$F49),($D49/$G49),0))),IF(AND(AU$7&gt;=$E49,AU$7&lt;=$F49),($D49/$G49),0))</f>
        <v>H</v>
      </c>
      <c r="AV49" s="34">
        <f>IF(Data!$C$2&gt;0,(IF(OR(AV$5=Data!$F$2,AV$5=Data!$G$2,(IF(COUNTIF(Data!$A$2:$A$939,AV$7),AV$7=(VLOOKUP(AV$7,Data!$A$2:$A$852,1,FALSE)),0))),"H",IF(AND(AV$7&gt;=$E49,AV$7&lt;=$F49),($D49/$G49),0))),IF(AND(AV$7&gt;=$E49,AV$7&lt;=$F49),($D49/$G49),0))</f>
        <v>0</v>
      </c>
      <c r="AW49" s="34">
        <f>IF(Data!$C$2&gt;0,(IF(OR(AW$5=Data!$F$2,AW$5=Data!$G$2,(IF(COUNTIF(Data!$A$2:$A$939,AW$7),AW$7=(VLOOKUP(AW$7,Data!$A$2:$A$852,1,FALSE)),0))),"H",IF(AND(AW$7&gt;=$E49,AW$7&lt;=$F49),($D49/$G49),0))),IF(AND(AW$7&gt;=$E49,AW$7&lt;=$F49),($D49/$G49),0))</f>
        <v>0</v>
      </c>
      <c r="AX49" s="34">
        <f>IF(Data!$C$2&gt;0,(IF(OR(AX$5=Data!$F$2,AX$5=Data!$G$2,(IF(COUNTIF(Data!$A$2:$A$939,AX$7),AX$7=(VLOOKUP(AX$7,Data!$A$2:$A$852,1,FALSE)),0))),"H",IF(AND(AX$7&gt;=$E49,AX$7&lt;=$F49),($D49/$G49),0))),IF(AND(AX$7&gt;=$E49,AX$7&lt;=$F49),($D49/$G49),0))</f>
        <v>0</v>
      </c>
      <c r="AY49" s="34">
        <f>IF(Data!$C$2&gt;0,(IF(OR(AY$5=Data!$F$2,AY$5=Data!$G$2,(IF(COUNTIF(Data!$A$2:$A$939,AY$7),AY$7=(VLOOKUP(AY$7,Data!$A$2:$A$852,1,FALSE)),0))),"H",IF(AND(AY$7&gt;=$E49,AY$7&lt;=$F49),($D49/$G49),0))),IF(AND(AY$7&gt;=$E49,AY$7&lt;=$F49),($D49/$G49),0))</f>
        <v>0</v>
      </c>
      <c r="AZ49" s="34">
        <f>IF(Data!$C$2&gt;0,(IF(OR(AZ$5=Data!$F$2,AZ$5=Data!$G$2,(IF(COUNTIF(Data!$A$2:$A$939,AZ$7),AZ$7=(VLOOKUP(AZ$7,Data!$A$2:$A$852,1,FALSE)),0))),"H",IF(AND(AZ$7&gt;=$E49,AZ$7&lt;=$F49),($D49/$G49),0))),IF(AND(AZ$7&gt;=$E49,AZ$7&lt;=$F49),($D49/$G49),0))</f>
        <v>0</v>
      </c>
      <c r="BA49" s="34" t="str">
        <f>IF(Data!$C$2&gt;0,(IF(OR(BA$5=Data!$F$2,BA$5=Data!$G$2,(IF(COUNTIF(Data!$A$2:$A$939,BA$7),BA$7=(VLOOKUP(BA$7,Data!$A$2:$A$852,1,FALSE)),0))),"H",IF(AND(BA$7&gt;=$E49,BA$7&lt;=$F49),($D49/$G49),0))),IF(AND(BA$7&gt;=$E49,BA$7&lt;=$F49),($D49/$G49),0))</f>
        <v>H</v>
      </c>
      <c r="BB49" s="34" t="str">
        <f>IF(Data!$C$2&gt;0,(IF(OR(BB$5=Data!$F$2,BB$5=Data!$G$2,(IF(COUNTIF(Data!$A$2:$A$939,BB$7),BB$7=(VLOOKUP(BB$7,Data!$A$2:$A$852,1,FALSE)),0))),"H",IF(AND(BB$7&gt;=$E49,BB$7&lt;=$F49),($D49/$G49),0))),IF(AND(BB$7&gt;=$E49,BB$7&lt;=$F49),($D49/$G49),0))</f>
        <v>H</v>
      </c>
      <c r="BC49" s="34">
        <f>IF(Data!$C$2&gt;0,(IF(OR(BC$5=Data!$F$2,BC$5=Data!$G$2,(IF(COUNTIF(Data!$A$2:$A$939,BC$7),BC$7=(VLOOKUP(BC$7,Data!$A$2:$A$852,1,FALSE)),0))),"H",IF(AND(BC$7&gt;=$E49,BC$7&lt;=$F49),($D49/$G49),0))),IF(AND(BC$7&gt;=$E49,BC$7&lt;=$F49),($D49/$G49),0))</f>
        <v>0</v>
      </c>
      <c r="BD49" s="34">
        <f>IF(Data!$C$2&gt;0,(IF(OR(BD$5=Data!$F$2,BD$5=Data!$G$2,(IF(COUNTIF(Data!$A$2:$A$939,BD$7),BD$7=(VLOOKUP(BD$7,Data!$A$2:$A$852,1,FALSE)),0))),"H",IF(AND(BD$7&gt;=$E49,BD$7&lt;=$F49),($D49/$G49),0))),IF(AND(BD$7&gt;=$E49,BD$7&lt;=$F49),($D49/$G49),0))</f>
        <v>0</v>
      </c>
      <c r="BE49" s="34">
        <f>IF(Data!$C$2&gt;0,(IF(OR(BE$5=Data!$F$2,BE$5=Data!$G$2,(IF(COUNTIF(Data!$A$2:$A$939,BE$7),BE$7=(VLOOKUP(BE$7,Data!$A$2:$A$852,1,FALSE)),0))),"H",IF(AND(BE$7&gt;=$E49,BE$7&lt;=$F49),($D49/$G49),0))),IF(AND(BE$7&gt;=$E49,BE$7&lt;=$F49),($D49/$G49),0))</f>
        <v>0</v>
      </c>
      <c r="BF49" s="34">
        <f>IF(Data!$C$2&gt;0,(IF(OR(BF$5=Data!$F$2,BF$5=Data!$G$2,(IF(COUNTIF(Data!$A$2:$A$939,BF$7),BF$7=(VLOOKUP(BF$7,Data!$A$2:$A$852,1,FALSE)),0))),"H",IF(AND(BF$7&gt;=$E49,BF$7&lt;=$F49),($D49/$G49),0))),IF(AND(BF$7&gt;=$E49,BF$7&lt;=$F49),($D49/$G49),0))</f>
        <v>0</v>
      </c>
      <c r="BG49" s="34">
        <f>IF(Data!$C$2&gt;0,(IF(OR(BG$5=Data!$F$2,BG$5=Data!$G$2,(IF(COUNTIF(Data!$A$2:$A$939,BG$7),BG$7=(VLOOKUP(BG$7,Data!$A$2:$A$852,1,FALSE)),0))),"H",IF(AND(BG$7&gt;=$E49,BG$7&lt;=$F49),($D49/$G49),0))),IF(AND(BG$7&gt;=$E49,BG$7&lt;=$F49),($D49/$G49),0))</f>
        <v>0</v>
      </c>
      <c r="BH49" s="34" t="str">
        <f>IF(Data!$C$2&gt;0,(IF(OR(BH$5=Data!$F$2,BH$5=Data!$G$2,(IF(COUNTIF(Data!$A$2:$A$939,BH$7),BH$7=(VLOOKUP(BH$7,Data!$A$2:$A$852,1,FALSE)),0))),"H",IF(AND(BH$7&gt;=$E49,BH$7&lt;=$F49),($D49/$G49),0))),IF(AND(BH$7&gt;=$E49,BH$7&lt;=$F49),($D49/$G49),0))</f>
        <v>H</v>
      </c>
      <c r="BI49" s="34" t="str">
        <f>IF(Data!$C$2&gt;0,(IF(OR(BI$5=Data!$F$2,BI$5=Data!$G$2,(IF(COUNTIF(Data!$A$2:$A$939,BI$7),BI$7=(VLOOKUP(BI$7,Data!$A$2:$A$852,1,FALSE)),0))),"H",IF(AND(BI$7&gt;=$E49,BI$7&lt;=$F49),($D49/$G49),0))),IF(AND(BI$7&gt;=$E49,BI$7&lt;=$F49),($D49/$G49),0))</f>
        <v>H</v>
      </c>
      <c r="BJ49" s="34">
        <f>IF(Data!$C$2&gt;0,(IF(OR(BJ$5=Data!$F$2,BJ$5=Data!$G$2,(IF(COUNTIF(Data!$A$2:$A$939,BJ$7),BJ$7=(VLOOKUP(BJ$7,Data!$A$2:$A$852,1,FALSE)),0))),"H",IF(AND(BJ$7&gt;=$E49,BJ$7&lt;=$F49),($D49/$G49),0))),IF(AND(BJ$7&gt;=$E49,BJ$7&lt;=$F49),($D49/$G49),0))</f>
        <v>0</v>
      </c>
      <c r="BK49" s="34">
        <f>IF(Data!$C$2&gt;0,(IF(OR(BK$5=Data!$F$2,BK$5=Data!$G$2,(IF(COUNTIF(Data!$A$2:$A$939,BK$7),BK$7=(VLOOKUP(BK$7,Data!$A$2:$A$852,1,FALSE)),0))),"H",IF(AND(BK$7&gt;=$E49,BK$7&lt;=$F49),($D49/$G49),0))),IF(AND(BK$7&gt;=$E49,BK$7&lt;=$F49),($D49/$G49),0))</f>
        <v>0</v>
      </c>
      <c r="BL49" s="34">
        <f>IF(Data!$C$2&gt;0,(IF(OR(BL$5=Data!$F$2,BL$5=Data!$G$2,(IF(COUNTIF(Data!$A$2:$A$939,BL$7),BL$7=(VLOOKUP(BL$7,Data!$A$2:$A$852,1,FALSE)),0))),"H",IF(AND(BL$7&gt;=$E49,BL$7&lt;=$F49),($D49/$G49),0))),IF(AND(BL$7&gt;=$E49,BL$7&lt;=$F49),($D49/$G49),0))</f>
        <v>0</v>
      </c>
      <c r="BM49" s="34">
        <f>IF(Data!$C$2&gt;0,(IF(OR(BM$5=Data!$F$2,BM$5=Data!$G$2,(IF(COUNTIF(Data!$A$2:$A$939,BM$7),BM$7=(VLOOKUP(BM$7,Data!$A$2:$A$852,1,FALSE)),0))),"H",IF(AND(BM$7&gt;=$E49,BM$7&lt;=$F49),($D49/$G49),0))),IF(AND(BM$7&gt;=$E49,BM$7&lt;=$F49),($D49/$G49),0))</f>
        <v>0</v>
      </c>
      <c r="BN49" s="34">
        <f>IF(Data!$C$2&gt;0,(IF(OR(BN$5=Data!$F$2,BN$5=Data!$G$2,(IF(COUNTIF(Data!$A$2:$A$939,BN$7),BN$7=(VLOOKUP(BN$7,Data!$A$2:$A$852,1,FALSE)),0))),"H",IF(AND(BN$7&gt;=$E49,BN$7&lt;=$F49),($D49/$G49),0))),IF(AND(BN$7&gt;=$E49,BN$7&lt;=$F49),($D49/$G49),0))</f>
        <v>0</v>
      </c>
      <c r="BO49" s="34" t="str">
        <f>IF(Data!$C$2&gt;0,(IF(OR(BO$5=Data!$F$2,BO$5=Data!$G$2,(IF(COUNTIF(Data!$A$2:$A$939,BO$7),BO$7=(VLOOKUP(BO$7,Data!$A$2:$A$852,1,FALSE)),0))),"H",IF(AND(BO$7&gt;=$E49,BO$7&lt;=$F49),($D49/$G49),0))),IF(AND(BO$7&gt;=$E49,BO$7&lt;=$F49),($D49/$G49),0))</f>
        <v>H</v>
      </c>
      <c r="BP49" s="34" t="str">
        <f>IF(Data!$C$2&gt;0,(IF(OR(BP$5=Data!$F$2,BP$5=Data!$G$2,(IF(COUNTIF(Data!$A$2:$A$939,BP$7),BP$7=(VLOOKUP(BP$7,Data!$A$2:$A$852,1,FALSE)),0))),"H",IF(AND(BP$7&gt;=$E49,BP$7&lt;=$F49),($D49/$G49),0))),IF(AND(BP$7&gt;=$E49,BP$7&lt;=$F49),($D49/$G49),0))</f>
        <v>H</v>
      </c>
      <c r="BQ49" s="34">
        <f>IF(Data!$C$2&gt;0,(IF(OR(BQ$5=Data!$F$2,BQ$5=Data!$G$2,(IF(COUNTIF(Data!$A$2:$A$939,BQ$7),BQ$7=(VLOOKUP(BQ$7,Data!$A$2:$A$852,1,FALSE)),0))),"H",IF(AND(BQ$7&gt;=$E49,BQ$7&lt;=$F49),($D49/$G49),0))),IF(AND(BQ$7&gt;=$E49,BQ$7&lt;=$F49),($D49/$G49),0))</f>
        <v>0</v>
      </c>
      <c r="BR49" s="34">
        <f>IF(Data!$C$2&gt;0,(IF(OR(BR$5=Data!$F$2,BR$5=Data!$G$2,(IF(COUNTIF(Data!$A$2:$A$939,BR$7),BR$7=(VLOOKUP(BR$7,Data!$A$2:$A$852,1,FALSE)),0))),"H",IF(AND(BR$7&gt;=$E49,BR$7&lt;=$F49),($D49/$G49),0))),IF(AND(BR$7&gt;=$E49,BR$7&lt;=$F49),($D49/$G49),0))</f>
        <v>0</v>
      </c>
      <c r="BS49" s="34">
        <f>IF(Data!$C$2&gt;0,(IF(OR(BS$5=Data!$F$2,BS$5=Data!$G$2,(IF(COUNTIF(Data!$A$2:$A$939,BS$7),BS$7=(VLOOKUP(BS$7,Data!$A$2:$A$852,1,FALSE)),0))),"H",IF(AND(BS$7&gt;=$E49,BS$7&lt;=$F49),($D49/$G49),0))),IF(AND(BS$7&gt;=$E49,BS$7&lt;=$F49),($D49/$G49),0))</f>
        <v>0</v>
      </c>
      <c r="BT49" s="34">
        <f>IF(Data!$C$2&gt;0,(IF(OR(BT$5=Data!$F$2,BT$5=Data!$G$2,(IF(COUNTIF(Data!$A$2:$A$939,BT$7),BT$7=(VLOOKUP(BT$7,Data!$A$2:$A$852,1,FALSE)),0))),"H",IF(AND(BT$7&gt;=$E49,BT$7&lt;=$F49),($D49/$G49),0))),IF(AND(BT$7&gt;=$E49,BT$7&lt;=$F49),($D49/$G49),0))</f>
        <v>0</v>
      </c>
      <c r="BU49" s="34">
        <f>IF(Data!$C$2&gt;0,(IF(OR(BU$5=Data!$F$2,BU$5=Data!$G$2,(IF(COUNTIF(Data!$A$2:$A$939,BU$7),BU$7=(VLOOKUP(BU$7,Data!$A$2:$A$852,1,FALSE)),0))),"H",IF(AND(BU$7&gt;=$E49,BU$7&lt;=$F49),($D49/$G49),0))),IF(AND(BU$7&gt;=$E49,BU$7&lt;=$F49),($D49/$G49),0))</f>
        <v>0</v>
      </c>
      <c r="BV49" s="34" t="str">
        <f>IF(Data!$C$2&gt;0,(IF(OR(BV$5=Data!$F$2,BV$5=Data!$G$2,(IF(COUNTIF(Data!$A$2:$A$939,BV$7),BV$7=(VLOOKUP(BV$7,Data!$A$2:$A$852,1,FALSE)),0))),"H",IF(AND(BV$7&gt;=$E49,BV$7&lt;=$F49),($D49/$G49),0))),IF(AND(BV$7&gt;=$E49,BV$7&lt;=$F49),($D49/$G49),0))</f>
        <v>H</v>
      </c>
      <c r="BW49" s="34" t="str">
        <f>IF(Data!$C$2&gt;0,(IF(OR(BW$5=Data!$F$2,BW$5=Data!$G$2,(IF(COUNTIF(Data!$A$2:$A$939,BW$7),BW$7=(VLOOKUP(BW$7,Data!$A$2:$A$852,1,FALSE)),0))),"H",IF(AND(BW$7&gt;=$E49,BW$7&lt;=$F49),($D49/$G49),0))),IF(AND(BW$7&gt;=$E49,BW$7&lt;=$F49),($D49/$G49),0))</f>
        <v>H</v>
      </c>
      <c r="BX49" s="34">
        <f>IF(Data!$C$2&gt;0,(IF(OR(BX$5=Data!$F$2,BX$5=Data!$G$2,(IF(COUNTIF(Data!$A$2:$A$939,BX$7),BX$7=(VLOOKUP(BX$7,Data!$A$2:$A$852,1,FALSE)),0))),"H",IF(AND(BX$7&gt;=$E49,BX$7&lt;=$F49),($D49/$G49),0))),IF(AND(BX$7&gt;=$E49,BX$7&lt;=$F49),($D49/$G49),0))</f>
        <v>0</v>
      </c>
      <c r="BY49" s="34">
        <f>IF(Data!$C$2&gt;0,(IF(OR(BY$5=Data!$F$2,BY$5=Data!$G$2,(IF(COUNTIF(Data!$A$2:$A$939,BY$7),BY$7=(VLOOKUP(BY$7,Data!$A$2:$A$852,1,FALSE)),0))),"H",IF(AND(BY$7&gt;=$E49,BY$7&lt;=$F49),($D49/$G49),0))),IF(AND(BY$7&gt;=$E49,BY$7&lt;=$F49),($D49/$G49),0))</f>
        <v>0</v>
      </c>
      <c r="BZ49" s="34">
        <f>IF(Data!$C$2&gt;0,(IF(OR(BZ$5=Data!$F$2,BZ$5=Data!$G$2,(IF(COUNTIF(Data!$A$2:$A$939,BZ$7),BZ$7=(VLOOKUP(BZ$7,Data!$A$2:$A$852,1,FALSE)),0))),"H",IF(AND(BZ$7&gt;=$E49,BZ$7&lt;=$F49),($D49/$G49),0))),IF(AND(BZ$7&gt;=$E49,BZ$7&lt;=$F49),($D49/$G49),0))</f>
        <v>0</v>
      </c>
      <c r="CA49" s="34">
        <f>IF(Data!$C$2&gt;0,(IF(OR(CA$5=Data!$F$2,CA$5=Data!$G$2,(IF(COUNTIF(Data!$A$2:$A$939,CA$7),CA$7=(VLOOKUP(CA$7,Data!$A$2:$A$852,1,FALSE)),0))),"H",IF(AND(CA$7&gt;=$E49,CA$7&lt;=$F49),($D49/$G49),0))),IF(AND(CA$7&gt;=$E49,CA$7&lt;=$F49),($D49/$G49),0))</f>
        <v>0</v>
      </c>
      <c r="CB49" s="34">
        <f>IF(Data!$C$2&gt;0,(IF(OR(CB$5=Data!$F$2,CB$5=Data!$G$2,(IF(COUNTIF(Data!$A$2:$A$939,CB$7),CB$7=(VLOOKUP(CB$7,Data!$A$2:$A$852,1,FALSE)),0))),"H",IF(AND(CB$7&gt;=$E49,CB$7&lt;=$F49),($D49/$G49),0))),IF(AND(CB$7&gt;=$E49,CB$7&lt;=$F49),($D49/$G49),0))</f>
        <v>0</v>
      </c>
      <c r="CC49" s="34" t="str">
        <f>IF(Data!$C$2&gt;0,(IF(OR(CC$5=Data!$F$2,CC$5=Data!$G$2,(IF(COUNTIF(Data!$A$2:$A$939,CC$7),CC$7=(VLOOKUP(CC$7,Data!$A$2:$A$852,1,FALSE)),0))),"H",IF(AND(CC$7&gt;=$E49,CC$7&lt;=$F49),($D49/$G49),0))),IF(AND(CC$7&gt;=$E49,CC$7&lt;=$F49),($D49/$G49),0))</f>
        <v>H</v>
      </c>
      <c r="CD49" s="34" t="str">
        <f>IF(Data!$C$2&gt;0,(IF(OR(CD$5=Data!$F$2,CD$5=Data!$G$2,(IF(COUNTIF(Data!$A$2:$A$939,CD$7),CD$7=(VLOOKUP(CD$7,Data!$A$2:$A$852,1,FALSE)),0))),"H",IF(AND(CD$7&gt;=$E49,CD$7&lt;=$F49),($D49/$G49),0))),IF(AND(CD$7&gt;=$E49,CD$7&lt;=$F49),($D49/$G49),0))</f>
        <v>H</v>
      </c>
      <c r="CE49" s="34">
        <f>IF(Data!$C$2&gt;0,(IF(OR(CE$5=Data!$F$2,CE$5=Data!$G$2,(IF(COUNTIF(Data!$A$2:$A$939,CE$7),CE$7=(VLOOKUP(CE$7,Data!$A$2:$A$852,1,FALSE)),0))),"H",IF(AND(CE$7&gt;=$E49,CE$7&lt;=$F49),($D49/$G49),0))),IF(AND(CE$7&gt;=$E49,CE$7&lt;=$F49),($D49/$G49),0))</f>
        <v>0</v>
      </c>
      <c r="CF49" s="34">
        <f>IF(Data!$C$2&gt;0,(IF(OR(CF$5=Data!$F$2,CF$5=Data!$G$2,(IF(COUNTIF(Data!$A$2:$A$939,CF$7),CF$7=(VLOOKUP(CF$7,Data!$A$2:$A$852,1,FALSE)),0))),"H",IF(AND(CF$7&gt;=$E49,CF$7&lt;=$F49),($D49/$G49),0))),IF(AND(CF$7&gt;=$E49,CF$7&lt;=$F49),($D49/$G49),0))</f>
        <v>0</v>
      </c>
      <c r="CG49" s="34">
        <f>IF(Data!$C$2&gt;0,(IF(OR(CG$5=Data!$F$2,CG$5=Data!$G$2,(IF(COUNTIF(Data!$A$2:$A$939,CG$7),CG$7=(VLOOKUP(CG$7,Data!$A$2:$A$852,1,FALSE)),0))),"H",IF(AND(CG$7&gt;=$E49,CG$7&lt;=$F49),($D49/$G49),0))),IF(AND(CG$7&gt;=$E49,CG$7&lt;=$F49),($D49/$G49),0))</f>
        <v>0</v>
      </c>
      <c r="CH49" s="34">
        <f>IF(Data!$C$2&gt;0,(IF(OR(CH$5=Data!$F$2,CH$5=Data!$G$2,(IF(COUNTIF(Data!$A$2:$A$939,CH$7),CH$7=(VLOOKUP(CH$7,Data!$A$2:$A$852,1,FALSE)),0))),"H",IF(AND(CH$7&gt;=$E49,CH$7&lt;=$F49),($D49/$G49),0))),IF(AND(CH$7&gt;=$E49,CH$7&lt;=$F49),($D49/$G49),0))</f>
        <v>0</v>
      </c>
      <c r="CI49" s="34">
        <f>IF(Data!$C$2&gt;0,(IF(OR(CI$5=Data!$F$2,CI$5=Data!$G$2,(IF(COUNTIF(Data!$A$2:$A$939,CI$7),CI$7=(VLOOKUP(CI$7,Data!$A$2:$A$852,1,FALSE)),0))),"H",IF(AND(CI$7&gt;=$E49,CI$7&lt;=$F49),($D49/$G49),0))),IF(AND(CI$7&gt;=$E49,CI$7&lt;=$F49),($D49/$G49),0))</f>
        <v>0</v>
      </c>
      <c r="CJ49" s="34" t="str">
        <f>IF(Data!$C$2&gt;0,(IF(OR(CJ$5=Data!$F$2,CJ$5=Data!$G$2,(IF(COUNTIF(Data!$A$2:$A$939,CJ$7),CJ$7=(VLOOKUP(CJ$7,Data!$A$2:$A$852,1,FALSE)),0))),"H",IF(AND(CJ$7&gt;=$E49,CJ$7&lt;=$F49),($D49/$G49),0))),IF(AND(CJ$7&gt;=$E49,CJ$7&lt;=$F49),($D49/$G49),0))</f>
        <v>H</v>
      </c>
      <c r="CK49" s="34" t="str">
        <f>IF(Data!$C$2&gt;0,(IF(OR(CK$5=Data!$F$2,CK$5=Data!$G$2,(IF(COUNTIF(Data!$A$2:$A$939,CK$7),CK$7=(VLOOKUP(CK$7,Data!$A$2:$A$852,1,FALSE)),0))),"H",IF(AND(CK$7&gt;=$E49,CK$7&lt;=$F49),($D49/$G49),0))),IF(AND(CK$7&gt;=$E49,CK$7&lt;=$F49),($D49/$G49),0))</f>
        <v>H</v>
      </c>
      <c r="CL49" s="34">
        <f>IF(Data!$C$2&gt;0,(IF(OR(CL$5=Data!$F$2,CL$5=Data!$G$2,(IF(COUNTIF(Data!$A$2:$A$939,CL$7),CL$7=(VLOOKUP(CL$7,Data!$A$2:$A$852,1,FALSE)),0))),"H",IF(AND(CL$7&gt;=$E49,CL$7&lt;=$F49),($D49/$G49),0))),IF(AND(CL$7&gt;=$E49,CL$7&lt;=$F49),($D49/$G49),0))</f>
        <v>0</v>
      </c>
      <c r="CM49" s="34">
        <f>IF(Data!$C$2&gt;0,(IF(OR(CM$5=Data!$F$2,CM$5=Data!$G$2,(IF(COUNTIF(Data!$A$2:$A$939,CM$7),CM$7=(VLOOKUP(CM$7,Data!$A$2:$A$852,1,FALSE)),0))),"H",IF(AND(CM$7&gt;=$E49,CM$7&lt;=$F49),($D49/$G49),0))),IF(AND(CM$7&gt;=$E49,CM$7&lt;=$F49),($D49/$G49),0))</f>
        <v>0</v>
      </c>
      <c r="CN49" s="34">
        <f>IF(Data!$C$2&gt;0,(IF(OR(CN$5=Data!$F$2,CN$5=Data!$G$2,(IF(COUNTIF(Data!$A$2:$A$939,CN$7),CN$7=(VLOOKUP(CN$7,Data!$A$2:$A$852,1,FALSE)),0))),"H",IF(AND(CN$7&gt;=$E49,CN$7&lt;=$F49),($D49/$G49),0))),IF(AND(CN$7&gt;=$E49,CN$7&lt;=$F49),($D49/$G49),0))</f>
        <v>0</v>
      </c>
      <c r="CO49" s="34">
        <f>IF(Data!$C$2&gt;0,(IF(OR(CO$5=Data!$F$2,CO$5=Data!$G$2,(IF(COUNTIF(Data!$A$2:$A$939,CO$7),CO$7=(VLOOKUP(CO$7,Data!$A$2:$A$852,1,FALSE)),0))),"H",IF(AND(CO$7&gt;=$E49,CO$7&lt;=$F49),($D49/$G49),0))),IF(AND(CO$7&gt;=$E49,CO$7&lt;=$F49),($D49/$G49),0))</f>
        <v>0</v>
      </c>
      <c r="CP49" s="34">
        <f>IF(Data!$C$2&gt;0,(IF(OR(CP$5=Data!$F$2,CP$5=Data!$G$2,(IF(COUNTIF(Data!$A$2:$A$939,CP$7),CP$7=(VLOOKUP(CP$7,Data!$A$2:$A$852,1,FALSE)),0))),"H",IF(AND(CP$7&gt;=$E49,CP$7&lt;=$F49),($D49/$G49),0))),IF(AND(CP$7&gt;=$E49,CP$7&lt;=$F49),($D49/$G49),0))</f>
        <v>0</v>
      </c>
      <c r="CQ49" s="34" t="str">
        <f>IF(Data!$C$2&gt;0,(IF(OR(CQ$5=Data!$F$2,CQ$5=Data!$G$2,(IF(COUNTIF(Data!$A$2:$A$939,CQ$7),CQ$7=(VLOOKUP(CQ$7,Data!$A$2:$A$852,1,FALSE)),0))),"H",IF(AND(CQ$7&gt;=$E49,CQ$7&lt;=$F49),($D49/$G49),0))),IF(AND(CQ$7&gt;=$E49,CQ$7&lt;=$F49),($D49/$G49),0))</f>
        <v>H</v>
      </c>
      <c r="CR49" s="34" t="str">
        <f>IF(Data!$C$2&gt;0,(IF(OR(CR$5=Data!$F$2,CR$5=Data!$G$2,(IF(COUNTIF(Data!$A$2:$A$939,CR$7),CR$7=(VLOOKUP(CR$7,Data!$A$2:$A$852,1,FALSE)),0))),"H",IF(AND(CR$7&gt;=$E49,CR$7&lt;=$F49),($D49/$G49),0))),IF(AND(CR$7&gt;=$E49,CR$7&lt;=$F49),($D49/$G49),0))</f>
        <v>H</v>
      </c>
      <c r="CS49" s="34">
        <f>IF(Data!$C$2&gt;0,(IF(OR(CS$5=Data!$F$2,CS$5=Data!$G$2,(IF(COUNTIF(Data!$A$2:$A$939,CS$7),CS$7=(VLOOKUP(CS$7,Data!$A$2:$A$852,1,FALSE)),0))),"H",IF(AND(CS$7&gt;=$E49,CS$7&lt;=$F49),($D49/$G49),0))),IF(AND(CS$7&gt;=$E49,CS$7&lt;=$F49),($D49/$G49),0))</f>
        <v>0</v>
      </c>
      <c r="CT49" s="34">
        <f>IF(Data!$C$2&gt;0,(IF(OR(CT$5=Data!$F$2,CT$5=Data!$G$2,(IF(COUNTIF(Data!$A$2:$A$939,CT$7),CT$7=(VLOOKUP(CT$7,Data!$A$2:$A$852,1,FALSE)),0))),"H",IF(AND(CT$7&gt;=$E49,CT$7&lt;=$F49),($D49/$G49),0))),IF(AND(CT$7&gt;=$E49,CT$7&lt;=$F49),($D49/$G49),0))</f>
        <v>0</v>
      </c>
      <c r="CU49" s="34">
        <f>IF(Data!$C$2&gt;0,(IF(OR(CU$5=Data!$F$2,CU$5=Data!$G$2,(IF(COUNTIF(Data!$A$2:$A$939,CU$7),CU$7=(VLOOKUP(CU$7,Data!$A$2:$A$852,1,FALSE)),0))),"H",IF(AND(CU$7&gt;=$E49,CU$7&lt;=$F49),($D49/$G49),0))),IF(AND(CU$7&gt;=$E49,CU$7&lt;=$F49),($D49/$G49),0))</f>
        <v>0</v>
      </c>
      <c r="CV49" s="34">
        <f>IF(Data!$C$2&gt;0,(IF(OR(CV$5=Data!$F$2,CV$5=Data!$G$2,(IF(COUNTIF(Data!$A$2:$A$939,CV$7),CV$7=(VLOOKUP(CV$7,Data!$A$2:$A$852,1,FALSE)),0))),"H",IF(AND(CV$7&gt;=$E49,CV$7&lt;=$F49),($D49/$G49),0))),IF(AND(CV$7&gt;=$E49,CV$7&lt;=$F49),($D49/$G49),0))</f>
        <v>0</v>
      </c>
      <c r="CW49" s="34">
        <f>IF(Data!$C$2&gt;0,(IF(OR(CW$5=Data!$F$2,CW$5=Data!$G$2,(IF(COUNTIF(Data!$A$2:$A$939,CW$7),CW$7=(VLOOKUP(CW$7,Data!$A$2:$A$852,1,FALSE)),0))),"H",IF(AND(CW$7&gt;=$E49,CW$7&lt;=$F49),($D49/$G49),0))),IF(AND(CW$7&gt;=$E49,CW$7&lt;=$F49),($D49/$G49),0))</f>
        <v>0</v>
      </c>
      <c r="CX49" s="34" t="str">
        <f>IF(Data!$C$2&gt;0,(IF(OR(CX$5=Data!$F$2,CX$5=Data!$G$2,(IF(COUNTIF(Data!$A$2:$A$939,CX$7),CX$7=(VLOOKUP(CX$7,Data!$A$2:$A$852,1,FALSE)),0))),"H",IF(AND(CX$7&gt;=$E49,CX$7&lt;=$F49),($D49/$G49),0))),IF(AND(CX$7&gt;=$E49,CX$7&lt;=$F49),($D49/$G49),0))</f>
        <v>H</v>
      </c>
      <c r="CY49" s="34" t="str">
        <f>IF(Data!$C$2&gt;0,(IF(OR(CY$5=Data!$F$2,CY$5=Data!$G$2,(IF(COUNTIF(Data!$A$2:$A$939,CY$7),CY$7=(VLOOKUP(CY$7,Data!$A$2:$A$852,1,FALSE)),0))),"H",IF(AND(CY$7&gt;=$E49,CY$7&lt;=$F49),($D49/$G49),0))),IF(AND(CY$7&gt;=$E49,CY$7&lt;=$F49),($D49/$G49),0))</f>
        <v>H</v>
      </c>
      <c r="CZ49" s="34">
        <f>IF(Data!$C$2&gt;0,(IF(OR(CZ$5=Data!$F$2,CZ$5=Data!$G$2,(IF(COUNTIF(Data!$A$2:$A$939,CZ$7),CZ$7=(VLOOKUP(CZ$7,Data!$A$2:$A$852,1,FALSE)),0))),"H",IF(AND(CZ$7&gt;=$E49,CZ$7&lt;=$F49),($D49/$G49),0))),IF(AND(CZ$7&gt;=$E49,CZ$7&lt;=$F49),($D49/$G49),0))</f>
        <v>0</v>
      </c>
      <c r="DA49" s="34">
        <f>IF(Data!$C$2&gt;0,(IF(OR(DA$5=Data!$F$2,DA$5=Data!$G$2,(IF(COUNTIF(Data!$A$2:$A$939,DA$7),DA$7=(VLOOKUP(DA$7,Data!$A$2:$A$852,1,FALSE)),0))),"H",IF(AND(DA$7&gt;=$E49,DA$7&lt;=$F49),($D49/$G49),0))),IF(AND(DA$7&gt;=$E49,DA$7&lt;=$F49),($D49/$G49),0))</f>
        <v>0</v>
      </c>
      <c r="DB49" s="34">
        <f>IF(Data!$C$2&gt;0,(IF(OR(DB$5=Data!$F$2,DB$5=Data!$G$2,(IF(COUNTIF(Data!$A$2:$A$939,DB$7),DB$7=(VLOOKUP(DB$7,Data!$A$2:$A$852,1,FALSE)),0))),"H",IF(AND(DB$7&gt;=$E49,DB$7&lt;=$F49),($D49/$G49),0))),IF(AND(DB$7&gt;=$E49,DB$7&lt;=$F49),($D49/$G49),0))</f>
        <v>0</v>
      </c>
      <c r="DC49" s="34">
        <f>IF(Data!$C$2&gt;0,(IF(OR(DC$5=Data!$F$2,DC$5=Data!$G$2,(IF(COUNTIF(Data!$A$2:$A$939,DC$7),DC$7=(VLOOKUP(DC$7,Data!$A$2:$A$852,1,FALSE)),0))),"H",IF(AND(DC$7&gt;=$E49,DC$7&lt;=$F49),($D49/$G49),0))),IF(AND(DC$7&gt;=$E49,DC$7&lt;=$F49),($D49/$G49),0))</f>
        <v>0</v>
      </c>
      <c r="DD49" s="34">
        <f>IF(Data!$C$2&gt;0,(IF(OR(DD$5=Data!$F$2,DD$5=Data!$G$2,(IF(COUNTIF(Data!$A$2:$A$939,DD$7),DD$7=(VLOOKUP(DD$7,Data!$A$2:$A$852,1,FALSE)),0))),"H",IF(AND(DD$7&gt;=$E49,DD$7&lt;=$F49),($D49/$G49),0))),IF(AND(DD$7&gt;=$E49,DD$7&lt;=$F49),($D49/$G49),0))</f>
        <v>0</v>
      </c>
      <c r="DE49" s="34" t="str">
        <f>IF(Data!$C$2&gt;0,(IF(OR(DE$5=Data!$F$2,DE$5=Data!$G$2,(IF(COUNTIF(Data!$A$2:$A$939,DE$7),DE$7=(VLOOKUP(DE$7,Data!$A$2:$A$852,1,FALSE)),0))),"H",IF(AND(DE$7&gt;=$E49,DE$7&lt;=$F49),($D49/$G49),0))),IF(AND(DE$7&gt;=$E49,DE$7&lt;=$F49),($D49/$G49),0))</f>
        <v>H</v>
      </c>
      <c r="DF49" s="34" t="str">
        <f>IF(Data!$C$2&gt;0,(IF(OR(DF$5=Data!$F$2,DF$5=Data!$G$2,(IF(COUNTIF(Data!$A$2:$A$939,DF$7),DF$7=(VLOOKUP(DF$7,Data!$A$2:$A$852,1,FALSE)),0))),"H",IF(AND(DF$7&gt;=$E49,DF$7&lt;=$F49),($D49/$G49),0))),IF(AND(DF$7&gt;=$E49,DF$7&lt;=$F49),($D49/$G49),0))</f>
        <v>H</v>
      </c>
      <c r="DG49" s="34">
        <f>IF(Data!$C$2&gt;0,(IF(OR(DG$5=Data!$F$2,DG$5=Data!$G$2,(IF(COUNTIF(Data!$A$2:$A$939,DG$7),DG$7=(VLOOKUP(DG$7,Data!$A$2:$A$852,1,FALSE)),0))),"H",IF(AND(DG$7&gt;=$E49,DG$7&lt;=$F49),($D49/$G49),0))),IF(AND(DG$7&gt;=$E49,DG$7&lt;=$F49),($D49/$G49),0))</f>
        <v>0</v>
      </c>
      <c r="DH49" s="34">
        <f>IF(Data!$C$2&gt;0,(IF(OR(DH$5=Data!$F$2,DH$5=Data!$G$2,(IF(COUNTIF(Data!$A$2:$A$939,DH$7),DH$7=(VLOOKUP(DH$7,Data!$A$2:$A$852,1,FALSE)),0))),"H",IF(AND(DH$7&gt;=$E49,DH$7&lt;=$F49),($D49/$G49),0))),IF(AND(DH$7&gt;=$E49,DH$7&lt;=$F49),($D49/$G49),0))</f>
        <v>0</v>
      </c>
      <c r="DI49" s="34">
        <f>IF(Data!$C$2&gt;0,(IF(OR(DI$5=Data!$F$2,DI$5=Data!$G$2,(IF(COUNTIF(Data!$A$2:$A$939,DI$7),DI$7=(VLOOKUP(DI$7,Data!$A$2:$A$852,1,FALSE)),0))),"H",IF(AND(DI$7&gt;=$E49,DI$7&lt;=$F49),($D49/$G49),0))),IF(AND(DI$7&gt;=$E49,DI$7&lt;=$F49),($D49/$G49),0))</f>
        <v>0</v>
      </c>
      <c r="DJ49" s="34">
        <f>IF(Data!$C$2&gt;0,(IF(OR(DJ$5=Data!$F$2,DJ$5=Data!$G$2,(IF(COUNTIF(Data!$A$2:$A$939,DJ$7),DJ$7=(VLOOKUP(DJ$7,Data!$A$2:$A$852,1,FALSE)),0))),"H",IF(AND(DJ$7&gt;=$E49,DJ$7&lt;=$F49),($D49/$G49),0))),IF(AND(DJ$7&gt;=$E49,DJ$7&lt;=$F49),($D49/$G49),0))</f>
        <v>0</v>
      </c>
      <c r="DK49" s="34">
        <f>IF(Data!$C$2&gt;0,(IF(OR(DK$5=Data!$F$2,DK$5=Data!$G$2,(IF(COUNTIF(Data!$A$2:$A$939,DK$7),DK$7=(VLOOKUP(DK$7,Data!$A$2:$A$852,1,FALSE)),0))),"H",IF(AND(DK$7&gt;=$E49,DK$7&lt;=$F49),($D49/$G49),0))),IF(AND(DK$7&gt;=$E49,DK$7&lt;=$F49),($D49/$G49),0))</f>
        <v>0</v>
      </c>
      <c r="DL49" s="34" t="str">
        <f>IF(Data!$C$2&gt;0,(IF(OR(DL$5=Data!$F$2,DL$5=Data!$G$2,(IF(COUNTIF(Data!$A$2:$A$939,DL$7),DL$7=(VLOOKUP(DL$7,Data!$A$2:$A$852,1,FALSE)),0))),"H",IF(AND(DL$7&gt;=$E49,DL$7&lt;=$F49),($D49/$G49),0))),IF(AND(DL$7&gt;=$E49,DL$7&lt;=$F49),($D49/$G49),0))</f>
        <v>H</v>
      </c>
      <c r="DM49" s="34" t="str">
        <f>IF(Data!$C$2&gt;0,(IF(OR(DM$5=Data!$F$2,DM$5=Data!$G$2,(IF(COUNTIF(Data!$A$2:$A$939,DM$7),DM$7=(VLOOKUP(DM$7,Data!$A$2:$A$852,1,FALSE)),0))),"H",IF(AND(DM$7&gt;=$E49,DM$7&lt;=$F49),($D49/$G49),0))),IF(AND(DM$7&gt;=$E49,DM$7&lt;=$F49),($D49/$G49),0))</f>
        <v>H</v>
      </c>
      <c r="DN49" s="34">
        <f>IF(Data!$C$2&gt;0,(IF(OR(DN$5=Data!$F$2,DN$5=Data!$G$2,(IF(COUNTIF(Data!$A$2:$A$939,DN$7),DN$7=(VLOOKUP(DN$7,Data!$A$2:$A$852,1,FALSE)),0))),"H",IF(AND(DN$7&gt;=$E49,DN$7&lt;=$F49),($D49/$G49),0))),IF(AND(DN$7&gt;=$E49,DN$7&lt;=$F49),($D49/$G49),0))</f>
        <v>0</v>
      </c>
      <c r="DO49" s="34">
        <f>IF(Data!$C$2&gt;0,(IF(OR(DO$5=Data!$F$2,DO$5=Data!$G$2,(IF(COUNTIF(Data!$A$2:$A$939,DO$7),DO$7=(VLOOKUP(DO$7,Data!$A$2:$A$852,1,FALSE)),0))),"H",IF(AND(DO$7&gt;=$E49,DO$7&lt;=$F49),($D49/$G49),0))),IF(AND(DO$7&gt;=$E49,DO$7&lt;=$F49),($D49/$G49),0))</f>
        <v>0</v>
      </c>
      <c r="DP49" s="34">
        <f>IF(Data!$C$2&gt;0,(IF(OR(DP$5=Data!$F$2,DP$5=Data!$G$2,(IF(COUNTIF(Data!$A$2:$A$939,DP$7),DP$7=(VLOOKUP(DP$7,Data!$A$2:$A$852,1,FALSE)),0))),"H",IF(AND(DP$7&gt;=$E49,DP$7&lt;=$F49),($D49/$G49),0))),IF(AND(DP$7&gt;=$E49,DP$7&lt;=$F49),($D49/$G49),0))</f>
        <v>0</v>
      </c>
      <c r="DQ49" s="34">
        <f>IF(Data!$C$2&gt;0,(IF(OR(DQ$5=Data!$F$2,DQ$5=Data!$G$2,(IF(COUNTIF(Data!$A$2:$A$939,DQ$7),DQ$7=(VLOOKUP(DQ$7,Data!$A$2:$A$852,1,FALSE)),0))),"H",IF(AND(DQ$7&gt;=$E49,DQ$7&lt;=$F49),($D49/$G49),0))),IF(AND(DQ$7&gt;=$E49,DQ$7&lt;=$F49),($D49/$G49),0))</f>
        <v>0</v>
      </c>
      <c r="DR49" s="34">
        <f>IF(Data!$C$2&gt;0,(IF(OR(DR$5=Data!$F$2,DR$5=Data!$G$2,(IF(COUNTIF(Data!$A$2:$A$939,DR$7),DR$7=(VLOOKUP(DR$7,Data!$A$2:$A$852,1,FALSE)),0))),"H",IF(AND(DR$7&gt;=$E49,DR$7&lt;=$F49),($D49/$G49),0))),IF(AND(DR$7&gt;=$E49,DR$7&lt;=$F49),($D49/$G49),0))</f>
        <v>0</v>
      </c>
      <c r="DS49" s="34" t="str">
        <f>IF(Data!$C$2&gt;0,(IF(OR(DS$5=Data!$F$2,DS$5=Data!$G$2,(IF(COUNTIF(Data!$A$2:$A$939,DS$7),DS$7=(VLOOKUP(DS$7,Data!$A$2:$A$852,1,FALSE)),0))),"H",IF(AND(DS$7&gt;=$E49,DS$7&lt;=$F49),($D49/$G49),0))),IF(AND(DS$7&gt;=$E49,DS$7&lt;=$F49),($D49/$G49),0))</f>
        <v>H</v>
      </c>
      <c r="DT49" s="34" t="str">
        <f>IF(Data!$C$2&gt;0,(IF(OR(DT$5=Data!$F$2,DT$5=Data!$G$2,(IF(COUNTIF(Data!$A$2:$A$939,DT$7),DT$7=(VLOOKUP(DT$7,Data!$A$2:$A$852,1,FALSE)),0))),"H",IF(AND(DT$7&gt;=$E49,DT$7&lt;=$F49),($D49/$G49),0))),IF(AND(DT$7&gt;=$E49,DT$7&lt;=$F49),($D49/$G49),0))</f>
        <v>H</v>
      </c>
      <c r="DU49" s="34">
        <f>IF(Data!$C$2&gt;0,(IF(OR(DU$5=Data!$F$2,DU$5=Data!$G$2,(IF(COUNTIF(Data!$A$2:$A$939,DU$7),DU$7=(VLOOKUP(DU$7,Data!$A$2:$A$852,1,FALSE)),0))),"H",IF(AND(DU$7&gt;=$E49,DU$7&lt;=$F49),($D49/$G49),0))),IF(AND(DU$7&gt;=$E49,DU$7&lt;=$F49),($D49/$G49),0))</f>
        <v>0</v>
      </c>
      <c r="DV49" s="34">
        <f>IF(Data!$C$2&gt;0,(IF(OR(DV$5=Data!$F$2,DV$5=Data!$G$2,(IF(COUNTIF(Data!$A$2:$A$939,DV$7),DV$7=(VLOOKUP(DV$7,Data!$A$2:$A$852,1,FALSE)),0))),"H",IF(AND(DV$7&gt;=$E49,DV$7&lt;=$F49),($D49/$G49),0))),IF(AND(DV$7&gt;=$E49,DV$7&lt;=$F49),($D49/$G49),0))</f>
        <v>0</v>
      </c>
      <c r="DW49" s="34">
        <f>IF(Data!$C$2&gt;0,(IF(OR(DW$5=Data!$F$2,DW$5=Data!$G$2,(IF(COUNTIF(Data!$A$2:$A$939,DW$7),DW$7=(VLOOKUP(DW$7,Data!$A$2:$A$852,1,FALSE)),0))),"H",IF(AND(DW$7&gt;=$E49,DW$7&lt;=$F49),($D49/$G49),0))),IF(AND(DW$7&gt;=$E49,DW$7&lt;=$F49),($D49/$G49),0))</f>
        <v>0</v>
      </c>
      <c r="DX49" s="34">
        <f>IF(Data!$C$2&gt;0,(IF(OR(DX$5=Data!$F$2,DX$5=Data!$G$2,(IF(COUNTIF(Data!$A$2:$A$939,DX$7),DX$7=(VLOOKUP(DX$7,Data!$A$2:$A$852,1,FALSE)),0))),"H",IF(AND(DX$7&gt;=$E49,DX$7&lt;=$F49),($D49/$G49),0))),IF(AND(DX$7&gt;=$E49,DX$7&lt;=$F49),($D49/$G49),0))</f>
        <v>0</v>
      </c>
      <c r="DY49" s="34">
        <f>IF(Data!$C$2&gt;0,(IF(OR(DY$5=Data!$F$2,DY$5=Data!$G$2,(IF(COUNTIF(Data!$A$2:$A$939,DY$7),DY$7=(VLOOKUP(DY$7,Data!$A$2:$A$852,1,FALSE)),0))),"H",IF(AND(DY$7&gt;=$E49,DY$7&lt;=$F49),($D49/$G49),0))),IF(AND(DY$7&gt;=$E49,DY$7&lt;=$F49),($D49/$G49),0))</f>
        <v>0</v>
      </c>
      <c r="DZ49" s="34" t="str">
        <f>IF(Data!$C$2&gt;0,(IF(OR(DZ$5=Data!$F$2,DZ$5=Data!$G$2,(IF(COUNTIF(Data!$A$2:$A$939,DZ$7),DZ$7=(VLOOKUP(DZ$7,Data!$A$2:$A$852,1,FALSE)),0))),"H",IF(AND(DZ$7&gt;=$E49,DZ$7&lt;=$F49),($D49/$G49),0))),IF(AND(DZ$7&gt;=$E49,DZ$7&lt;=$F49),($D49/$G49),0))</f>
        <v>H</v>
      </c>
      <c r="EA49" s="34" t="str">
        <f>IF(Data!$C$2&gt;0,(IF(OR(EA$5=Data!$F$2,EA$5=Data!$G$2,(IF(COUNTIF(Data!$A$2:$A$939,EA$7),EA$7=(VLOOKUP(EA$7,Data!$A$2:$A$852,1,FALSE)),0))),"H",IF(AND(EA$7&gt;=$E49,EA$7&lt;=$F49),($D49/$G49),0))),IF(AND(EA$7&gt;=$E49,EA$7&lt;=$F49),($D49/$G49),0))</f>
        <v>H</v>
      </c>
      <c r="EB49" s="34">
        <f>IF(Data!$C$2&gt;0,(IF(OR(EB$5=Data!$F$2,EB$5=Data!$G$2,(IF(COUNTIF(Data!$A$2:$A$939,EB$7),EB$7=(VLOOKUP(EB$7,Data!$A$2:$A$852,1,FALSE)),0))),"H",IF(AND(EB$7&gt;=$E49,EB$7&lt;=$F49),($D49/$G49),0))),IF(AND(EB$7&gt;=$E49,EB$7&lt;=$F49),($D49/$G49),0))</f>
        <v>0</v>
      </c>
      <c r="EC49" s="34">
        <f>IF(Data!$C$2&gt;0,(IF(OR(EC$5=Data!$F$2,EC$5=Data!$G$2,(IF(COUNTIF(Data!$A$2:$A$939,EC$7),EC$7=(VLOOKUP(EC$7,Data!$A$2:$A$852,1,FALSE)),0))),"H",IF(AND(EC$7&gt;=$E49,EC$7&lt;=$F49),($D49/$G49),0))),IF(AND(EC$7&gt;=$E49,EC$7&lt;=$F49),($D49/$G49),0))</f>
        <v>0</v>
      </c>
      <c r="ED49" s="34">
        <f>IF(Data!$C$2&gt;0,(IF(OR(ED$5=Data!$F$2,ED$5=Data!$G$2,(IF(COUNTIF(Data!$A$2:$A$939,ED$7),ED$7=(VLOOKUP(ED$7,Data!$A$2:$A$852,1,FALSE)),0))),"H",IF(AND(ED$7&gt;=$E49,ED$7&lt;=$F49),($D49/$G49),0))),IF(AND(ED$7&gt;=$E49,ED$7&lt;=$F49),($D49/$G49),0))</f>
        <v>0</v>
      </c>
      <c r="EE49" s="34">
        <f>IF(Data!$C$2&gt;0,(IF(OR(EE$5=Data!$F$2,EE$5=Data!$G$2,(IF(COUNTIF(Data!$A$2:$A$939,EE$7),EE$7=(VLOOKUP(EE$7,Data!$A$2:$A$852,1,FALSE)),0))),"H",IF(AND(EE$7&gt;=$E49,EE$7&lt;=$F49),($D49/$G49),0))),IF(AND(EE$7&gt;=$E49,EE$7&lt;=$F49),($D49/$G49),0))</f>
        <v>0</v>
      </c>
      <c r="EF49" s="34">
        <f>IF(Data!$C$2&gt;0,(IF(OR(EF$5=Data!$F$2,EF$5=Data!$G$2,(IF(COUNTIF(Data!$A$2:$A$939,EF$7),EF$7=(VLOOKUP(EF$7,Data!$A$2:$A$852,1,FALSE)),0))),"H",IF(AND(EF$7&gt;=$E49,EF$7&lt;=$F49),($D49/$G49),0))),IF(AND(EF$7&gt;=$E49,EF$7&lt;=$F49),($D49/$G49),0))</f>
        <v>0</v>
      </c>
      <c r="EG49" s="34" t="str">
        <f>IF(Data!$C$2&gt;0,(IF(OR(EG$5=Data!$F$2,EG$5=Data!$G$2,(IF(COUNTIF(Data!$A$2:$A$939,EG$7),EG$7=(VLOOKUP(EG$7,Data!$A$2:$A$852,1,FALSE)),0))),"H",IF(AND(EG$7&gt;=$E49,EG$7&lt;=$F49),($D49/$G49),0))),IF(AND(EG$7&gt;=$E49,EG$7&lt;=$F49),($D49/$G49),0))</f>
        <v>H</v>
      </c>
      <c r="EH49" s="34" t="str">
        <f>IF(Data!$C$2&gt;0,(IF(OR(EH$5=Data!$F$2,EH$5=Data!$G$2,(IF(COUNTIF(Data!$A$2:$A$939,EH$7),EH$7=(VLOOKUP(EH$7,Data!$A$2:$A$852,1,FALSE)),0))),"H",IF(AND(EH$7&gt;=$E49,EH$7&lt;=$F49),($D49/$G49),0))),IF(AND(EH$7&gt;=$E49,EH$7&lt;=$F49),($D49/$G49),0))</f>
        <v>H</v>
      </c>
      <c r="EI49" s="34">
        <f>IF(Data!$C$2&gt;0,(IF(OR(EI$5=Data!$F$2,EI$5=Data!$G$2,(IF(COUNTIF(Data!$A$2:$A$939,EI$7),EI$7=(VLOOKUP(EI$7,Data!$A$2:$A$852,1,FALSE)),0))),"H",IF(AND(EI$7&gt;=$E49,EI$7&lt;=$F49),($D49/$G49),0))),IF(AND(EI$7&gt;=$E49,EI$7&lt;=$F49),($D49/$G49),0))</f>
        <v>0</v>
      </c>
      <c r="EJ49" s="34">
        <f>IF(Data!$C$2&gt;0,(IF(OR(EJ$5=Data!$F$2,EJ$5=Data!$G$2,(IF(COUNTIF(Data!$A$2:$A$939,EJ$7),EJ$7=(VLOOKUP(EJ$7,Data!$A$2:$A$852,1,FALSE)),0))),"H",IF(AND(EJ$7&gt;=$E49,EJ$7&lt;=$F49),($D49/$G49),0))),IF(AND(EJ$7&gt;=$E49,EJ$7&lt;=$F49),($D49/$G49),0))</f>
        <v>0</v>
      </c>
      <c r="EK49" s="34">
        <f>IF(Data!$C$2&gt;0,(IF(OR(EK$5=Data!$F$2,EK$5=Data!$G$2,(IF(COUNTIF(Data!$A$2:$A$939,EK$7),EK$7=(VLOOKUP(EK$7,Data!$A$2:$A$852,1,FALSE)),0))),"H",IF(AND(EK$7&gt;=$E49,EK$7&lt;=$F49),($D49/$G49),0))),IF(AND(EK$7&gt;=$E49,EK$7&lt;=$F49),($D49/$G49),0))</f>
        <v>0</v>
      </c>
      <c r="EL49" s="34">
        <f>IF(Data!$C$2&gt;0,(IF(OR(EL$5=Data!$F$2,EL$5=Data!$G$2,(IF(COUNTIF(Data!$A$2:$A$939,EL$7),EL$7=(VLOOKUP(EL$7,Data!$A$2:$A$852,1,FALSE)),0))),"H",IF(AND(EL$7&gt;=$E49,EL$7&lt;=$F49),($D49/$G49),0))),IF(AND(EL$7&gt;=$E49,EL$7&lt;=$F49),($D49/$G49),0))</f>
        <v>0</v>
      </c>
      <c r="EM49" s="34">
        <f>IF(Data!$C$2&gt;0,(IF(OR(EM$5=Data!$F$2,EM$5=Data!$G$2,(IF(COUNTIF(Data!$A$2:$A$939,EM$7),EM$7=(VLOOKUP(EM$7,Data!$A$2:$A$852,1,FALSE)),0))),"H",IF(AND(EM$7&gt;=$E49,EM$7&lt;=$F49),($D49/$G49),0))),IF(AND(EM$7&gt;=$E49,EM$7&lt;=$F49),($D49/$G49),0))</f>
        <v>0</v>
      </c>
      <c r="EN49" s="34" t="str">
        <f>IF(Data!$C$2&gt;0,(IF(OR(EN$5=Data!$F$2,EN$5=Data!$G$2,(IF(COUNTIF(Data!$A$2:$A$939,EN$7),EN$7=(VLOOKUP(EN$7,Data!$A$2:$A$852,1,FALSE)),0))),"H",IF(AND(EN$7&gt;=$E49,EN$7&lt;=$F49),($D49/$G49),0))),IF(AND(EN$7&gt;=$E49,EN$7&lt;=$F49),($D49/$G49),0))</f>
        <v>H</v>
      </c>
      <c r="EO49" s="35" t="str">
        <f>IF(Data!$C$2&gt;0,(IF(OR(EO$5=Data!$F$2,EO$5=Data!$G$2,(IF(COUNTIF(Data!$A$2:$A$939,EO$7),EO$7=(VLOOKUP(EO$7,Data!$A$2:$A$852,1,FALSE)),0))),"H",IF(AND(EO$7&gt;=$E49,EO$7&lt;=$F49),($D49/$G49),0))),IF(AND(EO$7&gt;=$E49,EO$7&lt;=$F49),($D49/$G49),0))</f>
        <v>H</v>
      </c>
      <c r="EP49" s="8" t="s">
        <v>47</v>
      </c>
      <c r="EQ49" s="18">
        <f>SUM(T49:EO49)-D49</f>
        <v>0</v>
      </c>
    </row>
    <row r="50" spans="1:147" ht="30" customHeight="1" thickBot="1">
      <c r="A50" s="385"/>
      <c r="B50" s="369"/>
      <c r="C50" s="369"/>
      <c r="D50" s="347"/>
      <c r="E50" s="366"/>
      <c r="F50" s="366"/>
      <c r="G50" s="373"/>
      <c r="H50" s="347"/>
      <c r="I50" s="363"/>
      <c r="J50" s="366"/>
      <c r="K50" s="366"/>
      <c r="L50" s="366"/>
      <c r="M50" s="373"/>
      <c r="N50" s="373"/>
      <c r="O50" s="347"/>
      <c r="P50" s="363"/>
      <c r="Q50" s="345"/>
      <c r="R50" s="347"/>
      <c r="S50" s="342"/>
      <c r="T50" s="36">
        <f>IF(T$7&gt;$L49,(((IF(Data!$C$2&gt;0,(IF(OR(T$5=Data!$F$2,T$5=Data!$G$2,(IF(COUNTIF(Data!$A$2:$A$939,T$7),T$7=(VLOOKUP(T$7,Data!$A$2:$A$852,1,FALSE)),0))),"H",IF(AND(T$7&gt;=$J49,T$7&lt;=$K49),($D49*(1-$P49)/$N49),0))),IF(AND(T$7&gt;=$J49,T$7&lt;=$K49),(($D49-$O49)/$N49),0))))),(((IF(Data!$C$2&gt;0,(IF(OR(T$5=Data!$F$2,T$5=Data!$G$2,(IF(COUNTIF(Data!$A$2:$A$939,T$7),T$7=(VLOOKUP(T$7,Data!$A$2:$A$852,1,FALSE)),0))),"H",IF(AND(T$7&gt;=$J49,T$7&lt;=$L49),($D49*$P49/$M49),0))),IF(AND(T$7&gt;=$J49,T$7&lt;=$L49),(($D49*$P49)/$M49),0))))))</f>
        <v>0</v>
      </c>
      <c r="U50" s="37">
        <f>IF(U$7&gt;$L49,(((IF(Data!$C$2&gt;0,(IF(OR(U$5=Data!$F$2,U$5=Data!$G$2,(IF(COUNTIF(Data!$A$2:$A$939,U$7),U$7=(VLOOKUP(U$7,Data!$A$2:$A$852,1,FALSE)),0))),"H",IF(AND(U$7&gt;=$J49,U$7&lt;=$K49),($D49*(1-$P49)/$N49),0))),IF(AND(U$7&gt;=$J49,U$7&lt;=$K49),(($D49-$O49)/$N49),0))))),(((IF(Data!$C$2&gt;0,(IF(OR(U$5=Data!$F$2,U$5=Data!$G$2,(IF(COUNTIF(Data!$A$2:$A$939,U$7),U$7=(VLOOKUP(U$7,Data!$A$2:$A$852,1,FALSE)),0))),"H",IF(AND(U$7&gt;=$J49,U$7&lt;=$L49),($D49*$P49/$M49),0))),IF(AND(U$7&gt;=$J49,U$7&lt;=$L49),(($D49*$P49)/$M49),0))))))</f>
        <v>0</v>
      </c>
      <c r="V50" s="37">
        <f>IF(V$7&gt;$L49,(((IF(Data!$C$2&gt;0,(IF(OR(V$5=Data!$F$2,V$5=Data!$G$2,(IF(COUNTIF(Data!$A$2:$A$939,V$7),V$7=(VLOOKUP(V$7,Data!$A$2:$A$852,1,FALSE)),0))),"H",IF(AND(V$7&gt;=$J49,V$7&lt;=$K49),($D49*(1-$P49)/$N49),0))),IF(AND(V$7&gt;=$J49,V$7&lt;=$K49),(($D49-$O49)/$N49),0))))),(((IF(Data!$C$2&gt;0,(IF(OR(V$5=Data!$F$2,V$5=Data!$G$2,(IF(COUNTIF(Data!$A$2:$A$939,V$7),V$7=(VLOOKUP(V$7,Data!$A$2:$A$852,1,FALSE)),0))),"H",IF(AND(V$7&gt;=$J49,V$7&lt;=$L49),($D49*$P49/$M49),0))),IF(AND(V$7&gt;=$J49,V$7&lt;=$L49),(($D49*$P49)/$M49),0))))))</f>
        <v>0</v>
      </c>
      <c r="W50" s="37">
        <f>IF(W$7&gt;$L49,(((IF(Data!$C$2&gt;0,(IF(OR(W$5=Data!$F$2,W$5=Data!$G$2,(IF(COUNTIF(Data!$A$2:$A$939,W$7),W$7=(VLOOKUP(W$7,Data!$A$2:$A$852,1,FALSE)),0))),"H",IF(AND(W$7&gt;=$J49,W$7&lt;=$K49),($D49*(1-$P49)/$N49),0))),IF(AND(W$7&gt;=$J49,W$7&lt;=$K49),(($D49-$O49)/$N49),0))))),(((IF(Data!$C$2&gt;0,(IF(OR(W$5=Data!$F$2,W$5=Data!$G$2,(IF(COUNTIF(Data!$A$2:$A$939,W$7),W$7=(VLOOKUP(W$7,Data!$A$2:$A$852,1,FALSE)),0))),"H",IF(AND(W$7&gt;=$J49,W$7&lt;=$L49),($D49*$P49/$M49),0))),IF(AND(W$7&gt;=$J49,W$7&lt;=$L49),(($D49*$P49)/$M49),0))))))</f>
        <v>0</v>
      </c>
      <c r="X50" s="37">
        <f>IF(X$7&gt;$L49,(((IF(Data!$C$2&gt;0,(IF(OR(X$5=Data!$F$2,X$5=Data!$G$2,(IF(COUNTIF(Data!$A$2:$A$939,X$7),X$7=(VLOOKUP(X$7,Data!$A$2:$A$852,1,FALSE)),0))),"H",IF(AND(X$7&gt;=$J49,X$7&lt;=$K49),($D49*(1-$P49)/$N49),0))),IF(AND(X$7&gt;=$J49,X$7&lt;=$K49),(($D49-$O49)/$N49),0))))),(((IF(Data!$C$2&gt;0,(IF(OR(X$5=Data!$F$2,X$5=Data!$G$2,(IF(COUNTIF(Data!$A$2:$A$939,X$7),X$7=(VLOOKUP(X$7,Data!$A$2:$A$852,1,FALSE)),0))),"H",IF(AND(X$7&gt;=$J49,X$7&lt;=$L49),($D49*$P49/$M49),0))),IF(AND(X$7&gt;=$J49,X$7&lt;=$L49),(($D49*$P49)/$M49),0))))))</f>
        <v>0</v>
      </c>
      <c r="Y50" s="37" t="str">
        <f>IF(Y$7&gt;$L49,(((IF(Data!$C$2&gt;0,(IF(OR(Y$5=Data!$F$2,Y$5=Data!$G$2,(IF(COUNTIF(Data!$A$2:$A$939,Y$7),Y$7=(VLOOKUP(Y$7,Data!$A$2:$A$852,1,FALSE)),0))),"H",IF(AND(Y$7&gt;=$J49,Y$7&lt;=$K49),($D49*(1-$P49)/$N49),0))),IF(AND(Y$7&gt;=$J49,Y$7&lt;=$K49),(($D49-$O49)/$N49),0))))),(((IF(Data!$C$2&gt;0,(IF(OR(Y$5=Data!$F$2,Y$5=Data!$G$2,(IF(COUNTIF(Data!$A$2:$A$939,Y$7),Y$7=(VLOOKUP(Y$7,Data!$A$2:$A$852,1,FALSE)),0))),"H",IF(AND(Y$7&gt;=$J49,Y$7&lt;=$L49),($D49*$P49/$M49),0))),IF(AND(Y$7&gt;=$J49,Y$7&lt;=$L49),(($D49*$P49)/$M49),0))))))</f>
        <v>H</v>
      </c>
      <c r="Z50" s="37" t="str">
        <f>IF(Z$7&gt;$L49,(((IF(Data!$C$2&gt;0,(IF(OR(Z$5=Data!$F$2,Z$5=Data!$G$2,(IF(COUNTIF(Data!$A$2:$A$939,Z$7),Z$7=(VLOOKUP(Z$7,Data!$A$2:$A$852,1,FALSE)),0))),"H",IF(AND(Z$7&gt;=$J49,Z$7&lt;=$K49),($D49*(1-$P49)/$N49),0))),IF(AND(Z$7&gt;=$J49,Z$7&lt;=$K49),(($D49-$O49)/$N49),0))))),(((IF(Data!$C$2&gt;0,(IF(OR(Z$5=Data!$F$2,Z$5=Data!$G$2,(IF(COUNTIF(Data!$A$2:$A$939,Z$7),Z$7=(VLOOKUP(Z$7,Data!$A$2:$A$852,1,FALSE)),0))),"H",IF(AND(Z$7&gt;=$J49,Z$7&lt;=$L49),($D49*$P49/$M49),0))),IF(AND(Z$7&gt;=$J49,Z$7&lt;=$L49),(($D49*$P49)/$M49),0))))))</f>
        <v>H</v>
      </c>
      <c r="AA50" s="37">
        <f>IF(AA$7&gt;$L49,(((IF(Data!$C$2&gt;0,(IF(OR(AA$5=Data!$F$2,AA$5=Data!$G$2,(IF(COUNTIF(Data!$A$2:$A$939,AA$7),AA$7=(VLOOKUP(AA$7,Data!$A$2:$A$852,1,FALSE)),0))),"H",IF(AND(AA$7&gt;=$J49,AA$7&lt;=$K49),($D49*(1-$P49)/$N49),0))),IF(AND(AA$7&gt;=$J49,AA$7&lt;=$K49),(($D49-$O49)/$N49),0))))),(((IF(Data!$C$2&gt;0,(IF(OR(AA$5=Data!$F$2,AA$5=Data!$G$2,(IF(COUNTIF(Data!$A$2:$A$939,AA$7),AA$7=(VLOOKUP(AA$7,Data!$A$2:$A$852,1,FALSE)),0))),"H",IF(AND(AA$7&gt;=$J49,AA$7&lt;=$L49),($D49*$P49/$M49),0))),IF(AND(AA$7&gt;=$J49,AA$7&lt;=$L49),(($D49*$P49)/$M49),0))))))</f>
        <v>0</v>
      </c>
      <c r="AB50" s="37">
        <f>IF(AB$7&gt;$L49,(((IF(Data!$C$2&gt;0,(IF(OR(AB$5=Data!$F$2,AB$5=Data!$G$2,(IF(COUNTIF(Data!$A$2:$A$939,AB$7),AB$7=(VLOOKUP(AB$7,Data!$A$2:$A$852,1,FALSE)),0))),"H",IF(AND(AB$7&gt;=$J49,AB$7&lt;=$K49),($D49*(1-$P49)/$N49),0))),IF(AND(AB$7&gt;=$J49,AB$7&lt;=$K49),(($D49-$O49)/$N49),0))))),(((IF(Data!$C$2&gt;0,(IF(OR(AB$5=Data!$F$2,AB$5=Data!$G$2,(IF(COUNTIF(Data!$A$2:$A$939,AB$7),AB$7=(VLOOKUP(AB$7,Data!$A$2:$A$852,1,FALSE)),0))),"H",IF(AND(AB$7&gt;=$J49,AB$7&lt;=$L49),($D49*$P49/$M49),0))),IF(AND(AB$7&gt;=$J49,AB$7&lt;=$L49),(($D49*$P49)/$M49),0))))))</f>
        <v>0</v>
      </c>
      <c r="AC50" s="37">
        <f>IF(AC$7&gt;$L49,(((IF(Data!$C$2&gt;0,(IF(OR(AC$5=Data!$F$2,AC$5=Data!$G$2,(IF(COUNTIF(Data!$A$2:$A$939,AC$7),AC$7=(VLOOKUP(AC$7,Data!$A$2:$A$852,1,FALSE)),0))),"H",IF(AND(AC$7&gt;=$J49,AC$7&lt;=$K49),($D49*(1-$P49)/$N49),0))),IF(AND(AC$7&gt;=$J49,AC$7&lt;=$K49),(($D49-$O49)/$N49),0))))),(((IF(Data!$C$2&gt;0,(IF(OR(AC$5=Data!$F$2,AC$5=Data!$G$2,(IF(COUNTIF(Data!$A$2:$A$939,AC$7),AC$7=(VLOOKUP(AC$7,Data!$A$2:$A$852,1,FALSE)),0))),"H",IF(AND(AC$7&gt;=$J49,AC$7&lt;=$L49),($D49*$P49/$M49),0))),IF(AND(AC$7&gt;=$J49,AC$7&lt;=$L49),(($D49*$P49)/$M49),0))))))</f>
        <v>0</v>
      </c>
      <c r="AD50" s="37">
        <f>IF(AD$7&gt;$L49,(((IF(Data!$C$2&gt;0,(IF(OR(AD$5=Data!$F$2,AD$5=Data!$G$2,(IF(COUNTIF(Data!$A$2:$A$939,AD$7),AD$7=(VLOOKUP(AD$7,Data!$A$2:$A$852,1,FALSE)),0))),"H",IF(AND(AD$7&gt;=$J49,AD$7&lt;=$K49),($D49*(1-$P49)/$N49),0))),IF(AND(AD$7&gt;=$J49,AD$7&lt;=$K49),(($D49-$O49)/$N49),0))))),(((IF(Data!$C$2&gt;0,(IF(OR(AD$5=Data!$F$2,AD$5=Data!$G$2,(IF(COUNTIF(Data!$A$2:$A$939,AD$7),AD$7=(VLOOKUP(AD$7,Data!$A$2:$A$852,1,FALSE)),0))),"H",IF(AND(AD$7&gt;=$J49,AD$7&lt;=$L49),($D49*$P49/$M49),0))),IF(AND(AD$7&gt;=$J49,AD$7&lt;=$L49),(($D49*$P49)/$M49),0))))))</f>
        <v>0</v>
      </c>
      <c r="AE50" s="37">
        <f>IF(AE$7&gt;$L49,(((IF(Data!$C$2&gt;0,(IF(OR(AE$5=Data!$F$2,AE$5=Data!$G$2,(IF(COUNTIF(Data!$A$2:$A$939,AE$7),AE$7=(VLOOKUP(AE$7,Data!$A$2:$A$852,1,FALSE)),0))),"H",IF(AND(AE$7&gt;=$J49,AE$7&lt;=$K49),($D49*(1-$P49)/$N49),0))),IF(AND(AE$7&gt;=$J49,AE$7&lt;=$K49),(($D49-$O49)/$N49),0))))),(((IF(Data!$C$2&gt;0,(IF(OR(AE$5=Data!$F$2,AE$5=Data!$G$2,(IF(COUNTIF(Data!$A$2:$A$939,AE$7),AE$7=(VLOOKUP(AE$7,Data!$A$2:$A$852,1,FALSE)),0))),"H",IF(AND(AE$7&gt;=$J49,AE$7&lt;=$L49),($D49*$P49/$M49),0))),IF(AND(AE$7&gt;=$J49,AE$7&lt;=$L49),(($D49*$P49)/$M49),0))))))</f>
        <v>0</v>
      </c>
      <c r="AF50" s="37" t="str">
        <f>IF(AF$7&gt;$L49,(((IF(Data!$C$2&gt;0,(IF(OR(AF$5=Data!$F$2,AF$5=Data!$G$2,(IF(COUNTIF(Data!$A$2:$A$939,AF$7),AF$7=(VLOOKUP(AF$7,Data!$A$2:$A$852,1,FALSE)),0))),"H",IF(AND(AF$7&gt;=$J49,AF$7&lt;=$K49),($D49*(1-$P49)/$N49),0))),IF(AND(AF$7&gt;=$J49,AF$7&lt;=$K49),(($D49-$O49)/$N49),0))))),(((IF(Data!$C$2&gt;0,(IF(OR(AF$5=Data!$F$2,AF$5=Data!$G$2,(IF(COUNTIF(Data!$A$2:$A$939,AF$7),AF$7=(VLOOKUP(AF$7,Data!$A$2:$A$852,1,FALSE)),0))),"H",IF(AND(AF$7&gt;=$J49,AF$7&lt;=$L49),($D49*$P49/$M49),0))),IF(AND(AF$7&gt;=$J49,AF$7&lt;=$L49),(($D49*$P49)/$M49),0))))))</f>
        <v>H</v>
      </c>
      <c r="AG50" s="37" t="str">
        <f>IF(AG$7&gt;$L49,(((IF(Data!$C$2&gt;0,(IF(OR(AG$5=Data!$F$2,AG$5=Data!$G$2,(IF(COUNTIF(Data!$A$2:$A$939,AG$7),AG$7=(VLOOKUP(AG$7,Data!$A$2:$A$852,1,FALSE)),0))),"H",IF(AND(AG$7&gt;=$J49,AG$7&lt;=$K49),($D49*(1-$P49)/$N49),0))),IF(AND(AG$7&gt;=$J49,AG$7&lt;=$K49),(($D49-$O49)/$N49),0))))),(((IF(Data!$C$2&gt;0,(IF(OR(AG$5=Data!$F$2,AG$5=Data!$G$2,(IF(COUNTIF(Data!$A$2:$A$939,AG$7),AG$7=(VLOOKUP(AG$7,Data!$A$2:$A$852,1,FALSE)),0))),"H",IF(AND(AG$7&gt;=$J49,AG$7&lt;=$L49),($D49*$P49/$M49),0))),IF(AND(AG$7&gt;=$J49,AG$7&lt;=$L49),(($D49*$P49)/$M49),0))))))</f>
        <v>H</v>
      </c>
      <c r="AH50" s="37">
        <f>IF(AH$7&gt;$L49,(((IF(Data!$C$2&gt;0,(IF(OR(AH$5=Data!$F$2,AH$5=Data!$G$2,(IF(COUNTIF(Data!$A$2:$A$939,AH$7),AH$7=(VLOOKUP(AH$7,Data!$A$2:$A$852,1,FALSE)),0))),"H",IF(AND(AH$7&gt;=$J49,AH$7&lt;=$K49),($D49*(1-$P49)/$N49),0))),IF(AND(AH$7&gt;=$J49,AH$7&lt;=$K49),(($D49-$O49)/$N49),0))))),(((IF(Data!$C$2&gt;0,(IF(OR(AH$5=Data!$F$2,AH$5=Data!$G$2,(IF(COUNTIF(Data!$A$2:$A$939,AH$7),AH$7=(VLOOKUP(AH$7,Data!$A$2:$A$852,1,FALSE)),0))),"H",IF(AND(AH$7&gt;=$J49,AH$7&lt;=$L49),($D49*$P49/$M49),0))),IF(AND(AH$7&gt;=$J49,AH$7&lt;=$L49),(($D49*$P49)/$M49),0))))))</f>
        <v>0</v>
      </c>
      <c r="AI50" s="37">
        <f>IF(AI$7&gt;$L49,(((IF(Data!$C$2&gt;0,(IF(OR(AI$5=Data!$F$2,AI$5=Data!$G$2,(IF(COUNTIF(Data!$A$2:$A$939,AI$7),AI$7=(VLOOKUP(AI$7,Data!$A$2:$A$852,1,FALSE)),0))),"H",IF(AND(AI$7&gt;=$J49,AI$7&lt;=$K49),($D49*(1-$P49)/$N49),0))),IF(AND(AI$7&gt;=$J49,AI$7&lt;=$K49),(($D49-$O49)/$N49),0))))),(((IF(Data!$C$2&gt;0,(IF(OR(AI$5=Data!$F$2,AI$5=Data!$G$2,(IF(COUNTIF(Data!$A$2:$A$939,AI$7),AI$7=(VLOOKUP(AI$7,Data!$A$2:$A$852,1,FALSE)),0))),"H",IF(AND(AI$7&gt;=$J49,AI$7&lt;=$L49),($D49*$P49/$M49),0))),IF(AND(AI$7&gt;=$J49,AI$7&lt;=$L49),(($D49*$P49)/$M49),0))))))</f>
        <v>0</v>
      </c>
      <c r="AJ50" s="37">
        <f>IF(AJ$7&gt;$L49,(((IF(Data!$C$2&gt;0,(IF(OR(AJ$5=Data!$F$2,AJ$5=Data!$G$2,(IF(COUNTIF(Data!$A$2:$A$939,AJ$7),AJ$7=(VLOOKUP(AJ$7,Data!$A$2:$A$852,1,FALSE)),0))),"H",IF(AND(AJ$7&gt;=$J49,AJ$7&lt;=$K49),($D49*(1-$P49)/$N49),0))),IF(AND(AJ$7&gt;=$J49,AJ$7&lt;=$K49),(($D49-$O49)/$N49),0))))),(((IF(Data!$C$2&gt;0,(IF(OR(AJ$5=Data!$F$2,AJ$5=Data!$G$2,(IF(COUNTIF(Data!$A$2:$A$939,AJ$7),AJ$7=(VLOOKUP(AJ$7,Data!$A$2:$A$852,1,FALSE)),0))),"H",IF(AND(AJ$7&gt;=$J49,AJ$7&lt;=$L49),($D49*$P49/$M49),0))),IF(AND(AJ$7&gt;=$J49,AJ$7&lt;=$L49),(($D49*$P49)/$M49),0))))))</f>
        <v>0</v>
      </c>
      <c r="AK50" s="37">
        <f>IF(AK$7&gt;$L49,(((IF(Data!$C$2&gt;0,(IF(OR(AK$5=Data!$F$2,AK$5=Data!$G$2,(IF(COUNTIF(Data!$A$2:$A$939,AK$7),AK$7=(VLOOKUP(AK$7,Data!$A$2:$A$852,1,FALSE)),0))),"H",IF(AND(AK$7&gt;=$J49,AK$7&lt;=$K49),($D49*(1-$P49)/$N49),0))),IF(AND(AK$7&gt;=$J49,AK$7&lt;=$K49),(($D49-$O49)/$N49),0))))),(((IF(Data!$C$2&gt;0,(IF(OR(AK$5=Data!$F$2,AK$5=Data!$G$2,(IF(COUNTIF(Data!$A$2:$A$939,AK$7),AK$7=(VLOOKUP(AK$7,Data!$A$2:$A$852,1,FALSE)),0))),"H",IF(AND(AK$7&gt;=$J49,AK$7&lt;=$L49),($D49*$P49/$M49),0))),IF(AND(AK$7&gt;=$J49,AK$7&lt;=$L49),(($D49*$P49)/$M49),0))))))</f>
        <v>0</v>
      </c>
      <c r="AL50" s="37">
        <f>IF(AL$7&gt;$L49,(((IF(Data!$C$2&gt;0,(IF(OR(AL$5=Data!$F$2,AL$5=Data!$G$2,(IF(COUNTIF(Data!$A$2:$A$939,AL$7),AL$7=(VLOOKUP(AL$7,Data!$A$2:$A$852,1,FALSE)),0))),"H",IF(AND(AL$7&gt;=$J49,AL$7&lt;=$K49),($D49*(1-$P49)/$N49),0))),IF(AND(AL$7&gt;=$J49,AL$7&lt;=$K49),(($D49-$O49)/$N49),0))))),(((IF(Data!$C$2&gt;0,(IF(OR(AL$5=Data!$F$2,AL$5=Data!$G$2,(IF(COUNTIF(Data!$A$2:$A$939,AL$7),AL$7=(VLOOKUP(AL$7,Data!$A$2:$A$852,1,FALSE)),0))),"H",IF(AND(AL$7&gt;=$J49,AL$7&lt;=$L49),($D49*$P49/$M49),0))),IF(AND(AL$7&gt;=$J49,AL$7&lt;=$L49),(($D49*$P49)/$M49),0))))))</f>
        <v>0</v>
      </c>
      <c r="AM50" s="37" t="str">
        <f>IF(AM$7&gt;$L49,(((IF(Data!$C$2&gt;0,(IF(OR(AM$5=Data!$F$2,AM$5=Data!$G$2,(IF(COUNTIF(Data!$A$2:$A$939,AM$7),AM$7=(VLOOKUP(AM$7,Data!$A$2:$A$852,1,FALSE)),0))),"H",IF(AND(AM$7&gt;=$J49,AM$7&lt;=$K49),($D49*(1-$P49)/$N49),0))),IF(AND(AM$7&gt;=$J49,AM$7&lt;=$K49),(($D49-$O49)/$N49),0))))),(((IF(Data!$C$2&gt;0,(IF(OR(AM$5=Data!$F$2,AM$5=Data!$G$2,(IF(COUNTIF(Data!$A$2:$A$939,AM$7),AM$7=(VLOOKUP(AM$7,Data!$A$2:$A$852,1,FALSE)),0))),"H",IF(AND(AM$7&gt;=$J49,AM$7&lt;=$L49),($D49*$P49/$M49),0))),IF(AND(AM$7&gt;=$J49,AM$7&lt;=$L49),(($D49*$P49)/$M49),0))))))</f>
        <v>H</v>
      </c>
      <c r="AN50" s="37" t="str">
        <f>IF(AN$7&gt;$L49,(((IF(Data!$C$2&gt;0,(IF(OR(AN$5=Data!$F$2,AN$5=Data!$G$2,(IF(COUNTIF(Data!$A$2:$A$939,AN$7),AN$7=(VLOOKUP(AN$7,Data!$A$2:$A$852,1,FALSE)),0))),"H",IF(AND(AN$7&gt;=$J49,AN$7&lt;=$K49),($D49*(1-$P49)/$N49),0))),IF(AND(AN$7&gt;=$J49,AN$7&lt;=$K49),(($D49-$O49)/$N49),0))))),(((IF(Data!$C$2&gt;0,(IF(OR(AN$5=Data!$F$2,AN$5=Data!$G$2,(IF(COUNTIF(Data!$A$2:$A$939,AN$7),AN$7=(VLOOKUP(AN$7,Data!$A$2:$A$852,1,FALSE)),0))),"H",IF(AND(AN$7&gt;=$J49,AN$7&lt;=$L49),($D49*$P49/$M49),0))),IF(AND(AN$7&gt;=$J49,AN$7&lt;=$L49),(($D49*$P49)/$M49),0))))))</f>
        <v>H</v>
      </c>
      <c r="AO50" s="37">
        <f>IF(AO$7&gt;$L49,(((IF(Data!$C$2&gt;0,(IF(OR(AO$5=Data!$F$2,AO$5=Data!$G$2,(IF(COUNTIF(Data!$A$2:$A$939,AO$7),AO$7=(VLOOKUP(AO$7,Data!$A$2:$A$852,1,FALSE)),0))),"H",IF(AND(AO$7&gt;=$J49,AO$7&lt;=$K49),($D49*(1-$P49)/$N49),0))),IF(AND(AO$7&gt;=$J49,AO$7&lt;=$K49),(($D49-$O49)/$N49),0))))),(((IF(Data!$C$2&gt;0,(IF(OR(AO$5=Data!$F$2,AO$5=Data!$G$2,(IF(COUNTIF(Data!$A$2:$A$939,AO$7),AO$7=(VLOOKUP(AO$7,Data!$A$2:$A$852,1,FALSE)),0))),"H",IF(AND(AO$7&gt;=$J49,AO$7&lt;=$L49),($D49*$P49/$M49),0))),IF(AND(AO$7&gt;=$J49,AO$7&lt;=$L49),(($D49*$P49)/$M49),0))))))</f>
        <v>0</v>
      </c>
      <c r="AP50" s="37">
        <f>IF(AP$7&gt;$L49,(((IF(Data!$C$2&gt;0,(IF(OR(AP$5=Data!$F$2,AP$5=Data!$G$2,(IF(COUNTIF(Data!$A$2:$A$939,AP$7),AP$7=(VLOOKUP(AP$7,Data!$A$2:$A$852,1,FALSE)),0))),"H",IF(AND(AP$7&gt;=$J49,AP$7&lt;=$K49),($D49*(1-$P49)/$N49),0))),IF(AND(AP$7&gt;=$J49,AP$7&lt;=$K49),(($D49-$O49)/$N49),0))))),(((IF(Data!$C$2&gt;0,(IF(OR(AP$5=Data!$F$2,AP$5=Data!$G$2,(IF(COUNTIF(Data!$A$2:$A$939,AP$7),AP$7=(VLOOKUP(AP$7,Data!$A$2:$A$852,1,FALSE)),0))),"H",IF(AND(AP$7&gt;=$J49,AP$7&lt;=$L49),($D49*$P49/$M49),0))),IF(AND(AP$7&gt;=$J49,AP$7&lt;=$L49),(($D49*$P49)/$M49),0))))))</f>
        <v>0</v>
      </c>
      <c r="AQ50" s="37">
        <f>IF(AQ$7&gt;$L49,(((IF(Data!$C$2&gt;0,(IF(OR(AQ$5=Data!$F$2,AQ$5=Data!$G$2,(IF(COUNTIF(Data!$A$2:$A$939,AQ$7),AQ$7=(VLOOKUP(AQ$7,Data!$A$2:$A$852,1,FALSE)),0))),"H",IF(AND(AQ$7&gt;=$J49,AQ$7&lt;=$K49),($D49*(1-$P49)/$N49),0))),IF(AND(AQ$7&gt;=$J49,AQ$7&lt;=$K49),(($D49-$O49)/$N49),0))))),(((IF(Data!$C$2&gt;0,(IF(OR(AQ$5=Data!$F$2,AQ$5=Data!$G$2,(IF(COUNTIF(Data!$A$2:$A$939,AQ$7),AQ$7=(VLOOKUP(AQ$7,Data!$A$2:$A$852,1,FALSE)),0))),"H",IF(AND(AQ$7&gt;=$J49,AQ$7&lt;=$L49),($D49*$P49/$M49),0))),IF(AND(AQ$7&gt;=$J49,AQ$7&lt;=$L49),(($D49*$P49)/$M49),0))))))</f>
        <v>0</v>
      </c>
      <c r="AR50" s="37">
        <f>IF(AR$7&gt;$L49,(((IF(Data!$C$2&gt;0,(IF(OR(AR$5=Data!$F$2,AR$5=Data!$G$2,(IF(COUNTIF(Data!$A$2:$A$939,AR$7),AR$7=(VLOOKUP(AR$7,Data!$A$2:$A$852,1,FALSE)),0))),"H",IF(AND(AR$7&gt;=$J49,AR$7&lt;=$K49),($D49*(1-$P49)/$N49),0))),IF(AND(AR$7&gt;=$J49,AR$7&lt;=$K49),(($D49-$O49)/$N49),0))))),(((IF(Data!$C$2&gt;0,(IF(OR(AR$5=Data!$F$2,AR$5=Data!$G$2,(IF(COUNTIF(Data!$A$2:$A$939,AR$7),AR$7=(VLOOKUP(AR$7,Data!$A$2:$A$852,1,FALSE)),0))),"H",IF(AND(AR$7&gt;=$J49,AR$7&lt;=$L49),($D49*$P49/$M49),0))),IF(AND(AR$7&gt;=$J49,AR$7&lt;=$L49),(($D49*$P49)/$M49),0))))))</f>
        <v>0</v>
      </c>
      <c r="AS50" s="37">
        <f>IF(AS$7&gt;$L49,(((IF(Data!$C$2&gt;0,(IF(OR(AS$5=Data!$F$2,AS$5=Data!$G$2,(IF(COUNTIF(Data!$A$2:$A$939,AS$7),AS$7=(VLOOKUP(AS$7,Data!$A$2:$A$852,1,FALSE)),0))),"H",IF(AND(AS$7&gt;=$J49,AS$7&lt;=$K49),($D49*(1-$P49)/$N49),0))),IF(AND(AS$7&gt;=$J49,AS$7&lt;=$K49),(($D49-$O49)/$N49),0))))),(((IF(Data!$C$2&gt;0,(IF(OR(AS$5=Data!$F$2,AS$5=Data!$G$2,(IF(COUNTIF(Data!$A$2:$A$939,AS$7),AS$7=(VLOOKUP(AS$7,Data!$A$2:$A$852,1,FALSE)),0))),"H",IF(AND(AS$7&gt;=$J49,AS$7&lt;=$L49),($D49*$P49/$M49),0))),IF(AND(AS$7&gt;=$J49,AS$7&lt;=$L49),(($D49*$P49)/$M49),0))))))</f>
        <v>0</v>
      </c>
      <c r="AT50" s="37" t="str">
        <f>IF(AT$7&gt;$L49,(((IF(Data!$C$2&gt;0,(IF(OR(AT$5=Data!$F$2,AT$5=Data!$G$2,(IF(COUNTIF(Data!$A$2:$A$939,AT$7),AT$7=(VLOOKUP(AT$7,Data!$A$2:$A$852,1,FALSE)),0))),"H",IF(AND(AT$7&gt;=$J49,AT$7&lt;=$K49),($D49*(1-$P49)/$N49),0))),IF(AND(AT$7&gt;=$J49,AT$7&lt;=$K49),(($D49-$O49)/$N49),0))))),(((IF(Data!$C$2&gt;0,(IF(OR(AT$5=Data!$F$2,AT$5=Data!$G$2,(IF(COUNTIF(Data!$A$2:$A$939,AT$7),AT$7=(VLOOKUP(AT$7,Data!$A$2:$A$852,1,FALSE)),0))),"H",IF(AND(AT$7&gt;=$J49,AT$7&lt;=$L49),($D49*$P49/$M49),0))),IF(AND(AT$7&gt;=$J49,AT$7&lt;=$L49),(($D49*$P49)/$M49),0))))))</f>
        <v>H</v>
      </c>
      <c r="AU50" s="37" t="str">
        <f>IF(AU$7&gt;$L49,(((IF(Data!$C$2&gt;0,(IF(OR(AU$5=Data!$F$2,AU$5=Data!$G$2,(IF(COUNTIF(Data!$A$2:$A$939,AU$7),AU$7=(VLOOKUP(AU$7,Data!$A$2:$A$852,1,FALSE)),0))),"H",IF(AND(AU$7&gt;=$J49,AU$7&lt;=$K49),($D49*(1-$P49)/$N49),0))),IF(AND(AU$7&gt;=$J49,AU$7&lt;=$K49),(($D49-$O49)/$N49),0))))),(((IF(Data!$C$2&gt;0,(IF(OR(AU$5=Data!$F$2,AU$5=Data!$G$2,(IF(COUNTIF(Data!$A$2:$A$939,AU$7),AU$7=(VLOOKUP(AU$7,Data!$A$2:$A$852,1,FALSE)),0))),"H",IF(AND(AU$7&gt;=$J49,AU$7&lt;=$L49),($D49*$P49/$M49),0))),IF(AND(AU$7&gt;=$J49,AU$7&lt;=$L49),(($D49*$P49)/$M49),0))))))</f>
        <v>H</v>
      </c>
      <c r="AV50" s="37">
        <f>IF(AV$7&gt;$L49,(((IF(Data!$C$2&gt;0,(IF(OR(AV$5=Data!$F$2,AV$5=Data!$G$2,(IF(COUNTIF(Data!$A$2:$A$939,AV$7),AV$7=(VLOOKUP(AV$7,Data!$A$2:$A$852,1,FALSE)),0))),"H",IF(AND(AV$7&gt;=$J49,AV$7&lt;=$K49),($D49*(1-$P49)/$N49),0))),IF(AND(AV$7&gt;=$J49,AV$7&lt;=$K49),(($D49-$O49)/$N49),0))))),(((IF(Data!$C$2&gt;0,(IF(OR(AV$5=Data!$F$2,AV$5=Data!$G$2,(IF(COUNTIF(Data!$A$2:$A$939,AV$7),AV$7=(VLOOKUP(AV$7,Data!$A$2:$A$852,1,FALSE)),0))),"H",IF(AND(AV$7&gt;=$J49,AV$7&lt;=$L49),($D49*$P49/$M49),0))),IF(AND(AV$7&gt;=$J49,AV$7&lt;=$L49),(($D49*$P49)/$M49),0))))))</f>
        <v>0</v>
      </c>
      <c r="AW50" s="37">
        <f>IF(AW$7&gt;$L49,(((IF(Data!$C$2&gt;0,(IF(OR(AW$5=Data!$F$2,AW$5=Data!$G$2,(IF(COUNTIF(Data!$A$2:$A$939,AW$7),AW$7=(VLOOKUP(AW$7,Data!$A$2:$A$852,1,FALSE)),0))),"H",IF(AND(AW$7&gt;=$J49,AW$7&lt;=$K49),($D49*(1-$P49)/$N49),0))),IF(AND(AW$7&gt;=$J49,AW$7&lt;=$K49),(($D49-$O49)/$N49),0))))),(((IF(Data!$C$2&gt;0,(IF(OR(AW$5=Data!$F$2,AW$5=Data!$G$2,(IF(COUNTIF(Data!$A$2:$A$939,AW$7),AW$7=(VLOOKUP(AW$7,Data!$A$2:$A$852,1,FALSE)),0))),"H",IF(AND(AW$7&gt;=$J49,AW$7&lt;=$L49),($D49*$P49/$M49),0))),IF(AND(AW$7&gt;=$J49,AW$7&lt;=$L49),(($D49*$P49)/$M49),0))))))</f>
        <v>0</v>
      </c>
      <c r="AX50" s="37">
        <f>IF(AX$7&gt;$L49,(((IF(Data!$C$2&gt;0,(IF(OR(AX$5=Data!$F$2,AX$5=Data!$G$2,(IF(COUNTIF(Data!$A$2:$A$939,AX$7),AX$7=(VLOOKUP(AX$7,Data!$A$2:$A$852,1,FALSE)),0))),"H",IF(AND(AX$7&gt;=$J49,AX$7&lt;=$K49),($D49*(1-$P49)/$N49),0))),IF(AND(AX$7&gt;=$J49,AX$7&lt;=$K49),(($D49-$O49)/$N49),0))))),(((IF(Data!$C$2&gt;0,(IF(OR(AX$5=Data!$F$2,AX$5=Data!$G$2,(IF(COUNTIF(Data!$A$2:$A$939,AX$7),AX$7=(VLOOKUP(AX$7,Data!$A$2:$A$852,1,FALSE)),0))),"H",IF(AND(AX$7&gt;=$J49,AX$7&lt;=$L49),($D49*$P49/$M49),0))),IF(AND(AX$7&gt;=$J49,AX$7&lt;=$L49),(($D49*$P49)/$M49),0))))))</f>
        <v>0</v>
      </c>
      <c r="AY50" s="37">
        <f>IF(AY$7&gt;$L49,(((IF(Data!$C$2&gt;0,(IF(OR(AY$5=Data!$F$2,AY$5=Data!$G$2,(IF(COUNTIF(Data!$A$2:$A$939,AY$7),AY$7=(VLOOKUP(AY$7,Data!$A$2:$A$852,1,FALSE)),0))),"H",IF(AND(AY$7&gt;=$J49,AY$7&lt;=$K49),($D49*(1-$P49)/$N49),0))),IF(AND(AY$7&gt;=$J49,AY$7&lt;=$K49),(($D49-$O49)/$N49),0))))),(((IF(Data!$C$2&gt;0,(IF(OR(AY$5=Data!$F$2,AY$5=Data!$G$2,(IF(COUNTIF(Data!$A$2:$A$939,AY$7),AY$7=(VLOOKUP(AY$7,Data!$A$2:$A$852,1,FALSE)),0))),"H",IF(AND(AY$7&gt;=$J49,AY$7&lt;=$L49),($D49*$P49/$M49),0))),IF(AND(AY$7&gt;=$J49,AY$7&lt;=$L49),(($D49*$P49)/$M49),0))))))</f>
        <v>0</v>
      </c>
      <c r="AZ50" s="37">
        <f>IF(AZ$7&gt;$L49,(((IF(Data!$C$2&gt;0,(IF(OR(AZ$5=Data!$F$2,AZ$5=Data!$G$2,(IF(COUNTIF(Data!$A$2:$A$939,AZ$7),AZ$7=(VLOOKUP(AZ$7,Data!$A$2:$A$852,1,FALSE)),0))),"H",IF(AND(AZ$7&gt;=$J49,AZ$7&lt;=$K49),($D49*(1-$P49)/$N49),0))),IF(AND(AZ$7&gt;=$J49,AZ$7&lt;=$K49),(($D49-$O49)/$N49),0))))),(((IF(Data!$C$2&gt;0,(IF(OR(AZ$5=Data!$F$2,AZ$5=Data!$G$2,(IF(COUNTIF(Data!$A$2:$A$939,AZ$7),AZ$7=(VLOOKUP(AZ$7,Data!$A$2:$A$852,1,FALSE)),0))),"H",IF(AND(AZ$7&gt;=$J49,AZ$7&lt;=$L49),($D49*$P49/$M49),0))),IF(AND(AZ$7&gt;=$J49,AZ$7&lt;=$L49),(($D49*$P49)/$M49),0))))))</f>
        <v>0</v>
      </c>
      <c r="BA50" s="37" t="str">
        <f>IF(BA$7&gt;$L49,(((IF(Data!$C$2&gt;0,(IF(OR(BA$5=Data!$F$2,BA$5=Data!$G$2,(IF(COUNTIF(Data!$A$2:$A$939,BA$7),BA$7=(VLOOKUP(BA$7,Data!$A$2:$A$852,1,FALSE)),0))),"H",IF(AND(BA$7&gt;=$J49,BA$7&lt;=$K49),($D49*(1-$P49)/$N49),0))),IF(AND(BA$7&gt;=$J49,BA$7&lt;=$K49),(($D49-$O49)/$N49),0))))),(((IF(Data!$C$2&gt;0,(IF(OR(BA$5=Data!$F$2,BA$5=Data!$G$2,(IF(COUNTIF(Data!$A$2:$A$939,BA$7),BA$7=(VLOOKUP(BA$7,Data!$A$2:$A$852,1,FALSE)),0))),"H",IF(AND(BA$7&gt;=$J49,BA$7&lt;=$L49),($D49*$P49/$M49),0))),IF(AND(BA$7&gt;=$J49,BA$7&lt;=$L49),(($D49*$P49)/$M49),0))))))</f>
        <v>H</v>
      </c>
      <c r="BB50" s="37" t="str">
        <f>IF(BB$7&gt;$L49,(((IF(Data!$C$2&gt;0,(IF(OR(BB$5=Data!$F$2,BB$5=Data!$G$2,(IF(COUNTIF(Data!$A$2:$A$939,BB$7),BB$7=(VLOOKUP(BB$7,Data!$A$2:$A$852,1,FALSE)),0))),"H",IF(AND(BB$7&gt;=$J49,BB$7&lt;=$K49),($D49*(1-$P49)/$N49),0))),IF(AND(BB$7&gt;=$J49,BB$7&lt;=$K49),(($D49-$O49)/$N49),0))))),(((IF(Data!$C$2&gt;0,(IF(OR(BB$5=Data!$F$2,BB$5=Data!$G$2,(IF(COUNTIF(Data!$A$2:$A$939,BB$7),BB$7=(VLOOKUP(BB$7,Data!$A$2:$A$852,1,FALSE)),0))),"H",IF(AND(BB$7&gt;=$J49,BB$7&lt;=$L49),($D49*$P49/$M49),0))),IF(AND(BB$7&gt;=$J49,BB$7&lt;=$L49),(($D49*$P49)/$M49),0))))))</f>
        <v>H</v>
      </c>
      <c r="BC50" s="37">
        <f>IF(BC$7&gt;$L49,(((IF(Data!$C$2&gt;0,(IF(OR(BC$5=Data!$F$2,BC$5=Data!$G$2,(IF(COUNTIF(Data!$A$2:$A$939,BC$7),BC$7=(VLOOKUP(BC$7,Data!$A$2:$A$852,1,FALSE)),0))),"H",IF(AND(BC$7&gt;=$J49,BC$7&lt;=$K49),($D49*(1-$P49)/$N49),0))),IF(AND(BC$7&gt;=$J49,BC$7&lt;=$K49),(($D49-$O49)/$N49),0))))),(((IF(Data!$C$2&gt;0,(IF(OR(BC$5=Data!$F$2,BC$5=Data!$G$2,(IF(COUNTIF(Data!$A$2:$A$939,BC$7),BC$7=(VLOOKUP(BC$7,Data!$A$2:$A$852,1,FALSE)),0))),"H",IF(AND(BC$7&gt;=$J49,BC$7&lt;=$L49),($D49*$P49/$M49),0))),IF(AND(BC$7&gt;=$J49,BC$7&lt;=$L49),(($D49*$P49)/$M49),0))))))</f>
        <v>0</v>
      </c>
      <c r="BD50" s="37">
        <f>IF(BD$7&gt;$L49,(((IF(Data!$C$2&gt;0,(IF(OR(BD$5=Data!$F$2,BD$5=Data!$G$2,(IF(COUNTIF(Data!$A$2:$A$939,BD$7),BD$7=(VLOOKUP(BD$7,Data!$A$2:$A$852,1,FALSE)),0))),"H",IF(AND(BD$7&gt;=$J49,BD$7&lt;=$K49),($D49*(1-$P49)/$N49),0))),IF(AND(BD$7&gt;=$J49,BD$7&lt;=$K49),(($D49-$O49)/$N49),0))))),(((IF(Data!$C$2&gt;0,(IF(OR(BD$5=Data!$F$2,BD$5=Data!$G$2,(IF(COUNTIF(Data!$A$2:$A$939,BD$7),BD$7=(VLOOKUP(BD$7,Data!$A$2:$A$852,1,FALSE)),0))),"H",IF(AND(BD$7&gt;=$J49,BD$7&lt;=$L49),($D49*$P49/$M49),0))),IF(AND(BD$7&gt;=$J49,BD$7&lt;=$L49),(($D49*$P49)/$M49),0))))))</f>
        <v>0</v>
      </c>
      <c r="BE50" s="37">
        <f>IF(BE$7&gt;$L49,(((IF(Data!$C$2&gt;0,(IF(OR(BE$5=Data!$F$2,BE$5=Data!$G$2,(IF(COUNTIF(Data!$A$2:$A$939,BE$7),BE$7=(VLOOKUP(BE$7,Data!$A$2:$A$852,1,FALSE)),0))),"H",IF(AND(BE$7&gt;=$J49,BE$7&lt;=$K49),($D49*(1-$P49)/$N49),0))),IF(AND(BE$7&gt;=$J49,BE$7&lt;=$K49),(($D49-$O49)/$N49),0))))),(((IF(Data!$C$2&gt;0,(IF(OR(BE$5=Data!$F$2,BE$5=Data!$G$2,(IF(COUNTIF(Data!$A$2:$A$939,BE$7),BE$7=(VLOOKUP(BE$7,Data!$A$2:$A$852,1,FALSE)),0))),"H",IF(AND(BE$7&gt;=$J49,BE$7&lt;=$L49),($D49*$P49/$M49),0))),IF(AND(BE$7&gt;=$J49,BE$7&lt;=$L49),(($D49*$P49)/$M49),0))))))</f>
        <v>0</v>
      </c>
      <c r="BF50" s="37">
        <f>IF(BF$7&gt;$L49,(((IF(Data!$C$2&gt;0,(IF(OR(BF$5=Data!$F$2,BF$5=Data!$G$2,(IF(COUNTIF(Data!$A$2:$A$939,BF$7),BF$7=(VLOOKUP(BF$7,Data!$A$2:$A$852,1,FALSE)),0))),"H",IF(AND(BF$7&gt;=$J49,BF$7&lt;=$K49),($D49*(1-$P49)/$N49),0))),IF(AND(BF$7&gt;=$J49,BF$7&lt;=$K49),(($D49-$O49)/$N49),0))))),(((IF(Data!$C$2&gt;0,(IF(OR(BF$5=Data!$F$2,BF$5=Data!$G$2,(IF(COUNTIF(Data!$A$2:$A$939,BF$7),BF$7=(VLOOKUP(BF$7,Data!$A$2:$A$852,1,FALSE)),0))),"H",IF(AND(BF$7&gt;=$J49,BF$7&lt;=$L49),($D49*$P49/$M49),0))),IF(AND(BF$7&gt;=$J49,BF$7&lt;=$L49),(($D49*$P49)/$M49),0))))))</f>
        <v>0</v>
      </c>
      <c r="BG50" s="37">
        <f>IF(BG$7&gt;$L49,(((IF(Data!$C$2&gt;0,(IF(OR(BG$5=Data!$F$2,BG$5=Data!$G$2,(IF(COUNTIF(Data!$A$2:$A$939,BG$7),BG$7=(VLOOKUP(BG$7,Data!$A$2:$A$852,1,FALSE)),0))),"H",IF(AND(BG$7&gt;=$J49,BG$7&lt;=$K49),($D49*(1-$P49)/$N49),0))),IF(AND(BG$7&gt;=$J49,BG$7&lt;=$K49),(($D49-$O49)/$N49),0))))),(((IF(Data!$C$2&gt;0,(IF(OR(BG$5=Data!$F$2,BG$5=Data!$G$2,(IF(COUNTIF(Data!$A$2:$A$939,BG$7),BG$7=(VLOOKUP(BG$7,Data!$A$2:$A$852,1,FALSE)),0))),"H",IF(AND(BG$7&gt;=$J49,BG$7&lt;=$L49),($D49*$P49/$M49),0))),IF(AND(BG$7&gt;=$J49,BG$7&lt;=$L49),(($D49*$P49)/$M49),0))))))</f>
        <v>0</v>
      </c>
      <c r="BH50" s="37" t="str">
        <f>IF(BH$7&gt;$L49,(((IF(Data!$C$2&gt;0,(IF(OR(BH$5=Data!$F$2,BH$5=Data!$G$2,(IF(COUNTIF(Data!$A$2:$A$939,BH$7),BH$7=(VLOOKUP(BH$7,Data!$A$2:$A$852,1,FALSE)),0))),"H",IF(AND(BH$7&gt;=$J49,BH$7&lt;=$K49),($D49*(1-$P49)/$N49),0))),IF(AND(BH$7&gt;=$J49,BH$7&lt;=$K49),(($D49-$O49)/$N49),0))))),(((IF(Data!$C$2&gt;0,(IF(OR(BH$5=Data!$F$2,BH$5=Data!$G$2,(IF(COUNTIF(Data!$A$2:$A$939,BH$7),BH$7=(VLOOKUP(BH$7,Data!$A$2:$A$852,1,FALSE)),0))),"H",IF(AND(BH$7&gt;=$J49,BH$7&lt;=$L49),($D49*$P49/$M49),0))),IF(AND(BH$7&gt;=$J49,BH$7&lt;=$L49),(($D49*$P49)/$M49),0))))))</f>
        <v>H</v>
      </c>
      <c r="BI50" s="37" t="str">
        <f>IF(BI$7&gt;$L49,(((IF(Data!$C$2&gt;0,(IF(OR(BI$5=Data!$F$2,BI$5=Data!$G$2,(IF(COUNTIF(Data!$A$2:$A$939,BI$7),BI$7=(VLOOKUP(BI$7,Data!$A$2:$A$852,1,FALSE)),0))),"H",IF(AND(BI$7&gt;=$J49,BI$7&lt;=$K49),($D49*(1-$P49)/$N49),0))),IF(AND(BI$7&gt;=$J49,BI$7&lt;=$K49),(($D49-$O49)/$N49),0))))),(((IF(Data!$C$2&gt;0,(IF(OR(BI$5=Data!$F$2,BI$5=Data!$G$2,(IF(COUNTIF(Data!$A$2:$A$939,BI$7),BI$7=(VLOOKUP(BI$7,Data!$A$2:$A$852,1,FALSE)),0))),"H",IF(AND(BI$7&gt;=$J49,BI$7&lt;=$L49),($D49*$P49/$M49),0))),IF(AND(BI$7&gt;=$J49,BI$7&lt;=$L49),(($D49*$P49)/$M49),0))))))</f>
        <v>H</v>
      </c>
      <c r="BJ50" s="37">
        <f>IF(BJ$7&gt;$L49,(((IF(Data!$C$2&gt;0,(IF(OR(BJ$5=Data!$F$2,BJ$5=Data!$G$2,(IF(COUNTIF(Data!$A$2:$A$939,BJ$7),BJ$7=(VLOOKUP(BJ$7,Data!$A$2:$A$852,1,FALSE)),0))),"H",IF(AND(BJ$7&gt;=$J49,BJ$7&lt;=$K49),($D49*(1-$P49)/$N49),0))),IF(AND(BJ$7&gt;=$J49,BJ$7&lt;=$K49),(($D49-$O49)/$N49),0))))),(((IF(Data!$C$2&gt;0,(IF(OR(BJ$5=Data!$F$2,BJ$5=Data!$G$2,(IF(COUNTIF(Data!$A$2:$A$939,BJ$7),BJ$7=(VLOOKUP(BJ$7,Data!$A$2:$A$852,1,FALSE)),0))),"H",IF(AND(BJ$7&gt;=$J49,BJ$7&lt;=$L49),($D49*$P49/$M49),0))),IF(AND(BJ$7&gt;=$J49,BJ$7&lt;=$L49),(($D49*$P49)/$M49),0))))))</f>
        <v>0</v>
      </c>
      <c r="BK50" s="37">
        <f>IF(BK$7&gt;$L49,(((IF(Data!$C$2&gt;0,(IF(OR(BK$5=Data!$F$2,BK$5=Data!$G$2,(IF(COUNTIF(Data!$A$2:$A$939,BK$7),BK$7=(VLOOKUP(BK$7,Data!$A$2:$A$852,1,FALSE)),0))),"H",IF(AND(BK$7&gt;=$J49,BK$7&lt;=$K49),($D49*(1-$P49)/$N49),0))),IF(AND(BK$7&gt;=$J49,BK$7&lt;=$K49),(($D49-$O49)/$N49),0))))),(((IF(Data!$C$2&gt;0,(IF(OR(BK$5=Data!$F$2,BK$5=Data!$G$2,(IF(COUNTIF(Data!$A$2:$A$939,BK$7),BK$7=(VLOOKUP(BK$7,Data!$A$2:$A$852,1,FALSE)),0))),"H",IF(AND(BK$7&gt;=$J49,BK$7&lt;=$L49),($D49*$P49/$M49),0))),IF(AND(BK$7&gt;=$J49,BK$7&lt;=$L49),(($D49*$P49)/$M49),0))))))</f>
        <v>0</v>
      </c>
      <c r="BL50" s="37">
        <f>IF(BL$7&gt;$L49,(((IF(Data!$C$2&gt;0,(IF(OR(BL$5=Data!$F$2,BL$5=Data!$G$2,(IF(COUNTIF(Data!$A$2:$A$939,BL$7),BL$7=(VLOOKUP(BL$7,Data!$A$2:$A$852,1,FALSE)),0))),"H",IF(AND(BL$7&gt;=$J49,BL$7&lt;=$K49),($D49*(1-$P49)/$N49),0))),IF(AND(BL$7&gt;=$J49,BL$7&lt;=$K49),(($D49-$O49)/$N49),0))))),(((IF(Data!$C$2&gt;0,(IF(OR(BL$5=Data!$F$2,BL$5=Data!$G$2,(IF(COUNTIF(Data!$A$2:$A$939,BL$7),BL$7=(VLOOKUP(BL$7,Data!$A$2:$A$852,1,FALSE)),0))),"H",IF(AND(BL$7&gt;=$J49,BL$7&lt;=$L49),($D49*$P49/$M49),0))),IF(AND(BL$7&gt;=$J49,BL$7&lt;=$L49),(($D49*$P49)/$M49),0))))))</f>
        <v>0</v>
      </c>
      <c r="BM50" s="37">
        <f>IF(BM$7&gt;$L49,(((IF(Data!$C$2&gt;0,(IF(OR(BM$5=Data!$F$2,BM$5=Data!$G$2,(IF(COUNTIF(Data!$A$2:$A$939,BM$7),BM$7=(VLOOKUP(BM$7,Data!$A$2:$A$852,1,FALSE)),0))),"H",IF(AND(BM$7&gt;=$J49,BM$7&lt;=$K49),($D49*(1-$P49)/$N49),0))),IF(AND(BM$7&gt;=$J49,BM$7&lt;=$K49),(($D49-$O49)/$N49),0))))),(((IF(Data!$C$2&gt;0,(IF(OR(BM$5=Data!$F$2,BM$5=Data!$G$2,(IF(COUNTIF(Data!$A$2:$A$939,BM$7),BM$7=(VLOOKUP(BM$7,Data!$A$2:$A$852,1,FALSE)),0))),"H",IF(AND(BM$7&gt;=$J49,BM$7&lt;=$L49),($D49*$P49/$M49),0))),IF(AND(BM$7&gt;=$J49,BM$7&lt;=$L49),(($D49*$P49)/$M49),0))))))</f>
        <v>0</v>
      </c>
      <c r="BN50" s="37">
        <f>IF(BN$7&gt;$L49,(((IF(Data!$C$2&gt;0,(IF(OR(BN$5=Data!$F$2,BN$5=Data!$G$2,(IF(COUNTIF(Data!$A$2:$A$939,BN$7),BN$7=(VLOOKUP(BN$7,Data!$A$2:$A$852,1,FALSE)),0))),"H",IF(AND(BN$7&gt;=$J49,BN$7&lt;=$K49),($D49*(1-$P49)/$N49),0))),IF(AND(BN$7&gt;=$J49,BN$7&lt;=$K49),(($D49-$O49)/$N49),0))))),(((IF(Data!$C$2&gt;0,(IF(OR(BN$5=Data!$F$2,BN$5=Data!$G$2,(IF(COUNTIF(Data!$A$2:$A$939,BN$7),BN$7=(VLOOKUP(BN$7,Data!$A$2:$A$852,1,FALSE)),0))),"H",IF(AND(BN$7&gt;=$J49,BN$7&lt;=$L49),($D49*$P49/$M49),0))),IF(AND(BN$7&gt;=$J49,BN$7&lt;=$L49),(($D49*$P49)/$M49),0))))))</f>
        <v>0</v>
      </c>
      <c r="BO50" s="37" t="str">
        <f>IF(BO$7&gt;$L49,(((IF(Data!$C$2&gt;0,(IF(OR(BO$5=Data!$F$2,BO$5=Data!$G$2,(IF(COUNTIF(Data!$A$2:$A$939,BO$7),BO$7=(VLOOKUP(BO$7,Data!$A$2:$A$852,1,FALSE)),0))),"H",IF(AND(BO$7&gt;=$J49,BO$7&lt;=$K49),($D49*(1-$P49)/$N49),0))),IF(AND(BO$7&gt;=$J49,BO$7&lt;=$K49),(($D49-$O49)/$N49),0))))),(((IF(Data!$C$2&gt;0,(IF(OR(BO$5=Data!$F$2,BO$5=Data!$G$2,(IF(COUNTIF(Data!$A$2:$A$939,BO$7),BO$7=(VLOOKUP(BO$7,Data!$A$2:$A$852,1,FALSE)),0))),"H",IF(AND(BO$7&gt;=$J49,BO$7&lt;=$L49),($D49*$P49/$M49),0))),IF(AND(BO$7&gt;=$J49,BO$7&lt;=$L49),(($D49*$P49)/$M49),0))))))</f>
        <v>H</v>
      </c>
      <c r="BP50" s="37" t="str">
        <f>IF(BP$7&gt;$L49,(((IF(Data!$C$2&gt;0,(IF(OR(BP$5=Data!$F$2,BP$5=Data!$G$2,(IF(COUNTIF(Data!$A$2:$A$939,BP$7),BP$7=(VLOOKUP(BP$7,Data!$A$2:$A$852,1,FALSE)),0))),"H",IF(AND(BP$7&gt;=$J49,BP$7&lt;=$K49),($D49*(1-$P49)/$N49),0))),IF(AND(BP$7&gt;=$J49,BP$7&lt;=$K49),(($D49-$O49)/$N49),0))))),(((IF(Data!$C$2&gt;0,(IF(OR(BP$5=Data!$F$2,BP$5=Data!$G$2,(IF(COUNTIF(Data!$A$2:$A$939,BP$7),BP$7=(VLOOKUP(BP$7,Data!$A$2:$A$852,1,FALSE)),0))),"H",IF(AND(BP$7&gt;=$J49,BP$7&lt;=$L49),($D49*$P49/$M49),0))),IF(AND(BP$7&gt;=$J49,BP$7&lt;=$L49),(($D49*$P49)/$M49),0))))))</f>
        <v>H</v>
      </c>
      <c r="BQ50" s="37">
        <f>IF(BQ$7&gt;$L49,(((IF(Data!$C$2&gt;0,(IF(OR(BQ$5=Data!$F$2,BQ$5=Data!$G$2,(IF(COUNTIF(Data!$A$2:$A$939,BQ$7),BQ$7=(VLOOKUP(BQ$7,Data!$A$2:$A$852,1,FALSE)),0))),"H",IF(AND(BQ$7&gt;=$J49,BQ$7&lt;=$K49),($D49*(1-$P49)/$N49),0))),IF(AND(BQ$7&gt;=$J49,BQ$7&lt;=$K49),(($D49-$O49)/$N49),0))))),(((IF(Data!$C$2&gt;0,(IF(OR(BQ$5=Data!$F$2,BQ$5=Data!$G$2,(IF(COUNTIF(Data!$A$2:$A$939,BQ$7),BQ$7=(VLOOKUP(BQ$7,Data!$A$2:$A$852,1,FALSE)),0))),"H",IF(AND(BQ$7&gt;=$J49,BQ$7&lt;=$L49),($D49*$P49/$M49),0))),IF(AND(BQ$7&gt;=$J49,BQ$7&lt;=$L49),(($D49*$P49)/$M49),0))))))</f>
        <v>0</v>
      </c>
      <c r="BR50" s="37">
        <f>IF(BR$7&gt;$L49,(((IF(Data!$C$2&gt;0,(IF(OR(BR$5=Data!$F$2,BR$5=Data!$G$2,(IF(COUNTIF(Data!$A$2:$A$939,BR$7),BR$7=(VLOOKUP(BR$7,Data!$A$2:$A$852,1,FALSE)),0))),"H",IF(AND(BR$7&gt;=$J49,BR$7&lt;=$K49),($D49*(1-$P49)/$N49),0))),IF(AND(BR$7&gt;=$J49,BR$7&lt;=$K49),(($D49-$O49)/$N49),0))))),(((IF(Data!$C$2&gt;0,(IF(OR(BR$5=Data!$F$2,BR$5=Data!$G$2,(IF(COUNTIF(Data!$A$2:$A$939,BR$7),BR$7=(VLOOKUP(BR$7,Data!$A$2:$A$852,1,FALSE)),0))),"H",IF(AND(BR$7&gt;=$J49,BR$7&lt;=$L49),($D49*$P49/$M49),0))),IF(AND(BR$7&gt;=$J49,BR$7&lt;=$L49),(($D49*$P49)/$M49),0))))))</f>
        <v>0</v>
      </c>
      <c r="BS50" s="37">
        <f>IF(BS$7&gt;$L49,(((IF(Data!$C$2&gt;0,(IF(OR(BS$5=Data!$F$2,BS$5=Data!$G$2,(IF(COUNTIF(Data!$A$2:$A$939,BS$7),BS$7=(VLOOKUP(BS$7,Data!$A$2:$A$852,1,FALSE)),0))),"H",IF(AND(BS$7&gt;=$J49,BS$7&lt;=$K49),($D49*(1-$P49)/$N49),0))),IF(AND(BS$7&gt;=$J49,BS$7&lt;=$K49),(($D49-$O49)/$N49),0))))),(((IF(Data!$C$2&gt;0,(IF(OR(BS$5=Data!$F$2,BS$5=Data!$G$2,(IF(COUNTIF(Data!$A$2:$A$939,BS$7),BS$7=(VLOOKUP(BS$7,Data!$A$2:$A$852,1,FALSE)),0))),"H",IF(AND(BS$7&gt;=$J49,BS$7&lt;=$L49),($D49*$P49/$M49),0))),IF(AND(BS$7&gt;=$J49,BS$7&lt;=$L49),(($D49*$P49)/$M49),0))))))</f>
        <v>0</v>
      </c>
      <c r="BT50" s="37">
        <f>IF(BT$7&gt;$L49,(((IF(Data!$C$2&gt;0,(IF(OR(BT$5=Data!$F$2,BT$5=Data!$G$2,(IF(COUNTIF(Data!$A$2:$A$939,BT$7),BT$7=(VLOOKUP(BT$7,Data!$A$2:$A$852,1,FALSE)),0))),"H",IF(AND(BT$7&gt;=$J49,BT$7&lt;=$K49),($D49*(1-$P49)/$N49),0))),IF(AND(BT$7&gt;=$J49,BT$7&lt;=$K49),(($D49-$O49)/$N49),0))))),(((IF(Data!$C$2&gt;0,(IF(OR(BT$5=Data!$F$2,BT$5=Data!$G$2,(IF(COUNTIF(Data!$A$2:$A$939,BT$7),BT$7=(VLOOKUP(BT$7,Data!$A$2:$A$852,1,FALSE)),0))),"H",IF(AND(BT$7&gt;=$J49,BT$7&lt;=$L49),($D49*$P49/$M49),0))),IF(AND(BT$7&gt;=$J49,BT$7&lt;=$L49),(($D49*$P49)/$M49),0))))))</f>
        <v>0</v>
      </c>
      <c r="BU50" s="37">
        <f>IF(BU$7&gt;$L49,(((IF(Data!$C$2&gt;0,(IF(OR(BU$5=Data!$F$2,BU$5=Data!$G$2,(IF(COUNTIF(Data!$A$2:$A$939,BU$7),BU$7=(VLOOKUP(BU$7,Data!$A$2:$A$852,1,FALSE)),0))),"H",IF(AND(BU$7&gt;=$J49,BU$7&lt;=$K49),($D49*(1-$P49)/$N49),0))),IF(AND(BU$7&gt;=$J49,BU$7&lt;=$K49),(($D49-$O49)/$N49),0))))),(((IF(Data!$C$2&gt;0,(IF(OR(BU$5=Data!$F$2,BU$5=Data!$G$2,(IF(COUNTIF(Data!$A$2:$A$939,BU$7),BU$7=(VLOOKUP(BU$7,Data!$A$2:$A$852,1,FALSE)),0))),"H",IF(AND(BU$7&gt;=$J49,BU$7&lt;=$L49),($D49*$P49/$M49),0))),IF(AND(BU$7&gt;=$J49,BU$7&lt;=$L49),(($D49*$P49)/$M49),0))))))</f>
        <v>0</v>
      </c>
      <c r="BV50" s="37" t="str">
        <f>IF(BV$7&gt;$L49,(((IF(Data!$C$2&gt;0,(IF(OR(BV$5=Data!$F$2,BV$5=Data!$G$2,(IF(COUNTIF(Data!$A$2:$A$939,BV$7),BV$7=(VLOOKUP(BV$7,Data!$A$2:$A$852,1,FALSE)),0))),"H",IF(AND(BV$7&gt;=$J49,BV$7&lt;=$K49),($D49*(1-$P49)/$N49),0))),IF(AND(BV$7&gt;=$J49,BV$7&lt;=$K49),(($D49-$O49)/$N49),0))))),(((IF(Data!$C$2&gt;0,(IF(OR(BV$5=Data!$F$2,BV$5=Data!$G$2,(IF(COUNTIF(Data!$A$2:$A$939,BV$7),BV$7=(VLOOKUP(BV$7,Data!$A$2:$A$852,1,FALSE)),0))),"H",IF(AND(BV$7&gt;=$J49,BV$7&lt;=$L49),($D49*$P49/$M49),0))),IF(AND(BV$7&gt;=$J49,BV$7&lt;=$L49),(($D49*$P49)/$M49),0))))))</f>
        <v>H</v>
      </c>
      <c r="BW50" s="37" t="str">
        <f>IF(BW$7&gt;$L49,(((IF(Data!$C$2&gt;0,(IF(OR(BW$5=Data!$F$2,BW$5=Data!$G$2,(IF(COUNTIF(Data!$A$2:$A$939,BW$7),BW$7=(VLOOKUP(BW$7,Data!$A$2:$A$852,1,FALSE)),0))),"H",IF(AND(BW$7&gt;=$J49,BW$7&lt;=$K49),($D49*(1-$P49)/$N49),0))),IF(AND(BW$7&gt;=$J49,BW$7&lt;=$K49),(($D49-$O49)/$N49),0))))),(((IF(Data!$C$2&gt;0,(IF(OR(BW$5=Data!$F$2,BW$5=Data!$G$2,(IF(COUNTIF(Data!$A$2:$A$939,BW$7),BW$7=(VLOOKUP(BW$7,Data!$A$2:$A$852,1,FALSE)),0))),"H",IF(AND(BW$7&gt;=$J49,BW$7&lt;=$L49),($D49*$P49/$M49),0))),IF(AND(BW$7&gt;=$J49,BW$7&lt;=$L49),(($D49*$P49)/$M49),0))))))</f>
        <v>H</v>
      </c>
      <c r="BX50" s="37">
        <f>IF(BX$7&gt;$L49,(((IF(Data!$C$2&gt;0,(IF(OR(BX$5=Data!$F$2,BX$5=Data!$G$2,(IF(COUNTIF(Data!$A$2:$A$939,BX$7),BX$7=(VLOOKUP(BX$7,Data!$A$2:$A$852,1,FALSE)),0))),"H",IF(AND(BX$7&gt;=$J49,BX$7&lt;=$K49),($D49*(1-$P49)/$N49),0))),IF(AND(BX$7&gt;=$J49,BX$7&lt;=$K49),(($D49-$O49)/$N49),0))))),(((IF(Data!$C$2&gt;0,(IF(OR(BX$5=Data!$F$2,BX$5=Data!$G$2,(IF(COUNTIF(Data!$A$2:$A$939,BX$7),BX$7=(VLOOKUP(BX$7,Data!$A$2:$A$852,1,FALSE)),0))),"H",IF(AND(BX$7&gt;=$J49,BX$7&lt;=$L49),($D49*$P49/$M49),0))),IF(AND(BX$7&gt;=$J49,BX$7&lt;=$L49),(($D49*$P49)/$M49),0))))))</f>
        <v>0</v>
      </c>
      <c r="BY50" s="37">
        <f>IF(BY$7&gt;$L49,(((IF(Data!$C$2&gt;0,(IF(OR(BY$5=Data!$F$2,BY$5=Data!$G$2,(IF(COUNTIF(Data!$A$2:$A$939,BY$7),BY$7=(VLOOKUP(BY$7,Data!$A$2:$A$852,1,FALSE)),0))),"H",IF(AND(BY$7&gt;=$J49,BY$7&lt;=$K49),($D49*(1-$P49)/$N49),0))),IF(AND(BY$7&gt;=$J49,BY$7&lt;=$K49),(($D49-$O49)/$N49),0))))),(((IF(Data!$C$2&gt;0,(IF(OR(BY$5=Data!$F$2,BY$5=Data!$G$2,(IF(COUNTIF(Data!$A$2:$A$939,BY$7),BY$7=(VLOOKUP(BY$7,Data!$A$2:$A$852,1,FALSE)),0))),"H",IF(AND(BY$7&gt;=$J49,BY$7&lt;=$L49),($D49*$P49/$M49),0))),IF(AND(BY$7&gt;=$J49,BY$7&lt;=$L49),(($D49*$P49)/$M49),0))))))</f>
        <v>0</v>
      </c>
      <c r="BZ50" s="37">
        <f>IF(BZ$7&gt;$L49,(((IF(Data!$C$2&gt;0,(IF(OR(BZ$5=Data!$F$2,BZ$5=Data!$G$2,(IF(COUNTIF(Data!$A$2:$A$939,BZ$7),BZ$7=(VLOOKUP(BZ$7,Data!$A$2:$A$852,1,FALSE)),0))),"H",IF(AND(BZ$7&gt;=$J49,BZ$7&lt;=$K49),($D49*(1-$P49)/$N49),0))),IF(AND(BZ$7&gt;=$J49,BZ$7&lt;=$K49),(($D49-$O49)/$N49),0))))),(((IF(Data!$C$2&gt;0,(IF(OR(BZ$5=Data!$F$2,BZ$5=Data!$G$2,(IF(COUNTIF(Data!$A$2:$A$939,BZ$7),BZ$7=(VLOOKUP(BZ$7,Data!$A$2:$A$852,1,FALSE)),0))),"H",IF(AND(BZ$7&gt;=$J49,BZ$7&lt;=$L49),($D49*$P49/$M49),0))),IF(AND(BZ$7&gt;=$J49,BZ$7&lt;=$L49),(($D49*$P49)/$M49),0))))))</f>
        <v>0</v>
      </c>
      <c r="CA50" s="37">
        <f>IF(CA$7&gt;$L49,(((IF(Data!$C$2&gt;0,(IF(OR(CA$5=Data!$F$2,CA$5=Data!$G$2,(IF(COUNTIF(Data!$A$2:$A$939,CA$7),CA$7=(VLOOKUP(CA$7,Data!$A$2:$A$852,1,FALSE)),0))),"H",IF(AND(CA$7&gt;=$J49,CA$7&lt;=$K49),($D49*(1-$P49)/$N49),0))),IF(AND(CA$7&gt;=$J49,CA$7&lt;=$K49),(($D49-$O49)/$N49),0))))),(((IF(Data!$C$2&gt;0,(IF(OR(CA$5=Data!$F$2,CA$5=Data!$G$2,(IF(COUNTIF(Data!$A$2:$A$939,CA$7),CA$7=(VLOOKUP(CA$7,Data!$A$2:$A$852,1,FALSE)),0))),"H",IF(AND(CA$7&gt;=$J49,CA$7&lt;=$L49),($D49*$P49/$M49),0))),IF(AND(CA$7&gt;=$J49,CA$7&lt;=$L49),(($D49*$P49)/$M49),0))))))</f>
        <v>0</v>
      </c>
      <c r="CB50" s="37">
        <f>IF(CB$7&gt;$L49,(((IF(Data!$C$2&gt;0,(IF(OR(CB$5=Data!$F$2,CB$5=Data!$G$2,(IF(COUNTIF(Data!$A$2:$A$939,CB$7),CB$7=(VLOOKUP(CB$7,Data!$A$2:$A$852,1,FALSE)),0))),"H",IF(AND(CB$7&gt;=$J49,CB$7&lt;=$K49),($D49*(1-$P49)/$N49),0))),IF(AND(CB$7&gt;=$J49,CB$7&lt;=$K49),(($D49-$O49)/$N49),0))))),(((IF(Data!$C$2&gt;0,(IF(OR(CB$5=Data!$F$2,CB$5=Data!$G$2,(IF(COUNTIF(Data!$A$2:$A$939,CB$7),CB$7=(VLOOKUP(CB$7,Data!$A$2:$A$852,1,FALSE)),0))),"H",IF(AND(CB$7&gt;=$J49,CB$7&lt;=$L49),($D49*$P49/$M49),0))),IF(AND(CB$7&gt;=$J49,CB$7&lt;=$L49),(($D49*$P49)/$M49),0))))))</f>
        <v>0</v>
      </c>
      <c r="CC50" s="37" t="str">
        <f>IF(CC$7&gt;$L49,(((IF(Data!$C$2&gt;0,(IF(OR(CC$5=Data!$F$2,CC$5=Data!$G$2,(IF(COUNTIF(Data!$A$2:$A$939,CC$7),CC$7=(VLOOKUP(CC$7,Data!$A$2:$A$852,1,FALSE)),0))),"H",IF(AND(CC$7&gt;=$J49,CC$7&lt;=$K49),($D49*(1-$P49)/$N49),0))),IF(AND(CC$7&gt;=$J49,CC$7&lt;=$K49),(($D49-$O49)/$N49),0))))),(((IF(Data!$C$2&gt;0,(IF(OR(CC$5=Data!$F$2,CC$5=Data!$G$2,(IF(COUNTIF(Data!$A$2:$A$939,CC$7),CC$7=(VLOOKUP(CC$7,Data!$A$2:$A$852,1,FALSE)),0))),"H",IF(AND(CC$7&gt;=$J49,CC$7&lt;=$L49),($D49*$P49/$M49),0))),IF(AND(CC$7&gt;=$J49,CC$7&lt;=$L49),(($D49*$P49)/$M49),0))))))</f>
        <v>H</v>
      </c>
      <c r="CD50" s="37" t="str">
        <f>IF(CD$7&gt;$L49,(((IF(Data!$C$2&gt;0,(IF(OR(CD$5=Data!$F$2,CD$5=Data!$G$2,(IF(COUNTIF(Data!$A$2:$A$939,CD$7),CD$7=(VLOOKUP(CD$7,Data!$A$2:$A$852,1,FALSE)),0))),"H",IF(AND(CD$7&gt;=$J49,CD$7&lt;=$K49),($D49*(1-$P49)/$N49),0))),IF(AND(CD$7&gt;=$J49,CD$7&lt;=$K49),(($D49-$O49)/$N49),0))))),(((IF(Data!$C$2&gt;0,(IF(OR(CD$5=Data!$F$2,CD$5=Data!$G$2,(IF(COUNTIF(Data!$A$2:$A$939,CD$7),CD$7=(VLOOKUP(CD$7,Data!$A$2:$A$852,1,FALSE)),0))),"H",IF(AND(CD$7&gt;=$J49,CD$7&lt;=$L49),($D49*$P49/$M49),0))),IF(AND(CD$7&gt;=$J49,CD$7&lt;=$L49),(($D49*$P49)/$M49),0))))))</f>
        <v>H</v>
      </c>
      <c r="CE50" s="37">
        <f>IF(CE$7&gt;$L49,(((IF(Data!$C$2&gt;0,(IF(OR(CE$5=Data!$F$2,CE$5=Data!$G$2,(IF(COUNTIF(Data!$A$2:$A$939,CE$7),CE$7=(VLOOKUP(CE$7,Data!$A$2:$A$852,1,FALSE)),0))),"H",IF(AND(CE$7&gt;=$J49,CE$7&lt;=$K49),($D49*(1-$P49)/$N49),0))),IF(AND(CE$7&gt;=$J49,CE$7&lt;=$K49),(($D49-$O49)/$N49),0))))),(((IF(Data!$C$2&gt;0,(IF(OR(CE$5=Data!$F$2,CE$5=Data!$G$2,(IF(COUNTIF(Data!$A$2:$A$939,CE$7),CE$7=(VLOOKUP(CE$7,Data!$A$2:$A$852,1,FALSE)),0))),"H",IF(AND(CE$7&gt;=$J49,CE$7&lt;=$L49),($D49*$P49/$M49),0))),IF(AND(CE$7&gt;=$J49,CE$7&lt;=$L49),(($D49*$P49)/$M49),0))))))</f>
        <v>0</v>
      </c>
      <c r="CF50" s="37">
        <f>IF(CF$7&gt;$L49,(((IF(Data!$C$2&gt;0,(IF(OR(CF$5=Data!$F$2,CF$5=Data!$G$2,(IF(COUNTIF(Data!$A$2:$A$939,CF$7),CF$7=(VLOOKUP(CF$7,Data!$A$2:$A$852,1,FALSE)),0))),"H",IF(AND(CF$7&gt;=$J49,CF$7&lt;=$K49),($D49*(1-$P49)/$N49),0))),IF(AND(CF$7&gt;=$J49,CF$7&lt;=$K49),(($D49-$O49)/$N49),0))))),(((IF(Data!$C$2&gt;0,(IF(OR(CF$5=Data!$F$2,CF$5=Data!$G$2,(IF(COUNTIF(Data!$A$2:$A$939,CF$7),CF$7=(VLOOKUP(CF$7,Data!$A$2:$A$852,1,FALSE)),0))),"H",IF(AND(CF$7&gt;=$J49,CF$7&lt;=$L49),($D49*$P49/$M49),0))),IF(AND(CF$7&gt;=$J49,CF$7&lt;=$L49),(($D49*$P49)/$M49),0))))))</f>
        <v>0</v>
      </c>
      <c r="CG50" s="37">
        <f>IF(CG$7&gt;$L49,(((IF(Data!$C$2&gt;0,(IF(OR(CG$5=Data!$F$2,CG$5=Data!$G$2,(IF(COUNTIF(Data!$A$2:$A$939,CG$7),CG$7=(VLOOKUP(CG$7,Data!$A$2:$A$852,1,FALSE)),0))),"H",IF(AND(CG$7&gt;=$J49,CG$7&lt;=$K49),($D49*(1-$P49)/$N49),0))),IF(AND(CG$7&gt;=$J49,CG$7&lt;=$K49),(($D49-$O49)/$N49),0))))),(((IF(Data!$C$2&gt;0,(IF(OR(CG$5=Data!$F$2,CG$5=Data!$G$2,(IF(COUNTIF(Data!$A$2:$A$939,CG$7),CG$7=(VLOOKUP(CG$7,Data!$A$2:$A$852,1,FALSE)),0))),"H",IF(AND(CG$7&gt;=$J49,CG$7&lt;=$L49),($D49*$P49/$M49),0))),IF(AND(CG$7&gt;=$J49,CG$7&lt;=$L49),(($D49*$P49)/$M49),0))))))</f>
        <v>0</v>
      </c>
      <c r="CH50" s="37">
        <f>IF(CH$7&gt;$L49,(((IF(Data!$C$2&gt;0,(IF(OR(CH$5=Data!$F$2,CH$5=Data!$G$2,(IF(COUNTIF(Data!$A$2:$A$939,CH$7),CH$7=(VLOOKUP(CH$7,Data!$A$2:$A$852,1,FALSE)),0))),"H",IF(AND(CH$7&gt;=$J49,CH$7&lt;=$K49),($D49*(1-$P49)/$N49),0))),IF(AND(CH$7&gt;=$J49,CH$7&lt;=$K49),(($D49-$O49)/$N49),0))))),(((IF(Data!$C$2&gt;0,(IF(OR(CH$5=Data!$F$2,CH$5=Data!$G$2,(IF(COUNTIF(Data!$A$2:$A$939,CH$7),CH$7=(VLOOKUP(CH$7,Data!$A$2:$A$852,1,FALSE)),0))),"H",IF(AND(CH$7&gt;=$J49,CH$7&lt;=$L49),($D49*$P49/$M49),0))),IF(AND(CH$7&gt;=$J49,CH$7&lt;=$L49),(($D49*$P49)/$M49),0))))))</f>
        <v>0</v>
      </c>
      <c r="CI50" s="37">
        <f>IF(CI$7&gt;$L49,(((IF(Data!$C$2&gt;0,(IF(OR(CI$5=Data!$F$2,CI$5=Data!$G$2,(IF(COUNTIF(Data!$A$2:$A$939,CI$7),CI$7=(VLOOKUP(CI$7,Data!$A$2:$A$852,1,FALSE)),0))),"H",IF(AND(CI$7&gt;=$J49,CI$7&lt;=$K49),($D49*(1-$P49)/$N49),0))),IF(AND(CI$7&gt;=$J49,CI$7&lt;=$K49),(($D49-$O49)/$N49),0))))),(((IF(Data!$C$2&gt;0,(IF(OR(CI$5=Data!$F$2,CI$5=Data!$G$2,(IF(COUNTIF(Data!$A$2:$A$939,CI$7),CI$7=(VLOOKUP(CI$7,Data!$A$2:$A$852,1,FALSE)),0))),"H",IF(AND(CI$7&gt;=$J49,CI$7&lt;=$L49),($D49*$P49/$M49),0))),IF(AND(CI$7&gt;=$J49,CI$7&lt;=$L49),(($D49*$P49)/$M49),0))))))</f>
        <v>0</v>
      </c>
      <c r="CJ50" s="37" t="str">
        <f>IF(CJ$7&gt;$L49,(((IF(Data!$C$2&gt;0,(IF(OR(CJ$5=Data!$F$2,CJ$5=Data!$G$2,(IF(COUNTIF(Data!$A$2:$A$939,CJ$7),CJ$7=(VLOOKUP(CJ$7,Data!$A$2:$A$852,1,FALSE)),0))),"H",IF(AND(CJ$7&gt;=$J49,CJ$7&lt;=$K49),($D49*(1-$P49)/$N49),0))),IF(AND(CJ$7&gt;=$J49,CJ$7&lt;=$K49),(($D49-$O49)/$N49),0))))),(((IF(Data!$C$2&gt;0,(IF(OR(CJ$5=Data!$F$2,CJ$5=Data!$G$2,(IF(COUNTIF(Data!$A$2:$A$939,CJ$7),CJ$7=(VLOOKUP(CJ$7,Data!$A$2:$A$852,1,FALSE)),0))),"H",IF(AND(CJ$7&gt;=$J49,CJ$7&lt;=$L49),($D49*$P49/$M49),0))),IF(AND(CJ$7&gt;=$J49,CJ$7&lt;=$L49),(($D49*$P49)/$M49),0))))))</f>
        <v>H</v>
      </c>
      <c r="CK50" s="37" t="str">
        <f>IF(CK$7&gt;$L49,(((IF(Data!$C$2&gt;0,(IF(OR(CK$5=Data!$F$2,CK$5=Data!$G$2,(IF(COUNTIF(Data!$A$2:$A$939,CK$7),CK$7=(VLOOKUP(CK$7,Data!$A$2:$A$852,1,FALSE)),0))),"H",IF(AND(CK$7&gt;=$J49,CK$7&lt;=$K49),($D49*(1-$P49)/$N49),0))),IF(AND(CK$7&gt;=$J49,CK$7&lt;=$K49),(($D49-$O49)/$N49),0))))),(((IF(Data!$C$2&gt;0,(IF(OR(CK$5=Data!$F$2,CK$5=Data!$G$2,(IF(COUNTIF(Data!$A$2:$A$939,CK$7),CK$7=(VLOOKUP(CK$7,Data!$A$2:$A$852,1,FALSE)),0))),"H",IF(AND(CK$7&gt;=$J49,CK$7&lt;=$L49),($D49*$P49/$M49),0))),IF(AND(CK$7&gt;=$J49,CK$7&lt;=$L49),(($D49*$P49)/$M49),0))))))</f>
        <v>H</v>
      </c>
      <c r="CL50" s="37">
        <f>IF(CL$7&gt;$L49,(((IF(Data!$C$2&gt;0,(IF(OR(CL$5=Data!$F$2,CL$5=Data!$G$2,(IF(COUNTIF(Data!$A$2:$A$939,CL$7),CL$7=(VLOOKUP(CL$7,Data!$A$2:$A$852,1,FALSE)),0))),"H",IF(AND(CL$7&gt;=$J49,CL$7&lt;=$K49),($D49*(1-$P49)/$N49),0))),IF(AND(CL$7&gt;=$J49,CL$7&lt;=$K49),(($D49-$O49)/$N49),0))))),(((IF(Data!$C$2&gt;0,(IF(OR(CL$5=Data!$F$2,CL$5=Data!$G$2,(IF(COUNTIF(Data!$A$2:$A$939,CL$7),CL$7=(VLOOKUP(CL$7,Data!$A$2:$A$852,1,FALSE)),0))),"H",IF(AND(CL$7&gt;=$J49,CL$7&lt;=$L49),($D49*$P49/$M49),0))),IF(AND(CL$7&gt;=$J49,CL$7&lt;=$L49),(($D49*$P49)/$M49),0))))))</f>
        <v>0</v>
      </c>
      <c r="CM50" s="37">
        <f>IF(CM$7&gt;$L49,(((IF(Data!$C$2&gt;0,(IF(OR(CM$5=Data!$F$2,CM$5=Data!$G$2,(IF(COUNTIF(Data!$A$2:$A$939,CM$7),CM$7=(VLOOKUP(CM$7,Data!$A$2:$A$852,1,FALSE)),0))),"H",IF(AND(CM$7&gt;=$J49,CM$7&lt;=$K49),($D49*(1-$P49)/$N49),0))),IF(AND(CM$7&gt;=$J49,CM$7&lt;=$K49),(($D49-$O49)/$N49),0))))),(((IF(Data!$C$2&gt;0,(IF(OR(CM$5=Data!$F$2,CM$5=Data!$G$2,(IF(COUNTIF(Data!$A$2:$A$939,CM$7),CM$7=(VLOOKUP(CM$7,Data!$A$2:$A$852,1,FALSE)),0))),"H",IF(AND(CM$7&gt;=$J49,CM$7&lt;=$L49),($D49*$P49/$M49),0))),IF(AND(CM$7&gt;=$J49,CM$7&lt;=$L49),(($D49*$P49)/$M49),0))))))</f>
        <v>0</v>
      </c>
      <c r="CN50" s="37">
        <f>IF(CN$7&gt;$L49,(((IF(Data!$C$2&gt;0,(IF(OR(CN$5=Data!$F$2,CN$5=Data!$G$2,(IF(COUNTIF(Data!$A$2:$A$939,CN$7),CN$7=(VLOOKUP(CN$7,Data!$A$2:$A$852,1,FALSE)),0))),"H",IF(AND(CN$7&gt;=$J49,CN$7&lt;=$K49),($D49*(1-$P49)/$N49),0))),IF(AND(CN$7&gt;=$J49,CN$7&lt;=$K49),(($D49-$O49)/$N49),0))))),(((IF(Data!$C$2&gt;0,(IF(OR(CN$5=Data!$F$2,CN$5=Data!$G$2,(IF(COUNTIF(Data!$A$2:$A$939,CN$7),CN$7=(VLOOKUP(CN$7,Data!$A$2:$A$852,1,FALSE)),0))),"H",IF(AND(CN$7&gt;=$J49,CN$7&lt;=$L49),($D49*$P49/$M49),0))),IF(AND(CN$7&gt;=$J49,CN$7&lt;=$L49),(($D49*$P49)/$M49),0))))))</f>
        <v>0</v>
      </c>
      <c r="CO50" s="37">
        <f>IF(CO$7&gt;$L49,(((IF(Data!$C$2&gt;0,(IF(OR(CO$5=Data!$F$2,CO$5=Data!$G$2,(IF(COUNTIF(Data!$A$2:$A$939,CO$7),CO$7=(VLOOKUP(CO$7,Data!$A$2:$A$852,1,FALSE)),0))),"H",IF(AND(CO$7&gt;=$J49,CO$7&lt;=$K49),($D49*(1-$P49)/$N49),0))),IF(AND(CO$7&gt;=$J49,CO$7&lt;=$K49),(($D49-$O49)/$N49),0))))),(((IF(Data!$C$2&gt;0,(IF(OR(CO$5=Data!$F$2,CO$5=Data!$G$2,(IF(COUNTIF(Data!$A$2:$A$939,CO$7),CO$7=(VLOOKUP(CO$7,Data!$A$2:$A$852,1,FALSE)),0))),"H",IF(AND(CO$7&gt;=$J49,CO$7&lt;=$L49),($D49*$P49/$M49),0))),IF(AND(CO$7&gt;=$J49,CO$7&lt;=$L49),(($D49*$P49)/$M49),0))))))</f>
        <v>0</v>
      </c>
      <c r="CP50" s="37">
        <f>IF(CP$7&gt;$L49,(((IF(Data!$C$2&gt;0,(IF(OR(CP$5=Data!$F$2,CP$5=Data!$G$2,(IF(COUNTIF(Data!$A$2:$A$939,CP$7),CP$7=(VLOOKUP(CP$7,Data!$A$2:$A$852,1,FALSE)),0))),"H",IF(AND(CP$7&gt;=$J49,CP$7&lt;=$K49),($D49*(1-$P49)/$N49),0))),IF(AND(CP$7&gt;=$J49,CP$7&lt;=$K49),(($D49-$O49)/$N49),0))))),(((IF(Data!$C$2&gt;0,(IF(OR(CP$5=Data!$F$2,CP$5=Data!$G$2,(IF(COUNTIF(Data!$A$2:$A$939,CP$7),CP$7=(VLOOKUP(CP$7,Data!$A$2:$A$852,1,FALSE)),0))),"H",IF(AND(CP$7&gt;=$J49,CP$7&lt;=$L49),($D49*$P49/$M49),0))),IF(AND(CP$7&gt;=$J49,CP$7&lt;=$L49),(($D49*$P49)/$M49),0))))))</f>
        <v>0</v>
      </c>
      <c r="CQ50" s="37" t="str">
        <f>IF(CQ$7&gt;$L49,(((IF(Data!$C$2&gt;0,(IF(OR(CQ$5=Data!$F$2,CQ$5=Data!$G$2,(IF(COUNTIF(Data!$A$2:$A$939,CQ$7),CQ$7=(VLOOKUP(CQ$7,Data!$A$2:$A$852,1,FALSE)),0))),"H",IF(AND(CQ$7&gt;=$J49,CQ$7&lt;=$K49),($D49*(1-$P49)/$N49),0))),IF(AND(CQ$7&gt;=$J49,CQ$7&lt;=$K49),(($D49-$O49)/$N49),0))))),(((IF(Data!$C$2&gt;0,(IF(OR(CQ$5=Data!$F$2,CQ$5=Data!$G$2,(IF(COUNTIF(Data!$A$2:$A$939,CQ$7),CQ$7=(VLOOKUP(CQ$7,Data!$A$2:$A$852,1,FALSE)),0))),"H",IF(AND(CQ$7&gt;=$J49,CQ$7&lt;=$L49),($D49*$P49/$M49),0))),IF(AND(CQ$7&gt;=$J49,CQ$7&lt;=$L49),(($D49*$P49)/$M49),0))))))</f>
        <v>H</v>
      </c>
      <c r="CR50" s="37" t="str">
        <f>IF(CR$7&gt;$L49,(((IF(Data!$C$2&gt;0,(IF(OR(CR$5=Data!$F$2,CR$5=Data!$G$2,(IF(COUNTIF(Data!$A$2:$A$939,CR$7),CR$7=(VLOOKUP(CR$7,Data!$A$2:$A$852,1,FALSE)),0))),"H",IF(AND(CR$7&gt;=$J49,CR$7&lt;=$K49),($D49*(1-$P49)/$N49),0))),IF(AND(CR$7&gt;=$J49,CR$7&lt;=$K49),(($D49-$O49)/$N49),0))))),(((IF(Data!$C$2&gt;0,(IF(OR(CR$5=Data!$F$2,CR$5=Data!$G$2,(IF(COUNTIF(Data!$A$2:$A$939,CR$7),CR$7=(VLOOKUP(CR$7,Data!$A$2:$A$852,1,FALSE)),0))),"H",IF(AND(CR$7&gt;=$J49,CR$7&lt;=$L49),($D49*$P49/$M49),0))),IF(AND(CR$7&gt;=$J49,CR$7&lt;=$L49),(($D49*$P49)/$M49),0))))))</f>
        <v>H</v>
      </c>
      <c r="CS50" s="37">
        <f>IF(CS$7&gt;$L49,(((IF(Data!$C$2&gt;0,(IF(OR(CS$5=Data!$F$2,CS$5=Data!$G$2,(IF(COUNTIF(Data!$A$2:$A$939,CS$7),CS$7=(VLOOKUP(CS$7,Data!$A$2:$A$852,1,FALSE)),0))),"H",IF(AND(CS$7&gt;=$J49,CS$7&lt;=$K49),($D49*(1-$P49)/$N49),0))),IF(AND(CS$7&gt;=$J49,CS$7&lt;=$K49),(($D49-$O49)/$N49),0))))),(((IF(Data!$C$2&gt;0,(IF(OR(CS$5=Data!$F$2,CS$5=Data!$G$2,(IF(COUNTIF(Data!$A$2:$A$939,CS$7),CS$7=(VLOOKUP(CS$7,Data!$A$2:$A$852,1,FALSE)),0))),"H",IF(AND(CS$7&gt;=$J49,CS$7&lt;=$L49),($D49*$P49/$M49),0))),IF(AND(CS$7&gt;=$J49,CS$7&lt;=$L49),(($D49*$P49)/$M49),0))))))</f>
        <v>0</v>
      </c>
      <c r="CT50" s="37">
        <f>IF(CT$7&gt;$L49,(((IF(Data!$C$2&gt;0,(IF(OR(CT$5=Data!$F$2,CT$5=Data!$G$2,(IF(COUNTIF(Data!$A$2:$A$939,CT$7),CT$7=(VLOOKUP(CT$7,Data!$A$2:$A$852,1,FALSE)),0))),"H",IF(AND(CT$7&gt;=$J49,CT$7&lt;=$K49),($D49*(1-$P49)/$N49),0))),IF(AND(CT$7&gt;=$J49,CT$7&lt;=$K49),(($D49-$O49)/$N49),0))))),(((IF(Data!$C$2&gt;0,(IF(OR(CT$5=Data!$F$2,CT$5=Data!$G$2,(IF(COUNTIF(Data!$A$2:$A$939,CT$7),CT$7=(VLOOKUP(CT$7,Data!$A$2:$A$852,1,FALSE)),0))),"H",IF(AND(CT$7&gt;=$J49,CT$7&lt;=$L49),($D49*$P49/$M49),0))),IF(AND(CT$7&gt;=$J49,CT$7&lt;=$L49),(($D49*$P49)/$M49),0))))))</f>
        <v>0</v>
      </c>
      <c r="CU50" s="37">
        <f>IF(CU$7&gt;$L49,(((IF(Data!$C$2&gt;0,(IF(OR(CU$5=Data!$F$2,CU$5=Data!$G$2,(IF(COUNTIF(Data!$A$2:$A$939,CU$7),CU$7=(VLOOKUP(CU$7,Data!$A$2:$A$852,1,FALSE)),0))),"H",IF(AND(CU$7&gt;=$J49,CU$7&lt;=$K49),($D49*(1-$P49)/$N49),0))),IF(AND(CU$7&gt;=$J49,CU$7&lt;=$K49),(($D49-$O49)/$N49),0))))),(((IF(Data!$C$2&gt;0,(IF(OR(CU$5=Data!$F$2,CU$5=Data!$G$2,(IF(COUNTIF(Data!$A$2:$A$939,CU$7),CU$7=(VLOOKUP(CU$7,Data!$A$2:$A$852,1,FALSE)),0))),"H",IF(AND(CU$7&gt;=$J49,CU$7&lt;=$L49),($D49*$P49/$M49),0))),IF(AND(CU$7&gt;=$J49,CU$7&lt;=$L49),(($D49*$P49)/$M49),0))))))</f>
        <v>0</v>
      </c>
      <c r="CV50" s="37">
        <f>IF(CV$7&gt;$L49,(((IF(Data!$C$2&gt;0,(IF(OR(CV$5=Data!$F$2,CV$5=Data!$G$2,(IF(COUNTIF(Data!$A$2:$A$939,CV$7),CV$7=(VLOOKUP(CV$7,Data!$A$2:$A$852,1,FALSE)),0))),"H",IF(AND(CV$7&gt;=$J49,CV$7&lt;=$K49),($D49*(1-$P49)/$N49),0))),IF(AND(CV$7&gt;=$J49,CV$7&lt;=$K49),(($D49-$O49)/$N49),0))))),(((IF(Data!$C$2&gt;0,(IF(OR(CV$5=Data!$F$2,CV$5=Data!$G$2,(IF(COUNTIF(Data!$A$2:$A$939,CV$7),CV$7=(VLOOKUP(CV$7,Data!$A$2:$A$852,1,FALSE)),0))),"H",IF(AND(CV$7&gt;=$J49,CV$7&lt;=$L49),($D49*$P49/$M49),0))),IF(AND(CV$7&gt;=$J49,CV$7&lt;=$L49),(($D49*$P49)/$M49),0))))))</f>
        <v>0</v>
      </c>
      <c r="CW50" s="37">
        <f>IF(CW$7&gt;$L49,(((IF(Data!$C$2&gt;0,(IF(OR(CW$5=Data!$F$2,CW$5=Data!$G$2,(IF(COUNTIF(Data!$A$2:$A$939,CW$7),CW$7=(VLOOKUP(CW$7,Data!$A$2:$A$852,1,FALSE)),0))),"H",IF(AND(CW$7&gt;=$J49,CW$7&lt;=$K49),($D49*(1-$P49)/$N49),0))),IF(AND(CW$7&gt;=$J49,CW$7&lt;=$K49),(($D49-$O49)/$N49),0))))),(((IF(Data!$C$2&gt;0,(IF(OR(CW$5=Data!$F$2,CW$5=Data!$G$2,(IF(COUNTIF(Data!$A$2:$A$939,CW$7),CW$7=(VLOOKUP(CW$7,Data!$A$2:$A$852,1,FALSE)),0))),"H",IF(AND(CW$7&gt;=$J49,CW$7&lt;=$L49),($D49*$P49/$M49),0))),IF(AND(CW$7&gt;=$J49,CW$7&lt;=$L49),(($D49*$P49)/$M49),0))))))</f>
        <v>0</v>
      </c>
      <c r="CX50" s="37" t="str">
        <f>IF(CX$7&gt;$L49,(((IF(Data!$C$2&gt;0,(IF(OR(CX$5=Data!$F$2,CX$5=Data!$G$2,(IF(COUNTIF(Data!$A$2:$A$939,CX$7),CX$7=(VLOOKUP(CX$7,Data!$A$2:$A$852,1,FALSE)),0))),"H",IF(AND(CX$7&gt;=$J49,CX$7&lt;=$K49),($D49*(1-$P49)/$N49),0))),IF(AND(CX$7&gt;=$J49,CX$7&lt;=$K49),(($D49-$O49)/$N49),0))))),(((IF(Data!$C$2&gt;0,(IF(OR(CX$5=Data!$F$2,CX$5=Data!$G$2,(IF(COUNTIF(Data!$A$2:$A$939,CX$7),CX$7=(VLOOKUP(CX$7,Data!$A$2:$A$852,1,FALSE)),0))),"H",IF(AND(CX$7&gt;=$J49,CX$7&lt;=$L49),($D49*$P49/$M49),0))),IF(AND(CX$7&gt;=$J49,CX$7&lt;=$L49),(($D49*$P49)/$M49),0))))))</f>
        <v>H</v>
      </c>
      <c r="CY50" s="37" t="str">
        <f>IF(CY$7&gt;$L49,(((IF(Data!$C$2&gt;0,(IF(OR(CY$5=Data!$F$2,CY$5=Data!$G$2,(IF(COUNTIF(Data!$A$2:$A$939,CY$7),CY$7=(VLOOKUP(CY$7,Data!$A$2:$A$852,1,FALSE)),0))),"H",IF(AND(CY$7&gt;=$J49,CY$7&lt;=$K49),($D49*(1-$P49)/$N49),0))),IF(AND(CY$7&gt;=$J49,CY$7&lt;=$K49),(($D49-$O49)/$N49),0))))),(((IF(Data!$C$2&gt;0,(IF(OR(CY$5=Data!$F$2,CY$5=Data!$G$2,(IF(COUNTIF(Data!$A$2:$A$939,CY$7),CY$7=(VLOOKUP(CY$7,Data!$A$2:$A$852,1,FALSE)),0))),"H",IF(AND(CY$7&gt;=$J49,CY$7&lt;=$L49),($D49*$P49/$M49),0))),IF(AND(CY$7&gt;=$J49,CY$7&lt;=$L49),(($D49*$P49)/$M49),0))))))</f>
        <v>H</v>
      </c>
      <c r="CZ50" s="37">
        <f>IF(CZ$7&gt;$L49,(((IF(Data!$C$2&gt;0,(IF(OR(CZ$5=Data!$F$2,CZ$5=Data!$G$2,(IF(COUNTIF(Data!$A$2:$A$939,CZ$7),CZ$7=(VLOOKUP(CZ$7,Data!$A$2:$A$852,1,FALSE)),0))),"H",IF(AND(CZ$7&gt;=$J49,CZ$7&lt;=$K49),($D49*(1-$P49)/$N49),0))),IF(AND(CZ$7&gt;=$J49,CZ$7&lt;=$K49),(($D49-$O49)/$N49),0))))),(((IF(Data!$C$2&gt;0,(IF(OR(CZ$5=Data!$F$2,CZ$5=Data!$G$2,(IF(COUNTIF(Data!$A$2:$A$939,CZ$7),CZ$7=(VLOOKUP(CZ$7,Data!$A$2:$A$852,1,FALSE)),0))),"H",IF(AND(CZ$7&gt;=$J49,CZ$7&lt;=$L49),($D49*$P49/$M49),0))),IF(AND(CZ$7&gt;=$J49,CZ$7&lt;=$L49),(($D49*$P49)/$M49),0))))))</f>
        <v>0</v>
      </c>
      <c r="DA50" s="37">
        <f>IF(DA$7&gt;$L49,(((IF(Data!$C$2&gt;0,(IF(OR(DA$5=Data!$F$2,DA$5=Data!$G$2,(IF(COUNTIF(Data!$A$2:$A$939,DA$7),DA$7=(VLOOKUP(DA$7,Data!$A$2:$A$852,1,FALSE)),0))),"H",IF(AND(DA$7&gt;=$J49,DA$7&lt;=$K49),($D49*(1-$P49)/$N49),0))),IF(AND(DA$7&gt;=$J49,DA$7&lt;=$K49),(($D49-$O49)/$N49),0))))),(((IF(Data!$C$2&gt;0,(IF(OR(DA$5=Data!$F$2,DA$5=Data!$G$2,(IF(COUNTIF(Data!$A$2:$A$939,DA$7),DA$7=(VLOOKUP(DA$7,Data!$A$2:$A$852,1,FALSE)),0))),"H",IF(AND(DA$7&gt;=$J49,DA$7&lt;=$L49),($D49*$P49/$M49),0))),IF(AND(DA$7&gt;=$J49,DA$7&lt;=$L49),(($D49*$P49)/$M49),0))))))</f>
        <v>0</v>
      </c>
      <c r="DB50" s="37">
        <f>IF(DB$7&gt;$L49,(((IF(Data!$C$2&gt;0,(IF(OR(DB$5=Data!$F$2,DB$5=Data!$G$2,(IF(COUNTIF(Data!$A$2:$A$939,DB$7),DB$7=(VLOOKUP(DB$7,Data!$A$2:$A$852,1,FALSE)),0))),"H",IF(AND(DB$7&gt;=$J49,DB$7&lt;=$K49),($D49*(1-$P49)/$N49),0))),IF(AND(DB$7&gt;=$J49,DB$7&lt;=$K49),(($D49-$O49)/$N49),0))))),(((IF(Data!$C$2&gt;0,(IF(OR(DB$5=Data!$F$2,DB$5=Data!$G$2,(IF(COUNTIF(Data!$A$2:$A$939,DB$7),DB$7=(VLOOKUP(DB$7,Data!$A$2:$A$852,1,FALSE)),0))),"H",IF(AND(DB$7&gt;=$J49,DB$7&lt;=$L49),($D49*$P49/$M49),0))),IF(AND(DB$7&gt;=$J49,DB$7&lt;=$L49),(($D49*$P49)/$M49),0))))))</f>
        <v>0</v>
      </c>
      <c r="DC50" s="37">
        <f>IF(DC$7&gt;$L49,(((IF(Data!$C$2&gt;0,(IF(OR(DC$5=Data!$F$2,DC$5=Data!$G$2,(IF(COUNTIF(Data!$A$2:$A$939,DC$7),DC$7=(VLOOKUP(DC$7,Data!$A$2:$A$852,1,FALSE)),0))),"H",IF(AND(DC$7&gt;=$J49,DC$7&lt;=$K49),($D49*(1-$P49)/$N49),0))),IF(AND(DC$7&gt;=$J49,DC$7&lt;=$K49),(($D49-$O49)/$N49),0))))),(((IF(Data!$C$2&gt;0,(IF(OR(DC$5=Data!$F$2,DC$5=Data!$G$2,(IF(COUNTIF(Data!$A$2:$A$939,DC$7),DC$7=(VLOOKUP(DC$7,Data!$A$2:$A$852,1,FALSE)),0))),"H",IF(AND(DC$7&gt;=$J49,DC$7&lt;=$L49),($D49*$P49/$M49),0))),IF(AND(DC$7&gt;=$J49,DC$7&lt;=$L49),(($D49*$P49)/$M49),0))))))</f>
        <v>0</v>
      </c>
      <c r="DD50" s="37">
        <f>IF(DD$7&gt;$L49,(((IF(Data!$C$2&gt;0,(IF(OR(DD$5=Data!$F$2,DD$5=Data!$G$2,(IF(COUNTIF(Data!$A$2:$A$939,DD$7),DD$7=(VLOOKUP(DD$7,Data!$A$2:$A$852,1,FALSE)),0))),"H",IF(AND(DD$7&gt;=$J49,DD$7&lt;=$K49),($D49*(1-$P49)/$N49),0))),IF(AND(DD$7&gt;=$J49,DD$7&lt;=$K49),(($D49-$O49)/$N49),0))))),(((IF(Data!$C$2&gt;0,(IF(OR(DD$5=Data!$F$2,DD$5=Data!$G$2,(IF(COUNTIF(Data!$A$2:$A$939,DD$7),DD$7=(VLOOKUP(DD$7,Data!$A$2:$A$852,1,FALSE)),0))),"H",IF(AND(DD$7&gt;=$J49,DD$7&lt;=$L49),($D49*$P49/$M49),0))),IF(AND(DD$7&gt;=$J49,DD$7&lt;=$L49),(($D49*$P49)/$M49),0))))))</f>
        <v>0</v>
      </c>
      <c r="DE50" s="37" t="str">
        <f>IF(DE$7&gt;$L49,(((IF(Data!$C$2&gt;0,(IF(OR(DE$5=Data!$F$2,DE$5=Data!$G$2,(IF(COUNTIF(Data!$A$2:$A$939,DE$7),DE$7=(VLOOKUP(DE$7,Data!$A$2:$A$852,1,FALSE)),0))),"H",IF(AND(DE$7&gt;=$J49,DE$7&lt;=$K49),($D49*(1-$P49)/$N49),0))),IF(AND(DE$7&gt;=$J49,DE$7&lt;=$K49),(($D49-$O49)/$N49),0))))),(((IF(Data!$C$2&gt;0,(IF(OR(DE$5=Data!$F$2,DE$5=Data!$G$2,(IF(COUNTIF(Data!$A$2:$A$939,DE$7),DE$7=(VLOOKUP(DE$7,Data!$A$2:$A$852,1,FALSE)),0))),"H",IF(AND(DE$7&gt;=$J49,DE$7&lt;=$L49),($D49*$P49/$M49),0))),IF(AND(DE$7&gt;=$J49,DE$7&lt;=$L49),(($D49*$P49)/$M49),0))))))</f>
        <v>H</v>
      </c>
      <c r="DF50" s="37" t="str">
        <f>IF(DF$7&gt;$L49,(((IF(Data!$C$2&gt;0,(IF(OR(DF$5=Data!$F$2,DF$5=Data!$G$2,(IF(COUNTIF(Data!$A$2:$A$939,DF$7),DF$7=(VLOOKUP(DF$7,Data!$A$2:$A$852,1,FALSE)),0))),"H",IF(AND(DF$7&gt;=$J49,DF$7&lt;=$K49),($D49*(1-$P49)/$N49),0))),IF(AND(DF$7&gt;=$J49,DF$7&lt;=$K49),(($D49-$O49)/$N49),0))))),(((IF(Data!$C$2&gt;0,(IF(OR(DF$5=Data!$F$2,DF$5=Data!$G$2,(IF(COUNTIF(Data!$A$2:$A$939,DF$7),DF$7=(VLOOKUP(DF$7,Data!$A$2:$A$852,1,FALSE)),0))),"H",IF(AND(DF$7&gt;=$J49,DF$7&lt;=$L49),($D49*$P49/$M49),0))),IF(AND(DF$7&gt;=$J49,DF$7&lt;=$L49),(($D49*$P49)/$M49),0))))))</f>
        <v>H</v>
      </c>
      <c r="DG50" s="37">
        <f>IF(DG$7&gt;$L49,(((IF(Data!$C$2&gt;0,(IF(OR(DG$5=Data!$F$2,DG$5=Data!$G$2,(IF(COUNTIF(Data!$A$2:$A$939,DG$7),DG$7=(VLOOKUP(DG$7,Data!$A$2:$A$852,1,FALSE)),0))),"H",IF(AND(DG$7&gt;=$J49,DG$7&lt;=$K49),($D49*(1-$P49)/$N49),0))),IF(AND(DG$7&gt;=$J49,DG$7&lt;=$K49),(($D49-$O49)/$N49),0))))),(((IF(Data!$C$2&gt;0,(IF(OR(DG$5=Data!$F$2,DG$5=Data!$G$2,(IF(COUNTIF(Data!$A$2:$A$939,DG$7),DG$7=(VLOOKUP(DG$7,Data!$A$2:$A$852,1,FALSE)),0))),"H",IF(AND(DG$7&gt;=$J49,DG$7&lt;=$L49),($D49*$P49/$M49),0))),IF(AND(DG$7&gt;=$J49,DG$7&lt;=$L49),(($D49*$P49)/$M49),0))))))</f>
        <v>0</v>
      </c>
      <c r="DH50" s="37">
        <f>IF(DH$7&gt;$L49,(((IF(Data!$C$2&gt;0,(IF(OR(DH$5=Data!$F$2,DH$5=Data!$G$2,(IF(COUNTIF(Data!$A$2:$A$939,DH$7),DH$7=(VLOOKUP(DH$7,Data!$A$2:$A$852,1,FALSE)),0))),"H",IF(AND(DH$7&gt;=$J49,DH$7&lt;=$K49),($D49*(1-$P49)/$N49),0))),IF(AND(DH$7&gt;=$J49,DH$7&lt;=$K49),(($D49-$O49)/$N49),0))))),(((IF(Data!$C$2&gt;0,(IF(OR(DH$5=Data!$F$2,DH$5=Data!$G$2,(IF(COUNTIF(Data!$A$2:$A$939,DH$7),DH$7=(VLOOKUP(DH$7,Data!$A$2:$A$852,1,FALSE)),0))),"H",IF(AND(DH$7&gt;=$J49,DH$7&lt;=$L49),($D49*$P49/$M49),0))),IF(AND(DH$7&gt;=$J49,DH$7&lt;=$L49),(($D49*$P49)/$M49),0))))))</f>
        <v>0</v>
      </c>
      <c r="DI50" s="37">
        <f>IF(DI$7&gt;$L49,(((IF(Data!$C$2&gt;0,(IF(OR(DI$5=Data!$F$2,DI$5=Data!$G$2,(IF(COUNTIF(Data!$A$2:$A$939,DI$7),DI$7=(VLOOKUP(DI$7,Data!$A$2:$A$852,1,FALSE)),0))),"H",IF(AND(DI$7&gt;=$J49,DI$7&lt;=$K49),($D49*(1-$P49)/$N49),0))),IF(AND(DI$7&gt;=$J49,DI$7&lt;=$K49),(($D49-$O49)/$N49),0))))),(((IF(Data!$C$2&gt;0,(IF(OR(DI$5=Data!$F$2,DI$5=Data!$G$2,(IF(COUNTIF(Data!$A$2:$A$939,DI$7),DI$7=(VLOOKUP(DI$7,Data!$A$2:$A$852,1,FALSE)),0))),"H",IF(AND(DI$7&gt;=$J49,DI$7&lt;=$L49),($D49*$P49/$M49),0))),IF(AND(DI$7&gt;=$J49,DI$7&lt;=$L49),(($D49*$P49)/$M49),0))))))</f>
        <v>0</v>
      </c>
      <c r="DJ50" s="37">
        <f>IF(DJ$7&gt;$L49,(((IF(Data!$C$2&gt;0,(IF(OR(DJ$5=Data!$F$2,DJ$5=Data!$G$2,(IF(COUNTIF(Data!$A$2:$A$939,DJ$7),DJ$7=(VLOOKUP(DJ$7,Data!$A$2:$A$852,1,FALSE)),0))),"H",IF(AND(DJ$7&gt;=$J49,DJ$7&lt;=$K49),($D49*(1-$P49)/$N49),0))),IF(AND(DJ$7&gt;=$J49,DJ$7&lt;=$K49),(($D49-$O49)/$N49),0))))),(((IF(Data!$C$2&gt;0,(IF(OR(DJ$5=Data!$F$2,DJ$5=Data!$G$2,(IF(COUNTIF(Data!$A$2:$A$939,DJ$7),DJ$7=(VLOOKUP(DJ$7,Data!$A$2:$A$852,1,FALSE)),0))),"H",IF(AND(DJ$7&gt;=$J49,DJ$7&lt;=$L49),($D49*$P49/$M49),0))),IF(AND(DJ$7&gt;=$J49,DJ$7&lt;=$L49),(($D49*$P49)/$M49),0))))))</f>
        <v>0</v>
      </c>
      <c r="DK50" s="37">
        <f>IF(DK$7&gt;$L49,(((IF(Data!$C$2&gt;0,(IF(OR(DK$5=Data!$F$2,DK$5=Data!$G$2,(IF(COUNTIF(Data!$A$2:$A$939,DK$7),DK$7=(VLOOKUP(DK$7,Data!$A$2:$A$852,1,FALSE)),0))),"H",IF(AND(DK$7&gt;=$J49,DK$7&lt;=$K49),($D49*(1-$P49)/$N49),0))),IF(AND(DK$7&gt;=$J49,DK$7&lt;=$K49),(($D49-$O49)/$N49),0))))),(((IF(Data!$C$2&gt;0,(IF(OR(DK$5=Data!$F$2,DK$5=Data!$G$2,(IF(COUNTIF(Data!$A$2:$A$939,DK$7),DK$7=(VLOOKUP(DK$7,Data!$A$2:$A$852,1,FALSE)),0))),"H",IF(AND(DK$7&gt;=$J49,DK$7&lt;=$L49),($D49*$P49/$M49),0))),IF(AND(DK$7&gt;=$J49,DK$7&lt;=$L49),(($D49*$P49)/$M49),0))))))</f>
        <v>0</v>
      </c>
      <c r="DL50" s="37" t="str">
        <f>IF(DL$7&gt;$L49,(((IF(Data!$C$2&gt;0,(IF(OR(DL$5=Data!$F$2,DL$5=Data!$G$2,(IF(COUNTIF(Data!$A$2:$A$939,DL$7),DL$7=(VLOOKUP(DL$7,Data!$A$2:$A$852,1,FALSE)),0))),"H",IF(AND(DL$7&gt;=$J49,DL$7&lt;=$K49),($D49*(1-$P49)/$N49),0))),IF(AND(DL$7&gt;=$J49,DL$7&lt;=$K49),(($D49-$O49)/$N49),0))))),(((IF(Data!$C$2&gt;0,(IF(OR(DL$5=Data!$F$2,DL$5=Data!$G$2,(IF(COUNTIF(Data!$A$2:$A$939,DL$7),DL$7=(VLOOKUP(DL$7,Data!$A$2:$A$852,1,FALSE)),0))),"H",IF(AND(DL$7&gt;=$J49,DL$7&lt;=$L49),($D49*$P49/$M49),0))),IF(AND(DL$7&gt;=$J49,DL$7&lt;=$L49),(($D49*$P49)/$M49),0))))))</f>
        <v>H</v>
      </c>
      <c r="DM50" s="37" t="str">
        <f>IF(DM$7&gt;$L49,(((IF(Data!$C$2&gt;0,(IF(OR(DM$5=Data!$F$2,DM$5=Data!$G$2,(IF(COUNTIF(Data!$A$2:$A$939,DM$7),DM$7=(VLOOKUP(DM$7,Data!$A$2:$A$852,1,FALSE)),0))),"H",IF(AND(DM$7&gt;=$J49,DM$7&lt;=$K49),($D49*(1-$P49)/$N49),0))),IF(AND(DM$7&gt;=$J49,DM$7&lt;=$K49),(($D49-$O49)/$N49),0))))),(((IF(Data!$C$2&gt;0,(IF(OR(DM$5=Data!$F$2,DM$5=Data!$G$2,(IF(COUNTIF(Data!$A$2:$A$939,DM$7),DM$7=(VLOOKUP(DM$7,Data!$A$2:$A$852,1,FALSE)),0))),"H",IF(AND(DM$7&gt;=$J49,DM$7&lt;=$L49),($D49*$P49/$M49),0))),IF(AND(DM$7&gt;=$J49,DM$7&lt;=$L49),(($D49*$P49)/$M49),0))))))</f>
        <v>H</v>
      </c>
      <c r="DN50" s="37">
        <f>IF(DN$7&gt;$L49,(((IF(Data!$C$2&gt;0,(IF(OR(DN$5=Data!$F$2,DN$5=Data!$G$2,(IF(COUNTIF(Data!$A$2:$A$939,DN$7),DN$7=(VLOOKUP(DN$7,Data!$A$2:$A$852,1,FALSE)),0))),"H",IF(AND(DN$7&gt;=$J49,DN$7&lt;=$K49),($D49*(1-$P49)/$N49),0))),IF(AND(DN$7&gt;=$J49,DN$7&lt;=$K49),(($D49-$O49)/$N49),0))))),(((IF(Data!$C$2&gt;0,(IF(OR(DN$5=Data!$F$2,DN$5=Data!$G$2,(IF(COUNTIF(Data!$A$2:$A$939,DN$7),DN$7=(VLOOKUP(DN$7,Data!$A$2:$A$852,1,FALSE)),0))),"H",IF(AND(DN$7&gt;=$J49,DN$7&lt;=$L49),($D49*$P49/$M49),0))),IF(AND(DN$7&gt;=$J49,DN$7&lt;=$L49),(($D49*$P49)/$M49),0))))))</f>
        <v>0</v>
      </c>
      <c r="DO50" s="37">
        <f>IF(DO$7&gt;$L49,(((IF(Data!$C$2&gt;0,(IF(OR(DO$5=Data!$F$2,DO$5=Data!$G$2,(IF(COUNTIF(Data!$A$2:$A$939,DO$7),DO$7=(VLOOKUP(DO$7,Data!$A$2:$A$852,1,FALSE)),0))),"H",IF(AND(DO$7&gt;=$J49,DO$7&lt;=$K49),($D49*(1-$P49)/$N49),0))),IF(AND(DO$7&gt;=$J49,DO$7&lt;=$K49),(($D49-$O49)/$N49),0))))),(((IF(Data!$C$2&gt;0,(IF(OR(DO$5=Data!$F$2,DO$5=Data!$G$2,(IF(COUNTIF(Data!$A$2:$A$939,DO$7),DO$7=(VLOOKUP(DO$7,Data!$A$2:$A$852,1,FALSE)),0))),"H",IF(AND(DO$7&gt;=$J49,DO$7&lt;=$L49),($D49*$P49/$M49),0))),IF(AND(DO$7&gt;=$J49,DO$7&lt;=$L49),(($D49*$P49)/$M49),0))))))</f>
        <v>0</v>
      </c>
      <c r="DP50" s="37">
        <f>IF(DP$7&gt;$L49,(((IF(Data!$C$2&gt;0,(IF(OR(DP$5=Data!$F$2,DP$5=Data!$G$2,(IF(COUNTIF(Data!$A$2:$A$939,DP$7),DP$7=(VLOOKUP(DP$7,Data!$A$2:$A$852,1,FALSE)),0))),"H",IF(AND(DP$7&gt;=$J49,DP$7&lt;=$K49),($D49*(1-$P49)/$N49),0))),IF(AND(DP$7&gt;=$J49,DP$7&lt;=$K49),(($D49-$O49)/$N49),0))))),(((IF(Data!$C$2&gt;0,(IF(OR(DP$5=Data!$F$2,DP$5=Data!$G$2,(IF(COUNTIF(Data!$A$2:$A$939,DP$7),DP$7=(VLOOKUP(DP$7,Data!$A$2:$A$852,1,FALSE)),0))),"H",IF(AND(DP$7&gt;=$J49,DP$7&lt;=$L49),($D49*$P49/$M49),0))),IF(AND(DP$7&gt;=$J49,DP$7&lt;=$L49),(($D49*$P49)/$M49),0))))))</f>
        <v>0</v>
      </c>
      <c r="DQ50" s="37">
        <f>IF(DQ$7&gt;$L49,(((IF(Data!$C$2&gt;0,(IF(OR(DQ$5=Data!$F$2,DQ$5=Data!$G$2,(IF(COUNTIF(Data!$A$2:$A$939,DQ$7),DQ$7=(VLOOKUP(DQ$7,Data!$A$2:$A$852,1,FALSE)),0))),"H",IF(AND(DQ$7&gt;=$J49,DQ$7&lt;=$K49),($D49*(1-$P49)/$N49),0))),IF(AND(DQ$7&gt;=$J49,DQ$7&lt;=$K49),(($D49-$O49)/$N49),0))))),(((IF(Data!$C$2&gt;0,(IF(OR(DQ$5=Data!$F$2,DQ$5=Data!$G$2,(IF(COUNTIF(Data!$A$2:$A$939,DQ$7),DQ$7=(VLOOKUP(DQ$7,Data!$A$2:$A$852,1,FALSE)),0))),"H",IF(AND(DQ$7&gt;=$J49,DQ$7&lt;=$L49),($D49*$P49/$M49),0))),IF(AND(DQ$7&gt;=$J49,DQ$7&lt;=$L49),(($D49*$P49)/$M49),0))))))</f>
        <v>0</v>
      </c>
      <c r="DR50" s="37">
        <f>IF(DR$7&gt;$L49,(((IF(Data!$C$2&gt;0,(IF(OR(DR$5=Data!$F$2,DR$5=Data!$G$2,(IF(COUNTIF(Data!$A$2:$A$939,DR$7),DR$7=(VLOOKUP(DR$7,Data!$A$2:$A$852,1,FALSE)),0))),"H",IF(AND(DR$7&gt;=$J49,DR$7&lt;=$K49),($D49*(1-$P49)/$N49),0))),IF(AND(DR$7&gt;=$J49,DR$7&lt;=$K49),(($D49-$O49)/$N49),0))))),(((IF(Data!$C$2&gt;0,(IF(OR(DR$5=Data!$F$2,DR$5=Data!$G$2,(IF(COUNTIF(Data!$A$2:$A$939,DR$7),DR$7=(VLOOKUP(DR$7,Data!$A$2:$A$852,1,FALSE)),0))),"H",IF(AND(DR$7&gt;=$J49,DR$7&lt;=$L49),($D49*$P49/$M49),0))),IF(AND(DR$7&gt;=$J49,DR$7&lt;=$L49),(($D49*$P49)/$M49),0))))))</f>
        <v>0</v>
      </c>
      <c r="DS50" s="37" t="str">
        <f>IF(DS$7&gt;$L49,(((IF(Data!$C$2&gt;0,(IF(OR(DS$5=Data!$F$2,DS$5=Data!$G$2,(IF(COUNTIF(Data!$A$2:$A$939,DS$7),DS$7=(VLOOKUP(DS$7,Data!$A$2:$A$852,1,FALSE)),0))),"H",IF(AND(DS$7&gt;=$J49,DS$7&lt;=$K49),($D49*(1-$P49)/$N49),0))),IF(AND(DS$7&gt;=$J49,DS$7&lt;=$K49),(($D49-$O49)/$N49),0))))),(((IF(Data!$C$2&gt;0,(IF(OR(DS$5=Data!$F$2,DS$5=Data!$G$2,(IF(COUNTIF(Data!$A$2:$A$939,DS$7),DS$7=(VLOOKUP(DS$7,Data!$A$2:$A$852,1,FALSE)),0))),"H",IF(AND(DS$7&gt;=$J49,DS$7&lt;=$L49),($D49*$P49/$M49),0))),IF(AND(DS$7&gt;=$J49,DS$7&lt;=$L49),(($D49*$P49)/$M49),0))))))</f>
        <v>H</v>
      </c>
      <c r="DT50" s="37" t="str">
        <f>IF(DT$7&gt;$L49,(((IF(Data!$C$2&gt;0,(IF(OR(DT$5=Data!$F$2,DT$5=Data!$G$2,(IF(COUNTIF(Data!$A$2:$A$939,DT$7),DT$7=(VLOOKUP(DT$7,Data!$A$2:$A$852,1,FALSE)),0))),"H",IF(AND(DT$7&gt;=$J49,DT$7&lt;=$K49),($D49*(1-$P49)/$N49),0))),IF(AND(DT$7&gt;=$J49,DT$7&lt;=$K49),(($D49-$O49)/$N49),0))))),(((IF(Data!$C$2&gt;0,(IF(OR(DT$5=Data!$F$2,DT$5=Data!$G$2,(IF(COUNTIF(Data!$A$2:$A$939,DT$7),DT$7=(VLOOKUP(DT$7,Data!$A$2:$A$852,1,FALSE)),0))),"H",IF(AND(DT$7&gt;=$J49,DT$7&lt;=$L49),($D49*$P49/$M49),0))),IF(AND(DT$7&gt;=$J49,DT$7&lt;=$L49),(($D49*$P49)/$M49),0))))))</f>
        <v>H</v>
      </c>
      <c r="DU50" s="37">
        <f>IF(DU$7&gt;$L49,(((IF(Data!$C$2&gt;0,(IF(OR(DU$5=Data!$F$2,DU$5=Data!$G$2,(IF(COUNTIF(Data!$A$2:$A$939,DU$7),DU$7=(VLOOKUP(DU$7,Data!$A$2:$A$852,1,FALSE)),0))),"H",IF(AND(DU$7&gt;=$J49,DU$7&lt;=$K49),($D49*(1-$P49)/$N49),0))),IF(AND(DU$7&gt;=$J49,DU$7&lt;=$K49),(($D49-$O49)/$N49),0))))),(((IF(Data!$C$2&gt;0,(IF(OR(DU$5=Data!$F$2,DU$5=Data!$G$2,(IF(COUNTIF(Data!$A$2:$A$939,DU$7),DU$7=(VLOOKUP(DU$7,Data!$A$2:$A$852,1,FALSE)),0))),"H",IF(AND(DU$7&gt;=$J49,DU$7&lt;=$L49),($D49*$P49/$M49),0))),IF(AND(DU$7&gt;=$J49,DU$7&lt;=$L49),(($D49*$P49)/$M49),0))))))</f>
        <v>0</v>
      </c>
      <c r="DV50" s="37">
        <f>IF(DV$7&gt;$L49,(((IF(Data!$C$2&gt;0,(IF(OR(DV$5=Data!$F$2,DV$5=Data!$G$2,(IF(COUNTIF(Data!$A$2:$A$939,DV$7),DV$7=(VLOOKUP(DV$7,Data!$A$2:$A$852,1,FALSE)),0))),"H",IF(AND(DV$7&gt;=$J49,DV$7&lt;=$K49),($D49*(1-$P49)/$N49),0))),IF(AND(DV$7&gt;=$J49,DV$7&lt;=$K49),(($D49-$O49)/$N49),0))))),(((IF(Data!$C$2&gt;0,(IF(OR(DV$5=Data!$F$2,DV$5=Data!$G$2,(IF(COUNTIF(Data!$A$2:$A$939,DV$7),DV$7=(VLOOKUP(DV$7,Data!$A$2:$A$852,1,FALSE)),0))),"H",IF(AND(DV$7&gt;=$J49,DV$7&lt;=$L49),($D49*$P49/$M49),0))),IF(AND(DV$7&gt;=$J49,DV$7&lt;=$L49),(($D49*$P49)/$M49),0))))))</f>
        <v>0</v>
      </c>
      <c r="DW50" s="37">
        <f>IF(DW$7&gt;$L49,(((IF(Data!$C$2&gt;0,(IF(OR(DW$5=Data!$F$2,DW$5=Data!$G$2,(IF(COUNTIF(Data!$A$2:$A$939,DW$7),DW$7=(VLOOKUP(DW$7,Data!$A$2:$A$852,1,FALSE)),0))),"H",IF(AND(DW$7&gt;=$J49,DW$7&lt;=$K49),($D49*(1-$P49)/$N49),0))),IF(AND(DW$7&gt;=$J49,DW$7&lt;=$K49),(($D49-$O49)/$N49),0))))),(((IF(Data!$C$2&gt;0,(IF(OR(DW$5=Data!$F$2,DW$5=Data!$G$2,(IF(COUNTIF(Data!$A$2:$A$939,DW$7),DW$7=(VLOOKUP(DW$7,Data!$A$2:$A$852,1,FALSE)),0))),"H",IF(AND(DW$7&gt;=$J49,DW$7&lt;=$L49),($D49*$P49/$M49),0))),IF(AND(DW$7&gt;=$J49,DW$7&lt;=$L49),(($D49*$P49)/$M49),0))))))</f>
        <v>0</v>
      </c>
      <c r="DX50" s="37">
        <f>IF(DX$7&gt;$L49,(((IF(Data!$C$2&gt;0,(IF(OR(DX$5=Data!$F$2,DX$5=Data!$G$2,(IF(COUNTIF(Data!$A$2:$A$939,DX$7),DX$7=(VLOOKUP(DX$7,Data!$A$2:$A$852,1,FALSE)),0))),"H",IF(AND(DX$7&gt;=$J49,DX$7&lt;=$K49),($D49*(1-$P49)/$N49),0))),IF(AND(DX$7&gt;=$J49,DX$7&lt;=$K49),(($D49-$O49)/$N49),0))))),(((IF(Data!$C$2&gt;0,(IF(OR(DX$5=Data!$F$2,DX$5=Data!$G$2,(IF(COUNTIF(Data!$A$2:$A$939,DX$7),DX$7=(VLOOKUP(DX$7,Data!$A$2:$A$852,1,FALSE)),0))),"H",IF(AND(DX$7&gt;=$J49,DX$7&lt;=$L49),($D49*$P49/$M49),0))),IF(AND(DX$7&gt;=$J49,DX$7&lt;=$L49),(($D49*$P49)/$M49),0))))))</f>
        <v>0</v>
      </c>
      <c r="DY50" s="37">
        <f>IF(DY$7&gt;$L49,(((IF(Data!$C$2&gt;0,(IF(OR(DY$5=Data!$F$2,DY$5=Data!$G$2,(IF(COUNTIF(Data!$A$2:$A$939,DY$7),DY$7=(VLOOKUP(DY$7,Data!$A$2:$A$852,1,FALSE)),0))),"H",IF(AND(DY$7&gt;=$J49,DY$7&lt;=$K49),($D49*(1-$P49)/$N49),0))),IF(AND(DY$7&gt;=$J49,DY$7&lt;=$K49),(($D49-$O49)/$N49),0))))),(((IF(Data!$C$2&gt;0,(IF(OR(DY$5=Data!$F$2,DY$5=Data!$G$2,(IF(COUNTIF(Data!$A$2:$A$939,DY$7),DY$7=(VLOOKUP(DY$7,Data!$A$2:$A$852,1,FALSE)),0))),"H",IF(AND(DY$7&gt;=$J49,DY$7&lt;=$L49),($D49*$P49/$M49),0))),IF(AND(DY$7&gt;=$J49,DY$7&lt;=$L49),(($D49*$P49)/$M49),0))))))</f>
        <v>0</v>
      </c>
      <c r="DZ50" s="37" t="str">
        <f>IF(DZ$7&gt;$L49,(((IF(Data!$C$2&gt;0,(IF(OR(DZ$5=Data!$F$2,DZ$5=Data!$G$2,(IF(COUNTIF(Data!$A$2:$A$939,DZ$7),DZ$7=(VLOOKUP(DZ$7,Data!$A$2:$A$852,1,FALSE)),0))),"H",IF(AND(DZ$7&gt;=$J49,DZ$7&lt;=$K49),($D49*(1-$P49)/$N49),0))),IF(AND(DZ$7&gt;=$J49,DZ$7&lt;=$K49),(($D49-$O49)/$N49),0))))),(((IF(Data!$C$2&gt;0,(IF(OR(DZ$5=Data!$F$2,DZ$5=Data!$G$2,(IF(COUNTIF(Data!$A$2:$A$939,DZ$7),DZ$7=(VLOOKUP(DZ$7,Data!$A$2:$A$852,1,FALSE)),0))),"H",IF(AND(DZ$7&gt;=$J49,DZ$7&lt;=$L49),($D49*$P49/$M49),0))),IF(AND(DZ$7&gt;=$J49,DZ$7&lt;=$L49),(($D49*$P49)/$M49),0))))))</f>
        <v>H</v>
      </c>
      <c r="EA50" s="37" t="str">
        <f>IF(EA$7&gt;$L49,(((IF(Data!$C$2&gt;0,(IF(OR(EA$5=Data!$F$2,EA$5=Data!$G$2,(IF(COUNTIF(Data!$A$2:$A$939,EA$7),EA$7=(VLOOKUP(EA$7,Data!$A$2:$A$852,1,FALSE)),0))),"H",IF(AND(EA$7&gt;=$J49,EA$7&lt;=$K49),($D49*(1-$P49)/$N49),0))),IF(AND(EA$7&gt;=$J49,EA$7&lt;=$K49),(($D49-$O49)/$N49),0))))),(((IF(Data!$C$2&gt;0,(IF(OR(EA$5=Data!$F$2,EA$5=Data!$G$2,(IF(COUNTIF(Data!$A$2:$A$939,EA$7),EA$7=(VLOOKUP(EA$7,Data!$A$2:$A$852,1,FALSE)),0))),"H",IF(AND(EA$7&gt;=$J49,EA$7&lt;=$L49),($D49*$P49/$M49),0))),IF(AND(EA$7&gt;=$J49,EA$7&lt;=$L49),(($D49*$P49)/$M49),0))))))</f>
        <v>H</v>
      </c>
      <c r="EB50" s="37">
        <f>IF(EB$7&gt;$L49,(((IF(Data!$C$2&gt;0,(IF(OR(EB$5=Data!$F$2,EB$5=Data!$G$2,(IF(COUNTIF(Data!$A$2:$A$939,EB$7),EB$7=(VLOOKUP(EB$7,Data!$A$2:$A$852,1,FALSE)),0))),"H",IF(AND(EB$7&gt;=$J49,EB$7&lt;=$K49),($D49*(1-$P49)/$N49),0))),IF(AND(EB$7&gt;=$J49,EB$7&lt;=$K49),(($D49-$O49)/$N49),0))))),(((IF(Data!$C$2&gt;0,(IF(OR(EB$5=Data!$F$2,EB$5=Data!$G$2,(IF(COUNTIF(Data!$A$2:$A$939,EB$7),EB$7=(VLOOKUP(EB$7,Data!$A$2:$A$852,1,FALSE)),0))),"H",IF(AND(EB$7&gt;=$J49,EB$7&lt;=$L49),($D49*$P49/$M49),0))),IF(AND(EB$7&gt;=$J49,EB$7&lt;=$L49),(($D49*$P49)/$M49),0))))))</f>
        <v>0</v>
      </c>
      <c r="EC50" s="37">
        <f>IF(EC$7&gt;$L49,(((IF(Data!$C$2&gt;0,(IF(OR(EC$5=Data!$F$2,EC$5=Data!$G$2,(IF(COUNTIF(Data!$A$2:$A$939,EC$7),EC$7=(VLOOKUP(EC$7,Data!$A$2:$A$852,1,FALSE)),0))),"H",IF(AND(EC$7&gt;=$J49,EC$7&lt;=$K49),($D49*(1-$P49)/$N49),0))),IF(AND(EC$7&gt;=$J49,EC$7&lt;=$K49),(($D49-$O49)/$N49),0))))),(((IF(Data!$C$2&gt;0,(IF(OR(EC$5=Data!$F$2,EC$5=Data!$G$2,(IF(COUNTIF(Data!$A$2:$A$939,EC$7),EC$7=(VLOOKUP(EC$7,Data!$A$2:$A$852,1,FALSE)),0))),"H",IF(AND(EC$7&gt;=$J49,EC$7&lt;=$L49),($D49*$P49/$M49),0))),IF(AND(EC$7&gt;=$J49,EC$7&lt;=$L49),(($D49*$P49)/$M49),0))))))</f>
        <v>0</v>
      </c>
      <c r="ED50" s="37">
        <f>IF(ED$7&gt;$L49,(((IF(Data!$C$2&gt;0,(IF(OR(ED$5=Data!$F$2,ED$5=Data!$G$2,(IF(COUNTIF(Data!$A$2:$A$939,ED$7),ED$7=(VLOOKUP(ED$7,Data!$A$2:$A$852,1,FALSE)),0))),"H",IF(AND(ED$7&gt;=$J49,ED$7&lt;=$K49),($D49*(1-$P49)/$N49),0))),IF(AND(ED$7&gt;=$J49,ED$7&lt;=$K49),(($D49-$O49)/$N49),0))))),(((IF(Data!$C$2&gt;0,(IF(OR(ED$5=Data!$F$2,ED$5=Data!$G$2,(IF(COUNTIF(Data!$A$2:$A$939,ED$7),ED$7=(VLOOKUP(ED$7,Data!$A$2:$A$852,1,FALSE)),0))),"H",IF(AND(ED$7&gt;=$J49,ED$7&lt;=$L49),($D49*$P49/$M49),0))),IF(AND(ED$7&gt;=$J49,ED$7&lt;=$L49),(($D49*$P49)/$M49),0))))))</f>
        <v>0</v>
      </c>
      <c r="EE50" s="37">
        <f>IF(EE$7&gt;$L49,(((IF(Data!$C$2&gt;0,(IF(OR(EE$5=Data!$F$2,EE$5=Data!$G$2,(IF(COUNTIF(Data!$A$2:$A$939,EE$7),EE$7=(VLOOKUP(EE$7,Data!$A$2:$A$852,1,FALSE)),0))),"H",IF(AND(EE$7&gt;=$J49,EE$7&lt;=$K49),($D49*(1-$P49)/$N49),0))),IF(AND(EE$7&gt;=$J49,EE$7&lt;=$K49),(($D49-$O49)/$N49),0))))),(((IF(Data!$C$2&gt;0,(IF(OR(EE$5=Data!$F$2,EE$5=Data!$G$2,(IF(COUNTIF(Data!$A$2:$A$939,EE$7),EE$7=(VLOOKUP(EE$7,Data!$A$2:$A$852,1,FALSE)),0))),"H",IF(AND(EE$7&gt;=$J49,EE$7&lt;=$L49),($D49*$P49/$M49),0))),IF(AND(EE$7&gt;=$J49,EE$7&lt;=$L49),(($D49*$P49)/$M49),0))))))</f>
        <v>0</v>
      </c>
      <c r="EF50" s="37">
        <f>IF(EF$7&gt;$L49,(((IF(Data!$C$2&gt;0,(IF(OR(EF$5=Data!$F$2,EF$5=Data!$G$2,(IF(COUNTIF(Data!$A$2:$A$939,EF$7),EF$7=(VLOOKUP(EF$7,Data!$A$2:$A$852,1,FALSE)),0))),"H",IF(AND(EF$7&gt;=$J49,EF$7&lt;=$K49),($D49*(1-$P49)/$N49),0))),IF(AND(EF$7&gt;=$J49,EF$7&lt;=$K49),(($D49-$O49)/$N49),0))))),(((IF(Data!$C$2&gt;0,(IF(OR(EF$5=Data!$F$2,EF$5=Data!$G$2,(IF(COUNTIF(Data!$A$2:$A$939,EF$7),EF$7=(VLOOKUP(EF$7,Data!$A$2:$A$852,1,FALSE)),0))),"H",IF(AND(EF$7&gt;=$J49,EF$7&lt;=$L49),($D49*$P49/$M49),0))),IF(AND(EF$7&gt;=$J49,EF$7&lt;=$L49),(($D49*$P49)/$M49),0))))))</f>
        <v>0</v>
      </c>
      <c r="EG50" s="37" t="str">
        <f>IF(EG$7&gt;$L49,(((IF(Data!$C$2&gt;0,(IF(OR(EG$5=Data!$F$2,EG$5=Data!$G$2,(IF(COUNTIF(Data!$A$2:$A$939,EG$7),EG$7=(VLOOKUP(EG$7,Data!$A$2:$A$852,1,FALSE)),0))),"H",IF(AND(EG$7&gt;=$J49,EG$7&lt;=$K49),($D49*(1-$P49)/$N49),0))),IF(AND(EG$7&gt;=$J49,EG$7&lt;=$K49),(($D49-$O49)/$N49),0))))),(((IF(Data!$C$2&gt;0,(IF(OR(EG$5=Data!$F$2,EG$5=Data!$G$2,(IF(COUNTIF(Data!$A$2:$A$939,EG$7),EG$7=(VLOOKUP(EG$7,Data!$A$2:$A$852,1,FALSE)),0))),"H",IF(AND(EG$7&gt;=$J49,EG$7&lt;=$L49),($D49*$P49/$M49),0))),IF(AND(EG$7&gt;=$J49,EG$7&lt;=$L49),(($D49*$P49)/$M49),0))))))</f>
        <v>H</v>
      </c>
      <c r="EH50" s="37" t="str">
        <f>IF(EH$7&gt;$L49,(((IF(Data!$C$2&gt;0,(IF(OR(EH$5=Data!$F$2,EH$5=Data!$G$2,(IF(COUNTIF(Data!$A$2:$A$939,EH$7),EH$7=(VLOOKUP(EH$7,Data!$A$2:$A$852,1,FALSE)),0))),"H",IF(AND(EH$7&gt;=$J49,EH$7&lt;=$K49),($D49*(1-$P49)/$N49),0))),IF(AND(EH$7&gt;=$J49,EH$7&lt;=$K49),(($D49-$O49)/$N49),0))))),(((IF(Data!$C$2&gt;0,(IF(OR(EH$5=Data!$F$2,EH$5=Data!$G$2,(IF(COUNTIF(Data!$A$2:$A$939,EH$7),EH$7=(VLOOKUP(EH$7,Data!$A$2:$A$852,1,FALSE)),0))),"H",IF(AND(EH$7&gt;=$J49,EH$7&lt;=$L49),($D49*$P49/$M49),0))),IF(AND(EH$7&gt;=$J49,EH$7&lt;=$L49),(($D49*$P49)/$M49),0))))))</f>
        <v>H</v>
      </c>
      <c r="EI50" s="37">
        <f>IF(EI$7&gt;$L49,(((IF(Data!$C$2&gt;0,(IF(OR(EI$5=Data!$F$2,EI$5=Data!$G$2,(IF(COUNTIF(Data!$A$2:$A$939,EI$7),EI$7=(VLOOKUP(EI$7,Data!$A$2:$A$852,1,FALSE)),0))),"H",IF(AND(EI$7&gt;=$J49,EI$7&lt;=$K49),($D49*(1-$P49)/$N49),0))),IF(AND(EI$7&gt;=$J49,EI$7&lt;=$K49),(($D49-$O49)/$N49),0))))),(((IF(Data!$C$2&gt;0,(IF(OR(EI$5=Data!$F$2,EI$5=Data!$G$2,(IF(COUNTIF(Data!$A$2:$A$939,EI$7),EI$7=(VLOOKUP(EI$7,Data!$A$2:$A$852,1,FALSE)),0))),"H",IF(AND(EI$7&gt;=$J49,EI$7&lt;=$L49),($D49*$P49/$M49),0))),IF(AND(EI$7&gt;=$J49,EI$7&lt;=$L49),(($D49*$P49)/$M49),0))))))</f>
        <v>0</v>
      </c>
      <c r="EJ50" s="37">
        <f>IF(EJ$7&gt;$L49,(((IF(Data!$C$2&gt;0,(IF(OR(EJ$5=Data!$F$2,EJ$5=Data!$G$2,(IF(COUNTIF(Data!$A$2:$A$939,EJ$7),EJ$7=(VLOOKUP(EJ$7,Data!$A$2:$A$852,1,FALSE)),0))),"H",IF(AND(EJ$7&gt;=$J49,EJ$7&lt;=$K49),($D49*(1-$P49)/$N49),0))),IF(AND(EJ$7&gt;=$J49,EJ$7&lt;=$K49),(($D49-$O49)/$N49),0))))),(((IF(Data!$C$2&gt;0,(IF(OR(EJ$5=Data!$F$2,EJ$5=Data!$G$2,(IF(COUNTIF(Data!$A$2:$A$939,EJ$7),EJ$7=(VLOOKUP(EJ$7,Data!$A$2:$A$852,1,FALSE)),0))),"H",IF(AND(EJ$7&gt;=$J49,EJ$7&lt;=$L49),($D49*$P49/$M49),0))),IF(AND(EJ$7&gt;=$J49,EJ$7&lt;=$L49),(($D49*$P49)/$M49),0))))))</f>
        <v>0</v>
      </c>
      <c r="EK50" s="37">
        <f>IF(EK$7&gt;$L49,(((IF(Data!$C$2&gt;0,(IF(OR(EK$5=Data!$F$2,EK$5=Data!$G$2,(IF(COUNTIF(Data!$A$2:$A$939,EK$7),EK$7=(VLOOKUP(EK$7,Data!$A$2:$A$852,1,FALSE)),0))),"H",IF(AND(EK$7&gt;=$J49,EK$7&lt;=$K49),($D49*(1-$P49)/$N49),0))),IF(AND(EK$7&gt;=$J49,EK$7&lt;=$K49),(($D49-$O49)/$N49),0))))),(((IF(Data!$C$2&gt;0,(IF(OR(EK$5=Data!$F$2,EK$5=Data!$G$2,(IF(COUNTIF(Data!$A$2:$A$939,EK$7),EK$7=(VLOOKUP(EK$7,Data!$A$2:$A$852,1,FALSE)),0))),"H",IF(AND(EK$7&gt;=$J49,EK$7&lt;=$L49),($D49*$P49/$M49),0))),IF(AND(EK$7&gt;=$J49,EK$7&lt;=$L49),(($D49*$P49)/$M49),0))))))</f>
        <v>0</v>
      </c>
      <c r="EL50" s="37">
        <f>IF(EL$7&gt;$L49,(((IF(Data!$C$2&gt;0,(IF(OR(EL$5=Data!$F$2,EL$5=Data!$G$2,(IF(COUNTIF(Data!$A$2:$A$939,EL$7),EL$7=(VLOOKUP(EL$7,Data!$A$2:$A$852,1,FALSE)),0))),"H",IF(AND(EL$7&gt;=$J49,EL$7&lt;=$K49),($D49*(1-$P49)/$N49),0))),IF(AND(EL$7&gt;=$J49,EL$7&lt;=$K49),(($D49-$O49)/$N49),0))))),(((IF(Data!$C$2&gt;0,(IF(OR(EL$5=Data!$F$2,EL$5=Data!$G$2,(IF(COUNTIF(Data!$A$2:$A$939,EL$7),EL$7=(VLOOKUP(EL$7,Data!$A$2:$A$852,1,FALSE)),0))),"H",IF(AND(EL$7&gt;=$J49,EL$7&lt;=$L49),($D49*$P49/$M49),0))),IF(AND(EL$7&gt;=$J49,EL$7&lt;=$L49),(($D49*$P49)/$M49),0))))))</f>
        <v>0</v>
      </c>
      <c r="EM50" s="37">
        <f>IF(EM$7&gt;$L49,(((IF(Data!$C$2&gt;0,(IF(OR(EM$5=Data!$F$2,EM$5=Data!$G$2,(IF(COUNTIF(Data!$A$2:$A$939,EM$7),EM$7=(VLOOKUP(EM$7,Data!$A$2:$A$852,1,FALSE)),0))),"H",IF(AND(EM$7&gt;=$J49,EM$7&lt;=$K49),($D49*(1-$P49)/$N49),0))),IF(AND(EM$7&gt;=$J49,EM$7&lt;=$K49),(($D49-$O49)/$N49),0))))),(((IF(Data!$C$2&gt;0,(IF(OR(EM$5=Data!$F$2,EM$5=Data!$G$2,(IF(COUNTIF(Data!$A$2:$A$939,EM$7),EM$7=(VLOOKUP(EM$7,Data!$A$2:$A$852,1,FALSE)),0))),"H",IF(AND(EM$7&gt;=$J49,EM$7&lt;=$L49),($D49*$P49/$M49),0))),IF(AND(EM$7&gt;=$J49,EM$7&lt;=$L49),(($D49*$P49)/$M49),0))))))</f>
        <v>0</v>
      </c>
      <c r="EN50" s="37" t="str">
        <f>IF(EN$7&gt;$L49,(((IF(Data!$C$2&gt;0,(IF(OR(EN$5=Data!$F$2,EN$5=Data!$G$2,(IF(COUNTIF(Data!$A$2:$A$939,EN$7),EN$7=(VLOOKUP(EN$7,Data!$A$2:$A$852,1,FALSE)),0))),"H",IF(AND(EN$7&gt;=$J49,EN$7&lt;=$K49),($D49*(1-$P49)/$N49),0))),IF(AND(EN$7&gt;=$J49,EN$7&lt;=$K49),(($D49-$O49)/$N49),0))))),(((IF(Data!$C$2&gt;0,(IF(OR(EN$5=Data!$F$2,EN$5=Data!$G$2,(IF(COUNTIF(Data!$A$2:$A$939,EN$7),EN$7=(VLOOKUP(EN$7,Data!$A$2:$A$852,1,FALSE)),0))),"H",IF(AND(EN$7&gt;=$J49,EN$7&lt;=$L49),($D49*$P49/$M49),0))),IF(AND(EN$7&gt;=$J49,EN$7&lt;=$L49),(($D49*$P49)/$M49),0))))))</f>
        <v>H</v>
      </c>
      <c r="EO50" s="38" t="str">
        <f>IF(EO$7&gt;$L49,(((IF(Data!$C$2&gt;0,(IF(OR(EO$5=Data!$F$2,EO$5=Data!$G$2,(IF(COUNTIF(Data!$A$2:$A$939,EO$7),EO$7=(VLOOKUP(EO$7,Data!$A$2:$A$852,1,FALSE)),0))),"H",IF(AND(EO$7&gt;=$J49,EO$7&lt;=$K49),($D49*(1-$P49)/$N49),0))),IF(AND(EO$7&gt;=$J49,EO$7&lt;=$K49),(($D49-$O49)/$N49),0))))),(((IF(Data!$C$2&gt;0,(IF(OR(EO$5=Data!$F$2,EO$5=Data!$G$2,(IF(COUNTIF(Data!$A$2:$A$939,EO$7),EO$7=(VLOOKUP(EO$7,Data!$A$2:$A$852,1,FALSE)),0))),"H",IF(AND(EO$7&gt;=$J49,EO$7&lt;=$L49),($D49*$P49/$M49),0))),IF(AND(EO$7&gt;=$J49,EO$7&lt;=$L49),(($D49*$P49)/$M49),0))))))</f>
        <v>H</v>
      </c>
      <c r="EP50" s="8" t="s">
        <v>48</v>
      </c>
      <c r="EQ50" s="18">
        <f>SUM(T50:EO50)-D49</f>
        <v>0</v>
      </c>
    </row>
    <row r="51" spans="1:147" ht="30" customHeight="1" thickTop="1">
      <c r="A51" s="370"/>
      <c r="B51" s="368"/>
      <c r="C51" s="368"/>
      <c r="D51" s="346"/>
      <c r="E51" s="350"/>
      <c r="F51" s="350"/>
      <c r="G51" s="348">
        <f>IF(F51&gt;0,(IF(E51&gt;0,IF(Data!$C$2&gt;0,((NETWORKDAYS.INTL(E51,F51,Data!$C$2,Data!$A$2:$A$1242))),((F51-E51)+1)),0)),0)</f>
        <v>0</v>
      </c>
      <c r="H51" s="346">
        <f>I51*D51</f>
        <v>0</v>
      </c>
      <c r="I51" s="362">
        <f>IF(G51&gt;0,((IF(AND(E51&lt;=$EJ$3,F51&gt;=$EJ$3),(IF(Data!$C$2&gt;0,NETWORKDAYS.INTL(E51,$EJ$3,Data!$C$2,Data!$A$2:$A$1231),$EJ$3-E51)),IF(F51&lt;=$EJ$3,G51,0)))/G51),0)</f>
        <v>0</v>
      </c>
      <c r="J51" s="350"/>
      <c r="K51" s="350">
        <f>IF(AND(P51&lt;1,P51&gt;0,J51&gt;0),ROUND((((1-P51)*(F51-E51)+$EJ$3)),0),0)</f>
        <v>0</v>
      </c>
      <c r="L51" s="350">
        <f>IF(K51&gt;=$EJ$3,$EJ$3,K51)</f>
        <v>0</v>
      </c>
      <c r="M51" s="348">
        <f>IF(L51&gt;0,(IF(J51&gt;0,IF(Data!$C$2&gt;0,((NETWORKDAYS.INTL(J51,L51,Data!$C$2,Data!$A$2:$A$1242))),((L51-J51)+1)),0)),0)</f>
        <v>0</v>
      </c>
      <c r="N51" s="348">
        <f>IF(P51=1,0,IF(L51&gt;0,(IF(J51&gt;0,IF(Data!$C$2&gt;0,(((NETWORKDAYS.INTL($EJ$3,K51,Data!$C$2,Data!$A$2:$A$1242)))-1),((-$EJ$3+K51))),0)),0))</f>
        <v>0</v>
      </c>
      <c r="O51" s="346">
        <f>P51*D51</f>
        <v>0</v>
      </c>
      <c r="P51" s="362"/>
      <c r="Q51" s="344">
        <f>IF(K51&gt;0,F51-K51,0)</f>
        <v>0</v>
      </c>
      <c r="R51" s="346">
        <f>IF(K51&gt;0,O51-H51,0)</f>
        <v>0</v>
      </c>
      <c r="S51" s="341">
        <f>IF(P51&gt;0,P51-I51,0)</f>
        <v>0</v>
      </c>
      <c r="T51" s="33">
        <f>IF(Data!$C$2&gt;0,(IF(OR(T$5=Data!$F$2,T$5=Data!$G$2,(IF(COUNTIF(Data!$A$2:$A$939,T$7),T$7=(VLOOKUP(T$7,Data!$A$2:$A$852,1,FALSE)),0))),"H",IF(AND(T$7&gt;=$E51,T$7&lt;=$F51),($D51/$G51),0))),IF(AND(T$7&gt;=$E51,T$7&lt;=$F51),($D51/$G51),0))</f>
        <v>0</v>
      </c>
      <c r="U51" s="34">
        <f>IF(Data!$C$2&gt;0,(IF(OR(U$5=Data!$F$2,U$5=Data!$G$2,(IF(COUNTIF(Data!$A$2:$A$939,U$7),U$7=(VLOOKUP(U$7,Data!$A$2:$A$852,1,FALSE)),0))),"H",IF(AND(U$7&gt;=$E51,U$7&lt;=$F51),($D51/$G51),0))),IF(AND(U$7&gt;=$E51,U$7&lt;=$F51),($D51/$G51),0))</f>
        <v>0</v>
      </c>
      <c r="V51" s="34">
        <f>IF(Data!$C$2&gt;0,(IF(OR(V$5=Data!$F$2,V$5=Data!$G$2,(IF(COUNTIF(Data!$A$2:$A$939,V$7),V$7=(VLOOKUP(V$7,Data!$A$2:$A$852,1,FALSE)),0))),"H",IF(AND(V$7&gt;=$E51,V$7&lt;=$F51),($D51/$G51),0))),IF(AND(V$7&gt;=$E51,V$7&lt;=$F51),($D51/$G51),0))</f>
        <v>0</v>
      </c>
      <c r="W51" s="34">
        <f>IF(Data!$C$2&gt;0,(IF(OR(W$5=Data!$F$2,W$5=Data!$G$2,(IF(COUNTIF(Data!$A$2:$A$939,W$7),W$7=(VLOOKUP(W$7,Data!$A$2:$A$852,1,FALSE)),0))),"H",IF(AND(W$7&gt;=$E51,W$7&lt;=$F51),($D51/$G51),0))),IF(AND(W$7&gt;=$E51,W$7&lt;=$F51),($D51/$G51),0))</f>
        <v>0</v>
      </c>
      <c r="X51" s="34">
        <f>IF(Data!$C$2&gt;0,(IF(OR(X$5=Data!$F$2,X$5=Data!$G$2,(IF(COUNTIF(Data!$A$2:$A$939,X$7),X$7=(VLOOKUP(X$7,Data!$A$2:$A$852,1,FALSE)),0))),"H",IF(AND(X$7&gt;=$E51,X$7&lt;=$F51),($D51/$G51),0))),IF(AND(X$7&gt;=$E51,X$7&lt;=$F51),($D51/$G51),0))</f>
        <v>0</v>
      </c>
      <c r="Y51" s="34" t="str">
        <f>IF(Data!$C$2&gt;0,(IF(OR(Y$5=Data!$F$2,Y$5=Data!$G$2,(IF(COUNTIF(Data!$A$2:$A$939,Y$7),Y$7=(VLOOKUP(Y$7,Data!$A$2:$A$852,1,FALSE)),0))),"H",IF(AND(Y$7&gt;=$E51,Y$7&lt;=$F51),($D51/$G51),0))),IF(AND(Y$7&gt;=$E51,Y$7&lt;=$F51),($D51/$G51),0))</f>
        <v>H</v>
      </c>
      <c r="Z51" s="34" t="str">
        <f>IF(Data!$C$2&gt;0,(IF(OR(Z$5=Data!$F$2,Z$5=Data!$G$2,(IF(COUNTIF(Data!$A$2:$A$939,Z$7),Z$7=(VLOOKUP(Z$7,Data!$A$2:$A$852,1,FALSE)),0))),"H",IF(AND(Z$7&gt;=$E51,Z$7&lt;=$F51),($D51/$G51),0))),IF(AND(Z$7&gt;=$E51,Z$7&lt;=$F51),($D51/$G51),0))</f>
        <v>H</v>
      </c>
      <c r="AA51" s="34">
        <f>IF(Data!$C$2&gt;0,(IF(OR(AA$5=Data!$F$2,AA$5=Data!$G$2,(IF(COUNTIF(Data!$A$2:$A$939,AA$7),AA$7=(VLOOKUP(AA$7,Data!$A$2:$A$852,1,FALSE)),0))),"H",IF(AND(AA$7&gt;=$E51,AA$7&lt;=$F51),($D51/$G51),0))),IF(AND(AA$7&gt;=$E51,AA$7&lt;=$F51),($D51/$G51),0))</f>
        <v>0</v>
      </c>
      <c r="AB51" s="34">
        <f>IF(Data!$C$2&gt;0,(IF(OR(AB$5=Data!$F$2,AB$5=Data!$G$2,(IF(COUNTIF(Data!$A$2:$A$939,AB$7),AB$7=(VLOOKUP(AB$7,Data!$A$2:$A$852,1,FALSE)),0))),"H",IF(AND(AB$7&gt;=$E51,AB$7&lt;=$F51),($D51/$G51),0))),IF(AND(AB$7&gt;=$E51,AB$7&lt;=$F51),($D51/$G51),0))</f>
        <v>0</v>
      </c>
      <c r="AC51" s="34">
        <f>IF(Data!$C$2&gt;0,(IF(OR(AC$5=Data!$F$2,AC$5=Data!$G$2,(IF(COUNTIF(Data!$A$2:$A$939,AC$7),AC$7=(VLOOKUP(AC$7,Data!$A$2:$A$852,1,FALSE)),0))),"H",IF(AND(AC$7&gt;=$E51,AC$7&lt;=$F51),($D51/$G51),0))),IF(AND(AC$7&gt;=$E51,AC$7&lt;=$F51),($D51/$G51),0))</f>
        <v>0</v>
      </c>
      <c r="AD51" s="34">
        <f>IF(Data!$C$2&gt;0,(IF(OR(AD$5=Data!$F$2,AD$5=Data!$G$2,(IF(COUNTIF(Data!$A$2:$A$939,AD$7),AD$7=(VLOOKUP(AD$7,Data!$A$2:$A$852,1,FALSE)),0))),"H",IF(AND(AD$7&gt;=$E51,AD$7&lt;=$F51),($D51/$G51),0))),IF(AND(AD$7&gt;=$E51,AD$7&lt;=$F51),($D51/$G51),0))</f>
        <v>0</v>
      </c>
      <c r="AE51" s="34">
        <f>IF(Data!$C$2&gt;0,(IF(OR(AE$5=Data!$F$2,AE$5=Data!$G$2,(IF(COUNTIF(Data!$A$2:$A$939,AE$7),AE$7=(VLOOKUP(AE$7,Data!$A$2:$A$852,1,FALSE)),0))),"H",IF(AND(AE$7&gt;=$E51,AE$7&lt;=$F51),($D51/$G51),0))),IF(AND(AE$7&gt;=$E51,AE$7&lt;=$F51),($D51/$G51),0))</f>
        <v>0</v>
      </c>
      <c r="AF51" s="34" t="str">
        <f>IF(Data!$C$2&gt;0,(IF(OR(AF$5=Data!$F$2,AF$5=Data!$G$2,(IF(COUNTIF(Data!$A$2:$A$939,AF$7),AF$7=(VLOOKUP(AF$7,Data!$A$2:$A$852,1,FALSE)),0))),"H",IF(AND(AF$7&gt;=$E51,AF$7&lt;=$F51),($D51/$G51),0))),IF(AND(AF$7&gt;=$E51,AF$7&lt;=$F51),($D51/$G51),0))</f>
        <v>H</v>
      </c>
      <c r="AG51" s="34" t="str">
        <f>IF(Data!$C$2&gt;0,(IF(OR(AG$5=Data!$F$2,AG$5=Data!$G$2,(IF(COUNTIF(Data!$A$2:$A$939,AG$7),AG$7=(VLOOKUP(AG$7,Data!$A$2:$A$852,1,FALSE)),0))),"H",IF(AND(AG$7&gt;=$E51,AG$7&lt;=$F51),($D51/$G51),0))),IF(AND(AG$7&gt;=$E51,AG$7&lt;=$F51),($D51/$G51),0))</f>
        <v>H</v>
      </c>
      <c r="AH51" s="34">
        <f>IF(Data!$C$2&gt;0,(IF(OR(AH$5=Data!$F$2,AH$5=Data!$G$2,(IF(COUNTIF(Data!$A$2:$A$939,AH$7),AH$7=(VLOOKUP(AH$7,Data!$A$2:$A$852,1,FALSE)),0))),"H",IF(AND(AH$7&gt;=$E51,AH$7&lt;=$F51),($D51/$G51),0))),IF(AND(AH$7&gt;=$E51,AH$7&lt;=$F51),($D51/$G51),0))</f>
        <v>0</v>
      </c>
      <c r="AI51" s="34">
        <f>IF(Data!$C$2&gt;0,(IF(OR(AI$5=Data!$F$2,AI$5=Data!$G$2,(IF(COUNTIF(Data!$A$2:$A$939,AI$7),AI$7=(VLOOKUP(AI$7,Data!$A$2:$A$852,1,FALSE)),0))),"H",IF(AND(AI$7&gt;=$E51,AI$7&lt;=$F51),($D51/$G51),0))),IF(AND(AI$7&gt;=$E51,AI$7&lt;=$F51),($D51/$G51),0))</f>
        <v>0</v>
      </c>
      <c r="AJ51" s="34">
        <f>IF(Data!$C$2&gt;0,(IF(OR(AJ$5=Data!$F$2,AJ$5=Data!$G$2,(IF(COUNTIF(Data!$A$2:$A$939,AJ$7),AJ$7=(VLOOKUP(AJ$7,Data!$A$2:$A$852,1,FALSE)),0))),"H",IF(AND(AJ$7&gt;=$E51,AJ$7&lt;=$F51),($D51/$G51),0))),IF(AND(AJ$7&gt;=$E51,AJ$7&lt;=$F51),($D51/$G51),0))</f>
        <v>0</v>
      </c>
      <c r="AK51" s="34">
        <f>IF(Data!$C$2&gt;0,(IF(OR(AK$5=Data!$F$2,AK$5=Data!$G$2,(IF(COUNTIF(Data!$A$2:$A$939,AK$7),AK$7=(VLOOKUP(AK$7,Data!$A$2:$A$852,1,FALSE)),0))),"H",IF(AND(AK$7&gt;=$E51,AK$7&lt;=$F51),($D51/$G51),0))),IF(AND(AK$7&gt;=$E51,AK$7&lt;=$F51),($D51/$G51),0))</f>
        <v>0</v>
      </c>
      <c r="AL51" s="34">
        <f>IF(Data!$C$2&gt;0,(IF(OR(AL$5=Data!$F$2,AL$5=Data!$G$2,(IF(COUNTIF(Data!$A$2:$A$939,AL$7),AL$7=(VLOOKUP(AL$7,Data!$A$2:$A$852,1,FALSE)),0))),"H",IF(AND(AL$7&gt;=$E51,AL$7&lt;=$F51),($D51/$G51),0))),IF(AND(AL$7&gt;=$E51,AL$7&lt;=$F51),($D51/$G51),0))</f>
        <v>0</v>
      </c>
      <c r="AM51" s="34" t="str">
        <f>IF(Data!$C$2&gt;0,(IF(OR(AM$5=Data!$F$2,AM$5=Data!$G$2,(IF(COUNTIF(Data!$A$2:$A$939,AM$7),AM$7=(VLOOKUP(AM$7,Data!$A$2:$A$852,1,FALSE)),0))),"H",IF(AND(AM$7&gt;=$E51,AM$7&lt;=$F51),($D51/$G51),0))),IF(AND(AM$7&gt;=$E51,AM$7&lt;=$F51),($D51/$G51),0))</f>
        <v>H</v>
      </c>
      <c r="AN51" s="34" t="str">
        <f>IF(Data!$C$2&gt;0,(IF(OR(AN$5=Data!$F$2,AN$5=Data!$G$2,(IF(COUNTIF(Data!$A$2:$A$939,AN$7),AN$7=(VLOOKUP(AN$7,Data!$A$2:$A$852,1,FALSE)),0))),"H",IF(AND(AN$7&gt;=$E51,AN$7&lt;=$F51),($D51/$G51),0))),IF(AND(AN$7&gt;=$E51,AN$7&lt;=$F51),($D51/$G51),0))</f>
        <v>H</v>
      </c>
      <c r="AO51" s="34">
        <f>IF(Data!$C$2&gt;0,(IF(OR(AO$5=Data!$F$2,AO$5=Data!$G$2,(IF(COUNTIF(Data!$A$2:$A$939,AO$7),AO$7=(VLOOKUP(AO$7,Data!$A$2:$A$852,1,FALSE)),0))),"H",IF(AND(AO$7&gt;=$E51,AO$7&lt;=$F51),($D51/$G51),0))),IF(AND(AO$7&gt;=$E51,AO$7&lt;=$F51),($D51/$G51),0))</f>
        <v>0</v>
      </c>
      <c r="AP51" s="34">
        <f>IF(Data!$C$2&gt;0,(IF(OR(AP$5=Data!$F$2,AP$5=Data!$G$2,(IF(COUNTIF(Data!$A$2:$A$939,AP$7),AP$7=(VLOOKUP(AP$7,Data!$A$2:$A$852,1,FALSE)),0))),"H",IF(AND(AP$7&gt;=$E51,AP$7&lt;=$F51),($D51/$G51),0))),IF(AND(AP$7&gt;=$E51,AP$7&lt;=$F51),($D51/$G51),0))</f>
        <v>0</v>
      </c>
      <c r="AQ51" s="34">
        <f>IF(Data!$C$2&gt;0,(IF(OR(AQ$5=Data!$F$2,AQ$5=Data!$G$2,(IF(COUNTIF(Data!$A$2:$A$939,AQ$7),AQ$7=(VLOOKUP(AQ$7,Data!$A$2:$A$852,1,FALSE)),0))),"H",IF(AND(AQ$7&gt;=$E51,AQ$7&lt;=$F51),($D51/$G51),0))),IF(AND(AQ$7&gt;=$E51,AQ$7&lt;=$F51),($D51/$G51),0))</f>
        <v>0</v>
      </c>
      <c r="AR51" s="34">
        <f>IF(Data!$C$2&gt;0,(IF(OR(AR$5=Data!$F$2,AR$5=Data!$G$2,(IF(COUNTIF(Data!$A$2:$A$939,AR$7),AR$7=(VLOOKUP(AR$7,Data!$A$2:$A$852,1,FALSE)),0))),"H",IF(AND(AR$7&gt;=$E51,AR$7&lt;=$F51),($D51/$G51),0))),IF(AND(AR$7&gt;=$E51,AR$7&lt;=$F51),($D51/$G51),0))</f>
        <v>0</v>
      </c>
      <c r="AS51" s="34">
        <f>IF(Data!$C$2&gt;0,(IF(OR(AS$5=Data!$F$2,AS$5=Data!$G$2,(IF(COUNTIF(Data!$A$2:$A$939,AS$7),AS$7=(VLOOKUP(AS$7,Data!$A$2:$A$852,1,FALSE)),0))),"H",IF(AND(AS$7&gt;=$E51,AS$7&lt;=$F51),($D51/$G51),0))),IF(AND(AS$7&gt;=$E51,AS$7&lt;=$F51),($D51/$G51),0))</f>
        <v>0</v>
      </c>
      <c r="AT51" s="34" t="str">
        <f>IF(Data!$C$2&gt;0,(IF(OR(AT$5=Data!$F$2,AT$5=Data!$G$2,(IF(COUNTIF(Data!$A$2:$A$939,AT$7),AT$7=(VLOOKUP(AT$7,Data!$A$2:$A$852,1,FALSE)),0))),"H",IF(AND(AT$7&gt;=$E51,AT$7&lt;=$F51),($D51/$G51),0))),IF(AND(AT$7&gt;=$E51,AT$7&lt;=$F51),($D51/$G51),0))</f>
        <v>H</v>
      </c>
      <c r="AU51" s="34" t="str">
        <f>IF(Data!$C$2&gt;0,(IF(OR(AU$5=Data!$F$2,AU$5=Data!$G$2,(IF(COUNTIF(Data!$A$2:$A$939,AU$7),AU$7=(VLOOKUP(AU$7,Data!$A$2:$A$852,1,FALSE)),0))),"H",IF(AND(AU$7&gt;=$E51,AU$7&lt;=$F51),($D51/$G51),0))),IF(AND(AU$7&gt;=$E51,AU$7&lt;=$F51),($D51/$G51),0))</f>
        <v>H</v>
      </c>
      <c r="AV51" s="34">
        <f>IF(Data!$C$2&gt;0,(IF(OR(AV$5=Data!$F$2,AV$5=Data!$G$2,(IF(COUNTIF(Data!$A$2:$A$939,AV$7),AV$7=(VLOOKUP(AV$7,Data!$A$2:$A$852,1,FALSE)),0))),"H",IF(AND(AV$7&gt;=$E51,AV$7&lt;=$F51),($D51/$G51),0))),IF(AND(AV$7&gt;=$E51,AV$7&lt;=$F51),($D51/$G51),0))</f>
        <v>0</v>
      </c>
      <c r="AW51" s="34">
        <f>IF(Data!$C$2&gt;0,(IF(OR(AW$5=Data!$F$2,AW$5=Data!$G$2,(IF(COUNTIF(Data!$A$2:$A$939,AW$7),AW$7=(VLOOKUP(AW$7,Data!$A$2:$A$852,1,FALSE)),0))),"H",IF(AND(AW$7&gt;=$E51,AW$7&lt;=$F51),($D51/$G51),0))),IF(AND(AW$7&gt;=$E51,AW$7&lt;=$F51),($D51/$G51),0))</f>
        <v>0</v>
      </c>
      <c r="AX51" s="34">
        <f>IF(Data!$C$2&gt;0,(IF(OR(AX$5=Data!$F$2,AX$5=Data!$G$2,(IF(COUNTIF(Data!$A$2:$A$939,AX$7),AX$7=(VLOOKUP(AX$7,Data!$A$2:$A$852,1,FALSE)),0))),"H",IF(AND(AX$7&gt;=$E51,AX$7&lt;=$F51),($D51/$G51),0))),IF(AND(AX$7&gt;=$E51,AX$7&lt;=$F51),($D51/$G51),0))</f>
        <v>0</v>
      </c>
      <c r="AY51" s="34">
        <f>IF(Data!$C$2&gt;0,(IF(OR(AY$5=Data!$F$2,AY$5=Data!$G$2,(IF(COUNTIF(Data!$A$2:$A$939,AY$7),AY$7=(VLOOKUP(AY$7,Data!$A$2:$A$852,1,FALSE)),0))),"H",IF(AND(AY$7&gt;=$E51,AY$7&lt;=$F51),($D51/$G51),0))),IF(AND(AY$7&gt;=$E51,AY$7&lt;=$F51),($D51/$G51),0))</f>
        <v>0</v>
      </c>
      <c r="AZ51" s="34">
        <f>IF(Data!$C$2&gt;0,(IF(OR(AZ$5=Data!$F$2,AZ$5=Data!$G$2,(IF(COUNTIF(Data!$A$2:$A$939,AZ$7),AZ$7=(VLOOKUP(AZ$7,Data!$A$2:$A$852,1,FALSE)),0))),"H",IF(AND(AZ$7&gt;=$E51,AZ$7&lt;=$F51),($D51/$G51),0))),IF(AND(AZ$7&gt;=$E51,AZ$7&lt;=$F51),($D51/$G51),0))</f>
        <v>0</v>
      </c>
      <c r="BA51" s="34" t="str">
        <f>IF(Data!$C$2&gt;0,(IF(OR(BA$5=Data!$F$2,BA$5=Data!$G$2,(IF(COUNTIF(Data!$A$2:$A$939,BA$7),BA$7=(VLOOKUP(BA$7,Data!$A$2:$A$852,1,FALSE)),0))),"H",IF(AND(BA$7&gt;=$E51,BA$7&lt;=$F51),($D51/$G51),0))),IF(AND(BA$7&gt;=$E51,BA$7&lt;=$F51),($D51/$G51),0))</f>
        <v>H</v>
      </c>
      <c r="BB51" s="34" t="str">
        <f>IF(Data!$C$2&gt;0,(IF(OR(BB$5=Data!$F$2,BB$5=Data!$G$2,(IF(COUNTIF(Data!$A$2:$A$939,BB$7),BB$7=(VLOOKUP(BB$7,Data!$A$2:$A$852,1,FALSE)),0))),"H",IF(AND(BB$7&gt;=$E51,BB$7&lt;=$F51),($D51/$G51),0))),IF(AND(BB$7&gt;=$E51,BB$7&lt;=$F51),($D51/$G51),0))</f>
        <v>H</v>
      </c>
      <c r="BC51" s="34">
        <f>IF(Data!$C$2&gt;0,(IF(OR(BC$5=Data!$F$2,BC$5=Data!$G$2,(IF(COUNTIF(Data!$A$2:$A$939,BC$7),BC$7=(VLOOKUP(BC$7,Data!$A$2:$A$852,1,FALSE)),0))),"H",IF(AND(BC$7&gt;=$E51,BC$7&lt;=$F51),($D51/$G51),0))),IF(AND(BC$7&gt;=$E51,BC$7&lt;=$F51),($D51/$G51),0))</f>
        <v>0</v>
      </c>
      <c r="BD51" s="34">
        <f>IF(Data!$C$2&gt;0,(IF(OR(BD$5=Data!$F$2,BD$5=Data!$G$2,(IF(COUNTIF(Data!$A$2:$A$939,BD$7),BD$7=(VLOOKUP(BD$7,Data!$A$2:$A$852,1,FALSE)),0))),"H",IF(AND(BD$7&gt;=$E51,BD$7&lt;=$F51),($D51/$G51),0))),IF(AND(BD$7&gt;=$E51,BD$7&lt;=$F51),($D51/$G51),0))</f>
        <v>0</v>
      </c>
      <c r="BE51" s="34">
        <f>IF(Data!$C$2&gt;0,(IF(OR(BE$5=Data!$F$2,BE$5=Data!$G$2,(IF(COUNTIF(Data!$A$2:$A$939,BE$7),BE$7=(VLOOKUP(BE$7,Data!$A$2:$A$852,1,FALSE)),0))),"H",IF(AND(BE$7&gt;=$E51,BE$7&lt;=$F51),($D51/$G51),0))),IF(AND(BE$7&gt;=$E51,BE$7&lt;=$F51),($D51/$G51),0))</f>
        <v>0</v>
      </c>
      <c r="BF51" s="34">
        <f>IF(Data!$C$2&gt;0,(IF(OR(BF$5=Data!$F$2,BF$5=Data!$G$2,(IF(COUNTIF(Data!$A$2:$A$939,BF$7),BF$7=(VLOOKUP(BF$7,Data!$A$2:$A$852,1,FALSE)),0))),"H",IF(AND(BF$7&gt;=$E51,BF$7&lt;=$F51),($D51/$G51),0))),IF(AND(BF$7&gt;=$E51,BF$7&lt;=$F51),($D51/$G51),0))</f>
        <v>0</v>
      </c>
      <c r="BG51" s="34">
        <f>IF(Data!$C$2&gt;0,(IF(OR(BG$5=Data!$F$2,BG$5=Data!$G$2,(IF(COUNTIF(Data!$A$2:$A$939,BG$7),BG$7=(VLOOKUP(BG$7,Data!$A$2:$A$852,1,FALSE)),0))),"H",IF(AND(BG$7&gt;=$E51,BG$7&lt;=$F51),($D51/$G51),0))),IF(AND(BG$7&gt;=$E51,BG$7&lt;=$F51),($D51/$G51),0))</f>
        <v>0</v>
      </c>
      <c r="BH51" s="34" t="str">
        <f>IF(Data!$C$2&gt;0,(IF(OR(BH$5=Data!$F$2,BH$5=Data!$G$2,(IF(COUNTIF(Data!$A$2:$A$939,BH$7),BH$7=(VLOOKUP(BH$7,Data!$A$2:$A$852,1,FALSE)),0))),"H",IF(AND(BH$7&gt;=$E51,BH$7&lt;=$F51),($D51/$G51),0))),IF(AND(BH$7&gt;=$E51,BH$7&lt;=$F51),($D51/$G51),0))</f>
        <v>H</v>
      </c>
      <c r="BI51" s="34" t="str">
        <f>IF(Data!$C$2&gt;0,(IF(OR(BI$5=Data!$F$2,BI$5=Data!$G$2,(IF(COUNTIF(Data!$A$2:$A$939,BI$7),BI$7=(VLOOKUP(BI$7,Data!$A$2:$A$852,1,FALSE)),0))),"H",IF(AND(BI$7&gt;=$E51,BI$7&lt;=$F51),($D51/$G51),0))),IF(AND(BI$7&gt;=$E51,BI$7&lt;=$F51),($D51/$G51),0))</f>
        <v>H</v>
      </c>
      <c r="BJ51" s="34">
        <f>IF(Data!$C$2&gt;0,(IF(OR(BJ$5=Data!$F$2,BJ$5=Data!$G$2,(IF(COUNTIF(Data!$A$2:$A$939,BJ$7),BJ$7=(VLOOKUP(BJ$7,Data!$A$2:$A$852,1,FALSE)),0))),"H",IF(AND(BJ$7&gt;=$E51,BJ$7&lt;=$F51),($D51/$G51),0))),IF(AND(BJ$7&gt;=$E51,BJ$7&lt;=$F51),($D51/$G51),0))</f>
        <v>0</v>
      </c>
      <c r="BK51" s="34">
        <f>IF(Data!$C$2&gt;0,(IF(OR(BK$5=Data!$F$2,BK$5=Data!$G$2,(IF(COUNTIF(Data!$A$2:$A$939,BK$7),BK$7=(VLOOKUP(BK$7,Data!$A$2:$A$852,1,FALSE)),0))),"H",IF(AND(BK$7&gt;=$E51,BK$7&lt;=$F51),($D51/$G51),0))),IF(AND(BK$7&gt;=$E51,BK$7&lt;=$F51),($D51/$G51),0))</f>
        <v>0</v>
      </c>
      <c r="BL51" s="34">
        <f>IF(Data!$C$2&gt;0,(IF(OR(BL$5=Data!$F$2,BL$5=Data!$G$2,(IF(COUNTIF(Data!$A$2:$A$939,BL$7),BL$7=(VLOOKUP(BL$7,Data!$A$2:$A$852,1,FALSE)),0))),"H",IF(AND(BL$7&gt;=$E51,BL$7&lt;=$F51),($D51/$G51),0))),IF(AND(BL$7&gt;=$E51,BL$7&lt;=$F51),($D51/$G51),0))</f>
        <v>0</v>
      </c>
      <c r="BM51" s="34">
        <f>IF(Data!$C$2&gt;0,(IF(OR(BM$5=Data!$F$2,BM$5=Data!$G$2,(IF(COUNTIF(Data!$A$2:$A$939,BM$7),BM$7=(VLOOKUP(BM$7,Data!$A$2:$A$852,1,FALSE)),0))),"H",IF(AND(BM$7&gt;=$E51,BM$7&lt;=$F51),($D51/$G51),0))),IF(AND(BM$7&gt;=$E51,BM$7&lt;=$F51),($D51/$G51),0))</f>
        <v>0</v>
      </c>
      <c r="BN51" s="34">
        <f>IF(Data!$C$2&gt;0,(IF(OR(BN$5=Data!$F$2,BN$5=Data!$G$2,(IF(COUNTIF(Data!$A$2:$A$939,BN$7),BN$7=(VLOOKUP(BN$7,Data!$A$2:$A$852,1,FALSE)),0))),"H",IF(AND(BN$7&gt;=$E51,BN$7&lt;=$F51),($D51/$G51),0))),IF(AND(BN$7&gt;=$E51,BN$7&lt;=$F51),($D51/$G51),0))</f>
        <v>0</v>
      </c>
      <c r="BO51" s="34" t="str">
        <f>IF(Data!$C$2&gt;0,(IF(OR(BO$5=Data!$F$2,BO$5=Data!$G$2,(IF(COUNTIF(Data!$A$2:$A$939,BO$7),BO$7=(VLOOKUP(BO$7,Data!$A$2:$A$852,1,FALSE)),0))),"H",IF(AND(BO$7&gt;=$E51,BO$7&lt;=$F51),($D51/$G51),0))),IF(AND(BO$7&gt;=$E51,BO$7&lt;=$F51),($D51/$G51),0))</f>
        <v>H</v>
      </c>
      <c r="BP51" s="34" t="str">
        <f>IF(Data!$C$2&gt;0,(IF(OR(BP$5=Data!$F$2,BP$5=Data!$G$2,(IF(COUNTIF(Data!$A$2:$A$939,BP$7),BP$7=(VLOOKUP(BP$7,Data!$A$2:$A$852,1,FALSE)),0))),"H",IF(AND(BP$7&gt;=$E51,BP$7&lt;=$F51),($D51/$G51),0))),IF(AND(BP$7&gt;=$E51,BP$7&lt;=$F51),($D51/$G51),0))</f>
        <v>H</v>
      </c>
      <c r="BQ51" s="34">
        <f>IF(Data!$C$2&gt;0,(IF(OR(BQ$5=Data!$F$2,BQ$5=Data!$G$2,(IF(COUNTIF(Data!$A$2:$A$939,BQ$7),BQ$7=(VLOOKUP(BQ$7,Data!$A$2:$A$852,1,FALSE)),0))),"H",IF(AND(BQ$7&gt;=$E51,BQ$7&lt;=$F51),($D51/$G51),0))),IF(AND(BQ$7&gt;=$E51,BQ$7&lt;=$F51),($D51/$G51),0))</f>
        <v>0</v>
      </c>
      <c r="BR51" s="34">
        <f>IF(Data!$C$2&gt;0,(IF(OR(BR$5=Data!$F$2,BR$5=Data!$G$2,(IF(COUNTIF(Data!$A$2:$A$939,BR$7),BR$7=(VLOOKUP(BR$7,Data!$A$2:$A$852,1,FALSE)),0))),"H",IF(AND(BR$7&gt;=$E51,BR$7&lt;=$F51),($D51/$G51),0))),IF(AND(BR$7&gt;=$E51,BR$7&lt;=$F51),($D51/$G51),0))</f>
        <v>0</v>
      </c>
      <c r="BS51" s="34">
        <f>IF(Data!$C$2&gt;0,(IF(OR(BS$5=Data!$F$2,BS$5=Data!$G$2,(IF(COUNTIF(Data!$A$2:$A$939,BS$7),BS$7=(VLOOKUP(BS$7,Data!$A$2:$A$852,1,FALSE)),0))),"H",IF(AND(BS$7&gt;=$E51,BS$7&lt;=$F51),($D51/$G51),0))),IF(AND(BS$7&gt;=$E51,BS$7&lt;=$F51),($D51/$G51),0))</f>
        <v>0</v>
      </c>
      <c r="BT51" s="34">
        <f>IF(Data!$C$2&gt;0,(IF(OR(BT$5=Data!$F$2,BT$5=Data!$G$2,(IF(COUNTIF(Data!$A$2:$A$939,BT$7),BT$7=(VLOOKUP(BT$7,Data!$A$2:$A$852,1,FALSE)),0))),"H",IF(AND(BT$7&gt;=$E51,BT$7&lt;=$F51),($D51/$G51),0))),IF(AND(BT$7&gt;=$E51,BT$7&lt;=$F51),($D51/$G51),0))</f>
        <v>0</v>
      </c>
      <c r="BU51" s="34">
        <f>IF(Data!$C$2&gt;0,(IF(OR(BU$5=Data!$F$2,BU$5=Data!$G$2,(IF(COUNTIF(Data!$A$2:$A$939,BU$7),BU$7=(VLOOKUP(BU$7,Data!$A$2:$A$852,1,FALSE)),0))),"H",IF(AND(BU$7&gt;=$E51,BU$7&lt;=$F51),($D51/$G51),0))),IF(AND(BU$7&gt;=$E51,BU$7&lt;=$F51),($D51/$G51),0))</f>
        <v>0</v>
      </c>
      <c r="BV51" s="34" t="str">
        <f>IF(Data!$C$2&gt;0,(IF(OR(BV$5=Data!$F$2,BV$5=Data!$G$2,(IF(COUNTIF(Data!$A$2:$A$939,BV$7),BV$7=(VLOOKUP(BV$7,Data!$A$2:$A$852,1,FALSE)),0))),"H",IF(AND(BV$7&gt;=$E51,BV$7&lt;=$F51),($D51/$G51),0))),IF(AND(BV$7&gt;=$E51,BV$7&lt;=$F51),($D51/$G51),0))</f>
        <v>H</v>
      </c>
      <c r="BW51" s="34" t="str">
        <f>IF(Data!$C$2&gt;0,(IF(OR(BW$5=Data!$F$2,BW$5=Data!$G$2,(IF(COUNTIF(Data!$A$2:$A$939,BW$7),BW$7=(VLOOKUP(BW$7,Data!$A$2:$A$852,1,FALSE)),0))),"H",IF(AND(BW$7&gt;=$E51,BW$7&lt;=$F51),($D51/$G51),0))),IF(AND(BW$7&gt;=$E51,BW$7&lt;=$F51),($D51/$G51),0))</f>
        <v>H</v>
      </c>
      <c r="BX51" s="34">
        <f>IF(Data!$C$2&gt;0,(IF(OR(BX$5=Data!$F$2,BX$5=Data!$G$2,(IF(COUNTIF(Data!$A$2:$A$939,BX$7),BX$7=(VLOOKUP(BX$7,Data!$A$2:$A$852,1,FALSE)),0))),"H",IF(AND(BX$7&gt;=$E51,BX$7&lt;=$F51),($D51/$G51),0))),IF(AND(BX$7&gt;=$E51,BX$7&lt;=$F51),($D51/$G51),0))</f>
        <v>0</v>
      </c>
      <c r="BY51" s="34">
        <f>IF(Data!$C$2&gt;0,(IF(OR(BY$5=Data!$F$2,BY$5=Data!$G$2,(IF(COUNTIF(Data!$A$2:$A$939,BY$7),BY$7=(VLOOKUP(BY$7,Data!$A$2:$A$852,1,FALSE)),0))),"H",IF(AND(BY$7&gt;=$E51,BY$7&lt;=$F51),($D51/$G51),0))),IF(AND(BY$7&gt;=$E51,BY$7&lt;=$F51),($D51/$G51),0))</f>
        <v>0</v>
      </c>
      <c r="BZ51" s="34">
        <f>IF(Data!$C$2&gt;0,(IF(OR(BZ$5=Data!$F$2,BZ$5=Data!$G$2,(IF(COUNTIF(Data!$A$2:$A$939,BZ$7),BZ$7=(VLOOKUP(BZ$7,Data!$A$2:$A$852,1,FALSE)),0))),"H",IF(AND(BZ$7&gt;=$E51,BZ$7&lt;=$F51),($D51/$G51),0))),IF(AND(BZ$7&gt;=$E51,BZ$7&lt;=$F51),($D51/$G51),0))</f>
        <v>0</v>
      </c>
      <c r="CA51" s="34">
        <f>IF(Data!$C$2&gt;0,(IF(OR(CA$5=Data!$F$2,CA$5=Data!$G$2,(IF(COUNTIF(Data!$A$2:$A$939,CA$7),CA$7=(VLOOKUP(CA$7,Data!$A$2:$A$852,1,FALSE)),0))),"H",IF(AND(CA$7&gt;=$E51,CA$7&lt;=$F51),($D51/$G51),0))),IF(AND(CA$7&gt;=$E51,CA$7&lt;=$F51),($D51/$G51),0))</f>
        <v>0</v>
      </c>
      <c r="CB51" s="34">
        <f>IF(Data!$C$2&gt;0,(IF(OR(CB$5=Data!$F$2,CB$5=Data!$G$2,(IF(COUNTIF(Data!$A$2:$A$939,CB$7),CB$7=(VLOOKUP(CB$7,Data!$A$2:$A$852,1,FALSE)),0))),"H",IF(AND(CB$7&gt;=$E51,CB$7&lt;=$F51),($D51/$G51),0))),IF(AND(CB$7&gt;=$E51,CB$7&lt;=$F51),($D51/$G51),0))</f>
        <v>0</v>
      </c>
      <c r="CC51" s="34" t="str">
        <f>IF(Data!$C$2&gt;0,(IF(OR(CC$5=Data!$F$2,CC$5=Data!$G$2,(IF(COUNTIF(Data!$A$2:$A$939,CC$7),CC$7=(VLOOKUP(CC$7,Data!$A$2:$A$852,1,FALSE)),0))),"H",IF(AND(CC$7&gt;=$E51,CC$7&lt;=$F51),($D51/$G51),0))),IF(AND(CC$7&gt;=$E51,CC$7&lt;=$F51),($D51/$G51),0))</f>
        <v>H</v>
      </c>
      <c r="CD51" s="34" t="str">
        <f>IF(Data!$C$2&gt;0,(IF(OR(CD$5=Data!$F$2,CD$5=Data!$G$2,(IF(COUNTIF(Data!$A$2:$A$939,CD$7),CD$7=(VLOOKUP(CD$7,Data!$A$2:$A$852,1,FALSE)),0))),"H",IF(AND(CD$7&gt;=$E51,CD$7&lt;=$F51),($D51/$G51),0))),IF(AND(CD$7&gt;=$E51,CD$7&lt;=$F51),($D51/$G51),0))</f>
        <v>H</v>
      </c>
      <c r="CE51" s="34">
        <f>IF(Data!$C$2&gt;0,(IF(OR(CE$5=Data!$F$2,CE$5=Data!$G$2,(IF(COUNTIF(Data!$A$2:$A$939,CE$7),CE$7=(VLOOKUP(CE$7,Data!$A$2:$A$852,1,FALSE)),0))),"H",IF(AND(CE$7&gt;=$E51,CE$7&lt;=$F51),($D51/$G51),0))),IF(AND(CE$7&gt;=$E51,CE$7&lt;=$F51),($D51/$G51),0))</f>
        <v>0</v>
      </c>
      <c r="CF51" s="34">
        <f>IF(Data!$C$2&gt;0,(IF(OR(CF$5=Data!$F$2,CF$5=Data!$G$2,(IF(COUNTIF(Data!$A$2:$A$939,CF$7),CF$7=(VLOOKUP(CF$7,Data!$A$2:$A$852,1,FALSE)),0))),"H",IF(AND(CF$7&gt;=$E51,CF$7&lt;=$F51),($D51/$G51),0))),IF(AND(CF$7&gt;=$E51,CF$7&lt;=$F51),($D51/$G51),0))</f>
        <v>0</v>
      </c>
      <c r="CG51" s="34">
        <f>IF(Data!$C$2&gt;0,(IF(OR(CG$5=Data!$F$2,CG$5=Data!$G$2,(IF(COUNTIF(Data!$A$2:$A$939,CG$7),CG$7=(VLOOKUP(CG$7,Data!$A$2:$A$852,1,FALSE)),0))),"H",IF(AND(CG$7&gt;=$E51,CG$7&lt;=$F51),($D51/$G51),0))),IF(AND(CG$7&gt;=$E51,CG$7&lt;=$F51),($D51/$G51),0))</f>
        <v>0</v>
      </c>
      <c r="CH51" s="34">
        <f>IF(Data!$C$2&gt;0,(IF(OR(CH$5=Data!$F$2,CH$5=Data!$G$2,(IF(COUNTIF(Data!$A$2:$A$939,CH$7),CH$7=(VLOOKUP(CH$7,Data!$A$2:$A$852,1,FALSE)),0))),"H",IF(AND(CH$7&gt;=$E51,CH$7&lt;=$F51),($D51/$G51),0))),IF(AND(CH$7&gt;=$E51,CH$7&lt;=$F51),($D51/$G51),0))</f>
        <v>0</v>
      </c>
      <c r="CI51" s="34">
        <f>IF(Data!$C$2&gt;0,(IF(OR(CI$5=Data!$F$2,CI$5=Data!$G$2,(IF(COUNTIF(Data!$A$2:$A$939,CI$7),CI$7=(VLOOKUP(CI$7,Data!$A$2:$A$852,1,FALSE)),0))),"H",IF(AND(CI$7&gt;=$E51,CI$7&lt;=$F51),($D51/$G51),0))),IF(AND(CI$7&gt;=$E51,CI$7&lt;=$F51),($D51/$G51),0))</f>
        <v>0</v>
      </c>
      <c r="CJ51" s="34" t="str">
        <f>IF(Data!$C$2&gt;0,(IF(OR(CJ$5=Data!$F$2,CJ$5=Data!$G$2,(IF(COUNTIF(Data!$A$2:$A$939,CJ$7),CJ$7=(VLOOKUP(CJ$7,Data!$A$2:$A$852,1,FALSE)),0))),"H",IF(AND(CJ$7&gt;=$E51,CJ$7&lt;=$F51),($D51/$G51),0))),IF(AND(CJ$7&gt;=$E51,CJ$7&lt;=$F51),($D51/$G51),0))</f>
        <v>H</v>
      </c>
      <c r="CK51" s="34" t="str">
        <f>IF(Data!$C$2&gt;0,(IF(OR(CK$5=Data!$F$2,CK$5=Data!$G$2,(IF(COUNTIF(Data!$A$2:$A$939,CK$7),CK$7=(VLOOKUP(CK$7,Data!$A$2:$A$852,1,FALSE)),0))),"H",IF(AND(CK$7&gt;=$E51,CK$7&lt;=$F51),($D51/$G51),0))),IF(AND(CK$7&gt;=$E51,CK$7&lt;=$F51),($D51/$G51),0))</f>
        <v>H</v>
      </c>
      <c r="CL51" s="34">
        <f>IF(Data!$C$2&gt;0,(IF(OR(CL$5=Data!$F$2,CL$5=Data!$G$2,(IF(COUNTIF(Data!$A$2:$A$939,CL$7),CL$7=(VLOOKUP(CL$7,Data!$A$2:$A$852,1,FALSE)),0))),"H",IF(AND(CL$7&gt;=$E51,CL$7&lt;=$F51),($D51/$G51),0))),IF(AND(CL$7&gt;=$E51,CL$7&lt;=$F51),($D51/$G51),0))</f>
        <v>0</v>
      </c>
      <c r="CM51" s="34">
        <f>IF(Data!$C$2&gt;0,(IF(OR(CM$5=Data!$F$2,CM$5=Data!$G$2,(IF(COUNTIF(Data!$A$2:$A$939,CM$7),CM$7=(VLOOKUP(CM$7,Data!$A$2:$A$852,1,FALSE)),0))),"H",IF(AND(CM$7&gt;=$E51,CM$7&lt;=$F51),($D51/$G51),0))),IF(AND(CM$7&gt;=$E51,CM$7&lt;=$F51),($D51/$G51),0))</f>
        <v>0</v>
      </c>
      <c r="CN51" s="34">
        <f>IF(Data!$C$2&gt;0,(IF(OR(CN$5=Data!$F$2,CN$5=Data!$G$2,(IF(COUNTIF(Data!$A$2:$A$939,CN$7),CN$7=(VLOOKUP(CN$7,Data!$A$2:$A$852,1,FALSE)),0))),"H",IF(AND(CN$7&gt;=$E51,CN$7&lt;=$F51),($D51/$G51),0))),IF(AND(CN$7&gt;=$E51,CN$7&lt;=$F51),($D51/$G51),0))</f>
        <v>0</v>
      </c>
      <c r="CO51" s="34">
        <f>IF(Data!$C$2&gt;0,(IF(OR(CO$5=Data!$F$2,CO$5=Data!$G$2,(IF(COUNTIF(Data!$A$2:$A$939,CO$7),CO$7=(VLOOKUP(CO$7,Data!$A$2:$A$852,1,FALSE)),0))),"H",IF(AND(CO$7&gt;=$E51,CO$7&lt;=$F51),($D51/$G51),0))),IF(AND(CO$7&gt;=$E51,CO$7&lt;=$F51),($D51/$G51),0))</f>
        <v>0</v>
      </c>
      <c r="CP51" s="34">
        <f>IF(Data!$C$2&gt;0,(IF(OR(CP$5=Data!$F$2,CP$5=Data!$G$2,(IF(COUNTIF(Data!$A$2:$A$939,CP$7),CP$7=(VLOOKUP(CP$7,Data!$A$2:$A$852,1,FALSE)),0))),"H",IF(AND(CP$7&gt;=$E51,CP$7&lt;=$F51),($D51/$G51),0))),IF(AND(CP$7&gt;=$E51,CP$7&lt;=$F51),($D51/$G51),0))</f>
        <v>0</v>
      </c>
      <c r="CQ51" s="34" t="str">
        <f>IF(Data!$C$2&gt;0,(IF(OR(CQ$5=Data!$F$2,CQ$5=Data!$G$2,(IF(COUNTIF(Data!$A$2:$A$939,CQ$7),CQ$7=(VLOOKUP(CQ$7,Data!$A$2:$A$852,1,FALSE)),0))),"H",IF(AND(CQ$7&gt;=$E51,CQ$7&lt;=$F51),($D51/$G51),0))),IF(AND(CQ$7&gt;=$E51,CQ$7&lt;=$F51),($D51/$G51),0))</f>
        <v>H</v>
      </c>
      <c r="CR51" s="34" t="str">
        <f>IF(Data!$C$2&gt;0,(IF(OR(CR$5=Data!$F$2,CR$5=Data!$G$2,(IF(COUNTIF(Data!$A$2:$A$939,CR$7),CR$7=(VLOOKUP(CR$7,Data!$A$2:$A$852,1,FALSE)),0))),"H",IF(AND(CR$7&gt;=$E51,CR$7&lt;=$F51),($D51/$G51),0))),IF(AND(CR$7&gt;=$E51,CR$7&lt;=$F51),($D51/$G51),0))</f>
        <v>H</v>
      </c>
      <c r="CS51" s="34">
        <f>IF(Data!$C$2&gt;0,(IF(OR(CS$5=Data!$F$2,CS$5=Data!$G$2,(IF(COUNTIF(Data!$A$2:$A$939,CS$7),CS$7=(VLOOKUP(CS$7,Data!$A$2:$A$852,1,FALSE)),0))),"H",IF(AND(CS$7&gt;=$E51,CS$7&lt;=$F51),($D51/$G51),0))),IF(AND(CS$7&gt;=$E51,CS$7&lt;=$F51),($D51/$G51),0))</f>
        <v>0</v>
      </c>
      <c r="CT51" s="34">
        <f>IF(Data!$C$2&gt;0,(IF(OR(CT$5=Data!$F$2,CT$5=Data!$G$2,(IF(COUNTIF(Data!$A$2:$A$939,CT$7),CT$7=(VLOOKUP(CT$7,Data!$A$2:$A$852,1,FALSE)),0))),"H",IF(AND(CT$7&gt;=$E51,CT$7&lt;=$F51),($D51/$G51),0))),IF(AND(CT$7&gt;=$E51,CT$7&lt;=$F51),($D51/$G51),0))</f>
        <v>0</v>
      </c>
      <c r="CU51" s="34">
        <f>IF(Data!$C$2&gt;0,(IF(OR(CU$5=Data!$F$2,CU$5=Data!$G$2,(IF(COUNTIF(Data!$A$2:$A$939,CU$7),CU$7=(VLOOKUP(CU$7,Data!$A$2:$A$852,1,FALSE)),0))),"H",IF(AND(CU$7&gt;=$E51,CU$7&lt;=$F51),($D51/$G51),0))),IF(AND(CU$7&gt;=$E51,CU$7&lt;=$F51),($D51/$G51),0))</f>
        <v>0</v>
      </c>
      <c r="CV51" s="34">
        <f>IF(Data!$C$2&gt;0,(IF(OR(CV$5=Data!$F$2,CV$5=Data!$G$2,(IF(COUNTIF(Data!$A$2:$A$939,CV$7),CV$7=(VLOOKUP(CV$7,Data!$A$2:$A$852,1,FALSE)),0))),"H",IF(AND(CV$7&gt;=$E51,CV$7&lt;=$F51),($D51/$G51),0))),IF(AND(CV$7&gt;=$E51,CV$7&lt;=$F51),($D51/$G51),0))</f>
        <v>0</v>
      </c>
      <c r="CW51" s="34">
        <f>IF(Data!$C$2&gt;0,(IF(OR(CW$5=Data!$F$2,CW$5=Data!$G$2,(IF(COUNTIF(Data!$A$2:$A$939,CW$7),CW$7=(VLOOKUP(CW$7,Data!$A$2:$A$852,1,FALSE)),0))),"H",IF(AND(CW$7&gt;=$E51,CW$7&lt;=$F51),($D51/$G51),0))),IF(AND(CW$7&gt;=$E51,CW$7&lt;=$F51),($D51/$G51),0))</f>
        <v>0</v>
      </c>
      <c r="CX51" s="34" t="str">
        <f>IF(Data!$C$2&gt;0,(IF(OR(CX$5=Data!$F$2,CX$5=Data!$G$2,(IF(COUNTIF(Data!$A$2:$A$939,CX$7),CX$7=(VLOOKUP(CX$7,Data!$A$2:$A$852,1,FALSE)),0))),"H",IF(AND(CX$7&gt;=$E51,CX$7&lt;=$F51),($D51/$G51),0))),IF(AND(CX$7&gt;=$E51,CX$7&lt;=$F51),($D51/$G51),0))</f>
        <v>H</v>
      </c>
      <c r="CY51" s="34" t="str">
        <f>IF(Data!$C$2&gt;0,(IF(OR(CY$5=Data!$F$2,CY$5=Data!$G$2,(IF(COUNTIF(Data!$A$2:$A$939,CY$7),CY$7=(VLOOKUP(CY$7,Data!$A$2:$A$852,1,FALSE)),0))),"H",IF(AND(CY$7&gt;=$E51,CY$7&lt;=$F51),($D51/$G51),0))),IF(AND(CY$7&gt;=$E51,CY$7&lt;=$F51),($D51/$G51),0))</f>
        <v>H</v>
      </c>
      <c r="CZ51" s="34">
        <f>IF(Data!$C$2&gt;0,(IF(OR(CZ$5=Data!$F$2,CZ$5=Data!$G$2,(IF(COUNTIF(Data!$A$2:$A$939,CZ$7),CZ$7=(VLOOKUP(CZ$7,Data!$A$2:$A$852,1,FALSE)),0))),"H",IF(AND(CZ$7&gt;=$E51,CZ$7&lt;=$F51),($D51/$G51),0))),IF(AND(CZ$7&gt;=$E51,CZ$7&lt;=$F51),($D51/$G51),0))</f>
        <v>0</v>
      </c>
      <c r="DA51" s="34">
        <f>IF(Data!$C$2&gt;0,(IF(OR(DA$5=Data!$F$2,DA$5=Data!$G$2,(IF(COUNTIF(Data!$A$2:$A$939,DA$7),DA$7=(VLOOKUP(DA$7,Data!$A$2:$A$852,1,FALSE)),0))),"H",IF(AND(DA$7&gt;=$E51,DA$7&lt;=$F51),($D51/$G51),0))),IF(AND(DA$7&gt;=$E51,DA$7&lt;=$F51),($D51/$G51),0))</f>
        <v>0</v>
      </c>
      <c r="DB51" s="34">
        <f>IF(Data!$C$2&gt;0,(IF(OR(DB$5=Data!$F$2,DB$5=Data!$G$2,(IF(COUNTIF(Data!$A$2:$A$939,DB$7),DB$7=(VLOOKUP(DB$7,Data!$A$2:$A$852,1,FALSE)),0))),"H",IF(AND(DB$7&gt;=$E51,DB$7&lt;=$F51),($D51/$G51),0))),IF(AND(DB$7&gt;=$E51,DB$7&lt;=$F51),($D51/$G51),0))</f>
        <v>0</v>
      </c>
      <c r="DC51" s="34">
        <f>IF(Data!$C$2&gt;0,(IF(OR(DC$5=Data!$F$2,DC$5=Data!$G$2,(IF(COUNTIF(Data!$A$2:$A$939,DC$7),DC$7=(VLOOKUP(DC$7,Data!$A$2:$A$852,1,FALSE)),0))),"H",IF(AND(DC$7&gt;=$E51,DC$7&lt;=$F51),($D51/$G51),0))),IF(AND(DC$7&gt;=$E51,DC$7&lt;=$F51),($D51/$G51),0))</f>
        <v>0</v>
      </c>
      <c r="DD51" s="34">
        <f>IF(Data!$C$2&gt;0,(IF(OR(DD$5=Data!$F$2,DD$5=Data!$G$2,(IF(COUNTIF(Data!$A$2:$A$939,DD$7),DD$7=(VLOOKUP(DD$7,Data!$A$2:$A$852,1,FALSE)),0))),"H",IF(AND(DD$7&gt;=$E51,DD$7&lt;=$F51),($D51/$G51),0))),IF(AND(DD$7&gt;=$E51,DD$7&lt;=$F51),($D51/$G51),0))</f>
        <v>0</v>
      </c>
      <c r="DE51" s="34" t="str">
        <f>IF(Data!$C$2&gt;0,(IF(OR(DE$5=Data!$F$2,DE$5=Data!$G$2,(IF(COUNTIF(Data!$A$2:$A$939,DE$7),DE$7=(VLOOKUP(DE$7,Data!$A$2:$A$852,1,FALSE)),0))),"H",IF(AND(DE$7&gt;=$E51,DE$7&lt;=$F51),($D51/$G51),0))),IF(AND(DE$7&gt;=$E51,DE$7&lt;=$F51),($D51/$G51),0))</f>
        <v>H</v>
      </c>
      <c r="DF51" s="34" t="str">
        <f>IF(Data!$C$2&gt;0,(IF(OR(DF$5=Data!$F$2,DF$5=Data!$G$2,(IF(COUNTIF(Data!$A$2:$A$939,DF$7),DF$7=(VLOOKUP(DF$7,Data!$A$2:$A$852,1,FALSE)),0))),"H",IF(AND(DF$7&gt;=$E51,DF$7&lt;=$F51),($D51/$G51),0))),IF(AND(DF$7&gt;=$E51,DF$7&lt;=$F51),($D51/$G51),0))</f>
        <v>H</v>
      </c>
      <c r="DG51" s="34">
        <f>IF(Data!$C$2&gt;0,(IF(OR(DG$5=Data!$F$2,DG$5=Data!$G$2,(IF(COUNTIF(Data!$A$2:$A$939,DG$7),DG$7=(VLOOKUP(DG$7,Data!$A$2:$A$852,1,FALSE)),0))),"H",IF(AND(DG$7&gt;=$E51,DG$7&lt;=$F51),($D51/$G51),0))),IF(AND(DG$7&gt;=$E51,DG$7&lt;=$F51),($D51/$G51),0))</f>
        <v>0</v>
      </c>
      <c r="DH51" s="34">
        <f>IF(Data!$C$2&gt;0,(IF(OR(DH$5=Data!$F$2,DH$5=Data!$G$2,(IF(COUNTIF(Data!$A$2:$A$939,DH$7),DH$7=(VLOOKUP(DH$7,Data!$A$2:$A$852,1,FALSE)),0))),"H",IF(AND(DH$7&gt;=$E51,DH$7&lt;=$F51),($D51/$G51),0))),IF(AND(DH$7&gt;=$E51,DH$7&lt;=$F51),($D51/$G51),0))</f>
        <v>0</v>
      </c>
      <c r="DI51" s="34">
        <f>IF(Data!$C$2&gt;0,(IF(OR(DI$5=Data!$F$2,DI$5=Data!$G$2,(IF(COUNTIF(Data!$A$2:$A$939,DI$7),DI$7=(VLOOKUP(DI$7,Data!$A$2:$A$852,1,FALSE)),0))),"H",IF(AND(DI$7&gt;=$E51,DI$7&lt;=$F51),($D51/$G51),0))),IF(AND(DI$7&gt;=$E51,DI$7&lt;=$F51),($D51/$G51),0))</f>
        <v>0</v>
      </c>
      <c r="DJ51" s="34">
        <f>IF(Data!$C$2&gt;0,(IF(OR(DJ$5=Data!$F$2,DJ$5=Data!$G$2,(IF(COUNTIF(Data!$A$2:$A$939,DJ$7),DJ$7=(VLOOKUP(DJ$7,Data!$A$2:$A$852,1,FALSE)),0))),"H",IF(AND(DJ$7&gt;=$E51,DJ$7&lt;=$F51),($D51/$G51),0))),IF(AND(DJ$7&gt;=$E51,DJ$7&lt;=$F51),($D51/$G51),0))</f>
        <v>0</v>
      </c>
      <c r="DK51" s="34">
        <f>IF(Data!$C$2&gt;0,(IF(OR(DK$5=Data!$F$2,DK$5=Data!$G$2,(IF(COUNTIF(Data!$A$2:$A$939,DK$7),DK$7=(VLOOKUP(DK$7,Data!$A$2:$A$852,1,FALSE)),0))),"H",IF(AND(DK$7&gt;=$E51,DK$7&lt;=$F51),($D51/$G51),0))),IF(AND(DK$7&gt;=$E51,DK$7&lt;=$F51),($D51/$G51),0))</f>
        <v>0</v>
      </c>
      <c r="DL51" s="34" t="str">
        <f>IF(Data!$C$2&gt;0,(IF(OR(DL$5=Data!$F$2,DL$5=Data!$G$2,(IF(COUNTIF(Data!$A$2:$A$939,DL$7),DL$7=(VLOOKUP(DL$7,Data!$A$2:$A$852,1,FALSE)),0))),"H",IF(AND(DL$7&gt;=$E51,DL$7&lt;=$F51),($D51/$G51),0))),IF(AND(DL$7&gt;=$E51,DL$7&lt;=$F51),($D51/$G51),0))</f>
        <v>H</v>
      </c>
      <c r="DM51" s="34" t="str">
        <f>IF(Data!$C$2&gt;0,(IF(OR(DM$5=Data!$F$2,DM$5=Data!$G$2,(IF(COUNTIF(Data!$A$2:$A$939,DM$7),DM$7=(VLOOKUP(DM$7,Data!$A$2:$A$852,1,FALSE)),0))),"H",IF(AND(DM$7&gt;=$E51,DM$7&lt;=$F51),($D51/$G51),0))),IF(AND(DM$7&gt;=$E51,DM$7&lt;=$F51),($D51/$G51),0))</f>
        <v>H</v>
      </c>
      <c r="DN51" s="34">
        <f>IF(Data!$C$2&gt;0,(IF(OR(DN$5=Data!$F$2,DN$5=Data!$G$2,(IF(COUNTIF(Data!$A$2:$A$939,DN$7),DN$7=(VLOOKUP(DN$7,Data!$A$2:$A$852,1,FALSE)),0))),"H",IF(AND(DN$7&gt;=$E51,DN$7&lt;=$F51),($D51/$G51),0))),IF(AND(DN$7&gt;=$E51,DN$7&lt;=$F51),($D51/$G51),0))</f>
        <v>0</v>
      </c>
      <c r="DO51" s="34">
        <f>IF(Data!$C$2&gt;0,(IF(OR(DO$5=Data!$F$2,DO$5=Data!$G$2,(IF(COUNTIF(Data!$A$2:$A$939,DO$7),DO$7=(VLOOKUP(DO$7,Data!$A$2:$A$852,1,FALSE)),0))),"H",IF(AND(DO$7&gt;=$E51,DO$7&lt;=$F51),($D51/$G51),0))),IF(AND(DO$7&gt;=$E51,DO$7&lt;=$F51),($D51/$G51),0))</f>
        <v>0</v>
      </c>
      <c r="DP51" s="34">
        <f>IF(Data!$C$2&gt;0,(IF(OR(DP$5=Data!$F$2,DP$5=Data!$G$2,(IF(COUNTIF(Data!$A$2:$A$939,DP$7),DP$7=(VLOOKUP(DP$7,Data!$A$2:$A$852,1,FALSE)),0))),"H",IF(AND(DP$7&gt;=$E51,DP$7&lt;=$F51),($D51/$G51),0))),IF(AND(DP$7&gt;=$E51,DP$7&lt;=$F51),($D51/$G51),0))</f>
        <v>0</v>
      </c>
      <c r="DQ51" s="34">
        <f>IF(Data!$C$2&gt;0,(IF(OR(DQ$5=Data!$F$2,DQ$5=Data!$G$2,(IF(COUNTIF(Data!$A$2:$A$939,DQ$7),DQ$7=(VLOOKUP(DQ$7,Data!$A$2:$A$852,1,FALSE)),0))),"H",IF(AND(DQ$7&gt;=$E51,DQ$7&lt;=$F51),($D51/$G51),0))),IF(AND(DQ$7&gt;=$E51,DQ$7&lt;=$F51),($D51/$G51),0))</f>
        <v>0</v>
      </c>
      <c r="DR51" s="34">
        <f>IF(Data!$C$2&gt;0,(IF(OR(DR$5=Data!$F$2,DR$5=Data!$G$2,(IF(COUNTIF(Data!$A$2:$A$939,DR$7),DR$7=(VLOOKUP(DR$7,Data!$A$2:$A$852,1,FALSE)),0))),"H",IF(AND(DR$7&gt;=$E51,DR$7&lt;=$F51),($D51/$G51),0))),IF(AND(DR$7&gt;=$E51,DR$7&lt;=$F51),($D51/$G51),0))</f>
        <v>0</v>
      </c>
      <c r="DS51" s="34" t="str">
        <f>IF(Data!$C$2&gt;0,(IF(OR(DS$5=Data!$F$2,DS$5=Data!$G$2,(IF(COUNTIF(Data!$A$2:$A$939,DS$7),DS$7=(VLOOKUP(DS$7,Data!$A$2:$A$852,1,FALSE)),0))),"H",IF(AND(DS$7&gt;=$E51,DS$7&lt;=$F51),($D51/$G51),0))),IF(AND(DS$7&gt;=$E51,DS$7&lt;=$F51),($D51/$G51),0))</f>
        <v>H</v>
      </c>
      <c r="DT51" s="34" t="str">
        <f>IF(Data!$C$2&gt;0,(IF(OR(DT$5=Data!$F$2,DT$5=Data!$G$2,(IF(COUNTIF(Data!$A$2:$A$939,DT$7),DT$7=(VLOOKUP(DT$7,Data!$A$2:$A$852,1,FALSE)),0))),"H",IF(AND(DT$7&gt;=$E51,DT$7&lt;=$F51),($D51/$G51),0))),IF(AND(DT$7&gt;=$E51,DT$7&lt;=$F51),($D51/$G51),0))</f>
        <v>H</v>
      </c>
      <c r="DU51" s="34">
        <f>IF(Data!$C$2&gt;0,(IF(OR(DU$5=Data!$F$2,DU$5=Data!$G$2,(IF(COUNTIF(Data!$A$2:$A$939,DU$7),DU$7=(VLOOKUP(DU$7,Data!$A$2:$A$852,1,FALSE)),0))),"H",IF(AND(DU$7&gt;=$E51,DU$7&lt;=$F51),($D51/$G51),0))),IF(AND(DU$7&gt;=$E51,DU$7&lt;=$F51),($D51/$G51),0))</f>
        <v>0</v>
      </c>
      <c r="DV51" s="34">
        <f>IF(Data!$C$2&gt;0,(IF(OR(DV$5=Data!$F$2,DV$5=Data!$G$2,(IF(COUNTIF(Data!$A$2:$A$939,DV$7),DV$7=(VLOOKUP(DV$7,Data!$A$2:$A$852,1,FALSE)),0))),"H",IF(AND(DV$7&gt;=$E51,DV$7&lt;=$F51),($D51/$G51),0))),IF(AND(DV$7&gt;=$E51,DV$7&lt;=$F51),($D51/$G51),0))</f>
        <v>0</v>
      </c>
      <c r="DW51" s="34">
        <f>IF(Data!$C$2&gt;0,(IF(OR(DW$5=Data!$F$2,DW$5=Data!$G$2,(IF(COUNTIF(Data!$A$2:$A$939,DW$7),DW$7=(VLOOKUP(DW$7,Data!$A$2:$A$852,1,FALSE)),0))),"H",IF(AND(DW$7&gt;=$E51,DW$7&lt;=$F51),($D51/$G51),0))),IF(AND(DW$7&gt;=$E51,DW$7&lt;=$F51),($D51/$G51),0))</f>
        <v>0</v>
      </c>
      <c r="DX51" s="34">
        <f>IF(Data!$C$2&gt;0,(IF(OR(DX$5=Data!$F$2,DX$5=Data!$G$2,(IF(COUNTIF(Data!$A$2:$A$939,DX$7),DX$7=(VLOOKUP(DX$7,Data!$A$2:$A$852,1,FALSE)),0))),"H",IF(AND(DX$7&gt;=$E51,DX$7&lt;=$F51),($D51/$G51),0))),IF(AND(DX$7&gt;=$E51,DX$7&lt;=$F51),($D51/$G51),0))</f>
        <v>0</v>
      </c>
      <c r="DY51" s="34">
        <f>IF(Data!$C$2&gt;0,(IF(OR(DY$5=Data!$F$2,DY$5=Data!$G$2,(IF(COUNTIF(Data!$A$2:$A$939,DY$7),DY$7=(VLOOKUP(DY$7,Data!$A$2:$A$852,1,FALSE)),0))),"H",IF(AND(DY$7&gt;=$E51,DY$7&lt;=$F51),($D51/$G51),0))),IF(AND(DY$7&gt;=$E51,DY$7&lt;=$F51),($D51/$G51),0))</f>
        <v>0</v>
      </c>
      <c r="DZ51" s="34" t="str">
        <f>IF(Data!$C$2&gt;0,(IF(OR(DZ$5=Data!$F$2,DZ$5=Data!$G$2,(IF(COUNTIF(Data!$A$2:$A$939,DZ$7),DZ$7=(VLOOKUP(DZ$7,Data!$A$2:$A$852,1,FALSE)),0))),"H",IF(AND(DZ$7&gt;=$E51,DZ$7&lt;=$F51),($D51/$G51),0))),IF(AND(DZ$7&gt;=$E51,DZ$7&lt;=$F51),($D51/$G51),0))</f>
        <v>H</v>
      </c>
      <c r="EA51" s="34" t="str">
        <f>IF(Data!$C$2&gt;0,(IF(OR(EA$5=Data!$F$2,EA$5=Data!$G$2,(IF(COUNTIF(Data!$A$2:$A$939,EA$7),EA$7=(VLOOKUP(EA$7,Data!$A$2:$A$852,1,FALSE)),0))),"H",IF(AND(EA$7&gt;=$E51,EA$7&lt;=$F51),($D51/$G51),0))),IF(AND(EA$7&gt;=$E51,EA$7&lt;=$F51),($D51/$G51),0))</f>
        <v>H</v>
      </c>
      <c r="EB51" s="34">
        <f>IF(Data!$C$2&gt;0,(IF(OR(EB$5=Data!$F$2,EB$5=Data!$G$2,(IF(COUNTIF(Data!$A$2:$A$939,EB$7),EB$7=(VLOOKUP(EB$7,Data!$A$2:$A$852,1,FALSE)),0))),"H",IF(AND(EB$7&gt;=$E51,EB$7&lt;=$F51),($D51/$G51),0))),IF(AND(EB$7&gt;=$E51,EB$7&lt;=$F51),($D51/$G51),0))</f>
        <v>0</v>
      </c>
      <c r="EC51" s="34">
        <f>IF(Data!$C$2&gt;0,(IF(OR(EC$5=Data!$F$2,EC$5=Data!$G$2,(IF(COUNTIF(Data!$A$2:$A$939,EC$7),EC$7=(VLOOKUP(EC$7,Data!$A$2:$A$852,1,FALSE)),0))),"H",IF(AND(EC$7&gt;=$E51,EC$7&lt;=$F51),($D51/$G51),0))),IF(AND(EC$7&gt;=$E51,EC$7&lt;=$F51),($D51/$G51),0))</f>
        <v>0</v>
      </c>
      <c r="ED51" s="34">
        <f>IF(Data!$C$2&gt;0,(IF(OR(ED$5=Data!$F$2,ED$5=Data!$G$2,(IF(COUNTIF(Data!$A$2:$A$939,ED$7),ED$7=(VLOOKUP(ED$7,Data!$A$2:$A$852,1,FALSE)),0))),"H",IF(AND(ED$7&gt;=$E51,ED$7&lt;=$F51),($D51/$G51),0))),IF(AND(ED$7&gt;=$E51,ED$7&lt;=$F51),($D51/$G51),0))</f>
        <v>0</v>
      </c>
      <c r="EE51" s="34">
        <f>IF(Data!$C$2&gt;0,(IF(OR(EE$5=Data!$F$2,EE$5=Data!$G$2,(IF(COUNTIF(Data!$A$2:$A$939,EE$7),EE$7=(VLOOKUP(EE$7,Data!$A$2:$A$852,1,FALSE)),0))),"H",IF(AND(EE$7&gt;=$E51,EE$7&lt;=$F51),($D51/$G51),0))),IF(AND(EE$7&gt;=$E51,EE$7&lt;=$F51),($D51/$G51),0))</f>
        <v>0</v>
      </c>
      <c r="EF51" s="34">
        <f>IF(Data!$C$2&gt;0,(IF(OR(EF$5=Data!$F$2,EF$5=Data!$G$2,(IF(COUNTIF(Data!$A$2:$A$939,EF$7),EF$7=(VLOOKUP(EF$7,Data!$A$2:$A$852,1,FALSE)),0))),"H",IF(AND(EF$7&gt;=$E51,EF$7&lt;=$F51),($D51/$G51),0))),IF(AND(EF$7&gt;=$E51,EF$7&lt;=$F51),($D51/$G51),0))</f>
        <v>0</v>
      </c>
      <c r="EG51" s="34" t="str">
        <f>IF(Data!$C$2&gt;0,(IF(OR(EG$5=Data!$F$2,EG$5=Data!$G$2,(IF(COUNTIF(Data!$A$2:$A$939,EG$7),EG$7=(VLOOKUP(EG$7,Data!$A$2:$A$852,1,FALSE)),0))),"H",IF(AND(EG$7&gt;=$E51,EG$7&lt;=$F51),($D51/$G51),0))),IF(AND(EG$7&gt;=$E51,EG$7&lt;=$F51),($D51/$G51),0))</f>
        <v>H</v>
      </c>
      <c r="EH51" s="34" t="str">
        <f>IF(Data!$C$2&gt;0,(IF(OR(EH$5=Data!$F$2,EH$5=Data!$G$2,(IF(COUNTIF(Data!$A$2:$A$939,EH$7),EH$7=(VLOOKUP(EH$7,Data!$A$2:$A$852,1,FALSE)),0))),"H",IF(AND(EH$7&gt;=$E51,EH$7&lt;=$F51),($D51/$G51),0))),IF(AND(EH$7&gt;=$E51,EH$7&lt;=$F51),($D51/$G51),0))</f>
        <v>H</v>
      </c>
      <c r="EI51" s="34">
        <f>IF(Data!$C$2&gt;0,(IF(OR(EI$5=Data!$F$2,EI$5=Data!$G$2,(IF(COUNTIF(Data!$A$2:$A$939,EI$7),EI$7=(VLOOKUP(EI$7,Data!$A$2:$A$852,1,FALSE)),0))),"H",IF(AND(EI$7&gt;=$E51,EI$7&lt;=$F51),($D51/$G51),0))),IF(AND(EI$7&gt;=$E51,EI$7&lt;=$F51),($D51/$G51),0))</f>
        <v>0</v>
      </c>
      <c r="EJ51" s="34">
        <f>IF(Data!$C$2&gt;0,(IF(OR(EJ$5=Data!$F$2,EJ$5=Data!$G$2,(IF(COUNTIF(Data!$A$2:$A$939,EJ$7),EJ$7=(VLOOKUP(EJ$7,Data!$A$2:$A$852,1,FALSE)),0))),"H",IF(AND(EJ$7&gt;=$E51,EJ$7&lt;=$F51),($D51/$G51),0))),IF(AND(EJ$7&gt;=$E51,EJ$7&lt;=$F51),($D51/$G51),0))</f>
        <v>0</v>
      </c>
      <c r="EK51" s="34">
        <f>IF(Data!$C$2&gt;0,(IF(OR(EK$5=Data!$F$2,EK$5=Data!$G$2,(IF(COUNTIF(Data!$A$2:$A$939,EK$7),EK$7=(VLOOKUP(EK$7,Data!$A$2:$A$852,1,FALSE)),0))),"H",IF(AND(EK$7&gt;=$E51,EK$7&lt;=$F51),($D51/$G51),0))),IF(AND(EK$7&gt;=$E51,EK$7&lt;=$F51),($D51/$G51),0))</f>
        <v>0</v>
      </c>
      <c r="EL51" s="34">
        <f>IF(Data!$C$2&gt;0,(IF(OR(EL$5=Data!$F$2,EL$5=Data!$G$2,(IF(COUNTIF(Data!$A$2:$A$939,EL$7),EL$7=(VLOOKUP(EL$7,Data!$A$2:$A$852,1,FALSE)),0))),"H",IF(AND(EL$7&gt;=$E51,EL$7&lt;=$F51),($D51/$G51),0))),IF(AND(EL$7&gt;=$E51,EL$7&lt;=$F51),($D51/$G51),0))</f>
        <v>0</v>
      </c>
      <c r="EM51" s="34">
        <f>IF(Data!$C$2&gt;0,(IF(OR(EM$5=Data!$F$2,EM$5=Data!$G$2,(IF(COUNTIF(Data!$A$2:$A$939,EM$7),EM$7=(VLOOKUP(EM$7,Data!$A$2:$A$852,1,FALSE)),0))),"H",IF(AND(EM$7&gt;=$E51,EM$7&lt;=$F51),($D51/$G51),0))),IF(AND(EM$7&gt;=$E51,EM$7&lt;=$F51),($D51/$G51),0))</f>
        <v>0</v>
      </c>
      <c r="EN51" s="34" t="str">
        <f>IF(Data!$C$2&gt;0,(IF(OR(EN$5=Data!$F$2,EN$5=Data!$G$2,(IF(COUNTIF(Data!$A$2:$A$939,EN$7),EN$7=(VLOOKUP(EN$7,Data!$A$2:$A$852,1,FALSE)),0))),"H",IF(AND(EN$7&gt;=$E51,EN$7&lt;=$F51),($D51/$G51),0))),IF(AND(EN$7&gt;=$E51,EN$7&lt;=$F51),($D51/$G51),0))</f>
        <v>H</v>
      </c>
      <c r="EO51" s="35" t="str">
        <f>IF(Data!$C$2&gt;0,(IF(OR(EO$5=Data!$F$2,EO$5=Data!$G$2,(IF(COUNTIF(Data!$A$2:$A$939,EO$7),EO$7=(VLOOKUP(EO$7,Data!$A$2:$A$852,1,FALSE)),0))),"H",IF(AND(EO$7&gt;=$E51,EO$7&lt;=$F51),($D51/$G51),0))),IF(AND(EO$7&gt;=$E51,EO$7&lt;=$F51),($D51/$G51),0))</f>
        <v>H</v>
      </c>
      <c r="EP51" s="8" t="s">
        <v>47</v>
      </c>
      <c r="EQ51" s="18">
        <f>SUM(T51:EO51)-D51</f>
        <v>0</v>
      </c>
    </row>
    <row r="52" spans="1:147" ht="30" customHeight="1" thickBot="1">
      <c r="A52" s="371"/>
      <c r="B52" s="372"/>
      <c r="C52" s="372"/>
      <c r="D52" s="364"/>
      <c r="E52" s="351"/>
      <c r="F52" s="351"/>
      <c r="G52" s="349"/>
      <c r="H52" s="364"/>
      <c r="I52" s="365"/>
      <c r="J52" s="351"/>
      <c r="K52" s="351"/>
      <c r="L52" s="351"/>
      <c r="M52" s="349"/>
      <c r="N52" s="349"/>
      <c r="O52" s="364"/>
      <c r="P52" s="365"/>
      <c r="Q52" s="391"/>
      <c r="R52" s="364"/>
      <c r="S52" s="343"/>
      <c r="T52" s="36">
        <f>IF(T$7&gt;$L51,(((IF(Data!$C$2&gt;0,(IF(OR(T$5=Data!$F$2,T$5=Data!$G$2,(IF(COUNTIF(Data!$A$2:$A$939,T$7),T$7=(VLOOKUP(T$7,Data!$A$2:$A$852,1,FALSE)),0))),"H",IF(AND(T$7&gt;=$J51,T$7&lt;=$K51),($D51*(1-$P51)/$N51),0))),IF(AND(T$7&gt;=$J51,T$7&lt;=$K51),(($D51-$O51)/$N51),0))))),(((IF(Data!$C$2&gt;0,(IF(OR(T$5=Data!$F$2,T$5=Data!$G$2,(IF(COUNTIF(Data!$A$2:$A$939,T$7),T$7=(VLOOKUP(T$7,Data!$A$2:$A$852,1,FALSE)),0))),"H",IF(AND(T$7&gt;=$J51,T$7&lt;=$L51),($D51*$P51/$M51),0))),IF(AND(T$7&gt;=$J51,T$7&lt;=$L51),(($D51*$P51)/$M51),0))))))</f>
        <v>0</v>
      </c>
      <c r="U52" s="37">
        <f>IF(U$7&gt;$L51,(((IF(Data!$C$2&gt;0,(IF(OR(U$5=Data!$F$2,U$5=Data!$G$2,(IF(COUNTIF(Data!$A$2:$A$939,U$7),U$7=(VLOOKUP(U$7,Data!$A$2:$A$852,1,FALSE)),0))),"H",IF(AND(U$7&gt;=$J51,U$7&lt;=$K51),($D51*(1-$P51)/$N51),0))),IF(AND(U$7&gt;=$J51,U$7&lt;=$K51),(($D51-$O51)/$N51),0))))),(((IF(Data!$C$2&gt;0,(IF(OR(U$5=Data!$F$2,U$5=Data!$G$2,(IF(COUNTIF(Data!$A$2:$A$939,U$7),U$7=(VLOOKUP(U$7,Data!$A$2:$A$852,1,FALSE)),0))),"H",IF(AND(U$7&gt;=$J51,U$7&lt;=$L51),($D51*$P51/$M51),0))),IF(AND(U$7&gt;=$J51,U$7&lt;=$L51),(($D51*$P51)/$M51),0))))))</f>
        <v>0</v>
      </c>
      <c r="V52" s="37">
        <f>IF(V$7&gt;$L51,(((IF(Data!$C$2&gt;0,(IF(OR(V$5=Data!$F$2,V$5=Data!$G$2,(IF(COUNTIF(Data!$A$2:$A$939,V$7),V$7=(VLOOKUP(V$7,Data!$A$2:$A$852,1,FALSE)),0))),"H",IF(AND(V$7&gt;=$J51,V$7&lt;=$K51),($D51*(1-$P51)/$N51),0))),IF(AND(V$7&gt;=$J51,V$7&lt;=$K51),(($D51-$O51)/$N51),0))))),(((IF(Data!$C$2&gt;0,(IF(OR(V$5=Data!$F$2,V$5=Data!$G$2,(IF(COUNTIF(Data!$A$2:$A$939,V$7),V$7=(VLOOKUP(V$7,Data!$A$2:$A$852,1,FALSE)),0))),"H",IF(AND(V$7&gt;=$J51,V$7&lt;=$L51),($D51*$P51/$M51),0))),IF(AND(V$7&gt;=$J51,V$7&lt;=$L51),(($D51*$P51)/$M51),0))))))</f>
        <v>0</v>
      </c>
      <c r="W52" s="37">
        <f>IF(W$7&gt;$L51,(((IF(Data!$C$2&gt;0,(IF(OR(W$5=Data!$F$2,W$5=Data!$G$2,(IF(COUNTIF(Data!$A$2:$A$939,W$7),W$7=(VLOOKUP(W$7,Data!$A$2:$A$852,1,FALSE)),0))),"H",IF(AND(W$7&gt;=$J51,W$7&lt;=$K51),($D51*(1-$P51)/$N51),0))),IF(AND(W$7&gt;=$J51,W$7&lt;=$K51),(($D51-$O51)/$N51),0))))),(((IF(Data!$C$2&gt;0,(IF(OR(W$5=Data!$F$2,W$5=Data!$G$2,(IF(COUNTIF(Data!$A$2:$A$939,W$7),W$7=(VLOOKUP(W$7,Data!$A$2:$A$852,1,FALSE)),0))),"H",IF(AND(W$7&gt;=$J51,W$7&lt;=$L51),($D51*$P51/$M51),0))),IF(AND(W$7&gt;=$J51,W$7&lt;=$L51),(($D51*$P51)/$M51),0))))))</f>
        <v>0</v>
      </c>
      <c r="X52" s="37">
        <f>IF(X$7&gt;$L51,(((IF(Data!$C$2&gt;0,(IF(OR(X$5=Data!$F$2,X$5=Data!$G$2,(IF(COUNTIF(Data!$A$2:$A$939,X$7),X$7=(VLOOKUP(X$7,Data!$A$2:$A$852,1,FALSE)),0))),"H",IF(AND(X$7&gt;=$J51,X$7&lt;=$K51),($D51*(1-$P51)/$N51),0))),IF(AND(X$7&gt;=$J51,X$7&lt;=$K51),(($D51-$O51)/$N51),0))))),(((IF(Data!$C$2&gt;0,(IF(OR(X$5=Data!$F$2,X$5=Data!$G$2,(IF(COUNTIF(Data!$A$2:$A$939,X$7),X$7=(VLOOKUP(X$7,Data!$A$2:$A$852,1,FALSE)),0))),"H",IF(AND(X$7&gt;=$J51,X$7&lt;=$L51),($D51*$P51/$M51),0))),IF(AND(X$7&gt;=$J51,X$7&lt;=$L51),(($D51*$P51)/$M51),0))))))</f>
        <v>0</v>
      </c>
      <c r="Y52" s="37" t="str">
        <f>IF(Y$7&gt;$L51,(((IF(Data!$C$2&gt;0,(IF(OR(Y$5=Data!$F$2,Y$5=Data!$G$2,(IF(COUNTIF(Data!$A$2:$A$939,Y$7),Y$7=(VLOOKUP(Y$7,Data!$A$2:$A$852,1,FALSE)),0))),"H",IF(AND(Y$7&gt;=$J51,Y$7&lt;=$K51),($D51*(1-$P51)/$N51),0))),IF(AND(Y$7&gt;=$J51,Y$7&lt;=$K51),(($D51-$O51)/$N51),0))))),(((IF(Data!$C$2&gt;0,(IF(OR(Y$5=Data!$F$2,Y$5=Data!$G$2,(IF(COUNTIF(Data!$A$2:$A$939,Y$7),Y$7=(VLOOKUP(Y$7,Data!$A$2:$A$852,1,FALSE)),0))),"H",IF(AND(Y$7&gt;=$J51,Y$7&lt;=$L51),($D51*$P51/$M51),0))),IF(AND(Y$7&gt;=$J51,Y$7&lt;=$L51),(($D51*$P51)/$M51),0))))))</f>
        <v>H</v>
      </c>
      <c r="Z52" s="37" t="str">
        <f>IF(Z$7&gt;$L51,(((IF(Data!$C$2&gt;0,(IF(OR(Z$5=Data!$F$2,Z$5=Data!$G$2,(IF(COUNTIF(Data!$A$2:$A$939,Z$7),Z$7=(VLOOKUP(Z$7,Data!$A$2:$A$852,1,FALSE)),0))),"H",IF(AND(Z$7&gt;=$J51,Z$7&lt;=$K51),($D51*(1-$P51)/$N51),0))),IF(AND(Z$7&gt;=$J51,Z$7&lt;=$K51),(($D51-$O51)/$N51),0))))),(((IF(Data!$C$2&gt;0,(IF(OR(Z$5=Data!$F$2,Z$5=Data!$G$2,(IF(COUNTIF(Data!$A$2:$A$939,Z$7),Z$7=(VLOOKUP(Z$7,Data!$A$2:$A$852,1,FALSE)),0))),"H",IF(AND(Z$7&gt;=$J51,Z$7&lt;=$L51),($D51*$P51/$M51),0))),IF(AND(Z$7&gt;=$J51,Z$7&lt;=$L51),(($D51*$P51)/$M51),0))))))</f>
        <v>H</v>
      </c>
      <c r="AA52" s="37">
        <f>IF(AA$7&gt;$L51,(((IF(Data!$C$2&gt;0,(IF(OR(AA$5=Data!$F$2,AA$5=Data!$G$2,(IF(COUNTIF(Data!$A$2:$A$939,AA$7),AA$7=(VLOOKUP(AA$7,Data!$A$2:$A$852,1,FALSE)),0))),"H",IF(AND(AA$7&gt;=$J51,AA$7&lt;=$K51),($D51*(1-$P51)/$N51),0))),IF(AND(AA$7&gt;=$J51,AA$7&lt;=$K51),(($D51-$O51)/$N51),0))))),(((IF(Data!$C$2&gt;0,(IF(OR(AA$5=Data!$F$2,AA$5=Data!$G$2,(IF(COUNTIF(Data!$A$2:$A$939,AA$7),AA$7=(VLOOKUP(AA$7,Data!$A$2:$A$852,1,FALSE)),0))),"H",IF(AND(AA$7&gt;=$J51,AA$7&lt;=$L51),($D51*$P51/$M51),0))),IF(AND(AA$7&gt;=$J51,AA$7&lt;=$L51),(($D51*$P51)/$M51),0))))))</f>
        <v>0</v>
      </c>
      <c r="AB52" s="37">
        <f>IF(AB$7&gt;$L51,(((IF(Data!$C$2&gt;0,(IF(OR(AB$5=Data!$F$2,AB$5=Data!$G$2,(IF(COUNTIF(Data!$A$2:$A$939,AB$7),AB$7=(VLOOKUP(AB$7,Data!$A$2:$A$852,1,FALSE)),0))),"H",IF(AND(AB$7&gt;=$J51,AB$7&lt;=$K51),($D51*(1-$P51)/$N51),0))),IF(AND(AB$7&gt;=$J51,AB$7&lt;=$K51),(($D51-$O51)/$N51),0))))),(((IF(Data!$C$2&gt;0,(IF(OR(AB$5=Data!$F$2,AB$5=Data!$G$2,(IF(COUNTIF(Data!$A$2:$A$939,AB$7),AB$7=(VLOOKUP(AB$7,Data!$A$2:$A$852,1,FALSE)),0))),"H",IF(AND(AB$7&gt;=$J51,AB$7&lt;=$L51),($D51*$P51/$M51),0))),IF(AND(AB$7&gt;=$J51,AB$7&lt;=$L51),(($D51*$P51)/$M51),0))))))</f>
        <v>0</v>
      </c>
      <c r="AC52" s="37">
        <f>IF(AC$7&gt;$L51,(((IF(Data!$C$2&gt;0,(IF(OR(AC$5=Data!$F$2,AC$5=Data!$G$2,(IF(COUNTIF(Data!$A$2:$A$939,AC$7),AC$7=(VLOOKUP(AC$7,Data!$A$2:$A$852,1,FALSE)),0))),"H",IF(AND(AC$7&gt;=$J51,AC$7&lt;=$K51),($D51*(1-$P51)/$N51),0))),IF(AND(AC$7&gt;=$J51,AC$7&lt;=$K51),(($D51-$O51)/$N51),0))))),(((IF(Data!$C$2&gt;0,(IF(OR(AC$5=Data!$F$2,AC$5=Data!$G$2,(IF(COUNTIF(Data!$A$2:$A$939,AC$7),AC$7=(VLOOKUP(AC$7,Data!$A$2:$A$852,1,FALSE)),0))),"H",IF(AND(AC$7&gt;=$J51,AC$7&lt;=$L51),($D51*$P51/$M51),0))),IF(AND(AC$7&gt;=$J51,AC$7&lt;=$L51),(($D51*$P51)/$M51),0))))))</f>
        <v>0</v>
      </c>
      <c r="AD52" s="37">
        <f>IF(AD$7&gt;$L51,(((IF(Data!$C$2&gt;0,(IF(OR(AD$5=Data!$F$2,AD$5=Data!$G$2,(IF(COUNTIF(Data!$A$2:$A$939,AD$7),AD$7=(VLOOKUP(AD$7,Data!$A$2:$A$852,1,FALSE)),0))),"H",IF(AND(AD$7&gt;=$J51,AD$7&lt;=$K51),($D51*(1-$P51)/$N51),0))),IF(AND(AD$7&gt;=$J51,AD$7&lt;=$K51),(($D51-$O51)/$N51),0))))),(((IF(Data!$C$2&gt;0,(IF(OR(AD$5=Data!$F$2,AD$5=Data!$G$2,(IF(COUNTIF(Data!$A$2:$A$939,AD$7),AD$7=(VLOOKUP(AD$7,Data!$A$2:$A$852,1,FALSE)),0))),"H",IF(AND(AD$7&gt;=$J51,AD$7&lt;=$L51),($D51*$P51/$M51),0))),IF(AND(AD$7&gt;=$J51,AD$7&lt;=$L51),(($D51*$P51)/$M51),0))))))</f>
        <v>0</v>
      </c>
      <c r="AE52" s="37">
        <f>IF(AE$7&gt;$L51,(((IF(Data!$C$2&gt;0,(IF(OR(AE$5=Data!$F$2,AE$5=Data!$G$2,(IF(COUNTIF(Data!$A$2:$A$939,AE$7),AE$7=(VLOOKUP(AE$7,Data!$A$2:$A$852,1,FALSE)),0))),"H",IF(AND(AE$7&gt;=$J51,AE$7&lt;=$K51),($D51*(1-$P51)/$N51),0))),IF(AND(AE$7&gt;=$J51,AE$7&lt;=$K51),(($D51-$O51)/$N51),0))))),(((IF(Data!$C$2&gt;0,(IF(OR(AE$5=Data!$F$2,AE$5=Data!$G$2,(IF(COUNTIF(Data!$A$2:$A$939,AE$7),AE$7=(VLOOKUP(AE$7,Data!$A$2:$A$852,1,FALSE)),0))),"H",IF(AND(AE$7&gt;=$J51,AE$7&lt;=$L51),($D51*$P51/$M51),0))),IF(AND(AE$7&gt;=$J51,AE$7&lt;=$L51),(($D51*$P51)/$M51),0))))))</f>
        <v>0</v>
      </c>
      <c r="AF52" s="37" t="str">
        <f>IF(AF$7&gt;$L51,(((IF(Data!$C$2&gt;0,(IF(OR(AF$5=Data!$F$2,AF$5=Data!$G$2,(IF(COUNTIF(Data!$A$2:$A$939,AF$7),AF$7=(VLOOKUP(AF$7,Data!$A$2:$A$852,1,FALSE)),0))),"H",IF(AND(AF$7&gt;=$J51,AF$7&lt;=$K51),($D51*(1-$P51)/$N51),0))),IF(AND(AF$7&gt;=$J51,AF$7&lt;=$K51),(($D51-$O51)/$N51),0))))),(((IF(Data!$C$2&gt;0,(IF(OR(AF$5=Data!$F$2,AF$5=Data!$G$2,(IF(COUNTIF(Data!$A$2:$A$939,AF$7),AF$7=(VLOOKUP(AF$7,Data!$A$2:$A$852,1,FALSE)),0))),"H",IF(AND(AF$7&gt;=$J51,AF$7&lt;=$L51),($D51*$P51/$M51),0))),IF(AND(AF$7&gt;=$J51,AF$7&lt;=$L51),(($D51*$P51)/$M51),0))))))</f>
        <v>H</v>
      </c>
      <c r="AG52" s="37" t="str">
        <f>IF(AG$7&gt;$L51,(((IF(Data!$C$2&gt;0,(IF(OR(AG$5=Data!$F$2,AG$5=Data!$G$2,(IF(COUNTIF(Data!$A$2:$A$939,AG$7),AG$7=(VLOOKUP(AG$7,Data!$A$2:$A$852,1,FALSE)),0))),"H",IF(AND(AG$7&gt;=$J51,AG$7&lt;=$K51),($D51*(1-$P51)/$N51),0))),IF(AND(AG$7&gt;=$J51,AG$7&lt;=$K51),(($D51-$O51)/$N51),0))))),(((IF(Data!$C$2&gt;0,(IF(OR(AG$5=Data!$F$2,AG$5=Data!$G$2,(IF(COUNTIF(Data!$A$2:$A$939,AG$7),AG$7=(VLOOKUP(AG$7,Data!$A$2:$A$852,1,FALSE)),0))),"H",IF(AND(AG$7&gt;=$J51,AG$7&lt;=$L51),($D51*$P51/$M51),0))),IF(AND(AG$7&gt;=$J51,AG$7&lt;=$L51),(($D51*$P51)/$M51),0))))))</f>
        <v>H</v>
      </c>
      <c r="AH52" s="37">
        <f>IF(AH$7&gt;$L51,(((IF(Data!$C$2&gt;0,(IF(OR(AH$5=Data!$F$2,AH$5=Data!$G$2,(IF(COUNTIF(Data!$A$2:$A$939,AH$7),AH$7=(VLOOKUP(AH$7,Data!$A$2:$A$852,1,FALSE)),0))),"H",IF(AND(AH$7&gt;=$J51,AH$7&lt;=$K51),($D51*(1-$P51)/$N51),0))),IF(AND(AH$7&gt;=$J51,AH$7&lt;=$K51),(($D51-$O51)/$N51),0))))),(((IF(Data!$C$2&gt;0,(IF(OR(AH$5=Data!$F$2,AH$5=Data!$G$2,(IF(COUNTIF(Data!$A$2:$A$939,AH$7),AH$7=(VLOOKUP(AH$7,Data!$A$2:$A$852,1,FALSE)),0))),"H",IF(AND(AH$7&gt;=$J51,AH$7&lt;=$L51),($D51*$P51/$M51),0))),IF(AND(AH$7&gt;=$J51,AH$7&lt;=$L51),(($D51*$P51)/$M51),0))))))</f>
        <v>0</v>
      </c>
      <c r="AI52" s="37">
        <f>IF(AI$7&gt;$L51,(((IF(Data!$C$2&gt;0,(IF(OR(AI$5=Data!$F$2,AI$5=Data!$G$2,(IF(COUNTIF(Data!$A$2:$A$939,AI$7),AI$7=(VLOOKUP(AI$7,Data!$A$2:$A$852,1,FALSE)),0))),"H",IF(AND(AI$7&gt;=$J51,AI$7&lt;=$K51),($D51*(1-$P51)/$N51),0))),IF(AND(AI$7&gt;=$J51,AI$7&lt;=$K51),(($D51-$O51)/$N51),0))))),(((IF(Data!$C$2&gt;0,(IF(OR(AI$5=Data!$F$2,AI$5=Data!$G$2,(IF(COUNTIF(Data!$A$2:$A$939,AI$7),AI$7=(VLOOKUP(AI$7,Data!$A$2:$A$852,1,FALSE)),0))),"H",IF(AND(AI$7&gt;=$J51,AI$7&lt;=$L51),($D51*$P51/$M51),0))),IF(AND(AI$7&gt;=$J51,AI$7&lt;=$L51),(($D51*$P51)/$M51),0))))))</f>
        <v>0</v>
      </c>
      <c r="AJ52" s="37">
        <f>IF(AJ$7&gt;$L51,(((IF(Data!$C$2&gt;0,(IF(OR(AJ$5=Data!$F$2,AJ$5=Data!$G$2,(IF(COUNTIF(Data!$A$2:$A$939,AJ$7),AJ$7=(VLOOKUP(AJ$7,Data!$A$2:$A$852,1,FALSE)),0))),"H",IF(AND(AJ$7&gt;=$J51,AJ$7&lt;=$K51),($D51*(1-$P51)/$N51),0))),IF(AND(AJ$7&gt;=$J51,AJ$7&lt;=$K51),(($D51-$O51)/$N51),0))))),(((IF(Data!$C$2&gt;0,(IF(OR(AJ$5=Data!$F$2,AJ$5=Data!$G$2,(IF(COUNTIF(Data!$A$2:$A$939,AJ$7),AJ$7=(VLOOKUP(AJ$7,Data!$A$2:$A$852,1,FALSE)),0))),"H",IF(AND(AJ$7&gt;=$J51,AJ$7&lt;=$L51),($D51*$P51/$M51),0))),IF(AND(AJ$7&gt;=$J51,AJ$7&lt;=$L51),(($D51*$P51)/$M51),0))))))</f>
        <v>0</v>
      </c>
      <c r="AK52" s="37">
        <f>IF(AK$7&gt;$L51,(((IF(Data!$C$2&gt;0,(IF(OR(AK$5=Data!$F$2,AK$5=Data!$G$2,(IF(COUNTIF(Data!$A$2:$A$939,AK$7),AK$7=(VLOOKUP(AK$7,Data!$A$2:$A$852,1,FALSE)),0))),"H",IF(AND(AK$7&gt;=$J51,AK$7&lt;=$K51),($D51*(1-$P51)/$N51),0))),IF(AND(AK$7&gt;=$J51,AK$7&lt;=$K51),(($D51-$O51)/$N51),0))))),(((IF(Data!$C$2&gt;0,(IF(OR(AK$5=Data!$F$2,AK$5=Data!$G$2,(IF(COUNTIF(Data!$A$2:$A$939,AK$7),AK$7=(VLOOKUP(AK$7,Data!$A$2:$A$852,1,FALSE)),0))),"H",IF(AND(AK$7&gt;=$J51,AK$7&lt;=$L51),($D51*$P51/$M51),0))),IF(AND(AK$7&gt;=$J51,AK$7&lt;=$L51),(($D51*$P51)/$M51),0))))))</f>
        <v>0</v>
      </c>
      <c r="AL52" s="37">
        <f>IF(AL$7&gt;$L51,(((IF(Data!$C$2&gt;0,(IF(OR(AL$5=Data!$F$2,AL$5=Data!$G$2,(IF(COUNTIF(Data!$A$2:$A$939,AL$7),AL$7=(VLOOKUP(AL$7,Data!$A$2:$A$852,1,FALSE)),0))),"H",IF(AND(AL$7&gt;=$J51,AL$7&lt;=$K51),($D51*(1-$P51)/$N51),0))),IF(AND(AL$7&gt;=$J51,AL$7&lt;=$K51),(($D51-$O51)/$N51),0))))),(((IF(Data!$C$2&gt;0,(IF(OR(AL$5=Data!$F$2,AL$5=Data!$G$2,(IF(COUNTIF(Data!$A$2:$A$939,AL$7),AL$7=(VLOOKUP(AL$7,Data!$A$2:$A$852,1,FALSE)),0))),"H",IF(AND(AL$7&gt;=$J51,AL$7&lt;=$L51),($D51*$P51/$M51),0))),IF(AND(AL$7&gt;=$J51,AL$7&lt;=$L51),(($D51*$P51)/$M51),0))))))</f>
        <v>0</v>
      </c>
      <c r="AM52" s="37" t="str">
        <f>IF(AM$7&gt;$L51,(((IF(Data!$C$2&gt;0,(IF(OR(AM$5=Data!$F$2,AM$5=Data!$G$2,(IF(COUNTIF(Data!$A$2:$A$939,AM$7),AM$7=(VLOOKUP(AM$7,Data!$A$2:$A$852,1,FALSE)),0))),"H",IF(AND(AM$7&gt;=$J51,AM$7&lt;=$K51),($D51*(1-$P51)/$N51),0))),IF(AND(AM$7&gt;=$J51,AM$7&lt;=$K51),(($D51-$O51)/$N51),0))))),(((IF(Data!$C$2&gt;0,(IF(OR(AM$5=Data!$F$2,AM$5=Data!$G$2,(IF(COUNTIF(Data!$A$2:$A$939,AM$7),AM$7=(VLOOKUP(AM$7,Data!$A$2:$A$852,1,FALSE)),0))),"H",IF(AND(AM$7&gt;=$J51,AM$7&lt;=$L51),($D51*$P51/$M51),0))),IF(AND(AM$7&gt;=$J51,AM$7&lt;=$L51),(($D51*$P51)/$M51),0))))))</f>
        <v>H</v>
      </c>
      <c r="AN52" s="37" t="str">
        <f>IF(AN$7&gt;$L51,(((IF(Data!$C$2&gt;0,(IF(OR(AN$5=Data!$F$2,AN$5=Data!$G$2,(IF(COUNTIF(Data!$A$2:$A$939,AN$7),AN$7=(VLOOKUP(AN$7,Data!$A$2:$A$852,1,FALSE)),0))),"H",IF(AND(AN$7&gt;=$J51,AN$7&lt;=$K51),($D51*(1-$P51)/$N51),0))),IF(AND(AN$7&gt;=$J51,AN$7&lt;=$K51),(($D51-$O51)/$N51),0))))),(((IF(Data!$C$2&gt;0,(IF(OR(AN$5=Data!$F$2,AN$5=Data!$G$2,(IF(COUNTIF(Data!$A$2:$A$939,AN$7),AN$7=(VLOOKUP(AN$7,Data!$A$2:$A$852,1,FALSE)),0))),"H",IF(AND(AN$7&gt;=$J51,AN$7&lt;=$L51),($D51*$P51/$M51),0))),IF(AND(AN$7&gt;=$J51,AN$7&lt;=$L51),(($D51*$P51)/$M51),0))))))</f>
        <v>H</v>
      </c>
      <c r="AO52" s="37">
        <f>IF(AO$7&gt;$L51,(((IF(Data!$C$2&gt;0,(IF(OR(AO$5=Data!$F$2,AO$5=Data!$G$2,(IF(COUNTIF(Data!$A$2:$A$939,AO$7),AO$7=(VLOOKUP(AO$7,Data!$A$2:$A$852,1,FALSE)),0))),"H",IF(AND(AO$7&gt;=$J51,AO$7&lt;=$K51),($D51*(1-$P51)/$N51),0))),IF(AND(AO$7&gt;=$J51,AO$7&lt;=$K51),(($D51-$O51)/$N51),0))))),(((IF(Data!$C$2&gt;0,(IF(OR(AO$5=Data!$F$2,AO$5=Data!$G$2,(IF(COUNTIF(Data!$A$2:$A$939,AO$7),AO$7=(VLOOKUP(AO$7,Data!$A$2:$A$852,1,FALSE)),0))),"H",IF(AND(AO$7&gt;=$J51,AO$7&lt;=$L51),($D51*$P51/$M51),0))),IF(AND(AO$7&gt;=$J51,AO$7&lt;=$L51),(($D51*$P51)/$M51),0))))))</f>
        <v>0</v>
      </c>
      <c r="AP52" s="37">
        <f>IF(AP$7&gt;$L51,(((IF(Data!$C$2&gt;0,(IF(OR(AP$5=Data!$F$2,AP$5=Data!$G$2,(IF(COUNTIF(Data!$A$2:$A$939,AP$7),AP$7=(VLOOKUP(AP$7,Data!$A$2:$A$852,1,FALSE)),0))),"H",IF(AND(AP$7&gt;=$J51,AP$7&lt;=$K51),($D51*(1-$P51)/$N51),0))),IF(AND(AP$7&gt;=$J51,AP$7&lt;=$K51),(($D51-$O51)/$N51),0))))),(((IF(Data!$C$2&gt;0,(IF(OR(AP$5=Data!$F$2,AP$5=Data!$G$2,(IF(COUNTIF(Data!$A$2:$A$939,AP$7),AP$7=(VLOOKUP(AP$7,Data!$A$2:$A$852,1,FALSE)),0))),"H",IF(AND(AP$7&gt;=$J51,AP$7&lt;=$L51),($D51*$P51/$M51),0))),IF(AND(AP$7&gt;=$J51,AP$7&lt;=$L51),(($D51*$P51)/$M51),0))))))</f>
        <v>0</v>
      </c>
      <c r="AQ52" s="37">
        <f>IF(AQ$7&gt;$L51,(((IF(Data!$C$2&gt;0,(IF(OR(AQ$5=Data!$F$2,AQ$5=Data!$G$2,(IF(COUNTIF(Data!$A$2:$A$939,AQ$7),AQ$7=(VLOOKUP(AQ$7,Data!$A$2:$A$852,1,FALSE)),0))),"H",IF(AND(AQ$7&gt;=$J51,AQ$7&lt;=$K51),($D51*(1-$P51)/$N51),0))),IF(AND(AQ$7&gt;=$J51,AQ$7&lt;=$K51),(($D51-$O51)/$N51),0))))),(((IF(Data!$C$2&gt;0,(IF(OR(AQ$5=Data!$F$2,AQ$5=Data!$G$2,(IF(COUNTIF(Data!$A$2:$A$939,AQ$7),AQ$7=(VLOOKUP(AQ$7,Data!$A$2:$A$852,1,FALSE)),0))),"H",IF(AND(AQ$7&gt;=$J51,AQ$7&lt;=$L51),($D51*$P51/$M51),0))),IF(AND(AQ$7&gt;=$J51,AQ$7&lt;=$L51),(($D51*$P51)/$M51),0))))))</f>
        <v>0</v>
      </c>
      <c r="AR52" s="37">
        <f>IF(AR$7&gt;$L51,(((IF(Data!$C$2&gt;0,(IF(OR(AR$5=Data!$F$2,AR$5=Data!$G$2,(IF(COUNTIF(Data!$A$2:$A$939,AR$7),AR$7=(VLOOKUP(AR$7,Data!$A$2:$A$852,1,FALSE)),0))),"H",IF(AND(AR$7&gt;=$J51,AR$7&lt;=$K51),($D51*(1-$P51)/$N51),0))),IF(AND(AR$7&gt;=$J51,AR$7&lt;=$K51),(($D51-$O51)/$N51),0))))),(((IF(Data!$C$2&gt;0,(IF(OR(AR$5=Data!$F$2,AR$5=Data!$G$2,(IF(COUNTIF(Data!$A$2:$A$939,AR$7),AR$7=(VLOOKUP(AR$7,Data!$A$2:$A$852,1,FALSE)),0))),"H",IF(AND(AR$7&gt;=$J51,AR$7&lt;=$L51),($D51*$P51/$M51),0))),IF(AND(AR$7&gt;=$J51,AR$7&lt;=$L51),(($D51*$P51)/$M51),0))))))</f>
        <v>0</v>
      </c>
      <c r="AS52" s="37">
        <f>IF(AS$7&gt;$L51,(((IF(Data!$C$2&gt;0,(IF(OR(AS$5=Data!$F$2,AS$5=Data!$G$2,(IF(COUNTIF(Data!$A$2:$A$939,AS$7),AS$7=(VLOOKUP(AS$7,Data!$A$2:$A$852,1,FALSE)),0))),"H",IF(AND(AS$7&gt;=$J51,AS$7&lt;=$K51),($D51*(1-$P51)/$N51),0))),IF(AND(AS$7&gt;=$J51,AS$7&lt;=$K51),(($D51-$O51)/$N51),0))))),(((IF(Data!$C$2&gt;0,(IF(OR(AS$5=Data!$F$2,AS$5=Data!$G$2,(IF(COUNTIF(Data!$A$2:$A$939,AS$7),AS$7=(VLOOKUP(AS$7,Data!$A$2:$A$852,1,FALSE)),0))),"H",IF(AND(AS$7&gt;=$J51,AS$7&lt;=$L51),($D51*$P51/$M51),0))),IF(AND(AS$7&gt;=$J51,AS$7&lt;=$L51),(($D51*$P51)/$M51),0))))))</f>
        <v>0</v>
      </c>
      <c r="AT52" s="37" t="str">
        <f>IF(AT$7&gt;$L51,(((IF(Data!$C$2&gt;0,(IF(OR(AT$5=Data!$F$2,AT$5=Data!$G$2,(IF(COUNTIF(Data!$A$2:$A$939,AT$7),AT$7=(VLOOKUP(AT$7,Data!$A$2:$A$852,1,FALSE)),0))),"H",IF(AND(AT$7&gt;=$J51,AT$7&lt;=$K51),($D51*(1-$P51)/$N51),0))),IF(AND(AT$7&gt;=$J51,AT$7&lt;=$K51),(($D51-$O51)/$N51),0))))),(((IF(Data!$C$2&gt;0,(IF(OR(AT$5=Data!$F$2,AT$5=Data!$G$2,(IF(COUNTIF(Data!$A$2:$A$939,AT$7),AT$7=(VLOOKUP(AT$7,Data!$A$2:$A$852,1,FALSE)),0))),"H",IF(AND(AT$7&gt;=$J51,AT$7&lt;=$L51),($D51*$P51/$M51),0))),IF(AND(AT$7&gt;=$J51,AT$7&lt;=$L51),(($D51*$P51)/$M51),0))))))</f>
        <v>H</v>
      </c>
      <c r="AU52" s="37" t="str">
        <f>IF(AU$7&gt;$L51,(((IF(Data!$C$2&gt;0,(IF(OR(AU$5=Data!$F$2,AU$5=Data!$G$2,(IF(COUNTIF(Data!$A$2:$A$939,AU$7),AU$7=(VLOOKUP(AU$7,Data!$A$2:$A$852,1,FALSE)),0))),"H",IF(AND(AU$7&gt;=$J51,AU$7&lt;=$K51),($D51*(1-$P51)/$N51),0))),IF(AND(AU$7&gt;=$J51,AU$7&lt;=$K51),(($D51-$O51)/$N51),0))))),(((IF(Data!$C$2&gt;0,(IF(OR(AU$5=Data!$F$2,AU$5=Data!$G$2,(IF(COUNTIF(Data!$A$2:$A$939,AU$7),AU$7=(VLOOKUP(AU$7,Data!$A$2:$A$852,1,FALSE)),0))),"H",IF(AND(AU$7&gt;=$J51,AU$7&lt;=$L51),($D51*$P51/$M51),0))),IF(AND(AU$7&gt;=$J51,AU$7&lt;=$L51),(($D51*$P51)/$M51),0))))))</f>
        <v>H</v>
      </c>
      <c r="AV52" s="37">
        <f>IF(AV$7&gt;$L51,(((IF(Data!$C$2&gt;0,(IF(OR(AV$5=Data!$F$2,AV$5=Data!$G$2,(IF(COUNTIF(Data!$A$2:$A$939,AV$7),AV$7=(VLOOKUP(AV$7,Data!$A$2:$A$852,1,FALSE)),0))),"H",IF(AND(AV$7&gt;=$J51,AV$7&lt;=$K51),($D51*(1-$P51)/$N51),0))),IF(AND(AV$7&gt;=$J51,AV$7&lt;=$K51),(($D51-$O51)/$N51),0))))),(((IF(Data!$C$2&gt;0,(IF(OR(AV$5=Data!$F$2,AV$5=Data!$G$2,(IF(COUNTIF(Data!$A$2:$A$939,AV$7),AV$7=(VLOOKUP(AV$7,Data!$A$2:$A$852,1,FALSE)),0))),"H",IF(AND(AV$7&gt;=$J51,AV$7&lt;=$L51),($D51*$P51/$M51),0))),IF(AND(AV$7&gt;=$J51,AV$7&lt;=$L51),(($D51*$P51)/$M51),0))))))</f>
        <v>0</v>
      </c>
      <c r="AW52" s="37">
        <f>IF(AW$7&gt;$L51,(((IF(Data!$C$2&gt;0,(IF(OR(AW$5=Data!$F$2,AW$5=Data!$G$2,(IF(COUNTIF(Data!$A$2:$A$939,AW$7),AW$7=(VLOOKUP(AW$7,Data!$A$2:$A$852,1,FALSE)),0))),"H",IF(AND(AW$7&gt;=$J51,AW$7&lt;=$K51),($D51*(1-$P51)/$N51),0))),IF(AND(AW$7&gt;=$J51,AW$7&lt;=$K51),(($D51-$O51)/$N51),0))))),(((IF(Data!$C$2&gt;0,(IF(OR(AW$5=Data!$F$2,AW$5=Data!$G$2,(IF(COUNTIF(Data!$A$2:$A$939,AW$7),AW$7=(VLOOKUP(AW$7,Data!$A$2:$A$852,1,FALSE)),0))),"H",IF(AND(AW$7&gt;=$J51,AW$7&lt;=$L51),($D51*$P51/$M51),0))),IF(AND(AW$7&gt;=$J51,AW$7&lt;=$L51),(($D51*$P51)/$M51),0))))))</f>
        <v>0</v>
      </c>
      <c r="AX52" s="37">
        <f>IF(AX$7&gt;$L51,(((IF(Data!$C$2&gt;0,(IF(OR(AX$5=Data!$F$2,AX$5=Data!$G$2,(IF(COUNTIF(Data!$A$2:$A$939,AX$7),AX$7=(VLOOKUP(AX$7,Data!$A$2:$A$852,1,FALSE)),0))),"H",IF(AND(AX$7&gt;=$J51,AX$7&lt;=$K51),($D51*(1-$P51)/$N51),0))),IF(AND(AX$7&gt;=$J51,AX$7&lt;=$K51),(($D51-$O51)/$N51),0))))),(((IF(Data!$C$2&gt;0,(IF(OR(AX$5=Data!$F$2,AX$5=Data!$G$2,(IF(COUNTIF(Data!$A$2:$A$939,AX$7),AX$7=(VLOOKUP(AX$7,Data!$A$2:$A$852,1,FALSE)),0))),"H",IF(AND(AX$7&gt;=$J51,AX$7&lt;=$L51),($D51*$P51/$M51),0))),IF(AND(AX$7&gt;=$J51,AX$7&lt;=$L51),(($D51*$P51)/$M51),0))))))</f>
        <v>0</v>
      </c>
      <c r="AY52" s="37">
        <f>IF(AY$7&gt;$L51,(((IF(Data!$C$2&gt;0,(IF(OR(AY$5=Data!$F$2,AY$5=Data!$G$2,(IF(COUNTIF(Data!$A$2:$A$939,AY$7),AY$7=(VLOOKUP(AY$7,Data!$A$2:$A$852,1,FALSE)),0))),"H",IF(AND(AY$7&gt;=$J51,AY$7&lt;=$K51),($D51*(1-$P51)/$N51),0))),IF(AND(AY$7&gt;=$J51,AY$7&lt;=$K51),(($D51-$O51)/$N51),0))))),(((IF(Data!$C$2&gt;0,(IF(OR(AY$5=Data!$F$2,AY$5=Data!$G$2,(IF(COUNTIF(Data!$A$2:$A$939,AY$7),AY$7=(VLOOKUP(AY$7,Data!$A$2:$A$852,1,FALSE)),0))),"H",IF(AND(AY$7&gt;=$J51,AY$7&lt;=$L51),($D51*$P51/$M51),0))),IF(AND(AY$7&gt;=$J51,AY$7&lt;=$L51),(($D51*$P51)/$M51),0))))))</f>
        <v>0</v>
      </c>
      <c r="AZ52" s="37">
        <f>IF(AZ$7&gt;$L51,(((IF(Data!$C$2&gt;0,(IF(OR(AZ$5=Data!$F$2,AZ$5=Data!$G$2,(IF(COUNTIF(Data!$A$2:$A$939,AZ$7),AZ$7=(VLOOKUP(AZ$7,Data!$A$2:$A$852,1,FALSE)),0))),"H",IF(AND(AZ$7&gt;=$J51,AZ$7&lt;=$K51),($D51*(1-$P51)/$N51),0))),IF(AND(AZ$7&gt;=$J51,AZ$7&lt;=$K51),(($D51-$O51)/$N51),0))))),(((IF(Data!$C$2&gt;0,(IF(OR(AZ$5=Data!$F$2,AZ$5=Data!$G$2,(IF(COUNTIF(Data!$A$2:$A$939,AZ$7),AZ$7=(VLOOKUP(AZ$7,Data!$A$2:$A$852,1,FALSE)),0))),"H",IF(AND(AZ$7&gt;=$J51,AZ$7&lt;=$L51),($D51*$P51/$M51),0))),IF(AND(AZ$7&gt;=$J51,AZ$7&lt;=$L51),(($D51*$P51)/$M51),0))))))</f>
        <v>0</v>
      </c>
      <c r="BA52" s="37" t="str">
        <f>IF(BA$7&gt;$L51,(((IF(Data!$C$2&gt;0,(IF(OR(BA$5=Data!$F$2,BA$5=Data!$G$2,(IF(COUNTIF(Data!$A$2:$A$939,BA$7),BA$7=(VLOOKUP(BA$7,Data!$A$2:$A$852,1,FALSE)),0))),"H",IF(AND(BA$7&gt;=$J51,BA$7&lt;=$K51),($D51*(1-$P51)/$N51),0))),IF(AND(BA$7&gt;=$J51,BA$7&lt;=$K51),(($D51-$O51)/$N51),0))))),(((IF(Data!$C$2&gt;0,(IF(OR(BA$5=Data!$F$2,BA$5=Data!$G$2,(IF(COUNTIF(Data!$A$2:$A$939,BA$7),BA$7=(VLOOKUP(BA$7,Data!$A$2:$A$852,1,FALSE)),0))),"H",IF(AND(BA$7&gt;=$J51,BA$7&lt;=$L51),($D51*$P51/$M51),0))),IF(AND(BA$7&gt;=$J51,BA$7&lt;=$L51),(($D51*$P51)/$M51),0))))))</f>
        <v>H</v>
      </c>
      <c r="BB52" s="37" t="str">
        <f>IF(BB$7&gt;$L51,(((IF(Data!$C$2&gt;0,(IF(OR(BB$5=Data!$F$2,BB$5=Data!$G$2,(IF(COUNTIF(Data!$A$2:$A$939,BB$7),BB$7=(VLOOKUP(BB$7,Data!$A$2:$A$852,1,FALSE)),0))),"H",IF(AND(BB$7&gt;=$J51,BB$7&lt;=$K51),($D51*(1-$P51)/$N51),0))),IF(AND(BB$7&gt;=$J51,BB$7&lt;=$K51),(($D51-$O51)/$N51),0))))),(((IF(Data!$C$2&gt;0,(IF(OR(BB$5=Data!$F$2,BB$5=Data!$G$2,(IF(COUNTIF(Data!$A$2:$A$939,BB$7),BB$7=(VLOOKUP(BB$7,Data!$A$2:$A$852,1,FALSE)),0))),"H",IF(AND(BB$7&gt;=$J51,BB$7&lt;=$L51),($D51*$P51/$M51),0))),IF(AND(BB$7&gt;=$J51,BB$7&lt;=$L51),(($D51*$P51)/$M51),0))))))</f>
        <v>H</v>
      </c>
      <c r="BC52" s="37">
        <f>IF(BC$7&gt;$L51,(((IF(Data!$C$2&gt;0,(IF(OR(BC$5=Data!$F$2,BC$5=Data!$G$2,(IF(COUNTIF(Data!$A$2:$A$939,BC$7),BC$7=(VLOOKUP(BC$7,Data!$A$2:$A$852,1,FALSE)),0))),"H",IF(AND(BC$7&gt;=$J51,BC$7&lt;=$K51),($D51*(1-$P51)/$N51),0))),IF(AND(BC$7&gt;=$J51,BC$7&lt;=$K51),(($D51-$O51)/$N51),0))))),(((IF(Data!$C$2&gt;0,(IF(OR(BC$5=Data!$F$2,BC$5=Data!$G$2,(IF(COUNTIF(Data!$A$2:$A$939,BC$7),BC$7=(VLOOKUP(BC$7,Data!$A$2:$A$852,1,FALSE)),0))),"H",IF(AND(BC$7&gt;=$J51,BC$7&lt;=$L51),($D51*$P51/$M51),0))),IF(AND(BC$7&gt;=$J51,BC$7&lt;=$L51),(($D51*$P51)/$M51),0))))))</f>
        <v>0</v>
      </c>
      <c r="BD52" s="37">
        <f>IF(BD$7&gt;$L51,(((IF(Data!$C$2&gt;0,(IF(OR(BD$5=Data!$F$2,BD$5=Data!$G$2,(IF(COUNTIF(Data!$A$2:$A$939,BD$7),BD$7=(VLOOKUP(BD$7,Data!$A$2:$A$852,1,FALSE)),0))),"H",IF(AND(BD$7&gt;=$J51,BD$7&lt;=$K51),($D51*(1-$P51)/$N51),0))),IF(AND(BD$7&gt;=$J51,BD$7&lt;=$K51),(($D51-$O51)/$N51),0))))),(((IF(Data!$C$2&gt;0,(IF(OR(BD$5=Data!$F$2,BD$5=Data!$G$2,(IF(COUNTIF(Data!$A$2:$A$939,BD$7),BD$7=(VLOOKUP(BD$7,Data!$A$2:$A$852,1,FALSE)),0))),"H",IF(AND(BD$7&gt;=$J51,BD$7&lt;=$L51),($D51*$P51/$M51),0))),IF(AND(BD$7&gt;=$J51,BD$7&lt;=$L51),(($D51*$P51)/$M51),0))))))</f>
        <v>0</v>
      </c>
      <c r="BE52" s="37">
        <f>IF(BE$7&gt;$L51,(((IF(Data!$C$2&gt;0,(IF(OR(BE$5=Data!$F$2,BE$5=Data!$G$2,(IF(COUNTIF(Data!$A$2:$A$939,BE$7),BE$7=(VLOOKUP(BE$7,Data!$A$2:$A$852,1,FALSE)),0))),"H",IF(AND(BE$7&gt;=$J51,BE$7&lt;=$K51),($D51*(1-$P51)/$N51),0))),IF(AND(BE$7&gt;=$J51,BE$7&lt;=$K51),(($D51-$O51)/$N51),0))))),(((IF(Data!$C$2&gt;0,(IF(OR(BE$5=Data!$F$2,BE$5=Data!$G$2,(IF(COUNTIF(Data!$A$2:$A$939,BE$7),BE$7=(VLOOKUP(BE$7,Data!$A$2:$A$852,1,FALSE)),0))),"H",IF(AND(BE$7&gt;=$J51,BE$7&lt;=$L51),($D51*$P51/$M51),0))),IF(AND(BE$7&gt;=$J51,BE$7&lt;=$L51),(($D51*$P51)/$M51),0))))))</f>
        <v>0</v>
      </c>
      <c r="BF52" s="37">
        <f>IF(BF$7&gt;$L51,(((IF(Data!$C$2&gt;0,(IF(OR(BF$5=Data!$F$2,BF$5=Data!$G$2,(IF(COUNTIF(Data!$A$2:$A$939,BF$7),BF$7=(VLOOKUP(BF$7,Data!$A$2:$A$852,1,FALSE)),0))),"H",IF(AND(BF$7&gt;=$J51,BF$7&lt;=$K51),($D51*(1-$P51)/$N51),0))),IF(AND(BF$7&gt;=$J51,BF$7&lt;=$K51),(($D51-$O51)/$N51),0))))),(((IF(Data!$C$2&gt;0,(IF(OR(BF$5=Data!$F$2,BF$5=Data!$G$2,(IF(COUNTIF(Data!$A$2:$A$939,BF$7),BF$7=(VLOOKUP(BF$7,Data!$A$2:$A$852,1,FALSE)),0))),"H",IF(AND(BF$7&gt;=$J51,BF$7&lt;=$L51),($D51*$P51/$M51),0))),IF(AND(BF$7&gt;=$J51,BF$7&lt;=$L51),(($D51*$P51)/$M51),0))))))</f>
        <v>0</v>
      </c>
      <c r="BG52" s="37">
        <f>IF(BG$7&gt;$L51,(((IF(Data!$C$2&gt;0,(IF(OR(BG$5=Data!$F$2,BG$5=Data!$G$2,(IF(COUNTIF(Data!$A$2:$A$939,BG$7),BG$7=(VLOOKUP(BG$7,Data!$A$2:$A$852,1,FALSE)),0))),"H",IF(AND(BG$7&gt;=$J51,BG$7&lt;=$K51),($D51*(1-$P51)/$N51),0))),IF(AND(BG$7&gt;=$J51,BG$7&lt;=$K51),(($D51-$O51)/$N51),0))))),(((IF(Data!$C$2&gt;0,(IF(OR(BG$5=Data!$F$2,BG$5=Data!$G$2,(IF(COUNTIF(Data!$A$2:$A$939,BG$7),BG$7=(VLOOKUP(BG$7,Data!$A$2:$A$852,1,FALSE)),0))),"H",IF(AND(BG$7&gt;=$J51,BG$7&lt;=$L51),($D51*$P51/$M51),0))),IF(AND(BG$7&gt;=$J51,BG$7&lt;=$L51),(($D51*$P51)/$M51),0))))))</f>
        <v>0</v>
      </c>
      <c r="BH52" s="37" t="str">
        <f>IF(BH$7&gt;$L51,(((IF(Data!$C$2&gt;0,(IF(OR(BH$5=Data!$F$2,BH$5=Data!$G$2,(IF(COUNTIF(Data!$A$2:$A$939,BH$7),BH$7=(VLOOKUP(BH$7,Data!$A$2:$A$852,1,FALSE)),0))),"H",IF(AND(BH$7&gt;=$J51,BH$7&lt;=$K51),($D51*(1-$P51)/$N51),0))),IF(AND(BH$7&gt;=$J51,BH$7&lt;=$K51),(($D51-$O51)/$N51),0))))),(((IF(Data!$C$2&gt;0,(IF(OR(BH$5=Data!$F$2,BH$5=Data!$G$2,(IF(COUNTIF(Data!$A$2:$A$939,BH$7),BH$7=(VLOOKUP(BH$7,Data!$A$2:$A$852,1,FALSE)),0))),"H",IF(AND(BH$7&gt;=$J51,BH$7&lt;=$L51),($D51*$P51/$M51),0))),IF(AND(BH$7&gt;=$J51,BH$7&lt;=$L51),(($D51*$P51)/$M51),0))))))</f>
        <v>H</v>
      </c>
      <c r="BI52" s="37" t="str">
        <f>IF(BI$7&gt;$L51,(((IF(Data!$C$2&gt;0,(IF(OR(BI$5=Data!$F$2,BI$5=Data!$G$2,(IF(COUNTIF(Data!$A$2:$A$939,BI$7),BI$7=(VLOOKUP(BI$7,Data!$A$2:$A$852,1,FALSE)),0))),"H",IF(AND(BI$7&gt;=$J51,BI$7&lt;=$K51),($D51*(1-$P51)/$N51),0))),IF(AND(BI$7&gt;=$J51,BI$7&lt;=$K51),(($D51-$O51)/$N51),0))))),(((IF(Data!$C$2&gt;0,(IF(OR(BI$5=Data!$F$2,BI$5=Data!$G$2,(IF(COUNTIF(Data!$A$2:$A$939,BI$7),BI$7=(VLOOKUP(BI$7,Data!$A$2:$A$852,1,FALSE)),0))),"H",IF(AND(BI$7&gt;=$J51,BI$7&lt;=$L51),($D51*$P51/$M51),0))),IF(AND(BI$7&gt;=$J51,BI$7&lt;=$L51),(($D51*$P51)/$M51),0))))))</f>
        <v>H</v>
      </c>
      <c r="BJ52" s="37">
        <f>IF(BJ$7&gt;$L51,(((IF(Data!$C$2&gt;0,(IF(OR(BJ$5=Data!$F$2,BJ$5=Data!$G$2,(IF(COUNTIF(Data!$A$2:$A$939,BJ$7),BJ$7=(VLOOKUP(BJ$7,Data!$A$2:$A$852,1,FALSE)),0))),"H",IF(AND(BJ$7&gt;=$J51,BJ$7&lt;=$K51),($D51*(1-$P51)/$N51),0))),IF(AND(BJ$7&gt;=$J51,BJ$7&lt;=$K51),(($D51-$O51)/$N51),0))))),(((IF(Data!$C$2&gt;0,(IF(OR(BJ$5=Data!$F$2,BJ$5=Data!$G$2,(IF(COUNTIF(Data!$A$2:$A$939,BJ$7),BJ$7=(VLOOKUP(BJ$7,Data!$A$2:$A$852,1,FALSE)),0))),"H",IF(AND(BJ$7&gt;=$J51,BJ$7&lt;=$L51),($D51*$P51/$M51),0))),IF(AND(BJ$7&gt;=$J51,BJ$7&lt;=$L51),(($D51*$P51)/$M51),0))))))</f>
        <v>0</v>
      </c>
      <c r="BK52" s="37">
        <f>IF(BK$7&gt;$L51,(((IF(Data!$C$2&gt;0,(IF(OR(BK$5=Data!$F$2,BK$5=Data!$G$2,(IF(COUNTIF(Data!$A$2:$A$939,BK$7),BK$7=(VLOOKUP(BK$7,Data!$A$2:$A$852,1,FALSE)),0))),"H",IF(AND(BK$7&gt;=$J51,BK$7&lt;=$K51),($D51*(1-$P51)/$N51),0))),IF(AND(BK$7&gt;=$J51,BK$7&lt;=$K51),(($D51-$O51)/$N51),0))))),(((IF(Data!$C$2&gt;0,(IF(OR(BK$5=Data!$F$2,BK$5=Data!$G$2,(IF(COUNTIF(Data!$A$2:$A$939,BK$7),BK$7=(VLOOKUP(BK$7,Data!$A$2:$A$852,1,FALSE)),0))),"H",IF(AND(BK$7&gt;=$J51,BK$7&lt;=$L51),($D51*$P51/$M51),0))),IF(AND(BK$7&gt;=$J51,BK$7&lt;=$L51),(($D51*$P51)/$M51),0))))))</f>
        <v>0</v>
      </c>
      <c r="BL52" s="37">
        <f>IF(BL$7&gt;$L51,(((IF(Data!$C$2&gt;0,(IF(OR(BL$5=Data!$F$2,BL$5=Data!$G$2,(IF(COUNTIF(Data!$A$2:$A$939,BL$7),BL$7=(VLOOKUP(BL$7,Data!$A$2:$A$852,1,FALSE)),0))),"H",IF(AND(BL$7&gt;=$J51,BL$7&lt;=$K51),($D51*(1-$P51)/$N51),0))),IF(AND(BL$7&gt;=$J51,BL$7&lt;=$K51),(($D51-$O51)/$N51),0))))),(((IF(Data!$C$2&gt;0,(IF(OR(BL$5=Data!$F$2,BL$5=Data!$G$2,(IF(COUNTIF(Data!$A$2:$A$939,BL$7),BL$7=(VLOOKUP(BL$7,Data!$A$2:$A$852,1,FALSE)),0))),"H",IF(AND(BL$7&gt;=$J51,BL$7&lt;=$L51),($D51*$P51/$M51),0))),IF(AND(BL$7&gt;=$J51,BL$7&lt;=$L51),(($D51*$P51)/$M51),0))))))</f>
        <v>0</v>
      </c>
      <c r="BM52" s="37">
        <f>IF(BM$7&gt;$L51,(((IF(Data!$C$2&gt;0,(IF(OR(BM$5=Data!$F$2,BM$5=Data!$G$2,(IF(COUNTIF(Data!$A$2:$A$939,BM$7),BM$7=(VLOOKUP(BM$7,Data!$A$2:$A$852,1,FALSE)),0))),"H",IF(AND(BM$7&gt;=$J51,BM$7&lt;=$K51),($D51*(1-$P51)/$N51),0))),IF(AND(BM$7&gt;=$J51,BM$7&lt;=$K51),(($D51-$O51)/$N51),0))))),(((IF(Data!$C$2&gt;0,(IF(OR(BM$5=Data!$F$2,BM$5=Data!$G$2,(IF(COUNTIF(Data!$A$2:$A$939,BM$7),BM$7=(VLOOKUP(BM$7,Data!$A$2:$A$852,1,FALSE)),0))),"H",IF(AND(BM$7&gt;=$J51,BM$7&lt;=$L51),($D51*$P51/$M51),0))),IF(AND(BM$7&gt;=$J51,BM$7&lt;=$L51),(($D51*$P51)/$M51),0))))))</f>
        <v>0</v>
      </c>
      <c r="BN52" s="37">
        <f>IF(BN$7&gt;$L51,(((IF(Data!$C$2&gt;0,(IF(OR(BN$5=Data!$F$2,BN$5=Data!$G$2,(IF(COUNTIF(Data!$A$2:$A$939,BN$7),BN$7=(VLOOKUP(BN$7,Data!$A$2:$A$852,1,FALSE)),0))),"H",IF(AND(BN$7&gt;=$J51,BN$7&lt;=$K51),($D51*(1-$P51)/$N51),0))),IF(AND(BN$7&gt;=$J51,BN$7&lt;=$K51),(($D51-$O51)/$N51),0))))),(((IF(Data!$C$2&gt;0,(IF(OR(BN$5=Data!$F$2,BN$5=Data!$G$2,(IF(COUNTIF(Data!$A$2:$A$939,BN$7),BN$7=(VLOOKUP(BN$7,Data!$A$2:$A$852,1,FALSE)),0))),"H",IF(AND(BN$7&gt;=$J51,BN$7&lt;=$L51),($D51*$P51/$M51),0))),IF(AND(BN$7&gt;=$J51,BN$7&lt;=$L51),(($D51*$P51)/$M51),0))))))</f>
        <v>0</v>
      </c>
      <c r="BO52" s="37" t="str">
        <f>IF(BO$7&gt;$L51,(((IF(Data!$C$2&gt;0,(IF(OR(BO$5=Data!$F$2,BO$5=Data!$G$2,(IF(COUNTIF(Data!$A$2:$A$939,BO$7),BO$7=(VLOOKUP(BO$7,Data!$A$2:$A$852,1,FALSE)),0))),"H",IF(AND(BO$7&gt;=$J51,BO$7&lt;=$K51),($D51*(1-$P51)/$N51),0))),IF(AND(BO$7&gt;=$J51,BO$7&lt;=$K51),(($D51-$O51)/$N51),0))))),(((IF(Data!$C$2&gt;0,(IF(OR(BO$5=Data!$F$2,BO$5=Data!$G$2,(IF(COUNTIF(Data!$A$2:$A$939,BO$7),BO$7=(VLOOKUP(BO$7,Data!$A$2:$A$852,1,FALSE)),0))),"H",IF(AND(BO$7&gt;=$J51,BO$7&lt;=$L51),($D51*$P51/$M51),0))),IF(AND(BO$7&gt;=$J51,BO$7&lt;=$L51),(($D51*$P51)/$M51),0))))))</f>
        <v>H</v>
      </c>
      <c r="BP52" s="37" t="str">
        <f>IF(BP$7&gt;$L51,(((IF(Data!$C$2&gt;0,(IF(OR(BP$5=Data!$F$2,BP$5=Data!$G$2,(IF(COUNTIF(Data!$A$2:$A$939,BP$7),BP$7=(VLOOKUP(BP$7,Data!$A$2:$A$852,1,FALSE)),0))),"H",IF(AND(BP$7&gt;=$J51,BP$7&lt;=$K51),($D51*(1-$P51)/$N51),0))),IF(AND(BP$7&gt;=$J51,BP$7&lt;=$K51),(($D51-$O51)/$N51),0))))),(((IF(Data!$C$2&gt;0,(IF(OR(BP$5=Data!$F$2,BP$5=Data!$G$2,(IF(COUNTIF(Data!$A$2:$A$939,BP$7),BP$7=(VLOOKUP(BP$7,Data!$A$2:$A$852,1,FALSE)),0))),"H",IF(AND(BP$7&gt;=$J51,BP$7&lt;=$L51),($D51*$P51/$M51),0))),IF(AND(BP$7&gt;=$J51,BP$7&lt;=$L51),(($D51*$P51)/$M51),0))))))</f>
        <v>H</v>
      </c>
      <c r="BQ52" s="37">
        <f>IF(BQ$7&gt;$L51,(((IF(Data!$C$2&gt;0,(IF(OR(BQ$5=Data!$F$2,BQ$5=Data!$G$2,(IF(COUNTIF(Data!$A$2:$A$939,BQ$7),BQ$7=(VLOOKUP(BQ$7,Data!$A$2:$A$852,1,FALSE)),0))),"H",IF(AND(BQ$7&gt;=$J51,BQ$7&lt;=$K51),($D51*(1-$P51)/$N51),0))),IF(AND(BQ$7&gt;=$J51,BQ$7&lt;=$K51),(($D51-$O51)/$N51),0))))),(((IF(Data!$C$2&gt;0,(IF(OR(BQ$5=Data!$F$2,BQ$5=Data!$G$2,(IF(COUNTIF(Data!$A$2:$A$939,BQ$7),BQ$7=(VLOOKUP(BQ$7,Data!$A$2:$A$852,1,FALSE)),0))),"H",IF(AND(BQ$7&gt;=$J51,BQ$7&lt;=$L51),($D51*$P51/$M51),0))),IF(AND(BQ$7&gt;=$J51,BQ$7&lt;=$L51),(($D51*$P51)/$M51),0))))))</f>
        <v>0</v>
      </c>
      <c r="BR52" s="37">
        <f>IF(BR$7&gt;$L51,(((IF(Data!$C$2&gt;0,(IF(OR(BR$5=Data!$F$2,BR$5=Data!$G$2,(IF(COUNTIF(Data!$A$2:$A$939,BR$7),BR$7=(VLOOKUP(BR$7,Data!$A$2:$A$852,1,FALSE)),0))),"H",IF(AND(BR$7&gt;=$J51,BR$7&lt;=$K51),($D51*(1-$P51)/$N51),0))),IF(AND(BR$7&gt;=$J51,BR$7&lt;=$K51),(($D51-$O51)/$N51),0))))),(((IF(Data!$C$2&gt;0,(IF(OR(BR$5=Data!$F$2,BR$5=Data!$G$2,(IF(COUNTIF(Data!$A$2:$A$939,BR$7),BR$7=(VLOOKUP(BR$7,Data!$A$2:$A$852,1,FALSE)),0))),"H",IF(AND(BR$7&gt;=$J51,BR$7&lt;=$L51),($D51*$P51/$M51),0))),IF(AND(BR$7&gt;=$J51,BR$7&lt;=$L51),(($D51*$P51)/$M51),0))))))</f>
        <v>0</v>
      </c>
      <c r="BS52" s="37">
        <f>IF(BS$7&gt;$L51,(((IF(Data!$C$2&gt;0,(IF(OR(BS$5=Data!$F$2,BS$5=Data!$G$2,(IF(COUNTIF(Data!$A$2:$A$939,BS$7),BS$7=(VLOOKUP(BS$7,Data!$A$2:$A$852,1,FALSE)),0))),"H",IF(AND(BS$7&gt;=$J51,BS$7&lt;=$K51),($D51*(1-$P51)/$N51),0))),IF(AND(BS$7&gt;=$J51,BS$7&lt;=$K51),(($D51-$O51)/$N51),0))))),(((IF(Data!$C$2&gt;0,(IF(OR(BS$5=Data!$F$2,BS$5=Data!$G$2,(IF(COUNTIF(Data!$A$2:$A$939,BS$7),BS$7=(VLOOKUP(BS$7,Data!$A$2:$A$852,1,FALSE)),0))),"H",IF(AND(BS$7&gt;=$J51,BS$7&lt;=$L51),($D51*$P51/$M51),0))),IF(AND(BS$7&gt;=$J51,BS$7&lt;=$L51),(($D51*$P51)/$M51),0))))))</f>
        <v>0</v>
      </c>
      <c r="BT52" s="37">
        <f>IF(BT$7&gt;$L51,(((IF(Data!$C$2&gt;0,(IF(OR(BT$5=Data!$F$2,BT$5=Data!$G$2,(IF(COUNTIF(Data!$A$2:$A$939,BT$7),BT$7=(VLOOKUP(BT$7,Data!$A$2:$A$852,1,FALSE)),0))),"H",IF(AND(BT$7&gt;=$J51,BT$7&lt;=$K51),($D51*(1-$P51)/$N51),0))),IF(AND(BT$7&gt;=$J51,BT$7&lt;=$K51),(($D51-$O51)/$N51),0))))),(((IF(Data!$C$2&gt;0,(IF(OR(BT$5=Data!$F$2,BT$5=Data!$G$2,(IF(COUNTIF(Data!$A$2:$A$939,BT$7),BT$7=(VLOOKUP(BT$7,Data!$A$2:$A$852,1,FALSE)),0))),"H",IF(AND(BT$7&gt;=$J51,BT$7&lt;=$L51),($D51*$P51/$M51),0))),IF(AND(BT$7&gt;=$J51,BT$7&lt;=$L51),(($D51*$P51)/$M51),0))))))</f>
        <v>0</v>
      </c>
      <c r="BU52" s="37">
        <f>IF(BU$7&gt;$L51,(((IF(Data!$C$2&gt;0,(IF(OR(BU$5=Data!$F$2,BU$5=Data!$G$2,(IF(COUNTIF(Data!$A$2:$A$939,BU$7),BU$7=(VLOOKUP(BU$7,Data!$A$2:$A$852,1,FALSE)),0))),"H",IF(AND(BU$7&gt;=$J51,BU$7&lt;=$K51),($D51*(1-$P51)/$N51),0))),IF(AND(BU$7&gt;=$J51,BU$7&lt;=$K51),(($D51-$O51)/$N51),0))))),(((IF(Data!$C$2&gt;0,(IF(OR(BU$5=Data!$F$2,BU$5=Data!$G$2,(IF(COUNTIF(Data!$A$2:$A$939,BU$7),BU$7=(VLOOKUP(BU$7,Data!$A$2:$A$852,1,FALSE)),0))),"H",IF(AND(BU$7&gt;=$J51,BU$7&lt;=$L51),($D51*$P51/$M51),0))),IF(AND(BU$7&gt;=$J51,BU$7&lt;=$L51),(($D51*$P51)/$M51),0))))))</f>
        <v>0</v>
      </c>
      <c r="BV52" s="37" t="str">
        <f>IF(BV$7&gt;$L51,(((IF(Data!$C$2&gt;0,(IF(OR(BV$5=Data!$F$2,BV$5=Data!$G$2,(IF(COUNTIF(Data!$A$2:$A$939,BV$7),BV$7=(VLOOKUP(BV$7,Data!$A$2:$A$852,1,FALSE)),0))),"H",IF(AND(BV$7&gt;=$J51,BV$7&lt;=$K51),($D51*(1-$P51)/$N51),0))),IF(AND(BV$7&gt;=$J51,BV$7&lt;=$K51),(($D51-$O51)/$N51),0))))),(((IF(Data!$C$2&gt;0,(IF(OR(BV$5=Data!$F$2,BV$5=Data!$G$2,(IF(COUNTIF(Data!$A$2:$A$939,BV$7),BV$7=(VLOOKUP(BV$7,Data!$A$2:$A$852,1,FALSE)),0))),"H",IF(AND(BV$7&gt;=$J51,BV$7&lt;=$L51),($D51*$P51/$M51),0))),IF(AND(BV$7&gt;=$J51,BV$7&lt;=$L51),(($D51*$P51)/$M51),0))))))</f>
        <v>H</v>
      </c>
      <c r="BW52" s="37" t="str">
        <f>IF(BW$7&gt;$L51,(((IF(Data!$C$2&gt;0,(IF(OR(BW$5=Data!$F$2,BW$5=Data!$G$2,(IF(COUNTIF(Data!$A$2:$A$939,BW$7),BW$7=(VLOOKUP(BW$7,Data!$A$2:$A$852,1,FALSE)),0))),"H",IF(AND(BW$7&gt;=$J51,BW$7&lt;=$K51),($D51*(1-$P51)/$N51),0))),IF(AND(BW$7&gt;=$J51,BW$7&lt;=$K51),(($D51-$O51)/$N51),0))))),(((IF(Data!$C$2&gt;0,(IF(OR(BW$5=Data!$F$2,BW$5=Data!$G$2,(IF(COUNTIF(Data!$A$2:$A$939,BW$7),BW$7=(VLOOKUP(BW$7,Data!$A$2:$A$852,1,FALSE)),0))),"H",IF(AND(BW$7&gt;=$J51,BW$7&lt;=$L51),($D51*$P51/$M51),0))),IF(AND(BW$7&gt;=$J51,BW$7&lt;=$L51),(($D51*$P51)/$M51),0))))))</f>
        <v>H</v>
      </c>
      <c r="BX52" s="37">
        <f>IF(BX$7&gt;$L51,(((IF(Data!$C$2&gt;0,(IF(OR(BX$5=Data!$F$2,BX$5=Data!$G$2,(IF(COUNTIF(Data!$A$2:$A$939,BX$7),BX$7=(VLOOKUP(BX$7,Data!$A$2:$A$852,1,FALSE)),0))),"H",IF(AND(BX$7&gt;=$J51,BX$7&lt;=$K51),($D51*(1-$P51)/$N51),0))),IF(AND(BX$7&gt;=$J51,BX$7&lt;=$K51),(($D51-$O51)/$N51),0))))),(((IF(Data!$C$2&gt;0,(IF(OR(BX$5=Data!$F$2,BX$5=Data!$G$2,(IF(COUNTIF(Data!$A$2:$A$939,BX$7),BX$7=(VLOOKUP(BX$7,Data!$A$2:$A$852,1,FALSE)),0))),"H",IF(AND(BX$7&gt;=$J51,BX$7&lt;=$L51),($D51*$P51/$M51),0))),IF(AND(BX$7&gt;=$J51,BX$7&lt;=$L51),(($D51*$P51)/$M51),0))))))</f>
        <v>0</v>
      </c>
      <c r="BY52" s="37">
        <f>IF(BY$7&gt;$L51,(((IF(Data!$C$2&gt;0,(IF(OR(BY$5=Data!$F$2,BY$5=Data!$G$2,(IF(COUNTIF(Data!$A$2:$A$939,BY$7),BY$7=(VLOOKUP(BY$7,Data!$A$2:$A$852,1,FALSE)),0))),"H",IF(AND(BY$7&gt;=$J51,BY$7&lt;=$K51),($D51*(1-$P51)/$N51),0))),IF(AND(BY$7&gt;=$J51,BY$7&lt;=$K51),(($D51-$O51)/$N51),0))))),(((IF(Data!$C$2&gt;0,(IF(OR(BY$5=Data!$F$2,BY$5=Data!$G$2,(IF(COUNTIF(Data!$A$2:$A$939,BY$7),BY$7=(VLOOKUP(BY$7,Data!$A$2:$A$852,1,FALSE)),0))),"H",IF(AND(BY$7&gt;=$J51,BY$7&lt;=$L51),($D51*$P51/$M51),0))),IF(AND(BY$7&gt;=$J51,BY$7&lt;=$L51),(($D51*$P51)/$M51),0))))))</f>
        <v>0</v>
      </c>
      <c r="BZ52" s="37">
        <f>IF(BZ$7&gt;$L51,(((IF(Data!$C$2&gt;0,(IF(OR(BZ$5=Data!$F$2,BZ$5=Data!$G$2,(IF(COUNTIF(Data!$A$2:$A$939,BZ$7),BZ$7=(VLOOKUP(BZ$7,Data!$A$2:$A$852,1,FALSE)),0))),"H",IF(AND(BZ$7&gt;=$J51,BZ$7&lt;=$K51),($D51*(1-$P51)/$N51),0))),IF(AND(BZ$7&gt;=$J51,BZ$7&lt;=$K51),(($D51-$O51)/$N51),0))))),(((IF(Data!$C$2&gt;0,(IF(OR(BZ$5=Data!$F$2,BZ$5=Data!$G$2,(IF(COUNTIF(Data!$A$2:$A$939,BZ$7),BZ$7=(VLOOKUP(BZ$7,Data!$A$2:$A$852,1,FALSE)),0))),"H",IF(AND(BZ$7&gt;=$J51,BZ$7&lt;=$L51),($D51*$P51/$M51),0))),IF(AND(BZ$7&gt;=$J51,BZ$7&lt;=$L51),(($D51*$P51)/$M51),0))))))</f>
        <v>0</v>
      </c>
      <c r="CA52" s="37">
        <f>IF(CA$7&gt;$L51,(((IF(Data!$C$2&gt;0,(IF(OR(CA$5=Data!$F$2,CA$5=Data!$G$2,(IF(COUNTIF(Data!$A$2:$A$939,CA$7),CA$7=(VLOOKUP(CA$7,Data!$A$2:$A$852,1,FALSE)),0))),"H",IF(AND(CA$7&gt;=$J51,CA$7&lt;=$K51),($D51*(1-$P51)/$N51),0))),IF(AND(CA$7&gt;=$J51,CA$7&lt;=$K51),(($D51-$O51)/$N51),0))))),(((IF(Data!$C$2&gt;0,(IF(OR(CA$5=Data!$F$2,CA$5=Data!$G$2,(IF(COUNTIF(Data!$A$2:$A$939,CA$7),CA$7=(VLOOKUP(CA$7,Data!$A$2:$A$852,1,FALSE)),0))),"H",IF(AND(CA$7&gt;=$J51,CA$7&lt;=$L51),($D51*$P51/$M51),0))),IF(AND(CA$7&gt;=$J51,CA$7&lt;=$L51),(($D51*$P51)/$M51),0))))))</f>
        <v>0</v>
      </c>
      <c r="CB52" s="37">
        <f>IF(CB$7&gt;$L51,(((IF(Data!$C$2&gt;0,(IF(OR(CB$5=Data!$F$2,CB$5=Data!$G$2,(IF(COUNTIF(Data!$A$2:$A$939,CB$7),CB$7=(VLOOKUP(CB$7,Data!$A$2:$A$852,1,FALSE)),0))),"H",IF(AND(CB$7&gt;=$J51,CB$7&lt;=$K51),($D51*(1-$P51)/$N51),0))),IF(AND(CB$7&gt;=$J51,CB$7&lt;=$K51),(($D51-$O51)/$N51),0))))),(((IF(Data!$C$2&gt;0,(IF(OR(CB$5=Data!$F$2,CB$5=Data!$G$2,(IF(COUNTIF(Data!$A$2:$A$939,CB$7),CB$7=(VLOOKUP(CB$7,Data!$A$2:$A$852,1,FALSE)),0))),"H",IF(AND(CB$7&gt;=$J51,CB$7&lt;=$L51),($D51*$P51/$M51),0))),IF(AND(CB$7&gt;=$J51,CB$7&lt;=$L51),(($D51*$P51)/$M51),0))))))</f>
        <v>0</v>
      </c>
      <c r="CC52" s="37" t="str">
        <f>IF(CC$7&gt;$L51,(((IF(Data!$C$2&gt;0,(IF(OR(CC$5=Data!$F$2,CC$5=Data!$G$2,(IF(COUNTIF(Data!$A$2:$A$939,CC$7),CC$7=(VLOOKUP(CC$7,Data!$A$2:$A$852,1,FALSE)),0))),"H",IF(AND(CC$7&gt;=$J51,CC$7&lt;=$K51),($D51*(1-$P51)/$N51),0))),IF(AND(CC$7&gt;=$J51,CC$7&lt;=$K51),(($D51-$O51)/$N51),0))))),(((IF(Data!$C$2&gt;0,(IF(OR(CC$5=Data!$F$2,CC$5=Data!$G$2,(IF(COUNTIF(Data!$A$2:$A$939,CC$7),CC$7=(VLOOKUP(CC$7,Data!$A$2:$A$852,1,FALSE)),0))),"H",IF(AND(CC$7&gt;=$J51,CC$7&lt;=$L51),($D51*$P51/$M51),0))),IF(AND(CC$7&gt;=$J51,CC$7&lt;=$L51),(($D51*$P51)/$M51),0))))))</f>
        <v>H</v>
      </c>
      <c r="CD52" s="37" t="str">
        <f>IF(CD$7&gt;$L51,(((IF(Data!$C$2&gt;0,(IF(OR(CD$5=Data!$F$2,CD$5=Data!$G$2,(IF(COUNTIF(Data!$A$2:$A$939,CD$7),CD$7=(VLOOKUP(CD$7,Data!$A$2:$A$852,1,FALSE)),0))),"H",IF(AND(CD$7&gt;=$J51,CD$7&lt;=$K51),($D51*(1-$P51)/$N51),0))),IF(AND(CD$7&gt;=$J51,CD$7&lt;=$K51),(($D51-$O51)/$N51),0))))),(((IF(Data!$C$2&gt;0,(IF(OR(CD$5=Data!$F$2,CD$5=Data!$G$2,(IF(COUNTIF(Data!$A$2:$A$939,CD$7),CD$7=(VLOOKUP(CD$7,Data!$A$2:$A$852,1,FALSE)),0))),"H",IF(AND(CD$7&gt;=$J51,CD$7&lt;=$L51),($D51*$P51/$M51),0))),IF(AND(CD$7&gt;=$J51,CD$7&lt;=$L51),(($D51*$P51)/$M51),0))))))</f>
        <v>H</v>
      </c>
      <c r="CE52" s="37">
        <f>IF(CE$7&gt;$L51,(((IF(Data!$C$2&gt;0,(IF(OR(CE$5=Data!$F$2,CE$5=Data!$G$2,(IF(COUNTIF(Data!$A$2:$A$939,CE$7),CE$7=(VLOOKUP(CE$7,Data!$A$2:$A$852,1,FALSE)),0))),"H",IF(AND(CE$7&gt;=$J51,CE$7&lt;=$K51),($D51*(1-$P51)/$N51),0))),IF(AND(CE$7&gt;=$J51,CE$7&lt;=$K51),(($D51-$O51)/$N51),0))))),(((IF(Data!$C$2&gt;0,(IF(OR(CE$5=Data!$F$2,CE$5=Data!$G$2,(IF(COUNTIF(Data!$A$2:$A$939,CE$7),CE$7=(VLOOKUP(CE$7,Data!$A$2:$A$852,1,FALSE)),0))),"H",IF(AND(CE$7&gt;=$J51,CE$7&lt;=$L51),($D51*$P51/$M51),0))),IF(AND(CE$7&gt;=$J51,CE$7&lt;=$L51),(($D51*$P51)/$M51),0))))))</f>
        <v>0</v>
      </c>
      <c r="CF52" s="37">
        <f>IF(CF$7&gt;$L51,(((IF(Data!$C$2&gt;0,(IF(OR(CF$5=Data!$F$2,CF$5=Data!$G$2,(IF(COUNTIF(Data!$A$2:$A$939,CF$7),CF$7=(VLOOKUP(CF$7,Data!$A$2:$A$852,1,FALSE)),0))),"H",IF(AND(CF$7&gt;=$J51,CF$7&lt;=$K51),($D51*(1-$P51)/$N51),0))),IF(AND(CF$7&gt;=$J51,CF$7&lt;=$K51),(($D51-$O51)/$N51),0))))),(((IF(Data!$C$2&gt;0,(IF(OR(CF$5=Data!$F$2,CF$5=Data!$G$2,(IF(COUNTIF(Data!$A$2:$A$939,CF$7),CF$7=(VLOOKUP(CF$7,Data!$A$2:$A$852,1,FALSE)),0))),"H",IF(AND(CF$7&gt;=$J51,CF$7&lt;=$L51),($D51*$P51/$M51),0))),IF(AND(CF$7&gt;=$J51,CF$7&lt;=$L51),(($D51*$P51)/$M51),0))))))</f>
        <v>0</v>
      </c>
      <c r="CG52" s="37">
        <f>IF(CG$7&gt;$L51,(((IF(Data!$C$2&gt;0,(IF(OR(CG$5=Data!$F$2,CG$5=Data!$G$2,(IF(COUNTIF(Data!$A$2:$A$939,CG$7),CG$7=(VLOOKUP(CG$7,Data!$A$2:$A$852,1,FALSE)),0))),"H",IF(AND(CG$7&gt;=$J51,CG$7&lt;=$K51),($D51*(1-$P51)/$N51),0))),IF(AND(CG$7&gt;=$J51,CG$7&lt;=$K51),(($D51-$O51)/$N51),0))))),(((IF(Data!$C$2&gt;0,(IF(OR(CG$5=Data!$F$2,CG$5=Data!$G$2,(IF(COUNTIF(Data!$A$2:$A$939,CG$7),CG$7=(VLOOKUP(CG$7,Data!$A$2:$A$852,1,FALSE)),0))),"H",IF(AND(CG$7&gt;=$J51,CG$7&lt;=$L51),($D51*$P51/$M51),0))),IF(AND(CG$7&gt;=$J51,CG$7&lt;=$L51),(($D51*$P51)/$M51),0))))))</f>
        <v>0</v>
      </c>
      <c r="CH52" s="37">
        <f>IF(CH$7&gt;$L51,(((IF(Data!$C$2&gt;0,(IF(OR(CH$5=Data!$F$2,CH$5=Data!$G$2,(IF(COUNTIF(Data!$A$2:$A$939,CH$7),CH$7=(VLOOKUP(CH$7,Data!$A$2:$A$852,1,FALSE)),0))),"H",IF(AND(CH$7&gt;=$J51,CH$7&lt;=$K51),($D51*(1-$P51)/$N51),0))),IF(AND(CH$7&gt;=$J51,CH$7&lt;=$K51),(($D51-$O51)/$N51),0))))),(((IF(Data!$C$2&gt;0,(IF(OR(CH$5=Data!$F$2,CH$5=Data!$G$2,(IF(COUNTIF(Data!$A$2:$A$939,CH$7),CH$7=(VLOOKUP(CH$7,Data!$A$2:$A$852,1,FALSE)),0))),"H",IF(AND(CH$7&gt;=$J51,CH$7&lt;=$L51),($D51*$P51/$M51),0))),IF(AND(CH$7&gt;=$J51,CH$7&lt;=$L51),(($D51*$P51)/$M51),0))))))</f>
        <v>0</v>
      </c>
      <c r="CI52" s="37">
        <f>IF(CI$7&gt;$L51,(((IF(Data!$C$2&gt;0,(IF(OR(CI$5=Data!$F$2,CI$5=Data!$G$2,(IF(COUNTIF(Data!$A$2:$A$939,CI$7),CI$7=(VLOOKUP(CI$7,Data!$A$2:$A$852,1,FALSE)),0))),"H",IF(AND(CI$7&gt;=$J51,CI$7&lt;=$K51),($D51*(1-$P51)/$N51),0))),IF(AND(CI$7&gt;=$J51,CI$7&lt;=$K51),(($D51-$O51)/$N51),0))))),(((IF(Data!$C$2&gt;0,(IF(OR(CI$5=Data!$F$2,CI$5=Data!$G$2,(IF(COUNTIF(Data!$A$2:$A$939,CI$7),CI$7=(VLOOKUP(CI$7,Data!$A$2:$A$852,1,FALSE)),0))),"H",IF(AND(CI$7&gt;=$J51,CI$7&lt;=$L51),($D51*$P51/$M51),0))),IF(AND(CI$7&gt;=$J51,CI$7&lt;=$L51),(($D51*$P51)/$M51),0))))))</f>
        <v>0</v>
      </c>
      <c r="CJ52" s="37" t="str">
        <f>IF(CJ$7&gt;$L51,(((IF(Data!$C$2&gt;0,(IF(OR(CJ$5=Data!$F$2,CJ$5=Data!$G$2,(IF(COUNTIF(Data!$A$2:$A$939,CJ$7),CJ$7=(VLOOKUP(CJ$7,Data!$A$2:$A$852,1,FALSE)),0))),"H",IF(AND(CJ$7&gt;=$J51,CJ$7&lt;=$K51),($D51*(1-$P51)/$N51),0))),IF(AND(CJ$7&gt;=$J51,CJ$7&lt;=$K51),(($D51-$O51)/$N51),0))))),(((IF(Data!$C$2&gt;0,(IF(OR(CJ$5=Data!$F$2,CJ$5=Data!$G$2,(IF(COUNTIF(Data!$A$2:$A$939,CJ$7),CJ$7=(VLOOKUP(CJ$7,Data!$A$2:$A$852,1,FALSE)),0))),"H",IF(AND(CJ$7&gt;=$J51,CJ$7&lt;=$L51),($D51*$P51/$M51),0))),IF(AND(CJ$7&gt;=$J51,CJ$7&lt;=$L51),(($D51*$P51)/$M51),0))))))</f>
        <v>H</v>
      </c>
      <c r="CK52" s="37" t="str">
        <f>IF(CK$7&gt;$L51,(((IF(Data!$C$2&gt;0,(IF(OR(CK$5=Data!$F$2,CK$5=Data!$G$2,(IF(COUNTIF(Data!$A$2:$A$939,CK$7),CK$7=(VLOOKUP(CK$7,Data!$A$2:$A$852,1,FALSE)),0))),"H",IF(AND(CK$7&gt;=$J51,CK$7&lt;=$K51),($D51*(1-$P51)/$N51),0))),IF(AND(CK$7&gt;=$J51,CK$7&lt;=$K51),(($D51-$O51)/$N51),0))))),(((IF(Data!$C$2&gt;0,(IF(OR(CK$5=Data!$F$2,CK$5=Data!$G$2,(IF(COUNTIF(Data!$A$2:$A$939,CK$7),CK$7=(VLOOKUP(CK$7,Data!$A$2:$A$852,1,FALSE)),0))),"H",IF(AND(CK$7&gt;=$J51,CK$7&lt;=$L51),($D51*$P51/$M51),0))),IF(AND(CK$7&gt;=$J51,CK$7&lt;=$L51),(($D51*$P51)/$M51),0))))))</f>
        <v>H</v>
      </c>
      <c r="CL52" s="37">
        <f>IF(CL$7&gt;$L51,(((IF(Data!$C$2&gt;0,(IF(OR(CL$5=Data!$F$2,CL$5=Data!$G$2,(IF(COUNTIF(Data!$A$2:$A$939,CL$7),CL$7=(VLOOKUP(CL$7,Data!$A$2:$A$852,1,FALSE)),0))),"H",IF(AND(CL$7&gt;=$J51,CL$7&lt;=$K51),($D51*(1-$P51)/$N51),0))),IF(AND(CL$7&gt;=$J51,CL$7&lt;=$K51),(($D51-$O51)/$N51),0))))),(((IF(Data!$C$2&gt;0,(IF(OR(CL$5=Data!$F$2,CL$5=Data!$G$2,(IF(COUNTIF(Data!$A$2:$A$939,CL$7),CL$7=(VLOOKUP(CL$7,Data!$A$2:$A$852,1,FALSE)),0))),"H",IF(AND(CL$7&gt;=$J51,CL$7&lt;=$L51),($D51*$P51/$M51),0))),IF(AND(CL$7&gt;=$J51,CL$7&lt;=$L51),(($D51*$P51)/$M51),0))))))</f>
        <v>0</v>
      </c>
      <c r="CM52" s="37">
        <f>IF(CM$7&gt;$L51,(((IF(Data!$C$2&gt;0,(IF(OR(CM$5=Data!$F$2,CM$5=Data!$G$2,(IF(COUNTIF(Data!$A$2:$A$939,CM$7),CM$7=(VLOOKUP(CM$7,Data!$A$2:$A$852,1,FALSE)),0))),"H",IF(AND(CM$7&gt;=$J51,CM$7&lt;=$K51),($D51*(1-$P51)/$N51),0))),IF(AND(CM$7&gt;=$J51,CM$7&lt;=$K51),(($D51-$O51)/$N51),0))))),(((IF(Data!$C$2&gt;0,(IF(OR(CM$5=Data!$F$2,CM$5=Data!$G$2,(IF(COUNTIF(Data!$A$2:$A$939,CM$7),CM$7=(VLOOKUP(CM$7,Data!$A$2:$A$852,1,FALSE)),0))),"H",IF(AND(CM$7&gt;=$J51,CM$7&lt;=$L51),($D51*$P51/$M51),0))),IF(AND(CM$7&gt;=$J51,CM$7&lt;=$L51),(($D51*$P51)/$M51),0))))))</f>
        <v>0</v>
      </c>
      <c r="CN52" s="37">
        <f>IF(CN$7&gt;$L51,(((IF(Data!$C$2&gt;0,(IF(OR(CN$5=Data!$F$2,CN$5=Data!$G$2,(IF(COUNTIF(Data!$A$2:$A$939,CN$7),CN$7=(VLOOKUP(CN$7,Data!$A$2:$A$852,1,FALSE)),0))),"H",IF(AND(CN$7&gt;=$J51,CN$7&lt;=$K51),($D51*(1-$P51)/$N51),0))),IF(AND(CN$7&gt;=$J51,CN$7&lt;=$K51),(($D51-$O51)/$N51),0))))),(((IF(Data!$C$2&gt;0,(IF(OR(CN$5=Data!$F$2,CN$5=Data!$G$2,(IF(COUNTIF(Data!$A$2:$A$939,CN$7),CN$7=(VLOOKUP(CN$7,Data!$A$2:$A$852,1,FALSE)),0))),"H",IF(AND(CN$7&gt;=$J51,CN$7&lt;=$L51),($D51*$P51/$M51),0))),IF(AND(CN$7&gt;=$J51,CN$7&lt;=$L51),(($D51*$P51)/$M51),0))))))</f>
        <v>0</v>
      </c>
      <c r="CO52" s="37">
        <f>IF(CO$7&gt;$L51,(((IF(Data!$C$2&gt;0,(IF(OR(CO$5=Data!$F$2,CO$5=Data!$G$2,(IF(COUNTIF(Data!$A$2:$A$939,CO$7),CO$7=(VLOOKUP(CO$7,Data!$A$2:$A$852,1,FALSE)),0))),"H",IF(AND(CO$7&gt;=$J51,CO$7&lt;=$K51),($D51*(1-$P51)/$N51),0))),IF(AND(CO$7&gt;=$J51,CO$7&lt;=$K51),(($D51-$O51)/$N51),0))))),(((IF(Data!$C$2&gt;0,(IF(OR(CO$5=Data!$F$2,CO$5=Data!$G$2,(IF(COUNTIF(Data!$A$2:$A$939,CO$7),CO$7=(VLOOKUP(CO$7,Data!$A$2:$A$852,1,FALSE)),0))),"H",IF(AND(CO$7&gt;=$J51,CO$7&lt;=$L51),($D51*$P51/$M51),0))),IF(AND(CO$7&gt;=$J51,CO$7&lt;=$L51),(($D51*$P51)/$M51),0))))))</f>
        <v>0</v>
      </c>
      <c r="CP52" s="37">
        <f>IF(CP$7&gt;$L51,(((IF(Data!$C$2&gt;0,(IF(OR(CP$5=Data!$F$2,CP$5=Data!$G$2,(IF(COUNTIF(Data!$A$2:$A$939,CP$7),CP$7=(VLOOKUP(CP$7,Data!$A$2:$A$852,1,FALSE)),0))),"H",IF(AND(CP$7&gt;=$J51,CP$7&lt;=$K51),($D51*(1-$P51)/$N51),0))),IF(AND(CP$7&gt;=$J51,CP$7&lt;=$K51),(($D51-$O51)/$N51),0))))),(((IF(Data!$C$2&gt;0,(IF(OR(CP$5=Data!$F$2,CP$5=Data!$G$2,(IF(COUNTIF(Data!$A$2:$A$939,CP$7),CP$7=(VLOOKUP(CP$7,Data!$A$2:$A$852,1,FALSE)),0))),"H",IF(AND(CP$7&gt;=$J51,CP$7&lt;=$L51),($D51*$P51/$M51),0))),IF(AND(CP$7&gt;=$J51,CP$7&lt;=$L51),(($D51*$P51)/$M51),0))))))</f>
        <v>0</v>
      </c>
      <c r="CQ52" s="37" t="str">
        <f>IF(CQ$7&gt;$L51,(((IF(Data!$C$2&gt;0,(IF(OR(CQ$5=Data!$F$2,CQ$5=Data!$G$2,(IF(COUNTIF(Data!$A$2:$A$939,CQ$7),CQ$7=(VLOOKUP(CQ$7,Data!$A$2:$A$852,1,FALSE)),0))),"H",IF(AND(CQ$7&gt;=$J51,CQ$7&lt;=$K51),($D51*(1-$P51)/$N51),0))),IF(AND(CQ$7&gt;=$J51,CQ$7&lt;=$K51),(($D51-$O51)/$N51),0))))),(((IF(Data!$C$2&gt;0,(IF(OR(CQ$5=Data!$F$2,CQ$5=Data!$G$2,(IF(COUNTIF(Data!$A$2:$A$939,CQ$7),CQ$7=(VLOOKUP(CQ$7,Data!$A$2:$A$852,1,FALSE)),0))),"H",IF(AND(CQ$7&gt;=$J51,CQ$7&lt;=$L51),($D51*$P51/$M51),0))),IF(AND(CQ$7&gt;=$J51,CQ$7&lt;=$L51),(($D51*$P51)/$M51),0))))))</f>
        <v>H</v>
      </c>
      <c r="CR52" s="37" t="str">
        <f>IF(CR$7&gt;$L51,(((IF(Data!$C$2&gt;0,(IF(OR(CR$5=Data!$F$2,CR$5=Data!$G$2,(IF(COUNTIF(Data!$A$2:$A$939,CR$7),CR$7=(VLOOKUP(CR$7,Data!$A$2:$A$852,1,FALSE)),0))),"H",IF(AND(CR$7&gt;=$J51,CR$7&lt;=$K51),($D51*(1-$P51)/$N51),0))),IF(AND(CR$7&gt;=$J51,CR$7&lt;=$K51),(($D51-$O51)/$N51),0))))),(((IF(Data!$C$2&gt;0,(IF(OR(CR$5=Data!$F$2,CR$5=Data!$G$2,(IF(COUNTIF(Data!$A$2:$A$939,CR$7),CR$7=(VLOOKUP(CR$7,Data!$A$2:$A$852,1,FALSE)),0))),"H",IF(AND(CR$7&gt;=$J51,CR$7&lt;=$L51),($D51*$P51/$M51),0))),IF(AND(CR$7&gt;=$J51,CR$7&lt;=$L51),(($D51*$P51)/$M51),0))))))</f>
        <v>H</v>
      </c>
      <c r="CS52" s="37">
        <f>IF(CS$7&gt;$L51,(((IF(Data!$C$2&gt;0,(IF(OR(CS$5=Data!$F$2,CS$5=Data!$G$2,(IF(COUNTIF(Data!$A$2:$A$939,CS$7),CS$7=(VLOOKUP(CS$7,Data!$A$2:$A$852,1,FALSE)),0))),"H",IF(AND(CS$7&gt;=$J51,CS$7&lt;=$K51),($D51*(1-$P51)/$N51),0))),IF(AND(CS$7&gt;=$J51,CS$7&lt;=$K51),(($D51-$O51)/$N51),0))))),(((IF(Data!$C$2&gt;0,(IF(OR(CS$5=Data!$F$2,CS$5=Data!$G$2,(IF(COUNTIF(Data!$A$2:$A$939,CS$7),CS$7=(VLOOKUP(CS$7,Data!$A$2:$A$852,1,FALSE)),0))),"H",IF(AND(CS$7&gt;=$J51,CS$7&lt;=$L51),($D51*$P51/$M51),0))),IF(AND(CS$7&gt;=$J51,CS$7&lt;=$L51),(($D51*$P51)/$M51),0))))))</f>
        <v>0</v>
      </c>
      <c r="CT52" s="37">
        <f>IF(CT$7&gt;$L51,(((IF(Data!$C$2&gt;0,(IF(OR(CT$5=Data!$F$2,CT$5=Data!$G$2,(IF(COUNTIF(Data!$A$2:$A$939,CT$7),CT$7=(VLOOKUP(CT$7,Data!$A$2:$A$852,1,FALSE)),0))),"H",IF(AND(CT$7&gt;=$J51,CT$7&lt;=$K51),($D51*(1-$P51)/$N51),0))),IF(AND(CT$7&gt;=$J51,CT$7&lt;=$K51),(($D51-$O51)/$N51),0))))),(((IF(Data!$C$2&gt;0,(IF(OR(CT$5=Data!$F$2,CT$5=Data!$G$2,(IF(COUNTIF(Data!$A$2:$A$939,CT$7),CT$7=(VLOOKUP(CT$7,Data!$A$2:$A$852,1,FALSE)),0))),"H",IF(AND(CT$7&gt;=$J51,CT$7&lt;=$L51),($D51*$P51/$M51),0))),IF(AND(CT$7&gt;=$J51,CT$7&lt;=$L51),(($D51*$P51)/$M51),0))))))</f>
        <v>0</v>
      </c>
      <c r="CU52" s="37">
        <f>IF(CU$7&gt;$L51,(((IF(Data!$C$2&gt;0,(IF(OR(CU$5=Data!$F$2,CU$5=Data!$G$2,(IF(COUNTIF(Data!$A$2:$A$939,CU$7),CU$7=(VLOOKUP(CU$7,Data!$A$2:$A$852,1,FALSE)),0))),"H",IF(AND(CU$7&gt;=$J51,CU$7&lt;=$K51),($D51*(1-$P51)/$N51),0))),IF(AND(CU$7&gt;=$J51,CU$7&lt;=$K51),(($D51-$O51)/$N51),0))))),(((IF(Data!$C$2&gt;0,(IF(OR(CU$5=Data!$F$2,CU$5=Data!$G$2,(IF(COUNTIF(Data!$A$2:$A$939,CU$7),CU$7=(VLOOKUP(CU$7,Data!$A$2:$A$852,1,FALSE)),0))),"H",IF(AND(CU$7&gt;=$J51,CU$7&lt;=$L51),($D51*$P51/$M51),0))),IF(AND(CU$7&gt;=$J51,CU$7&lt;=$L51),(($D51*$P51)/$M51),0))))))</f>
        <v>0</v>
      </c>
      <c r="CV52" s="37">
        <f>IF(CV$7&gt;$L51,(((IF(Data!$C$2&gt;0,(IF(OR(CV$5=Data!$F$2,CV$5=Data!$G$2,(IF(COUNTIF(Data!$A$2:$A$939,CV$7),CV$7=(VLOOKUP(CV$7,Data!$A$2:$A$852,1,FALSE)),0))),"H",IF(AND(CV$7&gt;=$J51,CV$7&lt;=$K51),($D51*(1-$P51)/$N51),0))),IF(AND(CV$7&gt;=$J51,CV$7&lt;=$K51),(($D51-$O51)/$N51),0))))),(((IF(Data!$C$2&gt;0,(IF(OR(CV$5=Data!$F$2,CV$5=Data!$G$2,(IF(COUNTIF(Data!$A$2:$A$939,CV$7),CV$7=(VLOOKUP(CV$7,Data!$A$2:$A$852,1,FALSE)),0))),"H",IF(AND(CV$7&gt;=$J51,CV$7&lt;=$L51),($D51*$P51/$M51),0))),IF(AND(CV$7&gt;=$J51,CV$7&lt;=$L51),(($D51*$P51)/$M51),0))))))</f>
        <v>0</v>
      </c>
      <c r="CW52" s="37">
        <f>IF(CW$7&gt;$L51,(((IF(Data!$C$2&gt;0,(IF(OR(CW$5=Data!$F$2,CW$5=Data!$G$2,(IF(COUNTIF(Data!$A$2:$A$939,CW$7),CW$7=(VLOOKUP(CW$7,Data!$A$2:$A$852,1,FALSE)),0))),"H",IF(AND(CW$7&gt;=$J51,CW$7&lt;=$K51),($D51*(1-$P51)/$N51),0))),IF(AND(CW$7&gt;=$J51,CW$7&lt;=$K51),(($D51-$O51)/$N51),0))))),(((IF(Data!$C$2&gt;0,(IF(OR(CW$5=Data!$F$2,CW$5=Data!$G$2,(IF(COUNTIF(Data!$A$2:$A$939,CW$7),CW$7=(VLOOKUP(CW$7,Data!$A$2:$A$852,1,FALSE)),0))),"H",IF(AND(CW$7&gt;=$J51,CW$7&lt;=$L51),($D51*$P51/$M51),0))),IF(AND(CW$7&gt;=$J51,CW$7&lt;=$L51),(($D51*$P51)/$M51),0))))))</f>
        <v>0</v>
      </c>
      <c r="CX52" s="37" t="str">
        <f>IF(CX$7&gt;$L51,(((IF(Data!$C$2&gt;0,(IF(OR(CX$5=Data!$F$2,CX$5=Data!$G$2,(IF(COUNTIF(Data!$A$2:$A$939,CX$7),CX$7=(VLOOKUP(CX$7,Data!$A$2:$A$852,1,FALSE)),0))),"H",IF(AND(CX$7&gt;=$J51,CX$7&lt;=$K51),($D51*(1-$P51)/$N51),0))),IF(AND(CX$7&gt;=$J51,CX$7&lt;=$K51),(($D51-$O51)/$N51),0))))),(((IF(Data!$C$2&gt;0,(IF(OR(CX$5=Data!$F$2,CX$5=Data!$G$2,(IF(COUNTIF(Data!$A$2:$A$939,CX$7),CX$7=(VLOOKUP(CX$7,Data!$A$2:$A$852,1,FALSE)),0))),"H",IF(AND(CX$7&gt;=$J51,CX$7&lt;=$L51),($D51*$P51/$M51),0))),IF(AND(CX$7&gt;=$J51,CX$7&lt;=$L51),(($D51*$P51)/$M51),0))))))</f>
        <v>H</v>
      </c>
      <c r="CY52" s="37" t="str">
        <f>IF(CY$7&gt;$L51,(((IF(Data!$C$2&gt;0,(IF(OR(CY$5=Data!$F$2,CY$5=Data!$G$2,(IF(COUNTIF(Data!$A$2:$A$939,CY$7),CY$7=(VLOOKUP(CY$7,Data!$A$2:$A$852,1,FALSE)),0))),"H",IF(AND(CY$7&gt;=$J51,CY$7&lt;=$K51),($D51*(1-$P51)/$N51),0))),IF(AND(CY$7&gt;=$J51,CY$7&lt;=$K51),(($D51-$O51)/$N51),0))))),(((IF(Data!$C$2&gt;0,(IF(OR(CY$5=Data!$F$2,CY$5=Data!$G$2,(IF(COUNTIF(Data!$A$2:$A$939,CY$7),CY$7=(VLOOKUP(CY$7,Data!$A$2:$A$852,1,FALSE)),0))),"H",IF(AND(CY$7&gt;=$J51,CY$7&lt;=$L51),($D51*$P51/$M51),0))),IF(AND(CY$7&gt;=$J51,CY$7&lt;=$L51),(($D51*$P51)/$M51),0))))))</f>
        <v>H</v>
      </c>
      <c r="CZ52" s="37">
        <f>IF(CZ$7&gt;$L51,(((IF(Data!$C$2&gt;0,(IF(OR(CZ$5=Data!$F$2,CZ$5=Data!$G$2,(IF(COUNTIF(Data!$A$2:$A$939,CZ$7),CZ$7=(VLOOKUP(CZ$7,Data!$A$2:$A$852,1,FALSE)),0))),"H",IF(AND(CZ$7&gt;=$J51,CZ$7&lt;=$K51),($D51*(1-$P51)/$N51),0))),IF(AND(CZ$7&gt;=$J51,CZ$7&lt;=$K51),(($D51-$O51)/$N51),0))))),(((IF(Data!$C$2&gt;0,(IF(OR(CZ$5=Data!$F$2,CZ$5=Data!$G$2,(IF(COUNTIF(Data!$A$2:$A$939,CZ$7),CZ$7=(VLOOKUP(CZ$7,Data!$A$2:$A$852,1,FALSE)),0))),"H",IF(AND(CZ$7&gt;=$J51,CZ$7&lt;=$L51),($D51*$P51/$M51),0))),IF(AND(CZ$7&gt;=$J51,CZ$7&lt;=$L51),(($D51*$P51)/$M51),0))))))</f>
        <v>0</v>
      </c>
      <c r="DA52" s="37">
        <f>IF(DA$7&gt;$L51,(((IF(Data!$C$2&gt;0,(IF(OR(DA$5=Data!$F$2,DA$5=Data!$G$2,(IF(COUNTIF(Data!$A$2:$A$939,DA$7),DA$7=(VLOOKUP(DA$7,Data!$A$2:$A$852,1,FALSE)),0))),"H",IF(AND(DA$7&gt;=$J51,DA$7&lt;=$K51),($D51*(1-$P51)/$N51),0))),IF(AND(DA$7&gt;=$J51,DA$7&lt;=$K51),(($D51-$O51)/$N51),0))))),(((IF(Data!$C$2&gt;0,(IF(OR(DA$5=Data!$F$2,DA$5=Data!$G$2,(IF(COUNTIF(Data!$A$2:$A$939,DA$7),DA$7=(VLOOKUP(DA$7,Data!$A$2:$A$852,1,FALSE)),0))),"H",IF(AND(DA$7&gt;=$J51,DA$7&lt;=$L51),($D51*$P51/$M51),0))),IF(AND(DA$7&gt;=$J51,DA$7&lt;=$L51),(($D51*$P51)/$M51),0))))))</f>
        <v>0</v>
      </c>
      <c r="DB52" s="37">
        <f>IF(DB$7&gt;$L51,(((IF(Data!$C$2&gt;0,(IF(OR(DB$5=Data!$F$2,DB$5=Data!$G$2,(IF(COUNTIF(Data!$A$2:$A$939,DB$7),DB$7=(VLOOKUP(DB$7,Data!$A$2:$A$852,1,FALSE)),0))),"H",IF(AND(DB$7&gt;=$J51,DB$7&lt;=$K51),($D51*(1-$P51)/$N51),0))),IF(AND(DB$7&gt;=$J51,DB$7&lt;=$K51),(($D51-$O51)/$N51),0))))),(((IF(Data!$C$2&gt;0,(IF(OR(DB$5=Data!$F$2,DB$5=Data!$G$2,(IF(COUNTIF(Data!$A$2:$A$939,DB$7),DB$7=(VLOOKUP(DB$7,Data!$A$2:$A$852,1,FALSE)),0))),"H",IF(AND(DB$7&gt;=$J51,DB$7&lt;=$L51),($D51*$P51/$M51),0))),IF(AND(DB$7&gt;=$J51,DB$7&lt;=$L51),(($D51*$P51)/$M51),0))))))</f>
        <v>0</v>
      </c>
      <c r="DC52" s="37">
        <f>IF(DC$7&gt;$L51,(((IF(Data!$C$2&gt;0,(IF(OR(DC$5=Data!$F$2,DC$5=Data!$G$2,(IF(COUNTIF(Data!$A$2:$A$939,DC$7),DC$7=(VLOOKUP(DC$7,Data!$A$2:$A$852,1,FALSE)),0))),"H",IF(AND(DC$7&gt;=$J51,DC$7&lt;=$K51),($D51*(1-$P51)/$N51),0))),IF(AND(DC$7&gt;=$J51,DC$7&lt;=$K51),(($D51-$O51)/$N51),0))))),(((IF(Data!$C$2&gt;0,(IF(OR(DC$5=Data!$F$2,DC$5=Data!$G$2,(IF(COUNTIF(Data!$A$2:$A$939,DC$7),DC$7=(VLOOKUP(DC$7,Data!$A$2:$A$852,1,FALSE)),0))),"H",IF(AND(DC$7&gt;=$J51,DC$7&lt;=$L51),($D51*$P51/$M51),0))),IF(AND(DC$7&gt;=$J51,DC$7&lt;=$L51),(($D51*$P51)/$M51),0))))))</f>
        <v>0</v>
      </c>
      <c r="DD52" s="37">
        <f>IF(DD$7&gt;$L51,(((IF(Data!$C$2&gt;0,(IF(OR(DD$5=Data!$F$2,DD$5=Data!$G$2,(IF(COUNTIF(Data!$A$2:$A$939,DD$7),DD$7=(VLOOKUP(DD$7,Data!$A$2:$A$852,1,FALSE)),0))),"H",IF(AND(DD$7&gt;=$J51,DD$7&lt;=$K51),($D51*(1-$P51)/$N51),0))),IF(AND(DD$7&gt;=$J51,DD$7&lt;=$K51),(($D51-$O51)/$N51),0))))),(((IF(Data!$C$2&gt;0,(IF(OR(DD$5=Data!$F$2,DD$5=Data!$G$2,(IF(COUNTIF(Data!$A$2:$A$939,DD$7),DD$7=(VLOOKUP(DD$7,Data!$A$2:$A$852,1,FALSE)),0))),"H",IF(AND(DD$7&gt;=$J51,DD$7&lt;=$L51),($D51*$P51/$M51),0))),IF(AND(DD$7&gt;=$J51,DD$7&lt;=$L51),(($D51*$P51)/$M51),0))))))</f>
        <v>0</v>
      </c>
      <c r="DE52" s="37" t="str">
        <f>IF(DE$7&gt;$L51,(((IF(Data!$C$2&gt;0,(IF(OR(DE$5=Data!$F$2,DE$5=Data!$G$2,(IF(COUNTIF(Data!$A$2:$A$939,DE$7),DE$7=(VLOOKUP(DE$7,Data!$A$2:$A$852,1,FALSE)),0))),"H",IF(AND(DE$7&gt;=$J51,DE$7&lt;=$K51),($D51*(1-$P51)/$N51),0))),IF(AND(DE$7&gt;=$J51,DE$7&lt;=$K51),(($D51-$O51)/$N51),0))))),(((IF(Data!$C$2&gt;0,(IF(OR(DE$5=Data!$F$2,DE$5=Data!$G$2,(IF(COUNTIF(Data!$A$2:$A$939,DE$7),DE$7=(VLOOKUP(DE$7,Data!$A$2:$A$852,1,FALSE)),0))),"H",IF(AND(DE$7&gt;=$J51,DE$7&lt;=$L51),($D51*$P51/$M51),0))),IF(AND(DE$7&gt;=$J51,DE$7&lt;=$L51),(($D51*$P51)/$M51),0))))))</f>
        <v>H</v>
      </c>
      <c r="DF52" s="37" t="str">
        <f>IF(DF$7&gt;$L51,(((IF(Data!$C$2&gt;0,(IF(OR(DF$5=Data!$F$2,DF$5=Data!$G$2,(IF(COUNTIF(Data!$A$2:$A$939,DF$7),DF$7=(VLOOKUP(DF$7,Data!$A$2:$A$852,1,FALSE)),0))),"H",IF(AND(DF$7&gt;=$J51,DF$7&lt;=$K51),($D51*(1-$P51)/$N51),0))),IF(AND(DF$7&gt;=$J51,DF$7&lt;=$K51),(($D51-$O51)/$N51),0))))),(((IF(Data!$C$2&gt;0,(IF(OR(DF$5=Data!$F$2,DF$5=Data!$G$2,(IF(COUNTIF(Data!$A$2:$A$939,DF$7),DF$7=(VLOOKUP(DF$7,Data!$A$2:$A$852,1,FALSE)),0))),"H",IF(AND(DF$7&gt;=$J51,DF$7&lt;=$L51),($D51*$P51/$M51),0))),IF(AND(DF$7&gt;=$J51,DF$7&lt;=$L51),(($D51*$P51)/$M51),0))))))</f>
        <v>H</v>
      </c>
      <c r="DG52" s="37">
        <f>IF(DG$7&gt;$L51,(((IF(Data!$C$2&gt;0,(IF(OR(DG$5=Data!$F$2,DG$5=Data!$G$2,(IF(COUNTIF(Data!$A$2:$A$939,DG$7),DG$7=(VLOOKUP(DG$7,Data!$A$2:$A$852,1,FALSE)),0))),"H",IF(AND(DG$7&gt;=$J51,DG$7&lt;=$K51),($D51*(1-$P51)/$N51),0))),IF(AND(DG$7&gt;=$J51,DG$7&lt;=$K51),(($D51-$O51)/$N51),0))))),(((IF(Data!$C$2&gt;0,(IF(OR(DG$5=Data!$F$2,DG$5=Data!$G$2,(IF(COUNTIF(Data!$A$2:$A$939,DG$7),DG$7=(VLOOKUP(DG$7,Data!$A$2:$A$852,1,FALSE)),0))),"H",IF(AND(DG$7&gt;=$J51,DG$7&lt;=$L51),($D51*$P51/$M51),0))),IF(AND(DG$7&gt;=$J51,DG$7&lt;=$L51),(($D51*$P51)/$M51),0))))))</f>
        <v>0</v>
      </c>
      <c r="DH52" s="37">
        <f>IF(DH$7&gt;$L51,(((IF(Data!$C$2&gt;0,(IF(OR(DH$5=Data!$F$2,DH$5=Data!$G$2,(IF(COUNTIF(Data!$A$2:$A$939,DH$7),DH$7=(VLOOKUP(DH$7,Data!$A$2:$A$852,1,FALSE)),0))),"H",IF(AND(DH$7&gt;=$J51,DH$7&lt;=$K51),($D51*(1-$P51)/$N51),0))),IF(AND(DH$7&gt;=$J51,DH$7&lt;=$K51),(($D51-$O51)/$N51),0))))),(((IF(Data!$C$2&gt;0,(IF(OR(DH$5=Data!$F$2,DH$5=Data!$G$2,(IF(COUNTIF(Data!$A$2:$A$939,DH$7),DH$7=(VLOOKUP(DH$7,Data!$A$2:$A$852,1,FALSE)),0))),"H",IF(AND(DH$7&gt;=$J51,DH$7&lt;=$L51),($D51*$P51/$M51),0))),IF(AND(DH$7&gt;=$J51,DH$7&lt;=$L51),(($D51*$P51)/$M51),0))))))</f>
        <v>0</v>
      </c>
      <c r="DI52" s="37">
        <f>IF(DI$7&gt;$L51,(((IF(Data!$C$2&gt;0,(IF(OR(DI$5=Data!$F$2,DI$5=Data!$G$2,(IF(COUNTIF(Data!$A$2:$A$939,DI$7),DI$7=(VLOOKUP(DI$7,Data!$A$2:$A$852,1,FALSE)),0))),"H",IF(AND(DI$7&gt;=$J51,DI$7&lt;=$K51),($D51*(1-$P51)/$N51),0))),IF(AND(DI$7&gt;=$J51,DI$7&lt;=$K51),(($D51-$O51)/$N51),0))))),(((IF(Data!$C$2&gt;0,(IF(OR(DI$5=Data!$F$2,DI$5=Data!$G$2,(IF(COUNTIF(Data!$A$2:$A$939,DI$7),DI$7=(VLOOKUP(DI$7,Data!$A$2:$A$852,1,FALSE)),0))),"H",IF(AND(DI$7&gt;=$J51,DI$7&lt;=$L51),($D51*$P51/$M51),0))),IF(AND(DI$7&gt;=$J51,DI$7&lt;=$L51),(($D51*$P51)/$M51),0))))))</f>
        <v>0</v>
      </c>
      <c r="DJ52" s="37">
        <f>IF(DJ$7&gt;$L51,(((IF(Data!$C$2&gt;0,(IF(OR(DJ$5=Data!$F$2,DJ$5=Data!$G$2,(IF(COUNTIF(Data!$A$2:$A$939,DJ$7),DJ$7=(VLOOKUP(DJ$7,Data!$A$2:$A$852,1,FALSE)),0))),"H",IF(AND(DJ$7&gt;=$J51,DJ$7&lt;=$K51),($D51*(1-$P51)/$N51),0))),IF(AND(DJ$7&gt;=$J51,DJ$7&lt;=$K51),(($D51-$O51)/$N51),0))))),(((IF(Data!$C$2&gt;0,(IF(OR(DJ$5=Data!$F$2,DJ$5=Data!$G$2,(IF(COUNTIF(Data!$A$2:$A$939,DJ$7),DJ$7=(VLOOKUP(DJ$7,Data!$A$2:$A$852,1,FALSE)),0))),"H",IF(AND(DJ$7&gt;=$J51,DJ$7&lt;=$L51),($D51*$P51/$M51),0))),IF(AND(DJ$7&gt;=$J51,DJ$7&lt;=$L51),(($D51*$P51)/$M51),0))))))</f>
        <v>0</v>
      </c>
      <c r="DK52" s="37">
        <f>IF(DK$7&gt;$L51,(((IF(Data!$C$2&gt;0,(IF(OR(DK$5=Data!$F$2,DK$5=Data!$G$2,(IF(COUNTIF(Data!$A$2:$A$939,DK$7),DK$7=(VLOOKUP(DK$7,Data!$A$2:$A$852,1,FALSE)),0))),"H",IF(AND(DK$7&gt;=$J51,DK$7&lt;=$K51),($D51*(1-$P51)/$N51),0))),IF(AND(DK$7&gt;=$J51,DK$7&lt;=$K51),(($D51-$O51)/$N51),0))))),(((IF(Data!$C$2&gt;0,(IF(OR(DK$5=Data!$F$2,DK$5=Data!$G$2,(IF(COUNTIF(Data!$A$2:$A$939,DK$7),DK$7=(VLOOKUP(DK$7,Data!$A$2:$A$852,1,FALSE)),0))),"H",IF(AND(DK$7&gt;=$J51,DK$7&lt;=$L51),($D51*$P51/$M51),0))),IF(AND(DK$7&gt;=$J51,DK$7&lt;=$L51),(($D51*$P51)/$M51),0))))))</f>
        <v>0</v>
      </c>
      <c r="DL52" s="37" t="str">
        <f>IF(DL$7&gt;$L51,(((IF(Data!$C$2&gt;0,(IF(OR(DL$5=Data!$F$2,DL$5=Data!$G$2,(IF(COUNTIF(Data!$A$2:$A$939,DL$7),DL$7=(VLOOKUP(DL$7,Data!$A$2:$A$852,1,FALSE)),0))),"H",IF(AND(DL$7&gt;=$J51,DL$7&lt;=$K51),($D51*(1-$P51)/$N51),0))),IF(AND(DL$7&gt;=$J51,DL$7&lt;=$K51),(($D51-$O51)/$N51),0))))),(((IF(Data!$C$2&gt;0,(IF(OR(DL$5=Data!$F$2,DL$5=Data!$G$2,(IF(COUNTIF(Data!$A$2:$A$939,DL$7),DL$7=(VLOOKUP(DL$7,Data!$A$2:$A$852,1,FALSE)),0))),"H",IF(AND(DL$7&gt;=$J51,DL$7&lt;=$L51),($D51*$P51/$M51),0))),IF(AND(DL$7&gt;=$J51,DL$7&lt;=$L51),(($D51*$P51)/$M51),0))))))</f>
        <v>H</v>
      </c>
      <c r="DM52" s="37" t="str">
        <f>IF(DM$7&gt;$L51,(((IF(Data!$C$2&gt;0,(IF(OR(DM$5=Data!$F$2,DM$5=Data!$G$2,(IF(COUNTIF(Data!$A$2:$A$939,DM$7),DM$7=(VLOOKUP(DM$7,Data!$A$2:$A$852,1,FALSE)),0))),"H",IF(AND(DM$7&gt;=$J51,DM$7&lt;=$K51),($D51*(1-$P51)/$N51),0))),IF(AND(DM$7&gt;=$J51,DM$7&lt;=$K51),(($D51-$O51)/$N51),0))))),(((IF(Data!$C$2&gt;0,(IF(OR(DM$5=Data!$F$2,DM$5=Data!$G$2,(IF(COUNTIF(Data!$A$2:$A$939,DM$7),DM$7=(VLOOKUP(DM$7,Data!$A$2:$A$852,1,FALSE)),0))),"H",IF(AND(DM$7&gt;=$J51,DM$7&lt;=$L51),($D51*$P51/$M51),0))),IF(AND(DM$7&gt;=$J51,DM$7&lt;=$L51),(($D51*$P51)/$M51),0))))))</f>
        <v>H</v>
      </c>
      <c r="DN52" s="37">
        <f>IF(DN$7&gt;$L51,(((IF(Data!$C$2&gt;0,(IF(OR(DN$5=Data!$F$2,DN$5=Data!$G$2,(IF(COUNTIF(Data!$A$2:$A$939,DN$7),DN$7=(VLOOKUP(DN$7,Data!$A$2:$A$852,1,FALSE)),0))),"H",IF(AND(DN$7&gt;=$J51,DN$7&lt;=$K51),($D51*(1-$P51)/$N51),0))),IF(AND(DN$7&gt;=$J51,DN$7&lt;=$K51),(($D51-$O51)/$N51),0))))),(((IF(Data!$C$2&gt;0,(IF(OR(DN$5=Data!$F$2,DN$5=Data!$G$2,(IF(COUNTIF(Data!$A$2:$A$939,DN$7),DN$7=(VLOOKUP(DN$7,Data!$A$2:$A$852,1,FALSE)),0))),"H",IF(AND(DN$7&gt;=$J51,DN$7&lt;=$L51),($D51*$P51/$M51),0))),IF(AND(DN$7&gt;=$J51,DN$7&lt;=$L51),(($D51*$P51)/$M51),0))))))</f>
        <v>0</v>
      </c>
      <c r="DO52" s="37">
        <f>IF(DO$7&gt;$L51,(((IF(Data!$C$2&gt;0,(IF(OR(DO$5=Data!$F$2,DO$5=Data!$G$2,(IF(COUNTIF(Data!$A$2:$A$939,DO$7),DO$7=(VLOOKUP(DO$7,Data!$A$2:$A$852,1,FALSE)),0))),"H",IF(AND(DO$7&gt;=$J51,DO$7&lt;=$K51),($D51*(1-$P51)/$N51),0))),IF(AND(DO$7&gt;=$J51,DO$7&lt;=$K51),(($D51-$O51)/$N51),0))))),(((IF(Data!$C$2&gt;0,(IF(OR(DO$5=Data!$F$2,DO$5=Data!$G$2,(IF(COUNTIF(Data!$A$2:$A$939,DO$7),DO$7=(VLOOKUP(DO$7,Data!$A$2:$A$852,1,FALSE)),0))),"H",IF(AND(DO$7&gt;=$J51,DO$7&lt;=$L51),($D51*$P51/$M51),0))),IF(AND(DO$7&gt;=$J51,DO$7&lt;=$L51),(($D51*$P51)/$M51),0))))))</f>
        <v>0</v>
      </c>
      <c r="DP52" s="37">
        <f>IF(DP$7&gt;$L51,(((IF(Data!$C$2&gt;0,(IF(OR(DP$5=Data!$F$2,DP$5=Data!$G$2,(IF(COUNTIF(Data!$A$2:$A$939,DP$7),DP$7=(VLOOKUP(DP$7,Data!$A$2:$A$852,1,FALSE)),0))),"H",IF(AND(DP$7&gt;=$J51,DP$7&lt;=$K51),($D51*(1-$P51)/$N51),0))),IF(AND(DP$7&gt;=$J51,DP$7&lt;=$K51),(($D51-$O51)/$N51),0))))),(((IF(Data!$C$2&gt;0,(IF(OR(DP$5=Data!$F$2,DP$5=Data!$G$2,(IF(COUNTIF(Data!$A$2:$A$939,DP$7),DP$7=(VLOOKUP(DP$7,Data!$A$2:$A$852,1,FALSE)),0))),"H",IF(AND(DP$7&gt;=$J51,DP$7&lt;=$L51),($D51*$P51/$M51),0))),IF(AND(DP$7&gt;=$J51,DP$7&lt;=$L51),(($D51*$P51)/$M51),0))))))</f>
        <v>0</v>
      </c>
      <c r="DQ52" s="37">
        <f>IF(DQ$7&gt;$L51,(((IF(Data!$C$2&gt;0,(IF(OR(DQ$5=Data!$F$2,DQ$5=Data!$G$2,(IF(COUNTIF(Data!$A$2:$A$939,DQ$7),DQ$7=(VLOOKUP(DQ$7,Data!$A$2:$A$852,1,FALSE)),0))),"H",IF(AND(DQ$7&gt;=$J51,DQ$7&lt;=$K51),($D51*(1-$P51)/$N51),0))),IF(AND(DQ$7&gt;=$J51,DQ$7&lt;=$K51),(($D51-$O51)/$N51),0))))),(((IF(Data!$C$2&gt;0,(IF(OR(DQ$5=Data!$F$2,DQ$5=Data!$G$2,(IF(COUNTIF(Data!$A$2:$A$939,DQ$7),DQ$7=(VLOOKUP(DQ$7,Data!$A$2:$A$852,1,FALSE)),0))),"H",IF(AND(DQ$7&gt;=$J51,DQ$7&lt;=$L51),($D51*$P51/$M51),0))),IF(AND(DQ$7&gt;=$J51,DQ$7&lt;=$L51),(($D51*$P51)/$M51),0))))))</f>
        <v>0</v>
      </c>
      <c r="DR52" s="37">
        <f>IF(DR$7&gt;$L51,(((IF(Data!$C$2&gt;0,(IF(OR(DR$5=Data!$F$2,DR$5=Data!$G$2,(IF(COUNTIF(Data!$A$2:$A$939,DR$7),DR$7=(VLOOKUP(DR$7,Data!$A$2:$A$852,1,FALSE)),0))),"H",IF(AND(DR$7&gt;=$J51,DR$7&lt;=$K51),($D51*(1-$P51)/$N51),0))),IF(AND(DR$7&gt;=$J51,DR$7&lt;=$K51),(($D51-$O51)/$N51),0))))),(((IF(Data!$C$2&gt;0,(IF(OR(DR$5=Data!$F$2,DR$5=Data!$G$2,(IF(COUNTIF(Data!$A$2:$A$939,DR$7),DR$7=(VLOOKUP(DR$7,Data!$A$2:$A$852,1,FALSE)),0))),"H",IF(AND(DR$7&gt;=$J51,DR$7&lt;=$L51),($D51*$P51/$M51),0))),IF(AND(DR$7&gt;=$J51,DR$7&lt;=$L51),(($D51*$P51)/$M51),0))))))</f>
        <v>0</v>
      </c>
      <c r="DS52" s="37" t="str">
        <f>IF(DS$7&gt;$L51,(((IF(Data!$C$2&gt;0,(IF(OR(DS$5=Data!$F$2,DS$5=Data!$G$2,(IF(COUNTIF(Data!$A$2:$A$939,DS$7),DS$7=(VLOOKUP(DS$7,Data!$A$2:$A$852,1,FALSE)),0))),"H",IF(AND(DS$7&gt;=$J51,DS$7&lt;=$K51),($D51*(1-$P51)/$N51),0))),IF(AND(DS$7&gt;=$J51,DS$7&lt;=$K51),(($D51-$O51)/$N51),0))))),(((IF(Data!$C$2&gt;0,(IF(OR(DS$5=Data!$F$2,DS$5=Data!$G$2,(IF(COUNTIF(Data!$A$2:$A$939,DS$7),DS$7=(VLOOKUP(DS$7,Data!$A$2:$A$852,1,FALSE)),0))),"H",IF(AND(DS$7&gt;=$J51,DS$7&lt;=$L51),($D51*$P51/$M51),0))),IF(AND(DS$7&gt;=$J51,DS$7&lt;=$L51),(($D51*$P51)/$M51),0))))))</f>
        <v>H</v>
      </c>
      <c r="DT52" s="37" t="str">
        <f>IF(DT$7&gt;$L51,(((IF(Data!$C$2&gt;0,(IF(OR(DT$5=Data!$F$2,DT$5=Data!$G$2,(IF(COUNTIF(Data!$A$2:$A$939,DT$7),DT$7=(VLOOKUP(DT$7,Data!$A$2:$A$852,1,FALSE)),0))),"H",IF(AND(DT$7&gt;=$J51,DT$7&lt;=$K51),($D51*(1-$P51)/$N51),0))),IF(AND(DT$7&gt;=$J51,DT$7&lt;=$K51),(($D51-$O51)/$N51),0))))),(((IF(Data!$C$2&gt;0,(IF(OR(DT$5=Data!$F$2,DT$5=Data!$G$2,(IF(COUNTIF(Data!$A$2:$A$939,DT$7),DT$7=(VLOOKUP(DT$7,Data!$A$2:$A$852,1,FALSE)),0))),"H",IF(AND(DT$7&gt;=$J51,DT$7&lt;=$L51),($D51*$P51/$M51),0))),IF(AND(DT$7&gt;=$J51,DT$7&lt;=$L51),(($D51*$P51)/$M51),0))))))</f>
        <v>H</v>
      </c>
      <c r="DU52" s="37">
        <f>IF(DU$7&gt;$L51,(((IF(Data!$C$2&gt;0,(IF(OR(DU$5=Data!$F$2,DU$5=Data!$G$2,(IF(COUNTIF(Data!$A$2:$A$939,DU$7),DU$7=(VLOOKUP(DU$7,Data!$A$2:$A$852,1,FALSE)),0))),"H",IF(AND(DU$7&gt;=$J51,DU$7&lt;=$K51),($D51*(1-$P51)/$N51),0))),IF(AND(DU$7&gt;=$J51,DU$7&lt;=$K51),(($D51-$O51)/$N51),0))))),(((IF(Data!$C$2&gt;0,(IF(OR(DU$5=Data!$F$2,DU$5=Data!$G$2,(IF(COUNTIF(Data!$A$2:$A$939,DU$7),DU$7=(VLOOKUP(DU$7,Data!$A$2:$A$852,1,FALSE)),0))),"H",IF(AND(DU$7&gt;=$J51,DU$7&lt;=$L51),($D51*$P51/$M51),0))),IF(AND(DU$7&gt;=$J51,DU$7&lt;=$L51),(($D51*$P51)/$M51),0))))))</f>
        <v>0</v>
      </c>
      <c r="DV52" s="37">
        <f>IF(DV$7&gt;$L51,(((IF(Data!$C$2&gt;0,(IF(OR(DV$5=Data!$F$2,DV$5=Data!$G$2,(IF(COUNTIF(Data!$A$2:$A$939,DV$7),DV$7=(VLOOKUP(DV$7,Data!$A$2:$A$852,1,FALSE)),0))),"H",IF(AND(DV$7&gt;=$J51,DV$7&lt;=$K51),($D51*(1-$P51)/$N51),0))),IF(AND(DV$7&gt;=$J51,DV$7&lt;=$K51),(($D51-$O51)/$N51),0))))),(((IF(Data!$C$2&gt;0,(IF(OR(DV$5=Data!$F$2,DV$5=Data!$G$2,(IF(COUNTIF(Data!$A$2:$A$939,DV$7),DV$7=(VLOOKUP(DV$7,Data!$A$2:$A$852,1,FALSE)),0))),"H",IF(AND(DV$7&gt;=$J51,DV$7&lt;=$L51),($D51*$P51/$M51),0))),IF(AND(DV$7&gt;=$J51,DV$7&lt;=$L51),(($D51*$P51)/$M51),0))))))</f>
        <v>0</v>
      </c>
      <c r="DW52" s="37">
        <f>IF(DW$7&gt;$L51,(((IF(Data!$C$2&gt;0,(IF(OR(DW$5=Data!$F$2,DW$5=Data!$G$2,(IF(COUNTIF(Data!$A$2:$A$939,DW$7),DW$7=(VLOOKUP(DW$7,Data!$A$2:$A$852,1,FALSE)),0))),"H",IF(AND(DW$7&gt;=$J51,DW$7&lt;=$K51),($D51*(1-$P51)/$N51),0))),IF(AND(DW$7&gt;=$J51,DW$7&lt;=$K51),(($D51-$O51)/$N51),0))))),(((IF(Data!$C$2&gt;0,(IF(OR(DW$5=Data!$F$2,DW$5=Data!$G$2,(IF(COUNTIF(Data!$A$2:$A$939,DW$7),DW$7=(VLOOKUP(DW$7,Data!$A$2:$A$852,1,FALSE)),0))),"H",IF(AND(DW$7&gt;=$J51,DW$7&lt;=$L51),($D51*$P51/$M51),0))),IF(AND(DW$7&gt;=$J51,DW$7&lt;=$L51),(($D51*$P51)/$M51),0))))))</f>
        <v>0</v>
      </c>
      <c r="DX52" s="37">
        <f>IF(DX$7&gt;$L51,(((IF(Data!$C$2&gt;0,(IF(OR(DX$5=Data!$F$2,DX$5=Data!$G$2,(IF(COUNTIF(Data!$A$2:$A$939,DX$7),DX$7=(VLOOKUP(DX$7,Data!$A$2:$A$852,1,FALSE)),0))),"H",IF(AND(DX$7&gt;=$J51,DX$7&lt;=$K51),($D51*(1-$P51)/$N51),0))),IF(AND(DX$7&gt;=$J51,DX$7&lt;=$K51),(($D51-$O51)/$N51),0))))),(((IF(Data!$C$2&gt;0,(IF(OR(DX$5=Data!$F$2,DX$5=Data!$G$2,(IF(COUNTIF(Data!$A$2:$A$939,DX$7),DX$7=(VLOOKUP(DX$7,Data!$A$2:$A$852,1,FALSE)),0))),"H",IF(AND(DX$7&gt;=$J51,DX$7&lt;=$L51),($D51*$P51/$M51),0))),IF(AND(DX$7&gt;=$J51,DX$7&lt;=$L51),(($D51*$P51)/$M51),0))))))</f>
        <v>0</v>
      </c>
      <c r="DY52" s="37">
        <f>IF(DY$7&gt;$L51,(((IF(Data!$C$2&gt;0,(IF(OR(DY$5=Data!$F$2,DY$5=Data!$G$2,(IF(COUNTIF(Data!$A$2:$A$939,DY$7),DY$7=(VLOOKUP(DY$7,Data!$A$2:$A$852,1,FALSE)),0))),"H",IF(AND(DY$7&gt;=$J51,DY$7&lt;=$K51),($D51*(1-$P51)/$N51),0))),IF(AND(DY$7&gt;=$J51,DY$7&lt;=$K51),(($D51-$O51)/$N51),0))))),(((IF(Data!$C$2&gt;0,(IF(OR(DY$5=Data!$F$2,DY$5=Data!$G$2,(IF(COUNTIF(Data!$A$2:$A$939,DY$7),DY$7=(VLOOKUP(DY$7,Data!$A$2:$A$852,1,FALSE)),0))),"H",IF(AND(DY$7&gt;=$J51,DY$7&lt;=$L51),($D51*$P51/$M51),0))),IF(AND(DY$7&gt;=$J51,DY$7&lt;=$L51),(($D51*$P51)/$M51),0))))))</f>
        <v>0</v>
      </c>
      <c r="DZ52" s="37" t="str">
        <f>IF(DZ$7&gt;$L51,(((IF(Data!$C$2&gt;0,(IF(OR(DZ$5=Data!$F$2,DZ$5=Data!$G$2,(IF(COUNTIF(Data!$A$2:$A$939,DZ$7),DZ$7=(VLOOKUP(DZ$7,Data!$A$2:$A$852,1,FALSE)),0))),"H",IF(AND(DZ$7&gt;=$J51,DZ$7&lt;=$K51),($D51*(1-$P51)/$N51),0))),IF(AND(DZ$7&gt;=$J51,DZ$7&lt;=$K51),(($D51-$O51)/$N51),0))))),(((IF(Data!$C$2&gt;0,(IF(OR(DZ$5=Data!$F$2,DZ$5=Data!$G$2,(IF(COUNTIF(Data!$A$2:$A$939,DZ$7),DZ$7=(VLOOKUP(DZ$7,Data!$A$2:$A$852,1,FALSE)),0))),"H",IF(AND(DZ$7&gt;=$J51,DZ$7&lt;=$L51),($D51*$P51/$M51),0))),IF(AND(DZ$7&gt;=$J51,DZ$7&lt;=$L51),(($D51*$P51)/$M51),0))))))</f>
        <v>H</v>
      </c>
      <c r="EA52" s="37" t="str">
        <f>IF(EA$7&gt;$L51,(((IF(Data!$C$2&gt;0,(IF(OR(EA$5=Data!$F$2,EA$5=Data!$G$2,(IF(COUNTIF(Data!$A$2:$A$939,EA$7),EA$7=(VLOOKUP(EA$7,Data!$A$2:$A$852,1,FALSE)),0))),"H",IF(AND(EA$7&gt;=$J51,EA$7&lt;=$K51),($D51*(1-$P51)/$N51),0))),IF(AND(EA$7&gt;=$J51,EA$7&lt;=$K51),(($D51-$O51)/$N51),0))))),(((IF(Data!$C$2&gt;0,(IF(OR(EA$5=Data!$F$2,EA$5=Data!$G$2,(IF(COUNTIF(Data!$A$2:$A$939,EA$7),EA$7=(VLOOKUP(EA$7,Data!$A$2:$A$852,1,FALSE)),0))),"H",IF(AND(EA$7&gt;=$J51,EA$7&lt;=$L51),($D51*$P51/$M51),0))),IF(AND(EA$7&gt;=$J51,EA$7&lt;=$L51),(($D51*$P51)/$M51),0))))))</f>
        <v>H</v>
      </c>
      <c r="EB52" s="37">
        <f>IF(EB$7&gt;$L51,(((IF(Data!$C$2&gt;0,(IF(OR(EB$5=Data!$F$2,EB$5=Data!$G$2,(IF(COUNTIF(Data!$A$2:$A$939,EB$7),EB$7=(VLOOKUP(EB$7,Data!$A$2:$A$852,1,FALSE)),0))),"H",IF(AND(EB$7&gt;=$J51,EB$7&lt;=$K51),($D51*(1-$P51)/$N51),0))),IF(AND(EB$7&gt;=$J51,EB$7&lt;=$K51),(($D51-$O51)/$N51),0))))),(((IF(Data!$C$2&gt;0,(IF(OR(EB$5=Data!$F$2,EB$5=Data!$G$2,(IF(COUNTIF(Data!$A$2:$A$939,EB$7),EB$7=(VLOOKUP(EB$7,Data!$A$2:$A$852,1,FALSE)),0))),"H",IF(AND(EB$7&gt;=$J51,EB$7&lt;=$L51),($D51*$P51/$M51),0))),IF(AND(EB$7&gt;=$J51,EB$7&lt;=$L51),(($D51*$P51)/$M51),0))))))</f>
        <v>0</v>
      </c>
      <c r="EC52" s="37">
        <f>IF(EC$7&gt;$L51,(((IF(Data!$C$2&gt;0,(IF(OR(EC$5=Data!$F$2,EC$5=Data!$G$2,(IF(COUNTIF(Data!$A$2:$A$939,EC$7),EC$7=(VLOOKUP(EC$7,Data!$A$2:$A$852,1,FALSE)),0))),"H",IF(AND(EC$7&gt;=$J51,EC$7&lt;=$K51),($D51*(1-$P51)/$N51),0))),IF(AND(EC$7&gt;=$J51,EC$7&lt;=$K51),(($D51-$O51)/$N51),0))))),(((IF(Data!$C$2&gt;0,(IF(OR(EC$5=Data!$F$2,EC$5=Data!$G$2,(IF(COUNTIF(Data!$A$2:$A$939,EC$7),EC$7=(VLOOKUP(EC$7,Data!$A$2:$A$852,1,FALSE)),0))),"H",IF(AND(EC$7&gt;=$J51,EC$7&lt;=$L51),($D51*$P51/$M51),0))),IF(AND(EC$7&gt;=$J51,EC$7&lt;=$L51),(($D51*$P51)/$M51),0))))))</f>
        <v>0</v>
      </c>
      <c r="ED52" s="37">
        <f>IF(ED$7&gt;$L51,(((IF(Data!$C$2&gt;0,(IF(OR(ED$5=Data!$F$2,ED$5=Data!$G$2,(IF(COUNTIF(Data!$A$2:$A$939,ED$7),ED$7=(VLOOKUP(ED$7,Data!$A$2:$A$852,1,FALSE)),0))),"H",IF(AND(ED$7&gt;=$J51,ED$7&lt;=$K51),($D51*(1-$P51)/$N51),0))),IF(AND(ED$7&gt;=$J51,ED$7&lt;=$K51),(($D51-$O51)/$N51),0))))),(((IF(Data!$C$2&gt;0,(IF(OR(ED$5=Data!$F$2,ED$5=Data!$G$2,(IF(COUNTIF(Data!$A$2:$A$939,ED$7),ED$7=(VLOOKUP(ED$7,Data!$A$2:$A$852,1,FALSE)),0))),"H",IF(AND(ED$7&gt;=$J51,ED$7&lt;=$L51),($D51*$P51/$M51),0))),IF(AND(ED$7&gt;=$J51,ED$7&lt;=$L51),(($D51*$P51)/$M51),0))))))</f>
        <v>0</v>
      </c>
      <c r="EE52" s="37">
        <f>IF(EE$7&gt;$L51,(((IF(Data!$C$2&gt;0,(IF(OR(EE$5=Data!$F$2,EE$5=Data!$G$2,(IF(COUNTIF(Data!$A$2:$A$939,EE$7),EE$7=(VLOOKUP(EE$7,Data!$A$2:$A$852,1,FALSE)),0))),"H",IF(AND(EE$7&gt;=$J51,EE$7&lt;=$K51),($D51*(1-$P51)/$N51),0))),IF(AND(EE$7&gt;=$J51,EE$7&lt;=$K51),(($D51-$O51)/$N51),0))))),(((IF(Data!$C$2&gt;0,(IF(OR(EE$5=Data!$F$2,EE$5=Data!$G$2,(IF(COUNTIF(Data!$A$2:$A$939,EE$7),EE$7=(VLOOKUP(EE$7,Data!$A$2:$A$852,1,FALSE)),0))),"H",IF(AND(EE$7&gt;=$J51,EE$7&lt;=$L51),($D51*$P51/$M51),0))),IF(AND(EE$7&gt;=$J51,EE$7&lt;=$L51),(($D51*$P51)/$M51),0))))))</f>
        <v>0</v>
      </c>
      <c r="EF52" s="37">
        <f>IF(EF$7&gt;$L51,(((IF(Data!$C$2&gt;0,(IF(OR(EF$5=Data!$F$2,EF$5=Data!$G$2,(IF(COUNTIF(Data!$A$2:$A$939,EF$7),EF$7=(VLOOKUP(EF$7,Data!$A$2:$A$852,1,FALSE)),0))),"H",IF(AND(EF$7&gt;=$J51,EF$7&lt;=$K51),($D51*(1-$P51)/$N51),0))),IF(AND(EF$7&gt;=$J51,EF$7&lt;=$K51),(($D51-$O51)/$N51),0))))),(((IF(Data!$C$2&gt;0,(IF(OR(EF$5=Data!$F$2,EF$5=Data!$G$2,(IF(COUNTIF(Data!$A$2:$A$939,EF$7),EF$7=(VLOOKUP(EF$7,Data!$A$2:$A$852,1,FALSE)),0))),"H",IF(AND(EF$7&gt;=$J51,EF$7&lt;=$L51),($D51*$P51/$M51),0))),IF(AND(EF$7&gt;=$J51,EF$7&lt;=$L51),(($D51*$P51)/$M51),0))))))</f>
        <v>0</v>
      </c>
      <c r="EG52" s="37" t="str">
        <f>IF(EG$7&gt;$L51,(((IF(Data!$C$2&gt;0,(IF(OR(EG$5=Data!$F$2,EG$5=Data!$G$2,(IF(COUNTIF(Data!$A$2:$A$939,EG$7),EG$7=(VLOOKUP(EG$7,Data!$A$2:$A$852,1,FALSE)),0))),"H",IF(AND(EG$7&gt;=$J51,EG$7&lt;=$K51),($D51*(1-$P51)/$N51),0))),IF(AND(EG$7&gt;=$J51,EG$7&lt;=$K51),(($D51-$O51)/$N51),0))))),(((IF(Data!$C$2&gt;0,(IF(OR(EG$5=Data!$F$2,EG$5=Data!$G$2,(IF(COUNTIF(Data!$A$2:$A$939,EG$7),EG$7=(VLOOKUP(EG$7,Data!$A$2:$A$852,1,FALSE)),0))),"H",IF(AND(EG$7&gt;=$J51,EG$7&lt;=$L51),($D51*$P51/$M51),0))),IF(AND(EG$7&gt;=$J51,EG$7&lt;=$L51),(($D51*$P51)/$M51),0))))))</f>
        <v>H</v>
      </c>
      <c r="EH52" s="37" t="str">
        <f>IF(EH$7&gt;$L51,(((IF(Data!$C$2&gt;0,(IF(OR(EH$5=Data!$F$2,EH$5=Data!$G$2,(IF(COUNTIF(Data!$A$2:$A$939,EH$7),EH$7=(VLOOKUP(EH$7,Data!$A$2:$A$852,1,FALSE)),0))),"H",IF(AND(EH$7&gt;=$J51,EH$7&lt;=$K51),($D51*(1-$P51)/$N51),0))),IF(AND(EH$7&gt;=$J51,EH$7&lt;=$K51),(($D51-$O51)/$N51),0))))),(((IF(Data!$C$2&gt;0,(IF(OR(EH$5=Data!$F$2,EH$5=Data!$G$2,(IF(COUNTIF(Data!$A$2:$A$939,EH$7),EH$7=(VLOOKUP(EH$7,Data!$A$2:$A$852,1,FALSE)),0))),"H",IF(AND(EH$7&gt;=$J51,EH$7&lt;=$L51),($D51*$P51/$M51),0))),IF(AND(EH$7&gt;=$J51,EH$7&lt;=$L51),(($D51*$P51)/$M51),0))))))</f>
        <v>H</v>
      </c>
      <c r="EI52" s="37">
        <f>IF(EI$7&gt;$L51,(((IF(Data!$C$2&gt;0,(IF(OR(EI$5=Data!$F$2,EI$5=Data!$G$2,(IF(COUNTIF(Data!$A$2:$A$939,EI$7),EI$7=(VLOOKUP(EI$7,Data!$A$2:$A$852,1,FALSE)),0))),"H",IF(AND(EI$7&gt;=$J51,EI$7&lt;=$K51),($D51*(1-$P51)/$N51),0))),IF(AND(EI$7&gt;=$J51,EI$7&lt;=$K51),(($D51-$O51)/$N51),0))))),(((IF(Data!$C$2&gt;0,(IF(OR(EI$5=Data!$F$2,EI$5=Data!$G$2,(IF(COUNTIF(Data!$A$2:$A$939,EI$7),EI$7=(VLOOKUP(EI$7,Data!$A$2:$A$852,1,FALSE)),0))),"H",IF(AND(EI$7&gt;=$J51,EI$7&lt;=$L51),($D51*$P51/$M51),0))),IF(AND(EI$7&gt;=$J51,EI$7&lt;=$L51),(($D51*$P51)/$M51),0))))))</f>
        <v>0</v>
      </c>
      <c r="EJ52" s="37">
        <f>IF(EJ$7&gt;$L51,(((IF(Data!$C$2&gt;0,(IF(OR(EJ$5=Data!$F$2,EJ$5=Data!$G$2,(IF(COUNTIF(Data!$A$2:$A$939,EJ$7),EJ$7=(VLOOKUP(EJ$7,Data!$A$2:$A$852,1,FALSE)),0))),"H",IF(AND(EJ$7&gt;=$J51,EJ$7&lt;=$K51),($D51*(1-$P51)/$N51),0))),IF(AND(EJ$7&gt;=$J51,EJ$7&lt;=$K51),(($D51-$O51)/$N51),0))))),(((IF(Data!$C$2&gt;0,(IF(OR(EJ$5=Data!$F$2,EJ$5=Data!$G$2,(IF(COUNTIF(Data!$A$2:$A$939,EJ$7),EJ$7=(VLOOKUP(EJ$7,Data!$A$2:$A$852,1,FALSE)),0))),"H",IF(AND(EJ$7&gt;=$J51,EJ$7&lt;=$L51),($D51*$P51/$M51),0))),IF(AND(EJ$7&gt;=$J51,EJ$7&lt;=$L51),(($D51*$P51)/$M51),0))))))</f>
        <v>0</v>
      </c>
      <c r="EK52" s="37">
        <f>IF(EK$7&gt;$L51,(((IF(Data!$C$2&gt;0,(IF(OR(EK$5=Data!$F$2,EK$5=Data!$G$2,(IF(COUNTIF(Data!$A$2:$A$939,EK$7),EK$7=(VLOOKUP(EK$7,Data!$A$2:$A$852,1,FALSE)),0))),"H",IF(AND(EK$7&gt;=$J51,EK$7&lt;=$K51),($D51*(1-$P51)/$N51),0))),IF(AND(EK$7&gt;=$J51,EK$7&lt;=$K51),(($D51-$O51)/$N51),0))))),(((IF(Data!$C$2&gt;0,(IF(OR(EK$5=Data!$F$2,EK$5=Data!$G$2,(IF(COUNTIF(Data!$A$2:$A$939,EK$7),EK$7=(VLOOKUP(EK$7,Data!$A$2:$A$852,1,FALSE)),0))),"H",IF(AND(EK$7&gt;=$J51,EK$7&lt;=$L51),($D51*$P51/$M51),0))),IF(AND(EK$7&gt;=$J51,EK$7&lt;=$L51),(($D51*$P51)/$M51),0))))))</f>
        <v>0</v>
      </c>
      <c r="EL52" s="37">
        <f>IF(EL$7&gt;$L51,(((IF(Data!$C$2&gt;0,(IF(OR(EL$5=Data!$F$2,EL$5=Data!$G$2,(IF(COUNTIF(Data!$A$2:$A$939,EL$7),EL$7=(VLOOKUP(EL$7,Data!$A$2:$A$852,1,FALSE)),0))),"H",IF(AND(EL$7&gt;=$J51,EL$7&lt;=$K51),($D51*(1-$P51)/$N51),0))),IF(AND(EL$7&gt;=$J51,EL$7&lt;=$K51),(($D51-$O51)/$N51),0))))),(((IF(Data!$C$2&gt;0,(IF(OR(EL$5=Data!$F$2,EL$5=Data!$G$2,(IF(COUNTIF(Data!$A$2:$A$939,EL$7),EL$7=(VLOOKUP(EL$7,Data!$A$2:$A$852,1,FALSE)),0))),"H",IF(AND(EL$7&gt;=$J51,EL$7&lt;=$L51),($D51*$P51/$M51),0))),IF(AND(EL$7&gt;=$J51,EL$7&lt;=$L51),(($D51*$P51)/$M51),0))))))</f>
        <v>0</v>
      </c>
      <c r="EM52" s="37">
        <f>IF(EM$7&gt;$L51,(((IF(Data!$C$2&gt;0,(IF(OR(EM$5=Data!$F$2,EM$5=Data!$G$2,(IF(COUNTIF(Data!$A$2:$A$939,EM$7),EM$7=(VLOOKUP(EM$7,Data!$A$2:$A$852,1,FALSE)),0))),"H",IF(AND(EM$7&gt;=$J51,EM$7&lt;=$K51),($D51*(1-$P51)/$N51),0))),IF(AND(EM$7&gt;=$J51,EM$7&lt;=$K51),(($D51-$O51)/$N51),0))))),(((IF(Data!$C$2&gt;0,(IF(OR(EM$5=Data!$F$2,EM$5=Data!$G$2,(IF(COUNTIF(Data!$A$2:$A$939,EM$7),EM$7=(VLOOKUP(EM$7,Data!$A$2:$A$852,1,FALSE)),0))),"H",IF(AND(EM$7&gt;=$J51,EM$7&lt;=$L51),($D51*$P51/$M51),0))),IF(AND(EM$7&gt;=$J51,EM$7&lt;=$L51),(($D51*$P51)/$M51),0))))))</f>
        <v>0</v>
      </c>
      <c r="EN52" s="37" t="str">
        <f>IF(EN$7&gt;$L51,(((IF(Data!$C$2&gt;0,(IF(OR(EN$5=Data!$F$2,EN$5=Data!$G$2,(IF(COUNTIF(Data!$A$2:$A$939,EN$7),EN$7=(VLOOKUP(EN$7,Data!$A$2:$A$852,1,FALSE)),0))),"H",IF(AND(EN$7&gt;=$J51,EN$7&lt;=$K51),($D51*(1-$P51)/$N51),0))),IF(AND(EN$7&gt;=$J51,EN$7&lt;=$K51),(($D51-$O51)/$N51),0))))),(((IF(Data!$C$2&gt;0,(IF(OR(EN$5=Data!$F$2,EN$5=Data!$G$2,(IF(COUNTIF(Data!$A$2:$A$939,EN$7),EN$7=(VLOOKUP(EN$7,Data!$A$2:$A$852,1,FALSE)),0))),"H",IF(AND(EN$7&gt;=$J51,EN$7&lt;=$L51),($D51*$P51/$M51),0))),IF(AND(EN$7&gt;=$J51,EN$7&lt;=$L51),(($D51*$P51)/$M51),0))))))</f>
        <v>H</v>
      </c>
      <c r="EO52" s="38" t="str">
        <f>IF(EO$7&gt;$L51,(((IF(Data!$C$2&gt;0,(IF(OR(EO$5=Data!$F$2,EO$5=Data!$G$2,(IF(COUNTIF(Data!$A$2:$A$939,EO$7),EO$7=(VLOOKUP(EO$7,Data!$A$2:$A$852,1,FALSE)),0))),"H",IF(AND(EO$7&gt;=$J51,EO$7&lt;=$K51),($D51*(1-$P51)/$N51),0))),IF(AND(EO$7&gt;=$J51,EO$7&lt;=$K51),(($D51-$O51)/$N51),0))))),(((IF(Data!$C$2&gt;0,(IF(OR(EO$5=Data!$F$2,EO$5=Data!$G$2,(IF(COUNTIF(Data!$A$2:$A$939,EO$7),EO$7=(VLOOKUP(EO$7,Data!$A$2:$A$852,1,FALSE)),0))),"H",IF(AND(EO$7&gt;=$J51,EO$7&lt;=$L51),($D51*$P51/$M51),0))),IF(AND(EO$7&gt;=$J51,EO$7&lt;=$L51),(($D51*$P51)/$M51),0))))))</f>
        <v>H</v>
      </c>
      <c r="EP52" s="8" t="s">
        <v>48</v>
      </c>
      <c r="EQ52" s="18">
        <f>SUM(T52:EO52)-D51</f>
        <v>0</v>
      </c>
    </row>
    <row r="53" spans="1:147" ht="30" customHeight="1" thickTop="1">
      <c r="A53" s="370"/>
      <c r="B53" s="368"/>
      <c r="C53" s="368"/>
      <c r="D53" s="346"/>
      <c r="E53" s="350"/>
      <c r="F53" s="350"/>
      <c r="G53" s="348">
        <f>IF(F53&gt;0,(IF(E53&gt;0,IF(Data!$C$2&gt;0,((NETWORKDAYS.INTL(E53,F53,Data!$C$2,Data!$A$2:$A$1242))),((F53-E53)+1)),0)),0)</f>
        <v>0</v>
      </c>
      <c r="H53" s="346">
        <f>I53*D53</f>
        <v>0</v>
      </c>
      <c r="I53" s="362">
        <f>IF(G53&gt;0,((IF(AND(E53&lt;=$EJ$3,F53&gt;=$EJ$3),(IF(Data!$C$2&gt;0,NETWORKDAYS.INTL(E53,$EJ$3,Data!$C$2,Data!$A$2:$A$1231),$EJ$3-E53)),IF(F53&lt;=$EJ$3,G53,0)))/G53),0)</f>
        <v>0</v>
      </c>
      <c r="J53" s="350"/>
      <c r="K53" s="350">
        <f>IF(AND(P53&lt;1,P53&gt;0,J53&gt;0),ROUND((((1-P53)*(F53-E53)+$EJ$3)),0),0)</f>
        <v>0</v>
      </c>
      <c r="L53" s="350">
        <f>IF(K53&gt;=$EJ$3,$EJ$3,K53)</f>
        <v>0</v>
      </c>
      <c r="M53" s="348">
        <f>IF(L53&gt;0,(IF(J53&gt;0,IF(Data!$C$2&gt;0,((NETWORKDAYS.INTL(J53,L53,Data!$C$2,Data!$A$2:$A$1242))),((L53-J53)+1)),0)),0)</f>
        <v>0</v>
      </c>
      <c r="N53" s="348">
        <f>IF(P53=1,0,IF(L53&gt;0,(IF(J53&gt;0,IF(Data!$C$2&gt;0,(((NETWORKDAYS.INTL($EJ$3,K53,Data!$C$2,Data!$A$2:$A$1242)))-1),((-$EJ$3+K53))),0)),0))</f>
        <v>0</v>
      </c>
      <c r="O53" s="346">
        <f>P53*D53</f>
        <v>0</v>
      </c>
      <c r="P53" s="362"/>
      <c r="Q53" s="344">
        <f>IF(K53&gt;0,F53-K53,0)</f>
        <v>0</v>
      </c>
      <c r="R53" s="346">
        <f>IF(K53&gt;0,O53-H53,0)</f>
        <v>0</v>
      </c>
      <c r="S53" s="341">
        <f>IF(P53&gt;0,P53-I53,0)</f>
        <v>0</v>
      </c>
      <c r="T53" s="33">
        <f>IF(Data!$C$2&gt;0,(IF(OR(T$5=Data!$F$2,T$5=Data!$G$2,(IF(COUNTIF(Data!$A$2:$A$939,T$7),T$7=(VLOOKUP(T$7,Data!$A$2:$A$852,1,FALSE)),0))),"H",IF(AND(T$7&gt;=$E53,T$7&lt;=$F53),($D53/$G53),0))),IF(AND(T$7&gt;=$E53,T$7&lt;=$F53),($D53/$G53),0))</f>
        <v>0</v>
      </c>
      <c r="U53" s="34">
        <f>IF(Data!$C$2&gt;0,(IF(OR(U$5=Data!$F$2,U$5=Data!$G$2,(IF(COUNTIF(Data!$A$2:$A$939,U$7),U$7=(VLOOKUP(U$7,Data!$A$2:$A$852,1,FALSE)),0))),"H",IF(AND(U$7&gt;=$E53,U$7&lt;=$F53),($D53/$G53),0))),IF(AND(U$7&gt;=$E53,U$7&lt;=$F53),($D53/$G53),0))</f>
        <v>0</v>
      </c>
      <c r="V53" s="34">
        <f>IF(Data!$C$2&gt;0,(IF(OR(V$5=Data!$F$2,V$5=Data!$G$2,(IF(COUNTIF(Data!$A$2:$A$939,V$7),V$7=(VLOOKUP(V$7,Data!$A$2:$A$852,1,FALSE)),0))),"H",IF(AND(V$7&gt;=$E53,V$7&lt;=$F53),($D53/$G53),0))),IF(AND(V$7&gt;=$E53,V$7&lt;=$F53),($D53/$G53),0))</f>
        <v>0</v>
      </c>
      <c r="W53" s="34">
        <f>IF(Data!$C$2&gt;0,(IF(OR(W$5=Data!$F$2,W$5=Data!$G$2,(IF(COUNTIF(Data!$A$2:$A$939,W$7),W$7=(VLOOKUP(W$7,Data!$A$2:$A$852,1,FALSE)),0))),"H",IF(AND(W$7&gt;=$E53,W$7&lt;=$F53),($D53/$G53),0))),IF(AND(W$7&gt;=$E53,W$7&lt;=$F53),($D53/$G53),0))</f>
        <v>0</v>
      </c>
      <c r="X53" s="34">
        <f>IF(Data!$C$2&gt;0,(IF(OR(X$5=Data!$F$2,X$5=Data!$G$2,(IF(COUNTIF(Data!$A$2:$A$939,X$7),X$7=(VLOOKUP(X$7,Data!$A$2:$A$852,1,FALSE)),0))),"H",IF(AND(X$7&gt;=$E53,X$7&lt;=$F53),($D53/$G53),0))),IF(AND(X$7&gt;=$E53,X$7&lt;=$F53),($D53/$G53),0))</f>
        <v>0</v>
      </c>
      <c r="Y53" s="34" t="str">
        <f>IF(Data!$C$2&gt;0,(IF(OR(Y$5=Data!$F$2,Y$5=Data!$G$2,(IF(COUNTIF(Data!$A$2:$A$939,Y$7),Y$7=(VLOOKUP(Y$7,Data!$A$2:$A$852,1,FALSE)),0))),"H",IF(AND(Y$7&gt;=$E53,Y$7&lt;=$F53),($D53/$G53),0))),IF(AND(Y$7&gt;=$E53,Y$7&lt;=$F53),($D53/$G53),0))</f>
        <v>H</v>
      </c>
      <c r="Z53" s="34" t="str">
        <f>IF(Data!$C$2&gt;0,(IF(OR(Z$5=Data!$F$2,Z$5=Data!$G$2,(IF(COUNTIF(Data!$A$2:$A$939,Z$7),Z$7=(VLOOKUP(Z$7,Data!$A$2:$A$852,1,FALSE)),0))),"H",IF(AND(Z$7&gt;=$E53,Z$7&lt;=$F53),($D53/$G53),0))),IF(AND(Z$7&gt;=$E53,Z$7&lt;=$F53),($D53/$G53),0))</f>
        <v>H</v>
      </c>
      <c r="AA53" s="34">
        <f>IF(Data!$C$2&gt;0,(IF(OR(AA$5=Data!$F$2,AA$5=Data!$G$2,(IF(COUNTIF(Data!$A$2:$A$939,AA$7),AA$7=(VLOOKUP(AA$7,Data!$A$2:$A$852,1,FALSE)),0))),"H",IF(AND(AA$7&gt;=$E53,AA$7&lt;=$F53),($D53/$G53),0))),IF(AND(AA$7&gt;=$E53,AA$7&lt;=$F53),($D53/$G53),0))</f>
        <v>0</v>
      </c>
      <c r="AB53" s="34">
        <f>IF(Data!$C$2&gt;0,(IF(OR(AB$5=Data!$F$2,AB$5=Data!$G$2,(IF(COUNTIF(Data!$A$2:$A$939,AB$7),AB$7=(VLOOKUP(AB$7,Data!$A$2:$A$852,1,FALSE)),0))),"H",IF(AND(AB$7&gt;=$E53,AB$7&lt;=$F53),($D53/$G53),0))),IF(AND(AB$7&gt;=$E53,AB$7&lt;=$F53),($D53/$G53),0))</f>
        <v>0</v>
      </c>
      <c r="AC53" s="34">
        <f>IF(Data!$C$2&gt;0,(IF(OR(AC$5=Data!$F$2,AC$5=Data!$G$2,(IF(COUNTIF(Data!$A$2:$A$939,AC$7),AC$7=(VLOOKUP(AC$7,Data!$A$2:$A$852,1,FALSE)),0))),"H",IF(AND(AC$7&gt;=$E53,AC$7&lt;=$F53),($D53/$G53),0))),IF(AND(AC$7&gt;=$E53,AC$7&lt;=$F53),($D53/$G53),0))</f>
        <v>0</v>
      </c>
      <c r="AD53" s="34">
        <f>IF(Data!$C$2&gt;0,(IF(OR(AD$5=Data!$F$2,AD$5=Data!$G$2,(IF(COUNTIF(Data!$A$2:$A$939,AD$7),AD$7=(VLOOKUP(AD$7,Data!$A$2:$A$852,1,FALSE)),0))),"H",IF(AND(AD$7&gt;=$E53,AD$7&lt;=$F53),($D53/$G53),0))),IF(AND(AD$7&gt;=$E53,AD$7&lt;=$F53),($D53/$G53),0))</f>
        <v>0</v>
      </c>
      <c r="AE53" s="34">
        <f>IF(Data!$C$2&gt;0,(IF(OR(AE$5=Data!$F$2,AE$5=Data!$G$2,(IF(COUNTIF(Data!$A$2:$A$939,AE$7),AE$7=(VLOOKUP(AE$7,Data!$A$2:$A$852,1,FALSE)),0))),"H",IF(AND(AE$7&gt;=$E53,AE$7&lt;=$F53),($D53/$G53),0))),IF(AND(AE$7&gt;=$E53,AE$7&lt;=$F53),($D53/$G53),0))</f>
        <v>0</v>
      </c>
      <c r="AF53" s="34" t="str">
        <f>IF(Data!$C$2&gt;0,(IF(OR(AF$5=Data!$F$2,AF$5=Data!$G$2,(IF(COUNTIF(Data!$A$2:$A$939,AF$7),AF$7=(VLOOKUP(AF$7,Data!$A$2:$A$852,1,FALSE)),0))),"H",IF(AND(AF$7&gt;=$E53,AF$7&lt;=$F53),($D53/$G53),0))),IF(AND(AF$7&gt;=$E53,AF$7&lt;=$F53),($D53/$G53),0))</f>
        <v>H</v>
      </c>
      <c r="AG53" s="34" t="str">
        <f>IF(Data!$C$2&gt;0,(IF(OR(AG$5=Data!$F$2,AG$5=Data!$G$2,(IF(COUNTIF(Data!$A$2:$A$939,AG$7),AG$7=(VLOOKUP(AG$7,Data!$A$2:$A$852,1,FALSE)),0))),"H",IF(AND(AG$7&gt;=$E53,AG$7&lt;=$F53),($D53/$G53),0))),IF(AND(AG$7&gt;=$E53,AG$7&lt;=$F53),($D53/$G53),0))</f>
        <v>H</v>
      </c>
      <c r="AH53" s="34">
        <f>IF(Data!$C$2&gt;0,(IF(OR(AH$5=Data!$F$2,AH$5=Data!$G$2,(IF(COUNTIF(Data!$A$2:$A$939,AH$7),AH$7=(VLOOKUP(AH$7,Data!$A$2:$A$852,1,FALSE)),0))),"H",IF(AND(AH$7&gt;=$E53,AH$7&lt;=$F53),($D53/$G53),0))),IF(AND(AH$7&gt;=$E53,AH$7&lt;=$F53),($D53/$G53),0))</f>
        <v>0</v>
      </c>
      <c r="AI53" s="34">
        <f>IF(Data!$C$2&gt;0,(IF(OR(AI$5=Data!$F$2,AI$5=Data!$G$2,(IF(COUNTIF(Data!$A$2:$A$939,AI$7),AI$7=(VLOOKUP(AI$7,Data!$A$2:$A$852,1,FALSE)),0))),"H",IF(AND(AI$7&gt;=$E53,AI$7&lt;=$F53),($D53/$G53),0))),IF(AND(AI$7&gt;=$E53,AI$7&lt;=$F53),($D53/$G53),0))</f>
        <v>0</v>
      </c>
      <c r="AJ53" s="34">
        <f>IF(Data!$C$2&gt;0,(IF(OR(AJ$5=Data!$F$2,AJ$5=Data!$G$2,(IF(COUNTIF(Data!$A$2:$A$939,AJ$7),AJ$7=(VLOOKUP(AJ$7,Data!$A$2:$A$852,1,FALSE)),0))),"H",IF(AND(AJ$7&gt;=$E53,AJ$7&lt;=$F53),($D53/$G53),0))),IF(AND(AJ$7&gt;=$E53,AJ$7&lt;=$F53),($D53/$G53),0))</f>
        <v>0</v>
      </c>
      <c r="AK53" s="34">
        <f>IF(Data!$C$2&gt;0,(IF(OR(AK$5=Data!$F$2,AK$5=Data!$G$2,(IF(COUNTIF(Data!$A$2:$A$939,AK$7),AK$7=(VLOOKUP(AK$7,Data!$A$2:$A$852,1,FALSE)),0))),"H",IF(AND(AK$7&gt;=$E53,AK$7&lt;=$F53),($D53/$G53),0))),IF(AND(AK$7&gt;=$E53,AK$7&lt;=$F53),($D53/$G53),0))</f>
        <v>0</v>
      </c>
      <c r="AL53" s="34">
        <f>IF(Data!$C$2&gt;0,(IF(OR(AL$5=Data!$F$2,AL$5=Data!$G$2,(IF(COUNTIF(Data!$A$2:$A$939,AL$7),AL$7=(VLOOKUP(AL$7,Data!$A$2:$A$852,1,FALSE)),0))),"H",IF(AND(AL$7&gt;=$E53,AL$7&lt;=$F53),($D53/$G53),0))),IF(AND(AL$7&gt;=$E53,AL$7&lt;=$F53),($D53/$G53),0))</f>
        <v>0</v>
      </c>
      <c r="AM53" s="34" t="str">
        <f>IF(Data!$C$2&gt;0,(IF(OR(AM$5=Data!$F$2,AM$5=Data!$G$2,(IF(COUNTIF(Data!$A$2:$A$939,AM$7),AM$7=(VLOOKUP(AM$7,Data!$A$2:$A$852,1,FALSE)),0))),"H",IF(AND(AM$7&gt;=$E53,AM$7&lt;=$F53),($D53/$G53),0))),IF(AND(AM$7&gt;=$E53,AM$7&lt;=$F53),($D53/$G53),0))</f>
        <v>H</v>
      </c>
      <c r="AN53" s="34" t="str">
        <f>IF(Data!$C$2&gt;0,(IF(OR(AN$5=Data!$F$2,AN$5=Data!$G$2,(IF(COUNTIF(Data!$A$2:$A$939,AN$7),AN$7=(VLOOKUP(AN$7,Data!$A$2:$A$852,1,FALSE)),0))),"H",IF(AND(AN$7&gt;=$E53,AN$7&lt;=$F53),($D53/$G53),0))),IF(AND(AN$7&gt;=$E53,AN$7&lt;=$F53),($D53/$G53),0))</f>
        <v>H</v>
      </c>
      <c r="AO53" s="34">
        <f>IF(Data!$C$2&gt;0,(IF(OR(AO$5=Data!$F$2,AO$5=Data!$G$2,(IF(COUNTIF(Data!$A$2:$A$939,AO$7),AO$7=(VLOOKUP(AO$7,Data!$A$2:$A$852,1,FALSE)),0))),"H",IF(AND(AO$7&gt;=$E53,AO$7&lt;=$F53),($D53/$G53),0))),IF(AND(AO$7&gt;=$E53,AO$7&lt;=$F53),($D53/$G53),0))</f>
        <v>0</v>
      </c>
      <c r="AP53" s="34">
        <f>IF(Data!$C$2&gt;0,(IF(OR(AP$5=Data!$F$2,AP$5=Data!$G$2,(IF(COUNTIF(Data!$A$2:$A$939,AP$7),AP$7=(VLOOKUP(AP$7,Data!$A$2:$A$852,1,FALSE)),0))),"H",IF(AND(AP$7&gt;=$E53,AP$7&lt;=$F53),($D53/$G53),0))),IF(AND(AP$7&gt;=$E53,AP$7&lt;=$F53),($D53/$G53),0))</f>
        <v>0</v>
      </c>
      <c r="AQ53" s="34">
        <f>IF(Data!$C$2&gt;0,(IF(OR(AQ$5=Data!$F$2,AQ$5=Data!$G$2,(IF(COUNTIF(Data!$A$2:$A$939,AQ$7),AQ$7=(VLOOKUP(AQ$7,Data!$A$2:$A$852,1,FALSE)),0))),"H",IF(AND(AQ$7&gt;=$E53,AQ$7&lt;=$F53),($D53/$G53),0))),IF(AND(AQ$7&gt;=$E53,AQ$7&lt;=$F53),($D53/$G53),0))</f>
        <v>0</v>
      </c>
      <c r="AR53" s="34">
        <f>IF(Data!$C$2&gt;0,(IF(OR(AR$5=Data!$F$2,AR$5=Data!$G$2,(IF(COUNTIF(Data!$A$2:$A$939,AR$7),AR$7=(VLOOKUP(AR$7,Data!$A$2:$A$852,1,FALSE)),0))),"H",IF(AND(AR$7&gt;=$E53,AR$7&lt;=$F53),($D53/$G53),0))),IF(AND(AR$7&gt;=$E53,AR$7&lt;=$F53),($D53/$G53),0))</f>
        <v>0</v>
      </c>
      <c r="AS53" s="34">
        <f>IF(Data!$C$2&gt;0,(IF(OR(AS$5=Data!$F$2,AS$5=Data!$G$2,(IF(COUNTIF(Data!$A$2:$A$939,AS$7),AS$7=(VLOOKUP(AS$7,Data!$A$2:$A$852,1,FALSE)),0))),"H",IF(AND(AS$7&gt;=$E53,AS$7&lt;=$F53),($D53/$G53),0))),IF(AND(AS$7&gt;=$E53,AS$7&lt;=$F53),($D53/$G53),0))</f>
        <v>0</v>
      </c>
      <c r="AT53" s="34" t="str">
        <f>IF(Data!$C$2&gt;0,(IF(OR(AT$5=Data!$F$2,AT$5=Data!$G$2,(IF(COUNTIF(Data!$A$2:$A$939,AT$7),AT$7=(VLOOKUP(AT$7,Data!$A$2:$A$852,1,FALSE)),0))),"H",IF(AND(AT$7&gt;=$E53,AT$7&lt;=$F53),($D53/$G53),0))),IF(AND(AT$7&gt;=$E53,AT$7&lt;=$F53),($D53/$G53),0))</f>
        <v>H</v>
      </c>
      <c r="AU53" s="34" t="str">
        <f>IF(Data!$C$2&gt;0,(IF(OR(AU$5=Data!$F$2,AU$5=Data!$G$2,(IF(COUNTIF(Data!$A$2:$A$939,AU$7),AU$7=(VLOOKUP(AU$7,Data!$A$2:$A$852,1,FALSE)),0))),"H",IF(AND(AU$7&gt;=$E53,AU$7&lt;=$F53),($D53/$G53),0))),IF(AND(AU$7&gt;=$E53,AU$7&lt;=$F53),($D53/$G53),0))</f>
        <v>H</v>
      </c>
      <c r="AV53" s="34">
        <f>IF(Data!$C$2&gt;0,(IF(OR(AV$5=Data!$F$2,AV$5=Data!$G$2,(IF(COUNTIF(Data!$A$2:$A$939,AV$7),AV$7=(VLOOKUP(AV$7,Data!$A$2:$A$852,1,FALSE)),0))),"H",IF(AND(AV$7&gt;=$E53,AV$7&lt;=$F53),($D53/$G53),0))),IF(AND(AV$7&gt;=$E53,AV$7&lt;=$F53),($D53/$G53),0))</f>
        <v>0</v>
      </c>
      <c r="AW53" s="34">
        <f>IF(Data!$C$2&gt;0,(IF(OR(AW$5=Data!$F$2,AW$5=Data!$G$2,(IF(COUNTIF(Data!$A$2:$A$939,AW$7),AW$7=(VLOOKUP(AW$7,Data!$A$2:$A$852,1,FALSE)),0))),"H",IF(AND(AW$7&gt;=$E53,AW$7&lt;=$F53),($D53/$G53),0))),IF(AND(AW$7&gt;=$E53,AW$7&lt;=$F53),($D53/$G53),0))</f>
        <v>0</v>
      </c>
      <c r="AX53" s="34">
        <f>IF(Data!$C$2&gt;0,(IF(OR(AX$5=Data!$F$2,AX$5=Data!$G$2,(IF(COUNTIF(Data!$A$2:$A$939,AX$7),AX$7=(VLOOKUP(AX$7,Data!$A$2:$A$852,1,FALSE)),0))),"H",IF(AND(AX$7&gt;=$E53,AX$7&lt;=$F53),($D53/$G53),0))),IF(AND(AX$7&gt;=$E53,AX$7&lt;=$F53),($D53/$G53),0))</f>
        <v>0</v>
      </c>
      <c r="AY53" s="34">
        <f>IF(Data!$C$2&gt;0,(IF(OR(AY$5=Data!$F$2,AY$5=Data!$G$2,(IF(COUNTIF(Data!$A$2:$A$939,AY$7),AY$7=(VLOOKUP(AY$7,Data!$A$2:$A$852,1,FALSE)),0))),"H",IF(AND(AY$7&gt;=$E53,AY$7&lt;=$F53),($D53/$G53),0))),IF(AND(AY$7&gt;=$E53,AY$7&lt;=$F53),($D53/$G53),0))</f>
        <v>0</v>
      </c>
      <c r="AZ53" s="34">
        <f>IF(Data!$C$2&gt;0,(IF(OR(AZ$5=Data!$F$2,AZ$5=Data!$G$2,(IF(COUNTIF(Data!$A$2:$A$939,AZ$7),AZ$7=(VLOOKUP(AZ$7,Data!$A$2:$A$852,1,FALSE)),0))),"H",IF(AND(AZ$7&gt;=$E53,AZ$7&lt;=$F53),($D53/$G53),0))),IF(AND(AZ$7&gt;=$E53,AZ$7&lt;=$F53),($D53/$G53),0))</f>
        <v>0</v>
      </c>
      <c r="BA53" s="34" t="str">
        <f>IF(Data!$C$2&gt;0,(IF(OR(BA$5=Data!$F$2,BA$5=Data!$G$2,(IF(COUNTIF(Data!$A$2:$A$939,BA$7),BA$7=(VLOOKUP(BA$7,Data!$A$2:$A$852,1,FALSE)),0))),"H",IF(AND(BA$7&gt;=$E53,BA$7&lt;=$F53),($D53/$G53),0))),IF(AND(BA$7&gt;=$E53,BA$7&lt;=$F53),($D53/$G53),0))</f>
        <v>H</v>
      </c>
      <c r="BB53" s="34" t="str">
        <f>IF(Data!$C$2&gt;0,(IF(OR(BB$5=Data!$F$2,BB$5=Data!$G$2,(IF(COUNTIF(Data!$A$2:$A$939,BB$7),BB$7=(VLOOKUP(BB$7,Data!$A$2:$A$852,1,FALSE)),0))),"H",IF(AND(BB$7&gt;=$E53,BB$7&lt;=$F53),($D53/$G53),0))),IF(AND(BB$7&gt;=$E53,BB$7&lt;=$F53),($D53/$G53),0))</f>
        <v>H</v>
      </c>
      <c r="BC53" s="34">
        <f>IF(Data!$C$2&gt;0,(IF(OR(BC$5=Data!$F$2,BC$5=Data!$G$2,(IF(COUNTIF(Data!$A$2:$A$939,BC$7),BC$7=(VLOOKUP(BC$7,Data!$A$2:$A$852,1,FALSE)),0))),"H",IF(AND(BC$7&gt;=$E53,BC$7&lt;=$F53),($D53/$G53),0))),IF(AND(BC$7&gt;=$E53,BC$7&lt;=$F53),($D53/$G53),0))</f>
        <v>0</v>
      </c>
      <c r="BD53" s="34">
        <f>IF(Data!$C$2&gt;0,(IF(OR(BD$5=Data!$F$2,BD$5=Data!$G$2,(IF(COUNTIF(Data!$A$2:$A$939,BD$7),BD$7=(VLOOKUP(BD$7,Data!$A$2:$A$852,1,FALSE)),0))),"H",IF(AND(BD$7&gt;=$E53,BD$7&lt;=$F53),($D53/$G53),0))),IF(AND(BD$7&gt;=$E53,BD$7&lt;=$F53),($D53/$G53),0))</f>
        <v>0</v>
      </c>
      <c r="BE53" s="34">
        <f>IF(Data!$C$2&gt;0,(IF(OR(BE$5=Data!$F$2,BE$5=Data!$G$2,(IF(COUNTIF(Data!$A$2:$A$939,BE$7),BE$7=(VLOOKUP(BE$7,Data!$A$2:$A$852,1,FALSE)),0))),"H",IF(AND(BE$7&gt;=$E53,BE$7&lt;=$F53),($D53/$G53),0))),IF(AND(BE$7&gt;=$E53,BE$7&lt;=$F53),($D53/$G53),0))</f>
        <v>0</v>
      </c>
      <c r="BF53" s="34">
        <f>IF(Data!$C$2&gt;0,(IF(OR(BF$5=Data!$F$2,BF$5=Data!$G$2,(IF(COUNTIF(Data!$A$2:$A$939,BF$7),BF$7=(VLOOKUP(BF$7,Data!$A$2:$A$852,1,FALSE)),0))),"H",IF(AND(BF$7&gt;=$E53,BF$7&lt;=$F53),($D53/$G53),0))),IF(AND(BF$7&gt;=$E53,BF$7&lt;=$F53),($D53/$G53),0))</f>
        <v>0</v>
      </c>
      <c r="BG53" s="34">
        <f>IF(Data!$C$2&gt;0,(IF(OR(BG$5=Data!$F$2,BG$5=Data!$G$2,(IF(COUNTIF(Data!$A$2:$A$939,BG$7),BG$7=(VLOOKUP(BG$7,Data!$A$2:$A$852,1,FALSE)),0))),"H",IF(AND(BG$7&gt;=$E53,BG$7&lt;=$F53),($D53/$G53),0))),IF(AND(BG$7&gt;=$E53,BG$7&lt;=$F53),($D53/$G53),0))</f>
        <v>0</v>
      </c>
      <c r="BH53" s="34" t="str">
        <f>IF(Data!$C$2&gt;0,(IF(OR(BH$5=Data!$F$2,BH$5=Data!$G$2,(IF(COUNTIF(Data!$A$2:$A$939,BH$7),BH$7=(VLOOKUP(BH$7,Data!$A$2:$A$852,1,FALSE)),0))),"H",IF(AND(BH$7&gt;=$E53,BH$7&lt;=$F53),($D53/$G53),0))),IF(AND(BH$7&gt;=$E53,BH$7&lt;=$F53),($D53/$G53),0))</f>
        <v>H</v>
      </c>
      <c r="BI53" s="34" t="str">
        <f>IF(Data!$C$2&gt;0,(IF(OR(BI$5=Data!$F$2,BI$5=Data!$G$2,(IF(COUNTIF(Data!$A$2:$A$939,BI$7),BI$7=(VLOOKUP(BI$7,Data!$A$2:$A$852,1,FALSE)),0))),"H",IF(AND(BI$7&gt;=$E53,BI$7&lt;=$F53),($D53/$G53),0))),IF(AND(BI$7&gt;=$E53,BI$7&lt;=$F53),($D53/$G53),0))</f>
        <v>H</v>
      </c>
      <c r="BJ53" s="34">
        <f>IF(Data!$C$2&gt;0,(IF(OR(BJ$5=Data!$F$2,BJ$5=Data!$G$2,(IF(COUNTIF(Data!$A$2:$A$939,BJ$7),BJ$7=(VLOOKUP(BJ$7,Data!$A$2:$A$852,1,FALSE)),0))),"H",IF(AND(BJ$7&gt;=$E53,BJ$7&lt;=$F53),($D53/$G53),0))),IF(AND(BJ$7&gt;=$E53,BJ$7&lt;=$F53),($D53/$G53),0))</f>
        <v>0</v>
      </c>
      <c r="BK53" s="34">
        <f>IF(Data!$C$2&gt;0,(IF(OR(BK$5=Data!$F$2,BK$5=Data!$G$2,(IF(COUNTIF(Data!$A$2:$A$939,BK$7),BK$7=(VLOOKUP(BK$7,Data!$A$2:$A$852,1,FALSE)),0))),"H",IF(AND(BK$7&gt;=$E53,BK$7&lt;=$F53),($D53/$G53),0))),IF(AND(BK$7&gt;=$E53,BK$7&lt;=$F53),($D53/$G53),0))</f>
        <v>0</v>
      </c>
      <c r="BL53" s="34">
        <f>IF(Data!$C$2&gt;0,(IF(OR(BL$5=Data!$F$2,BL$5=Data!$G$2,(IF(COUNTIF(Data!$A$2:$A$939,BL$7),BL$7=(VLOOKUP(BL$7,Data!$A$2:$A$852,1,FALSE)),0))),"H",IF(AND(BL$7&gt;=$E53,BL$7&lt;=$F53),($D53/$G53),0))),IF(AND(BL$7&gt;=$E53,BL$7&lt;=$F53),($D53/$G53),0))</f>
        <v>0</v>
      </c>
      <c r="BM53" s="34">
        <f>IF(Data!$C$2&gt;0,(IF(OR(BM$5=Data!$F$2,BM$5=Data!$G$2,(IF(COUNTIF(Data!$A$2:$A$939,BM$7),BM$7=(VLOOKUP(BM$7,Data!$A$2:$A$852,1,FALSE)),0))),"H",IF(AND(BM$7&gt;=$E53,BM$7&lt;=$F53),($D53/$G53),0))),IF(AND(BM$7&gt;=$E53,BM$7&lt;=$F53),($D53/$G53),0))</f>
        <v>0</v>
      </c>
      <c r="BN53" s="34">
        <f>IF(Data!$C$2&gt;0,(IF(OR(BN$5=Data!$F$2,BN$5=Data!$G$2,(IF(COUNTIF(Data!$A$2:$A$939,BN$7),BN$7=(VLOOKUP(BN$7,Data!$A$2:$A$852,1,FALSE)),0))),"H",IF(AND(BN$7&gt;=$E53,BN$7&lt;=$F53),($D53/$G53),0))),IF(AND(BN$7&gt;=$E53,BN$7&lt;=$F53),($D53/$G53),0))</f>
        <v>0</v>
      </c>
      <c r="BO53" s="34" t="str">
        <f>IF(Data!$C$2&gt;0,(IF(OR(BO$5=Data!$F$2,BO$5=Data!$G$2,(IF(COUNTIF(Data!$A$2:$A$939,BO$7),BO$7=(VLOOKUP(BO$7,Data!$A$2:$A$852,1,FALSE)),0))),"H",IF(AND(BO$7&gt;=$E53,BO$7&lt;=$F53),($D53/$G53),0))),IF(AND(BO$7&gt;=$E53,BO$7&lt;=$F53),($D53/$G53),0))</f>
        <v>H</v>
      </c>
      <c r="BP53" s="34" t="str">
        <f>IF(Data!$C$2&gt;0,(IF(OR(BP$5=Data!$F$2,BP$5=Data!$G$2,(IF(COUNTIF(Data!$A$2:$A$939,BP$7),BP$7=(VLOOKUP(BP$7,Data!$A$2:$A$852,1,FALSE)),0))),"H",IF(AND(BP$7&gt;=$E53,BP$7&lt;=$F53),($D53/$G53),0))),IF(AND(BP$7&gt;=$E53,BP$7&lt;=$F53),($D53/$G53),0))</f>
        <v>H</v>
      </c>
      <c r="BQ53" s="34">
        <f>IF(Data!$C$2&gt;0,(IF(OR(BQ$5=Data!$F$2,BQ$5=Data!$G$2,(IF(COUNTIF(Data!$A$2:$A$939,BQ$7),BQ$7=(VLOOKUP(BQ$7,Data!$A$2:$A$852,1,FALSE)),0))),"H",IF(AND(BQ$7&gt;=$E53,BQ$7&lt;=$F53),($D53/$G53),0))),IF(AND(BQ$7&gt;=$E53,BQ$7&lt;=$F53),($D53/$G53),0))</f>
        <v>0</v>
      </c>
      <c r="BR53" s="34">
        <f>IF(Data!$C$2&gt;0,(IF(OR(BR$5=Data!$F$2,BR$5=Data!$G$2,(IF(COUNTIF(Data!$A$2:$A$939,BR$7),BR$7=(VLOOKUP(BR$7,Data!$A$2:$A$852,1,FALSE)),0))),"H",IF(AND(BR$7&gt;=$E53,BR$7&lt;=$F53),($D53/$G53),0))),IF(AND(BR$7&gt;=$E53,BR$7&lt;=$F53),($D53/$G53),0))</f>
        <v>0</v>
      </c>
      <c r="BS53" s="34">
        <f>IF(Data!$C$2&gt;0,(IF(OR(BS$5=Data!$F$2,BS$5=Data!$G$2,(IF(COUNTIF(Data!$A$2:$A$939,BS$7),BS$7=(VLOOKUP(BS$7,Data!$A$2:$A$852,1,FALSE)),0))),"H",IF(AND(BS$7&gt;=$E53,BS$7&lt;=$F53),($D53/$G53),0))),IF(AND(BS$7&gt;=$E53,BS$7&lt;=$F53),($D53/$G53),0))</f>
        <v>0</v>
      </c>
      <c r="BT53" s="34">
        <f>IF(Data!$C$2&gt;0,(IF(OR(BT$5=Data!$F$2,BT$5=Data!$G$2,(IF(COUNTIF(Data!$A$2:$A$939,BT$7),BT$7=(VLOOKUP(BT$7,Data!$A$2:$A$852,1,FALSE)),0))),"H",IF(AND(BT$7&gt;=$E53,BT$7&lt;=$F53),($D53/$G53),0))),IF(AND(BT$7&gt;=$E53,BT$7&lt;=$F53),($D53/$G53),0))</f>
        <v>0</v>
      </c>
      <c r="BU53" s="34">
        <f>IF(Data!$C$2&gt;0,(IF(OR(BU$5=Data!$F$2,BU$5=Data!$G$2,(IF(COUNTIF(Data!$A$2:$A$939,BU$7),BU$7=(VLOOKUP(BU$7,Data!$A$2:$A$852,1,FALSE)),0))),"H",IF(AND(BU$7&gt;=$E53,BU$7&lt;=$F53),($D53/$G53),0))),IF(AND(BU$7&gt;=$E53,BU$7&lt;=$F53),($D53/$G53),0))</f>
        <v>0</v>
      </c>
      <c r="BV53" s="34" t="str">
        <f>IF(Data!$C$2&gt;0,(IF(OR(BV$5=Data!$F$2,BV$5=Data!$G$2,(IF(COUNTIF(Data!$A$2:$A$939,BV$7),BV$7=(VLOOKUP(BV$7,Data!$A$2:$A$852,1,FALSE)),0))),"H",IF(AND(BV$7&gt;=$E53,BV$7&lt;=$F53),($D53/$G53),0))),IF(AND(BV$7&gt;=$E53,BV$7&lt;=$F53),($D53/$G53),0))</f>
        <v>H</v>
      </c>
      <c r="BW53" s="34" t="str">
        <f>IF(Data!$C$2&gt;0,(IF(OR(BW$5=Data!$F$2,BW$5=Data!$G$2,(IF(COUNTIF(Data!$A$2:$A$939,BW$7),BW$7=(VLOOKUP(BW$7,Data!$A$2:$A$852,1,FALSE)),0))),"H",IF(AND(BW$7&gt;=$E53,BW$7&lt;=$F53),($D53/$G53),0))),IF(AND(BW$7&gt;=$E53,BW$7&lt;=$F53),($D53/$G53),0))</f>
        <v>H</v>
      </c>
      <c r="BX53" s="34">
        <f>IF(Data!$C$2&gt;0,(IF(OR(BX$5=Data!$F$2,BX$5=Data!$G$2,(IF(COUNTIF(Data!$A$2:$A$939,BX$7),BX$7=(VLOOKUP(BX$7,Data!$A$2:$A$852,1,FALSE)),0))),"H",IF(AND(BX$7&gt;=$E53,BX$7&lt;=$F53),($D53/$G53),0))),IF(AND(BX$7&gt;=$E53,BX$7&lt;=$F53),($D53/$G53),0))</f>
        <v>0</v>
      </c>
      <c r="BY53" s="34">
        <f>IF(Data!$C$2&gt;0,(IF(OR(BY$5=Data!$F$2,BY$5=Data!$G$2,(IF(COUNTIF(Data!$A$2:$A$939,BY$7),BY$7=(VLOOKUP(BY$7,Data!$A$2:$A$852,1,FALSE)),0))),"H",IF(AND(BY$7&gt;=$E53,BY$7&lt;=$F53),($D53/$G53),0))),IF(AND(BY$7&gt;=$E53,BY$7&lt;=$F53),($D53/$G53),0))</f>
        <v>0</v>
      </c>
      <c r="BZ53" s="34">
        <f>IF(Data!$C$2&gt;0,(IF(OR(BZ$5=Data!$F$2,BZ$5=Data!$G$2,(IF(COUNTIF(Data!$A$2:$A$939,BZ$7),BZ$7=(VLOOKUP(BZ$7,Data!$A$2:$A$852,1,FALSE)),0))),"H",IF(AND(BZ$7&gt;=$E53,BZ$7&lt;=$F53),($D53/$G53),0))),IF(AND(BZ$7&gt;=$E53,BZ$7&lt;=$F53),($D53/$G53),0))</f>
        <v>0</v>
      </c>
      <c r="CA53" s="34">
        <f>IF(Data!$C$2&gt;0,(IF(OR(CA$5=Data!$F$2,CA$5=Data!$G$2,(IF(COUNTIF(Data!$A$2:$A$939,CA$7),CA$7=(VLOOKUP(CA$7,Data!$A$2:$A$852,1,FALSE)),0))),"H",IF(AND(CA$7&gt;=$E53,CA$7&lt;=$F53),($D53/$G53),0))),IF(AND(CA$7&gt;=$E53,CA$7&lt;=$F53),($D53/$G53),0))</f>
        <v>0</v>
      </c>
      <c r="CB53" s="34">
        <f>IF(Data!$C$2&gt;0,(IF(OR(CB$5=Data!$F$2,CB$5=Data!$G$2,(IF(COUNTIF(Data!$A$2:$A$939,CB$7),CB$7=(VLOOKUP(CB$7,Data!$A$2:$A$852,1,FALSE)),0))),"H",IF(AND(CB$7&gt;=$E53,CB$7&lt;=$F53),($D53/$G53),0))),IF(AND(CB$7&gt;=$E53,CB$7&lt;=$F53),($D53/$G53),0))</f>
        <v>0</v>
      </c>
      <c r="CC53" s="34" t="str">
        <f>IF(Data!$C$2&gt;0,(IF(OR(CC$5=Data!$F$2,CC$5=Data!$G$2,(IF(COUNTIF(Data!$A$2:$A$939,CC$7),CC$7=(VLOOKUP(CC$7,Data!$A$2:$A$852,1,FALSE)),0))),"H",IF(AND(CC$7&gt;=$E53,CC$7&lt;=$F53),($D53/$G53),0))),IF(AND(CC$7&gt;=$E53,CC$7&lt;=$F53),($D53/$G53),0))</f>
        <v>H</v>
      </c>
      <c r="CD53" s="34" t="str">
        <f>IF(Data!$C$2&gt;0,(IF(OR(CD$5=Data!$F$2,CD$5=Data!$G$2,(IF(COUNTIF(Data!$A$2:$A$939,CD$7),CD$7=(VLOOKUP(CD$7,Data!$A$2:$A$852,1,FALSE)),0))),"H",IF(AND(CD$7&gt;=$E53,CD$7&lt;=$F53),($D53/$G53),0))),IF(AND(CD$7&gt;=$E53,CD$7&lt;=$F53),($D53/$G53),0))</f>
        <v>H</v>
      </c>
      <c r="CE53" s="34">
        <f>IF(Data!$C$2&gt;0,(IF(OR(CE$5=Data!$F$2,CE$5=Data!$G$2,(IF(COUNTIF(Data!$A$2:$A$939,CE$7),CE$7=(VLOOKUP(CE$7,Data!$A$2:$A$852,1,FALSE)),0))),"H",IF(AND(CE$7&gt;=$E53,CE$7&lt;=$F53),($D53/$G53),0))),IF(AND(CE$7&gt;=$E53,CE$7&lt;=$F53),($D53/$G53),0))</f>
        <v>0</v>
      </c>
      <c r="CF53" s="34">
        <f>IF(Data!$C$2&gt;0,(IF(OR(CF$5=Data!$F$2,CF$5=Data!$G$2,(IF(COUNTIF(Data!$A$2:$A$939,CF$7),CF$7=(VLOOKUP(CF$7,Data!$A$2:$A$852,1,FALSE)),0))),"H",IF(AND(CF$7&gt;=$E53,CF$7&lt;=$F53),($D53/$G53),0))),IF(AND(CF$7&gt;=$E53,CF$7&lt;=$F53),($D53/$G53),0))</f>
        <v>0</v>
      </c>
      <c r="CG53" s="34">
        <f>IF(Data!$C$2&gt;0,(IF(OR(CG$5=Data!$F$2,CG$5=Data!$G$2,(IF(COUNTIF(Data!$A$2:$A$939,CG$7),CG$7=(VLOOKUP(CG$7,Data!$A$2:$A$852,1,FALSE)),0))),"H",IF(AND(CG$7&gt;=$E53,CG$7&lt;=$F53),($D53/$G53),0))),IF(AND(CG$7&gt;=$E53,CG$7&lt;=$F53),($D53/$G53),0))</f>
        <v>0</v>
      </c>
      <c r="CH53" s="34">
        <f>IF(Data!$C$2&gt;0,(IF(OR(CH$5=Data!$F$2,CH$5=Data!$G$2,(IF(COUNTIF(Data!$A$2:$A$939,CH$7),CH$7=(VLOOKUP(CH$7,Data!$A$2:$A$852,1,FALSE)),0))),"H",IF(AND(CH$7&gt;=$E53,CH$7&lt;=$F53),($D53/$G53),0))),IF(AND(CH$7&gt;=$E53,CH$7&lt;=$F53),($D53/$G53),0))</f>
        <v>0</v>
      </c>
      <c r="CI53" s="34">
        <f>IF(Data!$C$2&gt;0,(IF(OR(CI$5=Data!$F$2,CI$5=Data!$G$2,(IF(COUNTIF(Data!$A$2:$A$939,CI$7),CI$7=(VLOOKUP(CI$7,Data!$A$2:$A$852,1,FALSE)),0))),"H",IF(AND(CI$7&gt;=$E53,CI$7&lt;=$F53),($D53/$G53),0))),IF(AND(CI$7&gt;=$E53,CI$7&lt;=$F53),($D53/$G53),0))</f>
        <v>0</v>
      </c>
      <c r="CJ53" s="34" t="str">
        <f>IF(Data!$C$2&gt;0,(IF(OR(CJ$5=Data!$F$2,CJ$5=Data!$G$2,(IF(COUNTIF(Data!$A$2:$A$939,CJ$7),CJ$7=(VLOOKUP(CJ$7,Data!$A$2:$A$852,1,FALSE)),0))),"H",IF(AND(CJ$7&gt;=$E53,CJ$7&lt;=$F53),($D53/$G53),0))),IF(AND(CJ$7&gt;=$E53,CJ$7&lt;=$F53),($D53/$G53),0))</f>
        <v>H</v>
      </c>
      <c r="CK53" s="34" t="str">
        <f>IF(Data!$C$2&gt;0,(IF(OR(CK$5=Data!$F$2,CK$5=Data!$G$2,(IF(COUNTIF(Data!$A$2:$A$939,CK$7),CK$7=(VLOOKUP(CK$7,Data!$A$2:$A$852,1,FALSE)),0))),"H",IF(AND(CK$7&gt;=$E53,CK$7&lt;=$F53),($D53/$G53),0))),IF(AND(CK$7&gt;=$E53,CK$7&lt;=$F53),($D53/$G53),0))</f>
        <v>H</v>
      </c>
      <c r="CL53" s="34">
        <f>IF(Data!$C$2&gt;0,(IF(OR(CL$5=Data!$F$2,CL$5=Data!$G$2,(IF(COUNTIF(Data!$A$2:$A$939,CL$7),CL$7=(VLOOKUP(CL$7,Data!$A$2:$A$852,1,FALSE)),0))),"H",IF(AND(CL$7&gt;=$E53,CL$7&lt;=$F53),($D53/$G53),0))),IF(AND(CL$7&gt;=$E53,CL$7&lt;=$F53),($D53/$G53),0))</f>
        <v>0</v>
      </c>
      <c r="CM53" s="34">
        <f>IF(Data!$C$2&gt;0,(IF(OR(CM$5=Data!$F$2,CM$5=Data!$G$2,(IF(COUNTIF(Data!$A$2:$A$939,CM$7),CM$7=(VLOOKUP(CM$7,Data!$A$2:$A$852,1,FALSE)),0))),"H",IF(AND(CM$7&gt;=$E53,CM$7&lt;=$F53),($D53/$G53),0))),IF(AND(CM$7&gt;=$E53,CM$7&lt;=$F53),($D53/$G53),0))</f>
        <v>0</v>
      </c>
      <c r="CN53" s="34">
        <f>IF(Data!$C$2&gt;0,(IF(OR(CN$5=Data!$F$2,CN$5=Data!$G$2,(IF(COUNTIF(Data!$A$2:$A$939,CN$7),CN$7=(VLOOKUP(CN$7,Data!$A$2:$A$852,1,FALSE)),0))),"H",IF(AND(CN$7&gt;=$E53,CN$7&lt;=$F53),($D53/$G53),0))),IF(AND(CN$7&gt;=$E53,CN$7&lt;=$F53),($D53/$G53),0))</f>
        <v>0</v>
      </c>
      <c r="CO53" s="34">
        <f>IF(Data!$C$2&gt;0,(IF(OR(CO$5=Data!$F$2,CO$5=Data!$G$2,(IF(COUNTIF(Data!$A$2:$A$939,CO$7),CO$7=(VLOOKUP(CO$7,Data!$A$2:$A$852,1,FALSE)),0))),"H",IF(AND(CO$7&gt;=$E53,CO$7&lt;=$F53),($D53/$G53),0))),IF(AND(CO$7&gt;=$E53,CO$7&lt;=$F53),($D53/$G53),0))</f>
        <v>0</v>
      </c>
      <c r="CP53" s="34">
        <f>IF(Data!$C$2&gt;0,(IF(OR(CP$5=Data!$F$2,CP$5=Data!$G$2,(IF(COUNTIF(Data!$A$2:$A$939,CP$7),CP$7=(VLOOKUP(CP$7,Data!$A$2:$A$852,1,FALSE)),0))),"H",IF(AND(CP$7&gt;=$E53,CP$7&lt;=$F53),($D53/$G53),0))),IF(AND(CP$7&gt;=$E53,CP$7&lt;=$F53),($D53/$G53),0))</f>
        <v>0</v>
      </c>
      <c r="CQ53" s="34" t="str">
        <f>IF(Data!$C$2&gt;0,(IF(OR(CQ$5=Data!$F$2,CQ$5=Data!$G$2,(IF(COUNTIF(Data!$A$2:$A$939,CQ$7),CQ$7=(VLOOKUP(CQ$7,Data!$A$2:$A$852,1,FALSE)),0))),"H",IF(AND(CQ$7&gt;=$E53,CQ$7&lt;=$F53),($D53/$G53),0))),IF(AND(CQ$7&gt;=$E53,CQ$7&lt;=$F53),($D53/$G53),0))</f>
        <v>H</v>
      </c>
      <c r="CR53" s="34" t="str">
        <f>IF(Data!$C$2&gt;0,(IF(OR(CR$5=Data!$F$2,CR$5=Data!$G$2,(IF(COUNTIF(Data!$A$2:$A$939,CR$7),CR$7=(VLOOKUP(CR$7,Data!$A$2:$A$852,1,FALSE)),0))),"H",IF(AND(CR$7&gt;=$E53,CR$7&lt;=$F53),($D53/$G53),0))),IF(AND(CR$7&gt;=$E53,CR$7&lt;=$F53),($D53/$G53),0))</f>
        <v>H</v>
      </c>
      <c r="CS53" s="34">
        <f>IF(Data!$C$2&gt;0,(IF(OR(CS$5=Data!$F$2,CS$5=Data!$G$2,(IF(COUNTIF(Data!$A$2:$A$939,CS$7),CS$7=(VLOOKUP(CS$7,Data!$A$2:$A$852,1,FALSE)),0))),"H",IF(AND(CS$7&gt;=$E53,CS$7&lt;=$F53),($D53/$G53),0))),IF(AND(CS$7&gt;=$E53,CS$7&lt;=$F53),($D53/$G53),0))</f>
        <v>0</v>
      </c>
      <c r="CT53" s="34">
        <f>IF(Data!$C$2&gt;0,(IF(OR(CT$5=Data!$F$2,CT$5=Data!$G$2,(IF(COUNTIF(Data!$A$2:$A$939,CT$7),CT$7=(VLOOKUP(CT$7,Data!$A$2:$A$852,1,FALSE)),0))),"H",IF(AND(CT$7&gt;=$E53,CT$7&lt;=$F53),($D53/$G53),0))),IF(AND(CT$7&gt;=$E53,CT$7&lt;=$F53),($D53/$G53),0))</f>
        <v>0</v>
      </c>
      <c r="CU53" s="34">
        <f>IF(Data!$C$2&gt;0,(IF(OR(CU$5=Data!$F$2,CU$5=Data!$G$2,(IF(COUNTIF(Data!$A$2:$A$939,CU$7),CU$7=(VLOOKUP(CU$7,Data!$A$2:$A$852,1,FALSE)),0))),"H",IF(AND(CU$7&gt;=$E53,CU$7&lt;=$F53),($D53/$G53),0))),IF(AND(CU$7&gt;=$E53,CU$7&lt;=$F53),($D53/$G53),0))</f>
        <v>0</v>
      </c>
      <c r="CV53" s="34">
        <f>IF(Data!$C$2&gt;0,(IF(OR(CV$5=Data!$F$2,CV$5=Data!$G$2,(IF(COUNTIF(Data!$A$2:$A$939,CV$7),CV$7=(VLOOKUP(CV$7,Data!$A$2:$A$852,1,FALSE)),0))),"H",IF(AND(CV$7&gt;=$E53,CV$7&lt;=$F53),($D53/$G53),0))),IF(AND(CV$7&gt;=$E53,CV$7&lt;=$F53),($D53/$G53),0))</f>
        <v>0</v>
      </c>
      <c r="CW53" s="34">
        <f>IF(Data!$C$2&gt;0,(IF(OR(CW$5=Data!$F$2,CW$5=Data!$G$2,(IF(COUNTIF(Data!$A$2:$A$939,CW$7),CW$7=(VLOOKUP(CW$7,Data!$A$2:$A$852,1,FALSE)),0))),"H",IF(AND(CW$7&gt;=$E53,CW$7&lt;=$F53),($D53/$G53),0))),IF(AND(CW$7&gt;=$E53,CW$7&lt;=$F53),($D53/$G53),0))</f>
        <v>0</v>
      </c>
      <c r="CX53" s="34" t="str">
        <f>IF(Data!$C$2&gt;0,(IF(OR(CX$5=Data!$F$2,CX$5=Data!$G$2,(IF(COUNTIF(Data!$A$2:$A$939,CX$7),CX$7=(VLOOKUP(CX$7,Data!$A$2:$A$852,1,FALSE)),0))),"H",IF(AND(CX$7&gt;=$E53,CX$7&lt;=$F53),($D53/$G53),0))),IF(AND(CX$7&gt;=$E53,CX$7&lt;=$F53),($D53/$G53),0))</f>
        <v>H</v>
      </c>
      <c r="CY53" s="34" t="str">
        <f>IF(Data!$C$2&gt;0,(IF(OR(CY$5=Data!$F$2,CY$5=Data!$G$2,(IF(COUNTIF(Data!$A$2:$A$939,CY$7),CY$7=(VLOOKUP(CY$7,Data!$A$2:$A$852,1,FALSE)),0))),"H",IF(AND(CY$7&gt;=$E53,CY$7&lt;=$F53),($D53/$G53),0))),IF(AND(CY$7&gt;=$E53,CY$7&lt;=$F53),($D53/$G53),0))</f>
        <v>H</v>
      </c>
      <c r="CZ53" s="34">
        <f>IF(Data!$C$2&gt;0,(IF(OR(CZ$5=Data!$F$2,CZ$5=Data!$G$2,(IF(COUNTIF(Data!$A$2:$A$939,CZ$7),CZ$7=(VLOOKUP(CZ$7,Data!$A$2:$A$852,1,FALSE)),0))),"H",IF(AND(CZ$7&gt;=$E53,CZ$7&lt;=$F53),($D53/$G53),0))),IF(AND(CZ$7&gt;=$E53,CZ$7&lt;=$F53),($D53/$G53),0))</f>
        <v>0</v>
      </c>
      <c r="DA53" s="34">
        <f>IF(Data!$C$2&gt;0,(IF(OR(DA$5=Data!$F$2,DA$5=Data!$G$2,(IF(COUNTIF(Data!$A$2:$A$939,DA$7),DA$7=(VLOOKUP(DA$7,Data!$A$2:$A$852,1,FALSE)),0))),"H",IF(AND(DA$7&gt;=$E53,DA$7&lt;=$F53),($D53/$G53),0))),IF(AND(DA$7&gt;=$E53,DA$7&lt;=$F53),($D53/$G53),0))</f>
        <v>0</v>
      </c>
      <c r="DB53" s="34">
        <f>IF(Data!$C$2&gt;0,(IF(OR(DB$5=Data!$F$2,DB$5=Data!$G$2,(IF(COUNTIF(Data!$A$2:$A$939,DB$7),DB$7=(VLOOKUP(DB$7,Data!$A$2:$A$852,1,FALSE)),0))),"H",IF(AND(DB$7&gt;=$E53,DB$7&lt;=$F53),($D53/$G53),0))),IF(AND(DB$7&gt;=$E53,DB$7&lt;=$F53),($D53/$G53),0))</f>
        <v>0</v>
      </c>
      <c r="DC53" s="34">
        <f>IF(Data!$C$2&gt;0,(IF(OR(DC$5=Data!$F$2,DC$5=Data!$G$2,(IF(COUNTIF(Data!$A$2:$A$939,DC$7),DC$7=(VLOOKUP(DC$7,Data!$A$2:$A$852,1,FALSE)),0))),"H",IF(AND(DC$7&gt;=$E53,DC$7&lt;=$F53),($D53/$G53),0))),IF(AND(DC$7&gt;=$E53,DC$7&lt;=$F53),($D53/$G53),0))</f>
        <v>0</v>
      </c>
      <c r="DD53" s="34">
        <f>IF(Data!$C$2&gt;0,(IF(OR(DD$5=Data!$F$2,DD$5=Data!$G$2,(IF(COUNTIF(Data!$A$2:$A$939,DD$7),DD$7=(VLOOKUP(DD$7,Data!$A$2:$A$852,1,FALSE)),0))),"H",IF(AND(DD$7&gt;=$E53,DD$7&lt;=$F53),($D53/$G53),0))),IF(AND(DD$7&gt;=$E53,DD$7&lt;=$F53),($D53/$G53),0))</f>
        <v>0</v>
      </c>
      <c r="DE53" s="34" t="str">
        <f>IF(Data!$C$2&gt;0,(IF(OR(DE$5=Data!$F$2,DE$5=Data!$G$2,(IF(COUNTIF(Data!$A$2:$A$939,DE$7),DE$7=(VLOOKUP(DE$7,Data!$A$2:$A$852,1,FALSE)),0))),"H",IF(AND(DE$7&gt;=$E53,DE$7&lt;=$F53),($D53/$G53),0))),IF(AND(DE$7&gt;=$E53,DE$7&lt;=$F53),($D53/$G53),0))</f>
        <v>H</v>
      </c>
      <c r="DF53" s="34" t="str">
        <f>IF(Data!$C$2&gt;0,(IF(OR(DF$5=Data!$F$2,DF$5=Data!$G$2,(IF(COUNTIF(Data!$A$2:$A$939,DF$7),DF$7=(VLOOKUP(DF$7,Data!$A$2:$A$852,1,FALSE)),0))),"H",IF(AND(DF$7&gt;=$E53,DF$7&lt;=$F53),($D53/$G53),0))),IF(AND(DF$7&gt;=$E53,DF$7&lt;=$F53),($D53/$G53),0))</f>
        <v>H</v>
      </c>
      <c r="DG53" s="34">
        <f>IF(Data!$C$2&gt;0,(IF(OR(DG$5=Data!$F$2,DG$5=Data!$G$2,(IF(COUNTIF(Data!$A$2:$A$939,DG$7),DG$7=(VLOOKUP(DG$7,Data!$A$2:$A$852,1,FALSE)),0))),"H",IF(AND(DG$7&gt;=$E53,DG$7&lt;=$F53),($D53/$G53),0))),IF(AND(DG$7&gt;=$E53,DG$7&lt;=$F53),($D53/$G53),0))</f>
        <v>0</v>
      </c>
      <c r="DH53" s="34">
        <f>IF(Data!$C$2&gt;0,(IF(OR(DH$5=Data!$F$2,DH$5=Data!$G$2,(IF(COUNTIF(Data!$A$2:$A$939,DH$7),DH$7=(VLOOKUP(DH$7,Data!$A$2:$A$852,1,FALSE)),0))),"H",IF(AND(DH$7&gt;=$E53,DH$7&lt;=$F53),($D53/$G53),0))),IF(AND(DH$7&gt;=$E53,DH$7&lt;=$F53),($D53/$G53),0))</f>
        <v>0</v>
      </c>
      <c r="DI53" s="34">
        <f>IF(Data!$C$2&gt;0,(IF(OR(DI$5=Data!$F$2,DI$5=Data!$G$2,(IF(COUNTIF(Data!$A$2:$A$939,DI$7),DI$7=(VLOOKUP(DI$7,Data!$A$2:$A$852,1,FALSE)),0))),"H",IF(AND(DI$7&gt;=$E53,DI$7&lt;=$F53),($D53/$G53),0))),IF(AND(DI$7&gt;=$E53,DI$7&lt;=$F53),($D53/$G53),0))</f>
        <v>0</v>
      </c>
      <c r="DJ53" s="34">
        <f>IF(Data!$C$2&gt;0,(IF(OR(DJ$5=Data!$F$2,DJ$5=Data!$G$2,(IF(COUNTIF(Data!$A$2:$A$939,DJ$7),DJ$7=(VLOOKUP(DJ$7,Data!$A$2:$A$852,1,FALSE)),0))),"H",IF(AND(DJ$7&gt;=$E53,DJ$7&lt;=$F53),($D53/$G53),0))),IF(AND(DJ$7&gt;=$E53,DJ$7&lt;=$F53),($D53/$G53),0))</f>
        <v>0</v>
      </c>
      <c r="DK53" s="34">
        <f>IF(Data!$C$2&gt;0,(IF(OR(DK$5=Data!$F$2,DK$5=Data!$G$2,(IF(COUNTIF(Data!$A$2:$A$939,DK$7),DK$7=(VLOOKUP(DK$7,Data!$A$2:$A$852,1,FALSE)),0))),"H",IF(AND(DK$7&gt;=$E53,DK$7&lt;=$F53),($D53/$G53),0))),IF(AND(DK$7&gt;=$E53,DK$7&lt;=$F53),($D53/$G53),0))</f>
        <v>0</v>
      </c>
      <c r="DL53" s="34" t="str">
        <f>IF(Data!$C$2&gt;0,(IF(OR(DL$5=Data!$F$2,DL$5=Data!$G$2,(IF(COUNTIF(Data!$A$2:$A$939,DL$7),DL$7=(VLOOKUP(DL$7,Data!$A$2:$A$852,1,FALSE)),0))),"H",IF(AND(DL$7&gt;=$E53,DL$7&lt;=$F53),($D53/$G53),0))),IF(AND(DL$7&gt;=$E53,DL$7&lt;=$F53),($D53/$G53),0))</f>
        <v>H</v>
      </c>
      <c r="DM53" s="34" t="str">
        <f>IF(Data!$C$2&gt;0,(IF(OR(DM$5=Data!$F$2,DM$5=Data!$G$2,(IF(COUNTIF(Data!$A$2:$A$939,DM$7),DM$7=(VLOOKUP(DM$7,Data!$A$2:$A$852,1,FALSE)),0))),"H",IF(AND(DM$7&gt;=$E53,DM$7&lt;=$F53),($D53/$G53),0))),IF(AND(DM$7&gt;=$E53,DM$7&lt;=$F53),($D53/$G53),0))</f>
        <v>H</v>
      </c>
      <c r="DN53" s="34">
        <f>IF(Data!$C$2&gt;0,(IF(OR(DN$5=Data!$F$2,DN$5=Data!$G$2,(IF(COUNTIF(Data!$A$2:$A$939,DN$7),DN$7=(VLOOKUP(DN$7,Data!$A$2:$A$852,1,FALSE)),0))),"H",IF(AND(DN$7&gt;=$E53,DN$7&lt;=$F53),($D53/$G53),0))),IF(AND(DN$7&gt;=$E53,DN$7&lt;=$F53),($D53/$G53),0))</f>
        <v>0</v>
      </c>
      <c r="DO53" s="34">
        <f>IF(Data!$C$2&gt;0,(IF(OR(DO$5=Data!$F$2,DO$5=Data!$G$2,(IF(COUNTIF(Data!$A$2:$A$939,DO$7),DO$7=(VLOOKUP(DO$7,Data!$A$2:$A$852,1,FALSE)),0))),"H",IF(AND(DO$7&gt;=$E53,DO$7&lt;=$F53),($D53/$G53),0))),IF(AND(DO$7&gt;=$E53,DO$7&lt;=$F53),($D53/$G53),0))</f>
        <v>0</v>
      </c>
      <c r="DP53" s="34">
        <f>IF(Data!$C$2&gt;0,(IF(OR(DP$5=Data!$F$2,DP$5=Data!$G$2,(IF(COUNTIF(Data!$A$2:$A$939,DP$7),DP$7=(VLOOKUP(DP$7,Data!$A$2:$A$852,1,FALSE)),0))),"H",IF(AND(DP$7&gt;=$E53,DP$7&lt;=$F53),($D53/$G53),0))),IF(AND(DP$7&gt;=$E53,DP$7&lt;=$F53),($D53/$G53),0))</f>
        <v>0</v>
      </c>
      <c r="DQ53" s="34">
        <f>IF(Data!$C$2&gt;0,(IF(OR(DQ$5=Data!$F$2,DQ$5=Data!$G$2,(IF(COUNTIF(Data!$A$2:$A$939,DQ$7),DQ$7=(VLOOKUP(DQ$7,Data!$A$2:$A$852,1,FALSE)),0))),"H",IF(AND(DQ$7&gt;=$E53,DQ$7&lt;=$F53),($D53/$G53),0))),IF(AND(DQ$7&gt;=$E53,DQ$7&lt;=$F53),($D53/$G53),0))</f>
        <v>0</v>
      </c>
      <c r="DR53" s="34">
        <f>IF(Data!$C$2&gt;0,(IF(OR(DR$5=Data!$F$2,DR$5=Data!$G$2,(IF(COUNTIF(Data!$A$2:$A$939,DR$7),DR$7=(VLOOKUP(DR$7,Data!$A$2:$A$852,1,FALSE)),0))),"H",IF(AND(DR$7&gt;=$E53,DR$7&lt;=$F53),($D53/$G53),0))),IF(AND(DR$7&gt;=$E53,DR$7&lt;=$F53),($D53/$G53),0))</f>
        <v>0</v>
      </c>
      <c r="DS53" s="34" t="str">
        <f>IF(Data!$C$2&gt;0,(IF(OR(DS$5=Data!$F$2,DS$5=Data!$G$2,(IF(COUNTIF(Data!$A$2:$A$939,DS$7),DS$7=(VLOOKUP(DS$7,Data!$A$2:$A$852,1,FALSE)),0))),"H",IF(AND(DS$7&gt;=$E53,DS$7&lt;=$F53),($D53/$G53),0))),IF(AND(DS$7&gt;=$E53,DS$7&lt;=$F53),($D53/$G53),0))</f>
        <v>H</v>
      </c>
      <c r="DT53" s="34" t="str">
        <f>IF(Data!$C$2&gt;0,(IF(OR(DT$5=Data!$F$2,DT$5=Data!$G$2,(IF(COUNTIF(Data!$A$2:$A$939,DT$7),DT$7=(VLOOKUP(DT$7,Data!$A$2:$A$852,1,FALSE)),0))),"H",IF(AND(DT$7&gt;=$E53,DT$7&lt;=$F53),($D53/$G53),0))),IF(AND(DT$7&gt;=$E53,DT$7&lt;=$F53),($D53/$G53),0))</f>
        <v>H</v>
      </c>
      <c r="DU53" s="34">
        <f>IF(Data!$C$2&gt;0,(IF(OR(DU$5=Data!$F$2,DU$5=Data!$G$2,(IF(COUNTIF(Data!$A$2:$A$939,DU$7),DU$7=(VLOOKUP(DU$7,Data!$A$2:$A$852,1,FALSE)),0))),"H",IF(AND(DU$7&gt;=$E53,DU$7&lt;=$F53),($D53/$G53),0))),IF(AND(DU$7&gt;=$E53,DU$7&lt;=$F53),($D53/$G53),0))</f>
        <v>0</v>
      </c>
      <c r="DV53" s="34">
        <f>IF(Data!$C$2&gt;0,(IF(OR(DV$5=Data!$F$2,DV$5=Data!$G$2,(IF(COUNTIF(Data!$A$2:$A$939,DV$7),DV$7=(VLOOKUP(DV$7,Data!$A$2:$A$852,1,FALSE)),0))),"H",IF(AND(DV$7&gt;=$E53,DV$7&lt;=$F53),($D53/$G53),0))),IF(AND(DV$7&gt;=$E53,DV$7&lt;=$F53),($D53/$G53),0))</f>
        <v>0</v>
      </c>
      <c r="DW53" s="34">
        <f>IF(Data!$C$2&gt;0,(IF(OR(DW$5=Data!$F$2,DW$5=Data!$G$2,(IF(COUNTIF(Data!$A$2:$A$939,DW$7),DW$7=(VLOOKUP(DW$7,Data!$A$2:$A$852,1,FALSE)),0))),"H",IF(AND(DW$7&gt;=$E53,DW$7&lt;=$F53),($D53/$G53),0))),IF(AND(DW$7&gt;=$E53,DW$7&lt;=$F53),($D53/$G53),0))</f>
        <v>0</v>
      </c>
      <c r="DX53" s="34">
        <f>IF(Data!$C$2&gt;0,(IF(OR(DX$5=Data!$F$2,DX$5=Data!$G$2,(IF(COUNTIF(Data!$A$2:$A$939,DX$7),DX$7=(VLOOKUP(DX$7,Data!$A$2:$A$852,1,FALSE)),0))),"H",IF(AND(DX$7&gt;=$E53,DX$7&lt;=$F53),($D53/$G53),0))),IF(AND(DX$7&gt;=$E53,DX$7&lt;=$F53),($D53/$G53),0))</f>
        <v>0</v>
      </c>
      <c r="DY53" s="34">
        <f>IF(Data!$C$2&gt;0,(IF(OR(DY$5=Data!$F$2,DY$5=Data!$G$2,(IF(COUNTIF(Data!$A$2:$A$939,DY$7),DY$7=(VLOOKUP(DY$7,Data!$A$2:$A$852,1,FALSE)),0))),"H",IF(AND(DY$7&gt;=$E53,DY$7&lt;=$F53),($D53/$G53),0))),IF(AND(DY$7&gt;=$E53,DY$7&lt;=$F53),($D53/$G53),0))</f>
        <v>0</v>
      </c>
      <c r="DZ53" s="34" t="str">
        <f>IF(Data!$C$2&gt;0,(IF(OR(DZ$5=Data!$F$2,DZ$5=Data!$G$2,(IF(COUNTIF(Data!$A$2:$A$939,DZ$7),DZ$7=(VLOOKUP(DZ$7,Data!$A$2:$A$852,1,FALSE)),0))),"H",IF(AND(DZ$7&gt;=$E53,DZ$7&lt;=$F53),($D53/$G53),0))),IF(AND(DZ$7&gt;=$E53,DZ$7&lt;=$F53),($D53/$G53),0))</f>
        <v>H</v>
      </c>
      <c r="EA53" s="34" t="str">
        <f>IF(Data!$C$2&gt;0,(IF(OR(EA$5=Data!$F$2,EA$5=Data!$G$2,(IF(COUNTIF(Data!$A$2:$A$939,EA$7),EA$7=(VLOOKUP(EA$7,Data!$A$2:$A$852,1,FALSE)),0))),"H",IF(AND(EA$7&gt;=$E53,EA$7&lt;=$F53),($D53/$G53),0))),IF(AND(EA$7&gt;=$E53,EA$7&lt;=$F53),($D53/$G53),0))</f>
        <v>H</v>
      </c>
      <c r="EB53" s="34">
        <f>IF(Data!$C$2&gt;0,(IF(OR(EB$5=Data!$F$2,EB$5=Data!$G$2,(IF(COUNTIF(Data!$A$2:$A$939,EB$7),EB$7=(VLOOKUP(EB$7,Data!$A$2:$A$852,1,FALSE)),0))),"H",IF(AND(EB$7&gt;=$E53,EB$7&lt;=$F53),($D53/$G53),0))),IF(AND(EB$7&gt;=$E53,EB$7&lt;=$F53),($D53/$G53),0))</f>
        <v>0</v>
      </c>
      <c r="EC53" s="34">
        <f>IF(Data!$C$2&gt;0,(IF(OR(EC$5=Data!$F$2,EC$5=Data!$G$2,(IF(COUNTIF(Data!$A$2:$A$939,EC$7),EC$7=(VLOOKUP(EC$7,Data!$A$2:$A$852,1,FALSE)),0))),"H",IF(AND(EC$7&gt;=$E53,EC$7&lt;=$F53),($D53/$G53),0))),IF(AND(EC$7&gt;=$E53,EC$7&lt;=$F53),($D53/$G53),0))</f>
        <v>0</v>
      </c>
      <c r="ED53" s="34">
        <f>IF(Data!$C$2&gt;0,(IF(OR(ED$5=Data!$F$2,ED$5=Data!$G$2,(IF(COUNTIF(Data!$A$2:$A$939,ED$7),ED$7=(VLOOKUP(ED$7,Data!$A$2:$A$852,1,FALSE)),0))),"H",IF(AND(ED$7&gt;=$E53,ED$7&lt;=$F53),($D53/$G53),0))),IF(AND(ED$7&gt;=$E53,ED$7&lt;=$F53),($D53/$G53),0))</f>
        <v>0</v>
      </c>
      <c r="EE53" s="34">
        <f>IF(Data!$C$2&gt;0,(IF(OR(EE$5=Data!$F$2,EE$5=Data!$G$2,(IF(COUNTIF(Data!$A$2:$A$939,EE$7),EE$7=(VLOOKUP(EE$7,Data!$A$2:$A$852,1,FALSE)),0))),"H",IF(AND(EE$7&gt;=$E53,EE$7&lt;=$F53),($D53/$G53),0))),IF(AND(EE$7&gt;=$E53,EE$7&lt;=$F53),($D53/$G53),0))</f>
        <v>0</v>
      </c>
      <c r="EF53" s="34">
        <f>IF(Data!$C$2&gt;0,(IF(OR(EF$5=Data!$F$2,EF$5=Data!$G$2,(IF(COUNTIF(Data!$A$2:$A$939,EF$7),EF$7=(VLOOKUP(EF$7,Data!$A$2:$A$852,1,FALSE)),0))),"H",IF(AND(EF$7&gt;=$E53,EF$7&lt;=$F53),($D53/$G53),0))),IF(AND(EF$7&gt;=$E53,EF$7&lt;=$F53),($D53/$G53),0))</f>
        <v>0</v>
      </c>
      <c r="EG53" s="34" t="str">
        <f>IF(Data!$C$2&gt;0,(IF(OR(EG$5=Data!$F$2,EG$5=Data!$G$2,(IF(COUNTIF(Data!$A$2:$A$939,EG$7),EG$7=(VLOOKUP(EG$7,Data!$A$2:$A$852,1,FALSE)),0))),"H",IF(AND(EG$7&gt;=$E53,EG$7&lt;=$F53),($D53/$G53),0))),IF(AND(EG$7&gt;=$E53,EG$7&lt;=$F53),($D53/$G53),0))</f>
        <v>H</v>
      </c>
      <c r="EH53" s="34" t="str">
        <f>IF(Data!$C$2&gt;0,(IF(OR(EH$5=Data!$F$2,EH$5=Data!$G$2,(IF(COUNTIF(Data!$A$2:$A$939,EH$7),EH$7=(VLOOKUP(EH$7,Data!$A$2:$A$852,1,FALSE)),0))),"H",IF(AND(EH$7&gt;=$E53,EH$7&lt;=$F53),($D53/$G53),0))),IF(AND(EH$7&gt;=$E53,EH$7&lt;=$F53),($D53/$G53),0))</f>
        <v>H</v>
      </c>
      <c r="EI53" s="34">
        <f>IF(Data!$C$2&gt;0,(IF(OR(EI$5=Data!$F$2,EI$5=Data!$G$2,(IF(COUNTIF(Data!$A$2:$A$939,EI$7),EI$7=(VLOOKUP(EI$7,Data!$A$2:$A$852,1,FALSE)),0))),"H",IF(AND(EI$7&gt;=$E53,EI$7&lt;=$F53),($D53/$G53),0))),IF(AND(EI$7&gt;=$E53,EI$7&lt;=$F53),($D53/$G53),0))</f>
        <v>0</v>
      </c>
      <c r="EJ53" s="34">
        <f>IF(Data!$C$2&gt;0,(IF(OR(EJ$5=Data!$F$2,EJ$5=Data!$G$2,(IF(COUNTIF(Data!$A$2:$A$939,EJ$7),EJ$7=(VLOOKUP(EJ$7,Data!$A$2:$A$852,1,FALSE)),0))),"H",IF(AND(EJ$7&gt;=$E53,EJ$7&lt;=$F53),($D53/$G53),0))),IF(AND(EJ$7&gt;=$E53,EJ$7&lt;=$F53),($D53/$G53),0))</f>
        <v>0</v>
      </c>
      <c r="EK53" s="34">
        <f>IF(Data!$C$2&gt;0,(IF(OR(EK$5=Data!$F$2,EK$5=Data!$G$2,(IF(COUNTIF(Data!$A$2:$A$939,EK$7),EK$7=(VLOOKUP(EK$7,Data!$A$2:$A$852,1,FALSE)),0))),"H",IF(AND(EK$7&gt;=$E53,EK$7&lt;=$F53),($D53/$G53),0))),IF(AND(EK$7&gt;=$E53,EK$7&lt;=$F53),($D53/$G53),0))</f>
        <v>0</v>
      </c>
      <c r="EL53" s="34">
        <f>IF(Data!$C$2&gt;0,(IF(OR(EL$5=Data!$F$2,EL$5=Data!$G$2,(IF(COUNTIF(Data!$A$2:$A$939,EL$7),EL$7=(VLOOKUP(EL$7,Data!$A$2:$A$852,1,FALSE)),0))),"H",IF(AND(EL$7&gt;=$E53,EL$7&lt;=$F53),($D53/$G53),0))),IF(AND(EL$7&gt;=$E53,EL$7&lt;=$F53),($D53/$G53),0))</f>
        <v>0</v>
      </c>
      <c r="EM53" s="34">
        <f>IF(Data!$C$2&gt;0,(IF(OR(EM$5=Data!$F$2,EM$5=Data!$G$2,(IF(COUNTIF(Data!$A$2:$A$939,EM$7),EM$7=(VLOOKUP(EM$7,Data!$A$2:$A$852,1,FALSE)),0))),"H",IF(AND(EM$7&gt;=$E53,EM$7&lt;=$F53),($D53/$G53),0))),IF(AND(EM$7&gt;=$E53,EM$7&lt;=$F53),($D53/$G53),0))</f>
        <v>0</v>
      </c>
      <c r="EN53" s="34" t="str">
        <f>IF(Data!$C$2&gt;0,(IF(OR(EN$5=Data!$F$2,EN$5=Data!$G$2,(IF(COUNTIF(Data!$A$2:$A$939,EN$7),EN$7=(VLOOKUP(EN$7,Data!$A$2:$A$852,1,FALSE)),0))),"H",IF(AND(EN$7&gt;=$E53,EN$7&lt;=$F53),($D53/$G53),0))),IF(AND(EN$7&gt;=$E53,EN$7&lt;=$F53),($D53/$G53),0))</f>
        <v>H</v>
      </c>
      <c r="EO53" s="35" t="str">
        <f>IF(Data!$C$2&gt;0,(IF(OR(EO$5=Data!$F$2,EO$5=Data!$G$2,(IF(COUNTIF(Data!$A$2:$A$939,EO$7),EO$7=(VLOOKUP(EO$7,Data!$A$2:$A$852,1,FALSE)),0))),"H",IF(AND(EO$7&gt;=$E53,EO$7&lt;=$F53),($D53/$G53),0))),IF(AND(EO$7&gt;=$E53,EO$7&lt;=$F53),($D53/$G53),0))</f>
        <v>H</v>
      </c>
      <c r="EP53" s="8" t="s">
        <v>47</v>
      </c>
      <c r="EQ53" s="18">
        <f>SUM(T53:EO53)-D53</f>
        <v>0</v>
      </c>
    </row>
    <row r="54" spans="1:147" ht="30" customHeight="1" thickBot="1">
      <c r="A54" s="385"/>
      <c r="B54" s="369"/>
      <c r="C54" s="369"/>
      <c r="D54" s="347"/>
      <c r="E54" s="366"/>
      <c r="F54" s="366"/>
      <c r="G54" s="373"/>
      <c r="H54" s="347"/>
      <c r="I54" s="363"/>
      <c r="J54" s="366"/>
      <c r="K54" s="366"/>
      <c r="L54" s="366"/>
      <c r="M54" s="373"/>
      <c r="N54" s="373"/>
      <c r="O54" s="347"/>
      <c r="P54" s="363"/>
      <c r="Q54" s="345"/>
      <c r="R54" s="347"/>
      <c r="S54" s="342"/>
      <c r="T54" s="36">
        <f>IF(T$7&gt;$L53,(((IF(Data!$C$2&gt;0,(IF(OR(T$5=Data!$F$2,T$5=Data!$G$2,(IF(COUNTIF(Data!$A$2:$A$939,T$7),T$7=(VLOOKUP(T$7,Data!$A$2:$A$852,1,FALSE)),0))),"H",IF(AND(T$7&gt;=$J53,T$7&lt;=$K53),($D53*(1-$P53)/$N53),0))),IF(AND(T$7&gt;=$J53,T$7&lt;=$K53),(($D53-$O53)/$N53),0))))),(((IF(Data!$C$2&gt;0,(IF(OR(T$5=Data!$F$2,T$5=Data!$G$2,(IF(COUNTIF(Data!$A$2:$A$939,T$7),T$7=(VLOOKUP(T$7,Data!$A$2:$A$852,1,FALSE)),0))),"H",IF(AND(T$7&gt;=$J53,T$7&lt;=$L53),($D53*$P53/$M53),0))),IF(AND(T$7&gt;=$J53,T$7&lt;=$L53),(($D53*$P53)/$M53),0))))))</f>
        <v>0</v>
      </c>
      <c r="U54" s="37">
        <f>IF(U$7&gt;$L53,(((IF(Data!$C$2&gt;0,(IF(OR(U$5=Data!$F$2,U$5=Data!$G$2,(IF(COUNTIF(Data!$A$2:$A$939,U$7),U$7=(VLOOKUP(U$7,Data!$A$2:$A$852,1,FALSE)),0))),"H",IF(AND(U$7&gt;=$J53,U$7&lt;=$K53),($D53*(1-$P53)/$N53),0))),IF(AND(U$7&gt;=$J53,U$7&lt;=$K53),(($D53-$O53)/$N53),0))))),(((IF(Data!$C$2&gt;0,(IF(OR(U$5=Data!$F$2,U$5=Data!$G$2,(IF(COUNTIF(Data!$A$2:$A$939,U$7),U$7=(VLOOKUP(U$7,Data!$A$2:$A$852,1,FALSE)),0))),"H",IF(AND(U$7&gt;=$J53,U$7&lt;=$L53),($D53*$P53/$M53),0))),IF(AND(U$7&gt;=$J53,U$7&lt;=$L53),(($D53*$P53)/$M53),0))))))</f>
        <v>0</v>
      </c>
      <c r="V54" s="37">
        <f>IF(V$7&gt;$L53,(((IF(Data!$C$2&gt;0,(IF(OR(V$5=Data!$F$2,V$5=Data!$G$2,(IF(COUNTIF(Data!$A$2:$A$939,V$7),V$7=(VLOOKUP(V$7,Data!$A$2:$A$852,1,FALSE)),0))),"H",IF(AND(V$7&gt;=$J53,V$7&lt;=$K53),($D53*(1-$P53)/$N53),0))),IF(AND(V$7&gt;=$J53,V$7&lt;=$K53),(($D53-$O53)/$N53),0))))),(((IF(Data!$C$2&gt;0,(IF(OR(V$5=Data!$F$2,V$5=Data!$G$2,(IF(COUNTIF(Data!$A$2:$A$939,V$7),V$7=(VLOOKUP(V$7,Data!$A$2:$A$852,1,FALSE)),0))),"H",IF(AND(V$7&gt;=$J53,V$7&lt;=$L53),($D53*$P53/$M53),0))),IF(AND(V$7&gt;=$J53,V$7&lt;=$L53),(($D53*$P53)/$M53),0))))))</f>
        <v>0</v>
      </c>
      <c r="W54" s="37">
        <f>IF(W$7&gt;$L53,(((IF(Data!$C$2&gt;0,(IF(OR(W$5=Data!$F$2,W$5=Data!$G$2,(IF(COUNTIF(Data!$A$2:$A$939,W$7),W$7=(VLOOKUP(W$7,Data!$A$2:$A$852,1,FALSE)),0))),"H",IF(AND(W$7&gt;=$J53,W$7&lt;=$K53),($D53*(1-$P53)/$N53),0))),IF(AND(W$7&gt;=$J53,W$7&lt;=$K53),(($D53-$O53)/$N53),0))))),(((IF(Data!$C$2&gt;0,(IF(OR(W$5=Data!$F$2,W$5=Data!$G$2,(IF(COUNTIF(Data!$A$2:$A$939,W$7),W$7=(VLOOKUP(W$7,Data!$A$2:$A$852,1,FALSE)),0))),"H",IF(AND(W$7&gt;=$J53,W$7&lt;=$L53),($D53*$P53/$M53),0))),IF(AND(W$7&gt;=$J53,W$7&lt;=$L53),(($D53*$P53)/$M53),0))))))</f>
        <v>0</v>
      </c>
      <c r="X54" s="37">
        <f>IF(X$7&gt;$L53,(((IF(Data!$C$2&gt;0,(IF(OR(X$5=Data!$F$2,X$5=Data!$G$2,(IF(COUNTIF(Data!$A$2:$A$939,X$7),X$7=(VLOOKUP(X$7,Data!$A$2:$A$852,1,FALSE)),0))),"H",IF(AND(X$7&gt;=$J53,X$7&lt;=$K53),($D53*(1-$P53)/$N53),0))),IF(AND(X$7&gt;=$J53,X$7&lt;=$K53),(($D53-$O53)/$N53),0))))),(((IF(Data!$C$2&gt;0,(IF(OR(X$5=Data!$F$2,X$5=Data!$G$2,(IF(COUNTIF(Data!$A$2:$A$939,X$7),X$7=(VLOOKUP(X$7,Data!$A$2:$A$852,1,FALSE)),0))),"H",IF(AND(X$7&gt;=$J53,X$7&lt;=$L53),($D53*$P53/$M53),0))),IF(AND(X$7&gt;=$J53,X$7&lt;=$L53),(($D53*$P53)/$M53),0))))))</f>
        <v>0</v>
      </c>
      <c r="Y54" s="37" t="str">
        <f>IF(Y$7&gt;$L53,(((IF(Data!$C$2&gt;0,(IF(OR(Y$5=Data!$F$2,Y$5=Data!$G$2,(IF(COUNTIF(Data!$A$2:$A$939,Y$7),Y$7=(VLOOKUP(Y$7,Data!$A$2:$A$852,1,FALSE)),0))),"H",IF(AND(Y$7&gt;=$J53,Y$7&lt;=$K53),($D53*(1-$P53)/$N53),0))),IF(AND(Y$7&gt;=$J53,Y$7&lt;=$K53),(($D53-$O53)/$N53),0))))),(((IF(Data!$C$2&gt;0,(IF(OR(Y$5=Data!$F$2,Y$5=Data!$G$2,(IF(COUNTIF(Data!$A$2:$A$939,Y$7),Y$7=(VLOOKUP(Y$7,Data!$A$2:$A$852,1,FALSE)),0))),"H",IF(AND(Y$7&gt;=$J53,Y$7&lt;=$L53),($D53*$P53/$M53),0))),IF(AND(Y$7&gt;=$J53,Y$7&lt;=$L53),(($D53*$P53)/$M53),0))))))</f>
        <v>H</v>
      </c>
      <c r="Z54" s="37" t="str">
        <f>IF(Z$7&gt;$L53,(((IF(Data!$C$2&gt;0,(IF(OR(Z$5=Data!$F$2,Z$5=Data!$G$2,(IF(COUNTIF(Data!$A$2:$A$939,Z$7),Z$7=(VLOOKUP(Z$7,Data!$A$2:$A$852,1,FALSE)),0))),"H",IF(AND(Z$7&gt;=$J53,Z$7&lt;=$K53),($D53*(1-$P53)/$N53),0))),IF(AND(Z$7&gt;=$J53,Z$7&lt;=$K53),(($D53-$O53)/$N53),0))))),(((IF(Data!$C$2&gt;0,(IF(OR(Z$5=Data!$F$2,Z$5=Data!$G$2,(IF(COUNTIF(Data!$A$2:$A$939,Z$7),Z$7=(VLOOKUP(Z$7,Data!$A$2:$A$852,1,FALSE)),0))),"H",IF(AND(Z$7&gt;=$J53,Z$7&lt;=$L53),($D53*$P53/$M53),0))),IF(AND(Z$7&gt;=$J53,Z$7&lt;=$L53),(($D53*$P53)/$M53),0))))))</f>
        <v>H</v>
      </c>
      <c r="AA54" s="37">
        <f>IF(AA$7&gt;$L53,(((IF(Data!$C$2&gt;0,(IF(OR(AA$5=Data!$F$2,AA$5=Data!$G$2,(IF(COUNTIF(Data!$A$2:$A$939,AA$7),AA$7=(VLOOKUP(AA$7,Data!$A$2:$A$852,1,FALSE)),0))),"H",IF(AND(AA$7&gt;=$J53,AA$7&lt;=$K53),($D53*(1-$P53)/$N53),0))),IF(AND(AA$7&gt;=$J53,AA$7&lt;=$K53),(($D53-$O53)/$N53),0))))),(((IF(Data!$C$2&gt;0,(IF(OR(AA$5=Data!$F$2,AA$5=Data!$G$2,(IF(COUNTIF(Data!$A$2:$A$939,AA$7),AA$7=(VLOOKUP(AA$7,Data!$A$2:$A$852,1,FALSE)),0))),"H",IF(AND(AA$7&gt;=$J53,AA$7&lt;=$L53),($D53*$P53/$M53),0))),IF(AND(AA$7&gt;=$J53,AA$7&lt;=$L53),(($D53*$P53)/$M53),0))))))</f>
        <v>0</v>
      </c>
      <c r="AB54" s="37">
        <f>IF(AB$7&gt;$L53,(((IF(Data!$C$2&gt;0,(IF(OR(AB$5=Data!$F$2,AB$5=Data!$G$2,(IF(COUNTIF(Data!$A$2:$A$939,AB$7),AB$7=(VLOOKUP(AB$7,Data!$A$2:$A$852,1,FALSE)),0))),"H",IF(AND(AB$7&gt;=$J53,AB$7&lt;=$K53),($D53*(1-$P53)/$N53),0))),IF(AND(AB$7&gt;=$J53,AB$7&lt;=$K53),(($D53-$O53)/$N53),0))))),(((IF(Data!$C$2&gt;0,(IF(OR(AB$5=Data!$F$2,AB$5=Data!$G$2,(IF(COUNTIF(Data!$A$2:$A$939,AB$7),AB$7=(VLOOKUP(AB$7,Data!$A$2:$A$852,1,FALSE)),0))),"H",IF(AND(AB$7&gt;=$J53,AB$7&lt;=$L53),($D53*$P53/$M53),0))),IF(AND(AB$7&gt;=$J53,AB$7&lt;=$L53),(($D53*$P53)/$M53),0))))))</f>
        <v>0</v>
      </c>
      <c r="AC54" s="37">
        <f>IF(AC$7&gt;$L53,(((IF(Data!$C$2&gt;0,(IF(OR(AC$5=Data!$F$2,AC$5=Data!$G$2,(IF(COUNTIF(Data!$A$2:$A$939,AC$7),AC$7=(VLOOKUP(AC$7,Data!$A$2:$A$852,1,FALSE)),0))),"H",IF(AND(AC$7&gt;=$J53,AC$7&lt;=$K53),($D53*(1-$P53)/$N53),0))),IF(AND(AC$7&gt;=$J53,AC$7&lt;=$K53),(($D53-$O53)/$N53),0))))),(((IF(Data!$C$2&gt;0,(IF(OR(AC$5=Data!$F$2,AC$5=Data!$G$2,(IF(COUNTIF(Data!$A$2:$A$939,AC$7),AC$7=(VLOOKUP(AC$7,Data!$A$2:$A$852,1,FALSE)),0))),"H",IF(AND(AC$7&gt;=$J53,AC$7&lt;=$L53),($D53*$P53/$M53),0))),IF(AND(AC$7&gt;=$J53,AC$7&lt;=$L53),(($D53*$P53)/$M53),0))))))</f>
        <v>0</v>
      </c>
      <c r="AD54" s="37">
        <f>IF(AD$7&gt;$L53,(((IF(Data!$C$2&gt;0,(IF(OR(AD$5=Data!$F$2,AD$5=Data!$G$2,(IF(COUNTIF(Data!$A$2:$A$939,AD$7),AD$7=(VLOOKUP(AD$7,Data!$A$2:$A$852,1,FALSE)),0))),"H",IF(AND(AD$7&gt;=$J53,AD$7&lt;=$K53),($D53*(1-$P53)/$N53),0))),IF(AND(AD$7&gt;=$J53,AD$7&lt;=$K53),(($D53-$O53)/$N53),0))))),(((IF(Data!$C$2&gt;0,(IF(OR(AD$5=Data!$F$2,AD$5=Data!$G$2,(IF(COUNTIF(Data!$A$2:$A$939,AD$7),AD$7=(VLOOKUP(AD$7,Data!$A$2:$A$852,1,FALSE)),0))),"H",IF(AND(AD$7&gt;=$J53,AD$7&lt;=$L53),($D53*$P53/$M53),0))),IF(AND(AD$7&gt;=$J53,AD$7&lt;=$L53),(($D53*$P53)/$M53),0))))))</f>
        <v>0</v>
      </c>
      <c r="AE54" s="37">
        <f>IF(AE$7&gt;$L53,(((IF(Data!$C$2&gt;0,(IF(OR(AE$5=Data!$F$2,AE$5=Data!$G$2,(IF(COUNTIF(Data!$A$2:$A$939,AE$7),AE$7=(VLOOKUP(AE$7,Data!$A$2:$A$852,1,FALSE)),0))),"H",IF(AND(AE$7&gt;=$J53,AE$7&lt;=$K53),($D53*(1-$P53)/$N53),0))),IF(AND(AE$7&gt;=$J53,AE$7&lt;=$K53),(($D53-$O53)/$N53),0))))),(((IF(Data!$C$2&gt;0,(IF(OR(AE$5=Data!$F$2,AE$5=Data!$G$2,(IF(COUNTIF(Data!$A$2:$A$939,AE$7),AE$7=(VLOOKUP(AE$7,Data!$A$2:$A$852,1,FALSE)),0))),"H",IF(AND(AE$7&gt;=$J53,AE$7&lt;=$L53),($D53*$P53/$M53),0))),IF(AND(AE$7&gt;=$J53,AE$7&lt;=$L53),(($D53*$P53)/$M53),0))))))</f>
        <v>0</v>
      </c>
      <c r="AF54" s="37" t="str">
        <f>IF(AF$7&gt;$L53,(((IF(Data!$C$2&gt;0,(IF(OR(AF$5=Data!$F$2,AF$5=Data!$G$2,(IF(COUNTIF(Data!$A$2:$A$939,AF$7),AF$7=(VLOOKUP(AF$7,Data!$A$2:$A$852,1,FALSE)),0))),"H",IF(AND(AF$7&gt;=$J53,AF$7&lt;=$K53),($D53*(1-$P53)/$N53),0))),IF(AND(AF$7&gt;=$J53,AF$7&lt;=$K53),(($D53-$O53)/$N53),0))))),(((IF(Data!$C$2&gt;0,(IF(OR(AF$5=Data!$F$2,AF$5=Data!$G$2,(IF(COUNTIF(Data!$A$2:$A$939,AF$7),AF$7=(VLOOKUP(AF$7,Data!$A$2:$A$852,1,FALSE)),0))),"H",IF(AND(AF$7&gt;=$J53,AF$7&lt;=$L53),($D53*$P53/$M53),0))),IF(AND(AF$7&gt;=$J53,AF$7&lt;=$L53),(($D53*$P53)/$M53),0))))))</f>
        <v>H</v>
      </c>
      <c r="AG54" s="37" t="str">
        <f>IF(AG$7&gt;$L53,(((IF(Data!$C$2&gt;0,(IF(OR(AG$5=Data!$F$2,AG$5=Data!$G$2,(IF(COUNTIF(Data!$A$2:$A$939,AG$7),AG$7=(VLOOKUP(AG$7,Data!$A$2:$A$852,1,FALSE)),0))),"H",IF(AND(AG$7&gt;=$J53,AG$7&lt;=$K53),($D53*(1-$P53)/$N53),0))),IF(AND(AG$7&gt;=$J53,AG$7&lt;=$K53),(($D53-$O53)/$N53),0))))),(((IF(Data!$C$2&gt;0,(IF(OR(AG$5=Data!$F$2,AG$5=Data!$G$2,(IF(COUNTIF(Data!$A$2:$A$939,AG$7),AG$7=(VLOOKUP(AG$7,Data!$A$2:$A$852,1,FALSE)),0))),"H",IF(AND(AG$7&gt;=$J53,AG$7&lt;=$L53),($D53*$P53/$M53),0))),IF(AND(AG$7&gt;=$J53,AG$7&lt;=$L53),(($D53*$P53)/$M53),0))))))</f>
        <v>H</v>
      </c>
      <c r="AH54" s="37">
        <f>IF(AH$7&gt;$L53,(((IF(Data!$C$2&gt;0,(IF(OR(AH$5=Data!$F$2,AH$5=Data!$G$2,(IF(COUNTIF(Data!$A$2:$A$939,AH$7),AH$7=(VLOOKUP(AH$7,Data!$A$2:$A$852,1,FALSE)),0))),"H",IF(AND(AH$7&gt;=$J53,AH$7&lt;=$K53),($D53*(1-$P53)/$N53),0))),IF(AND(AH$7&gt;=$J53,AH$7&lt;=$K53),(($D53-$O53)/$N53),0))))),(((IF(Data!$C$2&gt;0,(IF(OR(AH$5=Data!$F$2,AH$5=Data!$G$2,(IF(COUNTIF(Data!$A$2:$A$939,AH$7),AH$7=(VLOOKUP(AH$7,Data!$A$2:$A$852,1,FALSE)),0))),"H",IF(AND(AH$7&gt;=$J53,AH$7&lt;=$L53),($D53*$P53/$M53),0))),IF(AND(AH$7&gt;=$J53,AH$7&lt;=$L53),(($D53*$P53)/$M53),0))))))</f>
        <v>0</v>
      </c>
      <c r="AI54" s="37">
        <f>IF(AI$7&gt;$L53,(((IF(Data!$C$2&gt;0,(IF(OR(AI$5=Data!$F$2,AI$5=Data!$G$2,(IF(COUNTIF(Data!$A$2:$A$939,AI$7),AI$7=(VLOOKUP(AI$7,Data!$A$2:$A$852,1,FALSE)),0))),"H",IF(AND(AI$7&gt;=$J53,AI$7&lt;=$K53),($D53*(1-$P53)/$N53),0))),IF(AND(AI$7&gt;=$J53,AI$7&lt;=$K53),(($D53-$O53)/$N53),0))))),(((IF(Data!$C$2&gt;0,(IF(OR(AI$5=Data!$F$2,AI$5=Data!$G$2,(IF(COUNTIF(Data!$A$2:$A$939,AI$7),AI$7=(VLOOKUP(AI$7,Data!$A$2:$A$852,1,FALSE)),0))),"H",IF(AND(AI$7&gt;=$J53,AI$7&lt;=$L53),($D53*$P53/$M53),0))),IF(AND(AI$7&gt;=$J53,AI$7&lt;=$L53),(($D53*$P53)/$M53),0))))))</f>
        <v>0</v>
      </c>
      <c r="AJ54" s="37">
        <f>IF(AJ$7&gt;$L53,(((IF(Data!$C$2&gt;0,(IF(OR(AJ$5=Data!$F$2,AJ$5=Data!$G$2,(IF(COUNTIF(Data!$A$2:$A$939,AJ$7),AJ$7=(VLOOKUP(AJ$7,Data!$A$2:$A$852,1,FALSE)),0))),"H",IF(AND(AJ$7&gt;=$J53,AJ$7&lt;=$K53),($D53*(1-$P53)/$N53),0))),IF(AND(AJ$7&gt;=$J53,AJ$7&lt;=$K53),(($D53-$O53)/$N53),0))))),(((IF(Data!$C$2&gt;0,(IF(OR(AJ$5=Data!$F$2,AJ$5=Data!$G$2,(IF(COUNTIF(Data!$A$2:$A$939,AJ$7),AJ$7=(VLOOKUP(AJ$7,Data!$A$2:$A$852,1,FALSE)),0))),"H",IF(AND(AJ$7&gt;=$J53,AJ$7&lt;=$L53),($D53*$P53/$M53),0))),IF(AND(AJ$7&gt;=$J53,AJ$7&lt;=$L53),(($D53*$P53)/$M53),0))))))</f>
        <v>0</v>
      </c>
      <c r="AK54" s="37">
        <f>IF(AK$7&gt;$L53,(((IF(Data!$C$2&gt;0,(IF(OR(AK$5=Data!$F$2,AK$5=Data!$G$2,(IF(COUNTIF(Data!$A$2:$A$939,AK$7),AK$7=(VLOOKUP(AK$7,Data!$A$2:$A$852,1,FALSE)),0))),"H",IF(AND(AK$7&gt;=$J53,AK$7&lt;=$K53),($D53*(1-$P53)/$N53),0))),IF(AND(AK$7&gt;=$J53,AK$7&lt;=$K53),(($D53-$O53)/$N53),0))))),(((IF(Data!$C$2&gt;0,(IF(OR(AK$5=Data!$F$2,AK$5=Data!$G$2,(IF(COUNTIF(Data!$A$2:$A$939,AK$7),AK$7=(VLOOKUP(AK$7,Data!$A$2:$A$852,1,FALSE)),0))),"H",IF(AND(AK$7&gt;=$J53,AK$7&lt;=$L53),($D53*$P53/$M53),0))),IF(AND(AK$7&gt;=$J53,AK$7&lt;=$L53),(($D53*$P53)/$M53),0))))))</f>
        <v>0</v>
      </c>
      <c r="AL54" s="37">
        <f>IF(AL$7&gt;$L53,(((IF(Data!$C$2&gt;0,(IF(OR(AL$5=Data!$F$2,AL$5=Data!$G$2,(IF(COUNTIF(Data!$A$2:$A$939,AL$7),AL$7=(VLOOKUP(AL$7,Data!$A$2:$A$852,1,FALSE)),0))),"H",IF(AND(AL$7&gt;=$J53,AL$7&lt;=$K53),($D53*(1-$P53)/$N53),0))),IF(AND(AL$7&gt;=$J53,AL$7&lt;=$K53),(($D53-$O53)/$N53),0))))),(((IF(Data!$C$2&gt;0,(IF(OR(AL$5=Data!$F$2,AL$5=Data!$G$2,(IF(COUNTIF(Data!$A$2:$A$939,AL$7),AL$7=(VLOOKUP(AL$7,Data!$A$2:$A$852,1,FALSE)),0))),"H",IF(AND(AL$7&gt;=$J53,AL$7&lt;=$L53),($D53*$P53/$M53),0))),IF(AND(AL$7&gt;=$J53,AL$7&lt;=$L53),(($D53*$P53)/$M53),0))))))</f>
        <v>0</v>
      </c>
      <c r="AM54" s="37" t="str">
        <f>IF(AM$7&gt;$L53,(((IF(Data!$C$2&gt;0,(IF(OR(AM$5=Data!$F$2,AM$5=Data!$G$2,(IF(COUNTIF(Data!$A$2:$A$939,AM$7),AM$7=(VLOOKUP(AM$7,Data!$A$2:$A$852,1,FALSE)),0))),"H",IF(AND(AM$7&gt;=$J53,AM$7&lt;=$K53),($D53*(1-$P53)/$N53),0))),IF(AND(AM$7&gt;=$J53,AM$7&lt;=$K53),(($D53-$O53)/$N53),0))))),(((IF(Data!$C$2&gt;0,(IF(OR(AM$5=Data!$F$2,AM$5=Data!$G$2,(IF(COUNTIF(Data!$A$2:$A$939,AM$7),AM$7=(VLOOKUP(AM$7,Data!$A$2:$A$852,1,FALSE)),0))),"H",IF(AND(AM$7&gt;=$J53,AM$7&lt;=$L53),($D53*$P53/$M53),0))),IF(AND(AM$7&gt;=$J53,AM$7&lt;=$L53),(($D53*$P53)/$M53),0))))))</f>
        <v>H</v>
      </c>
      <c r="AN54" s="37" t="str">
        <f>IF(AN$7&gt;$L53,(((IF(Data!$C$2&gt;0,(IF(OR(AN$5=Data!$F$2,AN$5=Data!$G$2,(IF(COUNTIF(Data!$A$2:$A$939,AN$7),AN$7=(VLOOKUP(AN$7,Data!$A$2:$A$852,1,FALSE)),0))),"H",IF(AND(AN$7&gt;=$J53,AN$7&lt;=$K53),($D53*(1-$P53)/$N53),0))),IF(AND(AN$7&gt;=$J53,AN$7&lt;=$K53),(($D53-$O53)/$N53),0))))),(((IF(Data!$C$2&gt;0,(IF(OR(AN$5=Data!$F$2,AN$5=Data!$G$2,(IF(COUNTIF(Data!$A$2:$A$939,AN$7),AN$7=(VLOOKUP(AN$7,Data!$A$2:$A$852,1,FALSE)),0))),"H",IF(AND(AN$7&gt;=$J53,AN$7&lt;=$L53),($D53*$P53/$M53),0))),IF(AND(AN$7&gt;=$J53,AN$7&lt;=$L53),(($D53*$P53)/$M53),0))))))</f>
        <v>H</v>
      </c>
      <c r="AO54" s="37">
        <f>IF(AO$7&gt;$L53,(((IF(Data!$C$2&gt;0,(IF(OR(AO$5=Data!$F$2,AO$5=Data!$G$2,(IF(COUNTIF(Data!$A$2:$A$939,AO$7),AO$7=(VLOOKUP(AO$7,Data!$A$2:$A$852,1,FALSE)),0))),"H",IF(AND(AO$7&gt;=$J53,AO$7&lt;=$K53),($D53*(1-$P53)/$N53),0))),IF(AND(AO$7&gt;=$J53,AO$7&lt;=$K53),(($D53-$O53)/$N53),0))))),(((IF(Data!$C$2&gt;0,(IF(OR(AO$5=Data!$F$2,AO$5=Data!$G$2,(IF(COUNTIF(Data!$A$2:$A$939,AO$7),AO$7=(VLOOKUP(AO$7,Data!$A$2:$A$852,1,FALSE)),0))),"H",IF(AND(AO$7&gt;=$J53,AO$7&lt;=$L53),($D53*$P53/$M53),0))),IF(AND(AO$7&gt;=$J53,AO$7&lt;=$L53),(($D53*$P53)/$M53),0))))))</f>
        <v>0</v>
      </c>
      <c r="AP54" s="37">
        <f>IF(AP$7&gt;$L53,(((IF(Data!$C$2&gt;0,(IF(OR(AP$5=Data!$F$2,AP$5=Data!$G$2,(IF(COUNTIF(Data!$A$2:$A$939,AP$7),AP$7=(VLOOKUP(AP$7,Data!$A$2:$A$852,1,FALSE)),0))),"H",IF(AND(AP$7&gt;=$J53,AP$7&lt;=$K53),($D53*(1-$P53)/$N53),0))),IF(AND(AP$7&gt;=$J53,AP$7&lt;=$K53),(($D53-$O53)/$N53),0))))),(((IF(Data!$C$2&gt;0,(IF(OR(AP$5=Data!$F$2,AP$5=Data!$G$2,(IF(COUNTIF(Data!$A$2:$A$939,AP$7),AP$7=(VLOOKUP(AP$7,Data!$A$2:$A$852,1,FALSE)),0))),"H",IF(AND(AP$7&gt;=$J53,AP$7&lt;=$L53),($D53*$P53/$M53),0))),IF(AND(AP$7&gt;=$J53,AP$7&lt;=$L53),(($D53*$P53)/$M53),0))))))</f>
        <v>0</v>
      </c>
      <c r="AQ54" s="37">
        <f>IF(AQ$7&gt;$L53,(((IF(Data!$C$2&gt;0,(IF(OR(AQ$5=Data!$F$2,AQ$5=Data!$G$2,(IF(COUNTIF(Data!$A$2:$A$939,AQ$7),AQ$7=(VLOOKUP(AQ$7,Data!$A$2:$A$852,1,FALSE)),0))),"H",IF(AND(AQ$7&gt;=$J53,AQ$7&lt;=$K53),($D53*(1-$P53)/$N53),0))),IF(AND(AQ$7&gt;=$J53,AQ$7&lt;=$K53),(($D53-$O53)/$N53),0))))),(((IF(Data!$C$2&gt;0,(IF(OR(AQ$5=Data!$F$2,AQ$5=Data!$G$2,(IF(COUNTIF(Data!$A$2:$A$939,AQ$7),AQ$7=(VLOOKUP(AQ$7,Data!$A$2:$A$852,1,FALSE)),0))),"H",IF(AND(AQ$7&gt;=$J53,AQ$7&lt;=$L53),($D53*$P53/$M53),0))),IF(AND(AQ$7&gt;=$J53,AQ$7&lt;=$L53),(($D53*$P53)/$M53),0))))))</f>
        <v>0</v>
      </c>
      <c r="AR54" s="37">
        <f>IF(AR$7&gt;$L53,(((IF(Data!$C$2&gt;0,(IF(OR(AR$5=Data!$F$2,AR$5=Data!$G$2,(IF(COUNTIF(Data!$A$2:$A$939,AR$7),AR$7=(VLOOKUP(AR$7,Data!$A$2:$A$852,1,FALSE)),0))),"H",IF(AND(AR$7&gt;=$J53,AR$7&lt;=$K53),($D53*(1-$P53)/$N53),0))),IF(AND(AR$7&gt;=$J53,AR$7&lt;=$K53),(($D53-$O53)/$N53),0))))),(((IF(Data!$C$2&gt;0,(IF(OR(AR$5=Data!$F$2,AR$5=Data!$G$2,(IF(COUNTIF(Data!$A$2:$A$939,AR$7),AR$7=(VLOOKUP(AR$7,Data!$A$2:$A$852,1,FALSE)),0))),"H",IF(AND(AR$7&gt;=$J53,AR$7&lt;=$L53),($D53*$P53/$M53),0))),IF(AND(AR$7&gt;=$J53,AR$7&lt;=$L53),(($D53*$P53)/$M53),0))))))</f>
        <v>0</v>
      </c>
      <c r="AS54" s="37">
        <f>IF(AS$7&gt;$L53,(((IF(Data!$C$2&gt;0,(IF(OR(AS$5=Data!$F$2,AS$5=Data!$G$2,(IF(COUNTIF(Data!$A$2:$A$939,AS$7),AS$7=(VLOOKUP(AS$7,Data!$A$2:$A$852,1,FALSE)),0))),"H",IF(AND(AS$7&gt;=$J53,AS$7&lt;=$K53),($D53*(1-$P53)/$N53),0))),IF(AND(AS$7&gt;=$J53,AS$7&lt;=$K53),(($D53-$O53)/$N53),0))))),(((IF(Data!$C$2&gt;0,(IF(OR(AS$5=Data!$F$2,AS$5=Data!$G$2,(IF(COUNTIF(Data!$A$2:$A$939,AS$7),AS$7=(VLOOKUP(AS$7,Data!$A$2:$A$852,1,FALSE)),0))),"H",IF(AND(AS$7&gt;=$J53,AS$7&lt;=$L53),($D53*$P53/$M53),0))),IF(AND(AS$7&gt;=$J53,AS$7&lt;=$L53),(($D53*$P53)/$M53),0))))))</f>
        <v>0</v>
      </c>
      <c r="AT54" s="37" t="str">
        <f>IF(AT$7&gt;$L53,(((IF(Data!$C$2&gt;0,(IF(OR(AT$5=Data!$F$2,AT$5=Data!$G$2,(IF(COUNTIF(Data!$A$2:$A$939,AT$7),AT$7=(VLOOKUP(AT$7,Data!$A$2:$A$852,1,FALSE)),0))),"H",IF(AND(AT$7&gt;=$J53,AT$7&lt;=$K53),($D53*(1-$P53)/$N53),0))),IF(AND(AT$7&gt;=$J53,AT$7&lt;=$K53),(($D53-$O53)/$N53),0))))),(((IF(Data!$C$2&gt;0,(IF(OR(AT$5=Data!$F$2,AT$5=Data!$G$2,(IF(COUNTIF(Data!$A$2:$A$939,AT$7),AT$7=(VLOOKUP(AT$7,Data!$A$2:$A$852,1,FALSE)),0))),"H",IF(AND(AT$7&gt;=$J53,AT$7&lt;=$L53),($D53*$P53/$M53),0))),IF(AND(AT$7&gt;=$J53,AT$7&lt;=$L53),(($D53*$P53)/$M53),0))))))</f>
        <v>H</v>
      </c>
      <c r="AU54" s="37" t="str">
        <f>IF(AU$7&gt;$L53,(((IF(Data!$C$2&gt;0,(IF(OR(AU$5=Data!$F$2,AU$5=Data!$G$2,(IF(COUNTIF(Data!$A$2:$A$939,AU$7),AU$7=(VLOOKUP(AU$7,Data!$A$2:$A$852,1,FALSE)),0))),"H",IF(AND(AU$7&gt;=$J53,AU$7&lt;=$K53),($D53*(1-$P53)/$N53),0))),IF(AND(AU$7&gt;=$J53,AU$7&lt;=$K53),(($D53-$O53)/$N53),0))))),(((IF(Data!$C$2&gt;0,(IF(OR(AU$5=Data!$F$2,AU$5=Data!$G$2,(IF(COUNTIF(Data!$A$2:$A$939,AU$7),AU$7=(VLOOKUP(AU$7,Data!$A$2:$A$852,1,FALSE)),0))),"H",IF(AND(AU$7&gt;=$J53,AU$7&lt;=$L53),($D53*$P53/$M53),0))),IF(AND(AU$7&gt;=$J53,AU$7&lt;=$L53),(($D53*$P53)/$M53),0))))))</f>
        <v>H</v>
      </c>
      <c r="AV54" s="37">
        <f>IF(AV$7&gt;$L53,(((IF(Data!$C$2&gt;0,(IF(OR(AV$5=Data!$F$2,AV$5=Data!$G$2,(IF(COUNTIF(Data!$A$2:$A$939,AV$7),AV$7=(VLOOKUP(AV$7,Data!$A$2:$A$852,1,FALSE)),0))),"H",IF(AND(AV$7&gt;=$J53,AV$7&lt;=$K53),($D53*(1-$P53)/$N53),0))),IF(AND(AV$7&gt;=$J53,AV$7&lt;=$K53),(($D53-$O53)/$N53),0))))),(((IF(Data!$C$2&gt;0,(IF(OR(AV$5=Data!$F$2,AV$5=Data!$G$2,(IF(COUNTIF(Data!$A$2:$A$939,AV$7),AV$7=(VLOOKUP(AV$7,Data!$A$2:$A$852,1,FALSE)),0))),"H",IF(AND(AV$7&gt;=$J53,AV$7&lt;=$L53),($D53*$P53/$M53),0))),IF(AND(AV$7&gt;=$J53,AV$7&lt;=$L53),(($D53*$P53)/$M53),0))))))</f>
        <v>0</v>
      </c>
      <c r="AW54" s="37">
        <f>IF(AW$7&gt;$L53,(((IF(Data!$C$2&gt;0,(IF(OR(AW$5=Data!$F$2,AW$5=Data!$G$2,(IF(COUNTIF(Data!$A$2:$A$939,AW$7),AW$7=(VLOOKUP(AW$7,Data!$A$2:$A$852,1,FALSE)),0))),"H",IF(AND(AW$7&gt;=$J53,AW$7&lt;=$K53),($D53*(1-$P53)/$N53),0))),IF(AND(AW$7&gt;=$J53,AW$7&lt;=$K53),(($D53-$O53)/$N53),0))))),(((IF(Data!$C$2&gt;0,(IF(OR(AW$5=Data!$F$2,AW$5=Data!$G$2,(IF(COUNTIF(Data!$A$2:$A$939,AW$7),AW$7=(VLOOKUP(AW$7,Data!$A$2:$A$852,1,FALSE)),0))),"H",IF(AND(AW$7&gt;=$J53,AW$7&lt;=$L53),($D53*$P53/$M53),0))),IF(AND(AW$7&gt;=$J53,AW$7&lt;=$L53),(($D53*$P53)/$M53),0))))))</f>
        <v>0</v>
      </c>
      <c r="AX54" s="37">
        <f>IF(AX$7&gt;$L53,(((IF(Data!$C$2&gt;0,(IF(OR(AX$5=Data!$F$2,AX$5=Data!$G$2,(IF(COUNTIF(Data!$A$2:$A$939,AX$7),AX$7=(VLOOKUP(AX$7,Data!$A$2:$A$852,1,FALSE)),0))),"H",IF(AND(AX$7&gt;=$J53,AX$7&lt;=$K53),($D53*(1-$P53)/$N53),0))),IF(AND(AX$7&gt;=$J53,AX$7&lt;=$K53),(($D53-$O53)/$N53),0))))),(((IF(Data!$C$2&gt;0,(IF(OR(AX$5=Data!$F$2,AX$5=Data!$G$2,(IF(COUNTIF(Data!$A$2:$A$939,AX$7),AX$7=(VLOOKUP(AX$7,Data!$A$2:$A$852,1,FALSE)),0))),"H",IF(AND(AX$7&gt;=$J53,AX$7&lt;=$L53),($D53*$P53/$M53),0))),IF(AND(AX$7&gt;=$J53,AX$7&lt;=$L53),(($D53*$P53)/$M53),0))))))</f>
        <v>0</v>
      </c>
      <c r="AY54" s="37">
        <f>IF(AY$7&gt;$L53,(((IF(Data!$C$2&gt;0,(IF(OR(AY$5=Data!$F$2,AY$5=Data!$G$2,(IF(COUNTIF(Data!$A$2:$A$939,AY$7),AY$7=(VLOOKUP(AY$7,Data!$A$2:$A$852,1,FALSE)),0))),"H",IF(AND(AY$7&gt;=$J53,AY$7&lt;=$K53),($D53*(1-$P53)/$N53),0))),IF(AND(AY$7&gt;=$J53,AY$7&lt;=$K53),(($D53-$O53)/$N53),0))))),(((IF(Data!$C$2&gt;0,(IF(OR(AY$5=Data!$F$2,AY$5=Data!$G$2,(IF(COUNTIF(Data!$A$2:$A$939,AY$7),AY$7=(VLOOKUP(AY$7,Data!$A$2:$A$852,1,FALSE)),0))),"H",IF(AND(AY$7&gt;=$J53,AY$7&lt;=$L53),($D53*$P53/$M53),0))),IF(AND(AY$7&gt;=$J53,AY$7&lt;=$L53),(($D53*$P53)/$M53),0))))))</f>
        <v>0</v>
      </c>
      <c r="AZ54" s="37">
        <f>IF(AZ$7&gt;$L53,(((IF(Data!$C$2&gt;0,(IF(OR(AZ$5=Data!$F$2,AZ$5=Data!$G$2,(IF(COUNTIF(Data!$A$2:$A$939,AZ$7),AZ$7=(VLOOKUP(AZ$7,Data!$A$2:$A$852,1,FALSE)),0))),"H",IF(AND(AZ$7&gt;=$J53,AZ$7&lt;=$K53),($D53*(1-$P53)/$N53),0))),IF(AND(AZ$7&gt;=$J53,AZ$7&lt;=$K53),(($D53-$O53)/$N53),0))))),(((IF(Data!$C$2&gt;0,(IF(OR(AZ$5=Data!$F$2,AZ$5=Data!$G$2,(IF(COUNTIF(Data!$A$2:$A$939,AZ$7),AZ$7=(VLOOKUP(AZ$7,Data!$A$2:$A$852,1,FALSE)),0))),"H",IF(AND(AZ$7&gt;=$J53,AZ$7&lt;=$L53),($D53*$P53/$M53),0))),IF(AND(AZ$7&gt;=$J53,AZ$7&lt;=$L53),(($D53*$P53)/$M53),0))))))</f>
        <v>0</v>
      </c>
      <c r="BA54" s="37" t="str">
        <f>IF(BA$7&gt;$L53,(((IF(Data!$C$2&gt;0,(IF(OR(BA$5=Data!$F$2,BA$5=Data!$G$2,(IF(COUNTIF(Data!$A$2:$A$939,BA$7),BA$7=(VLOOKUP(BA$7,Data!$A$2:$A$852,1,FALSE)),0))),"H",IF(AND(BA$7&gt;=$J53,BA$7&lt;=$K53),($D53*(1-$P53)/$N53),0))),IF(AND(BA$7&gt;=$J53,BA$7&lt;=$K53),(($D53-$O53)/$N53),0))))),(((IF(Data!$C$2&gt;0,(IF(OR(BA$5=Data!$F$2,BA$5=Data!$G$2,(IF(COUNTIF(Data!$A$2:$A$939,BA$7),BA$7=(VLOOKUP(BA$7,Data!$A$2:$A$852,1,FALSE)),0))),"H",IF(AND(BA$7&gt;=$J53,BA$7&lt;=$L53),($D53*$P53/$M53),0))),IF(AND(BA$7&gt;=$J53,BA$7&lt;=$L53),(($D53*$P53)/$M53),0))))))</f>
        <v>H</v>
      </c>
      <c r="BB54" s="37" t="str">
        <f>IF(BB$7&gt;$L53,(((IF(Data!$C$2&gt;0,(IF(OR(BB$5=Data!$F$2,BB$5=Data!$G$2,(IF(COUNTIF(Data!$A$2:$A$939,BB$7),BB$7=(VLOOKUP(BB$7,Data!$A$2:$A$852,1,FALSE)),0))),"H",IF(AND(BB$7&gt;=$J53,BB$7&lt;=$K53),($D53*(1-$P53)/$N53),0))),IF(AND(BB$7&gt;=$J53,BB$7&lt;=$K53),(($D53-$O53)/$N53),0))))),(((IF(Data!$C$2&gt;0,(IF(OR(BB$5=Data!$F$2,BB$5=Data!$G$2,(IF(COUNTIF(Data!$A$2:$A$939,BB$7),BB$7=(VLOOKUP(BB$7,Data!$A$2:$A$852,1,FALSE)),0))),"H",IF(AND(BB$7&gt;=$J53,BB$7&lt;=$L53),($D53*$P53/$M53),0))),IF(AND(BB$7&gt;=$J53,BB$7&lt;=$L53),(($D53*$P53)/$M53),0))))))</f>
        <v>H</v>
      </c>
      <c r="BC54" s="37">
        <f>IF(BC$7&gt;$L53,(((IF(Data!$C$2&gt;0,(IF(OR(BC$5=Data!$F$2,BC$5=Data!$G$2,(IF(COUNTIF(Data!$A$2:$A$939,BC$7),BC$7=(VLOOKUP(BC$7,Data!$A$2:$A$852,1,FALSE)),0))),"H",IF(AND(BC$7&gt;=$J53,BC$7&lt;=$K53),($D53*(1-$P53)/$N53),0))),IF(AND(BC$7&gt;=$J53,BC$7&lt;=$K53),(($D53-$O53)/$N53),0))))),(((IF(Data!$C$2&gt;0,(IF(OR(BC$5=Data!$F$2,BC$5=Data!$G$2,(IF(COUNTIF(Data!$A$2:$A$939,BC$7),BC$7=(VLOOKUP(BC$7,Data!$A$2:$A$852,1,FALSE)),0))),"H",IF(AND(BC$7&gt;=$J53,BC$7&lt;=$L53),($D53*$P53/$M53),0))),IF(AND(BC$7&gt;=$J53,BC$7&lt;=$L53),(($D53*$P53)/$M53),0))))))</f>
        <v>0</v>
      </c>
      <c r="BD54" s="37">
        <f>IF(BD$7&gt;$L53,(((IF(Data!$C$2&gt;0,(IF(OR(BD$5=Data!$F$2,BD$5=Data!$G$2,(IF(COUNTIF(Data!$A$2:$A$939,BD$7),BD$7=(VLOOKUP(BD$7,Data!$A$2:$A$852,1,FALSE)),0))),"H",IF(AND(BD$7&gt;=$J53,BD$7&lt;=$K53),($D53*(1-$P53)/$N53),0))),IF(AND(BD$7&gt;=$J53,BD$7&lt;=$K53),(($D53-$O53)/$N53),0))))),(((IF(Data!$C$2&gt;0,(IF(OR(BD$5=Data!$F$2,BD$5=Data!$G$2,(IF(COUNTIF(Data!$A$2:$A$939,BD$7),BD$7=(VLOOKUP(BD$7,Data!$A$2:$A$852,1,FALSE)),0))),"H",IF(AND(BD$7&gt;=$J53,BD$7&lt;=$L53),($D53*$P53/$M53),0))),IF(AND(BD$7&gt;=$J53,BD$7&lt;=$L53),(($D53*$P53)/$M53),0))))))</f>
        <v>0</v>
      </c>
      <c r="BE54" s="37">
        <f>IF(BE$7&gt;$L53,(((IF(Data!$C$2&gt;0,(IF(OR(BE$5=Data!$F$2,BE$5=Data!$G$2,(IF(COUNTIF(Data!$A$2:$A$939,BE$7),BE$7=(VLOOKUP(BE$7,Data!$A$2:$A$852,1,FALSE)),0))),"H",IF(AND(BE$7&gt;=$J53,BE$7&lt;=$K53),($D53*(1-$P53)/$N53),0))),IF(AND(BE$7&gt;=$J53,BE$7&lt;=$K53),(($D53-$O53)/$N53),0))))),(((IF(Data!$C$2&gt;0,(IF(OR(BE$5=Data!$F$2,BE$5=Data!$G$2,(IF(COUNTIF(Data!$A$2:$A$939,BE$7),BE$7=(VLOOKUP(BE$7,Data!$A$2:$A$852,1,FALSE)),0))),"H",IF(AND(BE$7&gt;=$J53,BE$7&lt;=$L53),($D53*$P53/$M53),0))),IF(AND(BE$7&gt;=$J53,BE$7&lt;=$L53),(($D53*$P53)/$M53),0))))))</f>
        <v>0</v>
      </c>
      <c r="BF54" s="37">
        <f>IF(BF$7&gt;$L53,(((IF(Data!$C$2&gt;0,(IF(OR(BF$5=Data!$F$2,BF$5=Data!$G$2,(IF(COUNTIF(Data!$A$2:$A$939,BF$7),BF$7=(VLOOKUP(BF$7,Data!$A$2:$A$852,1,FALSE)),0))),"H",IF(AND(BF$7&gt;=$J53,BF$7&lt;=$K53),($D53*(1-$P53)/$N53),0))),IF(AND(BF$7&gt;=$J53,BF$7&lt;=$K53),(($D53-$O53)/$N53),0))))),(((IF(Data!$C$2&gt;0,(IF(OR(BF$5=Data!$F$2,BF$5=Data!$G$2,(IF(COUNTIF(Data!$A$2:$A$939,BF$7),BF$7=(VLOOKUP(BF$7,Data!$A$2:$A$852,1,FALSE)),0))),"H",IF(AND(BF$7&gt;=$J53,BF$7&lt;=$L53),($D53*$P53/$M53),0))),IF(AND(BF$7&gt;=$J53,BF$7&lt;=$L53),(($D53*$P53)/$M53),0))))))</f>
        <v>0</v>
      </c>
      <c r="BG54" s="37">
        <f>IF(BG$7&gt;$L53,(((IF(Data!$C$2&gt;0,(IF(OR(BG$5=Data!$F$2,BG$5=Data!$G$2,(IF(COUNTIF(Data!$A$2:$A$939,BG$7),BG$7=(VLOOKUP(BG$7,Data!$A$2:$A$852,1,FALSE)),0))),"H",IF(AND(BG$7&gt;=$J53,BG$7&lt;=$K53),($D53*(1-$P53)/$N53),0))),IF(AND(BG$7&gt;=$J53,BG$7&lt;=$K53),(($D53-$O53)/$N53),0))))),(((IF(Data!$C$2&gt;0,(IF(OR(BG$5=Data!$F$2,BG$5=Data!$G$2,(IF(COUNTIF(Data!$A$2:$A$939,BG$7),BG$7=(VLOOKUP(BG$7,Data!$A$2:$A$852,1,FALSE)),0))),"H",IF(AND(BG$7&gt;=$J53,BG$7&lt;=$L53),($D53*$P53/$M53),0))),IF(AND(BG$7&gt;=$J53,BG$7&lt;=$L53),(($D53*$P53)/$M53),0))))))</f>
        <v>0</v>
      </c>
      <c r="BH54" s="37" t="str">
        <f>IF(BH$7&gt;$L53,(((IF(Data!$C$2&gt;0,(IF(OR(BH$5=Data!$F$2,BH$5=Data!$G$2,(IF(COUNTIF(Data!$A$2:$A$939,BH$7),BH$7=(VLOOKUP(BH$7,Data!$A$2:$A$852,1,FALSE)),0))),"H",IF(AND(BH$7&gt;=$J53,BH$7&lt;=$K53),($D53*(1-$P53)/$N53),0))),IF(AND(BH$7&gt;=$J53,BH$7&lt;=$K53),(($D53-$O53)/$N53),0))))),(((IF(Data!$C$2&gt;0,(IF(OR(BH$5=Data!$F$2,BH$5=Data!$G$2,(IF(COUNTIF(Data!$A$2:$A$939,BH$7),BH$7=(VLOOKUP(BH$7,Data!$A$2:$A$852,1,FALSE)),0))),"H",IF(AND(BH$7&gt;=$J53,BH$7&lt;=$L53),($D53*$P53/$M53),0))),IF(AND(BH$7&gt;=$J53,BH$7&lt;=$L53),(($D53*$P53)/$M53),0))))))</f>
        <v>H</v>
      </c>
      <c r="BI54" s="37" t="str">
        <f>IF(BI$7&gt;$L53,(((IF(Data!$C$2&gt;0,(IF(OR(BI$5=Data!$F$2,BI$5=Data!$G$2,(IF(COUNTIF(Data!$A$2:$A$939,BI$7),BI$7=(VLOOKUP(BI$7,Data!$A$2:$A$852,1,FALSE)),0))),"H",IF(AND(BI$7&gt;=$J53,BI$7&lt;=$K53),($D53*(1-$P53)/$N53),0))),IF(AND(BI$7&gt;=$J53,BI$7&lt;=$K53),(($D53-$O53)/$N53),0))))),(((IF(Data!$C$2&gt;0,(IF(OR(BI$5=Data!$F$2,BI$5=Data!$G$2,(IF(COUNTIF(Data!$A$2:$A$939,BI$7),BI$7=(VLOOKUP(BI$7,Data!$A$2:$A$852,1,FALSE)),0))),"H",IF(AND(BI$7&gt;=$J53,BI$7&lt;=$L53),($D53*$P53/$M53),0))),IF(AND(BI$7&gt;=$J53,BI$7&lt;=$L53),(($D53*$P53)/$M53),0))))))</f>
        <v>H</v>
      </c>
      <c r="BJ54" s="37">
        <f>IF(BJ$7&gt;$L53,(((IF(Data!$C$2&gt;0,(IF(OR(BJ$5=Data!$F$2,BJ$5=Data!$G$2,(IF(COUNTIF(Data!$A$2:$A$939,BJ$7),BJ$7=(VLOOKUP(BJ$7,Data!$A$2:$A$852,1,FALSE)),0))),"H",IF(AND(BJ$7&gt;=$J53,BJ$7&lt;=$K53),($D53*(1-$P53)/$N53),0))),IF(AND(BJ$7&gt;=$J53,BJ$7&lt;=$K53),(($D53-$O53)/$N53),0))))),(((IF(Data!$C$2&gt;0,(IF(OR(BJ$5=Data!$F$2,BJ$5=Data!$G$2,(IF(COUNTIF(Data!$A$2:$A$939,BJ$7),BJ$7=(VLOOKUP(BJ$7,Data!$A$2:$A$852,1,FALSE)),0))),"H",IF(AND(BJ$7&gt;=$J53,BJ$7&lt;=$L53),($D53*$P53/$M53),0))),IF(AND(BJ$7&gt;=$J53,BJ$7&lt;=$L53),(($D53*$P53)/$M53),0))))))</f>
        <v>0</v>
      </c>
      <c r="BK54" s="37">
        <f>IF(BK$7&gt;$L53,(((IF(Data!$C$2&gt;0,(IF(OR(BK$5=Data!$F$2,BK$5=Data!$G$2,(IF(COUNTIF(Data!$A$2:$A$939,BK$7),BK$7=(VLOOKUP(BK$7,Data!$A$2:$A$852,1,FALSE)),0))),"H",IF(AND(BK$7&gt;=$J53,BK$7&lt;=$K53),($D53*(1-$P53)/$N53),0))),IF(AND(BK$7&gt;=$J53,BK$7&lt;=$K53),(($D53-$O53)/$N53),0))))),(((IF(Data!$C$2&gt;0,(IF(OR(BK$5=Data!$F$2,BK$5=Data!$G$2,(IF(COUNTIF(Data!$A$2:$A$939,BK$7),BK$7=(VLOOKUP(BK$7,Data!$A$2:$A$852,1,FALSE)),0))),"H",IF(AND(BK$7&gt;=$J53,BK$7&lt;=$L53),($D53*$P53/$M53),0))),IF(AND(BK$7&gt;=$J53,BK$7&lt;=$L53),(($D53*$P53)/$M53),0))))))</f>
        <v>0</v>
      </c>
      <c r="BL54" s="37">
        <f>IF(BL$7&gt;$L53,(((IF(Data!$C$2&gt;0,(IF(OR(BL$5=Data!$F$2,BL$5=Data!$G$2,(IF(COUNTIF(Data!$A$2:$A$939,BL$7),BL$7=(VLOOKUP(BL$7,Data!$A$2:$A$852,1,FALSE)),0))),"H",IF(AND(BL$7&gt;=$J53,BL$7&lt;=$K53),($D53*(1-$P53)/$N53),0))),IF(AND(BL$7&gt;=$J53,BL$7&lt;=$K53),(($D53-$O53)/$N53),0))))),(((IF(Data!$C$2&gt;0,(IF(OR(BL$5=Data!$F$2,BL$5=Data!$G$2,(IF(COUNTIF(Data!$A$2:$A$939,BL$7),BL$7=(VLOOKUP(BL$7,Data!$A$2:$A$852,1,FALSE)),0))),"H",IF(AND(BL$7&gt;=$J53,BL$7&lt;=$L53),($D53*$P53/$M53),0))),IF(AND(BL$7&gt;=$J53,BL$7&lt;=$L53),(($D53*$P53)/$M53),0))))))</f>
        <v>0</v>
      </c>
      <c r="BM54" s="37">
        <f>IF(BM$7&gt;$L53,(((IF(Data!$C$2&gt;0,(IF(OR(BM$5=Data!$F$2,BM$5=Data!$G$2,(IF(COUNTIF(Data!$A$2:$A$939,BM$7),BM$7=(VLOOKUP(BM$7,Data!$A$2:$A$852,1,FALSE)),0))),"H",IF(AND(BM$7&gt;=$J53,BM$7&lt;=$K53),($D53*(1-$P53)/$N53),0))),IF(AND(BM$7&gt;=$J53,BM$7&lt;=$K53),(($D53-$O53)/$N53),0))))),(((IF(Data!$C$2&gt;0,(IF(OR(BM$5=Data!$F$2,BM$5=Data!$G$2,(IF(COUNTIF(Data!$A$2:$A$939,BM$7),BM$7=(VLOOKUP(BM$7,Data!$A$2:$A$852,1,FALSE)),0))),"H",IF(AND(BM$7&gt;=$J53,BM$7&lt;=$L53),($D53*$P53/$M53),0))),IF(AND(BM$7&gt;=$J53,BM$7&lt;=$L53),(($D53*$P53)/$M53),0))))))</f>
        <v>0</v>
      </c>
      <c r="BN54" s="37">
        <f>IF(BN$7&gt;$L53,(((IF(Data!$C$2&gt;0,(IF(OR(BN$5=Data!$F$2,BN$5=Data!$G$2,(IF(COUNTIF(Data!$A$2:$A$939,BN$7),BN$7=(VLOOKUP(BN$7,Data!$A$2:$A$852,1,FALSE)),0))),"H",IF(AND(BN$7&gt;=$J53,BN$7&lt;=$K53),($D53*(1-$P53)/$N53),0))),IF(AND(BN$7&gt;=$J53,BN$7&lt;=$K53),(($D53-$O53)/$N53),0))))),(((IF(Data!$C$2&gt;0,(IF(OR(BN$5=Data!$F$2,BN$5=Data!$G$2,(IF(COUNTIF(Data!$A$2:$A$939,BN$7),BN$7=(VLOOKUP(BN$7,Data!$A$2:$A$852,1,FALSE)),0))),"H",IF(AND(BN$7&gt;=$J53,BN$7&lt;=$L53),($D53*$P53/$M53),0))),IF(AND(BN$7&gt;=$J53,BN$7&lt;=$L53),(($D53*$P53)/$M53),0))))))</f>
        <v>0</v>
      </c>
      <c r="BO54" s="37" t="str">
        <f>IF(BO$7&gt;$L53,(((IF(Data!$C$2&gt;0,(IF(OR(BO$5=Data!$F$2,BO$5=Data!$G$2,(IF(COUNTIF(Data!$A$2:$A$939,BO$7),BO$7=(VLOOKUP(BO$7,Data!$A$2:$A$852,1,FALSE)),0))),"H",IF(AND(BO$7&gt;=$J53,BO$7&lt;=$K53),($D53*(1-$P53)/$N53),0))),IF(AND(BO$7&gt;=$J53,BO$7&lt;=$K53),(($D53-$O53)/$N53),0))))),(((IF(Data!$C$2&gt;0,(IF(OR(BO$5=Data!$F$2,BO$5=Data!$G$2,(IF(COUNTIF(Data!$A$2:$A$939,BO$7),BO$7=(VLOOKUP(BO$7,Data!$A$2:$A$852,1,FALSE)),0))),"H",IF(AND(BO$7&gt;=$J53,BO$7&lt;=$L53),($D53*$P53/$M53),0))),IF(AND(BO$7&gt;=$J53,BO$7&lt;=$L53),(($D53*$P53)/$M53),0))))))</f>
        <v>H</v>
      </c>
      <c r="BP54" s="37" t="str">
        <f>IF(BP$7&gt;$L53,(((IF(Data!$C$2&gt;0,(IF(OR(BP$5=Data!$F$2,BP$5=Data!$G$2,(IF(COUNTIF(Data!$A$2:$A$939,BP$7),BP$7=(VLOOKUP(BP$7,Data!$A$2:$A$852,1,FALSE)),0))),"H",IF(AND(BP$7&gt;=$J53,BP$7&lt;=$K53),($D53*(1-$P53)/$N53),0))),IF(AND(BP$7&gt;=$J53,BP$7&lt;=$K53),(($D53-$O53)/$N53),0))))),(((IF(Data!$C$2&gt;0,(IF(OR(BP$5=Data!$F$2,BP$5=Data!$G$2,(IF(COUNTIF(Data!$A$2:$A$939,BP$7),BP$7=(VLOOKUP(BP$7,Data!$A$2:$A$852,1,FALSE)),0))),"H",IF(AND(BP$7&gt;=$J53,BP$7&lt;=$L53),($D53*$P53/$M53),0))),IF(AND(BP$7&gt;=$J53,BP$7&lt;=$L53),(($D53*$P53)/$M53),0))))))</f>
        <v>H</v>
      </c>
      <c r="BQ54" s="37">
        <f>IF(BQ$7&gt;$L53,(((IF(Data!$C$2&gt;0,(IF(OR(BQ$5=Data!$F$2,BQ$5=Data!$G$2,(IF(COUNTIF(Data!$A$2:$A$939,BQ$7),BQ$7=(VLOOKUP(BQ$7,Data!$A$2:$A$852,1,FALSE)),0))),"H",IF(AND(BQ$7&gt;=$J53,BQ$7&lt;=$K53),($D53*(1-$P53)/$N53),0))),IF(AND(BQ$7&gt;=$J53,BQ$7&lt;=$K53),(($D53-$O53)/$N53),0))))),(((IF(Data!$C$2&gt;0,(IF(OR(BQ$5=Data!$F$2,BQ$5=Data!$G$2,(IF(COUNTIF(Data!$A$2:$A$939,BQ$7),BQ$7=(VLOOKUP(BQ$7,Data!$A$2:$A$852,1,FALSE)),0))),"H",IF(AND(BQ$7&gt;=$J53,BQ$7&lt;=$L53),($D53*$P53/$M53),0))),IF(AND(BQ$7&gt;=$J53,BQ$7&lt;=$L53),(($D53*$P53)/$M53),0))))))</f>
        <v>0</v>
      </c>
      <c r="BR54" s="37">
        <f>IF(BR$7&gt;$L53,(((IF(Data!$C$2&gt;0,(IF(OR(BR$5=Data!$F$2,BR$5=Data!$G$2,(IF(COUNTIF(Data!$A$2:$A$939,BR$7),BR$7=(VLOOKUP(BR$7,Data!$A$2:$A$852,1,FALSE)),0))),"H",IF(AND(BR$7&gt;=$J53,BR$7&lt;=$K53),($D53*(1-$P53)/$N53),0))),IF(AND(BR$7&gt;=$J53,BR$7&lt;=$K53),(($D53-$O53)/$N53),0))))),(((IF(Data!$C$2&gt;0,(IF(OR(BR$5=Data!$F$2,BR$5=Data!$G$2,(IF(COUNTIF(Data!$A$2:$A$939,BR$7),BR$7=(VLOOKUP(BR$7,Data!$A$2:$A$852,1,FALSE)),0))),"H",IF(AND(BR$7&gt;=$J53,BR$7&lt;=$L53),($D53*$P53/$M53),0))),IF(AND(BR$7&gt;=$J53,BR$7&lt;=$L53),(($D53*$P53)/$M53),0))))))</f>
        <v>0</v>
      </c>
      <c r="BS54" s="37">
        <f>IF(BS$7&gt;$L53,(((IF(Data!$C$2&gt;0,(IF(OR(BS$5=Data!$F$2,BS$5=Data!$G$2,(IF(COUNTIF(Data!$A$2:$A$939,BS$7),BS$7=(VLOOKUP(BS$7,Data!$A$2:$A$852,1,FALSE)),0))),"H",IF(AND(BS$7&gt;=$J53,BS$7&lt;=$K53),($D53*(1-$P53)/$N53),0))),IF(AND(BS$7&gt;=$J53,BS$7&lt;=$K53),(($D53-$O53)/$N53),0))))),(((IF(Data!$C$2&gt;0,(IF(OR(BS$5=Data!$F$2,BS$5=Data!$G$2,(IF(COUNTIF(Data!$A$2:$A$939,BS$7),BS$7=(VLOOKUP(BS$7,Data!$A$2:$A$852,1,FALSE)),0))),"H",IF(AND(BS$7&gt;=$J53,BS$7&lt;=$L53),($D53*$P53/$M53),0))),IF(AND(BS$7&gt;=$J53,BS$7&lt;=$L53),(($D53*$P53)/$M53),0))))))</f>
        <v>0</v>
      </c>
      <c r="BT54" s="37">
        <f>IF(BT$7&gt;$L53,(((IF(Data!$C$2&gt;0,(IF(OR(BT$5=Data!$F$2,BT$5=Data!$G$2,(IF(COUNTIF(Data!$A$2:$A$939,BT$7),BT$7=(VLOOKUP(BT$7,Data!$A$2:$A$852,1,FALSE)),0))),"H",IF(AND(BT$7&gt;=$J53,BT$7&lt;=$K53),($D53*(1-$P53)/$N53),0))),IF(AND(BT$7&gt;=$J53,BT$7&lt;=$K53),(($D53-$O53)/$N53),0))))),(((IF(Data!$C$2&gt;0,(IF(OR(BT$5=Data!$F$2,BT$5=Data!$G$2,(IF(COUNTIF(Data!$A$2:$A$939,BT$7),BT$7=(VLOOKUP(BT$7,Data!$A$2:$A$852,1,FALSE)),0))),"H",IF(AND(BT$7&gt;=$J53,BT$7&lt;=$L53),($D53*$P53/$M53),0))),IF(AND(BT$7&gt;=$J53,BT$7&lt;=$L53),(($D53*$P53)/$M53),0))))))</f>
        <v>0</v>
      </c>
      <c r="BU54" s="37">
        <f>IF(BU$7&gt;$L53,(((IF(Data!$C$2&gt;0,(IF(OR(BU$5=Data!$F$2,BU$5=Data!$G$2,(IF(COUNTIF(Data!$A$2:$A$939,BU$7),BU$7=(VLOOKUP(BU$7,Data!$A$2:$A$852,1,FALSE)),0))),"H",IF(AND(BU$7&gt;=$J53,BU$7&lt;=$K53),($D53*(1-$P53)/$N53),0))),IF(AND(BU$7&gt;=$J53,BU$7&lt;=$K53),(($D53-$O53)/$N53),0))))),(((IF(Data!$C$2&gt;0,(IF(OR(BU$5=Data!$F$2,BU$5=Data!$G$2,(IF(COUNTIF(Data!$A$2:$A$939,BU$7),BU$7=(VLOOKUP(BU$7,Data!$A$2:$A$852,1,FALSE)),0))),"H",IF(AND(BU$7&gt;=$J53,BU$7&lt;=$L53),($D53*$P53/$M53),0))),IF(AND(BU$7&gt;=$J53,BU$7&lt;=$L53),(($D53*$P53)/$M53),0))))))</f>
        <v>0</v>
      </c>
      <c r="BV54" s="37" t="str">
        <f>IF(BV$7&gt;$L53,(((IF(Data!$C$2&gt;0,(IF(OR(BV$5=Data!$F$2,BV$5=Data!$G$2,(IF(COUNTIF(Data!$A$2:$A$939,BV$7),BV$7=(VLOOKUP(BV$7,Data!$A$2:$A$852,1,FALSE)),0))),"H",IF(AND(BV$7&gt;=$J53,BV$7&lt;=$K53),($D53*(1-$P53)/$N53),0))),IF(AND(BV$7&gt;=$J53,BV$7&lt;=$K53),(($D53-$O53)/$N53),0))))),(((IF(Data!$C$2&gt;0,(IF(OR(BV$5=Data!$F$2,BV$5=Data!$G$2,(IF(COUNTIF(Data!$A$2:$A$939,BV$7),BV$7=(VLOOKUP(BV$7,Data!$A$2:$A$852,1,FALSE)),0))),"H",IF(AND(BV$7&gt;=$J53,BV$7&lt;=$L53),($D53*$P53/$M53),0))),IF(AND(BV$7&gt;=$J53,BV$7&lt;=$L53),(($D53*$P53)/$M53),0))))))</f>
        <v>H</v>
      </c>
      <c r="BW54" s="37" t="str">
        <f>IF(BW$7&gt;$L53,(((IF(Data!$C$2&gt;0,(IF(OR(BW$5=Data!$F$2,BW$5=Data!$G$2,(IF(COUNTIF(Data!$A$2:$A$939,BW$7),BW$7=(VLOOKUP(BW$7,Data!$A$2:$A$852,1,FALSE)),0))),"H",IF(AND(BW$7&gt;=$J53,BW$7&lt;=$K53),($D53*(1-$P53)/$N53),0))),IF(AND(BW$7&gt;=$J53,BW$7&lt;=$K53),(($D53-$O53)/$N53),0))))),(((IF(Data!$C$2&gt;0,(IF(OR(BW$5=Data!$F$2,BW$5=Data!$G$2,(IF(COUNTIF(Data!$A$2:$A$939,BW$7),BW$7=(VLOOKUP(BW$7,Data!$A$2:$A$852,1,FALSE)),0))),"H",IF(AND(BW$7&gt;=$J53,BW$7&lt;=$L53),($D53*$P53/$M53),0))),IF(AND(BW$7&gt;=$J53,BW$7&lt;=$L53),(($D53*$P53)/$M53),0))))))</f>
        <v>H</v>
      </c>
      <c r="BX54" s="37">
        <f>IF(BX$7&gt;$L53,(((IF(Data!$C$2&gt;0,(IF(OR(BX$5=Data!$F$2,BX$5=Data!$G$2,(IF(COUNTIF(Data!$A$2:$A$939,BX$7),BX$7=(VLOOKUP(BX$7,Data!$A$2:$A$852,1,FALSE)),0))),"H",IF(AND(BX$7&gt;=$J53,BX$7&lt;=$K53),($D53*(1-$P53)/$N53),0))),IF(AND(BX$7&gt;=$J53,BX$7&lt;=$K53),(($D53-$O53)/$N53),0))))),(((IF(Data!$C$2&gt;0,(IF(OR(BX$5=Data!$F$2,BX$5=Data!$G$2,(IF(COUNTIF(Data!$A$2:$A$939,BX$7),BX$7=(VLOOKUP(BX$7,Data!$A$2:$A$852,1,FALSE)),0))),"H",IF(AND(BX$7&gt;=$J53,BX$7&lt;=$L53),($D53*$P53/$M53),0))),IF(AND(BX$7&gt;=$J53,BX$7&lt;=$L53),(($D53*$P53)/$M53),0))))))</f>
        <v>0</v>
      </c>
      <c r="BY54" s="37">
        <f>IF(BY$7&gt;$L53,(((IF(Data!$C$2&gt;0,(IF(OR(BY$5=Data!$F$2,BY$5=Data!$G$2,(IF(COUNTIF(Data!$A$2:$A$939,BY$7),BY$7=(VLOOKUP(BY$7,Data!$A$2:$A$852,1,FALSE)),0))),"H",IF(AND(BY$7&gt;=$J53,BY$7&lt;=$K53),($D53*(1-$P53)/$N53),0))),IF(AND(BY$7&gt;=$J53,BY$7&lt;=$K53),(($D53-$O53)/$N53),0))))),(((IF(Data!$C$2&gt;0,(IF(OR(BY$5=Data!$F$2,BY$5=Data!$G$2,(IF(COUNTIF(Data!$A$2:$A$939,BY$7),BY$7=(VLOOKUP(BY$7,Data!$A$2:$A$852,1,FALSE)),0))),"H",IF(AND(BY$7&gt;=$J53,BY$7&lt;=$L53),($D53*$P53/$M53),0))),IF(AND(BY$7&gt;=$J53,BY$7&lt;=$L53),(($D53*$P53)/$M53),0))))))</f>
        <v>0</v>
      </c>
      <c r="BZ54" s="37">
        <f>IF(BZ$7&gt;$L53,(((IF(Data!$C$2&gt;0,(IF(OR(BZ$5=Data!$F$2,BZ$5=Data!$G$2,(IF(COUNTIF(Data!$A$2:$A$939,BZ$7),BZ$7=(VLOOKUP(BZ$7,Data!$A$2:$A$852,1,FALSE)),0))),"H",IF(AND(BZ$7&gt;=$J53,BZ$7&lt;=$K53),($D53*(1-$P53)/$N53),0))),IF(AND(BZ$7&gt;=$J53,BZ$7&lt;=$K53),(($D53-$O53)/$N53),0))))),(((IF(Data!$C$2&gt;0,(IF(OR(BZ$5=Data!$F$2,BZ$5=Data!$G$2,(IF(COUNTIF(Data!$A$2:$A$939,BZ$7),BZ$7=(VLOOKUP(BZ$7,Data!$A$2:$A$852,1,FALSE)),0))),"H",IF(AND(BZ$7&gt;=$J53,BZ$7&lt;=$L53),($D53*$P53/$M53),0))),IF(AND(BZ$7&gt;=$J53,BZ$7&lt;=$L53),(($D53*$P53)/$M53),0))))))</f>
        <v>0</v>
      </c>
      <c r="CA54" s="37">
        <f>IF(CA$7&gt;$L53,(((IF(Data!$C$2&gt;0,(IF(OR(CA$5=Data!$F$2,CA$5=Data!$G$2,(IF(COUNTIF(Data!$A$2:$A$939,CA$7),CA$7=(VLOOKUP(CA$7,Data!$A$2:$A$852,1,FALSE)),0))),"H",IF(AND(CA$7&gt;=$J53,CA$7&lt;=$K53),($D53*(1-$P53)/$N53),0))),IF(AND(CA$7&gt;=$J53,CA$7&lt;=$K53),(($D53-$O53)/$N53),0))))),(((IF(Data!$C$2&gt;0,(IF(OR(CA$5=Data!$F$2,CA$5=Data!$G$2,(IF(COUNTIF(Data!$A$2:$A$939,CA$7),CA$7=(VLOOKUP(CA$7,Data!$A$2:$A$852,1,FALSE)),0))),"H",IF(AND(CA$7&gt;=$J53,CA$7&lt;=$L53),($D53*$P53/$M53),0))),IF(AND(CA$7&gt;=$J53,CA$7&lt;=$L53),(($D53*$P53)/$M53),0))))))</f>
        <v>0</v>
      </c>
      <c r="CB54" s="37">
        <f>IF(CB$7&gt;$L53,(((IF(Data!$C$2&gt;0,(IF(OR(CB$5=Data!$F$2,CB$5=Data!$G$2,(IF(COUNTIF(Data!$A$2:$A$939,CB$7),CB$7=(VLOOKUP(CB$7,Data!$A$2:$A$852,1,FALSE)),0))),"H",IF(AND(CB$7&gt;=$J53,CB$7&lt;=$K53),($D53*(1-$P53)/$N53),0))),IF(AND(CB$7&gt;=$J53,CB$7&lt;=$K53),(($D53-$O53)/$N53),0))))),(((IF(Data!$C$2&gt;0,(IF(OR(CB$5=Data!$F$2,CB$5=Data!$G$2,(IF(COUNTIF(Data!$A$2:$A$939,CB$7),CB$7=(VLOOKUP(CB$7,Data!$A$2:$A$852,1,FALSE)),0))),"H",IF(AND(CB$7&gt;=$J53,CB$7&lt;=$L53),($D53*$P53/$M53),0))),IF(AND(CB$7&gt;=$J53,CB$7&lt;=$L53),(($D53*$P53)/$M53),0))))))</f>
        <v>0</v>
      </c>
      <c r="CC54" s="37" t="str">
        <f>IF(CC$7&gt;$L53,(((IF(Data!$C$2&gt;0,(IF(OR(CC$5=Data!$F$2,CC$5=Data!$G$2,(IF(COUNTIF(Data!$A$2:$A$939,CC$7),CC$7=(VLOOKUP(CC$7,Data!$A$2:$A$852,1,FALSE)),0))),"H",IF(AND(CC$7&gt;=$J53,CC$7&lt;=$K53),($D53*(1-$P53)/$N53),0))),IF(AND(CC$7&gt;=$J53,CC$7&lt;=$K53),(($D53-$O53)/$N53),0))))),(((IF(Data!$C$2&gt;0,(IF(OR(CC$5=Data!$F$2,CC$5=Data!$G$2,(IF(COUNTIF(Data!$A$2:$A$939,CC$7),CC$7=(VLOOKUP(CC$7,Data!$A$2:$A$852,1,FALSE)),0))),"H",IF(AND(CC$7&gt;=$J53,CC$7&lt;=$L53),($D53*$P53/$M53),0))),IF(AND(CC$7&gt;=$J53,CC$7&lt;=$L53),(($D53*$P53)/$M53),0))))))</f>
        <v>H</v>
      </c>
      <c r="CD54" s="37" t="str">
        <f>IF(CD$7&gt;$L53,(((IF(Data!$C$2&gt;0,(IF(OR(CD$5=Data!$F$2,CD$5=Data!$G$2,(IF(COUNTIF(Data!$A$2:$A$939,CD$7),CD$7=(VLOOKUP(CD$7,Data!$A$2:$A$852,1,FALSE)),0))),"H",IF(AND(CD$7&gt;=$J53,CD$7&lt;=$K53),($D53*(1-$P53)/$N53),0))),IF(AND(CD$7&gt;=$J53,CD$7&lt;=$K53),(($D53-$O53)/$N53),0))))),(((IF(Data!$C$2&gt;0,(IF(OR(CD$5=Data!$F$2,CD$5=Data!$G$2,(IF(COUNTIF(Data!$A$2:$A$939,CD$7),CD$7=(VLOOKUP(CD$7,Data!$A$2:$A$852,1,FALSE)),0))),"H",IF(AND(CD$7&gt;=$J53,CD$7&lt;=$L53),($D53*$P53/$M53),0))),IF(AND(CD$7&gt;=$J53,CD$7&lt;=$L53),(($D53*$P53)/$M53),0))))))</f>
        <v>H</v>
      </c>
      <c r="CE54" s="37">
        <f>IF(CE$7&gt;$L53,(((IF(Data!$C$2&gt;0,(IF(OR(CE$5=Data!$F$2,CE$5=Data!$G$2,(IF(COUNTIF(Data!$A$2:$A$939,CE$7),CE$7=(VLOOKUP(CE$7,Data!$A$2:$A$852,1,FALSE)),0))),"H",IF(AND(CE$7&gt;=$J53,CE$7&lt;=$K53),($D53*(1-$P53)/$N53),0))),IF(AND(CE$7&gt;=$J53,CE$7&lt;=$K53),(($D53-$O53)/$N53),0))))),(((IF(Data!$C$2&gt;0,(IF(OR(CE$5=Data!$F$2,CE$5=Data!$G$2,(IF(COUNTIF(Data!$A$2:$A$939,CE$7),CE$7=(VLOOKUP(CE$7,Data!$A$2:$A$852,1,FALSE)),0))),"H",IF(AND(CE$7&gt;=$J53,CE$7&lt;=$L53),($D53*$P53/$M53),0))),IF(AND(CE$7&gt;=$J53,CE$7&lt;=$L53),(($D53*$P53)/$M53),0))))))</f>
        <v>0</v>
      </c>
      <c r="CF54" s="37">
        <f>IF(CF$7&gt;$L53,(((IF(Data!$C$2&gt;0,(IF(OR(CF$5=Data!$F$2,CF$5=Data!$G$2,(IF(COUNTIF(Data!$A$2:$A$939,CF$7),CF$7=(VLOOKUP(CF$7,Data!$A$2:$A$852,1,FALSE)),0))),"H",IF(AND(CF$7&gt;=$J53,CF$7&lt;=$K53),($D53*(1-$P53)/$N53),0))),IF(AND(CF$7&gt;=$J53,CF$7&lt;=$K53),(($D53-$O53)/$N53),0))))),(((IF(Data!$C$2&gt;0,(IF(OR(CF$5=Data!$F$2,CF$5=Data!$G$2,(IF(COUNTIF(Data!$A$2:$A$939,CF$7),CF$7=(VLOOKUP(CF$7,Data!$A$2:$A$852,1,FALSE)),0))),"H",IF(AND(CF$7&gt;=$J53,CF$7&lt;=$L53),($D53*$P53/$M53),0))),IF(AND(CF$7&gt;=$J53,CF$7&lt;=$L53),(($D53*$P53)/$M53),0))))))</f>
        <v>0</v>
      </c>
      <c r="CG54" s="37">
        <f>IF(CG$7&gt;$L53,(((IF(Data!$C$2&gt;0,(IF(OR(CG$5=Data!$F$2,CG$5=Data!$G$2,(IF(COUNTIF(Data!$A$2:$A$939,CG$7),CG$7=(VLOOKUP(CG$7,Data!$A$2:$A$852,1,FALSE)),0))),"H",IF(AND(CG$7&gt;=$J53,CG$7&lt;=$K53),($D53*(1-$P53)/$N53),0))),IF(AND(CG$7&gt;=$J53,CG$7&lt;=$K53),(($D53-$O53)/$N53),0))))),(((IF(Data!$C$2&gt;0,(IF(OR(CG$5=Data!$F$2,CG$5=Data!$G$2,(IF(COUNTIF(Data!$A$2:$A$939,CG$7),CG$7=(VLOOKUP(CG$7,Data!$A$2:$A$852,1,FALSE)),0))),"H",IF(AND(CG$7&gt;=$J53,CG$7&lt;=$L53),($D53*$P53/$M53),0))),IF(AND(CG$7&gt;=$J53,CG$7&lt;=$L53),(($D53*$P53)/$M53),0))))))</f>
        <v>0</v>
      </c>
      <c r="CH54" s="37">
        <f>IF(CH$7&gt;$L53,(((IF(Data!$C$2&gt;0,(IF(OR(CH$5=Data!$F$2,CH$5=Data!$G$2,(IF(COUNTIF(Data!$A$2:$A$939,CH$7),CH$7=(VLOOKUP(CH$7,Data!$A$2:$A$852,1,FALSE)),0))),"H",IF(AND(CH$7&gt;=$J53,CH$7&lt;=$K53),($D53*(1-$P53)/$N53),0))),IF(AND(CH$7&gt;=$J53,CH$7&lt;=$K53),(($D53-$O53)/$N53),0))))),(((IF(Data!$C$2&gt;0,(IF(OR(CH$5=Data!$F$2,CH$5=Data!$G$2,(IF(COUNTIF(Data!$A$2:$A$939,CH$7),CH$7=(VLOOKUP(CH$7,Data!$A$2:$A$852,1,FALSE)),0))),"H",IF(AND(CH$7&gt;=$J53,CH$7&lt;=$L53),($D53*$P53/$M53),0))),IF(AND(CH$7&gt;=$J53,CH$7&lt;=$L53),(($D53*$P53)/$M53),0))))))</f>
        <v>0</v>
      </c>
      <c r="CI54" s="37">
        <f>IF(CI$7&gt;$L53,(((IF(Data!$C$2&gt;0,(IF(OR(CI$5=Data!$F$2,CI$5=Data!$G$2,(IF(COUNTIF(Data!$A$2:$A$939,CI$7),CI$7=(VLOOKUP(CI$7,Data!$A$2:$A$852,1,FALSE)),0))),"H",IF(AND(CI$7&gt;=$J53,CI$7&lt;=$K53),($D53*(1-$P53)/$N53),0))),IF(AND(CI$7&gt;=$J53,CI$7&lt;=$K53),(($D53-$O53)/$N53),0))))),(((IF(Data!$C$2&gt;0,(IF(OR(CI$5=Data!$F$2,CI$5=Data!$G$2,(IF(COUNTIF(Data!$A$2:$A$939,CI$7),CI$7=(VLOOKUP(CI$7,Data!$A$2:$A$852,1,FALSE)),0))),"H",IF(AND(CI$7&gt;=$J53,CI$7&lt;=$L53),($D53*$P53/$M53),0))),IF(AND(CI$7&gt;=$J53,CI$7&lt;=$L53),(($D53*$P53)/$M53),0))))))</f>
        <v>0</v>
      </c>
      <c r="CJ54" s="37" t="str">
        <f>IF(CJ$7&gt;$L53,(((IF(Data!$C$2&gt;0,(IF(OR(CJ$5=Data!$F$2,CJ$5=Data!$G$2,(IF(COUNTIF(Data!$A$2:$A$939,CJ$7),CJ$7=(VLOOKUP(CJ$7,Data!$A$2:$A$852,1,FALSE)),0))),"H",IF(AND(CJ$7&gt;=$J53,CJ$7&lt;=$K53),($D53*(1-$P53)/$N53),0))),IF(AND(CJ$7&gt;=$J53,CJ$7&lt;=$K53),(($D53-$O53)/$N53),0))))),(((IF(Data!$C$2&gt;0,(IF(OR(CJ$5=Data!$F$2,CJ$5=Data!$G$2,(IF(COUNTIF(Data!$A$2:$A$939,CJ$7),CJ$7=(VLOOKUP(CJ$7,Data!$A$2:$A$852,1,FALSE)),0))),"H",IF(AND(CJ$7&gt;=$J53,CJ$7&lt;=$L53),($D53*$P53/$M53),0))),IF(AND(CJ$7&gt;=$J53,CJ$7&lt;=$L53),(($D53*$P53)/$M53),0))))))</f>
        <v>H</v>
      </c>
      <c r="CK54" s="37" t="str">
        <f>IF(CK$7&gt;$L53,(((IF(Data!$C$2&gt;0,(IF(OR(CK$5=Data!$F$2,CK$5=Data!$G$2,(IF(COUNTIF(Data!$A$2:$A$939,CK$7),CK$7=(VLOOKUP(CK$7,Data!$A$2:$A$852,1,FALSE)),0))),"H",IF(AND(CK$7&gt;=$J53,CK$7&lt;=$K53),($D53*(1-$P53)/$N53),0))),IF(AND(CK$7&gt;=$J53,CK$7&lt;=$K53),(($D53-$O53)/$N53),0))))),(((IF(Data!$C$2&gt;0,(IF(OR(CK$5=Data!$F$2,CK$5=Data!$G$2,(IF(COUNTIF(Data!$A$2:$A$939,CK$7),CK$7=(VLOOKUP(CK$7,Data!$A$2:$A$852,1,FALSE)),0))),"H",IF(AND(CK$7&gt;=$J53,CK$7&lt;=$L53),($D53*$P53/$M53),0))),IF(AND(CK$7&gt;=$J53,CK$7&lt;=$L53),(($D53*$P53)/$M53),0))))))</f>
        <v>H</v>
      </c>
      <c r="CL54" s="37">
        <f>IF(CL$7&gt;$L53,(((IF(Data!$C$2&gt;0,(IF(OR(CL$5=Data!$F$2,CL$5=Data!$G$2,(IF(COUNTIF(Data!$A$2:$A$939,CL$7),CL$7=(VLOOKUP(CL$7,Data!$A$2:$A$852,1,FALSE)),0))),"H",IF(AND(CL$7&gt;=$J53,CL$7&lt;=$K53),($D53*(1-$P53)/$N53),0))),IF(AND(CL$7&gt;=$J53,CL$7&lt;=$K53),(($D53-$O53)/$N53),0))))),(((IF(Data!$C$2&gt;0,(IF(OR(CL$5=Data!$F$2,CL$5=Data!$G$2,(IF(COUNTIF(Data!$A$2:$A$939,CL$7),CL$7=(VLOOKUP(CL$7,Data!$A$2:$A$852,1,FALSE)),0))),"H",IF(AND(CL$7&gt;=$J53,CL$7&lt;=$L53),($D53*$P53/$M53),0))),IF(AND(CL$7&gt;=$J53,CL$7&lt;=$L53),(($D53*$P53)/$M53),0))))))</f>
        <v>0</v>
      </c>
      <c r="CM54" s="37">
        <f>IF(CM$7&gt;$L53,(((IF(Data!$C$2&gt;0,(IF(OR(CM$5=Data!$F$2,CM$5=Data!$G$2,(IF(COUNTIF(Data!$A$2:$A$939,CM$7),CM$7=(VLOOKUP(CM$7,Data!$A$2:$A$852,1,FALSE)),0))),"H",IF(AND(CM$7&gt;=$J53,CM$7&lt;=$K53),($D53*(1-$P53)/$N53),0))),IF(AND(CM$7&gt;=$J53,CM$7&lt;=$K53),(($D53-$O53)/$N53),0))))),(((IF(Data!$C$2&gt;0,(IF(OR(CM$5=Data!$F$2,CM$5=Data!$G$2,(IF(COUNTIF(Data!$A$2:$A$939,CM$7),CM$7=(VLOOKUP(CM$7,Data!$A$2:$A$852,1,FALSE)),0))),"H",IF(AND(CM$7&gt;=$J53,CM$7&lt;=$L53),($D53*$P53/$M53),0))),IF(AND(CM$7&gt;=$J53,CM$7&lt;=$L53),(($D53*$P53)/$M53),0))))))</f>
        <v>0</v>
      </c>
      <c r="CN54" s="37">
        <f>IF(CN$7&gt;$L53,(((IF(Data!$C$2&gt;0,(IF(OR(CN$5=Data!$F$2,CN$5=Data!$G$2,(IF(COUNTIF(Data!$A$2:$A$939,CN$7),CN$7=(VLOOKUP(CN$7,Data!$A$2:$A$852,1,FALSE)),0))),"H",IF(AND(CN$7&gt;=$J53,CN$7&lt;=$K53),($D53*(1-$P53)/$N53),0))),IF(AND(CN$7&gt;=$J53,CN$7&lt;=$K53),(($D53-$O53)/$N53),0))))),(((IF(Data!$C$2&gt;0,(IF(OR(CN$5=Data!$F$2,CN$5=Data!$G$2,(IF(COUNTIF(Data!$A$2:$A$939,CN$7),CN$7=(VLOOKUP(CN$7,Data!$A$2:$A$852,1,FALSE)),0))),"H",IF(AND(CN$7&gt;=$J53,CN$7&lt;=$L53),($D53*$P53/$M53),0))),IF(AND(CN$7&gt;=$J53,CN$7&lt;=$L53),(($D53*$P53)/$M53),0))))))</f>
        <v>0</v>
      </c>
      <c r="CO54" s="37">
        <f>IF(CO$7&gt;$L53,(((IF(Data!$C$2&gt;0,(IF(OR(CO$5=Data!$F$2,CO$5=Data!$G$2,(IF(COUNTIF(Data!$A$2:$A$939,CO$7),CO$7=(VLOOKUP(CO$7,Data!$A$2:$A$852,1,FALSE)),0))),"H",IF(AND(CO$7&gt;=$J53,CO$7&lt;=$K53),($D53*(1-$P53)/$N53),0))),IF(AND(CO$7&gt;=$J53,CO$7&lt;=$K53),(($D53-$O53)/$N53),0))))),(((IF(Data!$C$2&gt;0,(IF(OR(CO$5=Data!$F$2,CO$5=Data!$G$2,(IF(COUNTIF(Data!$A$2:$A$939,CO$7),CO$7=(VLOOKUP(CO$7,Data!$A$2:$A$852,1,FALSE)),0))),"H",IF(AND(CO$7&gt;=$J53,CO$7&lt;=$L53),($D53*$P53/$M53),0))),IF(AND(CO$7&gt;=$J53,CO$7&lt;=$L53),(($D53*$P53)/$M53),0))))))</f>
        <v>0</v>
      </c>
      <c r="CP54" s="37">
        <f>IF(CP$7&gt;$L53,(((IF(Data!$C$2&gt;0,(IF(OR(CP$5=Data!$F$2,CP$5=Data!$G$2,(IF(COUNTIF(Data!$A$2:$A$939,CP$7),CP$7=(VLOOKUP(CP$7,Data!$A$2:$A$852,1,FALSE)),0))),"H",IF(AND(CP$7&gt;=$J53,CP$7&lt;=$K53),($D53*(1-$P53)/$N53),0))),IF(AND(CP$7&gt;=$J53,CP$7&lt;=$K53),(($D53-$O53)/$N53),0))))),(((IF(Data!$C$2&gt;0,(IF(OR(CP$5=Data!$F$2,CP$5=Data!$G$2,(IF(COUNTIF(Data!$A$2:$A$939,CP$7),CP$7=(VLOOKUP(CP$7,Data!$A$2:$A$852,1,FALSE)),0))),"H",IF(AND(CP$7&gt;=$J53,CP$7&lt;=$L53),($D53*$P53/$M53),0))),IF(AND(CP$7&gt;=$J53,CP$7&lt;=$L53),(($D53*$P53)/$M53),0))))))</f>
        <v>0</v>
      </c>
      <c r="CQ54" s="37" t="str">
        <f>IF(CQ$7&gt;$L53,(((IF(Data!$C$2&gt;0,(IF(OR(CQ$5=Data!$F$2,CQ$5=Data!$G$2,(IF(COUNTIF(Data!$A$2:$A$939,CQ$7),CQ$7=(VLOOKUP(CQ$7,Data!$A$2:$A$852,1,FALSE)),0))),"H",IF(AND(CQ$7&gt;=$J53,CQ$7&lt;=$K53),($D53*(1-$P53)/$N53),0))),IF(AND(CQ$7&gt;=$J53,CQ$7&lt;=$K53),(($D53-$O53)/$N53),0))))),(((IF(Data!$C$2&gt;0,(IF(OR(CQ$5=Data!$F$2,CQ$5=Data!$G$2,(IF(COUNTIF(Data!$A$2:$A$939,CQ$7),CQ$7=(VLOOKUP(CQ$7,Data!$A$2:$A$852,1,FALSE)),0))),"H",IF(AND(CQ$7&gt;=$J53,CQ$7&lt;=$L53),($D53*$P53/$M53),0))),IF(AND(CQ$7&gt;=$J53,CQ$7&lt;=$L53),(($D53*$P53)/$M53),0))))))</f>
        <v>H</v>
      </c>
      <c r="CR54" s="37" t="str">
        <f>IF(CR$7&gt;$L53,(((IF(Data!$C$2&gt;0,(IF(OR(CR$5=Data!$F$2,CR$5=Data!$G$2,(IF(COUNTIF(Data!$A$2:$A$939,CR$7),CR$7=(VLOOKUP(CR$7,Data!$A$2:$A$852,1,FALSE)),0))),"H",IF(AND(CR$7&gt;=$J53,CR$7&lt;=$K53),($D53*(1-$P53)/$N53),0))),IF(AND(CR$7&gt;=$J53,CR$7&lt;=$K53),(($D53-$O53)/$N53),0))))),(((IF(Data!$C$2&gt;0,(IF(OR(CR$5=Data!$F$2,CR$5=Data!$G$2,(IF(COUNTIF(Data!$A$2:$A$939,CR$7),CR$7=(VLOOKUP(CR$7,Data!$A$2:$A$852,1,FALSE)),0))),"H",IF(AND(CR$7&gt;=$J53,CR$7&lt;=$L53),($D53*$P53/$M53),0))),IF(AND(CR$7&gt;=$J53,CR$7&lt;=$L53),(($D53*$P53)/$M53),0))))))</f>
        <v>H</v>
      </c>
      <c r="CS54" s="37">
        <f>IF(CS$7&gt;$L53,(((IF(Data!$C$2&gt;0,(IF(OR(CS$5=Data!$F$2,CS$5=Data!$G$2,(IF(COUNTIF(Data!$A$2:$A$939,CS$7),CS$7=(VLOOKUP(CS$7,Data!$A$2:$A$852,1,FALSE)),0))),"H",IF(AND(CS$7&gt;=$J53,CS$7&lt;=$K53),($D53*(1-$P53)/$N53),0))),IF(AND(CS$7&gt;=$J53,CS$7&lt;=$K53),(($D53-$O53)/$N53),0))))),(((IF(Data!$C$2&gt;0,(IF(OR(CS$5=Data!$F$2,CS$5=Data!$G$2,(IF(COUNTIF(Data!$A$2:$A$939,CS$7),CS$7=(VLOOKUP(CS$7,Data!$A$2:$A$852,1,FALSE)),0))),"H",IF(AND(CS$7&gt;=$J53,CS$7&lt;=$L53),($D53*$P53/$M53),0))),IF(AND(CS$7&gt;=$J53,CS$7&lt;=$L53),(($D53*$P53)/$M53),0))))))</f>
        <v>0</v>
      </c>
      <c r="CT54" s="37">
        <f>IF(CT$7&gt;$L53,(((IF(Data!$C$2&gt;0,(IF(OR(CT$5=Data!$F$2,CT$5=Data!$G$2,(IF(COUNTIF(Data!$A$2:$A$939,CT$7),CT$7=(VLOOKUP(CT$7,Data!$A$2:$A$852,1,FALSE)),0))),"H",IF(AND(CT$7&gt;=$J53,CT$7&lt;=$K53),($D53*(1-$P53)/$N53),0))),IF(AND(CT$7&gt;=$J53,CT$7&lt;=$K53),(($D53-$O53)/$N53),0))))),(((IF(Data!$C$2&gt;0,(IF(OR(CT$5=Data!$F$2,CT$5=Data!$G$2,(IF(COUNTIF(Data!$A$2:$A$939,CT$7),CT$7=(VLOOKUP(CT$7,Data!$A$2:$A$852,1,FALSE)),0))),"H",IF(AND(CT$7&gt;=$J53,CT$7&lt;=$L53),($D53*$P53/$M53),0))),IF(AND(CT$7&gt;=$J53,CT$7&lt;=$L53),(($D53*$P53)/$M53),0))))))</f>
        <v>0</v>
      </c>
      <c r="CU54" s="37">
        <f>IF(CU$7&gt;$L53,(((IF(Data!$C$2&gt;0,(IF(OR(CU$5=Data!$F$2,CU$5=Data!$G$2,(IF(COUNTIF(Data!$A$2:$A$939,CU$7),CU$7=(VLOOKUP(CU$7,Data!$A$2:$A$852,1,FALSE)),0))),"H",IF(AND(CU$7&gt;=$J53,CU$7&lt;=$K53),($D53*(1-$P53)/$N53),0))),IF(AND(CU$7&gt;=$J53,CU$7&lt;=$K53),(($D53-$O53)/$N53),0))))),(((IF(Data!$C$2&gt;0,(IF(OR(CU$5=Data!$F$2,CU$5=Data!$G$2,(IF(COUNTIF(Data!$A$2:$A$939,CU$7),CU$7=(VLOOKUP(CU$7,Data!$A$2:$A$852,1,FALSE)),0))),"H",IF(AND(CU$7&gt;=$J53,CU$7&lt;=$L53),($D53*$P53/$M53),0))),IF(AND(CU$7&gt;=$J53,CU$7&lt;=$L53),(($D53*$P53)/$M53),0))))))</f>
        <v>0</v>
      </c>
      <c r="CV54" s="37">
        <f>IF(CV$7&gt;$L53,(((IF(Data!$C$2&gt;0,(IF(OR(CV$5=Data!$F$2,CV$5=Data!$G$2,(IF(COUNTIF(Data!$A$2:$A$939,CV$7),CV$7=(VLOOKUP(CV$7,Data!$A$2:$A$852,1,FALSE)),0))),"H",IF(AND(CV$7&gt;=$J53,CV$7&lt;=$K53),($D53*(1-$P53)/$N53),0))),IF(AND(CV$7&gt;=$J53,CV$7&lt;=$K53),(($D53-$O53)/$N53),0))))),(((IF(Data!$C$2&gt;0,(IF(OR(CV$5=Data!$F$2,CV$5=Data!$G$2,(IF(COUNTIF(Data!$A$2:$A$939,CV$7),CV$7=(VLOOKUP(CV$7,Data!$A$2:$A$852,1,FALSE)),0))),"H",IF(AND(CV$7&gt;=$J53,CV$7&lt;=$L53),($D53*$P53/$M53),0))),IF(AND(CV$7&gt;=$J53,CV$7&lt;=$L53),(($D53*$P53)/$M53),0))))))</f>
        <v>0</v>
      </c>
      <c r="CW54" s="37">
        <f>IF(CW$7&gt;$L53,(((IF(Data!$C$2&gt;0,(IF(OR(CW$5=Data!$F$2,CW$5=Data!$G$2,(IF(COUNTIF(Data!$A$2:$A$939,CW$7),CW$7=(VLOOKUP(CW$7,Data!$A$2:$A$852,1,FALSE)),0))),"H",IF(AND(CW$7&gt;=$J53,CW$7&lt;=$K53),($D53*(1-$P53)/$N53),0))),IF(AND(CW$7&gt;=$J53,CW$7&lt;=$K53),(($D53-$O53)/$N53),0))))),(((IF(Data!$C$2&gt;0,(IF(OR(CW$5=Data!$F$2,CW$5=Data!$G$2,(IF(COUNTIF(Data!$A$2:$A$939,CW$7),CW$7=(VLOOKUP(CW$7,Data!$A$2:$A$852,1,FALSE)),0))),"H",IF(AND(CW$7&gt;=$J53,CW$7&lt;=$L53),($D53*$P53/$M53),0))),IF(AND(CW$7&gt;=$J53,CW$7&lt;=$L53),(($D53*$P53)/$M53),0))))))</f>
        <v>0</v>
      </c>
      <c r="CX54" s="37" t="str">
        <f>IF(CX$7&gt;$L53,(((IF(Data!$C$2&gt;0,(IF(OR(CX$5=Data!$F$2,CX$5=Data!$G$2,(IF(COUNTIF(Data!$A$2:$A$939,CX$7),CX$7=(VLOOKUP(CX$7,Data!$A$2:$A$852,1,FALSE)),0))),"H",IF(AND(CX$7&gt;=$J53,CX$7&lt;=$K53),($D53*(1-$P53)/$N53),0))),IF(AND(CX$7&gt;=$J53,CX$7&lt;=$K53),(($D53-$O53)/$N53),0))))),(((IF(Data!$C$2&gt;0,(IF(OR(CX$5=Data!$F$2,CX$5=Data!$G$2,(IF(COUNTIF(Data!$A$2:$A$939,CX$7),CX$7=(VLOOKUP(CX$7,Data!$A$2:$A$852,1,FALSE)),0))),"H",IF(AND(CX$7&gt;=$J53,CX$7&lt;=$L53),($D53*$P53/$M53),0))),IF(AND(CX$7&gt;=$J53,CX$7&lt;=$L53),(($D53*$P53)/$M53),0))))))</f>
        <v>H</v>
      </c>
      <c r="CY54" s="37" t="str">
        <f>IF(CY$7&gt;$L53,(((IF(Data!$C$2&gt;0,(IF(OR(CY$5=Data!$F$2,CY$5=Data!$G$2,(IF(COUNTIF(Data!$A$2:$A$939,CY$7),CY$7=(VLOOKUP(CY$7,Data!$A$2:$A$852,1,FALSE)),0))),"H",IF(AND(CY$7&gt;=$J53,CY$7&lt;=$K53),($D53*(1-$P53)/$N53),0))),IF(AND(CY$7&gt;=$J53,CY$7&lt;=$K53),(($D53-$O53)/$N53),0))))),(((IF(Data!$C$2&gt;0,(IF(OR(CY$5=Data!$F$2,CY$5=Data!$G$2,(IF(COUNTIF(Data!$A$2:$A$939,CY$7),CY$7=(VLOOKUP(CY$7,Data!$A$2:$A$852,1,FALSE)),0))),"H",IF(AND(CY$7&gt;=$J53,CY$7&lt;=$L53),($D53*$P53/$M53),0))),IF(AND(CY$7&gt;=$J53,CY$7&lt;=$L53),(($D53*$P53)/$M53),0))))))</f>
        <v>H</v>
      </c>
      <c r="CZ54" s="37">
        <f>IF(CZ$7&gt;$L53,(((IF(Data!$C$2&gt;0,(IF(OR(CZ$5=Data!$F$2,CZ$5=Data!$G$2,(IF(COUNTIF(Data!$A$2:$A$939,CZ$7),CZ$7=(VLOOKUP(CZ$7,Data!$A$2:$A$852,1,FALSE)),0))),"H",IF(AND(CZ$7&gt;=$J53,CZ$7&lt;=$K53),($D53*(1-$P53)/$N53),0))),IF(AND(CZ$7&gt;=$J53,CZ$7&lt;=$K53),(($D53-$O53)/$N53),0))))),(((IF(Data!$C$2&gt;0,(IF(OR(CZ$5=Data!$F$2,CZ$5=Data!$G$2,(IF(COUNTIF(Data!$A$2:$A$939,CZ$7),CZ$7=(VLOOKUP(CZ$7,Data!$A$2:$A$852,1,FALSE)),0))),"H",IF(AND(CZ$7&gt;=$J53,CZ$7&lt;=$L53),($D53*$P53/$M53),0))),IF(AND(CZ$7&gt;=$J53,CZ$7&lt;=$L53),(($D53*$P53)/$M53),0))))))</f>
        <v>0</v>
      </c>
      <c r="DA54" s="37">
        <f>IF(DA$7&gt;$L53,(((IF(Data!$C$2&gt;0,(IF(OR(DA$5=Data!$F$2,DA$5=Data!$G$2,(IF(COUNTIF(Data!$A$2:$A$939,DA$7),DA$7=(VLOOKUP(DA$7,Data!$A$2:$A$852,1,FALSE)),0))),"H",IF(AND(DA$7&gt;=$J53,DA$7&lt;=$K53),($D53*(1-$P53)/$N53),0))),IF(AND(DA$7&gt;=$J53,DA$7&lt;=$K53),(($D53-$O53)/$N53),0))))),(((IF(Data!$C$2&gt;0,(IF(OR(DA$5=Data!$F$2,DA$5=Data!$G$2,(IF(COUNTIF(Data!$A$2:$A$939,DA$7),DA$7=(VLOOKUP(DA$7,Data!$A$2:$A$852,1,FALSE)),0))),"H",IF(AND(DA$7&gt;=$J53,DA$7&lt;=$L53),($D53*$P53/$M53),0))),IF(AND(DA$7&gt;=$J53,DA$7&lt;=$L53),(($D53*$P53)/$M53),0))))))</f>
        <v>0</v>
      </c>
      <c r="DB54" s="37">
        <f>IF(DB$7&gt;$L53,(((IF(Data!$C$2&gt;0,(IF(OR(DB$5=Data!$F$2,DB$5=Data!$G$2,(IF(COUNTIF(Data!$A$2:$A$939,DB$7),DB$7=(VLOOKUP(DB$7,Data!$A$2:$A$852,1,FALSE)),0))),"H",IF(AND(DB$7&gt;=$J53,DB$7&lt;=$K53),($D53*(1-$P53)/$N53),0))),IF(AND(DB$7&gt;=$J53,DB$7&lt;=$K53),(($D53-$O53)/$N53),0))))),(((IF(Data!$C$2&gt;0,(IF(OR(DB$5=Data!$F$2,DB$5=Data!$G$2,(IF(COUNTIF(Data!$A$2:$A$939,DB$7),DB$7=(VLOOKUP(DB$7,Data!$A$2:$A$852,1,FALSE)),0))),"H",IF(AND(DB$7&gt;=$J53,DB$7&lt;=$L53),($D53*$P53/$M53),0))),IF(AND(DB$7&gt;=$J53,DB$7&lt;=$L53),(($D53*$P53)/$M53),0))))))</f>
        <v>0</v>
      </c>
      <c r="DC54" s="37">
        <f>IF(DC$7&gt;$L53,(((IF(Data!$C$2&gt;0,(IF(OR(DC$5=Data!$F$2,DC$5=Data!$G$2,(IF(COUNTIF(Data!$A$2:$A$939,DC$7),DC$7=(VLOOKUP(DC$7,Data!$A$2:$A$852,1,FALSE)),0))),"H",IF(AND(DC$7&gt;=$J53,DC$7&lt;=$K53),($D53*(1-$P53)/$N53),0))),IF(AND(DC$7&gt;=$J53,DC$7&lt;=$K53),(($D53-$O53)/$N53),0))))),(((IF(Data!$C$2&gt;0,(IF(OR(DC$5=Data!$F$2,DC$5=Data!$G$2,(IF(COUNTIF(Data!$A$2:$A$939,DC$7),DC$7=(VLOOKUP(DC$7,Data!$A$2:$A$852,1,FALSE)),0))),"H",IF(AND(DC$7&gt;=$J53,DC$7&lt;=$L53),($D53*$P53/$M53),0))),IF(AND(DC$7&gt;=$J53,DC$7&lt;=$L53),(($D53*$P53)/$M53),0))))))</f>
        <v>0</v>
      </c>
      <c r="DD54" s="37">
        <f>IF(DD$7&gt;$L53,(((IF(Data!$C$2&gt;0,(IF(OR(DD$5=Data!$F$2,DD$5=Data!$G$2,(IF(COUNTIF(Data!$A$2:$A$939,DD$7),DD$7=(VLOOKUP(DD$7,Data!$A$2:$A$852,1,FALSE)),0))),"H",IF(AND(DD$7&gt;=$J53,DD$7&lt;=$K53),($D53*(1-$P53)/$N53),0))),IF(AND(DD$7&gt;=$J53,DD$7&lt;=$K53),(($D53-$O53)/$N53),0))))),(((IF(Data!$C$2&gt;0,(IF(OR(DD$5=Data!$F$2,DD$5=Data!$G$2,(IF(COUNTIF(Data!$A$2:$A$939,DD$7),DD$7=(VLOOKUP(DD$7,Data!$A$2:$A$852,1,FALSE)),0))),"H",IF(AND(DD$7&gt;=$J53,DD$7&lt;=$L53),($D53*$P53/$M53),0))),IF(AND(DD$7&gt;=$J53,DD$7&lt;=$L53),(($D53*$P53)/$M53),0))))))</f>
        <v>0</v>
      </c>
      <c r="DE54" s="37" t="str">
        <f>IF(DE$7&gt;$L53,(((IF(Data!$C$2&gt;0,(IF(OR(DE$5=Data!$F$2,DE$5=Data!$G$2,(IF(COUNTIF(Data!$A$2:$A$939,DE$7),DE$7=(VLOOKUP(DE$7,Data!$A$2:$A$852,1,FALSE)),0))),"H",IF(AND(DE$7&gt;=$J53,DE$7&lt;=$K53),($D53*(1-$P53)/$N53),0))),IF(AND(DE$7&gt;=$J53,DE$7&lt;=$K53),(($D53-$O53)/$N53),0))))),(((IF(Data!$C$2&gt;0,(IF(OR(DE$5=Data!$F$2,DE$5=Data!$G$2,(IF(COUNTIF(Data!$A$2:$A$939,DE$7),DE$7=(VLOOKUP(DE$7,Data!$A$2:$A$852,1,FALSE)),0))),"H",IF(AND(DE$7&gt;=$J53,DE$7&lt;=$L53),($D53*$P53/$M53),0))),IF(AND(DE$7&gt;=$J53,DE$7&lt;=$L53),(($D53*$P53)/$M53),0))))))</f>
        <v>H</v>
      </c>
      <c r="DF54" s="37" t="str">
        <f>IF(DF$7&gt;$L53,(((IF(Data!$C$2&gt;0,(IF(OR(DF$5=Data!$F$2,DF$5=Data!$G$2,(IF(COUNTIF(Data!$A$2:$A$939,DF$7),DF$7=(VLOOKUP(DF$7,Data!$A$2:$A$852,1,FALSE)),0))),"H",IF(AND(DF$7&gt;=$J53,DF$7&lt;=$K53),($D53*(1-$P53)/$N53),0))),IF(AND(DF$7&gt;=$J53,DF$7&lt;=$K53),(($D53-$O53)/$N53),0))))),(((IF(Data!$C$2&gt;0,(IF(OR(DF$5=Data!$F$2,DF$5=Data!$G$2,(IF(COUNTIF(Data!$A$2:$A$939,DF$7),DF$7=(VLOOKUP(DF$7,Data!$A$2:$A$852,1,FALSE)),0))),"H",IF(AND(DF$7&gt;=$J53,DF$7&lt;=$L53),($D53*$P53/$M53),0))),IF(AND(DF$7&gt;=$J53,DF$7&lt;=$L53),(($D53*$P53)/$M53),0))))))</f>
        <v>H</v>
      </c>
      <c r="DG54" s="37">
        <f>IF(DG$7&gt;$L53,(((IF(Data!$C$2&gt;0,(IF(OR(DG$5=Data!$F$2,DG$5=Data!$G$2,(IF(COUNTIF(Data!$A$2:$A$939,DG$7),DG$7=(VLOOKUP(DG$7,Data!$A$2:$A$852,1,FALSE)),0))),"H",IF(AND(DG$7&gt;=$J53,DG$7&lt;=$K53),($D53*(1-$P53)/$N53),0))),IF(AND(DG$7&gt;=$J53,DG$7&lt;=$K53),(($D53-$O53)/$N53),0))))),(((IF(Data!$C$2&gt;0,(IF(OR(DG$5=Data!$F$2,DG$5=Data!$G$2,(IF(COUNTIF(Data!$A$2:$A$939,DG$7),DG$7=(VLOOKUP(DG$7,Data!$A$2:$A$852,1,FALSE)),0))),"H",IF(AND(DG$7&gt;=$J53,DG$7&lt;=$L53),($D53*$P53/$M53),0))),IF(AND(DG$7&gt;=$J53,DG$7&lt;=$L53),(($D53*$P53)/$M53),0))))))</f>
        <v>0</v>
      </c>
      <c r="DH54" s="37">
        <f>IF(DH$7&gt;$L53,(((IF(Data!$C$2&gt;0,(IF(OR(DH$5=Data!$F$2,DH$5=Data!$G$2,(IF(COUNTIF(Data!$A$2:$A$939,DH$7),DH$7=(VLOOKUP(DH$7,Data!$A$2:$A$852,1,FALSE)),0))),"H",IF(AND(DH$7&gt;=$J53,DH$7&lt;=$K53),($D53*(1-$P53)/$N53),0))),IF(AND(DH$7&gt;=$J53,DH$7&lt;=$K53),(($D53-$O53)/$N53),0))))),(((IF(Data!$C$2&gt;0,(IF(OR(DH$5=Data!$F$2,DH$5=Data!$G$2,(IF(COUNTIF(Data!$A$2:$A$939,DH$7),DH$7=(VLOOKUP(DH$7,Data!$A$2:$A$852,1,FALSE)),0))),"H",IF(AND(DH$7&gt;=$J53,DH$7&lt;=$L53),($D53*$P53/$M53),0))),IF(AND(DH$7&gt;=$J53,DH$7&lt;=$L53),(($D53*$P53)/$M53),0))))))</f>
        <v>0</v>
      </c>
      <c r="DI54" s="37">
        <f>IF(DI$7&gt;$L53,(((IF(Data!$C$2&gt;0,(IF(OR(DI$5=Data!$F$2,DI$5=Data!$G$2,(IF(COUNTIF(Data!$A$2:$A$939,DI$7),DI$7=(VLOOKUP(DI$7,Data!$A$2:$A$852,1,FALSE)),0))),"H",IF(AND(DI$7&gt;=$J53,DI$7&lt;=$K53),($D53*(1-$P53)/$N53),0))),IF(AND(DI$7&gt;=$J53,DI$7&lt;=$K53),(($D53-$O53)/$N53),0))))),(((IF(Data!$C$2&gt;0,(IF(OR(DI$5=Data!$F$2,DI$5=Data!$G$2,(IF(COUNTIF(Data!$A$2:$A$939,DI$7),DI$7=(VLOOKUP(DI$7,Data!$A$2:$A$852,1,FALSE)),0))),"H",IF(AND(DI$7&gt;=$J53,DI$7&lt;=$L53),($D53*$P53/$M53),0))),IF(AND(DI$7&gt;=$J53,DI$7&lt;=$L53),(($D53*$P53)/$M53),0))))))</f>
        <v>0</v>
      </c>
      <c r="DJ54" s="37">
        <f>IF(DJ$7&gt;$L53,(((IF(Data!$C$2&gt;0,(IF(OR(DJ$5=Data!$F$2,DJ$5=Data!$G$2,(IF(COUNTIF(Data!$A$2:$A$939,DJ$7),DJ$7=(VLOOKUP(DJ$7,Data!$A$2:$A$852,1,FALSE)),0))),"H",IF(AND(DJ$7&gt;=$J53,DJ$7&lt;=$K53),($D53*(1-$P53)/$N53),0))),IF(AND(DJ$7&gt;=$J53,DJ$7&lt;=$K53),(($D53-$O53)/$N53),0))))),(((IF(Data!$C$2&gt;0,(IF(OR(DJ$5=Data!$F$2,DJ$5=Data!$G$2,(IF(COUNTIF(Data!$A$2:$A$939,DJ$7),DJ$7=(VLOOKUP(DJ$7,Data!$A$2:$A$852,1,FALSE)),0))),"H",IF(AND(DJ$7&gt;=$J53,DJ$7&lt;=$L53),($D53*$P53/$M53),0))),IF(AND(DJ$7&gt;=$J53,DJ$7&lt;=$L53),(($D53*$P53)/$M53),0))))))</f>
        <v>0</v>
      </c>
      <c r="DK54" s="37">
        <f>IF(DK$7&gt;$L53,(((IF(Data!$C$2&gt;0,(IF(OR(DK$5=Data!$F$2,DK$5=Data!$G$2,(IF(COUNTIF(Data!$A$2:$A$939,DK$7),DK$7=(VLOOKUP(DK$7,Data!$A$2:$A$852,1,FALSE)),0))),"H",IF(AND(DK$7&gt;=$J53,DK$7&lt;=$K53),($D53*(1-$P53)/$N53),0))),IF(AND(DK$7&gt;=$J53,DK$7&lt;=$K53),(($D53-$O53)/$N53),0))))),(((IF(Data!$C$2&gt;0,(IF(OR(DK$5=Data!$F$2,DK$5=Data!$G$2,(IF(COUNTIF(Data!$A$2:$A$939,DK$7),DK$7=(VLOOKUP(DK$7,Data!$A$2:$A$852,1,FALSE)),0))),"H",IF(AND(DK$7&gt;=$J53,DK$7&lt;=$L53),($D53*$P53/$M53),0))),IF(AND(DK$7&gt;=$J53,DK$7&lt;=$L53),(($D53*$P53)/$M53),0))))))</f>
        <v>0</v>
      </c>
      <c r="DL54" s="37" t="str">
        <f>IF(DL$7&gt;$L53,(((IF(Data!$C$2&gt;0,(IF(OR(DL$5=Data!$F$2,DL$5=Data!$G$2,(IF(COUNTIF(Data!$A$2:$A$939,DL$7),DL$7=(VLOOKUP(DL$7,Data!$A$2:$A$852,1,FALSE)),0))),"H",IF(AND(DL$7&gt;=$J53,DL$7&lt;=$K53),($D53*(1-$P53)/$N53),0))),IF(AND(DL$7&gt;=$J53,DL$7&lt;=$K53),(($D53-$O53)/$N53),0))))),(((IF(Data!$C$2&gt;0,(IF(OR(DL$5=Data!$F$2,DL$5=Data!$G$2,(IF(COUNTIF(Data!$A$2:$A$939,DL$7),DL$7=(VLOOKUP(DL$7,Data!$A$2:$A$852,1,FALSE)),0))),"H",IF(AND(DL$7&gt;=$J53,DL$7&lt;=$L53),($D53*$P53/$M53),0))),IF(AND(DL$7&gt;=$J53,DL$7&lt;=$L53),(($D53*$P53)/$M53),0))))))</f>
        <v>H</v>
      </c>
      <c r="DM54" s="37" t="str">
        <f>IF(DM$7&gt;$L53,(((IF(Data!$C$2&gt;0,(IF(OR(DM$5=Data!$F$2,DM$5=Data!$G$2,(IF(COUNTIF(Data!$A$2:$A$939,DM$7),DM$7=(VLOOKUP(DM$7,Data!$A$2:$A$852,1,FALSE)),0))),"H",IF(AND(DM$7&gt;=$J53,DM$7&lt;=$K53),($D53*(1-$P53)/$N53),0))),IF(AND(DM$7&gt;=$J53,DM$7&lt;=$K53),(($D53-$O53)/$N53),0))))),(((IF(Data!$C$2&gt;0,(IF(OR(DM$5=Data!$F$2,DM$5=Data!$G$2,(IF(COUNTIF(Data!$A$2:$A$939,DM$7),DM$7=(VLOOKUP(DM$7,Data!$A$2:$A$852,1,FALSE)),0))),"H",IF(AND(DM$7&gt;=$J53,DM$7&lt;=$L53),($D53*$P53/$M53),0))),IF(AND(DM$7&gt;=$J53,DM$7&lt;=$L53),(($D53*$P53)/$M53),0))))))</f>
        <v>H</v>
      </c>
      <c r="DN54" s="37">
        <f>IF(DN$7&gt;$L53,(((IF(Data!$C$2&gt;0,(IF(OR(DN$5=Data!$F$2,DN$5=Data!$G$2,(IF(COUNTIF(Data!$A$2:$A$939,DN$7),DN$7=(VLOOKUP(DN$7,Data!$A$2:$A$852,1,FALSE)),0))),"H",IF(AND(DN$7&gt;=$J53,DN$7&lt;=$K53),($D53*(1-$P53)/$N53),0))),IF(AND(DN$7&gt;=$J53,DN$7&lt;=$K53),(($D53-$O53)/$N53),0))))),(((IF(Data!$C$2&gt;0,(IF(OR(DN$5=Data!$F$2,DN$5=Data!$G$2,(IF(COUNTIF(Data!$A$2:$A$939,DN$7),DN$7=(VLOOKUP(DN$7,Data!$A$2:$A$852,1,FALSE)),0))),"H",IF(AND(DN$7&gt;=$J53,DN$7&lt;=$L53),($D53*$P53/$M53),0))),IF(AND(DN$7&gt;=$J53,DN$7&lt;=$L53),(($D53*$P53)/$M53),0))))))</f>
        <v>0</v>
      </c>
      <c r="DO54" s="37">
        <f>IF(DO$7&gt;$L53,(((IF(Data!$C$2&gt;0,(IF(OR(DO$5=Data!$F$2,DO$5=Data!$G$2,(IF(COUNTIF(Data!$A$2:$A$939,DO$7),DO$7=(VLOOKUP(DO$7,Data!$A$2:$A$852,1,FALSE)),0))),"H",IF(AND(DO$7&gt;=$J53,DO$7&lt;=$K53),($D53*(1-$P53)/$N53),0))),IF(AND(DO$7&gt;=$J53,DO$7&lt;=$K53),(($D53-$O53)/$N53),0))))),(((IF(Data!$C$2&gt;0,(IF(OR(DO$5=Data!$F$2,DO$5=Data!$G$2,(IF(COUNTIF(Data!$A$2:$A$939,DO$7),DO$7=(VLOOKUP(DO$7,Data!$A$2:$A$852,1,FALSE)),0))),"H",IF(AND(DO$7&gt;=$J53,DO$7&lt;=$L53),($D53*$P53/$M53),0))),IF(AND(DO$7&gt;=$J53,DO$7&lt;=$L53),(($D53*$P53)/$M53),0))))))</f>
        <v>0</v>
      </c>
      <c r="DP54" s="37">
        <f>IF(DP$7&gt;$L53,(((IF(Data!$C$2&gt;0,(IF(OR(DP$5=Data!$F$2,DP$5=Data!$G$2,(IF(COUNTIF(Data!$A$2:$A$939,DP$7),DP$7=(VLOOKUP(DP$7,Data!$A$2:$A$852,1,FALSE)),0))),"H",IF(AND(DP$7&gt;=$J53,DP$7&lt;=$K53),($D53*(1-$P53)/$N53),0))),IF(AND(DP$7&gt;=$J53,DP$7&lt;=$K53),(($D53-$O53)/$N53),0))))),(((IF(Data!$C$2&gt;0,(IF(OR(DP$5=Data!$F$2,DP$5=Data!$G$2,(IF(COUNTIF(Data!$A$2:$A$939,DP$7),DP$7=(VLOOKUP(DP$7,Data!$A$2:$A$852,1,FALSE)),0))),"H",IF(AND(DP$7&gt;=$J53,DP$7&lt;=$L53),($D53*$P53/$M53),0))),IF(AND(DP$7&gt;=$J53,DP$7&lt;=$L53),(($D53*$P53)/$M53),0))))))</f>
        <v>0</v>
      </c>
      <c r="DQ54" s="37">
        <f>IF(DQ$7&gt;$L53,(((IF(Data!$C$2&gt;0,(IF(OR(DQ$5=Data!$F$2,DQ$5=Data!$G$2,(IF(COUNTIF(Data!$A$2:$A$939,DQ$7),DQ$7=(VLOOKUP(DQ$7,Data!$A$2:$A$852,1,FALSE)),0))),"H",IF(AND(DQ$7&gt;=$J53,DQ$7&lt;=$K53),($D53*(1-$P53)/$N53),0))),IF(AND(DQ$7&gt;=$J53,DQ$7&lt;=$K53),(($D53-$O53)/$N53),0))))),(((IF(Data!$C$2&gt;0,(IF(OR(DQ$5=Data!$F$2,DQ$5=Data!$G$2,(IF(COUNTIF(Data!$A$2:$A$939,DQ$7),DQ$7=(VLOOKUP(DQ$7,Data!$A$2:$A$852,1,FALSE)),0))),"H",IF(AND(DQ$7&gt;=$J53,DQ$7&lt;=$L53),($D53*$P53/$M53),0))),IF(AND(DQ$7&gt;=$J53,DQ$7&lt;=$L53),(($D53*$P53)/$M53),0))))))</f>
        <v>0</v>
      </c>
      <c r="DR54" s="37">
        <f>IF(DR$7&gt;$L53,(((IF(Data!$C$2&gt;0,(IF(OR(DR$5=Data!$F$2,DR$5=Data!$G$2,(IF(COUNTIF(Data!$A$2:$A$939,DR$7),DR$7=(VLOOKUP(DR$7,Data!$A$2:$A$852,1,FALSE)),0))),"H",IF(AND(DR$7&gt;=$J53,DR$7&lt;=$K53),($D53*(1-$P53)/$N53),0))),IF(AND(DR$7&gt;=$J53,DR$7&lt;=$K53),(($D53-$O53)/$N53),0))))),(((IF(Data!$C$2&gt;0,(IF(OR(DR$5=Data!$F$2,DR$5=Data!$G$2,(IF(COUNTIF(Data!$A$2:$A$939,DR$7),DR$7=(VLOOKUP(DR$7,Data!$A$2:$A$852,1,FALSE)),0))),"H",IF(AND(DR$7&gt;=$J53,DR$7&lt;=$L53),($D53*$P53/$M53),0))),IF(AND(DR$7&gt;=$J53,DR$7&lt;=$L53),(($D53*$P53)/$M53),0))))))</f>
        <v>0</v>
      </c>
      <c r="DS54" s="37" t="str">
        <f>IF(DS$7&gt;$L53,(((IF(Data!$C$2&gt;0,(IF(OR(DS$5=Data!$F$2,DS$5=Data!$G$2,(IF(COUNTIF(Data!$A$2:$A$939,DS$7),DS$7=(VLOOKUP(DS$7,Data!$A$2:$A$852,1,FALSE)),0))),"H",IF(AND(DS$7&gt;=$J53,DS$7&lt;=$K53),($D53*(1-$P53)/$N53),0))),IF(AND(DS$7&gt;=$J53,DS$7&lt;=$K53),(($D53-$O53)/$N53),0))))),(((IF(Data!$C$2&gt;0,(IF(OR(DS$5=Data!$F$2,DS$5=Data!$G$2,(IF(COUNTIF(Data!$A$2:$A$939,DS$7),DS$7=(VLOOKUP(DS$7,Data!$A$2:$A$852,1,FALSE)),0))),"H",IF(AND(DS$7&gt;=$J53,DS$7&lt;=$L53),($D53*$P53/$M53),0))),IF(AND(DS$7&gt;=$J53,DS$7&lt;=$L53),(($D53*$P53)/$M53),0))))))</f>
        <v>H</v>
      </c>
      <c r="DT54" s="37" t="str">
        <f>IF(DT$7&gt;$L53,(((IF(Data!$C$2&gt;0,(IF(OR(DT$5=Data!$F$2,DT$5=Data!$G$2,(IF(COUNTIF(Data!$A$2:$A$939,DT$7),DT$7=(VLOOKUP(DT$7,Data!$A$2:$A$852,1,FALSE)),0))),"H",IF(AND(DT$7&gt;=$J53,DT$7&lt;=$K53),($D53*(1-$P53)/$N53),0))),IF(AND(DT$7&gt;=$J53,DT$7&lt;=$K53),(($D53-$O53)/$N53),0))))),(((IF(Data!$C$2&gt;0,(IF(OR(DT$5=Data!$F$2,DT$5=Data!$G$2,(IF(COUNTIF(Data!$A$2:$A$939,DT$7),DT$7=(VLOOKUP(DT$7,Data!$A$2:$A$852,1,FALSE)),0))),"H",IF(AND(DT$7&gt;=$J53,DT$7&lt;=$L53),($D53*$P53/$M53),0))),IF(AND(DT$7&gt;=$J53,DT$7&lt;=$L53),(($D53*$P53)/$M53),0))))))</f>
        <v>H</v>
      </c>
      <c r="DU54" s="37">
        <f>IF(DU$7&gt;$L53,(((IF(Data!$C$2&gt;0,(IF(OR(DU$5=Data!$F$2,DU$5=Data!$G$2,(IF(COUNTIF(Data!$A$2:$A$939,DU$7),DU$7=(VLOOKUP(DU$7,Data!$A$2:$A$852,1,FALSE)),0))),"H",IF(AND(DU$7&gt;=$J53,DU$7&lt;=$K53),($D53*(1-$P53)/$N53),0))),IF(AND(DU$7&gt;=$J53,DU$7&lt;=$K53),(($D53-$O53)/$N53),0))))),(((IF(Data!$C$2&gt;0,(IF(OR(DU$5=Data!$F$2,DU$5=Data!$G$2,(IF(COUNTIF(Data!$A$2:$A$939,DU$7),DU$7=(VLOOKUP(DU$7,Data!$A$2:$A$852,1,FALSE)),0))),"H",IF(AND(DU$7&gt;=$J53,DU$7&lt;=$L53),($D53*$P53/$M53),0))),IF(AND(DU$7&gt;=$J53,DU$7&lt;=$L53),(($D53*$P53)/$M53),0))))))</f>
        <v>0</v>
      </c>
      <c r="DV54" s="37">
        <f>IF(DV$7&gt;$L53,(((IF(Data!$C$2&gt;0,(IF(OR(DV$5=Data!$F$2,DV$5=Data!$G$2,(IF(COUNTIF(Data!$A$2:$A$939,DV$7),DV$7=(VLOOKUP(DV$7,Data!$A$2:$A$852,1,FALSE)),0))),"H",IF(AND(DV$7&gt;=$J53,DV$7&lt;=$K53),($D53*(1-$P53)/$N53),0))),IF(AND(DV$7&gt;=$J53,DV$7&lt;=$K53),(($D53-$O53)/$N53),0))))),(((IF(Data!$C$2&gt;0,(IF(OR(DV$5=Data!$F$2,DV$5=Data!$G$2,(IF(COUNTIF(Data!$A$2:$A$939,DV$7),DV$7=(VLOOKUP(DV$7,Data!$A$2:$A$852,1,FALSE)),0))),"H",IF(AND(DV$7&gt;=$J53,DV$7&lt;=$L53),($D53*$P53/$M53),0))),IF(AND(DV$7&gt;=$J53,DV$7&lt;=$L53),(($D53*$P53)/$M53),0))))))</f>
        <v>0</v>
      </c>
      <c r="DW54" s="37">
        <f>IF(DW$7&gt;$L53,(((IF(Data!$C$2&gt;0,(IF(OR(DW$5=Data!$F$2,DW$5=Data!$G$2,(IF(COUNTIF(Data!$A$2:$A$939,DW$7),DW$7=(VLOOKUP(DW$7,Data!$A$2:$A$852,1,FALSE)),0))),"H",IF(AND(DW$7&gt;=$J53,DW$7&lt;=$K53),($D53*(1-$P53)/$N53),0))),IF(AND(DW$7&gt;=$J53,DW$7&lt;=$K53),(($D53-$O53)/$N53),0))))),(((IF(Data!$C$2&gt;0,(IF(OR(DW$5=Data!$F$2,DW$5=Data!$G$2,(IF(COUNTIF(Data!$A$2:$A$939,DW$7),DW$7=(VLOOKUP(DW$7,Data!$A$2:$A$852,1,FALSE)),0))),"H",IF(AND(DW$7&gt;=$J53,DW$7&lt;=$L53),($D53*$P53/$M53),0))),IF(AND(DW$7&gt;=$J53,DW$7&lt;=$L53),(($D53*$P53)/$M53),0))))))</f>
        <v>0</v>
      </c>
      <c r="DX54" s="37">
        <f>IF(DX$7&gt;$L53,(((IF(Data!$C$2&gt;0,(IF(OR(DX$5=Data!$F$2,DX$5=Data!$G$2,(IF(COUNTIF(Data!$A$2:$A$939,DX$7),DX$7=(VLOOKUP(DX$7,Data!$A$2:$A$852,1,FALSE)),0))),"H",IF(AND(DX$7&gt;=$J53,DX$7&lt;=$K53),($D53*(1-$P53)/$N53),0))),IF(AND(DX$7&gt;=$J53,DX$7&lt;=$K53),(($D53-$O53)/$N53),0))))),(((IF(Data!$C$2&gt;0,(IF(OR(DX$5=Data!$F$2,DX$5=Data!$G$2,(IF(COUNTIF(Data!$A$2:$A$939,DX$7),DX$7=(VLOOKUP(DX$7,Data!$A$2:$A$852,1,FALSE)),0))),"H",IF(AND(DX$7&gt;=$J53,DX$7&lt;=$L53),($D53*$P53/$M53),0))),IF(AND(DX$7&gt;=$J53,DX$7&lt;=$L53),(($D53*$P53)/$M53),0))))))</f>
        <v>0</v>
      </c>
      <c r="DY54" s="37">
        <f>IF(DY$7&gt;$L53,(((IF(Data!$C$2&gt;0,(IF(OR(DY$5=Data!$F$2,DY$5=Data!$G$2,(IF(COUNTIF(Data!$A$2:$A$939,DY$7),DY$7=(VLOOKUP(DY$7,Data!$A$2:$A$852,1,FALSE)),0))),"H",IF(AND(DY$7&gt;=$J53,DY$7&lt;=$K53),($D53*(1-$P53)/$N53),0))),IF(AND(DY$7&gt;=$J53,DY$7&lt;=$K53),(($D53-$O53)/$N53),0))))),(((IF(Data!$C$2&gt;0,(IF(OR(DY$5=Data!$F$2,DY$5=Data!$G$2,(IF(COUNTIF(Data!$A$2:$A$939,DY$7),DY$7=(VLOOKUP(DY$7,Data!$A$2:$A$852,1,FALSE)),0))),"H",IF(AND(DY$7&gt;=$J53,DY$7&lt;=$L53),($D53*$P53/$M53),0))),IF(AND(DY$7&gt;=$J53,DY$7&lt;=$L53),(($D53*$P53)/$M53),0))))))</f>
        <v>0</v>
      </c>
      <c r="DZ54" s="37" t="str">
        <f>IF(DZ$7&gt;$L53,(((IF(Data!$C$2&gt;0,(IF(OR(DZ$5=Data!$F$2,DZ$5=Data!$G$2,(IF(COUNTIF(Data!$A$2:$A$939,DZ$7),DZ$7=(VLOOKUP(DZ$7,Data!$A$2:$A$852,1,FALSE)),0))),"H",IF(AND(DZ$7&gt;=$J53,DZ$7&lt;=$K53),($D53*(1-$P53)/$N53),0))),IF(AND(DZ$7&gt;=$J53,DZ$7&lt;=$K53),(($D53-$O53)/$N53),0))))),(((IF(Data!$C$2&gt;0,(IF(OR(DZ$5=Data!$F$2,DZ$5=Data!$G$2,(IF(COUNTIF(Data!$A$2:$A$939,DZ$7),DZ$7=(VLOOKUP(DZ$7,Data!$A$2:$A$852,1,FALSE)),0))),"H",IF(AND(DZ$7&gt;=$J53,DZ$7&lt;=$L53),($D53*$P53/$M53),0))),IF(AND(DZ$7&gt;=$J53,DZ$7&lt;=$L53),(($D53*$P53)/$M53),0))))))</f>
        <v>H</v>
      </c>
      <c r="EA54" s="37" t="str">
        <f>IF(EA$7&gt;$L53,(((IF(Data!$C$2&gt;0,(IF(OR(EA$5=Data!$F$2,EA$5=Data!$G$2,(IF(COUNTIF(Data!$A$2:$A$939,EA$7),EA$7=(VLOOKUP(EA$7,Data!$A$2:$A$852,1,FALSE)),0))),"H",IF(AND(EA$7&gt;=$J53,EA$7&lt;=$K53),($D53*(1-$P53)/$N53),0))),IF(AND(EA$7&gt;=$J53,EA$7&lt;=$K53),(($D53-$O53)/$N53),0))))),(((IF(Data!$C$2&gt;0,(IF(OR(EA$5=Data!$F$2,EA$5=Data!$G$2,(IF(COUNTIF(Data!$A$2:$A$939,EA$7),EA$7=(VLOOKUP(EA$7,Data!$A$2:$A$852,1,FALSE)),0))),"H",IF(AND(EA$7&gt;=$J53,EA$7&lt;=$L53),($D53*$P53/$M53),0))),IF(AND(EA$7&gt;=$J53,EA$7&lt;=$L53),(($D53*$P53)/$M53),0))))))</f>
        <v>H</v>
      </c>
      <c r="EB54" s="37">
        <f>IF(EB$7&gt;$L53,(((IF(Data!$C$2&gt;0,(IF(OR(EB$5=Data!$F$2,EB$5=Data!$G$2,(IF(COUNTIF(Data!$A$2:$A$939,EB$7),EB$7=(VLOOKUP(EB$7,Data!$A$2:$A$852,1,FALSE)),0))),"H",IF(AND(EB$7&gt;=$J53,EB$7&lt;=$K53),($D53*(1-$P53)/$N53),0))),IF(AND(EB$7&gt;=$J53,EB$7&lt;=$K53),(($D53-$O53)/$N53),0))))),(((IF(Data!$C$2&gt;0,(IF(OR(EB$5=Data!$F$2,EB$5=Data!$G$2,(IF(COUNTIF(Data!$A$2:$A$939,EB$7),EB$7=(VLOOKUP(EB$7,Data!$A$2:$A$852,1,FALSE)),0))),"H",IF(AND(EB$7&gt;=$J53,EB$7&lt;=$L53),($D53*$P53/$M53),0))),IF(AND(EB$7&gt;=$J53,EB$7&lt;=$L53),(($D53*$P53)/$M53),0))))))</f>
        <v>0</v>
      </c>
      <c r="EC54" s="37">
        <f>IF(EC$7&gt;$L53,(((IF(Data!$C$2&gt;0,(IF(OR(EC$5=Data!$F$2,EC$5=Data!$G$2,(IF(COUNTIF(Data!$A$2:$A$939,EC$7),EC$7=(VLOOKUP(EC$7,Data!$A$2:$A$852,1,FALSE)),0))),"H",IF(AND(EC$7&gt;=$J53,EC$7&lt;=$K53),($D53*(1-$P53)/$N53),0))),IF(AND(EC$7&gt;=$J53,EC$7&lt;=$K53),(($D53-$O53)/$N53),0))))),(((IF(Data!$C$2&gt;0,(IF(OR(EC$5=Data!$F$2,EC$5=Data!$G$2,(IF(COUNTIF(Data!$A$2:$A$939,EC$7),EC$7=(VLOOKUP(EC$7,Data!$A$2:$A$852,1,FALSE)),0))),"H",IF(AND(EC$7&gt;=$J53,EC$7&lt;=$L53),($D53*$P53/$M53),0))),IF(AND(EC$7&gt;=$J53,EC$7&lt;=$L53),(($D53*$P53)/$M53),0))))))</f>
        <v>0</v>
      </c>
      <c r="ED54" s="37">
        <f>IF(ED$7&gt;$L53,(((IF(Data!$C$2&gt;0,(IF(OR(ED$5=Data!$F$2,ED$5=Data!$G$2,(IF(COUNTIF(Data!$A$2:$A$939,ED$7),ED$7=(VLOOKUP(ED$7,Data!$A$2:$A$852,1,FALSE)),0))),"H",IF(AND(ED$7&gt;=$J53,ED$7&lt;=$K53),($D53*(1-$P53)/$N53),0))),IF(AND(ED$7&gt;=$J53,ED$7&lt;=$K53),(($D53-$O53)/$N53),0))))),(((IF(Data!$C$2&gt;0,(IF(OR(ED$5=Data!$F$2,ED$5=Data!$G$2,(IF(COUNTIF(Data!$A$2:$A$939,ED$7),ED$7=(VLOOKUP(ED$7,Data!$A$2:$A$852,1,FALSE)),0))),"H",IF(AND(ED$7&gt;=$J53,ED$7&lt;=$L53),($D53*$P53/$M53),0))),IF(AND(ED$7&gt;=$J53,ED$7&lt;=$L53),(($D53*$P53)/$M53),0))))))</f>
        <v>0</v>
      </c>
      <c r="EE54" s="37">
        <f>IF(EE$7&gt;$L53,(((IF(Data!$C$2&gt;0,(IF(OR(EE$5=Data!$F$2,EE$5=Data!$G$2,(IF(COUNTIF(Data!$A$2:$A$939,EE$7),EE$7=(VLOOKUP(EE$7,Data!$A$2:$A$852,1,FALSE)),0))),"H",IF(AND(EE$7&gt;=$J53,EE$7&lt;=$K53),($D53*(1-$P53)/$N53),0))),IF(AND(EE$7&gt;=$J53,EE$7&lt;=$K53),(($D53-$O53)/$N53),0))))),(((IF(Data!$C$2&gt;0,(IF(OR(EE$5=Data!$F$2,EE$5=Data!$G$2,(IF(COUNTIF(Data!$A$2:$A$939,EE$7),EE$7=(VLOOKUP(EE$7,Data!$A$2:$A$852,1,FALSE)),0))),"H",IF(AND(EE$7&gt;=$J53,EE$7&lt;=$L53),($D53*$P53/$M53),0))),IF(AND(EE$7&gt;=$J53,EE$7&lt;=$L53),(($D53*$P53)/$M53),0))))))</f>
        <v>0</v>
      </c>
      <c r="EF54" s="37">
        <f>IF(EF$7&gt;$L53,(((IF(Data!$C$2&gt;0,(IF(OR(EF$5=Data!$F$2,EF$5=Data!$G$2,(IF(COUNTIF(Data!$A$2:$A$939,EF$7),EF$7=(VLOOKUP(EF$7,Data!$A$2:$A$852,1,FALSE)),0))),"H",IF(AND(EF$7&gt;=$J53,EF$7&lt;=$K53),($D53*(1-$P53)/$N53),0))),IF(AND(EF$7&gt;=$J53,EF$7&lt;=$K53),(($D53-$O53)/$N53),0))))),(((IF(Data!$C$2&gt;0,(IF(OR(EF$5=Data!$F$2,EF$5=Data!$G$2,(IF(COUNTIF(Data!$A$2:$A$939,EF$7),EF$7=(VLOOKUP(EF$7,Data!$A$2:$A$852,1,FALSE)),0))),"H",IF(AND(EF$7&gt;=$J53,EF$7&lt;=$L53),($D53*$P53/$M53),0))),IF(AND(EF$7&gt;=$J53,EF$7&lt;=$L53),(($D53*$P53)/$M53),0))))))</f>
        <v>0</v>
      </c>
      <c r="EG54" s="37" t="str">
        <f>IF(EG$7&gt;$L53,(((IF(Data!$C$2&gt;0,(IF(OR(EG$5=Data!$F$2,EG$5=Data!$G$2,(IF(COUNTIF(Data!$A$2:$A$939,EG$7),EG$7=(VLOOKUP(EG$7,Data!$A$2:$A$852,1,FALSE)),0))),"H",IF(AND(EG$7&gt;=$J53,EG$7&lt;=$K53),($D53*(1-$P53)/$N53),0))),IF(AND(EG$7&gt;=$J53,EG$7&lt;=$K53),(($D53-$O53)/$N53),0))))),(((IF(Data!$C$2&gt;0,(IF(OR(EG$5=Data!$F$2,EG$5=Data!$G$2,(IF(COUNTIF(Data!$A$2:$A$939,EG$7),EG$7=(VLOOKUP(EG$7,Data!$A$2:$A$852,1,FALSE)),0))),"H",IF(AND(EG$7&gt;=$J53,EG$7&lt;=$L53),($D53*$P53/$M53),0))),IF(AND(EG$7&gt;=$J53,EG$7&lt;=$L53),(($D53*$P53)/$M53),0))))))</f>
        <v>H</v>
      </c>
      <c r="EH54" s="37" t="str">
        <f>IF(EH$7&gt;$L53,(((IF(Data!$C$2&gt;0,(IF(OR(EH$5=Data!$F$2,EH$5=Data!$G$2,(IF(COUNTIF(Data!$A$2:$A$939,EH$7),EH$7=(VLOOKUP(EH$7,Data!$A$2:$A$852,1,FALSE)),0))),"H",IF(AND(EH$7&gt;=$J53,EH$7&lt;=$K53),($D53*(1-$P53)/$N53),0))),IF(AND(EH$7&gt;=$J53,EH$7&lt;=$K53),(($D53-$O53)/$N53),0))))),(((IF(Data!$C$2&gt;0,(IF(OR(EH$5=Data!$F$2,EH$5=Data!$G$2,(IF(COUNTIF(Data!$A$2:$A$939,EH$7),EH$7=(VLOOKUP(EH$7,Data!$A$2:$A$852,1,FALSE)),0))),"H",IF(AND(EH$7&gt;=$J53,EH$7&lt;=$L53),($D53*$P53/$M53),0))),IF(AND(EH$7&gt;=$J53,EH$7&lt;=$L53),(($D53*$P53)/$M53),0))))))</f>
        <v>H</v>
      </c>
      <c r="EI54" s="37">
        <f>IF(EI$7&gt;$L53,(((IF(Data!$C$2&gt;0,(IF(OR(EI$5=Data!$F$2,EI$5=Data!$G$2,(IF(COUNTIF(Data!$A$2:$A$939,EI$7),EI$7=(VLOOKUP(EI$7,Data!$A$2:$A$852,1,FALSE)),0))),"H",IF(AND(EI$7&gt;=$J53,EI$7&lt;=$K53),($D53*(1-$P53)/$N53),0))),IF(AND(EI$7&gt;=$J53,EI$7&lt;=$K53),(($D53-$O53)/$N53),0))))),(((IF(Data!$C$2&gt;0,(IF(OR(EI$5=Data!$F$2,EI$5=Data!$G$2,(IF(COUNTIF(Data!$A$2:$A$939,EI$7),EI$7=(VLOOKUP(EI$7,Data!$A$2:$A$852,1,FALSE)),0))),"H",IF(AND(EI$7&gt;=$J53,EI$7&lt;=$L53),($D53*$P53/$M53),0))),IF(AND(EI$7&gt;=$J53,EI$7&lt;=$L53),(($D53*$P53)/$M53),0))))))</f>
        <v>0</v>
      </c>
      <c r="EJ54" s="37">
        <f>IF(EJ$7&gt;$L53,(((IF(Data!$C$2&gt;0,(IF(OR(EJ$5=Data!$F$2,EJ$5=Data!$G$2,(IF(COUNTIF(Data!$A$2:$A$939,EJ$7),EJ$7=(VLOOKUP(EJ$7,Data!$A$2:$A$852,1,FALSE)),0))),"H",IF(AND(EJ$7&gt;=$J53,EJ$7&lt;=$K53),($D53*(1-$P53)/$N53),0))),IF(AND(EJ$7&gt;=$J53,EJ$7&lt;=$K53),(($D53-$O53)/$N53),0))))),(((IF(Data!$C$2&gt;0,(IF(OR(EJ$5=Data!$F$2,EJ$5=Data!$G$2,(IF(COUNTIF(Data!$A$2:$A$939,EJ$7),EJ$7=(VLOOKUP(EJ$7,Data!$A$2:$A$852,1,FALSE)),0))),"H",IF(AND(EJ$7&gt;=$J53,EJ$7&lt;=$L53),($D53*$P53/$M53),0))),IF(AND(EJ$7&gt;=$J53,EJ$7&lt;=$L53),(($D53*$P53)/$M53),0))))))</f>
        <v>0</v>
      </c>
      <c r="EK54" s="37">
        <f>IF(EK$7&gt;$L53,(((IF(Data!$C$2&gt;0,(IF(OR(EK$5=Data!$F$2,EK$5=Data!$G$2,(IF(COUNTIF(Data!$A$2:$A$939,EK$7),EK$7=(VLOOKUP(EK$7,Data!$A$2:$A$852,1,FALSE)),0))),"H",IF(AND(EK$7&gt;=$J53,EK$7&lt;=$K53),($D53*(1-$P53)/$N53),0))),IF(AND(EK$7&gt;=$J53,EK$7&lt;=$K53),(($D53-$O53)/$N53),0))))),(((IF(Data!$C$2&gt;0,(IF(OR(EK$5=Data!$F$2,EK$5=Data!$G$2,(IF(COUNTIF(Data!$A$2:$A$939,EK$7),EK$7=(VLOOKUP(EK$7,Data!$A$2:$A$852,1,FALSE)),0))),"H",IF(AND(EK$7&gt;=$J53,EK$7&lt;=$L53),($D53*$P53/$M53),0))),IF(AND(EK$7&gt;=$J53,EK$7&lt;=$L53),(($D53*$P53)/$M53),0))))))</f>
        <v>0</v>
      </c>
      <c r="EL54" s="37">
        <f>IF(EL$7&gt;$L53,(((IF(Data!$C$2&gt;0,(IF(OR(EL$5=Data!$F$2,EL$5=Data!$G$2,(IF(COUNTIF(Data!$A$2:$A$939,EL$7),EL$7=(VLOOKUP(EL$7,Data!$A$2:$A$852,1,FALSE)),0))),"H",IF(AND(EL$7&gt;=$J53,EL$7&lt;=$K53),($D53*(1-$P53)/$N53),0))),IF(AND(EL$7&gt;=$J53,EL$7&lt;=$K53),(($D53-$O53)/$N53),0))))),(((IF(Data!$C$2&gt;0,(IF(OR(EL$5=Data!$F$2,EL$5=Data!$G$2,(IF(COUNTIF(Data!$A$2:$A$939,EL$7),EL$7=(VLOOKUP(EL$7,Data!$A$2:$A$852,1,FALSE)),0))),"H",IF(AND(EL$7&gt;=$J53,EL$7&lt;=$L53),($D53*$P53/$M53),0))),IF(AND(EL$7&gt;=$J53,EL$7&lt;=$L53),(($D53*$P53)/$M53),0))))))</f>
        <v>0</v>
      </c>
      <c r="EM54" s="37">
        <f>IF(EM$7&gt;$L53,(((IF(Data!$C$2&gt;0,(IF(OR(EM$5=Data!$F$2,EM$5=Data!$G$2,(IF(COUNTIF(Data!$A$2:$A$939,EM$7),EM$7=(VLOOKUP(EM$7,Data!$A$2:$A$852,1,FALSE)),0))),"H",IF(AND(EM$7&gt;=$J53,EM$7&lt;=$K53),($D53*(1-$P53)/$N53),0))),IF(AND(EM$7&gt;=$J53,EM$7&lt;=$K53),(($D53-$O53)/$N53),0))))),(((IF(Data!$C$2&gt;0,(IF(OR(EM$5=Data!$F$2,EM$5=Data!$G$2,(IF(COUNTIF(Data!$A$2:$A$939,EM$7),EM$7=(VLOOKUP(EM$7,Data!$A$2:$A$852,1,FALSE)),0))),"H",IF(AND(EM$7&gt;=$J53,EM$7&lt;=$L53),($D53*$P53/$M53),0))),IF(AND(EM$7&gt;=$J53,EM$7&lt;=$L53),(($D53*$P53)/$M53),0))))))</f>
        <v>0</v>
      </c>
      <c r="EN54" s="37" t="str">
        <f>IF(EN$7&gt;$L53,(((IF(Data!$C$2&gt;0,(IF(OR(EN$5=Data!$F$2,EN$5=Data!$G$2,(IF(COUNTIF(Data!$A$2:$A$939,EN$7),EN$7=(VLOOKUP(EN$7,Data!$A$2:$A$852,1,FALSE)),0))),"H",IF(AND(EN$7&gt;=$J53,EN$7&lt;=$K53),($D53*(1-$P53)/$N53),0))),IF(AND(EN$7&gt;=$J53,EN$7&lt;=$K53),(($D53-$O53)/$N53),0))))),(((IF(Data!$C$2&gt;0,(IF(OR(EN$5=Data!$F$2,EN$5=Data!$G$2,(IF(COUNTIF(Data!$A$2:$A$939,EN$7),EN$7=(VLOOKUP(EN$7,Data!$A$2:$A$852,1,FALSE)),0))),"H",IF(AND(EN$7&gt;=$J53,EN$7&lt;=$L53),($D53*$P53/$M53),0))),IF(AND(EN$7&gt;=$J53,EN$7&lt;=$L53),(($D53*$P53)/$M53),0))))))</f>
        <v>H</v>
      </c>
      <c r="EO54" s="38" t="str">
        <f>IF(EO$7&gt;$L53,(((IF(Data!$C$2&gt;0,(IF(OR(EO$5=Data!$F$2,EO$5=Data!$G$2,(IF(COUNTIF(Data!$A$2:$A$939,EO$7),EO$7=(VLOOKUP(EO$7,Data!$A$2:$A$852,1,FALSE)),0))),"H",IF(AND(EO$7&gt;=$J53,EO$7&lt;=$K53),($D53*(1-$P53)/$N53),0))),IF(AND(EO$7&gt;=$J53,EO$7&lt;=$K53),(($D53-$O53)/$N53),0))))),(((IF(Data!$C$2&gt;0,(IF(OR(EO$5=Data!$F$2,EO$5=Data!$G$2,(IF(COUNTIF(Data!$A$2:$A$939,EO$7),EO$7=(VLOOKUP(EO$7,Data!$A$2:$A$852,1,FALSE)),0))),"H",IF(AND(EO$7&gt;=$J53,EO$7&lt;=$L53),($D53*$P53/$M53),0))),IF(AND(EO$7&gt;=$J53,EO$7&lt;=$L53),(($D53*$P53)/$M53),0))))))</f>
        <v>H</v>
      </c>
      <c r="EP54" s="8" t="s">
        <v>48</v>
      </c>
      <c r="EQ54" s="18">
        <f>SUM(T54:EO54)-D53</f>
        <v>0</v>
      </c>
    </row>
    <row r="55" spans="1:147" ht="30" customHeight="1" thickTop="1">
      <c r="A55" s="370"/>
      <c r="B55" s="368"/>
      <c r="C55" s="368"/>
      <c r="D55" s="346"/>
      <c r="E55" s="350"/>
      <c r="F55" s="350"/>
      <c r="G55" s="348">
        <f>IF(F55&gt;0,(IF(E55&gt;0,IF(Data!$C$2&gt;0,((NETWORKDAYS.INTL(E55,F55,Data!$C$2,Data!$A$2:$A$1242))),((F55-E55)+1)),0)),0)</f>
        <v>0</v>
      </c>
      <c r="H55" s="346">
        <f>I55*D55</f>
        <v>0</v>
      </c>
      <c r="I55" s="362">
        <f>IF(G55&gt;0,((IF(AND(E55&lt;=$EJ$3,F55&gt;=$EJ$3),(IF(Data!$C$2&gt;0,NETWORKDAYS.INTL(E55,$EJ$3,Data!$C$2,Data!$A$2:$A$1231),$EJ$3-E55)),IF(F55&lt;=$EJ$3,G55,0)))/G55),0)</f>
        <v>0</v>
      </c>
      <c r="J55" s="350"/>
      <c r="K55" s="350">
        <f>IF(AND(P55&lt;1,P55&gt;0,J55&gt;0),ROUND((((1-P55)*(F55-E55)+$EJ$3)),0),0)</f>
        <v>0</v>
      </c>
      <c r="L55" s="350">
        <f>IF(K55&gt;=$EJ$3,$EJ$3,K55)</f>
        <v>0</v>
      </c>
      <c r="M55" s="348">
        <f>IF(L55&gt;0,(IF(J55&gt;0,IF(Data!$C$2&gt;0,((NETWORKDAYS.INTL(J55,L55,Data!$C$2,Data!$A$2:$A$1242))),((L55-J55)+1)),0)),0)</f>
        <v>0</v>
      </c>
      <c r="N55" s="348">
        <f>IF(P55=1,0,IF(L55&gt;0,(IF(J55&gt;0,IF(Data!$C$2&gt;0,(((NETWORKDAYS.INTL($EJ$3,K55,Data!$C$2,Data!$A$2:$A$1242)))-1),((-$EJ$3+K55))),0)),0))</f>
        <v>0</v>
      </c>
      <c r="O55" s="346">
        <f>P55*D55</f>
        <v>0</v>
      </c>
      <c r="P55" s="362"/>
      <c r="Q55" s="344">
        <f>IF(K55&gt;0,F55-K55,0)</f>
        <v>0</v>
      </c>
      <c r="R55" s="346">
        <f>IF(K55&gt;0,O55-H55,0)</f>
        <v>0</v>
      </c>
      <c r="S55" s="341">
        <f>IF(P55&gt;0,P55-I55,0)</f>
        <v>0</v>
      </c>
      <c r="T55" s="33">
        <f>IF(Data!$C$2&gt;0,(IF(OR(T$5=Data!$F$2,T$5=Data!$G$2,(IF(COUNTIF(Data!$A$2:$A$939,T$7),T$7=(VLOOKUP(T$7,Data!$A$2:$A$852,1,FALSE)),0))),"H",IF(AND(T$7&gt;=$E55,T$7&lt;=$F55),($D55/$G55),0))),IF(AND(T$7&gt;=$E55,T$7&lt;=$F55),($D55/$G55),0))</f>
        <v>0</v>
      </c>
      <c r="U55" s="34">
        <f>IF(Data!$C$2&gt;0,(IF(OR(U$5=Data!$F$2,U$5=Data!$G$2,(IF(COUNTIF(Data!$A$2:$A$939,U$7),U$7=(VLOOKUP(U$7,Data!$A$2:$A$852,1,FALSE)),0))),"H",IF(AND(U$7&gt;=$E55,U$7&lt;=$F55),($D55/$G55),0))),IF(AND(U$7&gt;=$E55,U$7&lt;=$F55),($D55/$G55),0))</f>
        <v>0</v>
      </c>
      <c r="V55" s="34">
        <f>IF(Data!$C$2&gt;0,(IF(OR(V$5=Data!$F$2,V$5=Data!$G$2,(IF(COUNTIF(Data!$A$2:$A$939,V$7),V$7=(VLOOKUP(V$7,Data!$A$2:$A$852,1,FALSE)),0))),"H",IF(AND(V$7&gt;=$E55,V$7&lt;=$F55),($D55/$G55),0))),IF(AND(V$7&gt;=$E55,V$7&lt;=$F55),($D55/$G55),0))</f>
        <v>0</v>
      </c>
      <c r="W55" s="34">
        <f>IF(Data!$C$2&gt;0,(IF(OR(W$5=Data!$F$2,W$5=Data!$G$2,(IF(COUNTIF(Data!$A$2:$A$939,W$7),W$7=(VLOOKUP(W$7,Data!$A$2:$A$852,1,FALSE)),0))),"H",IF(AND(W$7&gt;=$E55,W$7&lt;=$F55),($D55/$G55),0))),IF(AND(W$7&gt;=$E55,W$7&lt;=$F55),($D55/$G55),0))</f>
        <v>0</v>
      </c>
      <c r="X55" s="34">
        <f>IF(Data!$C$2&gt;0,(IF(OR(X$5=Data!$F$2,X$5=Data!$G$2,(IF(COUNTIF(Data!$A$2:$A$939,X$7),X$7=(VLOOKUP(X$7,Data!$A$2:$A$852,1,FALSE)),0))),"H",IF(AND(X$7&gt;=$E55,X$7&lt;=$F55),($D55/$G55),0))),IF(AND(X$7&gt;=$E55,X$7&lt;=$F55),($D55/$G55),0))</f>
        <v>0</v>
      </c>
      <c r="Y55" s="34" t="str">
        <f>IF(Data!$C$2&gt;0,(IF(OR(Y$5=Data!$F$2,Y$5=Data!$G$2,(IF(COUNTIF(Data!$A$2:$A$939,Y$7),Y$7=(VLOOKUP(Y$7,Data!$A$2:$A$852,1,FALSE)),0))),"H",IF(AND(Y$7&gt;=$E55,Y$7&lt;=$F55),($D55/$G55),0))),IF(AND(Y$7&gt;=$E55,Y$7&lt;=$F55),($D55/$G55),0))</f>
        <v>H</v>
      </c>
      <c r="Z55" s="34" t="str">
        <f>IF(Data!$C$2&gt;0,(IF(OR(Z$5=Data!$F$2,Z$5=Data!$G$2,(IF(COUNTIF(Data!$A$2:$A$939,Z$7),Z$7=(VLOOKUP(Z$7,Data!$A$2:$A$852,1,FALSE)),0))),"H",IF(AND(Z$7&gt;=$E55,Z$7&lt;=$F55),($D55/$G55),0))),IF(AND(Z$7&gt;=$E55,Z$7&lt;=$F55),($D55/$G55),0))</f>
        <v>H</v>
      </c>
      <c r="AA55" s="34">
        <f>IF(Data!$C$2&gt;0,(IF(OR(AA$5=Data!$F$2,AA$5=Data!$G$2,(IF(COUNTIF(Data!$A$2:$A$939,AA$7),AA$7=(VLOOKUP(AA$7,Data!$A$2:$A$852,1,FALSE)),0))),"H",IF(AND(AA$7&gt;=$E55,AA$7&lt;=$F55),($D55/$G55),0))),IF(AND(AA$7&gt;=$E55,AA$7&lt;=$F55),($D55/$G55),0))</f>
        <v>0</v>
      </c>
      <c r="AB55" s="34">
        <f>IF(Data!$C$2&gt;0,(IF(OR(AB$5=Data!$F$2,AB$5=Data!$G$2,(IF(COUNTIF(Data!$A$2:$A$939,AB$7),AB$7=(VLOOKUP(AB$7,Data!$A$2:$A$852,1,FALSE)),0))),"H",IF(AND(AB$7&gt;=$E55,AB$7&lt;=$F55),($D55/$G55),0))),IF(AND(AB$7&gt;=$E55,AB$7&lt;=$F55),($D55/$G55),0))</f>
        <v>0</v>
      </c>
      <c r="AC55" s="34">
        <f>IF(Data!$C$2&gt;0,(IF(OR(AC$5=Data!$F$2,AC$5=Data!$G$2,(IF(COUNTIF(Data!$A$2:$A$939,AC$7),AC$7=(VLOOKUP(AC$7,Data!$A$2:$A$852,1,FALSE)),0))),"H",IF(AND(AC$7&gt;=$E55,AC$7&lt;=$F55),($D55/$G55),0))),IF(AND(AC$7&gt;=$E55,AC$7&lt;=$F55),($D55/$G55),0))</f>
        <v>0</v>
      </c>
      <c r="AD55" s="34">
        <f>IF(Data!$C$2&gt;0,(IF(OR(AD$5=Data!$F$2,AD$5=Data!$G$2,(IF(COUNTIF(Data!$A$2:$A$939,AD$7),AD$7=(VLOOKUP(AD$7,Data!$A$2:$A$852,1,FALSE)),0))),"H",IF(AND(AD$7&gt;=$E55,AD$7&lt;=$F55),($D55/$G55),0))),IF(AND(AD$7&gt;=$E55,AD$7&lt;=$F55),($D55/$G55),0))</f>
        <v>0</v>
      </c>
      <c r="AE55" s="34">
        <f>IF(Data!$C$2&gt;0,(IF(OR(AE$5=Data!$F$2,AE$5=Data!$G$2,(IF(COUNTIF(Data!$A$2:$A$939,AE$7),AE$7=(VLOOKUP(AE$7,Data!$A$2:$A$852,1,FALSE)),0))),"H",IF(AND(AE$7&gt;=$E55,AE$7&lt;=$F55),($D55/$G55),0))),IF(AND(AE$7&gt;=$E55,AE$7&lt;=$F55),($D55/$G55),0))</f>
        <v>0</v>
      </c>
      <c r="AF55" s="34" t="str">
        <f>IF(Data!$C$2&gt;0,(IF(OR(AF$5=Data!$F$2,AF$5=Data!$G$2,(IF(COUNTIF(Data!$A$2:$A$939,AF$7),AF$7=(VLOOKUP(AF$7,Data!$A$2:$A$852,1,FALSE)),0))),"H",IF(AND(AF$7&gt;=$E55,AF$7&lt;=$F55),($D55/$G55),0))),IF(AND(AF$7&gt;=$E55,AF$7&lt;=$F55),($D55/$G55),0))</f>
        <v>H</v>
      </c>
      <c r="AG55" s="34" t="str">
        <f>IF(Data!$C$2&gt;0,(IF(OR(AG$5=Data!$F$2,AG$5=Data!$G$2,(IF(COUNTIF(Data!$A$2:$A$939,AG$7),AG$7=(VLOOKUP(AG$7,Data!$A$2:$A$852,1,FALSE)),0))),"H",IF(AND(AG$7&gt;=$E55,AG$7&lt;=$F55),($D55/$G55),0))),IF(AND(AG$7&gt;=$E55,AG$7&lt;=$F55),($D55/$G55),0))</f>
        <v>H</v>
      </c>
      <c r="AH55" s="34">
        <f>IF(Data!$C$2&gt;0,(IF(OR(AH$5=Data!$F$2,AH$5=Data!$G$2,(IF(COUNTIF(Data!$A$2:$A$939,AH$7),AH$7=(VLOOKUP(AH$7,Data!$A$2:$A$852,1,FALSE)),0))),"H",IF(AND(AH$7&gt;=$E55,AH$7&lt;=$F55),($D55/$G55),0))),IF(AND(AH$7&gt;=$E55,AH$7&lt;=$F55),($D55/$G55),0))</f>
        <v>0</v>
      </c>
      <c r="AI55" s="34">
        <f>IF(Data!$C$2&gt;0,(IF(OR(AI$5=Data!$F$2,AI$5=Data!$G$2,(IF(COUNTIF(Data!$A$2:$A$939,AI$7),AI$7=(VLOOKUP(AI$7,Data!$A$2:$A$852,1,FALSE)),0))),"H",IF(AND(AI$7&gt;=$E55,AI$7&lt;=$F55),($D55/$G55),0))),IF(AND(AI$7&gt;=$E55,AI$7&lt;=$F55),($D55/$G55),0))</f>
        <v>0</v>
      </c>
      <c r="AJ55" s="34">
        <f>IF(Data!$C$2&gt;0,(IF(OR(AJ$5=Data!$F$2,AJ$5=Data!$G$2,(IF(COUNTIF(Data!$A$2:$A$939,AJ$7),AJ$7=(VLOOKUP(AJ$7,Data!$A$2:$A$852,1,FALSE)),0))),"H",IF(AND(AJ$7&gt;=$E55,AJ$7&lt;=$F55),($D55/$G55),0))),IF(AND(AJ$7&gt;=$E55,AJ$7&lt;=$F55),($D55/$G55),0))</f>
        <v>0</v>
      </c>
      <c r="AK55" s="34">
        <f>IF(Data!$C$2&gt;0,(IF(OR(AK$5=Data!$F$2,AK$5=Data!$G$2,(IF(COUNTIF(Data!$A$2:$A$939,AK$7),AK$7=(VLOOKUP(AK$7,Data!$A$2:$A$852,1,FALSE)),0))),"H",IF(AND(AK$7&gt;=$E55,AK$7&lt;=$F55),($D55/$G55),0))),IF(AND(AK$7&gt;=$E55,AK$7&lt;=$F55),($D55/$G55),0))</f>
        <v>0</v>
      </c>
      <c r="AL55" s="34">
        <f>IF(Data!$C$2&gt;0,(IF(OR(AL$5=Data!$F$2,AL$5=Data!$G$2,(IF(COUNTIF(Data!$A$2:$A$939,AL$7),AL$7=(VLOOKUP(AL$7,Data!$A$2:$A$852,1,FALSE)),0))),"H",IF(AND(AL$7&gt;=$E55,AL$7&lt;=$F55),($D55/$G55),0))),IF(AND(AL$7&gt;=$E55,AL$7&lt;=$F55),($D55/$G55),0))</f>
        <v>0</v>
      </c>
      <c r="AM55" s="34" t="str">
        <f>IF(Data!$C$2&gt;0,(IF(OR(AM$5=Data!$F$2,AM$5=Data!$G$2,(IF(COUNTIF(Data!$A$2:$A$939,AM$7),AM$7=(VLOOKUP(AM$7,Data!$A$2:$A$852,1,FALSE)),0))),"H",IF(AND(AM$7&gt;=$E55,AM$7&lt;=$F55),($D55/$G55),0))),IF(AND(AM$7&gt;=$E55,AM$7&lt;=$F55),($D55/$G55),0))</f>
        <v>H</v>
      </c>
      <c r="AN55" s="34" t="str">
        <f>IF(Data!$C$2&gt;0,(IF(OR(AN$5=Data!$F$2,AN$5=Data!$G$2,(IF(COUNTIF(Data!$A$2:$A$939,AN$7),AN$7=(VLOOKUP(AN$7,Data!$A$2:$A$852,1,FALSE)),0))),"H",IF(AND(AN$7&gt;=$E55,AN$7&lt;=$F55),($D55/$G55),0))),IF(AND(AN$7&gt;=$E55,AN$7&lt;=$F55),($D55/$G55),0))</f>
        <v>H</v>
      </c>
      <c r="AO55" s="34">
        <f>IF(Data!$C$2&gt;0,(IF(OR(AO$5=Data!$F$2,AO$5=Data!$G$2,(IF(COUNTIF(Data!$A$2:$A$939,AO$7),AO$7=(VLOOKUP(AO$7,Data!$A$2:$A$852,1,FALSE)),0))),"H",IF(AND(AO$7&gt;=$E55,AO$7&lt;=$F55),($D55/$G55),0))),IF(AND(AO$7&gt;=$E55,AO$7&lt;=$F55),($D55/$G55),0))</f>
        <v>0</v>
      </c>
      <c r="AP55" s="34">
        <f>IF(Data!$C$2&gt;0,(IF(OR(AP$5=Data!$F$2,AP$5=Data!$G$2,(IF(COUNTIF(Data!$A$2:$A$939,AP$7),AP$7=(VLOOKUP(AP$7,Data!$A$2:$A$852,1,FALSE)),0))),"H",IF(AND(AP$7&gt;=$E55,AP$7&lt;=$F55),($D55/$G55),0))),IF(AND(AP$7&gt;=$E55,AP$7&lt;=$F55),($D55/$G55),0))</f>
        <v>0</v>
      </c>
      <c r="AQ55" s="34">
        <f>IF(Data!$C$2&gt;0,(IF(OR(AQ$5=Data!$F$2,AQ$5=Data!$G$2,(IF(COUNTIF(Data!$A$2:$A$939,AQ$7),AQ$7=(VLOOKUP(AQ$7,Data!$A$2:$A$852,1,FALSE)),0))),"H",IF(AND(AQ$7&gt;=$E55,AQ$7&lt;=$F55),($D55/$G55),0))),IF(AND(AQ$7&gt;=$E55,AQ$7&lt;=$F55),($D55/$G55),0))</f>
        <v>0</v>
      </c>
      <c r="AR55" s="34">
        <f>IF(Data!$C$2&gt;0,(IF(OR(AR$5=Data!$F$2,AR$5=Data!$G$2,(IF(COUNTIF(Data!$A$2:$A$939,AR$7),AR$7=(VLOOKUP(AR$7,Data!$A$2:$A$852,1,FALSE)),0))),"H",IF(AND(AR$7&gt;=$E55,AR$7&lt;=$F55),($D55/$G55),0))),IF(AND(AR$7&gt;=$E55,AR$7&lt;=$F55),($D55/$G55),0))</f>
        <v>0</v>
      </c>
      <c r="AS55" s="34">
        <f>IF(Data!$C$2&gt;0,(IF(OR(AS$5=Data!$F$2,AS$5=Data!$G$2,(IF(COUNTIF(Data!$A$2:$A$939,AS$7),AS$7=(VLOOKUP(AS$7,Data!$A$2:$A$852,1,FALSE)),0))),"H",IF(AND(AS$7&gt;=$E55,AS$7&lt;=$F55),($D55/$G55),0))),IF(AND(AS$7&gt;=$E55,AS$7&lt;=$F55),($D55/$G55),0))</f>
        <v>0</v>
      </c>
      <c r="AT55" s="34" t="str">
        <f>IF(Data!$C$2&gt;0,(IF(OR(AT$5=Data!$F$2,AT$5=Data!$G$2,(IF(COUNTIF(Data!$A$2:$A$939,AT$7),AT$7=(VLOOKUP(AT$7,Data!$A$2:$A$852,1,FALSE)),0))),"H",IF(AND(AT$7&gt;=$E55,AT$7&lt;=$F55),($D55/$G55),0))),IF(AND(AT$7&gt;=$E55,AT$7&lt;=$F55),($D55/$G55),0))</f>
        <v>H</v>
      </c>
      <c r="AU55" s="34" t="str">
        <f>IF(Data!$C$2&gt;0,(IF(OR(AU$5=Data!$F$2,AU$5=Data!$G$2,(IF(COUNTIF(Data!$A$2:$A$939,AU$7),AU$7=(VLOOKUP(AU$7,Data!$A$2:$A$852,1,FALSE)),0))),"H",IF(AND(AU$7&gt;=$E55,AU$7&lt;=$F55),($D55/$G55),0))),IF(AND(AU$7&gt;=$E55,AU$7&lt;=$F55),($D55/$G55),0))</f>
        <v>H</v>
      </c>
      <c r="AV55" s="34">
        <f>IF(Data!$C$2&gt;0,(IF(OR(AV$5=Data!$F$2,AV$5=Data!$G$2,(IF(COUNTIF(Data!$A$2:$A$939,AV$7),AV$7=(VLOOKUP(AV$7,Data!$A$2:$A$852,1,FALSE)),0))),"H",IF(AND(AV$7&gt;=$E55,AV$7&lt;=$F55),($D55/$G55),0))),IF(AND(AV$7&gt;=$E55,AV$7&lt;=$F55),($D55/$G55),0))</f>
        <v>0</v>
      </c>
      <c r="AW55" s="34">
        <f>IF(Data!$C$2&gt;0,(IF(OR(AW$5=Data!$F$2,AW$5=Data!$G$2,(IF(COUNTIF(Data!$A$2:$A$939,AW$7),AW$7=(VLOOKUP(AW$7,Data!$A$2:$A$852,1,FALSE)),0))),"H",IF(AND(AW$7&gt;=$E55,AW$7&lt;=$F55),($D55/$G55),0))),IF(AND(AW$7&gt;=$E55,AW$7&lt;=$F55),($D55/$G55),0))</f>
        <v>0</v>
      </c>
      <c r="AX55" s="34">
        <f>IF(Data!$C$2&gt;0,(IF(OR(AX$5=Data!$F$2,AX$5=Data!$G$2,(IF(COUNTIF(Data!$A$2:$A$939,AX$7),AX$7=(VLOOKUP(AX$7,Data!$A$2:$A$852,1,FALSE)),0))),"H",IF(AND(AX$7&gt;=$E55,AX$7&lt;=$F55),($D55/$G55),0))),IF(AND(AX$7&gt;=$E55,AX$7&lt;=$F55),($D55/$G55),0))</f>
        <v>0</v>
      </c>
      <c r="AY55" s="34">
        <f>IF(Data!$C$2&gt;0,(IF(OR(AY$5=Data!$F$2,AY$5=Data!$G$2,(IF(COUNTIF(Data!$A$2:$A$939,AY$7),AY$7=(VLOOKUP(AY$7,Data!$A$2:$A$852,1,FALSE)),0))),"H",IF(AND(AY$7&gt;=$E55,AY$7&lt;=$F55),($D55/$G55),0))),IF(AND(AY$7&gt;=$E55,AY$7&lt;=$F55),($D55/$G55),0))</f>
        <v>0</v>
      </c>
      <c r="AZ55" s="34">
        <f>IF(Data!$C$2&gt;0,(IF(OR(AZ$5=Data!$F$2,AZ$5=Data!$G$2,(IF(COUNTIF(Data!$A$2:$A$939,AZ$7),AZ$7=(VLOOKUP(AZ$7,Data!$A$2:$A$852,1,FALSE)),0))),"H",IF(AND(AZ$7&gt;=$E55,AZ$7&lt;=$F55),($D55/$G55),0))),IF(AND(AZ$7&gt;=$E55,AZ$7&lt;=$F55),($D55/$G55),0))</f>
        <v>0</v>
      </c>
      <c r="BA55" s="34" t="str">
        <f>IF(Data!$C$2&gt;0,(IF(OR(BA$5=Data!$F$2,BA$5=Data!$G$2,(IF(COUNTIF(Data!$A$2:$A$939,BA$7),BA$7=(VLOOKUP(BA$7,Data!$A$2:$A$852,1,FALSE)),0))),"H",IF(AND(BA$7&gt;=$E55,BA$7&lt;=$F55),($D55/$G55),0))),IF(AND(BA$7&gt;=$E55,BA$7&lt;=$F55),($D55/$G55),0))</f>
        <v>H</v>
      </c>
      <c r="BB55" s="34" t="str">
        <f>IF(Data!$C$2&gt;0,(IF(OR(BB$5=Data!$F$2,BB$5=Data!$G$2,(IF(COUNTIF(Data!$A$2:$A$939,BB$7),BB$7=(VLOOKUP(BB$7,Data!$A$2:$A$852,1,FALSE)),0))),"H",IF(AND(BB$7&gt;=$E55,BB$7&lt;=$F55),($D55/$G55),0))),IF(AND(BB$7&gt;=$E55,BB$7&lt;=$F55),($D55/$G55),0))</f>
        <v>H</v>
      </c>
      <c r="BC55" s="34">
        <f>IF(Data!$C$2&gt;0,(IF(OR(BC$5=Data!$F$2,BC$5=Data!$G$2,(IF(COUNTIF(Data!$A$2:$A$939,BC$7),BC$7=(VLOOKUP(BC$7,Data!$A$2:$A$852,1,FALSE)),0))),"H",IF(AND(BC$7&gt;=$E55,BC$7&lt;=$F55),($D55/$G55),0))),IF(AND(BC$7&gt;=$E55,BC$7&lt;=$F55),($D55/$G55),0))</f>
        <v>0</v>
      </c>
      <c r="BD55" s="34">
        <f>IF(Data!$C$2&gt;0,(IF(OR(BD$5=Data!$F$2,BD$5=Data!$G$2,(IF(COUNTIF(Data!$A$2:$A$939,BD$7),BD$7=(VLOOKUP(BD$7,Data!$A$2:$A$852,1,FALSE)),0))),"H",IF(AND(BD$7&gt;=$E55,BD$7&lt;=$F55),($D55/$G55),0))),IF(AND(BD$7&gt;=$E55,BD$7&lt;=$F55),($D55/$G55),0))</f>
        <v>0</v>
      </c>
      <c r="BE55" s="34">
        <f>IF(Data!$C$2&gt;0,(IF(OR(BE$5=Data!$F$2,BE$5=Data!$G$2,(IF(COUNTIF(Data!$A$2:$A$939,BE$7),BE$7=(VLOOKUP(BE$7,Data!$A$2:$A$852,1,FALSE)),0))),"H",IF(AND(BE$7&gt;=$E55,BE$7&lt;=$F55),($D55/$G55),0))),IF(AND(BE$7&gt;=$E55,BE$7&lt;=$F55),($D55/$G55),0))</f>
        <v>0</v>
      </c>
      <c r="BF55" s="34">
        <f>IF(Data!$C$2&gt;0,(IF(OR(BF$5=Data!$F$2,BF$5=Data!$G$2,(IF(COUNTIF(Data!$A$2:$A$939,BF$7),BF$7=(VLOOKUP(BF$7,Data!$A$2:$A$852,1,FALSE)),0))),"H",IF(AND(BF$7&gt;=$E55,BF$7&lt;=$F55),($D55/$G55),0))),IF(AND(BF$7&gt;=$E55,BF$7&lt;=$F55),($D55/$G55),0))</f>
        <v>0</v>
      </c>
      <c r="BG55" s="34">
        <f>IF(Data!$C$2&gt;0,(IF(OR(BG$5=Data!$F$2,BG$5=Data!$G$2,(IF(COUNTIF(Data!$A$2:$A$939,BG$7),BG$7=(VLOOKUP(BG$7,Data!$A$2:$A$852,1,FALSE)),0))),"H",IF(AND(BG$7&gt;=$E55,BG$7&lt;=$F55),($D55/$G55),0))),IF(AND(BG$7&gt;=$E55,BG$7&lt;=$F55),($D55/$G55),0))</f>
        <v>0</v>
      </c>
      <c r="BH55" s="34" t="str">
        <f>IF(Data!$C$2&gt;0,(IF(OR(BH$5=Data!$F$2,BH$5=Data!$G$2,(IF(COUNTIF(Data!$A$2:$A$939,BH$7),BH$7=(VLOOKUP(BH$7,Data!$A$2:$A$852,1,FALSE)),0))),"H",IF(AND(BH$7&gt;=$E55,BH$7&lt;=$F55),($D55/$G55),0))),IF(AND(BH$7&gt;=$E55,BH$7&lt;=$F55),($D55/$G55),0))</f>
        <v>H</v>
      </c>
      <c r="BI55" s="34" t="str">
        <f>IF(Data!$C$2&gt;0,(IF(OR(BI$5=Data!$F$2,BI$5=Data!$G$2,(IF(COUNTIF(Data!$A$2:$A$939,BI$7),BI$7=(VLOOKUP(BI$7,Data!$A$2:$A$852,1,FALSE)),0))),"H",IF(AND(BI$7&gt;=$E55,BI$7&lt;=$F55),($D55/$G55),0))),IF(AND(BI$7&gt;=$E55,BI$7&lt;=$F55),($D55/$G55),0))</f>
        <v>H</v>
      </c>
      <c r="BJ55" s="34">
        <f>IF(Data!$C$2&gt;0,(IF(OR(BJ$5=Data!$F$2,BJ$5=Data!$G$2,(IF(COUNTIF(Data!$A$2:$A$939,BJ$7),BJ$7=(VLOOKUP(BJ$7,Data!$A$2:$A$852,1,FALSE)),0))),"H",IF(AND(BJ$7&gt;=$E55,BJ$7&lt;=$F55),($D55/$G55),0))),IF(AND(BJ$7&gt;=$E55,BJ$7&lt;=$F55),($D55/$G55),0))</f>
        <v>0</v>
      </c>
      <c r="BK55" s="34">
        <f>IF(Data!$C$2&gt;0,(IF(OR(BK$5=Data!$F$2,BK$5=Data!$G$2,(IF(COUNTIF(Data!$A$2:$A$939,BK$7),BK$7=(VLOOKUP(BK$7,Data!$A$2:$A$852,1,FALSE)),0))),"H",IF(AND(BK$7&gt;=$E55,BK$7&lt;=$F55),($D55/$G55),0))),IF(AND(BK$7&gt;=$E55,BK$7&lt;=$F55),($D55/$G55),0))</f>
        <v>0</v>
      </c>
      <c r="BL55" s="34">
        <f>IF(Data!$C$2&gt;0,(IF(OR(BL$5=Data!$F$2,BL$5=Data!$G$2,(IF(COUNTIF(Data!$A$2:$A$939,BL$7),BL$7=(VLOOKUP(BL$7,Data!$A$2:$A$852,1,FALSE)),0))),"H",IF(AND(BL$7&gt;=$E55,BL$7&lt;=$F55),($D55/$G55),0))),IF(AND(BL$7&gt;=$E55,BL$7&lt;=$F55),($D55/$G55),0))</f>
        <v>0</v>
      </c>
      <c r="BM55" s="34">
        <f>IF(Data!$C$2&gt;0,(IF(OR(BM$5=Data!$F$2,BM$5=Data!$G$2,(IF(COUNTIF(Data!$A$2:$A$939,BM$7),BM$7=(VLOOKUP(BM$7,Data!$A$2:$A$852,1,FALSE)),0))),"H",IF(AND(BM$7&gt;=$E55,BM$7&lt;=$F55),($D55/$G55),0))),IF(AND(BM$7&gt;=$E55,BM$7&lt;=$F55),($D55/$G55),0))</f>
        <v>0</v>
      </c>
      <c r="BN55" s="34">
        <f>IF(Data!$C$2&gt;0,(IF(OR(BN$5=Data!$F$2,BN$5=Data!$G$2,(IF(COUNTIF(Data!$A$2:$A$939,BN$7),BN$7=(VLOOKUP(BN$7,Data!$A$2:$A$852,1,FALSE)),0))),"H",IF(AND(BN$7&gt;=$E55,BN$7&lt;=$F55),($D55/$G55),0))),IF(AND(BN$7&gt;=$E55,BN$7&lt;=$F55),($D55/$G55),0))</f>
        <v>0</v>
      </c>
      <c r="BO55" s="34" t="str">
        <f>IF(Data!$C$2&gt;0,(IF(OR(BO$5=Data!$F$2,BO$5=Data!$G$2,(IF(COUNTIF(Data!$A$2:$A$939,BO$7),BO$7=(VLOOKUP(BO$7,Data!$A$2:$A$852,1,FALSE)),0))),"H",IF(AND(BO$7&gt;=$E55,BO$7&lt;=$F55),($D55/$G55),0))),IF(AND(BO$7&gt;=$E55,BO$7&lt;=$F55),($D55/$G55),0))</f>
        <v>H</v>
      </c>
      <c r="BP55" s="34" t="str">
        <f>IF(Data!$C$2&gt;0,(IF(OR(BP$5=Data!$F$2,BP$5=Data!$G$2,(IF(COUNTIF(Data!$A$2:$A$939,BP$7),BP$7=(VLOOKUP(BP$7,Data!$A$2:$A$852,1,FALSE)),0))),"H",IF(AND(BP$7&gt;=$E55,BP$7&lt;=$F55),($D55/$G55),0))),IF(AND(BP$7&gt;=$E55,BP$7&lt;=$F55),($D55/$G55),0))</f>
        <v>H</v>
      </c>
      <c r="BQ55" s="34">
        <f>IF(Data!$C$2&gt;0,(IF(OR(BQ$5=Data!$F$2,BQ$5=Data!$G$2,(IF(COUNTIF(Data!$A$2:$A$939,BQ$7),BQ$7=(VLOOKUP(BQ$7,Data!$A$2:$A$852,1,FALSE)),0))),"H",IF(AND(BQ$7&gt;=$E55,BQ$7&lt;=$F55),($D55/$G55),0))),IF(AND(BQ$7&gt;=$E55,BQ$7&lt;=$F55),($D55/$G55),0))</f>
        <v>0</v>
      </c>
      <c r="BR55" s="34">
        <f>IF(Data!$C$2&gt;0,(IF(OR(BR$5=Data!$F$2,BR$5=Data!$G$2,(IF(COUNTIF(Data!$A$2:$A$939,BR$7),BR$7=(VLOOKUP(BR$7,Data!$A$2:$A$852,1,FALSE)),0))),"H",IF(AND(BR$7&gt;=$E55,BR$7&lt;=$F55),($D55/$G55),0))),IF(AND(BR$7&gt;=$E55,BR$7&lt;=$F55),($D55/$G55),0))</f>
        <v>0</v>
      </c>
      <c r="BS55" s="34">
        <f>IF(Data!$C$2&gt;0,(IF(OR(BS$5=Data!$F$2,BS$5=Data!$G$2,(IF(COUNTIF(Data!$A$2:$A$939,BS$7),BS$7=(VLOOKUP(BS$7,Data!$A$2:$A$852,1,FALSE)),0))),"H",IF(AND(BS$7&gt;=$E55,BS$7&lt;=$F55),($D55/$G55),0))),IF(AND(BS$7&gt;=$E55,BS$7&lt;=$F55),($D55/$G55),0))</f>
        <v>0</v>
      </c>
      <c r="BT55" s="34">
        <f>IF(Data!$C$2&gt;0,(IF(OR(BT$5=Data!$F$2,BT$5=Data!$G$2,(IF(COUNTIF(Data!$A$2:$A$939,BT$7),BT$7=(VLOOKUP(BT$7,Data!$A$2:$A$852,1,FALSE)),0))),"H",IF(AND(BT$7&gt;=$E55,BT$7&lt;=$F55),($D55/$G55),0))),IF(AND(BT$7&gt;=$E55,BT$7&lt;=$F55),($D55/$G55),0))</f>
        <v>0</v>
      </c>
      <c r="BU55" s="34">
        <f>IF(Data!$C$2&gt;0,(IF(OR(BU$5=Data!$F$2,BU$5=Data!$G$2,(IF(COUNTIF(Data!$A$2:$A$939,BU$7),BU$7=(VLOOKUP(BU$7,Data!$A$2:$A$852,1,FALSE)),0))),"H",IF(AND(BU$7&gt;=$E55,BU$7&lt;=$F55),($D55/$G55),0))),IF(AND(BU$7&gt;=$E55,BU$7&lt;=$F55),($D55/$G55),0))</f>
        <v>0</v>
      </c>
      <c r="BV55" s="34" t="str">
        <f>IF(Data!$C$2&gt;0,(IF(OR(BV$5=Data!$F$2,BV$5=Data!$G$2,(IF(COUNTIF(Data!$A$2:$A$939,BV$7),BV$7=(VLOOKUP(BV$7,Data!$A$2:$A$852,1,FALSE)),0))),"H",IF(AND(BV$7&gt;=$E55,BV$7&lt;=$F55),($D55/$G55),0))),IF(AND(BV$7&gt;=$E55,BV$7&lt;=$F55),($D55/$G55),0))</f>
        <v>H</v>
      </c>
      <c r="BW55" s="34" t="str">
        <f>IF(Data!$C$2&gt;0,(IF(OR(BW$5=Data!$F$2,BW$5=Data!$G$2,(IF(COUNTIF(Data!$A$2:$A$939,BW$7),BW$7=(VLOOKUP(BW$7,Data!$A$2:$A$852,1,FALSE)),0))),"H",IF(AND(BW$7&gt;=$E55,BW$7&lt;=$F55),($D55/$G55),0))),IF(AND(BW$7&gt;=$E55,BW$7&lt;=$F55),($D55/$G55),0))</f>
        <v>H</v>
      </c>
      <c r="BX55" s="34">
        <f>IF(Data!$C$2&gt;0,(IF(OR(BX$5=Data!$F$2,BX$5=Data!$G$2,(IF(COUNTIF(Data!$A$2:$A$939,BX$7),BX$7=(VLOOKUP(BX$7,Data!$A$2:$A$852,1,FALSE)),0))),"H",IF(AND(BX$7&gt;=$E55,BX$7&lt;=$F55),($D55/$G55),0))),IF(AND(BX$7&gt;=$E55,BX$7&lt;=$F55),($D55/$G55),0))</f>
        <v>0</v>
      </c>
      <c r="BY55" s="34">
        <f>IF(Data!$C$2&gt;0,(IF(OR(BY$5=Data!$F$2,BY$5=Data!$G$2,(IF(COUNTIF(Data!$A$2:$A$939,BY$7),BY$7=(VLOOKUP(BY$7,Data!$A$2:$A$852,1,FALSE)),0))),"H",IF(AND(BY$7&gt;=$E55,BY$7&lt;=$F55),($D55/$G55),0))),IF(AND(BY$7&gt;=$E55,BY$7&lt;=$F55),($D55/$G55),0))</f>
        <v>0</v>
      </c>
      <c r="BZ55" s="34">
        <f>IF(Data!$C$2&gt;0,(IF(OR(BZ$5=Data!$F$2,BZ$5=Data!$G$2,(IF(COUNTIF(Data!$A$2:$A$939,BZ$7),BZ$7=(VLOOKUP(BZ$7,Data!$A$2:$A$852,1,FALSE)),0))),"H",IF(AND(BZ$7&gt;=$E55,BZ$7&lt;=$F55),($D55/$G55),0))),IF(AND(BZ$7&gt;=$E55,BZ$7&lt;=$F55),($D55/$G55),0))</f>
        <v>0</v>
      </c>
      <c r="CA55" s="34">
        <f>IF(Data!$C$2&gt;0,(IF(OR(CA$5=Data!$F$2,CA$5=Data!$G$2,(IF(COUNTIF(Data!$A$2:$A$939,CA$7),CA$7=(VLOOKUP(CA$7,Data!$A$2:$A$852,1,FALSE)),0))),"H",IF(AND(CA$7&gt;=$E55,CA$7&lt;=$F55),($D55/$G55),0))),IF(AND(CA$7&gt;=$E55,CA$7&lt;=$F55),($D55/$G55),0))</f>
        <v>0</v>
      </c>
      <c r="CB55" s="34">
        <f>IF(Data!$C$2&gt;0,(IF(OR(CB$5=Data!$F$2,CB$5=Data!$G$2,(IF(COUNTIF(Data!$A$2:$A$939,CB$7),CB$7=(VLOOKUP(CB$7,Data!$A$2:$A$852,1,FALSE)),0))),"H",IF(AND(CB$7&gt;=$E55,CB$7&lt;=$F55),($D55/$G55),0))),IF(AND(CB$7&gt;=$E55,CB$7&lt;=$F55),($D55/$G55),0))</f>
        <v>0</v>
      </c>
      <c r="CC55" s="34" t="str">
        <f>IF(Data!$C$2&gt;0,(IF(OR(CC$5=Data!$F$2,CC$5=Data!$G$2,(IF(COUNTIF(Data!$A$2:$A$939,CC$7),CC$7=(VLOOKUP(CC$7,Data!$A$2:$A$852,1,FALSE)),0))),"H",IF(AND(CC$7&gt;=$E55,CC$7&lt;=$F55),($D55/$G55),0))),IF(AND(CC$7&gt;=$E55,CC$7&lt;=$F55),($D55/$G55),0))</f>
        <v>H</v>
      </c>
      <c r="CD55" s="34" t="str">
        <f>IF(Data!$C$2&gt;0,(IF(OR(CD$5=Data!$F$2,CD$5=Data!$G$2,(IF(COUNTIF(Data!$A$2:$A$939,CD$7),CD$7=(VLOOKUP(CD$7,Data!$A$2:$A$852,1,FALSE)),0))),"H",IF(AND(CD$7&gt;=$E55,CD$7&lt;=$F55),($D55/$G55),0))),IF(AND(CD$7&gt;=$E55,CD$7&lt;=$F55),($D55/$G55),0))</f>
        <v>H</v>
      </c>
      <c r="CE55" s="34">
        <f>IF(Data!$C$2&gt;0,(IF(OR(CE$5=Data!$F$2,CE$5=Data!$G$2,(IF(COUNTIF(Data!$A$2:$A$939,CE$7),CE$7=(VLOOKUP(CE$7,Data!$A$2:$A$852,1,FALSE)),0))),"H",IF(AND(CE$7&gt;=$E55,CE$7&lt;=$F55),($D55/$G55),0))),IF(AND(CE$7&gt;=$E55,CE$7&lt;=$F55),($D55/$G55),0))</f>
        <v>0</v>
      </c>
      <c r="CF55" s="34">
        <f>IF(Data!$C$2&gt;0,(IF(OR(CF$5=Data!$F$2,CF$5=Data!$G$2,(IF(COUNTIF(Data!$A$2:$A$939,CF$7),CF$7=(VLOOKUP(CF$7,Data!$A$2:$A$852,1,FALSE)),0))),"H",IF(AND(CF$7&gt;=$E55,CF$7&lt;=$F55),($D55/$G55),0))),IF(AND(CF$7&gt;=$E55,CF$7&lt;=$F55),($D55/$G55),0))</f>
        <v>0</v>
      </c>
      <c r="CG55" s="34">
        <f>IF(Data!$C$2&gt;0,(IF(OR(CG$5=Data!$F$2,CG$5=Data!$G$2,(IF(COUNTIF(Data!$A$2:$A$939,CG$7),CG$7=(VLOOKUP(CG$7,Data!$A$2:$A$852,1,FALSE)),0))),"H",IF(AND(CG$7&gt;=$E55,CG$7&lt;=$F55),($D55/$G55),0))),IF(AND(CG$7&gt;=$E55,CG$7&lt;=$F55),($D55/$G55),0))</f>
        <v>0</v>
      </c>
      <c r="CH55" s="34">
        <f>IF(Data!$C$2&gt;0,(IF(OR(CH$5=Data!$F$2,CH$5=Data!$G$2,(IF(COUNTIF(Data!$A$2:$A$939,CH$7),CH$7=(VLOOKUP(CH$7,Data!$A$2:$A$852,1,FALSE)),0))),"H",IF(AND(CH$7&gt;=$E55,CH$7&lt;=$F55),($D55/$G55),0))),IF(AND(CH$7&gt;=$E55,CH$7&lt;=$F55),($D55/$G55),0))</f>
        <v>0</v>
      </c>
      <c r="CI55" s="34">
        <f>IF(Data!$C$2&gt;0,(IF(OR(CI$5=Data!$F$2,CI$5=Data!$G$2,(IF(COUNTIF(Data!$A$2:$A$939,CI$7),CI$7=(VLOOKUP(CI$7,Data!$A$2:$A$852,1,FALSE)),0))),"H",IF(AND(CI$7&gt;=$E55,CI$7&lt;=$F55),($D55/$G55),0))),IF(AND(CI$7&gt;=$E55,CI$7&lt;=$F55),($D55/$G55),0))</f>
        <v>0</v>
      </c>
      <c r="CJ55" s="34" t="str">
        <f>IF(Data!$C$2&gt;0,(IF(OR(CJ$5=Data!$F$2,CJ$5=Data!$G$2,(IF(COUNTIF(Data!$A$2:$A$939,CJ$7),CJ$7=(VLOOKUP(CJ$7,Data!$A$2:$A$852,1,FALSE)),0))),"H",IF(AND(CJ$7&gt;=$E55,CJ$7&lt;=$F55),($D55/$G55),0))),IF(AND(CJ$7&gt;=$E55,CJ$7&lt;=$F55),($D55/$G55),0))</f>
        <v>H</v>
      </c>
      <c r="CK55" s="34" t="str">
        <f>IF(Data!$C$2&gt;0,(IF(OR(CK$5=Data!$F$2,CK$5=Data!$G$2,(IF(COUNTIF(Data!$A$2:$A$939,CK$7),CK$7=(VLOOKUP(CK$7,Data!$A$2:$A$852,1,FALSE)),0))),"H",IF(AND(CK$7&gt;=$E55,CK$7&lt;=$F55),($D55/$G55),0))),IF(AND(CK$7&gt;=$E55,CK$7&lt;=$F55),($D55/$G55),0))</f>
        <v>H</v>
      </c>
      <c r="CL55" s="34">
        <f>IF(Data!$C$2&gt;0,(IF(OR(CL$5=Data!$F$2,CL$5=Data!$G$2,(IF(COUNTIF(Data!$A$2:$A$939,CL$7),CL$7=(VLOOKUP(CL$7,Data!$A$2:$A$852,1,FALSE)),0))),"H",IF(AND(CL$7&gt;=$E55,CL$7&lt;=$F55),($D55/$G55),0))),IF(AND(CL$7&gt;=$E55,CL$7&lt;=$F55),($D55/$G55),0))</f>
        <v>0</v>
      </c>
      <c r="CM55" s="34">
        <f>IF(Data!$C$2&gt;0,(IF(OR(CM$5=Data!$F$2,CM$5=Data!$G$2,(IF(COUNTIF(Data!$A$2:$A$939,CM$7),CM$7=(VLOOKUP(CM$7,Data!$A$2:$A$852,1,FALSE)),0))),"H",IF(AND(CM$7&gt;=$E55,CM$7&lt;=$F55),($D55/$G55),0))),IF(AND(CM$7&gt;=$E55,CM$7&lt;=$F55),($D55/$G55),0))</f>
        <v>0</v>
      </c>
      <c r="CN55" s="34">
        <f>IF(Data!$C$2&gt;0,(IF(OR(CN$5=Data!$F$2,CN$5=Data!$G$2,(IF(COUNTIF(Data!$A$2:$A$939,CN$7),CN$7=(VLOOKUP(CN$7,Data!$A$2:$A$852,1,FALSE)),0))),"H",IF(AND(CN$7&gt;=$E55,CN$7&lt;=$F55),($D55/$G55),0))),IF(AND(CN$7&gt;=$E55,CN$7&lt;=$F55),($D55/$G55),0))</f>
        <v>0</v>
      </c>
      <c r="CO55" s="34">
        <f>IF(Data!$C$2&gt;0,(IF(OR(CO$5=Data!$F$2,CO$5=Data!$G$2,(IF(COUNTIF(Data!$A$2:$A$939,CO$7),CO$7=(VLOOKUP(CO$7,Data!$A$2:$A$852,1,FALSE)),0))),"H",IF(AND(CO$7&gt;=$E55,CO$7&lt;=$F55),($D55/$G55),0))),IF(AND(CO$7&gt;=$E55,CO$7&lt;=$F55),($D55/$G55),0))</f>
        <v>0</v>
      </c>
      <c r="CP55" s="34">
        <f>IF(Data!$C$2&gt;0,(IF(OR(CP$5=Data!$F$2,CP$5=Data!$G$2,(IF(COUNTIF(Data!$A$2:$A$939,CP$7),CP$7=(VLOOKUP(CP$7,Data!$A$2:$A$852,1,FALSE)),0))),"H",IF(AND(CP$7&gt;=$E55,CP$7&lt;=$F55),($D55/$G55),0))),IF(AND(CP$7&gt;=$E55,CP$7&lt;=$F55),($D55/$G55),0))</f>
        <v>0</v>
      </c>
      <c r="CQ55" s="34" t="str">
        <f>IF(Data!$C$2&gt;0,(IF(OR(CQ$5=Data!$F$2,CQ$5=Data!$G$2,(IF(COUNTIF(Data!$A$2:$A$939,CQ$7),CQ$7=(VLOOKUP(CQ$7,Data!$A$2:$A$852,1,FALSE)),0))),"H",IF(AND(CQ$7&gt;=$E55,CQ$7&lt;=$F55),($D55/$G55),0))),IF(AND(CQ$7&gt;=$E55,CQ$7&lt;=$F55),($D55/$G55),0))</f>
        <v>H</v>
      </c>
      <c r="CR55" s="34" t="str">
        <f>IF(Data!$C$2&gt;0,(IF(OR(CR$5=Data!$F$2,CR$5=Data!$G$2,(IF(COUNTIF(Data!$A$2:$A$939,CR$7),CR$7=(VLOOKUP(CR$7,Data!$A$2:$A$852,1,FALSE)),0))),"H",IF(AND(CR$7&gt;=$E55,CR$7&lt;=$F55),($D55/$G55),0))),IF(AND(CR$7&gt;=$E55,CR$7&lt;=$F55),($D55/$G55),0))</f>
        <v>H</v>
      </c>
      <c r="CS55" s="34">
        <f>IF(Data!$C$2&gt;0,(IF(OR(CS$5=Data!$F$2,CS$5=Data!$G$2,(IF(COUNTIF(Data!$A$2:$A$939,CS$7),CS$7=(VLOOKUP(CS$7,Data!$A$2:$A$852,1,FALSE)),0))),"H",IF(AND(CS$7&gt;=$E55,CS$7&lt;=$F55),($D55/$G55),0))),IF(AND(CS$7&gt;=$E55,CS$7&lt;=$F55),($D55/$G55),0))</f>
        <v>0</v>
      </c>
      <c r="CT55" s="34">
        <f>IF(Data!$C$2&gt;0,(IF(OR(CT$5=Data!$F$2,CT$5=Data!$G$2,(IF(COUNTIF(Data!$A$2:$A$939,CT$7),CT$7=(VLOOKUP(CT$7,Data!$A$2:$A$852,1,FALSE)),0))),"H",IF(AND(CT$7&gt;=$E55,CT$7&lt;=$F55),($D55/$G55),0))),IF(AND(CT$7&gt;=$E55,CT$7&lt;=$F55),($D55/$G55),0))</f>
        <v>0</v>
      </c>
      <c r="CU55" s="34">
        <f>IF(Data!$C$2&gt;0,(IF(OR(CU$5=Data!$F$2,CU$5=Data!$G$2,(IF(COUNTIF(Data!$A$2:$A$939,CU$7),CU$7=(VLOOKUP(CU$7,Data!$A$2:$A$852,1,FALSE)),0))),"H",IF(AND(CU$7&gt;=$E55,CU$7&lt;=$F55),($D55/$G55),0))),IF(AND(CU$7&gt;=$E55,CU$7&lt;=$F55),($D55/$G55),0))</f>
        <v>0</v>
      </c>
      <c r="CV55" s="34">
        <f>IF(Data!$C$2&gt;0,(IF(OR(CV$5=Data!$F$2,CV$5=Data!$G$2,(IF(COUNTIF(Data!$A$2:$A$939,CV$7),CV$7=(VLOOKUP(CV$7,Data!$A$2:$A$852,1,FALSE)),0))),"H",IF(AND(CV$7&gt;=$E55,CV$7&lt;=$F55),($D55/$G55),0))),IF(AND(CV$7&gt;=$E55,CV$7&lt;=$F55),($D55/$G55),0))</f>
        <v>0</v>
      </c>
      <c r="CW55" s="34">
        <f>IF(Data!$C$2&gt;0,(IF(OR(CW$5=Data!$F$2,CW$5=Data!$G$2,(IF(COUNTIF(Data!$A$2:$A$939,CW$7),CW$7=(VLOOKUP(CW$7,Data!$A$2:$A$852,1,FALSE)),0))),"H",IF(AND(CW$7&gt;=$E55,CW$7&lt;=$F55),($D55/$G55),0))),IF(AND(CW$7&gt;=$E55,CW$7&lt;=$F55),($D55/$G55),0))</f>
        <v>0</v>
      </c>
      <c r="CX55" s="34" t="str">
        <f>IF(Data!$C$2&gt;0,(IF(OR(CX$5=Data!$F$2,CX$5=Data!$G$2,(IF(COUNTIF(Data!$A$2:$A$939,CX$7),CX$7=(VLOOKUP(CX$7,Data!$A$2:$A$852,1,FALSE)),0))),"H",IF(AND(CX$7&gt;=$E55,CX$7&lt;=$F55),($D55/$G55),0))),IF(AND(CX$7&gt;=$E55,CX$7&lt;=$F55),($D55/$G55),0))</f>
        <v>H</v>
      </c>
      <c r="CY55" s="34" t="str">
        <f>IF(Data!$C$2&gt;0,(IF(OR(CY$5=Data!$F$2,CY$5=Data!$G$2,(IF(COUNTIF(Data!$A$2:$A$939,CY$7),CY$7=(VLOOKUP(CY$7,Data!$A$2:$A$852,1,FALSE)),0))),"H",IF(AND(CY$7&gt;=$E55,CY$7&lt;=$F55),($D55/$G55),0))),IF(AND(CY$7&gt;=$E55,CY$7&lt;=$F55),($D55/$G55),0))</f>
        <v>H</v>
      </c>
      <c r="CZ55" s="34">
        <f>IF(Data!$C$2&gt;0,(IF(OR(CZ$5=Data!$F$2,CZ$5=Data!$G$2,(IF(COUNTIF(Data!$A$2:$A$939,CZ$7),CZ$7=(VLOOKUP(CZ$7,Data!$A$2:$A$852,1,FALSE)),0))),"H",IF(AND(CZ$7&gt;=$E55,CZ$7&lt;=$F55),($D55/$G55),0))),IF(AND(CZ$7&gt;=$E55,CZ$7&lt;=$F55),($D55/$G55),0))</f>
        <v>0</v>
      </c>
      <c r="DA55" s="34">
        <f>IF(Data!$C$2&gt;0,(IF(OR(DA$5=Data!$F$2,DA$5=Data!$G$2,(IF(COUNTIF(Data!$A$2:$A$939,DA$7),DA$7=(VLOOKUP(DA$7,Data!$A$2:$A$852,1,FALSE)),0))),"H",IF(AND(DA$7&gt;=$E55,DA$7&lt;=$F55),($D55/$G55),0))),IF(AND(DA$7&gt;=$E55,DA$7&lt;=$F55),($D55/$G55),0))</f>
        <v>0</v>
      </c>
      <c r="DB55" s="34">
        <f>IF(Data!$C$2&gt;0,(IF(OR(DB$5=Data!$F$2,DB$5=Data!$G$2,(IF(COUNTIF(Data!$A$2:$A$939,DB$7),DB$7=(VLOOKUP(DB$7,Data!$A$2:$A$852,1,FALSE)),0))),"H",IF(AND(DB$7&gt;=$E55,DB$7&lt;=$F55),($D55/$G55),0))),IF(AND(DB$7&gt;=$E55,DB$7&lt;=$F55),($D55/$G55),0))</f>
        <v>0</v>
      </c>
      <c r="DC55" s="34">
        <f>IF(Data!$C$2&gt;0,(IF(OR(DC$5=Data!$F$2,DC$5=Data!$G$2,(IF(COUNTIF(Data!$A$2:$A$939,DC$7),DC$7=(VLOOKUP(DC$7,Data!$A$2:$A$852,1,FALSE)),0))),"H",IF(AND(DC$7&gt;=$E55,DC$7&lt;=$F55),($D55/$G55),0))),IF(AND(DC$7&gt;=$E55,DC$7&lt;=$F55),($D55/$G55),0))</f>
        <v>0</v>
      </c>
      <c r="DD55" s="34">
        <f>IF(Data!$C$2&gt;0,(IF(OR(DD$5=Data!$F$2,DD$5=Data!$G$2,(IF(COUNTIF(Data!$A$2:$A$939,DD$7),DD$7=(VLOOKUP(DD$7,Data!$A$2:$A$852,1,FALSE)),0))),"H",IF(AND(DD$7&gt;=$E55,DD$7&lt;=$F55),($D55/$G55),0))),IF(AND(DD$7&gt;=$E55,DD$7&lt;=$F55),($D55/$G55),0))</f>
        <v>0</v>
      </c>
      <c r="DE55" s="34" t="str">
        <f>IF(Data!$C$2&gt;0,(IF(OR(DE$5=Data!$F$2,DE$5=Data!$G$2,(IF(COUNTIF(Data!$A$2:$A$939,DE$7),DE$7=(VLOOKUP(DE$7,Data!$A$2:$A$852,1,FALSE)),0))),"H",IF(AND(DE$7&gt;=$E55,DE$7&lt;=$F55),($D55/$G55),0))),IF(AND(DE$7&gt;=$E55,DE$7&lt;=$F55),($D55/$G55),0))</f>
        <v>H</v>
      </c>
      <c r="DF55" s="34" t="str">
        <f>IF(Data!$C$2&gt;0,(IF(OR(DF$5=Data!$F$2,DF$5=Data!$G$2,(IF(COUNTIF(Data!$A$2:$A$939,DF$7),DF$7=(VLOOKUP(DF$7,Data!$A$2:$A$852,1,FALSE)),0))),"H",IF(AND(DF$7&gt;=$E55,DF$7&lt;=$F55),($D55/$G55),0))),IF(AND(DF$7&gt;=$E55,DF$7&lt;=$F55),($D55/$G55),0))</f>
        <v>H</v>
      </c>
      <c r="DG55" s="34">
        <f>IF(Data!$C$2&gt;0,(IF(OR(DG$5=Data!$F$2,DG$5=Data!$G$2,(IF(COUNTIF(Data!$A$2:$A$939,DG$7),DG$7=(VLOOKUP(DG$7,Data!$A$2:$A$852,1,FALSE)),0))),"H",IF(AND(DG$7&gt;=$E55,DG$7&lt;=$F55),($D55/$G55),0))),IF(AND(DG$7&gt;=$E55,DG$7&lt;=$F55),($D55/$G55),0))</f>
        <v>0</v>
      </c>
      <c r="DH55" s="34">
        <f>IF(Data!$C$2&gt;0,(IF(OR(DH$5=Data!$F$2,DH$5=Data!$G$2,(IF(COUNTIF(Data!$A$2:$A$939,DH$7),DH$7=(VLOOKUP(DH$7,Data!$A$2:$A$852,1,FALSE)),0))),"H",IF(AND(DH$7&gt;=$E55,DH$7&lt;=$F55),($D55/$G55),0))),IF(AND(DH$7&gt;=$E55,DH$7&lt;=$F55),($D55/$G55),0))</f>
        <v>0</v>
      </c>
      <c r="DI55" s="34">
        <f>IF(Data!$C$2&gt;0,(IF(OR(DI$5=Data!$F$2,DI$5=Data!$G$2,(IF(COUNTIF(Data!$A$2:$A$939,DI$7),DI$7=(VLOOKUP(DI$7,Data!$A$2:$A$852,1,FALSE)),0))),"H",IF(AND(DI$7&gt;=$E55,DI$7&lt;=$F55),($D55/$G55),0))),IF(AND(DI$7&gt;=$E55,DI$7&lt;=$F55),($D55/$G55),0))</f>
        <v>0</v>
      </c>
      <c r="DJ55" s="34">
        <f>IF(Data!$C$2&gt;0,(IF(OR(DJ$5=Data!$F$2,DJ$5=Data!$G$2,(IF(COUNTIF(Data!$A$2:$A$939,DJ$7),DJ$7=(VLOOKUP(DJ$7,Data!$A$2:$A$852,1,FALSE)),0))),"H",IF(AND(DJ$7&gt;=$E55,DJ$7&lt;=$F55),($D55/$G55),0))),IF(AND(DJ$7&gt;=$E55,DJ$7&lt;=$F55),($D55/$G55),0))</f>
        <v>0</v>
      </c>
      <c r="DK55" s="34">
        <f>IF(Data!$C$2&gt;0,(IF(OR(DK$5=Data!$F$2,DK$5=Data!$G$2,(IF(COUNTIF(Data!$A$2:$A$939,DK$7),DK$7=(VLOOKUP(DK$7,Data!$A$2:$A$852,1,FALSE)),0))),"H",IF(AND(DK$7&gt;=$E55,DK$7&lt;=$F55),($D55/$G55),0))),IF(AND(DK$7&gt;=$E55,DK$7&lt;=$F55),($D55/$G55),0))</f>
        <v>0</v>
      </c>
      <c r="DL55" s="34" t="str">
        <f>IF(Data!$C$2&gt;0,(IF(OR(DL$5=Data!$F$2,DL$5=Data!$G$2,(IF(COUNTIF(Data!$A$2:$A$939,DL$7),DL$7=(VLOOKUP(DL$7,Data!$A$2:$A$852,1,FALSE)),0))),"H",IF(AND(DL$7&gt;=$E55,DL$7&lt;=$F55),($D55/$G55),0))),IF(AND(DL$7&gt;=$E55,DL$7&lt;=$F55),($D55/$G55),0))</f>
        <v>H</v>
      </c>
      <c r="DM55" s="34" t="str">
        <f>IF(Data!$C$2&gt;0,(IF(OR(DM$5=Data!$F$2,DM$5=Data!$G$2,(IF(COUNTIF(Data!$A$2:$A$939,DM$7),DM$7=(VLOOKUP(DM$7,Data!$A$2:$A$852,1,FALSE)),0))),"H",IF(AND(DM$7&gt;=$E55,DM$7&lt;=$F55),($D55/$G55),0))),IF(AND(DM$7&gt;=$E55,DM$7&lt;=$F55),($D55/$G55),0))</f>
        <v>H</v>
      </c>
      <c r="DN55" s="34">
        <f>IF(Data!$C$2&gt;0,(IF(OR(DN$5=Data!$F$2,DN$5=Data!$G$2,(IF(COUNTIF(Data!$A$2:$A$939,DN$7),DN$7=(VLOOKUP(DN$7,Data!$A$2:$A$852,1,FALSE)),0))),"H",IF(AND(DN$7&gt;=$E55,DN$7&lt;=$F55),($D55/$G55),0))),IF(AND(DN$7&gt;=$E55,DN$7&lt;=$F55),($D55/$G55),0))</f>
        <v>0</v>
      </c>
      <c r="DO55" s="34">
        <f>IF(Data!$C$2&gt;0,(IF(OR(DO$5=Data!$F$2,DO$5=Data!$G$2,(IF(COUNTIF(Data!$A$2:$A$939,DO$7),DO$7=(VLOOKUP(DO$7,Data!$A$2:$A$852,1,FALSE)),0))),"H",IF(AND(DO$7&gt;=$E55,DO$7&lt;=$F55),($D55/$G55),0))),IF(AND(DO$7&gt;=$E55,DO$7&lt;=$F55),($D55/$G55),0))</f>
        <v>0</v>
      </c>
      <c r="DP55" s="34">
        <f>IF(Data!$C$2&gt;0,(IF(OR(DP$5=Data!$F$2,DP$5=Data!$G$2,(IF(COUNTIF(Data!$A$2:$A$939,DP$7),DP$7=(VLOOKUP(DP$7,Data!$A$2:$A$852,1,FALSE)),0))),"H",IF(AND(DP$7&gt;=$E55,DP$7&lt;=$F55),($D55/$G55),0))),IF(AND(DP$7&gt;=$E55,DP$7&lt;=$F55),($D55/$G55),0))</f>
        <v>0</v>
      </c>
      <c r="DQ55" s="34">
        <f>IF(Data!$C$2&gt;0,(IF(OR(DQ$5=Data!$F$2,DQ$5=Data!$G$2,(IF(COUNTIF(Data!$A$2:$A$939,DQ$7),DQ$7=(VLOOKUP(DQ$7,Data!$A$2:$A$852,1,FALSE)),0))),"H",IF(AND(DQ$7&gt;=$E55,DQ$7&lt;=$F55),($D55/$G55),0))),IF(AND(DQ$7&gt;=$E55,DQ$7&lt;=$F55),($D55/$G55),0))</f>
        <v>0</v>
      </c>
      <c r="DR55" s="34">
        <f>IF(Data!$C$2&gt;0,(IF(OR(DR$5=Data!$F$2,DR$5=Data!$G$2,(IF(COUNTIF(Data!$A$2:$A$939,DR$7),DR$7=(VLOOKUP(DR$7,Data!$A$2:$A$852,1,FALSE)),0))),"H",IF(AND(DR$7&gt;=$E55,DR$7&lt;=$F55),($D55/$G55),0))),IF(AND(DR$7&gt;=$E55,DR$7&lt;=$F55),($D55/$G55),0))</f>
        <v>0</v>
      </c>
      <c r="DS55" s="34" t="str">
        <f>IF(Data!$C$2&gt;0,(IF(OR(DS$5=Data!$F$2,DS$5=Data!$G$2,(IF(COUNTIF(Data!$A$2:$A$939,DS$7),DS$7=(VLOOKUP(DS$7,Data!$A$2:$A$852,1,FALSE)),0))),"H",IF(AND(DS$7&gt;=$E55,DS$7&lt;=$F55),($D55/$G55),0))),IF(AND(DS$7&gt;=$E55,DS$7&lt;=$F55),($D55/$G55),0))</f>
        <v>H</v>
      </c>
      <c r="DT55" s="34" t="str">
        <f>IF(Data!$C$2&gt;0,(IF(OR(DT$5=Data!$F$2,DT$5=Data!$G$2,(IF(COUNTIF(Data!$A$2:$A$939,DT$7),DT$7=(VLOOKUP(DT$7,Data!$A$2:$A$852,1,FALSE)),0))),"H",IF(AND(DT$7&gt;=$E55,DT$7&lt;=$F55),($D55/$G55),0))),IF(AND(DT$7&gt;=$E55,DT$7&lt;=$F55),($D55/$G55),0))</f>
        <v>H</v>
      </c>
      <c r="DU55" s="34">
        <f>IF(Data!$C$2&gt;0,(IF(OR(DU$5=Data!$F$2,DU$5=Data!$G$2,(IF(COUNTIF(Data!$A$2:$A$939,DU$7),DU$7=(VLOOKUP(DU$7,Data!$A$2:$A$852,1,FALSE)),0))),"H",IF(AND(DU$7&gt;=$E55,DU$7&lt;=$F55),($D55/$G55),0))),IF(AND(DU$7&gt;=$E55,DU$7&lt;=$F55),($D55/$G55),0))</f>
        <v>0</v>
      </c>
      <c r="DV55" s="34">
        <f>IF(Data!$C$2&gt;0,(IF(OR(DV$5=Data!$F$2,DV$5=Data!$G$2,(IF(COUNTIF(Data!$A$2:$A$939,DV$7),DV$7=(VLOOKUP(DV$7,Data!$A$2:$A$852,1,FALSE)),0))),"H",IF(AND(DV$7&gt;=$E55,DV$7&lt;=$F55),($D55/$G55),0))),IF(AND(DV$7&gt;=$E55,DV$7&lt;=$F55),($D55/$G55),0))</f>
        <v>0</v>
      </c>
      <c r="DW55" s="34">
        <f>IF(Data!$C$2&gt;0,(IF(OR(DW$5=Data!$F$2,DW$5=Data!$G$2,(IF(COUNTIF(Data!$A$2:$A$939,DW$7),DW$7=(VLOOKUP(DW$7,Data!$A$2:$A$852,1,FALSE)),0))),"H",IF(AND(DW$7&gt;=$E55,DW$7&lt;=$F55),($D55/$G55),0))),IF(AND(DW$7&gt;=$E55,DW$7&lt;=$F55),($D55/$G55),0))</f>
        <v>0</v>
      </c>
      <c r="DX55" s="34">
        <f>IF(Data!$C$2&gt;0,(IF(OR(DX$5=Data!$F$2,DX$5=Data!$G$2,(IF(COUNTIF(Data!$A$2:$A$939,DX$7),DX$7=(VLOOKUP(DX$7,Data!$A$2:$A$852,1,FALSE)),0))),"H",IF(AND(DX$7&gt;=$E55,DX$7&lt;=$F55),($D55/$G55),0))),IF(AND(DX$7&gt;=$E55,DX$7&lt;=$F55),($D55/$G55),0))</f>
        <v>0</v>
      </c>
      <c r="DY55" s="34">
        <f>IF(Data!$C$2&gt;0,(IF(OR(DY$5=Data!$F$2,DY$5=Data!$G$2,(IF(COUNTIF(Data!$A$2:$A$939,DY$7),DY$7=(VLOOKUP(DY$7,Data!$A$2:$A$852,1,FALSE)),0))),"H",IF(AND(DY$7&gt;=$E55,DY$7&lt;=$F55),($D55/$G55),0))),IF(AND(DY$7&gt;=$E55,DY$7&lt;=$F55),($D55/$G55),0))</f>
        <v>0</v>
      </c>
      <c r="DZ55" s="34" t="str">
        <f>IF(Data!$C$2&gt;0,(IF(OR(DZ$5=Data!$F$2,DZ$5=Data!$G$2,(IF(COUNTIF(Data!$A$2:$A$939,DZ$7),DZ$7=(VLOOKUP(DZ$7,Data!$A$2:$A$852,1,FALSE)),0))),"H",IF(AND(DZ$7&gt;=$E55,DZ$7&lt;=$F55),($D55/$G55),0))),IF(AND(DZ$7&gt;=$E55,DZ$7&lt;=$F55),($D55/$G55),0))</f>
        <v>H</v>
      </c>
      <c r="EA55" s="34" t="str">
        <f>IF(Data!$C$2&gt;0,(IF(OR(EA$5=Data!$F$2,EA$5=Data!$G$2,(IF(COUNTIF(Data!$A$2:$A$939,EA$7),EA$7=(VLOOKUP(EA$7,Data!$A$2:$A$852,1,FALSE)),0))),"H",IF(AND(EA$7&gt;=$E55,EA$7&lt;=$F55),($D55/$G55),0))),IF(AND(EA$7&gt;=$E55,EA$7&lt;=$F55),($D55/$G55),0))</f>
        <v>H</v>
      </c>
      <c r="EB55" s="34">
        <f>IF(Data!$C$2&gt;0,(IF(OR(EB$5=Data!$F$2,EB$5=Data!$G$2,(IF(COUNTIF(Data!$A$2:$A$939,EB$7),EB$7=(VLOOKUP(EB$7,Data!$A$2:$A$852,1,FALSE)),0))),"H",IF(AND(EB$7&gt;=$E55,EB$7&lt;=$F55),($D55/$G55),0))),IF(AND(EB$7&gt;=$E55,EB$7&lt;=$F55),($D55/$G55),0))</f>
        <v>0</v>
      </c>
      <c r="EC55" s="34">
        <f>IF(Data!$C$2&gt;0,(IF(OR(EC$5=Data!$F$2,EC$5=Data!$G$2,(IF(COUNTIF(Data!$A$2:$A$939,EC$7),EC$7=(VLOOKUP(EC$7,Data!$A$2:$A$852,1,FALSE)),0))),"H",IF(AND(EC$7&gt;=$E55,EC$7&lt;=$F55),($D55/$G55),0))),IF(AND(EC$7&gt;=$E55,EC$7&lt;=$F55),($D55/$G55),0))</f>
        <v>0</v>
      </c>
      <c r="ED55" s="34">
        <f>IF(Data!$C$2&gt;0,(IF(OR(ED$5=Data!$F$2,ED$5=Data!$G$2,(IF(COUNTIF(Data!$A$2:$A$939,ED$7),ED$7=(VLOOKUP(ED$7,Data!$A$2:$A$852,1,FALSE)),0))),"H",IF(AND(ED$7&gt;=$E55,ED$7&lt;=$F55),($D55/$G55),0))),IF(AND(ED$7&gt;=$E55,ED$7&lt;=$F55),($D55/$G55),0))</f>
        <v>0</v>
      </c>
      <c r="EE55" s="34">
        <f>IF(Data!$C$2&gt;0,(IF(OR(EE$5=Data!$F$2,EE$5=Data!$G$2,(IF(COUNTIF(Data!$A$2:$A$939,EE$7),EE$7=(VLOOKUP(EE$7,Data!$A$2:$A$852,1,FALSE)),0))),"H",IF(AND(EE$7&gt;=$E55,EE$7&lt;=$F55),($D55/$G55),0))),IF(AND(EE$7&gt;=$E55,EE$7&lt;=$F55),($D55/$G55),0))</f>
        <v>0</v>
      </c>
      <c r="EF55" s="34">
        <f>IF(Data!$C$2&gt;0,(IF(OR(EF$5=Data!$F$2,EF$5=Data!$G$2,(IF(COUNTIF(Data!$A$2:$A$939,EF$7),EF$7=(VLOOKUP(EF$7,Data!$A$2:$A$852,1,FALSE)),0))),"H",IF(AND(EF$7&gt;=$E55,EF$7&lt;=$F55),($D55/$G55),0))),IF(AND(EF$7&gt;=$E55,EF$7&lt;=$F55),($D55/$G55),0))</f>
        <v>0</v>
      </c>
      <c r="EG55" s="34" t="str">
        <f>IF(Data!$C$2&gt;0,(IF(OR(EG$5=Data!$F$2,EG$5=Data!$G$2,(IF(COUNTIF(Data!$A$2:$A$939,EG$7),EG$7=(VLOOKUP(EG$7,Data!$A$2:$A$852,1,FALSE)),0))),"H",IF(AND(EG$7&gt;=$E55,EG$7&lt;=$F55),($D55/$G55),0))),IF(AND(EG$7&gt;=$E55,EG$7&lt;=$F55),($D55/$G55),0))</f>
        <v>H</v>
      </c>
      <c r="EH55" s="34" t="str">
        <f>IF(Data!$C$2&gt;0,(IF(OR(EH$5=Data!$F$2,EH$5=Data!$G$2,(IF(COUNTIF(Data!$A$2:$A$939,EH$7),EH$7=(VLOOKUP(EH$7,Data!$A$2:$A$852,1,FALSE)),0))),"H",IF(AND(EH$7&gt;=$E55,EH$7&lt;=$F55),($D55/$G55),0))),IF(AND(EH$7&gt;=$E55,EH$7&lt;=$F55),($D55/$G55),0))</f>
        <v>H</v>
      </c>
      <c r="EI55" s="34">
        <f>IF(Data!$C$2&gt;0,(IF(OR(EI$5=Data!$F$2,EI$5=Data!$G$2,(IF(COUNTIF(Data!$A$2:$A$939,EI$7),EI$7=(VLOOKUP(EI$7,Data!$A$2:$A$852,1,FALSE)),0))),"H",IF(AND(EI$7&gt;=$E55,EI$7&lt;=$F55),($D55/$G55),0))),IF(AND(EI$7&gt;=$E55,EI$7&lt;=$F55),($D55/$G55),0))</f>
        <v>0</v>
      </c>
      <c r="EJ55" s="34">
        <f>IF(Data!$C$2&gt;0,(IF(OR(EJ$5=Data!$F$2,EJ$5=Data!$G$2,(IF(COUNTIF(Data!$A$2:$A$939,EJ$7),EJ$7=(VLOOKUP(EJ$7,Data!$A$2:$A$852,1,FALSE)),0))),"H",IF(AND(EJ$7&gt;=$E55,EJ$7&lt;=$F55),($D55/$G55),0))),IF(AND(EJ$7&gt;=$E55,EJ$7&lt;=$F55),($D55/$G55),0))</f>
        <v>0</v>
      </c>
      <c r="EK55" s="34">
        <f>IF(Data!$C$2&gt;0,(IF(OR(EK$5=Data!$F$2,EK$5=Data!$G$2,(IF(COUNTIF(Data!$A$2:$A$939,EK$7),EK$7=(VLOOKUP(EK$7,Data!$A$2:$A$852,1,FALSE)),0))),"H",IF(AND(EK$7&gt;=$E55,EK$7&lt;=$F55),($D55/$G55),0))),IF(AND(EK$7&gt;=$E55,EK$7&lt;=$F55),($D55/$G55),0))</f>
        <v>0</v>
      </c>
      <c r="EL55" s="34">
        <f>IF(Data!$C$2&gt;0,(IF(OR(EL$5=Data!$F$2,EL$5=Data!$G$2,(IF(COUNTIF(Data!$A$2:$A$939,EL$7),EL$7=(VLOOKUP(EL$7,Data!$A$2:$A$852,1,FALSE)),0))),"H",IF(AND(EL$7&gt;=$E55,EL$7&lt;=$F55),($D55/$G55),0))),IF(AND(EL$7&gt;=$E55,EL$7&lt;=$F55),($D55/$G55),0))</f>
        <v>0</v>
      </c>
      <c r="EM55" s="34">
        <f>IF(Data!$C$2&gt;0,(IF(OR(EM$5=Data!$F$2,EM$5=Data!$G$2,(IF(COUNTIF(Data!$A$2:$A$939,EM$7),EM$7=(VLOOKUP(EM$7,Data!$A$2:$A$852,1,FALSE)),0))),"H",IF(AND(EM$7&gt;=$E55,EM$7&lt;=$F55),($D55/$G55),0))),IF(AND(EM$7&gt;=$E55,EM$7&lt;=$F55),($D55/$G55),0))</f>
        <v>0</v>
      </c>
      <c r="EN55" s="34" t="str">
        <f>IF(Data!$C$2&gt;0,(IF(OR(EN$5=Data!$F$2,EN$5=Data!$G$2,(IF(COUNTIF(Data!$A$2:$A$939,EN$7),EN$7=(VLOOKUP(EN$7,Data!$A$2:$A$852,1,FALSE)),0))),"H",IF(AND(EN$7&gt;=$E55,EN$7&lt;=$F55),($D55/$G55),0))),IF(AND(EN$7&gt;=$E55,EN$7&lt;=$F55),($D55/$G55),0))</f>
        <v>H</v>
      </c>
      <c r="EO55" s="35" t="str">
        <f>IF(Data!$C$2&gt;0,(IF(OR(EO$5=Data!$F$2,EO$5=Data!$G$2,(IF(COUNTIF(Data!$A$2:$A$939,EO$7),EO$7=(VLOOKUP(EO$7,Data!$A$2:$A$852,1,FALSE)),0))),"H",IF(AND(EO$7&gt;=$E55,EO$7&lt;=$F55),($D55/$G55),0))),IF(AND(EO$7&gt;=$E55,EO$7&lt;=$F55),($D55/$G55),0))</f>
        <v>H</v>
      </c>
      <c r="EP55" s="8" t="s">
        <v>47</v>
      </c>
      <c r="EQ55" s="18">
        <f>SUM(T55:EO55)-D55</f>
        <v>0</v>
      </c>
    </row>
    <row r="56" spans="1:147" ht="30" customHeight="1" thickBot="1">
      <c r="A56" s="371"/>
      <c r="B56" s="372"/>
      <c r="C56" s="372"/>
      <c r="D56" s="364"/>
      <c r="E56" s="351"/>
      <c r="F56" s="351"/>
      <c r="G56" s="349"/>
      <c r="H56" s="364"/>
      <c r="I56" s="365"/>
      <c r="J56" s="351"/>
      <c r="K56" s="351"/>
      <c r="L56" s="351"/>
      <c r="M56" s="349"/>
      <c r="N56" s="349"/>
      <c r="O56" s="364"/>
      <c r="P56" s="365"/>
      <c r="Q56" s="391"/>
      <c r="R56" s="364"/>
      <c r="S56" s="343"/>
      <c r="T56" s="36">
        <f>IF(T$7&gt;$L55,(((IF(Data!$C$2&gt;0,(IF(OR(T$5=Data!$F$2,T$5=Data!$G$2,(IF(COUNTIF(Data!$A$2:$A$939,T$7),T$7=(VLOOKUP(T$7,Data!$A$2:$A$852,1,FALSE)),0))),"H",IF(AND(T$7&gt;=$J55,T$7&lt;=$K55),($D55*(1-$P55)/$N55),0))),IF(AND(T$7&gt;=$J55,T$7&lt;=$K55),(($D55-$O55)/$N55),0))))),(((IF(Data!$C$2&gt;0,(IF(OR(T$5=Data!$F$2,T$5=Data!$G$2,(IF(COUNTIF(Data!$A$2:$A$939,T$7),T$7=(VLOOKUP(T$7,Data!$A$2:$A$852,1,FALSE)),0))),"H",IF(AND(T$7&gt;=$J55,T$7&lt;=$L55),($D55*$P55/$M55),0))),IF(AND(T$7&gt;=$J55,T$7&lt;=$L55),(($D55*$P55)/$M55),0))))))</f>
        <v>0</v>
      </c>
      <c r="U56" s="37">
        <f>IF(U$7&gt;$L55,(((IF(Data!$C$2&gt;0,(IF(OR(U$5=Data!$F$2,U$5=Data!$G$2,(IF(COUNTIF(Data!$A$2:$A$939,U$7),U$7=(VLOOKUP(U$7,Data!$A$2:$A$852,1,FALSE)),0))),"H",IF(AND(U$7&gt;=$J55,U$7&lt;=$K55),($D55*(1-$P55)/$N55),0))),IF(AND(U$7&gt;=$J55,U$7&lt;=$K55),(($D55-$O55)/$N55),0))))),(((IF(Data!$C$2&gt;0,(IF(OR(U$5=Data!$F$2,U$5=Data!$G$2,(IF(COUNTIF(Data!$A$2:$A$939,U$7),U$7=(VLOOKUP(U$7,Data!$A$2:$A$852,1,FALSE)),0))),"H",IF(AND(U$7&gt;=$J55,U$7&lt;=$L55),($D55*$P55/$M55),0))),IF(AND(U$7&gt;=$J55,U$7&lt;=$L55),(($D55*$P55)/$M55),0))))))</f>
        <v>0</v>
      </c>
      <c r="V56" s="37">
        <f>IF(V$7&gt;$L55,(((IF(Data!$C$2&gt;0,(IF(OR(V$5=Data!$F$2,V$5=Data!$G$2,(IF(COUNTIF(Data!$A$2:$A$939,V$7),V$7=(VLOOKUP(V$7,Data!$A$2:$A$852,1,FALSE)),0))),"H",IF(AND(V$7&gt;=$J55,V$7&lt;=$K55),($D55*(1-$P55)/$N55),0))),IF(AND(V$7&gt;=$J55,V$7&lt;=$K55),(($D55-$O55)/$N55),0))))),(((IF(Data!$C$2&gt;0,(IF(OR(V$5=Data!$F$2,V$5=Data!$G$2,(IF(COUNTIF(Data!$A$2:$A$939,V$7),V$7=(VLOOKUP(V$7,Data!$A$2:$A$852,1,FALSE)),0))),"H",IF(AND(V$7&gt;=$J55,V$7&lt;=$L55),($D55*$P55/$M55),0))),IF(AND(V$7&gt;=$J55,V$7&lt;=$L55),(($D55*$P55)/$M55),0))))))</f>
        <v>0</v>
      </c>
      <c r="W56" s="37">
        <f>IF(W$7&gt;$L55,(((IF(Data!$C$2&gt;0,(IF(OR(W$5=Data!$F$2,W$5=Data!$G$2,(IF(COUNTIF(Data!$A$2:$A$939,W$7),W$7=(VLOOKUP(W$7,Data!$A$2:$A$852,1,FALSE)),0))),"H",IF(AND(W$7&gt;=$J55,W$7&lt;=$K55),($D55*(1-$P55)/$N55),0))),IF(AND(W$7&gt;=$J55,W$7&lt;=$K55),(($D55-$O55)/$N55),0))))),(((IF(Data!$C$2&gt;0,(IF(OR(W$5=Data!$F$2,W$5=Data!$G$2,(IF(COUNTIF(Data!$A$2:$A$939,W$7),W$7=(VLOOKUP(W$7,Data!$A$2:$A$852,1,FALSE)),0))),"H",IF(AND(W$7&gt;=$J55,W$7&lt;=$L55),($D55*$P55/$M55),0))),IF(AND(W$7&gt;=$J55,W$7&lt;=$L55),(($D55*$P55)/$M55),0))))))</f>
        <v>0</v>
      </c>
      <c r="X56" s="37">
        <f>IF(X$7&gt;$L55,(((IF(Data!$C$2&gt;0,(IF(OR(X$5=Data!$F$2,X$5=Data!$G$2,(IF(COUNTIF(Data!$A$2:$A$939,X$7),X$7=(VLOOKUP(X$7,Data!$A$2:$A$852,1,FALSE)),0))),"H",IF(AND(X$7&gt;=$J55,X$7&lt;=$K55),($D55*(1-$P55)/$N55),0))),IF(AND(X$7&gt;=$J55,X$7&lt;=$K55),(($D55-$O55)/$N55),0))))),(((IF(Data!$C$2&gt;0,(IF(OR(X$5=Data!$F$2,X$5=Data!$G$2,(IF(COUNTIF(Data!$A$2:$A$939,X$7),X$7=(VLOOKUP(X$7,Data!$A$2:$A$852,1,FALSE)),0))),"H",IF(AND(X$7&gt;=$J55,X$7&lt;=$L55),($D55*$P55/$M55),0))),IF(AND(X$7&gt;=$J55,X$7&lt;=$L55),(($D55*$P55)/$M55),0))))))</f>
        <v>0</v>
      </c>
      <c r="Y56" s="37" t="str">
        <f>IF(Y$7&gt;$L55,(((IF(Data!$C$2&gt;0,(IF(OR(Y$5=Data!$F$2,Y$5=Data!$G$2,(IF(COUNTIF(Data!$A$2:$A$939,Y$7),Y$7=(VLOOKUP(Y$7,Data!$A$2:$A$852,1,FALSE)),0))),"H",IF(AND(Y$7&gt;=$J55,Y$7&lt;=$K55),($D55*(1-$P55)/$N55),0))),IF(AND(Y$7&gt;=$J55,Y$7&lt;=$K55),(($D55-$O55)/$N55),0))))),(((IF(Data!$C$2&gt;0,(IF(OR(Y$5=Data!$F$2,Y$5=Data!$G$2,(IF(COUNTIF(Data!$A$2:$A$939,Y$7),Y$7=(VLOOKUP(Y$7,Data!$A$2:$A$852,1,FALSE)),0))),"H",IF(AND(Y$7&gt;=$J55,Y$7&lt;=$L55),($D55*$P55/$M55),0))),IF(AND(Y$7&gt;=$J55,Y$7&lt;=$L55),(($D55*$P55)/$M55),0))))))</f>
        <v>H</v>
      </c>
      <c r="Z56" s="37" t="str">
        <f>IF(Z$7&gt;$L55,(((IF(Data!$C$2&gt;0,(IF(OR(Z$5=Data!$F$2,Z$5=Data!$G$2,(IF(COUNTIF(Data!$A$2:$A$939,Z$7),Z$7=(VLOOKUP(Z$7,Data!$A$2:$A$852,1,FALSE)),0))),"H",IF(AND(Z$7&gt;=$J55,Z$7&lt;=$K55),($D55*(1-$P55)/$N55),0))),IF(AND(Z$7&gt;=$J55,Z$7&lt;=$K55),(($D55-$O55)/$N55),0))))),(((IF(Data!$C$2&gt;0,(IF(OR(Z$5=Data!$F$2,Z$5=Data!$G$2,(IF(COUNTIF(Data!$A$2:$A$939,Z$7),Z$7=(VLOOKUP(Z$7,Data!$A$2:$A$852,1,FALSE)),0))),"H",IF(AND(Z$7&gt;=$J55,Z$7&lt;=$L55),($D55*$P55/$M55),0))),IF(AND(Z$7&gt;=$J55,Z$7&lt;=$L55),(($D55*$P55)/$M55),0))))))</f>
        <v>H</v>
      </c>
      <c r="AA56" s="37">
        <f>IF(AA$7&gt;$L55,(((IF(Data!$C$2&gt;0,(IF(OR(AA$5=Data!$F$2,AA$5=Data!$G$2,(IF(COUNTIF(Data!$A$2:$A$939,AA$7),AA$7=(VLOOKUP(AA$7,Data!$A$2:$A$852,1,FALSE)),0))),"H",IF(AND(AA$7&gt;=$J55,AA$7&lt;=$K55),($D55*(1-$P55)/$N55),0))),IF(AND(AA$7&gt;=$J55,AA$7&lt;=$K55),(($D55-$O55)/$N55),0))))),(((IF(Data!$C$2&gt;0,(IF(OR(AA$5=Data!$F$2,AA$5=Data!$G$2,(IF(COUNTIF(Data!$A$2:$A$939,AA$7),AA$7=(VLOOKUP(AA$7,Data!$A$2:$A$852,1,FALSE)),0))),"H",IF(AND(AA$7&gt;=$J55,AA$7&lt;=$L55),($D55*$P55/$M55),0))),IF(AND(AA$7&gt;=$J55,AA$7&lt;=$L55),(($D55*$P55)/$M55),0))))))</f>
        <v>0</v>
      </c>
      <c r="AB56" s="37">
        <f>IF(AB$7&gt;$L55,(((IF(Data!$C$2&gt;0,(IF(OR(AB$5=Data!$F$2,AB$5=Data!$G$2,(IF(COUNTIF(Data!$A$2:$A$939,AB$7),AB$7=(VLOOKUP(AB$7,Data!$A$2:$A$852,1,FALSE)),0))),"H",IF(AND(AB$7&gt;=$J55,AB$7&lt;=$K55),($D55*(1-$P55)/$N55),0))),IF(AND(AB$7&gt;=$J55,AB$7&lt;=$K55),(($D55-$O55)/$N55),0))))),(((IF(Data!$C$2&gt;0,(IF(OR(AB$5=Data!$F$2,AB$5=Data!$G$2,(IF(COUNTIF(Data!$A$2:$A$939,AB$7),AB$7=(VLOOKUP(AB$7,Data!$A$2:$A$852,1,FALSE)),0))),"H",IF(AND(AB$7&gt;=$J55,AB$7&lt;=$L55),($D55*$P55/$M55),0))),IF(AND(AB$7&gt;=$J55,AB$7&lt;=$L55),(($D55*$P55)/$M55),0))))))</f>
        <v>0</v>
      </c>
      <c r="AC56" s="37">
        <f>IF(AC$7&gt;$L55,(((IF(Data!$C$2&gt;0,(IF(OR(AC$5=Data!$F$2,AC$5=Data!$G$2,(IF(COUNTIF(Data!$A$2:$A$939,AC$7),AC$7=(VLOOKUP(AC$7,Data!$A$2:$A$852,1,FALSE)),0))),"H",IF(AND(AC$7&gt;=$J55,AC$7&lt;=$K55),($D55*(1-$P55)/$N55),0))),IF(AND(AC$7&gt;=$J55,AC$7&lt;=$K55),(($D55-$O55)/$N55),0))))),(((IF(Data!$C$2&gt;0,(IF(OR(AC$5=Data!$F$2,AC$5=Data!$G$2,(IF(COUNTIF(Data!$A$2:$A$939,AC$7),AC$7=(VLOOKUP(AC$7,Data!$A$2:$A$852,1,FALSE)),0))),"H",IF(AND(AC$7&gt;=$J55,AC$7&lt;=$L55),($D55*$P55/$M55),0))),IF(AND(AC$7&gt;=$J55,AC$7&lt;=$L55),(($D55*$P55)/$M55),0))))))</f>
        <v>0</v>
      </c>
      <c r="AD56" s="37">
        <f>IF(AD$7&gt;$L55,(((IF(Data!$C$2&gt;0,(IF(OR(AD$5=Data!$F$2,AD$5=Data!$G$2,(IF(COUNTIF(Data!$A$2:$A$939,AD$7),AD$7=(VLOOKUP(AD$7,Data!$A$2:$A$852,1,FALSE)),0))),"H",IF(AND(AD$7&gt;=$J55,AD$7&lt;=$K55),($D55*(1-$P55)/$N55),0))),IF(AND(AD$7&gt;=$J55,AD$7&lt;=$K55),(($D55-$O55)/$N55),0))))),(((IF(Data!$C$2&gt;0,(IF(OR(AD$5=Data!$F$2,AD$5=Data!$G$2,(IF(COUNTIF(Data!$A$2:$A$939,AD$7),AD$7=(VLOOKUP(AD$7,Data!$A$2:$A$852,1,FALSE)),0))),"H",IF(AND(AD$7&gt;=$J55,AD$7&lt;=$L55),($D55*$P55/$M55),0))),IF(AND(AD$7&gt;=$J55,AD$7&lt;=$L55),(($D55*$P55)/$M55),0))))))</f>
        <v>0</v>
      </c>
      <c r="AE56" s="37">
        <f>IF(AE$7&gt;$L55,(((IF(Data!$C$2&gt;0,(IF(OR(AE$5=Data!$F$2,AE$5=Data!$G$2,(IF(COUNTIF(Data!$A$2:$A$939,AE$7),AE$7=(VLOOKUP(AE$7,Data!$A$2:$A$852,1,FALSE)),0))),"H",IF(AND(AE$7&gt;=$J55,AE$7&lt;=$K55),($D55*(1-$P55)/$N55),0))),IF(AND(AE$7&gt;=$J55,AE$7&lt;=$K55),(($D55-$O55)/$N55),0))))),(((IF(Data!$C$2&gt;0,(IF(OR(AE$5=Data!$F$2,AE$5=Data!$G$2,(IF(COUNTIF(Data!$A$2:$A$939,AE$7),AE$7=(VLOOKUP(AE$7,Data!$A$2:$A$852,1,FALSE)),0))),"H",IF(AND(AE$7&gt;=$J55,AE$7&lt;=$L55),($D55*$P55/$M55),0))),IF(AND(AE$7&gt;=$J55,AE$7&lt;=$L55),(($D55*$P55)/$M55),0))))))</f>
        <v>0</v>
      </c>
      <c r="AF56" s="37" t="str">
        <f>IF(AF$7&gt;$L55,(((IF(Data!$C$2&gt;0,(IF(OR(AF$5=Data!$F$2,AF$5=Data!$G$2,(IF(COUNTIF(Data!$A$2:$A$939,AF$7),AF$7=(VLOOKUP(AF$7,Data!$A$2:$A$852,1,FALSE)),0))),"H",IF(AND(AF$7&gt;=$J55,AF$7&lt;=$K55),($D55*(1-$P55)/$N55),0))),IF(AND(AF$7&gt;=$J55,AF$7&lt;=$K55),(($D55-$O55)/$N55),0))))),(((IF(Data!$C$2&gt;0,(IF(OR(AF$5=Data!$F$2,AF$5=Data!$G$2,(IF(COUNTIF(Data!$A$2:$A$939,AF$7),AF$7=(VLOOKUP(AF$7,Data!$A$2:$A$852,1,FALSE)),0))),"H",IF(AND(AF$7&gt;=$J55,AF$7&lt;=$L55),($D55*$P55/$M55),0))),IF(AND(AF$7&gt;=$J55,AF$7&lt;=$L55),(($D55*$P55)/$M55),0))))))</f>
        <v>H</v>
      </c>
      <c r="AG56" s="37" t="str">
        <f>IF(AG$7&gt;$L55,(((IF(Data!$C$2&gt;0,(IF(OR(AG$5=Data!$F$2,AG$5=Data!$G$2,(IF(COUNTIF(Data!$A$2:$A$939,AG$7),AG$7=(VLOOKUP(AG$7,Data!$A$2:$A$852,1,FALSE)),0))),"H",IF(AND(AG$7&gt;=$J55,AG$7&lt;=$K55),($D55*(1-$P55)/$N55),0))),IF(AND(AG$7&gt;=$J55,AG$7&lt;=$K55),(($D55-$O55)/$N55),0))))),(((IF(Data!$C$2&gt;0,(IF(OR(AG$5=Data!$F$2,AG$5=Data!$G$2,(IF(COUNTIF(Data!$A$2:$A$939,AG$7),AG$7=(VLOOKUP(AG$7,Data!$A$2:$A$852,1,FALSE)),0))),"H",IF(AND(AG$7&gt;=$J55,AG$7&lt;=$L55),($D55*$P55/$M55),0))),IF(AND(AG$7&gt;=$J55,AG$7&lt;=$L55),(($D55*$P55)/$M55),0))))))</f>
        <v>H</v>
      </c>
      <c r="AH56" s="37">
        <f>IF(AH$7&gt;$L55,(((IF(Data!$C$2&gt;0,(IF(OR(AH$5=Data!$F$2,AH$5=Data!$G$2,(IF(COUNTIF(Data!$A$2:$A$939,AH$7),AH$7=(VLOOKUP(AH$7,Data!$A$2:$A$852,1,FALSE)),0))),"H",IF(AND(AH$7&gt;=$J55,AH$7&lt;=$K55),($D55*(1-$P55)/$N55),0))),IF(AND(AH$7&gt;=$J55,AH$7&lt;=$K55),(($D55-$O55)/$N55),0))))),(((IF(Data!$C$2&gt;0,(IF(OR(AH$5=Data!$F$2,AH$5=Data!$G$2,(IF(COUNTIF(Data!$A$2:$A$939,AH$7),AH$7=(VLOOKUP(AH$7,Data!$A$2:$A$852,1,FALSE)),0))),"H",IF(AND(AH$7&gt;=$J55,AH$7&lt;=$L55),($D55*$P55/$M55),0))),IF(AND(AH$7&gt;=$J55,AH$7&lt;=$L55),(($D55*$P55)/$M55),0))))))</f>
        <v>0</v>
      </c>
      <c r="AI56" s="37">
        <f>IF(AI$7&gt;$L55,(((IF(Data!$C$2&gt;0,(IF(OR(AI$5=Data!$F$2,AI$5=Data!$G$2,(IF(COUNTIF(Data!$A$2:$A$939,AI$7),AI$7=(VLOOKUP(AI$7,Data!$A$2:$A$852,1,FALSE)),0))),"H",IF(AND(AI$7&gt;=$J55,AI$7&lt;=$K55),($D55*(1-$P55)/$N55),0))),IF(AND(AI$7&gt;=$J55,AI$7&lt;=$K55),(($D55-$O55)/$N55),0))))),(((IF(Data!$C$2&gt;0,(IF(OR(AI$5=Data!$F$2,AI$5=Data!$G$2,(IF(COUNTIF(Data!$A$2:$A$939,AI$7),AI$7=(VLOOKUP(AI$7,Data!$A$2:$A$852,1,FALSE)),0))),"H",IF(AND(AI$7&gt;=$J55,AI$7&lt;=$L55),($D55*$P55/$M55),0))),IF(AND(AI$7&gt;=$J55,AI$7&lt;=$L55),(($D55*$P55)/$M55),0))))))</f>
        <v>0</v>
      </c>
      <c r="AJ56" s="37">
        <f>IF(AJ$7&gt;$L55,(((IF(Data!$C$2&gt;0,(IF(OR(AJ$5=Data!$F$2,AJ$5=Data!$G$2,(IF(COUNTIF(Data!$A$2:$A$939,AJ$7),AJ$7=(VLOOKUP(AJ$7,Data!$A$2:$A$852,1,FALSE)),0))),"H",IF(AND(AJ$7&gt;=$J55,AJ$7&lt;=$K55),($D55*(1-$P55)/$N55),0))),IF(AND(AJ$7&gt;=$J55,AJ$7&lt;=$K55),(($D55-$O55)/$N55),0))))),(((IF(Data!$C$2&gt;0,(IF(OR(AJ$5=Data!$F$2,AJ$5=Data!$G$2,(IF(COUNTIF(Data!$A$2:$A$939,AJ$7),AJ$7=(VLOOKUP(AJ$7,Data!$A$2:$A$852,1,FALSE)),0))),"H",IF(AND(AJ$7&gt;=$J55,AJ$7&lt;=$L55),($D55*$P55/$M55),0))),IF(AND(AJ$7&gt;=$J55,AJ$7&lt;=$L55),(($D55*$P55)/$M55),0))))))</f>
        <v>0</v>
      </c>
      <c r="AK56" s="37">
        <f>IF(AK$7&gt;$L55,(((IF(Data!$C$2&gt;0,(IF(OR(AK$5=Data!$F$2,AK$5=Data!$G$2,(IF(COUNTIF(Data!$A$2:$A$939,AK$7),AK$7=(VLOOKUP(AK$7,Data!$A$2:$A$852,1,FALSE)),0))),"H",IF(AND(AK$7&gt;=$J55,AK$7&lt;=$K55),($D55*(1-$P55)/$N55),0))),IF(AND(AK$7&gt;=$J55,AK$7&lt;=$K55),(($D55-$O55)/$N55),0))))),(((IF(Data!$C$2&gt;0,(IF(OR(AK$5=Data!$F$2,AK$5=Data!$G$2,(IF(COUNTIF(Data!$A$2:$A$939,AK$7),AK$7=(VLOOKUP(AK$7,Data!$A$2:$A$852,1,FALSE)),0))),"H",IF(AND(AK$7&gt;=$J55,AK$7&lt;=$L55),($D55*$P55/$M55),0))),IF(AND(AK$7&gt;=$J55,AK$7&lt;=$L55),(($D55*$P55)/$M55),0))))))</f>
        <v>0</v>
      </c>
      <c r="AL56" s="37">
        <f>IF(AL$7&gt;$L55,(((IF(Data!$C$2&gt;0,(IF(OR(AL$5=Data!$F$2,AL$5=Data!$G$2,(IF(COUNTIF(Data!$A$2:$A$939,AL$7),AL$7=(VLOOKUP(AL$7,Data!$A$2:$A$852,1,FALSE)),0))),"H",IF(AND(AL$7&gt;=$J55,AL$7&lt;=$K55),($D55*(1-$P55)/$N55),0))),IF(AND(AL$7&gt;=$J55,AL$7&lt;=$K55),(($D55-$O55)/$N55),0))))),(((IF(Data!$C$2&gt;0,(IF(OR(AL$5=Data!$F$2,AL$5=Data!$G$2,(IF(COUNTIF(Data!$A$2:$A$939,AL$7),AL$7=(VLOOKUP(AL$7,Data!$A$2:$A$852,1,FALSE)),0))),"H",IF(AND(AL$7&gt;=$J55,AL$7&lt;=$L55),($D55*$P55/$M55),0))),IF(AND(AL$7&gt;=$J55,AL$7&lt;=$L55),(($D55*$P55)/$M55),0))))))</f>
        <v>0</v>
      </c>
      <c r="AM56" s="37" t="str">
        <f>IF(AM$7&gt;$L55,(((IF(Data!$C$2&gt;0,(IF(OR(AM$5=Data!$F$2,AM$5=Data!$G$2,(IF(COUNTIF(Data!$A$2:$A$939,AM$7),AM$7=(VLOOKUP(AM$7,Data!$A$2:$A$852,1,FALSE)),0))),"H",IF(AND(AM$7&gt;=$J55,AM$7&lt;=$K55),($D55*(1-$P55)/$N55),0))),IF(AND(AM$7&gt;=$J55,AM$7&lt;=$K55),(($D55-$O55)/$N55),0))))),(((IF(Data!$C$2&gt;0,(IF(OR(AM$5=Data!$F$2,AM$5=Data!$G$2,(IF(COUNTIF(Data!$A$2:$A$939,AM$7),AM$7=(VLOOKUP(AM$7,Data!$A$2:$A$852,1,FALSE)),0))),"H",IF(AND(AM$7&gt;=$J55,AM$7&lt;=$L55),($D55*$P55/$M55),0))),IF(AND(AM$7&gt;=$J55,AM$7&lt;=$L55),(($D55*$P55)/$M55),0))))))</f>
        <v>H</v>
      </c>
      <c r="AN56" s="37" t="str">
        <f>IF(AN$7&gt;$L55,(((IF(Data!$C$2&gt;0,(IF(OR(AN$5=Data!$F$2,AN$5=Data!$G$2,(IF(COUNTIF(Data!$A$2:$A$939,AN$7),AN$7=(VLOOKUP(AN$7,Data!$A$2:$A$852,1,FALSE)),0))),"H",IF(AND(AN$7&gt;=$J55,AN$7&lt;=$K55),($D55*(1-$P55)/$N55),0))),IF(AND(AN$7&gt;=$J55,AN$7&lt;=$K55),(($D55-$O55)/$N55),0))))),(((IF(Data!$C$2&gt;0,(IF(OR(AN$5=Data!$F$2,AN$5=Data!$G$2,(IF(COUNTIF(Data!$A$2:$A$939,AN$7),AN$7=(VLOOKUP(AN$7,Data!$A$2:$A$852,1,FALSE)),0))),"H",IF(AND(AN$7&gt;=$J55,AN$7&lt;=$L55),($D55*$P55/$M55),0))),IF(AND(AN$7&gt;=$J55,AN$7&lt;=$L55),(($D55*$P55)/$M55),0))))))</f>
        <v>H</v>
      </c>
      <c r="AO56" s="37">
        <f>IF(AO$7&gt;$L55,(((IF(Data!$C$2&gt;0,(IF(OR(AO$5=Data!$F$2,AO$5=Data!$G$2,(IF(COUNTIF(Data!$A$2:$A$939,AO$7),AO$7=(VLOOKUP(AO$7,Data!$A$2:$A$852,1,FALSE)),0))),"H",IF(AND(AO$7&gt;=$J55,AO$7&lt;=$K55),($D55*(1-$P55)/$N55),0))),IF(AND(AO$7&gt;=$J55,AO$7&lt;=$K55),(($D55-$O55)/$N55),0))))),(((IF(Data!$C$2&gt;0,(IF(OR(AO$5=Data!$F$2,AO$5=Data!$G$2,(IF(COUNTIF(Data!$A$2:$A$939,AO$7),AO$7=(VLOOKUP(AO$7,Data!$A$2:$A$852,1,FALSE)),0))),"H",IF(AND(AO$7&gt;=$J55,AO$7&lt;=$L55),($D55*$P55/$M55),0))),IF(AND(AO$7&gt;=$J55,AO$7&lt;=$L55),(($D55*$P55)/$M55),0))))))</f>
        <v>0</v>
      </c>
      <c r="AP56" s="37">
        <f>IF(AP$7&gt;$L55,(((IF(Data!$C$2&gt;0,(IF(OR(AP$5=Data!$F$2,AP$5=Data!$G$2,(IF(COUNTIF(Data!$A$2:$A$939,AP$7),AP$7=(VLOOKUP(AP$7,Data!$A$2:$A$852,1,FALSE)),0))),"H",IF(AND(AP$7&gt;=$J55,AP$7&lt;=$K55),($D55*(1-$P55)/$N55),0))),IF(AND(AP$7&gt;=$J55,AP$7&lt;=$K55),(($D55-$O55)/$N55),0))))),(((IF(Data!$C$2&gt;0,(IF(OR(AP$5=Data!$F$2,AP$5=Data!$G$2,(IF(COUNTIF(Data!$A$2:$A$939,AP$7),AP$7=(VLOOKUP(AP$7,Data!$A$2:$A$852,1,FALSE)),0))),"H",IF(AND(AP$7&gt;=$J55,AP$7&lt;=$L55),($D55*$P55/$M55),0))),IF(AND(AP$7&gt;=$J55,AP$7&lt;=$L55),(($D55*$P55)/$M55),0))))))</f>
        <v>0</v>
      </c>
      <c r="AQ56" s="37">
        <f>IF(AQ$7&gt;$L55,(((IF(Data!$C$2&gt;0,(IF(OR(AQ$5=Data!$F$2,AQ$5=Data!$G$2,(IF(COUNTIF(Data!$A$2:$A$939,AQ$7),AQ$7=(VLOOKUP(AQ$7,Data!$A$2:$A$852,1,FALSE)),0))),"H",IF(AND(AQ$7&gt;=$J55,AQ$7&lt;=$K55),($D55*(1-$P55)/$N55),0))),IF(AND(AQ$7&gt;=$J55,AQ$7&lt;=$K55),(($D55-$O55)/$N55),0))))),(((IF(Data!$C$2&gt;0,(IF(OR(AQ$5=Data!$F$2,AQ$5=Data!$G$2,(IF(COUNTIF(Data!$A$2:$A$939,AQ$7),AQ$7=(VLOOKUP(AQ$7,Data!$A$2:$A$852,1,FALSE)),0))),"H",IF(AND(AQ$7&gt;=$J55,AQ$7&lt;=$L55),($D55*$P55/$M55),0))),IF(AND(AQ$7&gt;=$J55,AQ$7&lt;=$L55),(($D55*$P55)/$M55),0))))))</f>
        <v>0</v>
      </c>
      <c r="AR56" s="37">
        <f>IF(AR$7&gt;$L55,(((IF(Data!$C$2&gt;0,(IF(OR(AR$5=Data!$F$2,AR$5=Data!$G$2,(IF(COUNTIF(Data!$A$2:$A$939,AR$7),AR$7=(VLOOKUP(AR$7,Data!$A$2:$A$852,1,FALSE)),0))),"H",IF(AND(AR$7&gt;=$J55,AR$7&lt;=$K55),($D55*(1-$P55)/$N55),0))),IF(AND(AR$7&gt;=$J55,AR$7&lt;=$K55),(($D55-$O55)/$N55),0))))),(((IF(Data!$C$2&gt;0,(IF(OR(AR$5=Data!$F$2,AR$5=Data!$G$2,(IF(COUNTIF(Data!$A$2:$A$939,AR$7),AR$7=(VLOOKUP(AR$7,Data!$A$2:$A$852,1,FALSE)),0))),"H",IF(AND(AR$7&gt;=$J55,AR$7&lt;=$L55),($D55*$P55/$M55),0))),IF(AND(AR$7&gt;=$J55,AR$7&lt;=$L55),(($D55*$P55)/$M55),0))))))</f>
        <v>0</v>
      </c>
      <c r="AS56" s="37">
        <f>IF(AS$7&gt;$L55,(((IF(Data!$C$2&gt;0,(IF(OR(AS$5=Data!$F$2,AS$5=Data!$G$2,(IF(COUNTIF(Data!$A$2:$A$939,AS$7),AS$7=(VLOOKUP(AS$7,Data!$A$2:$A$852,1,FALSE)),0))),"H",IF(AND(AS$7&gt;=$J55,AS$7&lt;=$K55),($D55*(1-$P55)/$N55),0))),IF(AND(AS$7&gt;=$J55,AS$7&lt;=$K55),(($D55-$O55)/$N55),0))))),(((IF(Data!$C$2&gt;0,(IF(OR(AS$5=Data!$F$2,AS$5=Data!$G$2,(IF(COUNTIF(Data!$A$2:$A$939,AS$7),AS$7=(VLOOKUP(AS$7,Data!$A$2:$A$852,1,FALSE)),0))),"H",IF(AND(AS$7&gt;=$J55,AS$7&lt;=$L55),($D55*$P55/$M55),0))),IF(AND(AS$7&gt;=$J55,AS$7&lt;=$L55),(($D55*$P55)/$M55),0))))))</f>
        <v>0</v>
      </c>
      <c r="AT56" s="37" t="str">
        <f>IF(AT$7&gt;$L55,(((IF(Data!$C$2&gt;0,(IF(OR(AT$5=Data!$F$2,AT$5=Data!$G$2,(IF(COUNTIF(Data!$A$2:$A$939,AT$7),AT$7=(VLOOKUP(AT$7,Data!$A$2:$A$852,1,FALSE)),0))),"H",IF(AND(AT$7&gt;=$J55,AT$7&lt;=$K55),($D55*(1-$P55)/$N55),0))),IF(AND(AT$7&gt;=$J55,AT$7&lt;=$K55),(($D55-$O55)/$N55),0))))),(((IF(Data!$C$2&gt;0,(IF(OR(AT$5=Data!$F$2,AT$5=Data!$G$2,(IF(COUNTIF(Data!$A$2:$A$939,AT$7),AT$7=(VLOOKUP(AT$7,Data!$A$2:$A$852,1,FALSE)),0))),"H",IF(AND(AT$7&gt;=$J55,AT$7&lt;=$L55),($D55*$P55/$M55),0))),IF(AND(AT$7&gt;=$J55,AT$7&lt;=$L55),(($D55*$P55)/$M55),0))))))</f>
        <v>H</v>
      </c>
      <c r="AU56" s="37" t="str">
        <f>IF(AU$7&gt;$L55,(((IF(Data!$C$2&gt;0,(IF(OR(AU$5=Data!$F$2,AU$5=Data!$G$2,(IF(COUNTIF(Data!$A$2:$A$939,AU$7),AU$7=(VLOOKUP(AU$7,Data!$A$2:$A$852,1,FALSE)),0))),"H",IF(AND(AU$7&gt;=$J55,AU$7&lt;=$K55),($D55*(1-$P55)/$N55),0))),IF(AND(AU$7&gt;=$J55,AU$7&lt;=$K55),(($D55-$O55)/$N55),0))))),(((IF(Data!$C$2&gt;0,(IF(OR(AU$5=Data!$F$2,AU$5=Data!$G$2,(IF(COUNTIF(Data!$A$2:$A$939,AU$7),AU$7=(VLOOKUP(AU$7,Data!$A$2:$A$852,1,FALSE)),0))),"H",IF(AND(AU$7&gt;=$J55,AU$7&lt;=$L55),($D55*$P55/$M55),0))),IF(AND(AU$7&gt;=$J55,AU$7&lt;=$L55),(($D55*$P55)/$M55),0))))))</f>
        <v>H</v>
      </c>
      <c r="AV56" s="37">
        <f>IF(AV$7&gt;$L55,(((IF(Data!$C$2&gt;0,(IF(OR(AV$5=Data!$F$2,AV$5=Data!$G$2,(IF(COUNTIF(Data!$A$2:$A$939,AV$7),AV$7=(VLOOKUP(AV$7,Data!$A$2:$A$852,1,FALSE)),0))),"H",IF(AND(AV$7&gt;=$J55,AV$7&lt;=$K55),($D55*(1-$P55)/$N55),0))),IF(AND(AV$7&gt;=$J55,AV$7&lt;=$K55),(($D55-$O55)/$N55),0))))),(((IF(Data!$C$2&gt;0,(IF(OR(AV$5=Data!$F$2,AV$5=Data!$G$2,(IF(COUNTIF(Data!$A$2:$A$939,AV$7),AV$7=(VLOOKUP(AV$7,Data!$A$2:$A$852,1,FALSE)),0))),"H",IF(AND(AV$7&gt;=$J55,AV$7&lt;=$L55),($D55*$P55/$M55),0))),IF(AND(AV$7&gt;=$J55,AV$7&lt;=$L55),(($D55*$P55)/$M55),0))))))</f>
        <v>0</v>
      </c>
      <c r="AW56" s="37">
        <f>IF(AW$7&gt;$L55,(((IF(Data!$C$2&gt;0,(IF(OR(AW$5=Data!$F$2,AW$5=Data!$G$2,(IF(COUNTIF(Data!$A$2:$A$939,AW$7),AW$7=(VLOOKUP(AW$7,Data!$A$2:$A$852,1,FALSE)),0))),"H",IF(AND(AW$7&gt;=$J55,AW$7&lt;=$K55),($D55*(1-$P55)/$N55),0))),IF(AND(AW$7&gt;=$J55,AW$7&lt;=$K55),(($D55-$O55)/$N55),0))))),(((IF(Data!$C$2&gt;0,(IF(OR(AW$5=Data!$F$2,AW$5=Data!$G$2,(IF(COUNTIF(Data!$A$2:$A$939,AW$7),AW$7=(VLOOKUP(AW$7,Data!$A$2:$A$852,1,FALSE)),0))),"H",IF(AND(AW$7&gt;=$J55,AW$7&lt;=$L55),($D55*$P55/$M55),0))),IF(AND(AW$7&gt;=$J55,AW$7&lt;=$L55),(($D55*$P55)/$M55),0))))))</f>
        <v>0</v>
      </c>
      <c r="AX56" s="37">
        <f>IF(AX$7&gt;$L55,(((IF(Data!$C$2&gt;0,(IF(OR(AX$5=Data!$F$2,AX$5=Data!$G$2,(IF(COUNTIF(Data!$A$2:$A$939,AX$7),AX$7=(VLOOKUP(AX$7,Data!$A$2:$A$852,1,FALSE)),0))),"H",IF(AND(AX$7&gt;=$J55,AX$7&lt;=$K55),($D55*(1-$P55)/$N55),0))),IF(AND(AX$7&gt;=$J55,AX$7&lt;=$K55),(($D55-$O55)/$N55),0))))),(((IF(Data!$C$2&gt;0,(IF(OR(AX$5=Data!$F$2,AX$5=Data!$G$2,(IF(COUNTIF(Data!$A$2:$A$939,AX$7),AX$7=(VLOOKUP(AX$7,Data!$A$2:$A$852,1,FALSE)),0))),"H",IF(AND(AX$7&gt;=$J55,AX$7&lt;=$L55),($D55*$P55/$M55),0))),IF(AND(AX$7&gt;=$J55,AX$7&lt;=$L55),(($D55*$P55)/$M55),0))))))</f>
        <v>0</v>
      </c>
      <c r="AY56" s="37">
        <f>IF(AY$7&gt;$L55,(((IF(Data!$C$2&gt;0,(IF(OR(AY$5=Data!$F$2,AY$5=Data!$G$2,(IF(COUNTIF(Data!$A$2:$A$939,AY$7),AY$7=(VLOOKUP(AY$7,Data!$A$2:$A$852,1,FALSE)),0))),"H",IF(AND(AY$7&gt;=$J55,AY$7&lt;=$K55),($D55*(1-$P55)/$N55),0))),IF(AND(AY$7&gt;=$J55,AY$7&lt;=$K55),(($D55-$O55)/$N55),0))))),(((IF(Data!$C$2&gt;0,(IF(OR(AY$5=Data!$F$2,AY$5=Data!$G$2,(IF(COUNTIF(Data!$A$2:$A$939,AY$7),AY$7=(VLOOKUP(AY$7,Data!$A$2:$A$852,1,FALSE)),0))),"H",IF(AND(AY$7&gt;=$J55,AY$7&lt;=$L55),($D55*$P55/$M55),0))),IF(AND(AY$7&gt;=$J55,AY$7&lt;=$L55),(($D55*$P55)/$M55),0))))))</f>
        <v>0</v>
      </c>
      <c r="AZ56" s="37">
        <f>IF(AZ$7&gt;$L55,(((IF(Data!$C$2&gt;0,(IF(OR(AZ$5=Data!$F$2,AZ$5=Data!$G$2,(IF(COUNTIF(Data!$A$2:$A$939,AZ$7),AZ$7=(VLOOKUP(AZ$7,Data!$A$2:$A$852,1,FALSE)),0))),"H",IF(AND(AZ$7&gt;=$J55,AZ$7&lt;=$K55),($D55*(1-$P55)/$N55),0))),IF(AND(AZ$7&gt;=$J55,AZ$7&lt;=$K55),(($D55-$O55)/$N55),0))))),(((IF(Data!$C$2&gt;0,(IF(OR(AZ$5=Data!$F$2,AZ$5=Data!$G$2,(IF(COUNTIF(Data!$A$2:$A$939,AZ$7),AZ$7=(VLOOKUP(AZ$7,Data!$A$2:$A$852,1,FALSE)),0))),"H",IF(AND(AZ$7&gt;=$J55,AZ$7&lt;=$L55),($D55*$P55/$M55),0))),IF(AND(AZ$7&gt;=$J55,AZ$7&lt;=$L55),(($D55*$P55)/$M55),0))))))</f>
        <v>0</v>
      </c>
      <c r="BA56" s="37" t="str">
        <f>IF(BA$7&gt;$L55,(((IF(Data!$C$2&gt;0,(IF(OR(BA$5=Data!$F$2,BA$5=Data!$G$2,(IF(COUNTIF(Data!$A$2:$A$939,BA$7),BA$7=(VLOOKUP(BA$7,Data!$A$2:$A$852,1,FALSE)),0))),"H",IF(AND(BA$7&gt;=$J55,BA$7&lt;=$K55),($D55*(1-$P55)/$N55),0))),IF(AND(BA$7&gt;=$J55,BA$7&lt;=$K55),(($D55-$O55)/$N55),0))))),(((IF(Data!$C$2&gt;0,(IF(OR(BA$5=Data!$F$2,BA$5=Data!$G$2,(IF(COUNTIF(Data!$A$2:$A$939,BA$7),BA$7=(VLOOKUP(BA$7,Data!$A$2:$A$852,1,FALSE)),0))),"H",IF(AND(BA$7&gt;=$J55,BA$7&lt;=$L55),($D55*$P55/$M55),0))),IF(AND(BA$7&gt;=$J55,BA$7&lt;=$L55),(($D55*$P55)/$M55),0))))))</f>
        <v>H</v>
      </c>
      <c r="BB56" s="37" t="str">
        <f>IF(BB$7&gt;$L55,(((IF(Data!$C$2&gt;0,(IF(OR(BB$5=Data!$F$2,BB$5=Data!$G$2,(IF(COUNTIF(Data!$A$2:$A$939,BB$7),BB$7=(VLOOKUP(BB$7,Data!$A$2:$A$852,1,FALSE)),0))),"H",IF(AND(BB$7&gt;=$J55,BB$7&lt;=$K55),($D55*(1-$P55)/$N55),0))),IF(AND(BB$7&gt;=$J55,BB$7&lt;=$K55),(($D55-$O55)/$N55),0))))),(((IF(Data!$C$2&gt;0,(IF(OR(BB$5=Data!$F$2,BB$5=Data!$G$2,(IF(COUNTIF(Data!$A$2:$A$939,BB$7),BB$7=(VLOOKUP(BB$7,Data!$A$2:$A$852,1,FALSE)),0))),"H",IF(AND(BB$7&gt;=$J55,BB$7&lt;=$L55),($D55*$P55/$M55),0))),IF(AND(BB$7&gt;=$J55,BB$7&lt;=$L55),(($D55*$P55)/$M55),0))))))</f>
        <v>H</v>
      </c>
      <c r="BC56" s="37">
        <f>IF(BC$7&gt;$L55,(((IF(Data!$C$2&gt;0,(IF(OR(BC$5=Data!$F$2,BC$5=Data!$G$2,(IF(COUNTIF(Data!$A$2:$A$939,BC$7),BC$7=(VLOOKUP(BC$7,Data!$A$2:$A$852,1,FALSE)),0))),"H",IF(AND(BC$7&gt;=$J55,BC$7&lt;=$K55),($D55*(1-$P55)/$N55),0))),IF(AND(BC$7&gt;=$J55,BC$7&lt;=$K55),(($D55-$O55)/$N55),0))))),(((IF(Data!$C$2&gt;0,(IF(OR(BC$5=Data!$F$2,BC$5=Data!$G$2,(IF(COUNTIF(Data!$A$2:$A$939,BC$7),BC$7=(VLOOKUP(BC$7,Data!$A$2:$A$852,1,FALSE)),0))),"H",IF(AND(BC$7&gt;=$J55,BC$7&lt;=$L55),($D55*$P55/$M55),0))),IF(AND(BC$7&gt;=$J55,BC$7&lt;=$L55),(($D55*$P55)/$M55),0))))))</f>
        <v>0</v>
      </c>
      <c r="BD56" s="37">
        <f>IF(BD$7&gt;$L55,(((IF(Data!$C$2&gt;0,(IF(OR(BD$5=Data!$F$2,BD$5=Data!$G$2,(IF(COUNTIF(Data!$A$2:$A$939,BD$7),BD$7=(VLOOKUP(BD$7,Data!$A$2:$A$852,1,FALSE)),0))),"H",IF(AND(BD$7&gt;=$J55,BD$7&lt;=$K55),($D55*(1-$P55)/$N55),0))),IF(AND(BD$7&gt;=$J55,BD$7&lt;=$K55),(($D55-$O55)/$N55),0))))),(((IF(Data!$C$2&gt;0,(IF(OR(BD$5=Data!$F$2,BD$5=Data!$G$2,(IF(COUNTIF(Data!$A$2:$A$939,BD$7),BD$7=(VLOOKUP(BD$7,Data!$A$2:$A$852,1,FALSE)),0))),"H",IF(AND(BD$7&gt;=$J55,BD$7&lt;=$L55),($D55*$P55/$M55),0))),IF(AND(BD$7&gt;=$J55,BD$7&lt;=$L55),(($D55*$P55)/$M55),0))))))</f>
        <v>0</v>
      </c>
      <c r="BE56" s="37">
        <f>IF(BE$7&gt;$L55,(((IF(Data!$C$2&gt;0,(IF(OR(BE$5=Data!$F$2,BE$5=Data!$G$2,(IF(COUNTIF(Data!$A$2:$A$939,BE$7),BE$7=(VLOOKUP(BE$7,Data!$A$2:$A$852,1,FALSE)),0))),"H",IF(AND(BE$7&gt;=$J55,BE$7&lt;=$K55),($D55*(1-$P55)/$N55),0))),IF(AND(BE$7&gt;=$J55,BE$7&lt;=$K55),(($D55-$O55)/$N55),0))))),(((IF(Data!$C$2&gt;0,(IF(OR(BE$5=Data!$F$2,BE$5=Data!$G$2,(IF(COUNTIF(Data!$A$2:$A$939,BE$7),BE$7=(VLOOKUP(BE$7,Data!$A$2:$A$852,1,FALSE)),0))),"H",IF(AND(BE$7&gt;=$J55,BE$7&lt;=$L55),($D55*$P55/$M55),0))),IF(AND(BE$7&gt;=$J55,BE$7&lt;=$L55),(($D55*$P55)/$M55),0))))))</f>
        <v>0</v>
      </c>
      <c r="BF56" s="37">
        <f>IF(BF$7&gt;$L55,(((IF(Data!$C$2&gt;0,(IF(OR(BF$5=Data!$F$2,BF$5=Data!$G$2,(IF(COUNTIF(Data!$A$2:$A$939,BF$7),BF$7=(VLOOKUP(BF$7,Data!$A$2:$A$852,1,FALSE)),0))),"H",IF(AND(BF$7&gt;=$J55,BF$7&lt;=$K55),($D55*(1-$P55)/$N55),0))),IF(AND(BF$7&gt;=$J55,BF$7&lt;=$K55),(($D55-$O55)/$N55),0))))),(((IF(Data!$C$2&gt;0,(IF(OR(BF$5=Data!$F$2,BF$5=Data!$G$2,(IF(COUNTIF(Data!$A$2:$A$939,BF$7),BF$7=(VLOOKUP(BF$7,Data!$A$2:$A$852,1,FALSE)),0))),"H",IF(AND(BF$7&gt;=$J55,BF$7&lt;=$L55),($D55*$P55/$M55),0))),IF(AND(BF$7&gt;=$J55,BF$7&lt;=$L55),(($D55*$P55)/$M55),0))))))</f>
        <v>0</v>
      </c>
      <c r="BG56" s="37">
        <f>IF(BG$7&gt;$L55,(((IF(Data!$C$2&gt;0,(IF(OR(BG$5=Data!$F$2,BG$5=Data!$G$2,(IF(COUNTIF(Data!$A$2:$A$939,BG$7),BG$7=(VLOOKUP(BG$7,Data!$A$2:$A$852,1,FALSE)),0))),"H",IF(AND(BG$7&gt;=$J55,BG$7&lt;=$K55),($D55*(1-$P55)/$N55),0))),IF(AND(BG$7&gt;=$J55,BG$7&lt;=$K55),(($D55-$O55)/$N55),0))))),(((IF(Data!$C$2&gt;0,(IF(OR(BG$5=Data!$F$2,BG$5=Data!$G$2,(IF(COUNTIF(Data!$A$2:$A$939,BG$7),BG$7=(VLOOKUP(BG$7,Data!$A$2:$A$852,1,FALSE)),0))),"H",IF(AND(BG$7&gt;=$J55,BG$7&lt;=$L55),($D55*$P55/$M55),0))),IF(AND(BG$7&gt;=$J55,BG$7&lt;=$L55),(($D55*$P55)/$M55),0))))))</f>
        <v>0</v>
      </c>
      <c r="BH56" s="37" t="str">
        <f>IF(BH$7&gt;$L55,(((IF(Data!$C$2&gt;0,(IF(OR(BH$5=Data!$F$2,BH$5=Data!$G$2,(IF(COUNTIF(Data!$A$2:$A$939,BH$7),BH$7=(VLOOKUP(BH$7,Data!$A$2:$A$852,1,FALSE)),0))),"H",IF(AND(BH$7&gt;=$J55,BH$7&lt;=$K55),($D55*(1-$P55)/$N55),0))),IF(AND(BH$7&gt;=$J55,BH$7&lt;=$K55),(($D55-$O55)/$N55),0))))),(((IF(Data!$C$2&gt;0,(IF(OR(BH$5=Data!$F$2,BH$5=Data!$G$2,(IF(COUNTIF(Data!$A$2:$A$939,BH$7),BH$7=(VLOOKUP(BH$7,Data!$A$2:$A$852,1,FALSE)),0))),"H",IF(AND(BH$7&gt;=$J55,BH$7&lt;=$L55),($D55*$P55/$M55),0))),IF(AND(BH$7&gt;=$J55,BH$7&lt;=$L55),(($D55*$P55)/$M55),0))))))</f>
        <v>H</v>
      </c>
      <c r="BI56" s="37" t="str">
        <f>IF(BI$7&gt;$L55,(((IF(Data!$C$2&gt;0,(IF(OR(BI$5=Data!$F$2,BI$5=Data!$G$2,(IF(COUNTIF(Data!$A$2:$A$939,BI$7),BI$7=(VLOOKUP(BI$7,Data!$A$2:$A$852,1,FALSE)),0))),"H",IF(AND(BI$7&gt;=$J55,BI$7&lt;=$K55),($D55*(1-$P55)/$N55),0))),IF(AND(BI$7&gt;=$J55,BI$7&lt;=$K55),(($D55-$O55)/$N55),0))))),(((IF(Data!$C$2&gt;0,(IF(OR(BI$5=Data!$F$2,BI$5=Data!$G$2,(IF(COUNTIF(Data!$A$2:$A$939,BI$7),BI$7=(VLOOKUP(BI$7,Data!$A$2:$A$852,1,FALSE)),0))),"H",IF(AND(BI$7&gt;=$J55,BI$7&lt;=$L55),($D55*$P55/$M55),0))),IF(AND(BI$7&gt;=$J55,BI$7&lt;=$L55),(($D55*$P55)/$M55),0))))))</f>
        <v>H</v>
      </c>
      <c r="BJ56" s="37">
        <f>IF(BJ$7&gt;$L55,(((IF(Data!$C$2&gt;0,(IF(OR(BJ$5=Data!$F$2,BJ$5=Data!$G$2,(IF(COUNTIF(Data!$A$2:$A$939,BJ$7),BJ$7=(VLOOKUP(BJ$7,Data!$A$2:$A$852,1,FALSE)),0))),"H",IF(AND(BJ$7&gt;=$J55,BJ$7&lt;=$K55),($D55*(1-$P55)/$N55),0))),IF(AND(BJ$7&gt;=$J55,BJ$7&lt;=$K55),(($D55-$O55)/$N55),0))))),(((IF(Data!$C$2&gt;0,(IF(OR(BJ$5=Data!$F$2,BJ$5=Data!$G$2,(IF(COUNTIF(Data!$A$2:$A$939,BJ$7),BJ$7=(VLOOKUP(BJ$7,Data!$A$2:$A$852,1,FALSE)),0))),"H",IF(AND(BJ$7&gt;=$J55,BJ$7&lt;=$L55),($D55*$P55/$M55),0))),IF(AND(BJ$7&gt;=$J55,BJ$7&lt;=$L55),(($D55*$P55)/$M55),0))))))</f>
        <v>0</v>
      </c>
      <c r="BK56" s="37">
        <f>IF(BK$7&gt;$L55,(((IF(Data!$C$2&gt;0,(IF(OR(BK$5=Data!$F$2,BK$5=Data!$G$2,(IF(COUNTIF(Data!$A$2:$A$939,BK$7),BK$7=(VLOOKUP(BK$7,Data!$A$2:$A$852,1,FALSE)),0))),"H",IF(AND(BK$7&gt;=$J55,BK$7&lt;=$K55),($D55*(1-$P55)/$N55),0))),IF(AND(BK$7&gt;=$J55,BK$7&lt;=$K55),(($D55-$O55)/$N55),0))))),(((IF(Data!$C$2&gt;0,(IF(OR(BK$5=Data!$F$2,BK$5=Data!$G$2,(IF(COUNTIF(Data!$A$2:$A$939,BK$7),BK$7=(VLOOKUP(BK$7,Data!$A$2:$A$852,1,FALSE)),0))),"H",IF(AND(BK$7&gt;=$J55,BK$7&lt;=$L55),($D55*$P55/$M55),0))),IF(AND(BK$7&gt;=$J55,BK$7&lt;=$L55),(($D55*$P55)/$M55),0))))))</f>
        <v>0</v>
      </c>
      <c r="BL56" s="37">
        <f>IF(BL$7&gt;$L55,(((IF(Data!$C$2&gt;0,(IF(OR(BL$5=Data!$F$2,BL$5=Data!$G$2,(IF(COUNTIF(Data!$A$2:$A$939,BL$7),BL$7=(VLOOKUP(BL$7,Data!$A$2:$A$852,1,FALSE)),0))),"H",IF(AND(BL$7&gt;=$J55,BL$7&lt;=$K55),($D55*(1-$P55)/$N55),0))),IF(AND(BL$7&gt;=$J55,BL$7&lt;=$K55),(($D55-$O55)/$N55),0))))),(((IF(Data!$C$2&gt;0,(IF(OR(BL$5=Data!$F$2,BL$5=Data!$G$2,(IF(COUNTIF(Data!$A$2:$A$939,BL$7),BL$7=(VLOOKUP(BL$7,Data!$A$2:$A$852,1,FALSE)),0))),"H",IF(AND(BL$7&gt;=$J55,BL$7&lt;=$L55),($D55*$P55/$M55),0))),IF(AND(BL$7&gt;=$J55,BL$7&lt;=$L55),(($D55*$P55)/$M55),0))))))</f>
        <v>0</v>
      </c>
      <c r="BM56" s="37">
        <f>IF(BM$7&gt;$L55,(((IF(Data!$C$2&gt;0,(IF(OR(BM$5=Data!$F$2,BM$5=Data!$G$2,(IF(COUNTIF(Data!$A$2:$A$939,BM$7),BM$7=(VLOOKUP(BM$7,Data!$A$2:$A$852,1,FALSE)),0))),"H",IF(AND(BM$7&gt;=$J55,BM$7&lt;=$K55),($D55*(1-$P55)/$N55),0))),IF(AND(BM$7&gt;=$J55,BM$7&lt;=$K55),(($D55-$O55)/$N55),0))))),(((IF(Data!$C$2&gt;0,(IF(OR(BM$5=Data!$F$2,BM$5=Data!$G$2,(IF(COUNTIF(Data!$A$2:$A$939,BM$7),BM$7=(VLOOKUP(BM$7,Data!$A$2:$A$852,1,FALSE)),0))),"H",IF(AND(BM$7&gt;=$J55,BM$7&lt;=$L55),($D55*$P55/$M55),0))),IF(AND(BM$7&gt;=$J55,BM$7&lt;=$L55),(($D55*$P55)/$M55),0))))))</f>
        <v>0</v>
      </c>
      <c r="BN56" s="37">
        <f>IF(BN$7&gt;$L55,(((IF(Data!$C$2&gt;0,(IF(OR(BN$5=Data!$F$2,BN$5=Data!$G$2,(IF(COUNTIF(Data!$A$2:$A$939,BN$7),BN$7=(VLOOKUP(BN$7,Data!$A$2:$A$852,1,FALSE)),0))),"H",IF(AND(BN$7&gt;=$J55,BN$7&lt;=$K55),($D55*(1-$P55)/$N55),0))),IF(AND(BN$7&gt;=$J55,BN$7&lt;=$K55),(($D55-$O55)/$N55),0))))),(((IF(Data!$C$2&gt;0,(IF(OR(BN$5=Data!$F$2,BN$5=Data!$G$2,(IF(COUNTIF(Data!$A$2:$A$939,BN$7),BN$7=(VLOOKUP(BN$7,Data!$A$2:$A$852,1,FALSE)),0))),"H",IF(AND(BN$7&gt;=$J55,BN$7&lt;=$L55),($D55*$P55/$M55),0))),IF(AND(BN$7&gt;=$J55,BN$7&lt;=$L55),(($D55*$P55)/$M55),0))))))</f>
        <v>0</v>
      </c>
      <c r="BO56" s="37" t="str">
        <f>IF(BO$7&gt;$L55,(((IF(Data!$C$2&gt;0,(IF(OR(BO$5=Data!$F$2,BO$5=Data!$G$2,(IF(COUNTIF(Data!$A$2:$A$939,BO$7),BO$7=(VLOOKUP(BO$7,Data!$A$2:$A$852,1,FALSE)),0))),"H",IF(AND(BO$7&gt;=$J55,BO$7&lt;=$K55),($D55*(1-$P55)/$N55),0))),IF(AND(BO$7&gt;=$J55,BO$7&lt;=$K55),(($D55-$O55)/$N55),0))))),(((IF(Data!$C$2&gt;0,(IF(OR(BO$5=Data!$F$2,BO$5=Data!$G$2,(IF(COUNTIF(Data!$A$2:$A$939,BO$7),BO$7=(VLOOKUP(BO$7,Data!$A$2:$A$852,1,FALSE)),0))),"H",IF(AND(BO$7&gt;=$J55,BO$7&lt;=$L55),($D55*$P55/$M55),0))),IF(AND(BO$7&gt;=$J55,BO$7&lt;=$L55),(($D55*$P55)/$M55),0))))))</f>
        <v>H</v>
      </c>
      <c r="BP56" s="37" t="str">
        <f>IF(BP$7&gt;$L55,(((IF(Data!$C$2&gt;0,(IF(OR(BP$5=Data!$F$2,BP$5=Data!$G$2,(IF(COUNTIF(Data!$A$2:$A$939,BP$7),BP$7=(VLOOKUP(BP$7,Data!$A$2:$A$852,1,FALSE)),0))),"H",IF(AND(BP$7&gt;=$J55,BP$7&lt;=$K55),($D55*(1-$P55)/$N55),0))),IF(AND(BP$7&gt;=$J55,BP$7&lt;=$K55),(($D55-$O55)/$N55),0))))),(((IF(Data!$C$2&gt;0,(IF(OR(BP$5=Data!$F$2,BP$5=Data!$G$2,(IF(COUNTIF(Data!$A$2:$A$939,BP$7),BP$7=(VLOOKUP(BP$7,Data!$A$2:$A$852,1,FALSE)),0))),"H",IF(AND(BP$7&gt;=$J55,BP$7&lt;=$L55),($D55*$P55/$M55),0))),IF(AND(BP$7&gt;=$J55,BP$7&lt;=$L55),(($D55*$P55)/$M55),0))))))</f>
        <v>H</v>
      </c>
      <c r="BQ56" s="37">
        <f>IF(BQ$7&gt;$L55,(((IF(Data!$C$2&gt;0,(IF(OR(BQ$5=Data!$F$2,BQ$5=Data!$G$2,(IF(COUNTIF(Data!$A$2:$A$939,BQ$7),BQ$7=(VLOOKUP(BQ$7,Data!$A$2:$A$852,1,FALSE)),0))),"H",IF(AND(BQ$7&gt;=$J55,BQ$7&lt;=$K55),($D55*(1-$P55)/$N55),0))),IF(AND(BQ$7&gt;=$J55,BQ$7&lt;=$K55),(($D55-$O55)/$N55),0))))),(((IF(Data!$C$2&gt;0,(IF(OR(BQ$5=Data!$F$2,BQ$5=Data!$G$2,(IF(COUNTIF(Data!$A$2:$A$939,BQ$7),BQ$7=(VLOOKUP(BQ$7,Data!$A$2:$A$852,1,FALSE)),0))),"H",IF(AND(BQ$7&gt;=$J55,BQ$7&lt;=$L55),($D55*$P55/$M55),0))),IF(AND(BQ$7&gt;=$J55,BQ$7&lt;=$L55),(($D55*$P55)/$M55),0))))))</f>
        <v>0</v>
      </c>
      <c r="BR56" s="37">
        <f>IF(BR$7&gt;$L55,(((IF(Data!$C$2&gt;0,(IF(OR(BR$5=Data!$F$2,BR$5=Data!$G$2,(IF(COUNTIF(Data!$A$2:$A$939,BR$7),BR$7=(VLOOKUP(BR$7,Data!$A$2:$A$852,1,FALSE)),0))),"H",IF(AND(BR$7&gt;=$J55,BR$7&lt;=$K55),($D55*(1-$P55)/$N55),0))),IF(AND(BR$7&gt;=$J55,BR$7&lt;=$K55),(($D55-$O55)/$N55),0))))),(((IF(Data!$C$2&gt;0,(IF(OR(BR$5=Data!$F$2,BR$5=Data!$G$2,(IF(COUNTIF(Data!$A$2:$A$939,BR$7),BR$7=(VLOOKUP(BR$7,Data!$A$2:$A$852,1,FALSE)),0))),"H",IF(AND(BR$7&gt;=$J55,BR$7&lt;=$L55),($D55*$P55/$M55),0))),IF(AND(BR$7&gt;=$J55,BR$7&lt;=$L55),(($D55*$P55)/$M55),0))))))</f>
        <v>0</v>
      </c>
      <c r="BS56" s="37">
        <f>IF(BS$7&gt;$L55,(((IF(Data!$C$2&gt;0,(IF(OR(BS$5=Data!$F$2,BS$5=Data!$G$2,(IF(COUNTIF(Data!$A$2:$A$939,BS$7),BS$7=(VLOOKUP(BS$7,Data!$A$2:$A$852,1,FALSE)),0))),"H",IF(AND(BS$7&gt;=$J55,BS$7&lt;=$K55),($D55*(1-$P55)/$N55),0))),IF(AND(BS$7&gt;=$J55,BS$7&lt;=$K55),(($D55-$O55)/$N55),0))))),(((IF(Data!$C$2&gt;0,(IF(OR(BS$5=Data!$F$2,BS$5=Data!$G$2,(IF(COUNTIF(Data!$A$2:$A$939,BS$7),BS$7=(VLOOKUP(BS$7,Data!$A$2:$A$852,1,FALSE)),0))),"H",IF(AND(BS$7&gt;=$J55,BS$7&lt;=$L55),($D55*$P55/$M55),0))),IF(AND(BS$7&gt;=$J55,BS$7&lt;=$L55),(($D55*$P55)/$M55),0))))))</f>
        <v>0</v>
      </c>
      <c r="BT56" s="37">
        <f>IF(BT$7&gt;$L55,(((IF(Data!$C$2&gt;0,(IF(OR(BT$5=Data!$F$2,BT$5=Data!$G$2,(IF(COUNTIF(Data!$A$2:$A$939,BT$7),BT$7=(VLOOKUP(BT$7,Data!$A$2:$A$852,1,FALSE)),0))),"H",IF(AND(BT$7&gt;=$J55,BT$7&lt;=$K55),($D55*(1-$P55)/$N55),0))),IF(AND(BT$7&gt;=$J55,BT$7&lt;=$K55),(($D55-$O55)/$N55),0))))),(((IF(Data!$C$2&gt;0,(IF(OR(BT$5=Data!$F$2,BT$5=Data!$G$2,(IF(COUNTIF(Data!$A$2:$A$939,BT$7),BT$7=(VLOOKUP(BT$7,Data!$A$2:$A$852,1,FALSE)),0))),"H",IF(AND(BT$7&gt;=$J55,BT$7&lt;=$L55),($D55*$P55/$M55),0))),IF(AND(BT$7&gt;=$J55,BT$7&lt;=$L55),(($D55*$P55)/$M55),0))))))</f>
        <v>0</v>
      </c>
      <c r="BU56" s="37">
        <f>IF(BU$7&gt;$L55,(((IF(Data!$C$2&gt;0,(IF(OR(BU$5=Data!$F$2,BU$5=Data!$G$2,(IF(COUNTIF(Data!$A$2:$A$939,BU$7),BU$7=(VLOOKUP(BU$7,Data!$A$2:$A$852,1,FALSE)),0))),"H",IF(AND(BU$7&gt;=$J55,BU$7&lt;=$K55),($D55*(1-$P55)/$N55),0))),IF(AND(BU$7&gt;=$J55,BU$7&lt;=$K55),(($D55-$O55)/$N55),0))))),(((IF(Data!$C$2&gt;0,(IF(OR(BU$5=Data!$F$2,BU$5=Data!$G$2,(IF(COUNTIF(Data!$A$2:$A$939,BU$7),BU$7=(VLOOKUP(BU$7,Data!$A$2:$A$852,1,FALSE)),0))),"H",IF(AND(BU$7&gt;=$J55,BU$7&lt;=$L55),($D55*$P55/$M55),0))),IF(AND(BU$7&gt;=$J55,BU$7&lt;=$L55),(($D55*$P55)/$M55),0))))))</f>
        <v>0</v>
      </c>
      <c r="BV56" s="37" t="str">
        <f>IF(BV$7&gt;$L55,(((IF(Data!$C$2&gt;0,(IF(OR(BV$5=Data!$F$2,BV$5=Data!$G$2,(IF(COUNTIF(Data!$A$2:$A$939,BV$7),BV$7=(VLOOKUP(BV$7,Data!$A$2:$A$852,1,FALSE)),0))),"H",IF(AND(BV$7&gt;=$J55,BV$7&lt;=$K55),($D55*(1-$P55)/$N55),0))),IF(AND(BV$7&gt;=$J55,BV$7&lt;=$K55),(($D55-$O55)/$N55),0))))),(((IF(Data!$C$2&gt;0,(IF(OR(BV$5=Data!$F$2,BV$5=Data!$G$2,(IF(COUNTIF(Data!$A$2:$A$939,BV$7),BV$7=(VLOOKUP(BV$7,Data!$A$2:$A$852,1,FALSE)),0))),"H",IF(AND(BV$7&gt;=$J55,BV$7&lt;=$L55),($D55*$P55/$M55),0))),IF(AND(BV$7&gt;=$J55,BV$7&lt;=$L55),(($D55*$P55)/$M55),0))))))</f>
        <v>H</v>
      </c>
      <c r="BW56" s="37" t="str">
        <f>IF(BW$7&gt;$L55,(((IF(Data!$C$2&gt;0,(IF(OR(BW$5=Data!$F$2,BW$5=Data!$G$2,(IF(COUNTIF(Data!$A$2:$A$939,BW$7),BW$7=(VLOOKUP(BW$7,Data!$A$2:$A$852,1,FALSE)),0))),"H",IF(AND(BW$7&gt;=$J55,BW$7&lt;=$K55),($D55*(1-$P55)/$N55),0))),IF(AND(BW$7&gt;=$J55,BW$7&lt;=$K55),(($D55-$O55)/$N55),0))))),(((IF(Data!$C$2&gt;0,(IF(OR(BW$5=Data!$F$2,BW$5=Data!$G$2,(IF(COUNTIF(Data!$A$2:$A$939,BW$7),BW$7=(VLOOKUP(BW$7,Data!$A$2:$A$852,1,FALSE)),0))),"H",IF(AND(BW$7&gt;=$J55,BW$7&lt;=$L55),($D55*$P55/$M55),0))),IF(AND(BW$7&gt;=$J55,BW$7&lt;=$L55),(($D55*$P55)/$M55),0))))))</f>
        <v>H</v>
      </c>
      <c r="BX56" s="37">
        <f>IF(BX$7&gt;$L55,(((IF(Data!$C$2&gt;0,(IF(OR(BX$5=Data!$F$2,BX$5=Data!$G$2,(IF(COUNTIF(Data!$A$2:$A$939,BX$7),BX$7=(VLOOKUP(BX$7,Data!$A$2:$A$852,1,FALSE)),0))),"H",IF(AND(BX$7&gt;=$J55,BX$7&lt;=$K55),($D55*(1-$P55)/$N55),0))),IF(AND(BX$7&gt;=$J55,BX$7&lt;=$K55),(($D55-$O55)/$N55),0))))),(((IF(Data!$C$2&gt;0,(IF(OR(BX$5=Data!$F$2,BX$5=Data!$G$2,(IF(COUNTIF(Data!$A$2:$A$939,BX$7),BX$7=(VLOOKUP(BX$7,Data!$A$2:$A$852,1,FALSE)),0))),"H",IF(AND(BX$7&gt;=$J55,BX$7&lt;=$L55),($D55*$P55/$M55),0))),IF(AND(BX$7&gt;=$J55,BX$7&lt;=$L55),(($D55*$P55)/$M55),0))))))</f>
        <v>0</v>
      </c>
      <c r="BY56" s="37">
        <f>IF(BY$7&gt;$L55,(((IF(Data!$C$2&gt;0,(IF(OR(BY$5=Data!$F$2,BY$5=Data!$G$2,(IF(COUNTIF(Data!$A$2:$A$939,BY$7),BY$7=(VLOOKUP(BY$7,Data!$A$2:$A$852,1,FALSE)),0))),"H",IF(AND(BY$7&gt;=$J55,BY$7&lt;=$K55),($D55*(1-$P55)/$N55),0))),IF(AND(BY$7&gt;=$J55,BY$7&lt;=$K55),(($D55-$O55)/$N55),0))))),(((IF(Data!$C$2&gt;0,(IF(OR(BY$5=Data!$F$2,BY$5=Data!$G$2,(IF(COUNTIF(Data!$A$2:$A$939,BY$7),BY$7=(VLOOKUP(BY$7,Data!$A$2:$A$852,1,FALSE)),0))),"H",IF(AND(BY$7&gt;=$J55,BY$7&lt;=$L55),($D55*$P55/$M55),0))),IF(AND(BY$7&gt;=$J55,BY$7&lt;=$L55),(($D55*$P55)/$M55),0))))))</f>
        <v>0</v>
      </c>
      <c r="BZ56" s="37">
        <f>IF(BZ$7&gt;$L55,(((IF(Data!$C$2&gt;0,(IF(OR(BZ$5=Data!$F$2,BZ$5=Data!$G$2,(IF(COUNTIF(Data!$A$2:$A$939,BZ$7),BZ$7=(VLOOKUP(BZ$7,Data!$A$2:$A$852,1,FALSE)),0))),"H",IF(AND(BZ$7&gt;=$J55,BZ$7&lt;=$K55),($D55*(1-$P55)/$N55),0))),IF(AND(BZ$7&gt;=$J55,BZ$7&lt;=$K55),(($D55-$O55)/$N55),0))))),(((IF(Data!$C$2&gt;0,(IF(OR(BZ$5=Data!$F$2,BZ$5=Data!$G$2,(IF(COUNTIF(Data!$A$2:$A$939,BZ$7),BZ$7=(VLOOKUP(BZ$7,Data!$A$2:$A$852,1,FALSE)),0))),"H",IF(AND(BZ$7&gt;=$J55,BZ$7&lt;=$L55),($D55*$P55/$M55),0))),IF(AND(BZ$7&gt;=$J55,BZ$7&lt;=$L55),(($D55*$P55)/$M55),0))))))</f>
        <v>0</v>
      </c>
      <c r="CA56" s="37">
        <f>IF(CA$7&gt;$L55,(((IF(Data!$C$2&gt;0,(IF(OR(CA$5=Data!$F$2,CA$5=Data!$G$2,(IF(COUNTIF(Data!$A$2:$A$939,CA$7),CA$7=(VLOOKUP(CA$7,Data!$A$2:$A$852,1,FALSE)),0))),"H",IF(AND(CA$7&gt;=$J55,CA$7&lt;=$K55),($D55*(1-$P55)/$N55),0))),IF(AND(CA$7&gt;=$J55,CA$7&lt;=$K55),(($D55-$O55)/$N55),0))))),(((IF(Data!$C$2&gt;0,(IF(OR(CA$5=Data!$F$2,CA$5=Data!$G$2,(IF(COUNTIF(Data!$A$2:$A$939,CA$7),CA$7=(VLOOKUP(CA$7,Data!$A$2:$A$852,1,FALSE)),0))),"H",IF(AND(CA$7&gt;=$J55,CA$7&lt;=$L55),($D55*$P55/$M55),0))),IF(AND(CA$7&gt;=$J55,CA$7&lt;=$L55),(($D55*$P55)/$M55),0))))))</f>
        <v>0</v>
      </c>
      <c r="CB56" s="37">
        <f>IF(CB$7&gt;$L55,(((IF(Data!$C$2&gt;0,(IF(OR(CB$5=Data!$F$2,CB$5=Data!$G$2,(IF(COUNTIF(Data!$A$2:$A$939,CB$7),CB$7=(VLOOKUP(CB$7,Data!$A$2:$A$852,1,FALSE)),0))),"H",IF(AND(CB$7&gt;=$J55,CB$7&lt;=$K55),($D55*(1-$P55)/$N55),0))),IF(AND(CB$7&gt;=$J55,CB$7&lt;=$K55),(($D55-$O55)/$N55),0))))),(((IF(Data!$C$2&gt;0,(IF(OR(CB$5=Data!$F$2,CB$5=Data!$G$2,(IF(COUNTIF(Data!$A$2:$A$939,CB$7),CB$7=(VLOOKUP(CB$7,Data!$A$2:$A$852,1,FALSE)),0))),"H",IF(AND(CB$7&gt;=$J55,CB$7&lt;=$L55),($D55*$P55/$M55),0))),IF(AND(CB$7&gt;=$J55,CB$7&lt;=$L55),(($D55*$P55)/$M55),0))))))</f>
        <v>0</v>
      </c>
      <c r="CC56" s="37" t="str">
        <f>IF(CC$7&gt;$L55,(((IF(Data!$C$2&gt;0,(IF(OR(CC$5=Data!$F$2,CC$5=Data!$G$2,(IF(COUNTIF(Data!$A$2:$A$939,CC$7),CC$7=(VLOOKUP(CC$7,Data!$A$2:$A$852,1,FALSE)),0))),"H",IF(AND(CC$7&gt;=$J55,CC$7&lt;=$K55),($D55*(1-$P55)/$N55),0))),IF(AND(CC$7&gt;=$J55,CC$7&lt;=$K55),(($D55-$O55)/$N55),0))))),(((IF(Data!$C$2&gt;0,(IF(OR(CC$5=Data!$F$2,CC$5=Data!$G$2,(IF(COUNTIF(Data!$A$2:$A$939,CC$7),CC$7=(VLOOKUP(CC$7,Data!$A$2:$A$852,1,FALSE)),0))),"H",IF(AND(CC$7&gt;=$J55,CC$7&lt;=$L55),($D55*$P55/$M55),0))),IF(AND(CC$7&gt;=$J55,CC$7&lt;=$L55),(($D55*$P55)/$M55),0))))))</f>
        <v>H</v>
      </c>
      <c r="CD56" s="37" t="str">
        <f>IF(CD$7&gt;$L55,(((IF(Data!$C$2&gt;0,(IF(OR(CD$5=Data!$F$2,CD$5=Data!$G$2,(IF(COUNTIF(Data!$A$2:$A$939,CD$7),CD$7=(VLOOKUP(CD$7,Data!$A$2:$A$852,1,FALSE)),0))),"H",IF(AND(CD$7&gt;=$J55,CD$7&lt;=$K55),($D55*(1-$P55)/$N55),0))),IF(AND(CD$7&gt;=$J55,CD$7&lt;=$K55),(($D55-$O55)/$N55),0))))),(((IF(Data!$C$2&gt;0,(IF(OR(CD$5=Data!$F$2,CD$5=Data!$G$2,(IF(COUNTIF(Data!$A$2:$A$939,CD$7),CD$7=(VLOOKUP(CD$7,Data!$A$2:$A$852,1,FALSE)),0))),"H",IF(AND(CD$7&gt;=$J55,CD$7&lt;=$L55),($D55*$P55/$M55),0))),IF(AND(CD$7&gt;=$J55,CD$7&lt;=$L55),(($D55*$P55)/$M55),0))))))</f>
        <v>H</v>
      </c>
      <c r="CE56" s="37">
        <f>IF(CE$7&gt;$L55,(((IF(Data!$C$2&gt;0,(IF(OR(CE$5=Data!$F$2,CE$5=Data!$G$2,(IF(COUNTIF(Data!$A$2:$A$939,CE$7),CE$7=(VLOOKUP(CE$7,Data!$A$2:$A$852,1,FALSE)),0))),"H",IF(AND(CE$7&gt;=$J55,CE$7&lt;=$K55),($D55*(1-$P55)/$N55),0))),IF(AND(CE$7&gt;=$J55,CE$7&lt;=$K55),(($D55-$O55)/$N55),0))))),(((IF(Data!$C$2&gt;0,(IF(OR(CE$5=Data!$F$2,CE$5=Data!$G$2,(IF(COUNTIF(Data!$A$2:$A$939,CE$7),CE$7=(VLOOKUP(CE$7,Data!$A$2:$A$852,1,FALSE)),0))),"H",IF(AND(CE$7&gt;=$J55,CE$7&lt;=$L55),($D55*$P55/$M55),0))),IF(AND(CE$7&gt;=$J55,CE$7&lt;=$L55),(($D55*$P55)/$M55),0))))))</f>
        <v>0</v>
      </c>
      <c r="CF56" s="37">
        <f>IF(CF$7&gt;$L55,(((IF(Data!$C$2&gt;0,(IF(OR(CF$5=Data!$F$2,CF$5=Data!$G$2,(IF(COUNTIF(Data!$A$2:$A$939,CF$7),CF$7=(VLOOKUP(CF$7,Data!$A$2:$A$852,1,FALSE)),0))),"H",IF(AND(CF$7&gt;=$J55,CF$7&lt;=$K55),($D55*(1-$P55)/$N55),0))),IF(AND(CF$7&gt;=$J55,CF$7&lt;=$K55),(($D55-$O55)/$N55),0))))),(((IF(Data!$C$2&gt;0,(IF(OR(CF$5=Data!$F$2,CF$5=Data!$G$2,(IF(COUNTIF(Data!$A$2:$A$939,CF$7),CF$7=(VLOOKUP(CF$7,Data!$A$2:$A$852,1,FALSE)),0))),"H",IF(AND(CF$7&gt;=$J55,CF$7&lt;=$L55),($D55*$P55/$M55),0))),IF(AND(CF$7&gt;=$J55,CF$7&lt;=$L55),(($D55*$P55)/$M55),0))))))</f>
        <v>0</v>
      </c>
      <c r="CG56" s="37">
        <f>IF(CG$7&gt;$L55,(((IF(Data!$C$2&gt;0,(IF(OR(CG$5=Data!$F$2,CG$5=Data!$G$2,(IF(COUNTIF(Data!$A$2:$A$939,CG$7),CG$7=(VLOOKUP(CG$7,Data!$A$2:$A$852,1,FALSE)),0))),"H",IF(AND(CG$7&gt;=$J55,CG$7&lt;=$K55),($D55*(1-$P55)/$N55),0))),IF(AND(CG$7&gt;=$J55,CG$7&lt;=$K55),(($D55-$O55)/$N55),0))))),(((IF(Data!$C$2&gt;0,(IF(OR(CG$5=Data!$F$2,CG$5=Data!$G$2,(IF(COUNTIF(Data!$A$2:$A$939,CG$7),CG$7=(VLOOKUP(CG$7,Data!$A$2:$A$852,1,FALSE)),0))),"H",IF(AND(CG$7&gt;=$J55,CG$7&lt;=$L55),($D55*$P55/$M55),0))),IF(AND(CG$7&gt;=$J55,CG$7&lt;=$L55),(($D55*$P55)/$M55),0))))))</f>
        <v>0</v>
      </c>
      <c r="CH56" s="37">
        <f>IF(CH$7&gt;$L55,(((IF(Data!$C$2&gt;0,(IF(OR(CH$5=Data!$F$2,CH$5=Data!$G$2,(IF(COUNTIF(Data!$A$2:$A$939,CH$7),CH$7=(VLOOKUP(CH$7,Data!$A$2:$A$852,1,FALSE)),0))),"H",IF(AND(CH$7&gt;=$J55,CH$7&lt;=$K55),($D55*(1-$P55)/$N55),0))),IF(AND(CH$7&gt;=$J55,CH$7&lt;=$K55),(($D55-$O55)/$N55),0))))),(((IF(Data!$C$2&gt;0,(IF(OR(CH$5=Data!$F$2,CH$5=Data!$G$2,(IF(COUNTIF(Data!$A$2:$A$939,CH$7),CH$7=(VLOOKUP(CH$7,Data!$A$2:$A$852,1,FALSE)),0))),"H",IF(AND(CH$7&gt;=$J55,CH$7&lt;=$L55),($D55*$P55/$M55),0))),IF(AND(CH$7&gt;=$J55,CH$7&lt;=$L55),(($D55*$P55)/$M55),0))))))</f>
        <v>0</v>
      </c>
      <c r="CI56" s="37">
        <f>IF(CI$7&gt;$L55,(((IF(Data!$C$2&gt;0,(IF(OR(CI$5=Data!$F$2,CI$5=Data!$G$2,(IF(COUNTIF(Data!$A$2:$A$939,CI$7),CI$7=(VLOOKUP(CI$7,Data!$A$2:$A$852,1,FALSE)),0))),"H",IF(AND(CI$7&gt;=$J55,CI$7&lt;=$K55),($D55*(1-$P55)/$N55),0))),IF(AND(CI$7&gt;=$J55,CI$7&lt;=$K55),(($D55-$O55)/$N55),0))))),(((IF(Data!$C$2&gt;0,(IF(OR(CI$5=Data!$F$2,CI$5=Data!$G$2,(IF(COUNTIF(Data!$A$2:$A$939,CI$7),CI$7=(VLOOKUP(CI$7,Data!$A$2:$A$852,1,FALSE)),0))),"H",IF(AND(CI$7&gt;=$J55,CI$7&lt;=$L55),($D55*$P55/$M55),0))),IF(AND(CI$7&gt;=$J55,CI$7&lt;=$L55),(($D55*$P55)/$M55),0))))))</f>
        <v>0</v>
      </c>
      <c r="CJ56" s="37" t="str">
        <f>IF(CJ$7&gt;$L55,(((IF(Data!$C$2&gt;0,(IF(OR(CJ$5=Data!$F$2,CJ$5=Data!$G$2,(IF(COUNTIF(Data!$A$2:$A$939,CJ$7),CJ$7=(VLOOKUP(CJ$7,Data!$A$2:$A$852,1,FALSE)),0))),"H",IF(AND(CJ$7&gt;=$J55,CJ$7&lt;=$K55),($D55*(1-$P55)/$N55),0))),IF(AND(CJ$7&gt;=$J55,CJ$7&lt;=$K55),(($D55-$O55)/$N55),0))))),(((IF(Data!$C$2&gt;0,(IF(OR(CJ$5=Data!$F$2,CJ$5=Data!$G$2,(IF(COUNTIF(Data!$A$2:$A$939,CJ$7),CJ$7=(VLOOKUP(CJ$7,Data!$A$2:$A$852,1,FALSE)),0))),"H",IF(AND(CJ$7&gt;=$J55,CJ$7&lt;=$L55),($D55*$P55/$M55),0))),IF(AND(CJ$7&gt;=$J55,CJ$7&lt;=$L55),(($D55*$P55)/$M55),0))))))</f>
        <v>H</v>
      </c>
      <c r="CK56" s="37" t="str">
        <f>IF(CK$7&gt;$L55,(((IF(Data!$C$2&gt;0,(IF(OR(CK$5=Data!$F$2,CK$5=Data!$G$2,(IF(COUNTIF(Data!$A$2:$A$939,CK$7),CK$7=(VLOOKUP(CK$7,Data!$A$2:$A$852,1,FALSE)),0))),"H",IF(AND(CK$7&gt;=$J55,CK$7&lt;=$K55),($D55*(1-$P55)/$N55),0))),IF(AND(CK$7&gt;=$J55,CK$7&lt;=$K55),(($D55-$O55)/$N55),0))))),(((IF(Data!$C$2&gt;0,(IF(OR(CK$5=Data!$F$2,CK$5=Data!$G$2,(IF(COUNTIF(Data!$A$2:$A$939,CK$7),CK$7=(VLOOKUP(CK$7,Data!$A$2:$A$852,1,FALSE)),0))),"H",IF(AND(CK$7&gt;=$J55,CK$7&lt;=$L55),($D55*$P55/$M55),0))),IF(AND(CK$7&gt;=$J55,CK$7&lt;=$L55),(($D55*$P55)/$M55),0))))))</f>
        <v>H</v>
      </c>
      <c r="CL56" s="37">
        <f>IF(CL$7&gt;$L55,(((IF(Data!$C$2&gt;0,(IF(OR(CL$5=Data!$F$2,CL$5=Data!$G$2,(IF(COUNTIF(Data!$A$2:$A$939,CL$7),CL$7=(VLOOKUP(CL$7,Data!$A$2:$A$852,1,FALSE)),0))),"H",IF(AND(CL$7&gt;=$J55,CL$7&lt;=$K55),($D55*(1-$P55)/$N55),0))),IF(AND(CL$7&gt;=$J55,CL$7&lt;=$K55),(($D55-$O55)/$N55),0))))),(((IF(Data!$C$2&gt;0,(IF(OR(CL$5=Data!$F$2,CL$5=Data!$G$2,(IF(COUNTIF(Data!$A$2:$A$939,CL$7),CL$7=(VLOOKUP(CL$7,Data!$A$2:$A$852,1,FALSE)),0))),"H",IF(AND(CL$7&gt;=$J55,CL$7&lt;=$L55),($D55*$P55/$M55),0))),IF(AND(CL$7&gt;=$J55,CL$7&lt;=$L55),(($D55*$P55)/$M55),0))))))</f>
        <v>0</v>
      </c>
      <c r="CM56" s="37">
        <f>IF(CM$7&gt;$L55,(((IF(Data!$C$2&gt;0,(IF(OR(CM$5=Data!$F$2,CM$5=Data!$G$2,(IF(COUNTIF(Data!$A$2:$A$939,CM$7),CM$7=(VLOOKUP(CM$7,Data!$A$2:$A$852,1,FALSE)),0))),"H",IF(AND(CM$7&gt;=$J55,CM$7&lt;=$K55),($D55*(1-$P55)/$N55),0))),IF(AND(CM$7&gt;=$J55,CM$7&lt;=$K55),(($D55-$O55)/$N55),0))))),(((IF(Data!$C$2&gt;0,(IF(OR(CM$5=Data!$F$2,CM$5=Data!$G$2,(IF(COUNTIF(Data!$A$2:$A$939,CM$7),CM$7=(VLOOKUP(CM$7,Data!$A$2:$A$852,1,FALSE)),0))),"H",IF(AND(CM$7&gt;=$J55,CM$7&lt;=$L55),($D55*$P55/$M55),0))),IF(AND(CM$7&gt;=$J55,CM$7&lt;=$L55),(($D55*$P55)/$M55),0))))))</f>
        <v>0</v>
      </c>
      <c r="CN56" s="37">
        <f>IF(CN$7&gt;$L55,(((IF(Data!$C$2&gt;0,(IF(OR(CN$5=Data!$F$2,CN$5=Data!$G$2,(IF(COUNTIF(Data!$A$2:$A$939,CN$7),CN$7=(VLOOKUP(CN$7,Data!$A$2:$A$852,1,FALSE)),0))),"H",IF(AND(CN$7&gt;=$J55,CN$7&lt;=$K55),($D55*(1-$P55)/$N55),0))),IF(AND(CN$7&gt;=$J55,CN$7&lt;=$K55),(($D55-$O55)/$N55),0))))),(((IF(Data!$C$2&gt;0,(IF(OR(CN$5=Data!$F$2,CN$5=Data!$G$2,(IF(COUNTIF(Data!$A$2:$A$939,CN$7),CN$7=(VLOOKUP(CN$7,Data!$A$2:$A$852,1,FALSE)),0))),"H",IF(AND(CN$7&gt;=$J55,CN$7&lt;=$L55),($D55*$P55/$M55),0))),IF(AND(CN$7&gt;=$J55,CN$7&lt;=$L55),(($D55*$P55)/$M55),0))))))</f>
        <v>0</v>
      </c>
      <c r="CO56" s="37">
        <f>IF(CO$7&gt;$L55,(((IF(Data!$C$2&gt;0,(IF(OR(CO$5=Data!$F$2,CO$5=Data!$G$2,(IF(COUNTIF(Data!$A$2:$A$939,CO$7),CO$7=(VLOOKUP(CO$7,Data!$A$2:$A$852,1,FALSE)),0))),"H",IF(AND(CO$7&gt;=$J55,CO$7&lt;=$K55),($D55*(1-$P55)/$N55),0))),IF(AND(CO$7&gt;=$J55,CO$7&lt;=$K55),(($D55-$O55)/$N55),0))))),(((IF(Data!$C$2&gt;0,(IF(OR(CO$5=Data!$F$2,CO$5=Data!$G$2,(IF(COUNTIF(Data!$A$2:$A$939,CO$7),CO$7=(VLOOKUP(CO$7,Data!$A$2:$A$852,1,FALSE)),0))),"H",IF(AND(CO$7&gt;=$J55,CO$7&lt;=$L55),($D55*$P55/$M55),0))),IF(AND(CO$7&gt;=$J55,CO$7&lt;=$L55),(($D55*$P55)/$M55),0))))))</f>
        <v>0</v>
      </c>
      <c r="CP56" s="37">
        <f>IF(CP$7&gt;$L55,(((IF(Data!$C$2&gt;0,(IF(OR(CP$5=Data!$F$2,CP$5=Data!$G$2,(IF(COUNTIF(Data!$A$2:$A$939,CP$7),CP$7=(VLOOKUP(CP$7,Data!$A$2:$A$852,1,FALSE)),0))),"H",IF(AND(CP$7&gt;=$J55,CP$7&lt;=$K55),($D55*(1-$P55)/$N55),0))),IF(AND(CP$7&gt;=$J55,CP$7&lt;=$K55),(($D55-$O55)/$N55),0))))),(((IF(Data!$C$2&gt;0,(IF(OR(CP$5=Data!$F$2,CP$5=Data!$G$2,(IF(COUNTIF(Data!$A$2:$A$939,CP$7),CP$7=(VLOOKUP(CP$7,Data!$A$2:$A$852,1,FALSE)),0))),"H",IF(AND(CP$7&gt;=$J55,CP$7&lt;=$L55),($D55*$P55/$M55),0))),IF(AND(CP$7&gt;=$J55,CP$7&lt;=$L55),(($D55*$P55)/$M55),0))))))</f>
        <v>0</v>
      </c>
      <c r="CQ56" s="37" t="str">
        <f>IF(CQ$7&gt;$L55,(((IF(Data!$C$2&gt;0,(IF(OR(CQ$5=Data!$F$2,CQ$5=Data!$G$2,(IF(COUNTIF(Data!$A$2:$A$939,CQ$7),CQ$7=(VLOOKUP(CQ$7,Data!$A$2:$A$852,1,FALSE)),0))),"H",IF(AND(CQ$7&gt;=$J55,CQ$7&lt;=$K55),($D55*(1-$P55)/$N55),0))),IF(AND(CQ$7&gt;=$J55,CQ$7&lt;=$K55),(($D55-$O55)/$N55),0))))),(((IF(Data!$C$2&gt;0,(IF(OR(CQ$5=Data!$F$2,CQ$5=Data!$G$2,(IF(COUNTIF(Data!$A$2:$A$939,CQ$7),CQ$7=(VLOOKUP(CQ$7,Data!$A$2:$A$852,1,FALSE)),0))),"H",IF(AND(CQ$7&gt;=$J55,CQ$7&lt;=$L55),($D55*$P55/$M55),0))),IF(AND(CQ$7&gt;=$J55,CQ$7&lt;=$L55),(($D55*$P55)/$M55),0))))))</f>
        <v>H</v>
      </c>
      <c r="CR56" s="37" t="str">
        <f>IF(CR$7&gt;$L55,(((IF(Data!$C$2&gt;0,(IF(OR(CR$5=Data!$F$2,CR$5=Data!$G$2,(IF(COUNTIF(Data!$A$2:$A$939,CR$7),CR$7=(VLOOKUP(CR$7,Data!$A$2:$A$852,1,FALSE)),0))),"H",IF(AND(CR$7&gt;=$J55,CR$7&lt;=$K55),($D55*(1-$P55)/$N55),0))),IF(AND(CR$7&gt;=$J55,CR$7&lt;=$K55),(($D55-$O55)/$N55),0))))),(((IF(Data!$C$2&gt;0,(IF(OR(CR$5=Data!$F$2,CR$5=Data!$G$2,(IF(COUNTIF(Data!$A$2:$A$939,CR$7),CR$7=(VLOOKUP(CR$7,Data!$A$2:$A$852,1,FALSE)),0))),"H",IF(AND(CR$7&gt;=$J55,CR$7&lt;=$L55),($D55*$P55/$M55),0))),IF(AND(CR$7&gt;=$J55,CR$7&lt;=$L55),(($D55*$P55)/$M55),0))))))</f>
        <v>H</v>
      </c>
      <c r="CS56" s="37">
        <f>IF(CS$7&gt;$L55,(((IF(Data!$C$2&gt;0,(IF(OR(CS$5=Data!$F$2,CS$5=Data!$G$2,(IF(COUNTIF(Data!$A$2:$A$939,CS$7),CS$7=(VLOOKUP(CS$7,Data!$A$2:$A$852,1,FALSE)),0))),"H",IF(AND(CS$7&gt;=$J55,CS$7&lt;=$K55),($D55*(1-$P55)/$N55),0))),IF(AND(CS$7&gt;=$J55,CS$7&lt;=$K55),(($D55-$O55)/$N55),0))))),(((IF(Data!$C$2&gt;0,(IF(OR(CS$5=Data!$F$2,CS$5=Data!$G$2,(IF(COUNTIF(Data!$A$2:$A$939,CS$7),CS$7=(VLOOKUP(CS$7,Data!$A$2:$A$852,1,FALSE)),0))),"H",IF(AND(CS$7&gt;=$J55,CS$7&lt;=$L55),($D55*$P55/$M55),0))),IF(AND(CS$7&gt;=$J55,CS$7&lt;=$L55),(($D55*$P55)/$M55),0))))))</f>
        <v>0</v>
      </c>
      <c r="CT56" s="37">
        <f>IF(CT$7&gt;$L55,(((IF(Data!$C$2&gt;0,(IF(OR(CT$5=Data!$F$2,CT$5=Data!$G$2,(IF(COUNTIF(Data!$A$2:$A$939,CT$7),CT$7=(VLOOKUP(CT$7,Data!$A$2:$A$852,1,FALSE)),0))),"H",IF(AND(CT$7&gt;=$J55,CT$7&lt;=$K55),($D55*(1-$P55)/$N55),0))),IF(AND(CT$7&gt;=$J55,CT$7&lt;=$K55),(($D55-$O55)/$N55),0))))),(((IF(Data!$C$2&gt;0,(IF(OR(CT$5=Data!$F$2,CT$5=Data!$G$2,(IF(COUNTIF(Data!$A$2:$A$939,CT$7),CT$7=(VLOOKUP(CT$7,Data!$A$2:$A$852,1,FALSE)),0))),"H",IF(AND(CT$7&gt;=$J55,CT$7&lt;=$L55),($D55*$P55/$M55),0))),IF(AND(CT$7&gt;=$J55,CT$7&lt;=$L55),(($D55*$P55)/$M55),0))))))</f>
        <v>0</v>
      </c>
      <c r="CU56" s="37">
        <f>IF(CU$7&gt;$L55,(((IF(Data!$C$2&gt;0,(IF(OR(CU$5=Data!$F$2,CU$5=Data!$G$2,(IF(COUNTIF(Data!$A$2:$A$939,CU$7),CU$7=(VLOOKUP(CU$7,Data!$A$2:$A$852,1,FALSE)),0))),"H",IF(AND(CU$7&gt;=$J55,CU$7&lt;=$K55),($D55*(1-$P55)/$N55),0))),IF(AND(CU$7&gt;=$J55,CU$7&lt;=$K55),(($D55-$O55)/$N55),0))))),(((IF(Data!$C$2&gt;0,(IF(OR(CU$5=Data!$F$2,CU$5=Data!$G$2,(IF(COUNTIF(Data!$A$2:$A$939,CU$7),CU$7=(VLOOKUP(CU$7,Data!$A$2:$A$852,1,FALSE)),0))),"H",IF(AND(CU$7&gt;=$J55,CU$7&lt;=$L55),($D55*$P55/$M55),0))),IF(AND(CU$7&gt;=$J55,CU$7&lt;=$L55),(($D55*$P55)/$M55),0))))))</f>
        <v>0</v>
      </c>
      <c r="CV56" s="37">
        <f>IF(CV$7&gt;$L55,(((IF(Data!$C$2&gt;0,(IF(OR(CV$5=Data!$F$2,CV$5=Data!$G$2,(IF(COUNTIF(Data!$A$2:$A$939,CV$7),CV$7=(VLOOKUP(CV$7,Data!$A$2:$A$852,1,FALSE)),0))),"H",IF(AND(CV$7&gt;=$J55,CV$7&lt;=$K55),($D55*(1-$P55)/$N55),0))),IF(AND(CV$7&gt;=$J55,CV$7&lt;=$K55),(($D55-$O55)/$N55),0))))),(((IF(Data!$C$2&gt;0,(IF(OR(CV$5=Data!$F$2,CV$5=Data!$G$2,(IF(COUNTIF(Data!$A$2:$A$939,CV$7),CV$7=(VLOOKUP(CV$7,Data!$A$2:$A$852,1,FALSE)),0))),"H",IF(AND(CV$7&gt;=$J55,CV$7&lt;=$L55),($D55*$P55/$M55),0))),IF(AND(CV$7&gt;=$J55,CV$7&lt;=$L55),(($D55*$P55)/$M55),0))))))</f>
        <v>0</v>
      </c>
      <c r="CW56" s="37">
        <f>IF(CW$7&gt;$L55,(((IF(Data!$C$2&gt;0,(IF(OR(CW$5=Data!$F$2,CW$5=Data!$G$2,(IF(COUNTIF(Data!$A$2:$A$939,CW$7),CW$7=(VLOOKUP(CW$7,Data!$A$2:$A$852,1,FALSE)),0))),"H",IF(AND(CW$7&gt;=$J55,CW$7&lt;=$K55),($D55*(1-$P55)/$N55),0))),IF(AND(CW$7&gt;=$J55,CW$7&lt;=$K55),(($D55-$O55)/$N55),0))))),(((IF(Data!$C$2&gt;0,(IF(OR(CW$5=Data!$F$2,CW$5=Data!$G$2,(IF(COUNTIF(Data!$A$2:$A$939,CW$7),CW$7=(VLOOKUP(CW$7,Data!$A$2:$A$852,1,FALSE)),0))),"H",IF(AND(CW$7&gt;=$J55,CW$7&lt;=$L55),($D55*$P55/$M55),0))),IF(AND(CW$7&gt;=$J55,CW$7&lt;=$L55),(($D55*$P55)/$M55),0))))))</f>
        <v>0</v>
      </c>
      <c r="CX56" s="37" t="str">
        <f>IF(CX$7&gt;$L55,(((IF(Data!$C$2&gt;0,(IF(OR(CX$5=Data!$F$2,CX$5=Data!$G$2,(IF(COUNTIF(Data!$A$2:$A$939,CX$7),CX$7=(VLOOKUP(CX$7,Data!$A$2:$A$852,1,FALSE)),0))),"H",IF(AND(CX$7&gt;=$J55,CX$7&lt;=$K55),($D55*(1-$P55)/$N55),0))),IF(AND(CX$7&gt;=$J55,CX$7&lt;=$K55),(($D55-$O55)/$N55),0))))),(((IF(Data!$C$2&gt;0,(IF(OR(CX$5=Data!$F$2,CX$5=Data!$G$2,(IF(COUNTIF(Data!$A$2:$A$939,CX$7),CX$7=(VLOOKUP(CX$7,Data!$A$2:$A$852,1,FALSE)),0))),"H",IF(AND(CX$7&gt;=$J55,CX$7&lt;=$L55),($D55*$P55/$M55),0))),IF(AND(CX$7&gt;=$J55,CX$7&lt;=$L55),(($D55*$P55)/$M55),0))))))</f>
        <v>H</v>
      </c>
      <c r="CY56" s="37" t="str">
        <f>IF(CY$7&gt;$L55,(((IF(Data!$C$2&gt;0,(IF(OR(CY$5=Data!$F$2,CY$5=Data!$G$2,(IF(COUNTIF(Data!$A$2:$A$939,CY$7),CY$7=(VLOOKUP(CY$7,Data!$A$2:$A$852,1,FALSE)),0))),"H",IF(AND(CY$7&gt;=$J55,CY$7&lt;=$K55),($D55*(1-$P55)/$N55),0))),IF(AND(CY$7&gt;=$J55,CY$7&lt;=$K55),(($D55-$O55)/$N55),0))))),(((IF(Data!$C$2&gt;0,(IF(OR(CY$5=Data!$F$2,CY$5=Data!$G$2,(IF(COUNTIF(Data!$A$2:$A$939,CY$7),CY$7=(VLOOKUP(CY$7,Data!$A$2:$A$852,1,FALSE)),0))),"H",IF(AND(CY$7&gt;=$J55,CY$7&lt;=$L55),($D55*$P55/$M55),0))),IF(AND(CY$7&gt;=$J55,CY$7&lt;=$L55),(($D55*$P55)/$M55),0))))))</f>
        <v>H</v>
      </c>
      <c r="CZ56" s="37">
        <f>IF(CZ$7&gt;$L55,(((IF(Data!$C$2&gt;0,(IF(OR(CZ$5=Data!$F$2,CZ$5=Data!$G$2,(IF(COUNTIF(Data!$A$2:$A$939,CZ$7),CZ$7=(VLOOKUP(CZ$7,Data!$A$2:$A$852,1,FALSE)),0))),"H",IF(AND(CZ$7&gt;=$J55,CZ$7&lt;=$K55),($D55*(1-$P55)/$N55),0))),IF(AND(CZ$7&gt;=$J55,CZ$7&lt;=$K55),(($D55-$O55)/$N55),0))))),(((IF(Data!$C$2&gt;0,(IF(OR(CZ$5=Data!$F$2,CZ$5=Data!$G$2,(IF(COUNTIF(Data!$A$2:$A$939,CZ$7),CZ$7=(VLOOKUP(CZ$7,Data!$A$2:$A$852,1,FALSE)),0))),"H",IF(AND(CZ$7&gt;=$J55,CZ$7&lt;=$L55),($D55*$P55/$M55),0))),IF(AND(CZ$7&gt;=$J55,CZ$7&lt;=$L55),(($D55*$P55)/$M55),0))))))</f>
        <v>0</v>
      </c>
      <c r="DA56" s="37">
        <f>IF(DA$7&gt;$L55,(((IF(Data!$C$2&gt;0,(IF(OR(DA$5=Data!$F$2,DA$5=Data!$G$2,(IF(COUNTIF(Data!$A$2:$A$939,DA$7),DA$7=(VLOOKUP(DA$7,Data!$A$2:$A$852,1,FALSE)),0))),"H",IF(AND(DA$7&gt;=$J55,DA$7&lt;=$K55),($D55*(1-$P55)/$N55),0))),IF(AND(DA$7&gt;=$J55,DA$7&lt;=$K55),(($D55-$O55)/$N55),0))))),(((IF(Data!$C$2&gt;0,(IF(OR(DA$5=Data!$F$2,DA$5=Data!$G$2,(IF(COUNTIF(Data!$A$2:$A$939,DA$7),DA$7=(VLOOKUP(DA$7,Data!$A$2:$A$852,1,FALSE)),0))),"H",IF(AND(DA$7&gt;=$J55,DA$7&lt;=$L55),($D55*$P55/$M55),0))),IF(AND(DA$7&gt;=$J55,DA$7&lt;=$L55),(($D55*$P55)/$M55),0))))))</f>
        <v>0</v>
      </c>
      <c r="DB56" s="37">
        <f>IF(DB$7&gt;$L55,(((IF(Data!$C$2&gt;0,(IF(OR(DB$5=Data!$F$2,DB$5=Data!$G$2,(IF(COUNTIF(Data!$A$2:$A$939,DB$7),DB$7=(VLOOKUP(DB$7,Data!$A$2:$A$852,1,FALSE)),0))),"H",IF(AND(DB$7&gt;=$J55,DB$7&lt;=$K55),($D55*(1-$P55)/$N55),0))),IF(AND(DB$7&gt;=$J55,DB$7&lt;=$K55),(($D55-$O55)/$N55),0))))),(((IF(Data!$C$2&gt;0,(IF(OR(DB$5=Data!$F$2,DB$5=Data!$G$2,(IF(COUNTIF(Data!$A$2:$A$939,DB$7),DB$7=(VLOOKUP(DB$7,Data!$A$2:$A$852,1,FALSE)),0))),"H",IF(AND(DB$7&gt;=$J55,DB$7&lt;=$L55),($D55*$P55/$M55),0))),IF(AND(DB$7&gt;=$J55,DB$7&lt;=$L55),(($D55*$P55)/$M55),0))))))</f>
        <v>0</v>
      </c>
      <c r="DC56" s="37">
        <f>IF(DC$7&gt;$L55,(((IF(Data!$C$2&gt;0,(IF(OR(DC$5=Data!$F$2,DC$5=Data!$G$2,(IF(COUNTIF(Data!$A$2:$A$939,DC$7),DC$7=(VLOOKUP(DC$7,Data!$A$2:$A$852,1,FALSE)),0))),"H",IF(AND(DC$7&gt;=$J55,DC$7&lt;=$K55),($D55*(1-$P55)/$N55),0))),IF(AND(DC$7&gt;=$J55,DC$7&lt;=$K55),(($D55-$O55)/$N55),0))))),(((IF(Data!$C$2&gt;0,(IF(OR(DC$5=Data!$F$2,DC$5=Data!$G$2,(IF(COUNTIF(Data!$A$2:$A$939,DC$7),DC$7=(VLOOKUP(DC$7,Data!$A$2:$A$852,1,FALSE)),0))),"H",IF(AND(DC$7&gt;=$J55,DC$7&lt;=$L55),($D55*$P55/$M55),0))),IF(AND(DC$7&gt;=$J55,DC$7&lt;=$L55),(($D55*$P55)/$M55),0))))))</f>
        <v>0</v>
      </c>
      <c r="DD56" s="37">
        <f>IF(DD$7&gt;$L55,(((IF(Data!$C$2&gt;0,(IF(OR(DD$5=Data!$F$2,DD$5=Data!$G$2,(IF(COUNTIF(Data!$A$2:$A$939,DD$7),DD$7=(VLOOKUP(DD$7,Data!$A$2:$A$852,1,FALSE)),0))),"H",IF(AND(DD$7&gt;=$J55,DD$7&lt;=$K55),($D55*(1-$P55)/$N55),0))),IF(AND(DD$7&gt;=$J55,DD$7&lt;=$K55),(($D55-$O55)/$N55),0))))),(((IF(Data!$C$2&gt;0,(IF(OR(DD$5=Data!$F$2,DD$5=Data!$G$2,(IF(COUNTIF(Data!$A$2:$A$939,DD$7),DD$7=(VLOOKUP(DD$7,Data!$A$2:$A$852,1,FALSE)),0))),"H",IF(AND(DD$7&gt;=$J55,DD$7&lt;=$L55),($D55*$P55/$M55),0))),IF(AND(DD$7&gt;=$J55,DD$7&lt;=$L55),(($D55*$P55)/$M55),0))))))</f>
        <v>0</v>
      </c>
      <c r="DE56" s="37" t="str">
        <f>IF(DE$7&gt;$L55,(((IF(Data!$C$2&gt;0,(IF(OR(DE$5=Data!$F$2,DE$5=Data!$G$2,(IF(COUNTIF(Data!$A$2:$A$939,DE$7),DE$7=(VLOOKUP(DE$7,Data!$A$2:$A$852,1,FALSE)),0))),"H",IF(AND(DE$7&gt;=$J55,DE$7&lt;=$K55),($D55*(1-$P55)/$N55),0))),IF(AND(DE$7&gt;=$J55,DE$7&lt;=$K55),(($D55-$O55)/$N55),0))))),(((IF(Data!$C$2&gt;0,(IF(OR(DE$5=Data!$F$2,DE$5=Data!$G$2,(IF(COUNTIF(Data!$A$2:$A$939,DE$7),DE$7=(VLOOKUP(DE$7,Data!$A$2:$A$852,1,FALSE)),0))),"H",IF(AND(DE$7&gt;=$J55,DE$7&lt;=$L55),($D55*$P55/$M55),0))),IF(AND(DE$7&gt;=$J55,DE$7&lt;=$L55),(($D55*$P55)/$M55),0))))))</f>
        <v>H</v>
      </c>
      <c r="DF56" s="37" t="str">
        <f>IF(DF$7&gt;$L55,(((IF(Data!$C$2&gt;0,(IF(OR(DF$5=Data!$F$2,DF$5=Data!$G$2,(IF(COUNTIF(Data!$A$2:$A$939,DF$7),DF$7=(VLOOKUP(DF$7,Data!$A$2:$A$852,1,FALSE)),0))),"H",IF(AND(DF$7&gt;=$J55,DF$7&lt;=$K55),($D55*(1-$P55)/$N55),0))),IF(AND(DF$7&gt;=$J55,DF$7&lt;=$K55),(($D55-$O55)/$N55),0))))),(((IF(Data!$C$2&gt;0,(IF(OR(DF$5=Data!$F$2,DF$5=Data!$G$2,(IF(COUNTIF(Data!$A$2:$A$939,DF$7),DF$7=(VLOOKUP(DF$7,Data!$A$2:$A$852,1,FALSE)),0))),"H",IF(AND(DF$7&gt;=$J55,DF$7&lt;=$L55),($D55*$P55/$M55),0))),IF(AND(DF$7&gt;=$J55,DF$7&lt;=$L55),(($D55*$P55)/$M55),0))))))</f>
        <v>H</v>
      </c>
      <c r="DG56" s="37">
        <f>IF(DG$7&gt;$L55,(((IF(Data!$C$2&gt;0,(IF(OR(DG$5=Data!$F$2,DG$5=Data!$G$2,(IF(COUNTIF(Data!$A$2:$A$939,DG$7),DG$7=(VLOOKUP(DG$7,Data!$A$2:$A$852,1,FALSE)),0))),"H",IF(AND(DG$7&gt;=$J55,DG$7&lt;=$K55),($D55*(1-$P55)/$N55),0))),IF(AND(DG$7&gt;=$J55,DG$7&lt;=$K55),(($D55-$O55)/$N55),0))))),(((IF(Data!$C$2&gt;0,(IF(OR(DG$5=Data!$F$2,DG$5=Data!$G$2,(IF(COUNTIF(Data!$A$2:$A$939,DG$7),DG$7=(VLOOKUP(DG$7,Data!$A$2:$A$852,1,FALSE)),0))),"H",IF(AND(DG$7&gt;=$J55,DG$7&lt;=$L55),($D55*$P55/$M55),0))),IF(AND(DG$7&gt;=$J55,DG$7&lt;=$L55),(($D55*$P55)/$M55),0))))))</f>
        <v>0</v>
      </c>
      <c r="DH56" s="37">
        <f>IF(DH$7&gt;$L55,(((IF(Data!$C$2&gt;0,(IF(OR(DH$5=Data!$F$2,DH$5=Data!$G$2,(IF(COUNTIF(Data!$A$2:$A$939,DH$7),DH$7=(VLOOKUP(DH$7,Data!$A$2:$A$852,1,FALSE)),0))),"H",IF(AND(DH$7&gt;=$J55,DH$7&lt;=$K55),($D55*(1-$P55)/$N55),0))),IF(AND(DH$7&gt;=$J55,DH$7&lt;=$K55),(($D55-$O55)/$N55),0))))),(((IF(Data!$C$2&gt;0,(IF(OR(DH$5=Data!$F$2,DH$5=Data!$G$2,(IF(COUNTIF(Data!$A$2:$A$939,DH$7),DH$7=(VLOOKUP(DH$7,Data!$A$2:$A$852,1,FALSE)),0))),"H",IF(AND(DH$7&gt;=$J55,DH$7&lt;=$L55),($D55*$P55/$M55),0))),IF(AND(DH$7&gt;=$J55,DH$7&lt;=$L55),(($D55*$P55)/$M55),0))))))</f>
        <v>0</v>
      </c>
      <c r="DI56" s="37">
        <f>IF(DI$7&gt;$L55,(((IF(Data!$C$2&gt;0,(IF(OR(DI$5=Data!$F$2,DI$5=Data!$G$2,(IF(COUNTIF(Data!$A$2:$A$939,DI$7),DI$7=(VLOOKUP(DI$7,Data!$A$2:$A$852,1,FALSE)),0))),"H",IF(AND(DI$7&gt;=$J55,DI$7&lt;=$K55),($D55*(1-$P55)/$N55),0))),IF(AND(DI$7&gt;=$J55,DI$7&lt;=$K55),(($D55-$O55)/$N55),0))))),(((IF(Data!$C$2&gt;0,(IF(OR(DI$5=Data!$F$2,DI$5=Data!$G$2,(IF(COUNTIF(Data!$A$2:$A$939,DI$7),DI$7=(VLOOKUP(DI$7,Data!$A$2:$A$852,1,FALSE)),0))),"H",IF(AND(DI$7&gt;=$J55,DI$7&lt;=$L55),($D55*$P55/$M55),0))),IF(AND(DI$7&gt;=$J55,DI$7&lt;=$L55),(($D55*$P55)/$M55),0))))))</f>
        <v>0</v>
      </c>
      <c r="DJ56" s="37">
        <f>IF(DJ$7&gt;$L55,(((IF(Data!$C$2&gt;0,(IF(OR(DJ$5=Data!$F$2,DJ$5=Data!$G$2,(IF(COUNTIF(Data!$A$2:$A$939,DJ$7),DJ$7=(VLOOKUP(DJ$7,Data!$A$2:$A$852,1,FALSE)),0))),"H",IF(AND(DJ$7&gt;=$J55,DJ$7&lt;=$K55),($D55*(1-$P55)/$N55),0))),IF(AND(DJ$7&gt;=$J55,DJ$7&lt;=$K55),(($D55-$O55)/$N55),0))))),(((IF(Data!$C$2&gt;0,(IF(OR(DJ$5=Data!$F$2,DJ$5=Data!$G$2,(IF(COUNTIF(Data!$A$2:$A$939,DJ$7),DJ$7=(VLOOKUP(DJ$7,Data!$A$2:$A$852,1,FALSE)),0))),"H",IF(AND(DJ$7&gt;=$J55,DJ$7&lt;=$L55),($D55*$P55/$M55),0))),IF(AND(DJ$7&gt;=$J55,DJ$7&lt;=$L55),(($D55*$P55)/$M55),0))))))</f>
        <v>0</v>
      </c>
      <c r="DK56" s="37">
        <f>IF(DK$7&gt;$L55,(((IF(Data!$C$2&gt;0,(IF(OR(DK$5=Data!$F$2,DK$5=Data!$G$2,(IF(COUNTIF(Data!$A$2:$A$939,DK$7),DK$7=(VLOOKUP(DK$7,Data!$A$2:$A$852,1,FALSE)),0))),"H",IF(AND(DK$7&gt;=$J55,DK$7&lt;=$K55),($D55*(1-$P55)/$N55),0))),IF(AND(DK$7&gt;=$J55,DK$7&lt;=$K55),(($D55-$O55)/$N55),0))))),(((IF(Data!$C$2&gt;0,(IF(OR(DK$5=Data!$F$2,DK$5=Data!$G$2,(IF(COUNTIF(Data!$A$2:$A$939,DK$7),DK$7=(VLOOKUP(DK$7,Data!$A$2:$A$852,1,FALSE)),0))),"H",IF(AND(DK$7&gt;=$J55,DK$7&lt;=$L55),($D55*$P55/$M55),0))),IF(AND(DK$7&gt;=$J55,DK$7&lt;=$L55),(($D55*$P55)/$M55),0))))))</f>
        <v>0</v>
      </c>
      <c r="DL56" s="37" t="str">
        <f>IF(DL$7&gt;$L55,(((IF(Data!$C$2&gt;0,(IF(OR(DL$5=Data!$F$2,DL$5=Data!$G$2,(IF(COUNTIF(Data!$A$2:$A$939,DL$7),DL$7=(VLOOKUP(DL$7,Data!$A$2:$A$852,1,FALSE)),0))),"H",IF(AND(DL$7&gt;=$J55,DL$7&lt;=$K55),($D55*(1-$P55)/$N55),0))),IF(AND(DL$7&gt;=$J55,DL$7&lt;=$K55),(($D55-$O55)/$N55),0))))),(((IF(Data!$C$2&gt;0,(IF(OR(DL$5=Data!$F$2,DL$5=Data!$G$2,(IF(COUNTIF(Data!$A$2:$A$939,DL$7),DL$7=(VLOOKUP(DL$7,Data!$A$2:$A$852,1,FALSE)),0))),"H",IF(AND(DL$7&gt;=$J55,DL$7&lt;=$L55),($D55*$P55/$M55),0))),IF(AND(DL$7&gt;=$J55,DL$7&lt;=$L55),(($D55*$P55)/$M55),0))))))</f>
        <v>H</v>
      </c>
      <c r="DM56" s="37" t="str">
        <f>IF(DM$7&gt;$L55,(((IF(Data!$C$2&gt;0,(IF(OR(DM$5=Data!$F$2,DM$5=Data!$G$2,(IF(COUNTIF(Data!$A$2:$A$939,DM$7),DM$7=(VLOOKUP(DM$7,Data!$A$2:$A$852,1,FALSE)),0))),"H",IF(AND(DM$7&gt;=$J55,DM$7&lt;=$K55),($D55*(1-$P55)/$N55),0))),IF(AND(DM$7&gt;=$J55,DM$7&lt;=$K55),(($D55-$O55)/$N55),0))))),(((IF(Data!$C$2&gt;0,(IF(OR(DM$5=Data!$F$2,DM$5=Data!$G$2,(IF(COUNTIF(Data!$A$2:$A$939,DM$7),DM$7=(VLOOKUP(DM$7,Data!$A$2:$A$852,1,FALSE)),0))),"H",IF(AND(DM$7&gt;=$J55,DM$7&lt;=$L55),($D55*$P55/$M55),0))),IF(AND(DM$7&gt;=$J55,DM$7&lt;=$L55),(($D55*$P55)/$M55),0))))))</f>
        <v>H</v>
      </c>
      <c r="DN56" s="37">
        <f>IF(DN$7&gt;$L55,(((IF(Data!$C$2&gt;0,(IF(OR(DN$5=Data!$F$2,DN$5=Data!$G$2,(IF(COUNTIF(Data!$A$2:$A$939,DN$7),DN$7=(VLOOKUP(DN$7,Data!$A$2:$A$852,1,FALSE)),0))),"H",IF(AND(DN$7&gt;=$J55,DN$7&lt;=$K55),($D55*(1-$P55)/$N55),0))),IF(AND(DN$7&gt;=$J55,DN$7&lt;=$K55),(($D55-$O55)/$N55),0))))),(((IF(Data!$C$2&gt;0,(IF(OR(DN$5=Data!$F$2,DN$5=Data!$G$2,(IF(COUNTIF(Data!$A$2:$A$939,DN$7),DN$7=(VLOOKUP(DN$7,Data!$A$2:$A$852,1,FALSE)),0))),"H",IF(AND(DN$7&gt;=$J55,DN$7&lt;=$L55),($D55*$P55/$M55),0))),IF(AND(DN$7&gt;=$J55,DN$7&lt;=$L55),(($D55*$P55)/$M55),0))))))</f>
        <v>0</v>
      </c>
      <c r="DO56" s="37">
        <f>IF(DO$7&gt;$L55,(((IF(Data!$C$2&gt;0,(IF(OR(DO$5=Data!$F$2,DO$5=Data!$G$2,(IF(COUNTIF(Data!$A$2:$A$939,DO$7),DO$7=(VLOOKUP(DO$7,Data!$A$2:$A$852,1,FALSE)),0))),"H",IF(AND(DO$7&gt;=$J55,DO$7&lt;=$K55),($D55*(1-$P55)/$N55),0))),IF(AND(DO$7&gt;=$J55,DO$7&lt;=$K55),(($D55-$O55)/$N55),0))))),(((IF(Data!$C$2&gt;0,(IF(OR(DO$5=Data!$F$2,DO$5=Data!$G$2,(IF(COUNTIF(Data!$A$2:$A$939,DO$7),DO$7=(VLOOKUP(DO$7,Data!$A$2:$A$852,1,FALSE)),0))),"H",IF(AND(DO$7&gt;=$J55,DO$7&lt;=$L55),($D55*$P55/$M55),0))),IF(AND(DO$7&gt;=$J55,DO$7&lt;=$L55),(($D55*$P55)/$M55),0))))))</f>
        <v>0</v>
      </c>
      <c r="DP56" s="37">
        <f>IF(DP$7&gt;$L55,(((IF(Data!$C$2&gt;0,(IF(OR(DP$5=Data!$F$2,DP$5=Data!$G$2,(IF(COUNTIF(Data!$A$2:$A$939,DP$7),DP$7=(VLOOKUP(DP$7,Data!$A$2:$A$852,1,FALSE)),0))),"H",IF(AND(DP$7&gt;=$J55,DP$7&lt;=$K55),($D55*(1-$P55)/$N55),0))),IF(AND(DP$7&gt;=$J55,DP$7&lt;=$K55),(($D55-$O55)/$N55),0))))),(((IF(Data!$C$2&gt;0,(IF(OR(DP$5=Data!$F$2,DP$5=Data!$G$2,(IF(COUNTIF(Data!$A$2:$A$939,DP$7),DP$7=(VLOOKUP(DP$7,Data!$A$2:$A$852,1,FALSE)),0))),"H",IF(AND(DP$7&gt;=$J55,DP$7&lt;=$L55),($D55*$P55/$M55),0))),IF(AND(DP$7&gt;=$J55,DP$7&lt;=$L55),(($D55*$P55)/$M55),0))))))</f>
        <v>0</v>
      </c>
      <c r="DQ56" s="37">
        <f>IF(DQ$7&gt;$L55,(((IF(Data!$C$2&gt;0,(IF(OR(DQ$5=Data!$F$2,DQ$5=Data!$G$2,(IF(COUNTIF(Data!$A$2:$A$939,DQ$7),DQ$7=(VLOOKUP(DQ$7,Data!$A$2:$A$852,1,FALSE)),0))),"H",IF(AND(DQ$7&gt;=$J55,DQ$7&lt;=$K55),($D55*(1-$P55)/$N55),0))),IF(AND(DQ$7&gt;=$J55,DQ$7&lt;=$K55),(($D55-$O55)/$N55),0))))),(((IF(Data!$C$2&gt;0,(IF(OR(DQ$5=Data!$F$2,DQ$5=Data!$G$2,(IF(COUNTIF(Data!$A$2:$A$939,DQ$7),DQ$7=(VLOOKUP(DQ$7,Data!$A$2:$A$852,1,FALSE)),0))),"H",IF(AND(DQ$7&gt;=$J55,DQ$7&lt;=$L55),($D55*$P55/$M55),0))),IF(AND(DQ$7&gt;=$J55,DQ$7&lt;=$L55),(($D55*$P55)/$M55),0))))))</f>
        <v>0</v>
      </c>
      <c r="DR56" s="37">
        <f>IF(DR$7&gt;$L55,(((IF(Data!$C$2&gt;0,(IF(OR(DR$5=Data!$F$2,DR$5=Data!$G$2,(IF(COUNTIF(Data!$A$2:$A$939,DR$7),DR$7=(VLOOKUP(DR$7,Data!$A$2:$A$852,1,FALSE)),0))),"H",IF(AND(DR$7&gt;=$J55,DR$7&lt;=$K55),($D55*(1-$P55)/$N55),0))),IF(AND(DR$7&gt;=$J55,DR$7&lt;=$K55),(($D55-$O55)/$N55),0))))),(((IF(Data!$C$2&gt;0,(IF(OR(DR$5=Data!$F$2,DR$5=Data!$G$2,(IF(COUNTIF(Data!$A$2:$A$939,DR$7),DR$7=(VLOOKUP(DR$7,Data!$A$2:$A$852,1,FALSE)),0))),"H",IF(AND(DR$7&gt;=$J55,DR$7&lt;=$L55),($D55*$P55/$M55),0))),IF(AND(DR$7&gt;=$J55,DR$7&lt;=$L55),(($D55*$P55)/$M55),0))))))</f>
        <v>0</v>
      </c>
      <c r="DS56" s="37" t="str">
        <f>IF(DS$7&gt;$L55,(((IF(Data!$C$2&gt;0,(IF(OR(DS$5=Data!$F$2,DS$5=Data!$G$2,(IF(COUNTIF(Data!$A$2:$A$939,DS$7),DS$7=(VLOOKUP(DS$7,Data!$A$2:$A$852,1,FALSE)),0))),"H",IF(AND(DS$7&gt;=$J55,DS$7&lt;=$K55),($D55*(1-$P55)/$N55),0))),IF(AND(DS$7&gt;=$J55,DS$7&lt;=$K55),(($D55-$O55)/$N55),0))))),(((IF(Data!$C$2&gt;0,(IF(OR(DS$5=Data!$F$2,DS$5=Data!$G$2,(IF(COUNTIF(Data!$A$2:$A$939,DS$7),DS$7=(VLOOKUP(DS$7,Data!$A$2:$A$852,1,FALSE)),0))),"H",IF(AND(DS$7&gt;=$J55,DS$7&lt;=$L55),($D55*$P55/$M55),0))),IF(AND(DS$7&gt;=$J55,DS$7&lt;=$L55),(($D55*$P55)/$M55),0))))))</f>
        <v>H</v>
      </c>
      <c r="DT56" s="37" t="str">
        <f>IF(DT$7&gt;$L55,(((IF(Data!$C$2&gt;0,(IF(OR(DT$5=Data!$F$2,DT$5=Data!$G$2,(IF(COUNTIF(Data!$A$2:$A$939,DT$7),DT$7=(VLOOKUP(DT$7,Data!$A$2:$A$852,1,FALSE)),0))),"H",IF(AND(DT$7&gt;=$J55,DT$7&lt;=$K55),($D55*(1-$P55)/$N55),0))),IF(AND(DT$7&gt;=$J55,DT$7&lt;=$K55),(($D55-$O55)/$N55),0))))),(((IF(Data!$C$2&gt;0,(IF(OR(DT$5=Data!$F$2,DT$5=Data!$G$2,(IF(COUNTIF(Data!$A$2:$A$939,DT$7),DT$7=(VLOOKUP(DT$7,Data!$A$2:$A$852,1,FALSE)),0))),"H",IF(AND(DT$7&gt;=$J55,DT$7&lt;=$L55),($D55*$P55/$M55),0))),IF(AND(DT$7&gt;=$J55,DT$7&lt;=$L55),(($D55*$P55)/$M55),0))))))</f>
        <v>H</v>
      </c>
      <c r="DU56" s="37">
        <f>IF(DU$7&gt;$L55,(((IF(Data!$C$2&gt;0,(IF(OR(DU$5=Data!$F$2,DU$5=Data!$G$2,(IF(COUNTIF(Data!$A$2:$A$939,DU$7),DU$7=(VLOOKUP(DU$7,Data!$A$2:$A$852,1,FALSE)),0))),"H",IF(AND(DU$7&gt;=$J55,DU$7&lt;=$K55),($D55*(1-$P55)/$N55),0))),IF(AND(DU$7&gt;=$J55,DU$7&lt;=$K55),(($D55-$O55)/$N55),0))))),(((IF(Data!$C$2&gt;0,(IF(OR(DU$5=Data!$F$2,DU$5=Data!$G$2,(IF(COUNTIF(Data!$A$2:$A$939,DU$7),DU$7=(VLOOKUP(DU$7,Data!$A$2:$A$852,1,FALSE)),0))),"H",IF(AND(DU$7&gt;=$J55,DU$7&lt;=$L55),($D55*$P55/$M55),0))),IF(AND(DU$7&gt;=$J55,DU$7&lt;=$L55),(($D55*$P55)/$M55),0))))))</f>
        <v>0</v>
      </c>
      <c r="DV56" s="37">
        <f>IF(DV$7&gt;$L55,(((IF(Data!$C$2&gt;0,(IF(OR(DV$5=Data!$F$2,DV$5=Data!$G$2,(IF(COUNTIF(Data!$A$2:$A$939,DV$7),DV$7=(VLOOKUP(DV$7,Data!$A$2:$A$852,1,FALSE)),0))),"H",IF(AND(DV$7&gt;=$J55,DV$7&lt;=$K55),($D55*(1-$P55)/$N55),0))),IF(AND(DV$7&gt;=$J55,DV$7&lt;=$K55),(($D55-$O55)/$N55),0))))),(((IF(Data!$C$2&gt;0,(IF(OR(DV$5=Data!$F$2,DV$5=Data!$G$2,(IF(COUNTIF(Data!$A$2:$A$939,DV$7),DV$7=(VLOOKUP(DV$7,Data!$A$2:$A$852,1,FALSE)),0))),"H",IF(AND(DV$7&gt;=$J55,DV$7&lt;=$L55),($D55*$P55/$M55),0))),IF(AND(DV$7&gt;=$J55,DV$7&lt;=$L55),(($D55*$P55)/$M55),0))))))</f>
        <v>0</v>
      </c>
      <c r="DW56" s="37">
        <f>IF(DW$7&gt;$L55,(((IF(Data!$C$2&gt;0,(IF(OR(DW$5=Data!$F$2,DW$5=Data!$G$2,(IF(COUNTIF(Data!$A$2:$A$939,DW$7),DW$7=(VLOOKUP(DW$7,Data!$A$2:$A$852,1,FALSE)),0))),"H",IF(AND(DW$7&gt;=$J55,DW$7&lt;=$K55),($D55*(1-$P55)/$N55),0))),IF(AND(DW$7&gt;=$J55,DW$7&lt;=$K55),(($D55-$O55)/$N55),0))))),(((IF(Data!$C$2&gt;0,(IF(OR(DW$5=Data!$F$2,DW$5=Data!$G$2,(IF(COUNTIF(Data!$A$2:$A$939,DW$7),DW$7=(VLOOKUP(DW$7,Data!$A$2:$A$852,1,FALSE)),0))),"H",IF(AND(DW$7&gt;=$J55,DW$7&lt;=$L55),($D55*$P55/$M55),0))),IF(AND(DW$7&gt;=$J55,DW$7&lt;=$L55),(($D55*$P55)/$M55),0))))))</f>
        <v>0</v>
      </c>
      <c r="DX56" s="37">
        <f>IF(DX$7&gt;$L55,(((IF(Data!$C$2&gt;0,(IF(OR(DX$5=Data!$F$2,DX$5=Data!$G$2,(IF(COUNTIF(Data!$A$2:$A$939,DX$7),DX$7=(VLOOKUP(DX$7,Data!$A$2:$A$852,1,FALSE)),0))),"H",IF(AND(DX$7&gt;=$J55,DX$7&lt;=$K55),($D55*(1-$P55)/$N55),0))),IF(AND(DX$7&gt;=$J55,DX$7&lt;=$K55),(($D55-$O55)/$N55),0))))),(((IF(Data!$C$2&gt;0,(IF(OR(DX$5=Data!$F$2,DX$5=Data!$G$2,(IF(COUNTIF(Data!$A$2:$A$939,DX$7),DX$7=(VLOOKUP(DX$7,Data!$A$2:$A$852,1,FALSE)),0))),"H",IF(AND(DX$7&gt;=$J55,DX$7&lt;=$L55),($D55*$P55/$M55),0))),IF(AND(DX$7&gt;=$J55,DX$7&lt;=$L55),(($D55*$P55)/$M55),0))))))</f>
        <v>0</v>
      </c>
      <c r="DY56" s="37">
        <f>IF(DY$7&gt;$L55,(((IF(Data!$C$2&gt;0,(IF(OR(DY$5=Data!$F$2,DY$5=Data!$G$2,(IF(COUNTIF(Data!$A$2:$A$939,DY$7),DY$7=(VLOOKUP(DY$7,Data!$A$2:$A$852,1,FALSE)),0))),"H",IF(AND(DY$7&gt;=$J55,DY$7&lt;=$K55),($D55*(1-$P55)/$N55),0))),IF(AND(DY$7&gt;=$J55,DY$7&lt;=$K55),(($D55-$O55)/$N55),0))))),(((IF(Data!$C$2&gt;0,(IF(OR(DY$5=Data!$F$2,DY$5=Data!$G$2,(IF(COUNTIF(Data!$A$2:$A$939,DY$7),DY$7=(VLOOKUP(DY$7,Data!$A$2:$A$852,1,FALSE)),0))),"H",IF(AND(DY$7&gt;=$J55,DY$7&lt;=$L55),($D55*$P55/$M55),0))),IF(AND(DY$7&gt;=$J55,DY$7&lt;=$L55),(($D55*$P55)/$M55),0))))))</f>
        <v>0</v>
      </c>
      <c r="DZ56" s="37" t="str">
        <f>IF(DZ$7&gt;$L55,(((IF(Data!$C$2&gt;0,(IF(OR(DZ$5=Data!$F$2,DZ$5=Data!$G$2,(IF(COUNTIF(Data!$A$2:$A$939,DZ$7),DZ$7=(VLOOKUP(DZ$7,Data!$A$2:$A$852,1,FALSE)),0))),"H",IF(AND(DZ$7&gt;=$J55,DZ$7&lt;=$K55),($D55*(1-$P55)/$N55),0))),IF(AND(DZ$7&gt;=$J55,DZ$7&lt;=$K55),(($D55-$O55)/$N55),0))))),(((IF(Data!$C$2&gt;0,(IF(OR(DZ$5=Data!$F$2,DZ$5=Data!$G$2,(IF(COUNTIF(Data!$A$2:$A$939,DZ$7),DZ$7=(VLOOKUP(DZ$7,Data!$A$2:$A$852,1,FALSE)),0))),"H",IF(AND(DZ$7&gt;=$J55,DZ$7&lt;=$L55),($D55*$P55/$M55),0))),IF(AND(DZ$7&gt;=$J55,DZ$7&lt;=$L55),(($D55*$P55)/$M55),0))))))</f>
        <v>H</v>
      </c>
      <c r="EA56" s="37" t="str">
        <f>IF(EA$7&gt;$L55,(((IF(Data!$C$2&gt;0,(IF(OR(EA$5=Data!$F$2,EA$5=Data!$G$2,(IF(COUNTIF(Data!$A$2:$A$939,EA$7),EA$7=(VLOOKUP(EA$7,Data!$A$2:$A$852,1,FALSE)),0))),"H",IF(AND(EA$7&gt;=$J55,EA$7&lt;=$K55),($D55*(1-$P55)/$N55),0))),IF(AND(EA$7&gt;=$J55,EA$7&lt;=$K55),(($D55-$O55)/$N55),0))))),(((IF(Data!$C$2&gt;0,(IF(OR(EA$5=Data!$F$2,EA$5=Data!$G$2,(IF(COUNTIF(Data!$A$2:$A$939,EA$7),EA$7=(VLOOKUP(EA$7,Data!$A$2:$A$852,1,FALSE)),0))),"H",IF(AND(EA$7&gt;=$J55,EA$7&lt;=$L55),($D55*$P55/$M55),0))),IF(AND(EA$7&gt;=$J55,EA$7&lt;=$L55),(($D55*$P55)/$M55),0))))))</f>
        <v>H</v>
      </c>
      <c r="EB56" s="37">
        <f>IF(EB$7&gt;$L55,(((IF(Data!$C$2&gt;0,(IF(OR(EB$5=Data!$F$2,EB$5=Data!$G$2,(IF(COUNTIF(Data!$A$2:$A$939,EB$7),EB$7=(VLOOKUP(EB$7,Data!$A$2:$A$852,1,FALSE)),0))),"H",IF(AND(EB$7&gt;=$J55,EB$7&lt;=$K55),($D55*(1-$P55)/$N55),0))),IF(AND(EB$7&gt;=$J55,EB$7&lt;=$K55),(($D55-$O55)/$N55),0))))),(((IF(Data!$C$2&gt;0,(IF(OR(EB$5=Data!$F$2,EB$5=Data!$G$2,(IF(COUNTIF(Data!$A$2:$A$939,EB$7),EB$7=(VLOOKUP(EB$7,Data!$A$2:$A$852,1,FALSE)),0))),"H",IF(AND(EB$7&gt;=$J55,EB$7&lt;=$L55),($D55*$P55/$M55),0))),IF(AND(EB$7&gt;=$J55,EB$7&lt;=$L55),(($D55*$P55)/$M55),0))))))</f>
        <v>0</v>
      </c>
      <c r="EC56" s="37">
        <f>IF(EC$7&gt;$L55,(((IF(Data!$C$2&gt;0,(IF(OR(EC$5=Data!$F$2,EC$5=Data!$G$2,(IF(COUNTIF(Data!$A$2:$A$939,EC$7),EC$7=(VLOOKUP(EC$7,Data!$A$2:$A$852,1,FALSE)),0))),"H",IF(AND(EC$7&gt;=$J55,EC$7&lt;=$K55),($D55*(1-$P55)/$N55),0))),IF(AND(EC$7&gt;=$J55,EC$7&lt;=$K55),(($D55-$O55)/$N55),0))))),(((IF(Data!$C$2&gt;0,(IF(OR(EC$5=Data!$F$2,EC$5=Data!$G$2,(IF(COUNTIF(Data!$A$2:$A$939,EC$7),EC$7=(VLOOKUP(EC$7,Data!$A$2:$A$852,1,FALSE)),0))),"H",IF(AND(EC$7&gt;=$J55,EC$7&lt;=$L55),($D55*$P55/$M55),0))),IF(AND(EC$7&gt;=$J55,EC$7&lt;=$L55),(($D55*$P55)/$M55),0))))))</f>
        <v>0</v>
      </c>
      <c r="ED56" s="37">
        <f>IF(ED$7&gt;$L55,(((IF(Data!$C$2&gt;0,(IF(OR(ED$5=Data!$F$2,ED$5=Data!$G$2,(IF(COUNTIF(Data!$A$2:$A$939,ED$7),ED$7=(VLOOKUP(ED$7,Data!$A$2:$A$852,1,FALSE)),0))),"H",IF(AND(ED$7&gt;=$J55,ED$7&lt;=$K55),($D55*(1-$P55)/$N55),0))),IF(AND(ED$7&gt;=$J55,ED$7&lt;=$K55),(($D55-$O55)/$N55),0))))),(((IF(Data!$C$2&gt;0,(IF(OR(ED$5=Data!$F$2,ED$5=Data!$G$2,(IF(COUNTIF(Data!$A$2:$A$939,ED$7),ED$7=(VLOOKUP(ED$7,Data!$A$2:$A$852,1,FALSE)),0))),"H",IF(AND(ED$7&gt;=$J55,ED$7&lt;=$L55),($D55*$P55/$M55),0))),IF(AND(ED$7&gt;=$J55,ED$7&lt;=$L55),(($D55*$P55)/$M55),0))))))</f>
        <v>0</v>
      </c>
      <c r="EE56" s="37">
        <f>IF(EE$7&gt;$L55,(((IF(Data!$C$2&gt;0,(IF(OR(EE$5=Data!$F$2,EE$5=Data!$G$2,(IF(COUNTIF(Data!$A$2:$A$939,EE$7),EE$7=(VLOOKUP(EE$7,Data!$A$2:$A$852,1,FALSE)),0))),"H",IF(AND(EE$7&gt;=$J55,EE$7&lt;=$K55),($D55*(1-$P55)/$N55),0))),IF(AND(EE$7&gt;=$J55,EE$7&lt;=$K55),(($D55-$O55)/$N55),0))))),(((IF(Data!$C$2&gt;0,(IF(OR(EE$5=Data!$F$2,EE$5=Data!$G$2,(IF(COUNTIF(Data!$A$2:$A$939,EE$7),EE$7=(VLOOKUP(EE$7,Data!$A$2:$A$852,1,FALSE)),0))),"H",IF(AND(EE$7&gt;=$J55,EE$7&lt;=$L55),($D55*$P55/$M55),0))),IF(AND(EE$7&gt;=$J55,EE$7&lt;=$L55),(($D55*$P55)/$M55),0))))))</f>
        <v>0</v>
      </c>
      <c r="EF56" s="37">
        <f>IF(EF$7&gt;$L55,(((IF(Data!$C$2&gt;0,(IF(OR(EF$5=Data!$F$2,EF$5=Data!$G$2,(IF(COUNTIF(Data!$A$2:$A$939,EF$7),EF$7=(VLOOKUP(EF$7,Data!$A$2:$A$852,1,FALSE)),0))),"H",IF(AND(EF$7&gt;=$J55,EF$7&lt;=$K55),($D55*(1-$P55)/$N55),0))),IF(AND(EF$7&gt;=$J55,EF$7&lt;=$K55),(($D55-$O55)/$N55),0))))),(((IF(Data!$C$2&gt;0,(IF(OR(EF$5=Data!$F$2,EF$5=Data!$G$2,(IF(COUNTIF(Data!$A$2:$A$939,EF$7),EF$7=(VLOOKUP(EF$7,Data!$A$2:$A$852,1,FALSE)),0))),"H",IF(AND(EF$7&gt;=$J55,EF$7&lt;=$L55),($D55*$P55/$M55),0))),IF(AND(EF$7&gt;=$J55,EF$7&lt;=$L55),(($D55*$P55)/$M55),0))))))</f>
        <v>0</v>
      </c>
      <c r="EG56" s="37" t="str">
        <f>IF(EG$7&gt;$L55,(((IF(Data!$C$2&gt;0,(IF(OR(EG$5=Data!$F$2,EG$5=Data!$G$2,(IF(COUNTIF(Data!$A$2:$A$939,EG$7),EG$7=(VLOOKUP(EG$7,Data!$A$2:$A$852,1,FALSE)),0))),"H",IF(AND(EG$7&gt;=$J55,EG$7&lt;=$K55),($D55*(1-$P55)/$N55),0))),IF(AND(EG$7&gt;=$J55,EG$7&lt;=$K55),(($D55-$O55)/$N55),0))))),(((IF(Data!$C$2&gt;0,(IF(OR(EG$5=Data!$F$2,EG$5=Data!$G$2,(IF(COUNTIF(Data!$A$2:$A$939,EG$7),EG$7=(VLOOKUP(EG$7,Data!$A$2:$A$852,1,FALSE)),0))),"H",IF(AND(EG$7&gt;=$J55,EG$7&lt;=$L55),($D55*$P55/$M55),0))),IF(AND(EG$7&gt;=$J55,EG$7&lt;=$L55),(($D55*$P55)/$M55),0))))))</f>
        <v>H</v>
      </c>
      <c r="EH56" s="37" t="str">
        <f>IF(EH$7&gt;$L55,(((IF(Data!$C$2&gt;0,(IF(OR(EH$5=Data!$F$2,EH$5=Data!$G$2,(IF(COUNTIF(Data!$A$2:$A$939,EH$7),EH$7=(VLOOKUP(EH$7,Data!$A$2:$A$852,1,FALSE)),0))),"H",IF(AND(EH$7&gt;=$J55,EH$7&lt;=$K55),($D55*(1-$P55)/$N55),0))),IF(AND(EH$7&gt;=$J55,EH$7&lt;=$K55),(($D55-$O55)/$N55),0))))),(((IF(Data!$C$2&gt;0,(IF(OR(EH$5=Data!$F$2,EH$5=Data!$G$2,(IF(COUNTIF(Data!$A$2:$A$939,EH$7),EH$7=(VLOOKUP(EH$7,Data!$A$2:$A$852,1,FALSE)),0))),"H",IF(AND(EH$7&gt;=$J55,EH$7&lt;=$L55),($D55*$P55/$M55),0))),IF(AND(EH$7&gt;=$J55,EH$7&lt;=$L55),(($D55*$P55)/$M55),0))))))</f>
        <v>H</v>
      </c>
      <c r="EI56" s="37">
        <f>IF(EI$7&gt;$L55,(((IF(Data!$C$2&gt;0,(IF(OR(EI$5=Data!$F$2,EI$5=Data!$G$2,(IF(COUNTIF(Data!$A$2:$A$939,EI$7),EI$7=(VLOOKUP(EI$7,Data!$A$2:$A$852,1,FALSE)),0))),"H",IF(AND(EI$7&gt;=$J55,EI$7&lt;=$K55),($D55*(1-$P55)/$N55),0))),IF(AND(EI$7&gt;=$J55,EI$7&lt;=$K55),(($D55-$O55)/$N55),0))))),(((IF(Data!$C$2&gt;0,(IF(OR(EI$5=Data!$F$2,EI$5=Data!$G$2,(IF(COUNTIF(Data!$A$2:$A$939,EI$7),EI$7=(VLOOKUP(EI$7,Data!$A$2:$A$852,1,FALSE)),0))),"H",IF(AND(EI$7&gt;=$J55,EI$7&lt;=$L55),($D55*$P55/$M55),0))),IF(AND(EI$7&gt;=$J55,EI$7&lt;=$L55),(($D55*$P55)/$M55),0))))))</f>
        <v>0</v>
      </c>
      <c r="EJ56" s="37">
        <f>IF(EJ$7&gt;$L55,(((IF(Data!$C$2&gt;0,(IF(OR(EJ$5=Data!$F$2,EJ$5=Data!$G$2,(IF(COUNTIF(Data!$A$2:$A$939,EJ$7),EJ$7=(VLOOKUP(EJ$7,Data!$A$2:$A$852,1,FALSE)),0))),"H",IF(AND(EJ$7&gt;=$J55,EJ$7&lt;=$K55),($D55*(1-$P55)/$N55),0))),IF(AND(EJ$7&gt;=$J55,EJ$7&lt;=$K55),(($D55-$O55)/$N55),0))))),(((IF(Data!$C$2&gt;0,(IF(OR(EJ$5=Data!$F$2,EJ$5=Data!$G$2,(IF(COUNTIF(Data!$A$2:$A$939,EJ$7),EJ$7=(VLOOKUP(EJ$7,Data!$A$2:$A$852,1,FALSE)),0))),"H",IF(AND(EJ$7&gt;=$J55,EJ$7&lt;=$L55),($D55*$P55/$M55),0))),IF(AND(EJ$7&gt;=$J55,EJ$7&lt;=$L55),(($D55*$P55)/$M55),0))))))</f>
        <v>0</v>
      </c>
      <c r="EK56" s="37">
        <f>IF(EK$7&gt;$L55,(((IF(Data!$C$2&gt;0,(IF(OR(EK$5=Data!$F$2,EK$5=Data!$G$2,(IF(COUNTIF(Data!$A$2:$A$939,EK$7),EK$7=(VLOOKUP(EK$7,Data!$A$2:$A$852,1,FALSE)),0))),"H",IF(AND(EK$7&gt;=$J55,EK$7&lt;=$K55),($D55*(1-$P55)/$N55),0))),IF(AND(EK$7&gt;=$J55,EK$7&lt;=$K55),(($D55-$O55)/$N55),0))))),(((IF(Data!$C$2&gt;0,(IF(OR(EK$5=Data!$F$2,EK$5=Data!$G$2,(IF(COUNTIF(Data!$A$2:$A$939,EK$7),EK$7=(VLOOKUP(EK$7,Data!$A$2:$A$852,1,FALSE)),0))),"H",IF(AND(EK$7&gt;=$J55,EK$7&lt;=$L55),($D55*$P55/$M55),0))),IF(AND(EK$7&gt;=$J55,EK$7&lt;=$L55),(($D55*$P55)/$M55),0))))))</f>
        <v>0</v>
      </c>
      <c r="EL56" s="37">
        <f>IF(EL$7&gt;$L55,(((IF(Data!$C$2&gt;0,(IF(OR(EL$5=Data!$F$2,EL$5=Data!$G$2,(IF(COUNTIF(Data!$A$2:$A$939,EL$7),EL$7=(VLOOKUP(EL$7,Data!$A$2:$A$852,1,FALSE)),0))),"H",IF(AND(EL$7&gt;=$J55,EL$7&lt;=$K55),($D55*(1-$P55)/$N55),0))),IF(AND(EL$7&gt;=$J55,EL$7&lt;=$K55),(($D55-$O55)/$N55),0))))),(((IF(Data!$C$2&gt;0,(IF(OR(EL$5=Data!$F$2,EL$5=Data!$G$2,(IF(COUNTIF(Data!$A$2:$A$939,EL$7),EL$7=(VLOOKUP(EL$7,Data!$A$2:$A$852,1,FALSE)),0))),"H",IF(AND(EL$7&gt;=$J55,EL$7&lt;=$L55),($D55*$P55/$M55),0))),IF(AND(EL$7&gt;=$J55,EL$7&lt;=$L55),(($D55*$P55)/$M55),0))))))</f>
        <v>0</v>
      </c>
      <c r="EM56" s="37">
        <f>IF(EM$7&gt;$L55,(((IF(Data!$C$2&gt;0,(IF(OR(EM$5=Data!$F$2,EM$5=Data!$G$2,(IF(COUNTIF(Data!$A$2:$A$939,EM$7),EM$7=(VLOOKUP(EM$7,Data!$A$2:$A$852,1,FALSE)),0))),"H",IF(AND(EM$7&gt;=$J55,EM$7&lt;=$K55),($D55*(1-$P55)/$N55),0))),IF(AND(EM$7&gt;=$J55,EM$7&lt;=$K55),(($D55-$O55)/$N55),0))))),(((IF(Data!$C$2&gt;0,(IF(OR(EM$5=Data!$F$2,EM$5=Data!$G$2,(IF(COUNTIF(Data!$A$2:$A$939,EM$7),EM$7=(VLOOKUP(EM$7,Data!$A$2:$A$852,1,FALSE)),0))),"H",IF(AND(EM$7&gt;=$J55,EM$7&lt;=$L55),($D55*$P55/$M55),0))),IF(AND(EM$7&gt;=$J55,EM$7&lt;=$L55),(($D55*$P55)/$M55),0))))))</f>
        <v>0</v>
      </c>
      <c r="EN56" s="37" t="str">
        <f>IF(EN$7&gt;$L55,(((IF(Data!$C$2&gt;0,(IF(OR(EN$5=Data!$F$2,EN$5=Data!$G$2,(IF(COUNTIF(Data!$A$2:$A$939,EN$7),EN$7=(VLOOKUP(EN$7,Data!$A$2:$A$852,1,FALSE)),0))),"H",IF(AND(EN$7&gt;=$J55,EN$7&lt;=$K55),($D55*(1-$P55)/$N55),0))),IF(AND(EN$7&gt;=$J55,EN$7&lt;=$K55),(($D55-$O55)/$N55),0))))),(((IF(Data!$C$2&gt;0,(IF(OR(EN$5=Data!$F$2,EN$5=Data!$G$2,(IF(COUNTIF(Data!$A$2:$A$939,EN$7),EN$7=(VLOOKUP(EN$7,Data!$A$2:$A$852,1,FALSE)),0))),"H",IF(AND(EN$7&gt;=$J55,EN$7&lt;=$L55),($D55*$P55/$M55),0))),IF(AND(EN$7&gt;=$J55,EN$7&lt;=$L55),(($D55*$P55)/$M55),0))))))</f>
        <v>H</v>
      </c>
      <c r="EO56" s="38" t="str">
        <f>IF(EO$7&gt;$L55,(((IF(Data!$C$2&gt;0,(IF(OR(EO$5=Data!$F$2,EO$5=Data!$G$2,(IF(COUNTIF(Data!$A$2:$A$939,EO$7),EO$7=(VLOOKUP(EO$7,Data!$A$2:$A$852,1,FALSE)),0))),"H",IF(AND(EO$7&gt;=$J55,EO$7&lt;=$K55),($D55*(1-$P55)/$N55),0))),IF(AND(EO$7&gt;=$J55,EO$7&lt;=$K55),(($D55-$O55)/$N55),0))))),(((IF(Data!$C$2&gt;0,(IF(OR(EO$5=Data!$F$2,EO$5=Data!$G$2,(IF(COUNTIF(Data!$A$2:$A$939,EO$7),EO$7=(VLOOKUP(EO$7,Data!$A$2:$A$852,1,FALSE)),0))),"H",IF(AND(EO$7&gt;=$J55,EO$7&lt;=$L55),($D55*$P55/$M55),0))),IF(AND(EO$7&gt;=$J55,EO$7&lt;=$L55),(($D55*$P55)/$M55),0))))))</f>
        <v>H</v>
      </c>
      <c r="EP56" s="8" t="s">
        <v>48</v>
      </c>
      <c r="EQ56" s="18">
        <f>SUM(T56:EO56)-D55</f>
        <v>0</v>
      </c>
    </row>
    <row r="57" spans="1:147" ht="30" customHeight="1" thickTop="1">
      <c r="A57" s="370"/>
      <c r="B57" s="368"/>
      <c r="C57" s="368"/>
      <c r="D57" s="346"/>
      <c r="E57" s="350"/>
      <c r="F57" s="350"/>
      <c r="G57" s="348">
        <f>IF(F57&gt;0,(IF(E57&gt;0,IF(Data!$C$2&gt;0,((NETWORKDAYS.INTL(E57,F57,Data!$C$2,Data!$A$2:$A$1242))),((F57-E57)+1)),0)),0)</f>
        <v>0</v>
      </c>
      <c r="H57" s="346">
        <f>I57*D57</f>
        <v>0</v>
      </c>
      <c r="I57" s="362">
        <f>IF(G57&gt;0,((IF(AND(E57&lt;=$EJ$3,F57&gt;=$EJ$3),(IF(Data!$C$2&gt;0,NETWORKDAYS.INTL(E57,$EJ$3,Data!$C$2,Data!$A$2:$A$1231),$EJ$3-E57)),IF(F57&lt;=$EJ$3,G57,0)))/G57),0)</f>
        <v>0</v>
      </c>
      <c r="J57" s="350"/>
      <c r="K57" s="350">
        <f>IF(AND(P57&lt;1,P57&gt;0,J57&gt;0),ROUND((((1-P57)*(F57-E57)+$EJ$3)),0),0)</f>
        <v>0</v>
      </c>
      <c r="L57" s="350">
        <f>IF(K57&gt;=$EJ$3,$EJ$3,K57)</f>
        <v>0</v>
      </c>
      <c r="M57" s="348">
        <f>IF(L57&gt;0,(IF(J57&gt;0,IF(Data!$C$2&gt;0,((NETWORKDAYS.INTL(J57,L57,Data!$C$2,Data!$A$2:$A$1242))),((L57-J57)+1)),0)),0)</f>
        <v>0</v>
      </c>
      <c r="N57" s="348">
        <f>IF(P57=1,0,IF(L57&gt;0,(IF(J57&gt;0,IF(Data!$C$2&gt;0,(((NETWORKDAYS.INTL($EJ$3,K57,Data!$C$2,Data!$A$2:$A$1242)))-1),((-$EJ$3+K57))),0)),0))</f>
        <v>0</v>
      </c>
      <c r="O57" s="346">
        <f>P57*D57</f>
        <v>0</v>
      </c>
      <c r="P57" s="362"/>
      <c r="Q57" s="344">
        <f>IF(K57&gt;0,F57-K57,0)</f>
        <v>0</v>
      </c>
      <c r="R57" s="346">
        <f>IF(K57&gt;0,O57-H57,0)</f>
        <v>0</v>
      </c>
      <c r="S57" s="341">
        <f>IF(P57&gt;0,P57-I57,0)</f>
        <v>0</v>
      </c>
      <c r="T57" s="33">
        <f>IF(Data!$C$2&gt;0,(IF(OR(T$5=Data!$F$2,T$5=Data!$G$2,(IF(COUNTIF(Data!$A$2:$A$939,T$7),T$7=(VLOOKUP(T$7,Data!$A$2:$A$852,1,FALSE)),0))),"H",IF(AND(T$7&gt;=$E57,T$7&lt;=$F57),($D57/$G57),0))),IF(AND(T$7&gt;=$E57,T$7&lt;=$F57),($D57/$G57),0))</f>
        <v>0</v>
      </c>
      <c r="U57" s="34">
        <f>IF(Data!$C$2&gt;0,(IF(OR(U$5=Data!$F$2,U$5=Data!$G$2,(IF(COUNTIF(Data!$A$2:$A$939,U$7),U$7=(VLOOKUP(U$7,Data!$A$2:$A$852,1,FALSE)),0))),"H",IF(AND(U$7&gt;=$E57,U$7&lt;=$F57),($D57/$G57),0))),IF(AND(U$7&gt;=$E57,U$7&lt;=$F57),($D57/$G57),0))</f>
        <v>0</v>
      </c>
      <c r="V57" s="34">
        <f>IF(Data!$C$2&gt;0,(IF(OR(V$5=Data!$F$2,V$5=Data!$G$2,(IF(COUNTIF(Data!$A$2:$A$939,V$7),V$7=(VLOOKUP(V$7,Data!$A$2:$A$852,1,FALSE)),0))),"H",IF(AND(V$7&gt;=$E57,V$7&lt;=$F57),($D57/$G57),0))),IF(AND(V$7&gt;=$E57,V$7&lt;=$F57),($D57/$G57),0))</f>
        <v>0</v>
      </c>
      <c r="W57" s="34">
        <f>IF(Data!$C$2&gt;0,(IF(OR(W$5=Data!$F$2,W$5=Data!$G$2,(IF(COUNTIF(Data!$A$2:$A$939,W$7),W$7=(VLOOKUP(W$7,Data!$A$2:$A$852,1,FALSE)),0))),"H",IF(AND(W$7&gt;=$E57,W$7&lt;=$F57),($D57/$G57),0))),IF(AND(W$7&gt;=$E57,W$7&lt;=$F57),($D57/$G57),0))</f>
        <v>0</v>
      </c>
      <c r="X57" s="34">
        <f>IF(Data!$C$2&gt;0,(IF(OR(X$5=Data!$F$2,X$5=Data!$G$2,(IF(COUNTIF(Data!$A$2:$A$939,X$7),X$7=(VLOOKUP(X$7,Data!$A$2:$A$852,1,FALSE)),0))),"H",IF(AND(X$7&gt;=$E57,X$7&lt;=$F57),($D57/$G57),0))),IF(AND(X$7&gt;=$E57,X$7&lt;=$F57),($D57/$G57),0))</f>
        <v>0</v>
      </c>
      <c r="Y57" s="34" t="str">
        <f>IF(Data!$C$2&gt;0,(IF(OR(Y$5=Data!$F$2,Y$5=Data!$G$2,(IF(COUNTIF(Data!$A$2:$A$939,Y$7),Y$7=(VLOOKUP(Y$7,Data!$A$2:$A$852,1,FALSE)),0))),"H",IF(AND(Y$7&gt;=$E57,Y$7&lt;=$F57),($D57/$G57),0))),IF(AND(Y$7&gt;=$E57,Y$7&lt;=$F57),($D57/$G57),0))</f>
        <v>H</v>
      </c>
      <c r="Z57" s="34" t="str">
        <f>IF(Data!$C$2&gt;0,(IF(OR(Z$5=Data!$F$2,Z$5=Data!$G$2,(IF(COUNTIF(Data!$A$2:$A$939,Z$7),Z$7=(VLOOKUP(Z$7,Data!$A$2:$A$852,1,FALSE)),0))),"H",IF(AND(Z$7&gt;=$E57,Z$7&lt;=$F57),($D57/$G57),0))),IF(AND(Z$7&gt;=$E57,Z$7&lt;=$F57),($D57/$G57),0))</f>
        <v>H</v>
      </c>
      <c r="AA57" s="34">
        <f>IF(Data!$C$2&gt;0,(IF(OR(AA$5=Data!$F$2,AA$5=Data!$G$2,(IF(COUNTIF(Data!$A$2:$A$939,AA$7),AA$7=(VLOOKUP(AA$7,Data!$A$2:$A$852,1,FALSE)),0))),"H",IF(AND(AA$7&gt;=$E57,AA$7&lt;=$F57),($D57/$G57),0))),IF(AND(AA$7&gt;=$E57,AA$7&lt;=$F57),($D57/$G57),0))</f>
        <v>0</v>
      </c>
      <c r="AB57" s="34">
        <f>IF(Data!$C$2&gt;0,(IF(OR(AB$5=Data!$F$2,AB$5=Data!$G$2,(IF(COUNTIF(Data!$A$2:$A$939,AB$7),AB$7=(VLOOKUP(AB$7,Data!$A$2:$A$852,1,FALSE)),0))),"H",IF(AND(AB$7&gt;=$E57,AB$7&lt;=$F57),($D57/$G57),0))),IF(AND(AB$7&gt;=$E57,AB$7&lt;=$F57),($D57/$G57),0))</f>
        <v>0</v>
      </c>
      <c r="AC57" s="34">
        <f>IF(Data!$C$2&gt;0,(IF(OR(AC$5=Data!$F$2,AC$5=Data!$G$2,(IF(COUNTIF(Data!$A$2:$A$939,AC$7),AC$7=(VLOOKUP(AC$7,Data!$A$2:$A$852,1,FALSE)),0))),"H",IF(AND(AC$7&gt;=$E57,AC$7&lt;=$F57),($D57/$G57),0))),IF(AND(AC$7&gt;=$E57,AC$7&lt;=$F57),($D57/$G57),0))</f>
        <v>0</v>
      </c>
      <c r="AD57" s="34">
        <f>IF(Data!$C$2&gt;0,(IF(OR(AD$5=Data!$F$2,AD$5=Data!$G$2,(IF(COUNTIF(Data!$A$2:$A$939,AD$7),AD$7=(VLOOKUP(AD$7,Data!$A$2:$A$852,1,FALSE)),0))),"H",IF(AND(AD$7&gt;=$E57,AD$7&lt;=$F57),($D57/$G57),0))),IF(AND(AD$7&gt;=$E57,AD$7&lt;=$F57),($D57/$G57),0))</f>
        <v>0</v>
      </c>
      <c r="AE57" s="34">
        <f>IF(Data!$C$2&gt;0,(IF(OR(AE$5=Data!$F$2,AE$5=Data!$G$2,(IF(COUNTIF(Data!$A$2:$A$939,AE$7),AE$7=(VLOOKUP(AE$7,Data!$A$2:$A$852,1,FALSE)),0))),"H",IF(AND(AE$7&gt;=$E57,AE$7&lt;=$F57),($D57/$G57),0))),IF(AND(AE$7&gt;=$E57,AE$7&lt;=$F57),($D57/$G57),0))</f>
        <v>0</v>
      </c>
      <c r="AF57" s="34" t="str">
        <f>IF(Data!$C$2&gt;0,(IF(OR(AF$5=Data!$F$2,AF$5=Data!$G$2,(IF(COUNTIF(Data!$A$2:$A$939,AF$7),AF$7=(VLOOKUP(AF$7,Data!$A$2:$A$852,1,FALSE)),0))),"H",IF(AND(AF$7&gt;=$E57,AF$7&lt;=$F57),($D57/$G57),0))),IF(AND(AF$7&gt;=$E57,AF$7&lt;=$F57),($D57/$G57),0))</f>
        <v>H</v>
      </c>
      <c r="AG57" s="34" t="str">
        <f>IF(Data!$C$2&gt;0,(IF(OR(AG$5=Data!$F$2,AG$5=Data!$G$2,(IF(COUNTIF(Data!$A$2:$A$939,AG$7),AG$7=(VLOOKUP(AG$7,Data!$A$2:$A$852,1,FALSE)),0))),"H",IF(AND(AG$7&gt;=$E57,AG$7&lt;=$F57),($D57/$G57),0))),IF(AND(AG$7&gt;=$E57,AG$7&lt;=$F57),($D57/$G57),0))</f>
        <v>H</v>
      </c>
      <c r="AH57" s="34">
        <f>IF(Data!$C$2&gt;0,(IF(OR(AH$5=Data!$F$2,AH$5=Data!$G$2,(IF(COUNTIF(Data!$A$2:$A$939,AH$7),AH$7=(VLOOKUP(AH$7,Data!$A$2:$A$852,1,FALSE)),0))),"H",IF(AND(AH$7&gt;=$E57,AH$7&lt;=$F57),($D57/$G57),0))),IF(AND(AH$7&gt;=$E57,AH$7&lt;=$F57),($D57/$G57),0))</f>
        <v>0</v>
      </c>
      <c r="AI57" s="34">
        <f>IF(Data!$C$2&gt;0,(IF(OR(AI$5=Data!$F$2,AI$5=Data!$G$2,(IF(COUNTIF(Data!$A$2:$A$939,AI$7),AI$7=(VLOOKUP(AI$7,Data!$A$2:$A$852,1,FALSE)),0))),"H",IF(AND(AI$7&gt;=$E57,AI$7&lt;=$F57),($D57/$G57),0))),IF(AND(AI$7&gt;=$E57,AI$7&lt;=$F57),($D57/$G57),0))</f>
        <v>0</v>
      </c>
      <c r="AJ57" s="34">
        <f>IF(Data!$C$2&gt;0,(IF(OR(AJ$5=Data!$F$2,AJ$5=Data!$G$2,(IF(COUNTIF(Data!$A$2:$A$939,AJ$7),AJ$7=(VLOOKUP(AJ$7,Data!$A$2:$A$852,1,FALSE)),0))),"H",IF(AND(AJ$7&gt;=$E57,AJ$7&lt;=$F57),($D57/$G57),0))),IF(AND(AJ$7&gt;=$E57,AJ$7&lt;=$F57),($D57/$G57),0))</f>
        <v>0</v>
      </c>
      <c r="AK57" s="34">
        <f>IF(Data!$C$2&gt;0,(IF(OR(AK$5=Data!$F$2,AK$5=Data!$G$2,(IF(COUNTIF(Data!$A$2:$A$939,AK$7),AK$7=(VLOOKUP(AK$7,Data!$A$2:$A$852,1,FALSE)),0))),"H",IF(AND(AK$7&gt;=$E57,AK$7&lt;=$F57),($D57/$G57),0))),IF(AND(AK$7&gt;=$E57,AK$7&lt;=$F57),($D57/$G57),0))</f>
        <v>0</v>
      </c>
      <c r="AL57" s="34">
        <f>IF(Data!$C$2&gt;0,(IF(OR(AL$5=Data!$F$2,AL$5=Data!$G$2,(IF(COUNTIF(Data!$A$2:$A$939,AL$7),AL$7=(VLOOKUP(AL$7,Data!$A$2:$A$852,1,FALSE)),0))),"H",IF(AND(AL$7&gt;=$E57,AL$7&lt;=$F57),($D57/$G57),0))),IF(AND(AL$7&gt;=$E57,AL$7&lt;=$F57),($D57/$G57),0))</f>
        <v>0</v>
      </c>
      <c r="AM57" s="34" t="str">
        <f>IF(Data!$C$2&gt;0,(IF(OR(AM$5=Data!$F$2,AM$5=Data!$G$2,(IF(COUNTIF(Data!$A$2:$A$939,AM$7),AM$7=(VLOOKUP(AM$7,Data!$A$2:$A$852,1,FALSE)),0))),"H",IF(AND(AM$7&gt;=$E57,AM$7&lt;=$F57),($D57/$G57),0))),IF(AND(AM$7&gt;=$E57,AM$7&lt;=$F57),($D57/$G57),0))</f>
        <v>H</v>
      </c>
      <c r="AN57" s="34" t="str">
        <f>IF(Data!$C$2&gt;0,(IF(OR(AN$5=Data!$F$2,AN$5=Data!$G$2,(IF(COUNTIF(Data!$A$2:$A$939,AN$7),AN$7=(VLOOKUP(AN$7,Data!$A$2:$A$852,1,FALSE)),0))),"H",IF(AND(AN$7&gt;=$E57,AN$7&lt;=$F57),($D57/$G57),0))),IF(AND(AN$7&gt;=$E57,AN$7&lt;=$F57),($D57/$G57),0))</f>
        <v>H</v>
      </c>
      <c r="AO57" s="34">
        <f>IF(Data!$C$2&gt;0,(IF(OR(AO$5=Data!$F$2,AO$5=Data!$G$2,(IF(COUNTIF(Data!$A$2:$A$939,AO$7),AO$7=(VLOOKUP(AO$7,Data!$A$2:$A$852,1,FALSE)),0))),"H",IF(AND(AO$7&gt;=$E57,AO$7&lt;=$F57),($D57/$G57),0))),IF(AND(AO$7&gt;=$E57,AO$7&lt;=$F57),($D57/$G57),0))</f>
        <v>0</v>
      </c>
      <c r="AP57" s="34">
        <f>IF(Data!$C$2&gt;0,(IF(OR(AP$5=Data!$F$2,AP$5=Data!$G$2,(IF(COUNTIF(Data!$A$2:$A$939,AP$7),AP$7=(VLOOKUP(AP$7,Data!$A$2:$A$852,1,FALSE)),0))),"H",IF(AND(AP$7&gt;=$E57,AP$7&lt;=$F57),($D57/$G57),0))),IF(AND(AP$7&gt;=$E57,AP$7&lt;=$F57),($D57/$G57),0))</f>
        <v>0</v>
      </c>
      <c r="AQ57" s="34">
        <f>IF(Data!$C$2&gt;0,(IF(OR(AQ$5=Data!$F$2,AQ$5=Data!$G$2,(IF(COUNTIF(Data!$A$2:$A$939,AQ$7),AQ$7=(VLOOKUP(AQ$7,Data!$A$2:$A$852,1,FALSE)),0))),"H",IF(AND(AQ$7&gt;=$E57,AQ$7&lt;=$F57),($D57/$G57),0))),IF(AND(AQ$7&gt;=$E57,AQ$7&lt;=$F57),($D57/$G57),0))</f>
        <v>0</v>
      </c>
      <c r="AR57" s="34">
        <f>IF(Data!$C$2&gt;0,(IF(OR(AR$5=Data!$F$2,AR$5=Data!$G$2,(IF(COUNTIF(Data!$A$2:$A$939,AR$7),AR$7=(VLOOKUP(AR$7,Data!$A$2:$A$852,1,FALSE)),0))),"H",IF(AND(AR$7&gt;=$E57,AR$7&lt;=$F57),($D57/$G57),0))),IF(AND(AR$7&gt;=$E57,AR$7&lt;=$F57),($D57/$G57),0))</f>
        <v>0</v>
      </c>
      <c r="AS57" s="34">
        <f>IF(Data!$C$2&gt;0,(IF(OR(AS$5=Data!$F$2,AS$5=Data!$G$2,(IF(COUNTIF(Data!$A$2:$A$939,AS$7),AS$7=(VLOOKUP(AS$7,Data!$A$2:$A$852,1,FALSE)),0))),"H",IF(AND(AS$7&gt;=$E57,AS$7&lt;=$F57),($D57/$G57),0))),IF(AND(AS$7&gt;=$E57,AS$7&lt;=$F57),($D57/$G57),0))</f>
        <v>0</v>
      </c>
      <c r="AT57" s="34" t="str">
        <f>IF(Data!$C$2&gt;0,(IF(OR(AT$5=Data!$F$2,AT$5=Data!$G$2,(IF(COUNTIF(Data!$A$2:$A$939,AT$7),AT$7=(VLOOKUP(AT$7,Data!$A$2:$A$852,1,FALSE)),0))),"H",IF(AND(AT$7&gt;=$E57,AT$7&lt;=$F57),($D57/$G57),0))),IF(AND(AT$7&gt;=$E57,AT$7&lt;=$F57),($D57/$G57),0))</f>
        <v>H</v>
      </c>
      <c r="AU57" s="34" t="str">
        <f>IF(Data!$C$2&gt;0,(IF(OR(AU$5=Data!$F$2,AU$5=Data!$G$2,(IF(COUNTIF(Data!$A$2:$A$939,AU$7),AU$7=(VLOOKUP(AU$7,Data!$A$2:$A$852,1,FALSE)),0))),"H",IF(AND(AU$7&gt;=$E57,AU$7&lt;=$F57),($D57/$G57),0))),IF(AND(AU$7&gt;=$E57,AU$7&lt;=$F57),($D57/$G57),0))</f>
        <v>H</v>
      </c>
      <c r="AV57" s="34">
        <f>IF(Data!$C$2&gt;0,(IF(OR(AV$5=Data!$F$2,AV$5=Data!$G$2,(IF(COUNTIF(Data!$A$2:$A$939,AV$7),AV$7=(VLOOKUP(AV$7,Data!$A$2:$A$852,1,FALSE)),0))),"H",IF(AND(AV$7&gt;=$E57,AV$7&lt;=$F57),($D57/$G57),0))),IF(AND(AV$7&gt;=$E57,AV$7&lt;=$F57),($D57/$G57),0))</f>
        <v>0</v>
      </c>
      <c r="AW57" s="34">
        <f>IF(Data!$C$2&gt;0,(IF(OR(AW$5=Data!$F$2,AW$5=Data!$G$2,(IF(COUNTIF(Data!$A$2:$A$939,AW$7),AW$7=(VLOOKUP(AW$7,Data!$A$2:$A$852,1,FALSE)),0))),"H",IF(AND(AW$7&gt;=$E57,AW$7&lt;=$F57),($D57/$G57),0))),IF(AND(AW$7&gt;=$E57,AW$7&lt;=$F57),($D57/$G57),0))</f>
        <v>0</v>
      </c>
      <c r="AX57" s="34">
        <f>IF(Data!$C$2&gt;0,(IF(OR(AX$5=Data!$F$2,AX$5=Data!$G$2,(IF(COUNTIF(Data!$A$2:$A$939,AX$7),AX$7=(VLOOKUP(AX$7,Data!$A$2:$A$852,1,FALSE)),0))),"H",IF(AND(AX$7&gt;=$E57,AX$7&lt;=$F57),($D57/$G57),0))),IF(AND(AX$7&gt;=$E57,AX$7&lt;=$F57),($D57/$G57),0))</f>
        <v>0</v>
      </c>
      <c r="AY57" s="34">
        <f>IF(Data!$C$2&gt;0,(IF(OR(AY$5=Data!$F$2,AY$5=Data!$G$2,(IF(COUNTIF(Data!$A$2:$A$939,AY$7),AY$7=(VLOOKUP(AY$7,Data!$A$2:$A$852,1,FALSE)),0))),"H",IF(AND(AY$7&gt;=$E57,AY$7&lt;=$F57),($D57/$G57),0))),IF(AND(AY$7&gt;=$E57,AY$7&lt;=$F57),($D57/$G57),0))</f>
        <v>0</v>
      </c>
      <c r="AZ57" s="34">
        <f>IF(Data!$C$2&gt;0,(IF(OR(AZ$5=Data!$F$2,AZ$5=Data!$G$2,(IF(COUNTIF(Data!$A$2:$A$939,AZ$7),AZ$7=(VLOOKUP(AZ$7,Data!$A$2:$A$852,1,FALSE)),0))),"H",IF(AND(AZ$7&gt;=$E57,AZ$7&lt;=$F57),($D57/$G57),0))),IF(AND(AZ$7&gt;=$E57,AZ$7&lt;=$F57),($D57/$G57),0))</f>
        <v>0</v>
      </c>
      <c r="BA57" s="34" t="str">
        <f>IF(Data!$C$2&gt;0,(IF(OR(BA$5=Data!$F$2,BA$5=Data!$G$2,(IF(COUNTIF(Data!$A$2:$A$939,BA$7),BA$7=(VLOOKUP(BA$7,Data!$A$2:$A$852,1,FALSE)),0))),"H",IF(AND(BA$7&gt;=$E57,BA$7&lt;=$F57),($D57/$G57),0))),IF(AND(BA$7&gt;=$E57,BA$7&lt;=$F57),($D57/$G57),0))</f>
        <v>H</v>
      </c>
      <c r="BB57" s="34" t="str">
        <f>IF(Data!$C$2&gt;0,(IF(OR(BB$5=Data!$F$2,BB$5=Data!$G$2,(IF(COUNTIF(Data!$A$2:$A$939,BB$7),BB$7=(VLOOKUP(BB$7,Data!$A$2:$A$852,1,FALSE)),0))),"H",IF(AND(BB$7&gt;=$E57,BB$7&lt;=$F57),($D57/$G57),0))),IF(AND(BB$7&gt;=$E57,BB$7&lt;=$F57),($D57/$G57),0))</f>
        <v>H</v>
      </c>
      <c r="BC57" s="34">
        <f>IF(Data!$C$2&gt;0,(IF(OR(BC$5=Data!$F$2,BC$5=Data!$G$2,(IF(COUNTIF(Data!$A$2:$A$939,BC$7),BC$7=(VLOOKUP(BC$7,Data!$A$2:$A$852,1,FALSE)),0))),"H",IF(AND(BC$7&gt;=$E57,BC$7&lt;=$F57),($D57/$G57),0))),IF(AND(BC$7&gt;=$E57,BC$7&lt;=$F57),($D57/$G57),0))</f>
        <v>0</v>
      </c>
      <c r="BD57" s="34">
        <f>IF(Data!$C$2&gt;0,(IF(OR(BD$5=Data!$F$2,BD$5=Data!$G$2,(IF(COUNTIF(Data!$A$2:$A$939,BD$7),BD$7=(VLOOKUP(BD$7,Data!$A$2:$A$852,1,FALSE)),0))),"H",IF(AND(BD$7&gt;=$E57,BD$7&lt;=$F57),($D57/$G57),0))),IF(AND(BD$7&gt;=$E57,BD$7&lt;=$F57),($D57/$G57),0))</f>
        <v>0</v>
      </c>
      <c r="BE57" s="34">
        <f>IF(Data!$C$2&gt;0,(IF(OR(BE$5=Data!$F$2,BE$5=Data!$G$2,(IF(COUNTIF(Data!$A$2:$A$939,BE$7),BE$7=(VLOOKUP(BE$7,Data!$A$2:$A$852,1,FALSE)),0))),"H",IF(AND(BE$7&gt;=$E57,BE$7&lt;=$F57),($D57/$G57),0))),IF(AND(BE$7&gt;=$E57,BE$7&lt;=$F57),($D57/$G57),0))</f>
        <v>0</v>
      </c>
      <c r="BF57" s="34">
        <f>IF(Data!$C$2&gt;0,(IF(OR(BF$5=Data!$F$2,BF$5=Data!$G$2,(IF(COUNTIF(Data!$A$2:$A$939,BF$7),BF$7=(VLOOKUP(BF$7,Data!$A$2:$A$852,1,FALSE)),0))),"H",IF(AND(BF$7&gt;=$E57,BF$7&lt;=$F57),($D57/$G57),0))),IF(AND(BF$7&gt;=$E57,BF$7&lt;=$F57),($D57/$G57),0))</f>
        <v>0</v>
      </c>
      <c r="BG57" s="34">
        <f>IF(Data!$C$2&gt;0,(IF(OR(BG$5=Data!$F$2,BG$5=Data!$G$2,(IF(COUNTIF(Data!$A$2:$A$939,BG$7),BG$7=(VLOOKUP(BG$7,Data!$A$2:$A$852,1,FALSE)),0))),"H",IF(AND(BG$7&gt;=$E57,BG$7&lt;=$F57),($D57/$G57),0))),IF(AND(BG$7&gt;=$E57,BG$7&lt;=$F57),($D57/$G57),0))</f>
        <v>0</v>
      </c>
      <c r="BH57" s="34" t="str">
        <f>IF(Data!$C$2&gt;0,(IF(OR(BH$5=Data!$F$2,BH$5=Data!$G$2,(IF(COUNTIF(Data!$A$2:$A$939,BH$7),BH$7=(VLOOKUP(BH$7,Data!$A$2:$A$852,1,FALSE)),0))),"H",IF(AND(BH$7&gt;=$E57,BH$7&lt;=$F57),($D57/$G57),0))),IF(AND(BH$7&gt;=$E57,BH$7&lt;=$F57),($D57/$G57),0))</f>
        <v>H</v>
      </c>
      <c r="BI57" s="34" t="str">
        <f>IF(Data!$C$2&gt;0,(IF(OR(BI$5=Data!$F$2,BI$5=Data!$G$2,(IF(COUNTIF(Data!$A$2:$A$939,BI$7),BI$7=(VLOOKUP(BI$7,Data!$A$2:$A$852,1,FALSE)),0))),"H",IF(AND(BI$7&gt;=$E57,BI$7&lt;=$F57),($D57/$G57),0))),IF(AND(BI$7&gt;=$E57,BI$7&lt;=$F57),($D57/$G57),0))</f>
        <v>H</v>
      </c>
      <c r="BJ57" s="34">
        <f>IF(Data!$C$2&gt;0,(IF(OR(BJ$5=Data!$F$2,BJ$5=Data!$G$2,(IF(COUNTIF(Data!$A$2:$A$939,BJ$7),BJ$7=(VLOOKUP(BJ$7,Data!$A$2:$A$852,1,FALSE)),0))),"H",IF(AND(BJ$7&gt;=$E57,BJ$7&lt;=$F57),($D57/$G57),0))),IF(AND(BJ$7&gt;=$E57,BJ$7&lt;=$F57),($D57/$G57),0))</f>
        <v>0</v>
      </c>
      <c r="BK57" s="34">
        <f>IF(Data!$C$2&gt;0,(IF(OR(BK$5=Data!$F$2,BK$5=Data!$G$2,(IF(COUNTIF(Data!$A$2:$A$939,BK$7),BK$7=(VLOOKUP(BK$7,Data!$A$2:$A$852,1,FALSE)),0))),"H",IF(AND(BK$7&gt;=$E57,BK$7&lt;=$F57),($D57/$G57),0))),IF(AND(BK$7&gt;=$E57,BK$7&lt;=$F57),($D57/$G57),0))</f>
        <v>0</v>
      </c>
      <c r="BL57" s="34">
        <f>IF(Data!$C$2&gt;0,(IF(OR(BL$5=Data!$F$2,BL$5=Data!$G$2,(IF(COUNTIF(Data!$A$2:$A$939,BL$7),BL$7=(VLOOKUP(BL$7,Data!$A$2:$A$852,1,FALSE)),0))),"H",IF(AND(BL$7&gt;=$E57,BL$7&lt;=$F57),($D57/$G57),0))),IF(AND(BL$7&gt;=$E57,BL$7&lt;=$F57),($D57/$G57),0))</f>
        <v>0</v>
      </c>
      <c r="BM57" s="34">
        <f>IF(Data!$C$2&gt;0,(IF(OR(BM$5=Data!$F$2,BM$5=Data!$G$2,(IF(COUNTIF(Data!$A$2:$A$939,BM$7),BM$7=(VLOOKUP(BM$7,Data!$A$2:$A$852,1,FALSE)),0))),"H",IF(AND(BM$7&gt;=$E57,BM$7&lt;=$F57),($D57/$G57),0))),IF(AND(BM$7&gt;=$E57,BM$7&lt;=$F57),($D57/$G57),0))</f>
        <v>0</v>
      </c>
      <c r="BN57" s="34">
        <f>IF(Data!$C$2&gt;0,(IF(OR(BN$5=Data!$F$2,BN$5=Data!$G$2,(IF(COUNTIF(Data!$A$2:$A$939,BN$7),BN$7=(VLOOKUP(BN$7,Data!$A$2:$A$852,1,FALSE)),0))),"H",IF(AND(BN$7&gt;=$E57,BN$7&lt;=$F57),($D57/$G57),0))),IF(AND(BN$7&gt;=$E57,BN$7&lt;=$F57),($D57/$G57),0))</f>
        <v>0</v>
      </c>
      <c r="BO57" s="34" t="str">
        <f>IF(Data!$C$2&gt;0,(IF(OR(BO$5=Data!$F$2,BO$5=Data!$G$2,(IF(COUNTIF(Data!$A$2:$A$939,BO$7),BO$7=(VLOOKUP(BO$7,Data!$A$2:$A$852,1,FALSE)),0))),"H",IF(AND(BO$7&gt;=$E57,BO$7&lt;=$F57),($D57/$G57),0))),IF(AND(BO$7&gt;=$E57,BO$7&lt;=$F57),($D57/$G57),0))</f>
        <v>H</v>
      </c>
      <c r="BP57" s="34" t="str">
        <f>IF(Data!$C$2&gt;0,(IF(OR(BP$5=Data!$F$2,BP$5=Data!$G$2,(IF(COUNTIF(Data!$A$2:$A$939,BP$7),BP$7=(VLOOKUP(BP$7,Data!$A$2:$A$852,1,FALSE)),0))),"H",IF(AND(BP$7&gt;=$E57,BP$7&lt;=$F57),($D57/$G57),0))),IF(AND(BP$7&gt;=$E57,BP$7&lt;=$F57),($D57/$G57),0))</f>
        <v>H</v>
      </c>
      <c r="BQ57" s="34">
        <f>IF(Data!$C$2&gt;0,(IF(OR(BQ$5=Data!$F$2,BQ$5=Data!$G$2,(IF(COUNTIF(Data!$A$2:$A$939,BQ$7),BQ$7=(VLOOKUP(BQ$7,Data!$A$2:$A$852,1,FALSE)),0))),"H",IF(AND(BQ$7&gt;=$E57,BQ$7&lt;=$F57),($D57/$G57),0))),IF(AND(BQ$7&gt;=$E57,BQ$7&lt;=$F57),($D57/$G57),0))</f>
        <v>0</v>
      </c>
      <c r="BR57" s="34">
        <f>IF(Data!$C$2&gt;0,(IF(OR(BR$5=Data!$F$2,BR$5=Data!$G$2,(IF(COUNTIF(Data!$A$2:$A$939,BR$7),BR$7=(VLOOKUP(BR$7,Data!$A$2:$A$852,1,FALSE)),0))),"H",IF(AND(BR$7&gt;=$E57,BR$7&lt;=$F57),($D57/$G57),0))),IF(AND(BR$7&gt;=$E57,BR$7&lt;=$F57),($D57/$G57),0))</f>
        <v>0</v>
      </c>
      <c r="BS57" s="34">
        <f>IF(Data!$C$2&gt;0,(IF(OR(BS$5=Data!$F$2,BS$5=Data!$G$2,(IF(COUNTIF(Data!$A$2:$A$939,BS$7),BS$7=(VLOOKUP(BS$7,Data!$A$2:$A$852,1,FALSE)),0))),"H",IF(AND(BS$7&gt;=$E57,BS$7&lt;=$F57),($D57/$G57),0))),IF(AND(BS$7&gt;=$E57,BS$7&lt;=$F57),($D57/$G57),0))</f>
        <v>0</v>
      </c>
      <c r="BT57" s="34">
        <f>IF(Data!$C$2&gt;0,(IF(OR(BT$5=Data!$F$2,BT$5=Data!$G$2,(IF(COUNTIF(Data!$A$2:$A$939,BT$7),BT$7=(VLOOKUP(BT$7,Data!$A$2:$A$852,1,FALSE)),0))),"H",IF(AND(BT$7&gt;=$E57,BT$7&lt;=$F57),($D57/$G57),0))),IF(AND(BT$7&gt;=$E57,BT$7&lt;=$F57),($D57/$G57),0))</f>
        <v>0</v>
      </c>
      <c r="BU57" s="34">
        <f>IF(Data!$C$2&gt;0,(IF(OR(BU$5=Data!$F$2,BU$5=Data!$G$2,(IF(COUNTIF(Data!$A$2:$A$939,BU$7),BU$7=(VLOOKUP(BU$7,Data!$A$2:$A$852,1,FALSE)),0))),"H",IF(AND(BU$7&gt;=$E57,BU$7&lt;=$F57),($D57/$G57),0))),IF(AND(BU$7&gt;=$E57,BU$7&lt;=$F57),($D57/$G57),0))</f>
        <v>0</v>
      </c>
      <c r="BV57" s="34" t="str">
        <f>IF(Data!$C$2&gt;0,(IF(OR(BV$5=Data!$F$2,BV$5=Data!$G$2,(IF(COUNTIF(Data!$A$2:$A$939,BV$7),BV$7=(VLOOKUP(BV$7,Data!$A$2:$A$852,1,FALSE)),0))),"H",IF(AND(BV$7&gt;=$E57,BV$7&lt;=$F57),($D57/$G57),0))),IF(AND(BV$7&gt;=$E57,BV$7&lt;=$F57),($D57/$G57),0))</f>
        <v>H</v>
      </c>
      <c r="BW57" s="34" t="str">
        <f>IF(Data!$C$2&gt;0,(IF(OR(BW$5=Data!$F$2,BW$5=Data!$G$2,(IF(COUNTIF(Data!$A$2:$A$939,BW$7),BW$7=(VLOOKUP(BW$7,Data!$A$2:$A$852,1,FALSE)),0))),"H",IF(AND(BW$7&gt;=$E57,BW$7&lt;=$F57),($D57/$G57),0))),IF(AND(BW$7&gt;=$E57,BW$7&lt;=$F57),($D57/$G57),0))</f>
        <v>H</v>
      </c>
      <c r="BX57" s="34">
        <f>IF(Data!$C$2&gt;0,(IF(OR(BX$5=Data!$F$2,BX$5=Data!$G$2,(IF(COUNTIF(Data!$A$2:$A$939,BX$7),BX$7=(VLOOKUP(BX$7,Data!$A$2:$A$852,1,FALSE)),0))),"H",IF(AND(BX$7&gt;=$E57,BX$7&lt;=$F57),($D57/$G57),0))),IF(AND(BX$7&gt;=$E57,BX$7&lt;=$F57),($D57/$G57),0))</f>
        <v>0</v>
      </c>
      <c r="BY57" s="34">
        <f>IF(Data!$C$2&gt;0,(IF(OR(BY$5=Data!$F$2,BY$5=Data!$G$2,(IF(COUNTIF(Data!$A$2:$A$939,BY$7),BY$7=(VLOOKUP(BY$7,Data!$A$2:$A$852,1,FALSE)),0))),"H",IF(AND(BY$7&gt;=$E57,BY$7&lt;=$F57),($D57/$G57),0))),IF(AND(BY$7&gt;=$E57,BY$7&lt;=$F57),($D57/$G57),0))</f>
        <v>0</v>
      </c>
      <c r="BZ57" s="34">
        <f>IF(Data!$C$2&gt;0,(IF(OR(BZ$5=Data!$F$2,BZ$5=Data!$G$2,(IF(COUNTIF(Data!$A$2:$A$939,BZ$7),BZ$7=(VLOOKUP(BZ$7,Data!$A$2:$A$852,1,FALSE)),0))),"H",IF(AND(BZ$7&gt;=$E57,BZ$7&lt;=$F57),($D57/$G57),0))),IF(AND(BZ$7&gt;=$E57,BZ$7&lt;=$F57),($D57/$G57),0))</f>
        <v>0</v>
      </c>
      <c r="CA57" s="34">
        <f>IF(Data!$C$2&gt;0,(IF(OR(CA$5=Data!$F$2,CA$5=Data!$G$2,(IF(COUNTIF(Data!$A$2:$A$939,CA$7),CA$7=(VLOOKUP(CA$7,Data!$A$2:$A$852,1,FALSE)),0))),"H",IF(AND(CA$7&gt;=$E57,CA$7&lt;=$F57),($D57/$G57),0))),IF(AND(CA$7&gt;=$E57,CA$7&lt;=$F57),($D57/$G57),0))</f>
        <v>0</v>
      </c>
      <c r="CB57" s="34">
        <f>IF(Data!$C$2&gt;0,(IF(OR(CB$5=Data!$F$2,CB$5=Data!$G$2,(IF(COUNTIF(Data!$A$2:$A$939,CB$7),CB$7=(VLOOKUP(CB$7,Data!$A$2:$A$852,1,FALSE)),0))),"H",IF(AND(CB$7&gt;=$E57,CB$7&lt;=$F57),($D57/$G57),0))),IF(AND(CB$7&gt;=$E57,CB$7&lt;=$F57),($D57/$G57),0))</f>
        <v>0</v>
      </c>
      <c r="CC57" s="34" t="str">
        <f>IF(Data!$C$2&gt;0,(IF(OR(CC$5=Data!$F$2,CC$5=Data!$G$2,(IF(COUNTIF(Data!$A$2:$A$939,CC$7),CC$7=(VLOOKUP(CC$7,Data!$A$2:$A$852,1,FALSE)),0))),"H",IF(AND(CC$7&gt;=$E57,CC$7&lt;=$F57),($D57/$G57),0))),IF(AND(CC$7&gt;=$E57,CC$7&lt;=$F57),($D57/$G57),0))</f>
        <v>H</v>
      </c>
      <c r="CD57" s="34" t="str">
        <f>IF(Data!$C$2&gt;0,(IF(OR(CD$5=Data!$F$2,CD$5=Data!$G$2,(IF(COUNTIF(Data!$A$2:$A$939,CD$7),CD$7=(VLOOKUP(CD$7,Data!$A$2:$A$852,1,FALSE)),0))),"H",IF(AND(CD$7&gt;=$E57,CD$7&lt;=$F57),($D57/$G57),0))),IF(AND(CD$7&gt;=$E57,CD$7&lt;=$F57),($D57/$G57),0))</f>
        <v>H</v>
      </c>
      <c r="CE57" s="34">
        <f>IF(Data!$C$2&gt;0,(IF(OR(CE$5=Data!$F$2,CE$5=Data!$G$2,(IF(COUNTIF(Data!$A$2:$A$939,CE$7),CE$7=(VLOOKUP(CE$7,Data!$A$2:$A$852,1,FALSE)),0))),"H",IF(AND(CE$7&gt;=$E57,CE$7&lt;=$F57),($D57/$G57),0))),IF(AND(CE$7&gt;=$E57,CE$7&lt;=$F57),($D57/$G57),0))</f>
        <v>0</v>
      </c>
      <c r="CF57" s="34">
        <f>IF(Data!$C$2&gt;0,(IF(OR(CF$5=Data!$F$2,CF$5=Data!$G$2,(IF(COUNTIF(Data!$A$2:$A$939,CF$7),CF$7=(VLOOKUP(CF$7,Data!$A$2:$A$852,1,FALSE)),0))),"H",IF(AND(CF$7&gt;=$E57,CF$7&lt;=$F57),($D57/$G57),0))),IF(AND(CF$7&gt;=$E57,CF$7&lt;=$F57),($D57/$G57),0))</f>
        <v>0</v>
      </c>
      <c r="CG57" s="34">
        <f>IF(Data!$C$2&gt;0,(IF(OR(CG$5=Data!$F$2,CG$5=Data!$G$2,(IF(COUNTIF(Data!$A$2:$A$939,CG$7),CG$7=(VLOOKUP(CG$7,Data!$A$2:$A$852,1,FALSE)),0))),"H",IF(AND(CG$7&gt;=$E57,CG$7&lt;=$F57),($D57/$G57),0))),IF(AND(CG$7&gt;=$E57,CG$7&lt;=$F57),($D57/$G57),0))</f>
        <v>0</v>
      </c>
      <c r="CH57" s="34">
        <f>IF(Data!$C$2&gt;0,(IF(OR(CH$5=Data!$F$2,CH$5=Data!$G$2,(IF(COUNTIF(Data!$A$2:$A$939,CH$7),CH$7=(VLOOKUP(CH$7,Data!$A$2:$A$852,1,FALSE)),0))),"H",IF(AND(CH$7&gt;=$E57,CH$7&lt;=$F57),($D57/$G57),0))),IF(AND(CH$7&gt;=$E57,CH$7&lt;=$F57),($D57/$G57),0))</f>
        <v>0</v>
      </c>
      <c r="CI57" s="34">
        <f>IF(Data!$C$2&gt;0,(IF(OR(CI$5=Data!$F$2,CI$5=Data!$G$2,(IF(COUNTIF(Data!$A$2:$A$939,CI$7),CI$7=(VLOOKUP(CI$7,Data!$A$2:$A$852,1,FALSE)),0))),"H",IF(AND(CI$7&gt;=$E57,CI$7&lt;=$F57),($D57/$G57),0))),IF(AND(CI$7&gt;=$E57,CI$7&lt;=$F57),($D57/$G57),0))</f>
        <v>0</v>
      </c>
      <c r="CJ57" s="34" t="str">
        <f>IF(Data!$C$2&gt;0,(IF(OR(CJ$5=Data!$F$2,CJ$5=Data!$G$2,(IF(COUNTIF(Data!$A$2:$A$939,CJ$7),CJ$7=(VLOOKUP(CJ$7,Data!$A$2:$A$852,1,FALSE)),0))),"H",IF(AND(CJ$7&gt;=$E57,CJ$7&lt;=$F57),($D57/$G57),0))),IF(AND(CJ$7&gt;=$E57,CJ$7&lt;=$F57),($D57/$G57),0))</f>
        <v>H</v>
      </c>
      <c r="CK57" s="34" t="str">
        <f>IF(Data!$C$2&gt;0,(IF(OR(CK$5=Data!$F$2,CK$5=Data!$G$2,(IF(COUNTIF(Data!$A$2:$A$939,CK$7),CK$7=(VLOOKUP(CK$7,Data!$A$2:$A$852,1,FALSE)),0))),"H",IF(AND(CK$7&gt;=$E57,CK$7&lt;=$F57),($D57/$G57),0))),IF(AND(CK$7&gt;=$E57,CK$7&lt;=$F57),($D57/$G57),0))</f>
        <v>H</v>
      </c>
      <c r="CL57" s="34">
        <f>IF(Data!$C$2&gt;0,(IF(OR(CL$5=Data!$F$2,CL$5=Data!$G$2,(IF(COUNTIF(Data!$A$2:$A$939,CL$7),CL$7=(VLOOKUP(CL$7,Data!$A$2:$A$852,1,FALSE)),0))),"H",IF(AND(CL$7&gt;=$E57,CL$7&lt;=$F57),($D57/$G57),0))),IF(AND(CL$7&gt;=$E57,CL$7&lt;=$F57),($D57/$G57),0))</f>
        <v>0</v>
      </c>
      <c r="CM57" s="34">
        <f>IF(Data!$C$2&gt;0,(IF(OR(CM$5=Data!$F$2,CM$5=Data!$G$2,(IF(COUNTIF(Data!$A$2:$A$939,CM$7),CM$7=(VLOOKUP(CM$7,Data!$A$2:$A$852,1,FALSE)),0))),"H",IF(AND(CM$7&gt;=$E57,CM$7&lt;=$F57),($D57/$G57),0))),IF(AND(CM$7&gt;=$E57,CM$7&lt;=$F57),($D57/$G57),0))</f>
        <v>0</v>
      </c>
      <c r="CN57" s="34">
        <f>IF(Data!$C$2&gt;0,(IF(OR(CN$5=Data!$F$2,CN$5=Data!$G$2,(IF(COUNTIF(Data!$A$2:$A$939,CN$7),CN$7=(VLOOKUP(CN$7,Data!$A$2:$A$852,1,FALSE)),0))),"H",IF(AND(CN$7&gt;=$E57,CN$7&lt;=$F57),($D57/$G57),0))),IF(AND(CN$7&gt;=$E57,CN$7&lt;=$F57),($D57/$G57),0))</f>
        <v>0</v>
      </c>
      <c r="CO57" s="34">
        <f>IF(Data!$C$2&gt;0,(IF(OR(CO$5=Data!$F$2,CO$5=Data!$G$2,(IF(COUNTIF(Data!$A$2:$A$939,CO$7),CO$7=(VLOOKUP(CO$7,Data!$A$2:$A$852,1,FALSE)),0))),"H",IF(AND(CO$7&gt;=$E57,CO$7&lt;=$F57),($D57/$G57),0))),IF(AND(CO$7&gt;=$E57,CO$7&lt;=$F57),($D57/$G57),0))</f>
        <v>0</v>
      </c>
      <c r="CP57" s="34">
        <f>IF(Data!$C$2&gt;0,(IF(OR(CP$5=Data!$F$2,CP$5=Data!$G$2,(IF(COUNTIF(Data!$A$2:$A$939,CP$7),CP$7=(VLOOKUP(CP$7,Data!$A$2:$A$852,1,FALSE)),0))),"H",IF(AND(CP$7&gt;=$E57,CP$7&lt;=$F57),($D57/$G57),0))),IF(AND(CP$7&gt;=$E57,CP$7&lt;=$F57),($D57/$G57),0))</f>
        <v>0</v>
      </c>
      <c r="CQ57" s="34" t="str">
        <f>IF(Data!$C$2&gt;0,(IF(OR(CQ$5=Data!$F$2,CQ$5=Data!$G$2,(IF(COUNTIF(Data!$A$2:$A$939,CQ$7),CQ$7=(VLOOKUP(CQ$7,Data!$A$2:$A$852,1,FALSE)),0))),"H",IF(AND(CQ$7&gt;=$E57,CQ$7&lt;=$F57),($D57/$G57),0))),IF(AND(CQ$7&gt;=$E57,CQ$7&lt;=$F57),($D57/$G57),0))</f>
        <v>H</v>
      </c>
      <c r="CR57" s="34" t="str">
        <f>IF(Data!$C$2&gt;0,(IF(OR(CR$5=Data!$F$2,CR$5=Data!$G$2,(IF(COUNTIF(Data!$A$2:$A$939,CR$7),CR$7=(VLOOKUP(CR$7,Data!$A$2:$A$852,1,FALSE)),0))),"H",IF(AND(CR$7&gt;=$E57,CR$7&lt;=$F57),($D57/$G57),0))),IF(AND(CR$7&gt;=$E57,CR$7&lt;=$F57),($D57/$G57),0))</f>
        <v>H</v>
      </c>
      <c r="CS57" s="34">
        <f>IF(Data!$C$2&gt;0,(IF(OR(CS$5=Data!$F$2,CS$5=Data!$G$2,(IF(COUNTIF(Data!$A$2:$A$939,CS$7),CS$7=(VLOOKUP(CS$7,Data!$A$2:$A$852,1,FALSE)),0))),"H",IF(AND(CS$7&gt;=$E57,CS$7&lt;=$F57),($D57/$G57),0))),IF(AND(CS$7&gt;=$E57,CS$7&lt;=$F57),($D57/$G57),0))</f>
        <v>0</v>
      </c>
      <c r="CT57" s="34">
        <f>IF(Data!$C$2&gt;0,(IF(OR(CT$5=Data!$F$2,CT$5=Data!$G$2,(IF(COUNTIF(Data!$A$2:$A$939,CT$7),CT$7=(VLOOKUP(CT$7,Data!$A$2:$A$852,1,FALSE)),0))),"H",IF(AND(CT$7&gt;=$E57,CT$7&lt;=$F57),($D57/$G57),0))),IF(AND(CT$7&gt;=$E57,CT$7&lt;=$F57),($D57/$G57),0))</f>
        <v>0</v>
      </c>
      <c r="CU57" s="34">
        <f>IF(Data!$C$2&gt;0,(IF(OR(CU$5=Data!$F$2,CU$5=Data!$G$2,(IF(COUNTIF(Data!$A$2:$A$939,CU$7),CU$7=(VLOOKUP(CU$7,Data!$A$2:$A$852,1,FALSE)),0))),"H",IF(AND(CU$7&gt;=$E57,CU$7&lt;=$F57),($D57/$G57),0))),IF(AND(CU$7&gt;=$E57,CU$7&lt;=$F57),($D57/$G57),0))</f>
        <v>0</v>
      </c>
      <c r="CV57" s="34">
        <f>IF(Data!$C$2&gt;0,(IF(OR(CV$5=Data!$F$2,CV$5=Data!$G$2,(IF(COUNTIF(Data!$A$2:$A$939,CV$7),CV$7=(VLOOKUP(CV$7,Data!$A$2:$A$852,1,FALSE)),0))),"H",IF(AND(CV$7&gt;=$E57,CV$7&lt;=$F57),($D57/$G57),0))),IF(AND(CV$7&gt;=$E57,CV$7&lt;=$F57),($D57/$G57),0))</f>
        <v>0</v>
      </c>
      <c r="CW57" s="34">
        <f>IF(Data!$C$2&gt;0,(IF(OR(CW$5=Data!$F$2,CW$5=Data!$G$2,(IF(COUNTIF(Data!$A$2:$A$939,CW$7),CW$7=(VLOOKUP(CW$7,Data!$A$2:$A$852,1,FALSE)),0))),"H",IF(AND(CW$7&gt;=$E57,CW$7&lt;=$F57),($D57/$G57),0))),IF(AND(CW$7&gt;=$E57,CW$7&lt;=$F57),($D57/$G57),0))</f>
        <v>0</v>
      </c>
      <c r="CX57" s="34" t="str">
        <f>IF(Data!$C$2&gt;0,(IF(OR(CX$5=Data!$F$2,CX$5=Data!$G$2,(IF(COUNTIF(Data!$A$2:$A$939,CX$7),CX$7=(VLOOKUP(CX$7,Data!$A$2:$A$852,1,FALSE)),0))),"H",IF(AND(CX$7&gt;=$E57,CX$7&lt;=$F57),($D57/$G57),0))),IF(AND(CX$7&gt;=$E57,CX$7&lt;=$F57),($D57/$G57),0))</f>
        <v>H</v>
      </c>
      <c r="CY57" s="34" t="str">
        <f>IF(Data!$C$2&gt;0,(IF(OR(CY$5=Data!$F$2,CY$5=Data!$G$2,(IF(COUNTIF(Data!$A$2:$A$939,CY$7),CY$7=(VLOOKUP(CY$7,Data!$A$2:$A$852,1,FALSE)),0))),"H",IF(AND(CY$7&gt;=$E57,CY$7&lt;=$F57),($D57/$G57),0))),IF(AND(CY$7&gt;=$E57,CY$7&lt;=$F57),($D57/$G57),0))</f>
        <v>H</v>
      </c>
      <c r="CZ57" s="34">
        <f>IF(Data!$C$2&gt;0,(IF(OR(CZ$5=Data!$F$2,CZ$5=Data!$G$2,(IF(COUNTIF(Data!$A$2:$A$939,CZ$7),CZ$7=(VLOOKUP(CZ$7,Data!$A$2:$A$852,1,FALSE)),0))),"H",IF(AND(CZ$7&gt;=$E57,CZ$7&lt;=$F57),($D57/$G57),0))),IF(AND(CZ$7&gt;=$E57,CZ$7&lt;=$F57),($D57/$G57),0))</f>
        <v>0</v>
      </c>
      <c r="DA57" s="34">
        <f>IF(Data!$C$2&gt;0,(IF(OR(DA$5=Data!$F$2,DA$5=Data!$G$2,(IF(COUNTIF(Data!$A$2:$A$939,DA$7),DA$7=(VLOOKUP(DA$7,Data!$A$2:$A$852,1,FALSE)),0))),"H",IF(AND(DA$7&gt;=$E57,DA$7&lt;=$F57),($D57/$G57),0))),IF(AND(DA$7&gt;=$E57,DA$7&lt;=$F57),($D57/$G57),0))</f>
        <v>0</v>
      </c>
      <c r="DB57" s="34">
        <f>IF(Data!$C$2&gt;0,(IF(OR(DB$5=Data!$F$2,DB$5=Data!$G$2,(IF(COUNTIF(Data!$A$2:$A$939,DB$7),DB$7=(VLOOKUP(DB$7,Data!$A$2:$A$852,1,FALSE)),0))),"H",IF(AND(DB$7&gt;=$E57,DB$7&lt;=$F57),($D57/$G57),0))),IF(AND(DB$7&gt;=$E57,DB$7&lt;=$F57),($D57/$G57),0))</f>
        <v>0</v>
      </c>
      <c r="DC57" s="34">
        <f>IF(Data!$C$2&gt;0,(IF(OR(DC$5=Data!$F$2,DC$5=Data!$G$2,(IF(COUNTIF(Data!$A$2:$A$939,DC$7),DC$7=(VLOOKUP(DC$7,Data!$A$2:$A$852,1,FALSE)),0))),"H",IF(AND(DC$7&gt;=$E57,DC$7&lt;=$F57),($D57/$G57),0))),IF(AND(DC$7&gt;=$E57,DC$7&lt;=$F57),($D57/$G57),0))</f>
        <v>0</v>
      </c>
      <c r="DD57" s="34">
        <f>IF(Data!$C$2&gt;0,(IF(OR(DD$5=Data!$F$2,DD$5=Data!$G$2,(IF(COUNTIF(Data!$A$2:$A$939,DD$7),DD$7=(VLOOKUP(DD$7,Data!$A$2:$A$852,1,FALSE)),0))),"H",IF(AND(DD$7&gt;=$E57,DD$7&lt;=$F57),($D57/$G57),0))),IF(AND(DD$7&gt;=$E57,DD$7&lt;=$F57),($D57/$G57),0))</f>
        <v>0</v>
      </c>
      <c r="DE57" s="34" t="str">
        <f>IF(Data!$C$2&gt;0,(IF(OR(DE$5=Data!$F$2,DE$5=Data!$G$2,(IF(COUNTIF(Data!$A$2:$A$939,DE$7),DE$7=(VLOOKUP(DE$7,Data!$A$2:$A$852,1,FALSE)),0))),"H",IF(AND(DE$7&gt;=$E57,DE$7&lt;=$F57),($D57/$G57),0))),IF(AND(DE$7&gt;=$E57,DE$7&lt;=$F57),($D57/$G57),0))</f>
        <v>H</v>
      </c>
      <c r="DF57" s="34" t="str">
        <f>IF(Data!$C$2&gt;0,(IF(OR(DF$5=Data!$F$2,DF$5=Data!$G$2,(IF(COUNTIF(Data!$A$2:$A$939,DF$7),DF$7=(VLOOKUP(DF$7,Data!$A$2:$A$852,1,FALSE)),0))),"H",IF(AND(DF$7&gt;=$E57,DF$7&lt;=$F57),($D57/$G57),0))),IF(AND(DF$7&gt;=$E57,DF$7&lt;=$F57),($D57/$G57),0))</f>
        <v>H</v>
      </c>
      <c r="DG57" s="34">
        <f>IF(Data!$C$2&gt;0,(IF(OR(DG$5=Data!$F$2,DG$5=Data!$G$2,(IF(COUNTIF(Data!$A$2:$A$939,DG$7),DG$7=(VLOOKUP(DG$7,Data!$A$2:$A$852,1,FALSE)),0))),"H",IF(AND(DG$7&gt;=$E57,DG$7&lt;=$F57),($D57/$G57),0))),IF(AND(DG$7&gt;=$E57,DG$7&lt;=$F57),($D57/$G57),0))</f>
        <v>0</v>
      </c>
      <c r="DH57" s="34">
        <f>IF(Data!$C$2&gt;0,(IF(OR(DH$5=Data!$F$2,DH$5=Data!$G$2,(IF(COUNTIF(Data!$A$2:$A$939,DH$7),DH$7=(VLOOKUP(DH$7,Data!$A$2:$A$852,1,FALSE)),0))),"H",IF(AND(DH$7&gt;=$E57,DH$7&lt;=$F57),($D57/$G57),0))),IF(AND(DH$7&gt;=$E57,DH$7&lt;=$F57),($D57/$G57),0))</f>
        <v>0</v>
      </c>
      <c r="DI57" s="34">
        <f>IF(Data!$C$2&gt;0,(IF(OR(DI$5=Data!$F$2,DI$5=Data!$G$2,(IF(COUNTIF(Data!$A$2:$A$939,DI$7),DI$7=(VLOOKUP(DI$7,Data!$A$2:$A$852,1,FALSE)),0))),"H",IF(AND(DI$7&gt;=$E57,DI$7&lt;=$F57),($D57/$G57),0))),IF(AND(DI$7&gt;=$E57,DI$7&lt;=$F57),($D57/$G57),0))</f>
        <v>0</v>
      </c>
      <c r="DJ57" s="34">
        <f>IF(Data!$C$2&gt;0,(IF(OR(DJ$5=Data!$F$2,DJ$5=Data!$G$2,(IF(COUNTIF(Data!$A$2:$A$939,DJ$7),DJ$7=(VLOOKUP(DJ$7,Data!$A$2:$A$852,1,FALSE)),0))),"H",IF(AND(DJ$7&gt;=$E57,DJ$7&lt;=$F57),($D57/$G57),0))),IF(AND(DJ$7&gt;=$E57,DJ$7&lt;=$F57),($D57/$G57),0))</f>
        <v>0</v>
      </c>
      <c r="DK57" s="34">
        <f>IF(Data!$C$2&gt;0,(IF(OR(DK$5=Data!$F$2,DK$5=Data!$G$2,(IF(COUNTIF(Data!$A$2:$A$939,DK$7),DK$7=(VLOOKUP(DK$7,Data!$A$2:$A$852,1,FALSE)),0))),"H",IF(AND(DK$7&gt;=$E57,DK$7&lt;=$F57),($D57/$G57),0))),IF(AND(DK$7&gt;=$E57,DK$7&lt;=$F57),($D57/$G57),0))</f>
        <v>0</v>
      </c>
      <c r="DL57" s="34" t="str">
        <f>IF(Data!$C$2&gt;0,(IF(OR(DL$5=Data!$F$2,DL$5=Data!$G$2,(IF(COUNTIF(Data!$A$2:$A$939,DL$7),DL$7=(VLOOKUP(DL$7,Data!$A$2:$A$852,1,FALSE)),0))),"H",IF(AND(DL$7&gt;=$E57,DL$7&lt;=$F57),($D57/$G57),0))),IF(AND(DL$7&gt;=$E57,DL$7&lt;=$F57),($D57/$G57),0))</f>
        <v>H</v>
      </c>
      <c r="DM57" s="34" t="str">
        <f>IF(Data!$C$2&gt;0,(IF(OR(DM$5=Data!$F$2,DM$5=Data!$G$2,(IF(COUNTIF(Data!$A$2:$A$939,DM$7),DM$7=(VLOOKUP(DM$7,Data!$A$2:$A$852,1,FALSE)),0))),"H",IF(AND(DM$7&gt;=$E57,DM$7&lt;=$F57),($D57/$G57),0))),IF(AND(DM$7&gt;=$E57,DM$7&lt;=$F57),($D57/$G57),0))</f>
        <v>H</v>
      </c>
      <c r="DN57" s="34">
        <f>IF(Data!$C$2&gt;0,(IF(OR(DN$5=Data!$F$2,DN$5=Data!$G$2,(IF(COUNTIF(Data!$A$2:$A$939,DN$7),DN$7=(VLOOKUP(DN$7,Data!$A$2:$A$852,1,FALSE)),0))),"H",IF(AND(DN$7&gt;=$E57,DN$7&lt;=$F57),($D57/$G57),0))),IF(AND(DN$7&gt;=$E57,DN$7&lt;=$F57),($D57/$G57),0))</f>
        <v>0</v>
      </c>
      <c r="DO57" s="34">
        <f>IF(Data!$C$2&gt;0,(IF(OR(DO$5=Data!$F$2,DO$5=Data!$G$2,(IF(COUNTIF(Data!$A$2:$A$939,DO$7),DO$7=(VLOOKUP(DO$7,Data!$A$2:$A$852,1,FALSE)),0))),"H",IF(AND(DO$7&gt;=$E57,DO$7&lt;=$F57),($D57/$G57),0))),IF(AND(DO$7&gt;=$E57,DO$7&lt;=$F57),($D57/$G57),0))</f>
        <v>0</v>
      </c>
      <c r="DP57" s="34">
        <f>IF(Data!$C$2&gt;0,(IF(OR(DP$5=Data!$F$2,DP$5=Data!$G$2,(IF(COUNTIF(Data!$A$2:$A$939,DP$7),DP$7=(VLOOKUP(DP$7,Data!$A$2:$A$852,1,FALSE)),0))),"H",IF(AND(DP$7&gt;=$E57,DP$7&lt;=$F57),($D57/$G57),0))),IF(AND(DP$7&gt;=$E57,DP$7&lt;=$F57),($D57/$G57),0))</f>
        <v>0</v>
      </c>
      <c r="DQ57" s="34">
        <f>IF(Data!$C$2&gt;0,(IF(OR(DQ$5=Data!$F$2,DQ$5=Data!$G$2,(IF(COUNTIF(Data!$A$2:$A$939,DQ$7),DQ$7=(VLOOKUP(DQ$7,Data!$A$2:$A$852,1,FALSE)),0))),"H",IF(AND(DQ$7&gt;=$E57,DQ$7&lt;=$F57),($D57/$G57),0))),IF(AND(DQ$7&gt;=$E57,DQ$7&lt;=$F57),($D57/$G57),0))</f>
        <v>0</v>
      </c>
      <c r="DR57" s="34">
        <f>IF(Data!$C$2&gt;0,(IF(OR(DR$5=Data!$F$2,DR$5=Data!$G$2,(IF(COUNTIF(Data!$A$2:$A$939,DR$7),DR$7=(VLOOKUP(DR$7,Data!$A$2:$A$852,1,FALSE)),0))),"H",IF(AND(DR$7&gt;=$E57,DR$7&lt;=$F57),($D57/$G57),0))),IF(AND(DR$7&gt;=$E57,DR$7&lt;=$F57),($D57/$G57),0))</f>
        <v>0</v>
      </c>
      <c r="DS57" s="34" t="str">
        <f>IF(Data!$C$2&gt;0,(IF(OR(DS$5=Data!$F$2,DS$5=Data!$G$2,(IF(COUNTIF(Data!$A$2:$A$939,DS$7),DS$7=(VLOOKUP(DS$7,Data!$A$2:$A$852,1,FALSE)),0))),"H",IF(AND(DS$7&gt;=$E57,DS$7&lt;=$F57),($D57/$G57),0))),IF(AND(DS$7&gt;=$E57,DS$7&lt;=$F57),($D57/$G57),0))</f>
        <v>H</v>
      </c>
      <c r="DT57" s="34" t="str">
        <f>IF(Data!$C$2&gt;0,(IF(OR(DT$5=Data!$F$2,DT$5=Data!$G$2,(IF(COUNTIF(Data!$A$2:$A$939,DT$7),DT$7=(VLOOKUP(DT$7,Data!$A$2:$A$852,1,FALSE)),0))),"H",IF(AND(DT$7&gt;=$E57,DT$7&lt;=$F57),($D57/$G57),0))),IF(AND(DT$7&gt;=$E57,DT$7&lt;=$F57),($D57/$G57),0))</f>
        <v>H</v>
      </c>
      <c r="DU57" s="34">
        <f>IF(Data!$C$2&gt;0,(IF(OR(DU$5=Data!$F$2,DU$5=Data!$G$2,(IF(COUNTIF(Data!$A$2:$A$939,DU$7),DU$7=(VLOOKUP(DU$7,Data!$A$2:$A$852,1,FALSE)),0))),"H",IF(AND(DU$7&gt;=$E57,DU$7&lt;=$F57),($D57/$G57),0))),IF(AND(DU$7&gt;=$E57,DU$7&lt;=$F57),($D57/$G57),0))</f>
        <v>0</v>
      </c>
      <c r="DV57" s="34">
        <f>IF(Data!$C$2&gt;0,(IF(OR(DV$5=Data!$F$2,DV$5=Data!$G$2,(IF(COUNTIF(Data!$A$2:$A$939,DV$7),DV$7=(VLOOKUP(DV$7,Data!$A$2:$A$852,1,FALSE)),0))),"H",IF(AND(DV$7&gt;=$E57,DV$7&lt;=$F57),($D57/$G57),0))),IF(AND(DV$7&gt;=$E57,DV$7&lt;=$F57),($D57/$G57),0))</f>
        <v>0</v>
      </c>
      <c r="DW57" s="34">
        <f>IF(Data!$C$2&gt;0,(IF(OR(DW$5=Data!$F$2,DW$5=Data!$G$2,(IF(COUNTIF(Data!$A$2:$A$939,DW$7),DW$7=(VLOOKUP(DW$7,Data!$A$2:$A$852,1,FALSE)),0))),"H",IF(AND(DW$7&gt;=$E57,DW$7&lt;=$F57),($D57/$G57),0))),IF(AND(DW$7&gt;=$E57,DW$7&lt;=$F57),($D57/$G57),0))</f>
        <v>0</v>
      </c>
      <c r="DX57" s="34">
        <f>IF(Data!$C$2&gt;0,(IF(OR(DX$5=Data!$F$2,DX$5=Data!$G$2,(IF(COUNTIF(Data!$A$2:$A$939,DX$7),DX$7=(VLOOKUP(DX$7,Data!$A$2:$A$852,1,FALSE)),0))),"H",IF(AND(DX$7&gt;=$E57,DX$7&lt;=$F57),($D57/$G57),0))),IF(AND(DX$7&gt;=$E57,DX$7&lt;=$F57),($D57/$G57),0))</f>
        <v>0</v>
      </c>
      <c r="DY57" s="34">
        <f>IF(Data!$C$2&gt;0,(IF(OR(DY$5=Data!$F$2,DY$5=Data!$G$2,(IF(COUNTIF(Data!$A$2:$A$939,DY$7),DY$7=(VLOOKUP(DY$7,Data!$A$2:$A$852,1,FALSE)),0))),"H",IF(AND(DY$7&gt;=$E57,DY$7&lt;=$F57),($D57/$G57),0))),IF(AND(DY$7&gt;=$E57,DY$7&lt;=$F57),($D57/$G57),0))</f>
        <v>0</v>
      </c>
      <c r="DZ57" s="34" t="str">
        <f>IF(Data!$C$2&gt;0,(IF(OR(DZ$5=Data!$F$2,DZ$5=Data!$G$2,(IF(COUNTIF(Data!$A$2:$A$939,DZ$7),DZ$7=(VLOOKUP(DZ$7,Data!$A$2:$A$852,1,FALSE)),0))),"H",IF(AND(DZ$7&gt;=$E57,DZ$7&lt;=$F57),($D57/$G57),0))),IF(AND(DZ$7&gt;=$E57,DZ$7&lt;=$F57),($D57/$G57),0))</f>
        <v>H</v>
      </c>
      <c r="EA57" s="34" t="str">
        <f>IF(Data!$C$2&gt;0,(IF(OR(EA$5=Data!$F$2,EA$5=Data!$G$2,(IF(COUNTIF(Data!$A$2:$A$939,EA$7),EA$7=(VLOOKUP(EA$7,Data!$A$2:$A$852,1,FALSE)),0))),"H",IF(AND(EA$7&gt;=$E57,EA$7&lt;=$F57),($D57/$G57),0))),IF(AND(EA$7&gt;=$E57,EA$7&lt;=$F57),($D57/$G57),0))</f>
        <v>H</v>
      </c>
      <c r="EB57" s="34">
        <f>IF(Data!$C$2&gt;0,(IF(OR(EB$5=Data!$F$2,EB$5=Data!$G$2,(IF(COUNTIF(Data!$A$2:$A$939,EB$7),EB$7=(VLOOKUP(EB$7,Data!$A$2:$A$852,1,FALSE)),0))),"H",IF(AND(EB$7&gt;=$E57,EB$7&lt;=$F57),($D57/$G57),0))),IF(AND(EB$7&gt;=$E57,EB$7&lt;=$F57),($D57/$G57),0))</f>
        <v>0</v>
      </c>
      <c r="EC57" s="34">
        <f>IF(Data!$C$2&gt;0,(IF(OR(EC$5=Data!$F$2,EC$5=Data!$G$2,(IF(COUNTIF(Data!$A$2:$A$939,EC$7),EC$7=(VLOOKUP(EC$7,Data!$A$2:$A$852,1,FALSE)),0))),"H",IF(AND(EC$7&gt;=$E57,EC$7&lt;=$F57),($D57/$G57),0))),IF(AND(EC$7&gt;=$E57,EC$7&lt;=$F57),($D57/$G57),0))</f>
        <v>0</v>
      </c>
      <c r="ED57" s="34">
        <f>IF(Data!$C$2&gt;0,(IF(OR(ED$5=Data!$F$2,ED$5=Data!$G$2,(IF(COUNTIF(Data!$A$2:$A$939,ED$7),ED$7=(VLOOKUP(ED$7,Data!$A$2:$A$852,1,FALSE)),0))),"H",IF(AND(ED$7&gt;=$E57,ED$7&lt;=$F57),($D57/$G57),0))),IF(AND(ED$7&gt;=$E57,ED$7&lt;=$F57),($D57/$G57),0))</f>
        <v>0</v>
      </c>
      <c r="EE57" s="34">
        <f>IF(Data!$C$2&gt;0,(IF(OR(EE$5=Data!$F$2,EE$5=Data!$G$2,(IF(COUNTIF(Data!$A$2:$A$939,EE$7),EE$7=(VLOOKUP(EE$7,Data!$A$2:$A$852,1,FALSE)),0))),"H",IF(AND(EE$7&gt;=$E57,EE$7&lt;=$F57),($D57/$G57),0))),IF(AND(EE$7&gt;=$E57,EE$7&lt;=$F57),($D57/$G57),0))</f>
        <v>0</v>
      </c>
      <c r="EF57" s="34">
        <f>IF(Data!$C$2&gt;0,(IF(OR(EF$5=Data!$F$2,EF$5=Data!$G$2,(IF(COUNTIF(Data!$A$2:$A$939,EF$7),EF$7=(VLOOKUP(EF$7,Data!$A$2:$A$852,1,FALSE)),0))),"H",IF(AND(EF$7&gt;=$E57,EF$7&lt;=$F57),($D57/$G57),0))),IF(AND(EF$7&gt;=$E57,EF$7&lt;=$F57),($D57/$G57),0))</f>
        <v>0</v>
      </c>
      <c r="EG57" s="34" t="str">
        <f>IF(Data!$C$2&gt;0,(IF(OR(EG$5=Data!$F$2,EG$5=Data!$G$2,(IF(COUNTIF(Data!$A$2:$A$939,EG$7),EG$7=(VLOOKUP(EG$7,Data!$A$2:$A$852,1,FALSE)),0))),"H",IF(AND(EG$7&gt;=$E57,EG$7&lt;=$F57),($D57/$G57),0))),IF(AND(EG$7&gt;=$E57,EG$7&lt;=$F57),($D57/$G57),0))</f>
        <v>H</v>
      </c>
      <c r="EH57" s="34" t="str">
        <f>IF(Data!$C$2&gt;0,(IF(OR(EH$5=Data!$F$2,EH$5=Data!$G$2,(IF(COUNTIF(Data!$A$2:$A$939,EH$7),EH$7=(VLOOKUP(EH$7,Data!$A$2:$A$852,1,FALSE)),0))),"H",IF(AND(EH$7&gt;=$E57,EH$7&lt;=$F57),($D57/$G57),0))),IF(AND(EH$7&gt;=$E57,EH$7&lt;=$F57),($D57/$G57),0))</f>
        <v>H</v>
      </c>
      <c r="EI57" s="34">
        <f>IF(Data!$C$2&gt;0,(IF(OR(EI$5=Data!$F$2,EI$5=Data!$G$2,(IF(COUNTIF(Data!$A$2:$A$939,EI$7),EI$7=(VLOOKUP(EI$7,Data!$A$2:$A$852,1,FALSE)),0))),"H",IF(AND(EI$7&gt;=$E57,EI$7&lt;=$F57),($D57/$G57),0))),IF(AND(EI$7&gt;=$E57,EI$7&lt;=$F57),($D57/$G57),0))</f>
        <v>0</v>
      </c>
      <c r="EJ57" s="34">
        <f>IF(Data!$C$2&gt;0,(IF(OR(EJ$5=Data!$F$2,EJ$5=Data!$G$2,(IF(COUNTIF(Data!$A$2:$A$939,EJ$7),EJ$7=(VLOOKUP(EJ$7,Data!$A$2:$A$852,1,FALSE)),0))),"H",IF(AND(EJ$7&gt;=$E57,EJ$7&lt;=$F57),($D57/$G57),0))),IF(AND(EJ$7&gt;=$E57,EJ$7&lt;=$F57),($D57/$G57),0))</f>
        <v>0</v>
      </c>
      <c r="EK57" s="34">
        <f>IF(Data!$C$2&gt;0,(IF(OR(EK$5=Data!$F$2,EK$5=Data!$G$2,(IF(COUNTIF(Data!$A$2:$A$939,EK$7),EK$7=(VLOOKUP(EK$7,Data!$A$2:$A$852,1,FALSE)),0))),"H",IF(AND(EK$7&gt;=$E57,EK$7&lt;=$F57),($D57/$G57),0))),IF(AND(EK$7&gt;=$E57,EK$7&lt;=$F57),($D57/$G57),0))</f>
        <v>0</v>
      </c>
      <c r="EL57" s="34">
        <f>IF(Data!$C$2&gt;0,(IF(OR(EL$5=Data!$F$2,EL$5=Data!$G$2,(IF(COUNTIF(Data!$A$2:$A$939,EL$7),EL$7=(VLOOKUP(EL$7,Data!$A$2:$A$852,1,FALSE)),0))),"H",IF(AND(EL$7&gt;=$E57,EL$7&lt;=$F57),($D57/$G57),0))),IF(AND(EL$7&gt;=$E57,EL$7&lt;=$F57),($D57/$G57),0))</f>
        <v>0</v>
      </c>
      <c r="EM57" s="34">
        <f>IF(Data!$C$2&gt;0,(IF(OR(EM$5=Data!$F$2,EM$5=Data!$G$2,(IF(COUNTIF(Data!$A$2:$A$939,EM$7),EM$7=(VLOOKUP(EM$7,Data!$A$2:$A$852,1,FALSE)),0))),"H",IF(AND(EM$7&gt;=$E57,EM$7&lt;=$F57),($D57/$G57),0))),IF(AND(EM$7&gt;=$E57,EM$7&lt;=$F57),($D57/$G57),0))</f>
        <v>0</v>
      </c>
      <c r="EN57" s="34" t="str">
        <f>IF(Data!$C$2&gt;0,(IF(OR(EN$5=Data!$F$2,EN$5=Data!$G$2,(IF(COUNTIF(Data!$A$2:$A$939,EN$7),EN$7=(VLOOKUP(EN$7,Data!$A$2:$A$852,1,FALSE)),0))),"H",IF(AND(EN$7&gt;=$E57,EN$7&lt;=$F57),($D57/$G57),0))),IF(AND(EN$7&gt;=$E57,EN$7&lt;=$F57),($D57/$G57),0))</f>
        <v>H</v>
      </c>
      <c r="EO57" s="35" t="str">
        <f>IF(Data!$C$2&gt;0,(IF(OR(EO$5=Data!$F$2,EO$5=Data!$G$2,(IF(COUNTIF(Data!$A$2:$A$939,EO$7),EO$7=(VLOOKUP(EO$7,Data!$A$2:$A$852,1,FALSE)),0))),"H",IF(AND(EO$7&gt;=$E57,EO$7&lt;=$F57),($D57/$G57),0))),IF(AND(EO$7&gt;=$E57,EO$7&lt;=$F57),($D57/$G57),0))</f>
        <v>H</v>
      </c>
      <c r="EP57" s="8" t="s">
        <v>47</v>
      </c>
      <c r="EQ57" s="18">
        <f>SUM(T57:EO57)-D57</f>
        <v>0</v>
      </c>
    </row>
    <row r="58" spans="1:147" ht="30" customHeight="1" thickBot="1">
      <c r="A58" s="385"/>
      <c r="B58" s="369"/>
      <c r="C58" s="369"/>
      <c r="D58" s="347"/>
      <c r="E58" s="366"/>
      <c r="F58" s="366"/>
      <c r="G58" s="373"/>
      <c r="H58" s="347"/>
      <c r="I58" s="363"/>
      <c r="J58" s="366"/>
      <c r="K58" s="366"/>
      <c r="L58" s="366"/>
      <c r="M58" s="373"/>
      <c r="N58" s="373"/>
      <c r="O58" s="347"/>
      <c r="P58" s="363"/>
      <c r="Q58" s="345"/>
      <c r="R58" s="347"/>
      <c r="S58" s="342"/>
      <c r="T58" s="36">
        <f>IF(T$7&gt;$L57,(((IF(Data!$C$2&gt;0,(IF(OR(T$5=Data!$F$2,T$5=Data!$G$2,(IF(COUNTIF(Data!$A$2:$A$939,T$7),T$7=(VLOOKUP(T$7,Data!$A$2:$A$852,1,FALSE)),0))),"H",IF(AND(T$7&gt;=$J57,T$7&lt;=$K57),($D57*(1-$P57)/$N57),0))),IF(AND(T$7&gt;=$J57,T$7&lt;=$K57),(($D57-$O57)/$N57),0))))),(((IF(Data!$C$2&gt;0,(IF(OR(T$5=Data!$F$2,T$5=Data!$G$2,(IF(COUNTIF(Data!$A$2:$A$939,T$7),T$7=(VLOOKUP(T$7,Data!$A$2:$A$852,1,FALSE)),0))),"H",IF(AND(T$7&gt;=$J57,T$7&lt;=$L57),($D57*$P57/$M57),0))),IF(AND(T$7&gt;=$J57,T$7&lt;=$L57),(($D57*$P57)/$M57),0))))))</f>
        <v>0</v>
      </c>
      <c r="U58" s="37">
        <f>IF(U$7&gt;$L57,(((IF(Data!$C$2&gt;0,(IF(OR(U$5=Data!$F$2,U$5=Data!$G$2,(IF(COUNTIF(Data!$A$2:$A$939,U$7),U$7=(VLOOKUP(U$7,Data!$A$2:$A$852,1,FALSE)),0))),"H",IF(AND(U$7&gt;=$J57,U$7&lt;=$K57),($D57*(1-$P57)/$N57),0))),IF(AND(U$7&gt;=$J57,U$7&lt;=$K57),(($D57-$O57)/$N57),0))))),(((IF(Data!$C$2&gt;0,(IF(OR(U$5=Data!$F$2,U$5=Data!$G$2,(IF(COUNTIF(Data!$A$2:$A$939,U$7),U$7=(VLOOKUP(U$7,Data!$A$2:$A$852,1,FALSE)),0))),"H",IF(AND(U$7&gt;=$J57,U$7&lt;=$L57),($D57*$P57/$M57),0))),IF(AND(U$7&gt;=$J57,U$7&lt;=$L57),(($D57*$P57)/$M57),0))))))</f>
        <v>0</v>
      </c>
      <c r="V58" s="37">
        <f>IF(V$7&gt;$L57,(((IF(Data!$C$2&gt;0,(IF(OR(V$5=Data!$F$2,V$5=Data!$G$2,(IF(COUNTIF(Data!$A$2:$A$939,V$7),V$7=(VLOOKUP(V$7,Data!$A$2:$A$852,1,FALSE)),0))),"H",IF(AND(V$7&gt;=$J57,V$7&lt;=$K57),($D57*(1-$P57)/$N57),0))),IF(AND(V$7&gt;=$J57,V$7&lt;=$K57),(($D57-$O57)/$N57),0))))),(((IF(Data!$C$2&gt;0,(IF(OR(V$5=Data!$F$2,V$5=Data!$G$2,(IF(COUNTIF(Data!$A$2:$A$939,V$7),V$7=(VLOOKUP(V$7,Data!$A$2:$A$852,1,FALSE)),0))),"H",IF(AND(V$7&gt;=$J57,V$7&lt;=$L57),($D57*$P57/$M57),0))),IF(AND(V$7&gt;=$J57,V$7&lt;=$L57),(($D57*$P57)/$M57),0))))))</f>
        <v>0</v>
      </c>
      <c r="W58" s="37">
        <f>IF(W$7&gt;$L57,(((IF(Data!$C$2&gt;0,(IF(OR(W$5=Data!$F$2,W$5=Data!$G$2,(IF(COUNTIF(Data!$A$2:$A$939,W$7),W$7=(VLOOKUP(W$7,Data!$A$2:$A$852,1,FALSE)),0))),"H",IF(AND(W$7&gt;=$J57,W$7&lt;=$K57),($D57*(1-$P57)/$N57),0))),IF(AND(W$7&gt;=$J57,W$7&lt;=$K57),(($D57-$O57)/$N57),0))))),(((IF(Data!$C$2&gt;0,(IF(OR(W$5=Data!$F$2,W$5=Data!$G$2,(IF(COUNTIF(Data!$A$2:$A$939,W$7),W$7=(VLOOKUP(W$7,Data!$A$2:$A$852,1,FALSE)),0))),"H",IF(AND(W$7&gt;=$J57,W$7&lt;=$L57),($D57*$P57/$M57),0))),IF(AND(W$7&gt;=$J57,W$7&lt;=$L57),(($D57*$P57)/$M57),0))))))</f>
        <v>0</v>
      </c>
      <c r="X58" s="37">
        <f>IF(X$7&gt;$L57,(((IF(Data!$C$2&gt;0,(IF(OR(X$5=Data!$F$2,X$5=Data!$G$2,(IF(COUNTIF(Data!$A$2:$A$939,X$7),X$7=(VLOOKUP(X$7,Data!$A$2:$A$852,1,FALSE)),0))),"H",IF(AND(X$7&gt;=$J57,X$7&lt;=$K57),($D57*(1-$P57)/$N57),0))),IF(AND(X$7&gt;=$J57,X$7&lt;=$K57),(($D57-$O57)/$N57),0))))),(((IF(Data!$C$2&gt;0,(IF(OR(X$5=Data!$F$2,X$5=Data!$G$2,(IF(COUNTIF(Data!$A$2:$A$939,X$7),X$7=(VLOOKUP(X$7,Data!$A$2:$A$852,1,FALSE)),0))),"H",IF(AND(X$7&gt;=$J57,X$7&lt;=$L57),($D57*$P57/$M57),0))),IF(AND(X$7&gt;=$J57,X$7&lt;=$L57),(($D57*$P57)/$M57),0))))))</f>
        <v>0</v>
      </c>
      <c r="Y58" s="37" t="str">
        <f>IF(Y$7&gt;$L57,(((IF(Data!$C$2&gt;0,(IF(OR(Y$5=Data!$F$2,Y$5=Data!$G$2,(IF(COUNTIF(Data!$A$2:$A$939,Y$7),Y$7=(VLOOKUP(Y$7,Data!$A$2:$A$852,1,FALSE)),0))),"H",IF(AND(Y$7&gt;=$J57,Y$7&lt;=$K57),($D57*(1-$P57)/$N57),0))),IF(AND(Y$7&gt;=$J57,Y$7&lt;=$K57),(($D57-$O57)/$N57),0))))),(((IF(Data!$C$2&gt;0,(IF(OR(Y$5=Data!$F$2,Y$5=Data!$G$2,(IF(COUNTIF(Data!$A$2:$A$939,Y$7),Y$7=(VLOOKUP(Y$7,Data!$A$2:$A$852,1,FALSE)),0))),"H",IF(AND(Y$7&gt;=$J57,Y$7&lt;=$L57),($D57*$P57/$M57),0))),IF(AND(Y$7&gt;=$J57,Y$7&lt;=$L57),(($D57*$P57)/$M57),0))))))</f>
        <v>H</v>
      </c>
      <c r="Z58" s="37" t="str">
        <f>IF(Z$7&gt;$L57,(((IF(Data!$C$2&gt;0,(IF(OR(Z$5=Data!$F$2,Z$5=Data!$G$2,(IF(COUNTIF(Data!$A$2:$A$939,Z$7),Z$7=(VLOOKUP(Z$7,Data!$A$2:$A$852,1,FALSE)),0))),"H",IF(AND(Z$7&gt;=$J57,Z$7&lt;=$K57),($D57*(1-$P57)/$N57),0))),IF(AND(Z$7&gt;=$J57,Z$7&lt;=$K57),(($D57-$O57)/$N57),0))))),(((IF(Data!$C$2&gt;0,(IF(OR(Z$5=Data!$F$2,Z$5=Data!$G$2,(IF(COUNTIF(Data!$A$2:$A$939,Z$7),Z$7=(VLOOKUP(Z$7,Data!$A$2:$A$852,1,FALSE)),0))),"H",IF(AND(Z$7&gt;=$J57,Z$7&lt;=$L57),($D57*$P57/$M57),0))),IF(AND(Z$7&gt;=$J57,Z$7&lt;=$L57),(($D57*$P57)/$M57),0))))))</f>
        <v>H</v>
      </c>
      <c r="AA58" s="37">
        <f>IF(AA$7&gt;$L57,(((IF(Data!$C$2&gt;0,(IF(OR(AA$5=Data!$F$2,AA$5=Data!$G$2,(IF(COUNTIF(Data!$A$2:$A$939,AA$7),AA$7=(VLOOKUP(AA$7,Data!$A$2:$A$852,1,FALSE)),0))),"H",IF(AND(AA$7&gt;=$J57,AA$7&lt;=$K57),($D57*(1-$P57)/$N57),0))),IF(AND(AA$7&gt;=$J57,AA$7&lt;=$K57),(($D57-$O57)/$N57),0))))),(((IF(Data!$C$2&gt;0,(IF(OR(AA$5=Data!$F$2,AA$5=Data!$G$2,(IF(COUNTIF(Data!$A$2:$A$939,AA$7),AA$7=(VLOOKUP(AA$7,Data!$A$2:$A$852,1,FALSE)),0))),"H",IF(AND(AA$7&gt;=$J57,AA$7&lt;=$L57),($D57*$P57/$M57),0))),IF(AND(AA$7&gt;=$J57,AA$7&lt;=$L57),(($D57*$P57)/$M57),0))))))</f>
        <v>0</v>
      </c>
      <c r="AB58" s="37">
        <f>IF(AB$7&gt;$L57,(((IF(Data!$C$2&gt;0,(IF(OR(AB$5=Data!$F$2,AB$5=Data!$G$2,(IF(COUNTIF(Data!$A$2:$A$939,AB$7),AB$7=(VLOOKUP(AB$7,Data!$A$2:$A$852,1,FALSE)),0))),"H",IF(AND(AB$7&gt;=$J57,AB$7&lt;=$K57),($D57*(1-$P57)/$N57),0))),IF(AND(AB$7&gt;=$J57,AB$7&lt;=$K57),(($D57-$O57)/$N57),0))))),(((IF(Data!$C$2&gt;0,(IF(OR(AB$5=Data!$F$2,AB$5=Data!$G$2,(IF(COUNTIF(Data!$A$2:$A$939,AB$7),AB$7=(VLOOKUP(AB$7,Data!$A$2:$A$852,1,FALSE)),0))),"H",IF(AND(AB$7&gt;=$J57,AB$7&lt;=$L57),($D57*$P57/$M57),0))),IF(AND(AB$7&gt;=$J57,AB$7&lt;=$L57),(($D57*$P57)/$M57),0))))))</f>
        <v>0</v>
      </c>
      <c r="AC58" s="37">
        <f>IF(AC$7&gt;$L57,(((IF(Data!$C$2&gt;0,(IF(OR(AC$5=Data!$F$2,AC$5=Data!$G$2,(IF(COUNTIF(Data!$A$2:$A$939,AC$7),AC$7=(VLOOKUP(AC$7,Data!$A$2:$A$852,1,FALSE)),0))),"H",IF(AND(AC$7&gt;=$J57,AC$7&lt;=$K57),($D57*(1-$P57)/$N57),0))),IF(AND(AC$7&gt;=$J57,AC$7&lt;=$K57),(($D57-$O57)/$N57),0))))),(((IF(Data!$C$2&gt;0,(IF(OR(AC$5=Data!$F$2,AC$5=Data!$G$2,(IF(COUNTIF(Data!$A$2:$A$939,AC$7),AC$7=(VLOOKUP(AC$7,Data!$A$2:$A$852,1,FALSE)),0))),"H",IF(AND(AC$7&gt;=$J57,AC$7&lt;=$L57),($D57*$P57/$M57),0))),IF(AND(AC$7&gt;=$J57,AC$7&lt;=$L57),(($D57*$P57)/$M57),0))))))</f>
        <v>0</v>
      </c>
      <c r="AD58" s="37">
        <f>IF(AD$7&gt;$L57,(((IF(Data!$C$2&gt;0,(IF(OR(AD$5=Data!$F$2,AD$5=Data!$G$2,(IF(COUNTIF(Data!$A$2:$A$939,AD$7),AD$7=(VLOOKUP(AD$7,Data!$A$2:$A$852,1,FALSE)),0))),"H",IF(AND(AD$7&gt;=$J57,AD$7&lt;=$K57),($D57*(1-$P57)/$N57),0))),IF(AND(AD$7&gt;=$J57,AD$7&lt;=$K57),(($D57-$O57)/$N57),0))))),(((IF(Data!$C$2&gt;0,(IF(OR(AD$5=Data!$F$2,AD$5=Data!$G$2,(IF(COUNTIF(Data!$A$2:$A$939,AD$7),AD$7=(VLOOKUP(AD$7,Data!$A$2:$A$852,1,FALSE)),0))),"H",IF(AND(AD$7&gt;=$J57,AD$7&lt;=$L57),($D57*$P57/$M57),0))),IF(AND(AD$7&gt;=$J57,AD$7&lt;=$L57),(($D57*$P57)/$M57),0))))))</f>
        <v>0</v>
      </c>
      <c r="AE58" s="37">
        <f>IF(AE$7&gt;$L57,(((IF(Data!$C$2&gt;0,(IF(OR(AE$5=Data!$F$2,AE$5=Data!$G$2,(IF(COUNTIF(Data!$A$2:$A$939,AE$7),AE$7=(VLOOKUP(AE$7,Data!$A$2:$A$852,1,FALSE)),0))),"H",IF(AND(AE$7&gt;=$J57,AE$7&lt;=$K57),($D57*(1-$P57)/$N57),0))),IF(AND(AE$7&gt;=$J57,AE$7&lt;=$K57),(($D57-$O57)/$N57),0))))),(((IF(Data!$C$2&gt;0,(IF(OR(AE$5=Data!$F$2,AE$5=Data!$G$2,(IF(COUNTIF(Data!$A$2:$A$939,AE$7),AE$7=(VLOOKUP(AE$7,Data!$A$2:$A$852,1,FALSE)),0))),"H",IF(AND(AE$7&gt;=$J57,AE$7&lt;=$L57),($D57*$P57/$M57),0))),IF(AND(AE$7&gt;=$J57,AE$7&lt;=$L57),(($D57*$P57)/$M57),0))))))</f>
        <v>0</v>
      </c>
      <c r="AF58" s="37" t="str">
        <f>IF(AF$7&gt;$L57,(((IF(Data!$C$2&gt;0,(IF(OR(AF$5=Data!$F$2,AF$5=Data!$G$2,(IF(COUNTIF(Data!$A$2:$A$939,AF$7),AF$7=(VLOOKUP(AF$7,Data!$A$2:$A$852,1,FALSE)),0))),"H",IF(AND(AF$7&gt;=$J57,AF$7&lt;=$K57),($D57*(1-$P57)/$N57),0))),IF(AND(AF$7&gt;=$J57,AF$7&lt;=$K57),(($D57-$O57)/$N57),0))))),(((IF(Data!$C$2&gt;0,(IF(OR(AF$5=Data!$F$2,AF$5=Data!$G$2,(IF(COUNTIF(Data!$A$2:$A$939,AF$7),AF$7=(VLOOKUP(AF$7,Data!$A$2:$A$852,1,FALSE)),0))),"H",IF(AND(AF$7&gt;=$J57,AF$7&lt;=$L57),($D57*$P57/$M57),0))),IF(AND(AF$7&gt;=$J57,AF$7&lt;=$L57),(($D57*$P57)/$M57),0))))))</f>
        <v>H</v>
      </c>
      <c r="AG58" s="37" t="str">
        <f>IF(AG$7&gt;$L57,(((IF(Data!$C$2&gt;0,(IF(OR(AG$5=Data!$F$2,AG$5=Data!$G$2,(IF(COUNTIF(Data!$A$2:$A$939,AG$7),AG$7=(VLOOKUP(AG$7,Data!$A$2:$A$852,1,FALSE)),0))),"H",IF(AND(AG$7&gt;=$J57,AG$7&lt;=$K57),($D57*(1-$P57)/$N57),0))),IF(AND(AG$7&gt;=$J57,AG$7&lt;=$K57),(($D57-$O57)/$N57),0))))),(((IF(Data!$C$2&gt;0,(IF(OR(AG$5=Data!$F$2,AG$5=Data!$G$2,(IF(COUNTIF(Data!$A$2:$A$939,AG$7),AG$7=(VLOOKUP(AG$7,Data!$A$2:$A$852,1,FALSE)),0))),"H",IF(AND(AG$7&gt;=$J57,AG$7&lt;=$L57),($D57*$P57/$M57),0))),IF(AND(AG$7&gt;=$J57,AG$7&lt;=$L57),(($D57*$P57)/$M57),0))))))</f>
        <v>H</v>
      </c>
      <c r="AH58" s="37">
        <f>IF(AH$7&gt;$L57,(((IF(Data!$C$2&gt;0,(IF(OR(AH$5=Data!$F$2,AH$5=Data!$G$2,(IF(COUNTIF(Data!$A$2:$A$939,AH$7),AH$7=(VLOOKUP(AH$7,Data!$A$2:$A$852,1,FALSE)),0))),"H",IF(AND(AH$7&gt;=$J57,AH$7&lt;=$K57),($D57*(1-$P57)/$N57),0))),IF(AND(AH$7&gt;=$J57,AH$7&lt;=$K57),(($D57-$O57)/$N57),0))))),(((IF(Data!$C$2&gt;0,(IF(OR(AH$5=Data!$F$2,AH$5=Data!$G$2,(IF(COUNTIF(Data!$A$2:$A$939,AH$7),AH$7=(VLOOKUP(AH$7,Data!$A$2:$A$852,1,FALSE)),0))),"H",IF(AND(AH$7&gt;=$J57,AH$7&lt;=$L57),($D57*$P57/$M57),0))),IF(AND(AH$7&gt;=$J57,AH$7&lt;=$L57),(($D57*$P57)/$M57),0))))))</f>
        <v>0</v>
      </c>
      <c r="AI58" s="37">
        <f>IF(AI$7&gt;$L57,(((IF(Data!$C$2&gt;0,(IF(OR(AI$5=Data!$F$2,AI$5=Data!$G$2,(IF(COUNTIF(Data!$A$2:$A$939,AI$7),AI$7=(VLOOKUP(AI$7,Data!$A$2:$A$852,1,FALSE)),0))),"H",IF(AND(AI$7&gt;=$J57,AI$7&lt;=$K57),($D57*(1-$P57)/$N57),0))),IF(AND(AI$7&gt;=$J57,AI$7&lt;=$K57),(($D57-$O57)/$N57),0))))),(((IF(Data!$C$2&gt;0,(IF(OR(AI$5=Data!$F$2,AI$5=Data!$G$2,(IF(COUNTIF(Data!$A$2:$A$939,AI$7),AI$7=(VLOOKUP(AI$7,Data!$A$2:$A$852,1,FALSE)),0))),"H",IF(AND(AI$7&gt;=$J57,AI$7&lt;=$L57),($D57*$P57/$M57),0))),IF(AND(AI$7&gt;=$J57,AI$7&lt;=$L57),(($D57*$P57)/$M57),0))))))</f>
        <v>0</v>
      </c>
      <c r="AJ58" s="37">
        <f>IF(AJ$7&gt;$L57,(((IF(Data!$C$2&gt;0,(IF(OR(AJ$5=Data!$F$2,AJ$5=Data!$G$2,(IF(COUNTIF(Data!$A$2:$A$939,AJ$7),AJ$7=(VLOOKUP(AJ$7,Data!$A$2:$A$852,1,FALSE)),0))),"H",IF(AND(AJ$7&gt;=$J57,AJ$7&lt;=$K57),($D57*(1-$P57)/$N57),0))),IF(AND(AJ$7&gt;=$J57,AJ$7&lt;=$K57),(($D57-$O57)/$N57),0))))),(((IF(Data!$C$2&gt;0,(IF(OR(AJ$5=Data!$F$2,AJ$5=Data!$G$2,(IF(COUNTIF(Data!$A$2:$A$939,AJ$7),AJ$7=(VLOOKUP(AJ$7,Data!$A$2:$A$852,1,FALSE)),0))),"H",IF(AND(AJ$7&gt;=$J57,AJ$7&lt;=$L57),($D57*$P57/$M57),0))),IF(AND(AJ$7&gt;=$J57,AJ$7&lt;=$L57),(($D57*$P57)/$M57),0))))))</f>
        <v>0</v>
      </c>
      <c r="AK58" s="37">
        <f>IF(AK$7&gt;$L57,(((IF(Data!$C$2&gt;0,(IF(OR(AK$5=Data!$F$2,AK$5=Data!$G$2,(IF(COUNTIF(Data!$A$2:$A$939,AK$7),AK$7=(VLOOKUP(AK$7,Data!$A$2:$A$852,1,FALSE)),0))),"H",IF(AND(AK$7&gt;=$J57,AK$7&lt;=$K57),($D57*(1-$P57)/$N57),0))),IF(AND(AK$7&gt;=$J57,AK$7&lt;=$K57),(($D57-$O57)/$N57),0))))),(((IF(Data!$C$2&gt;0,(IF(OR(AK$5=Data!$F$2,AK$5=Data!$G$2,(IF(COUNTIF(Data!$A$2:$A$939,AK$7),AK$7=(VLOOKUP(AK$7,Data!$A$2:$A$852,1,FALSE)),0))),"H",IF(AND(AK$7&gt;=$J57,AK$7&lt;=$L57),($D57*$P57/$M57),0))),IF(AND(AK$7&gt;=$J57,AK$7&lt;=$L57),(($D57*$P57)/$M57),0))))))</f>
        <v>0</v>
      </c>
      <c r="AL58" s="37">
        <f>IF(AL$7&gt;$L57,(((IF(Data!$C$2&gt;0,(IF(OR(AL$5=Data!$F$2,AL$5=Data!$G$2,(IF(COUNTIF(Data!$A$2:$A$939,AL$7),AL$7=(VLOOKUP(AL$7,Data!$A$2:$A$852,1,FALSE)),0))),"H",IF(AND(AL$7&gt;=$J57,AL$7&lt;=$K57),($D57*(1-$P57)/$N57),0))),IF(AND(AL$7&gt;=$J57,AL$7&lt;=$K57),(($D57-$O57)/$N57),0))))),(((IF(Data!$C$2&gt;0,(IF(OR(AL$5=Data!$F$2,AL$5=Data!$G$2,(IF(COUNTIF(Data!$A$2:$A$939,AL$7),AL$7=(VLOOKUP(AL$7,Data!$A$2:$A$852,1,FALSE)),0))),"H",IF(AND(AL$7&gt;=$J57,AL$7&lt;=$L57),($D57*$P57/$M57),0))),IF(AND(AL$7&gt;=$J57,AL$7&lt;=$L57),(($D57*$P57)/$M57),0))))))</f>
        <v>0</v>
      </c>
      <c r="AM58" s="37" t="str">
        <f>IF(AM$7&gt;$L57,(((IF(Data!$C$2&gt;0,(IF(OR(AM$5=Data!$F$2,AM$5=Data!$G$2,(IF(COUNTIF(Data!$A$2:$A$939,AM$7),AM$7=(VLOOKUP(AM$7,Data!$A$2:$A$852,1,FALSE)),0))),"H",IF(AND(AM$7&gt;=$J57,AM$7&lt;=$K57),($D57*(1-$P57)/$N57),0))),IF(AND(AM$7&gt;=$J57,AM$7&lt;=$K57),(($D57-$O57)/$N57),0))))),(((IF(Data!$C$2&gt;0,(IF(OR(AM$5=Data!$F$2,AM$5=Data!$G$2,(IF(COUNTIF(Data!$A$2:$A$939,AM$7),AM$7=(VLOOKUP(AM$7,Data!$A$2:$A$852,1,FALSE)),0))),"H",IF(AND(AM$7&gt;=$J57,AM$7&lt;=$L57),($D57*$P57/$M57),0))),IF(AND(AM$7&gt;=$J57,AM$7&lt;=$L57),(($D57*$P57)/$M57),0))))))</f>
        <v>H</v>
      </c>
      <c r="AN58" s="37" t="str">
        <f>IF(AN$7&gt;$L57,(((IF(Data!$C$2&gt;0,(IF(OR(AN$5=Data!$F$2,AN$5=Data!$G$2,(IF(COUNTIF(Data!$A$2:$A$939,AN$7),AN$7=(VLOOKUP(AN$7,Data!$A$2:$A$852,1,FALSE)),0))),"H",IF(AND(AN$7&gt;=$J57,AN$7&lt;=$K57),($D57*(1-$P57)/$N57),0))),IF(AND(AN$7&gt;=$J57,AN$7&lt;=$K57),(($D57-$O57)/$N57),0))))),(((IF(Data!$C$2&gt;0,(IF(OR(AN$5=Data!$F$2,AN$5=Data!$G$2,(IF(COUNTIF(Data!$A$2:$A$939,AN$7),AN$7=(VLOOKUP(AN$7,Data!$A$2:$A$852,1,FALSE)),0))),"H",IF(AND(AN$7&gt;=$J57,AN$7&lt;=$L57),($D57*$P57/$M57),0))),IF(AND(AN$7&gt;=$J57,AN$7&lt;=$L57),(($D57*$P57)/$M57),0))))))</f>
        <v>H</v>
      </c>
      <c r="AO58" s="37">
        <f>IF(AO$7&gt;$L57,(((IF(Data!$C$2&gt;0,(IF(OR(AO$5=Data!$F$2,AO$5=Data!$G$2,(IF(COUNTIF(Data!$A$2:$A$939,AO$7),AO$7=(VLOOKUP(AO$7,Data!$A$2:$A$852,1,FALSE)),0))),"H",IF(AND(AO$7&gt;=$J57,AO$7&lt;=$K57),($D57*(1-$P57)/$N57),0))),IF(AND(AO$7&gt;=$J57,AO$7&lt;=$K57),(($D57-$O57)/$N57),0))))),(((IF(Data!$C$2&gt;0,(IF(OR(AO$5=Data!$F$2,AO$5=Data!$G$2,(IF(COUNTIF(Data!$A$2:$A$939,AO$7),AO$7=(VLOOKUP(AO$7,Data!$A$2:$A$852,1,FALSE)),0))),"H",IF(AND(AO$7&gt;=$J57,AO$7&lt;=$L57),($D57*$P57/$M57),0))),IF(AND(AO$7&gt;=$J57,AO$7&lt;=$L57),(($D57*$P57)/$M57),0))))))</f>
        <v>0</v>
      </c>
      <c r="AP58" s="37">
        <f>IF(AP$7&gt;$L57,(((IF(Data!$C$2&gt;0,(IF(OR(AP$5=Data!$F$2,AP$5=Data!$G$2,(IF(COUNTIF(Data!$A$2:$A$939,AP$7),AP$7=(VLOOKUP(AP$7,Data!$A$2:$A$852,1,FALSE)),0))),"H",IF(AND(AP$7&gt;=$J57,AP$7&lt;=$K57),($D57*(1-$P57)/$N57),0))),IF(AND(AP$7&gt;=$J57,AP$7&lt;=$K57),(($D57-$O57)/$N57),0))))),(((IF(Data!$C$2&gt;0,(IF(OR(AP$5=Data!$F$2,AP$5=Data!$G$2,(IF(COUNTIF(Data!$A$2:$A$939,AP$7),AP$7=(VLOOKUP(AP$7,Data!$A$2:$A$852,1,FALSE)),0))),"H",IF(AND(AP$7&gt;=$J57,AP$7&lt;=$L57),($D57*$P57/$M57),0))),IF(AND(AP$7&gt;=$J57,AP$7&lt;=$L57),(($D57*$P57)/$M57),0))))))</f>
        <v>0</v>
      </c>
      <c r="AQ58" s="37">
        <f>IF(AQ$7&gt;$L57,(((IF(Data!$C$2&gt;0,(IF(OR(AQ$5=Data!$F$2,AQ$5=Data!$G$2,(IF(COUNTIF(Data!$A$2:$A$939,AQ$7),AQ$7=(VLOOKUP(AQ$7,Data!$A$2:$A$852,1,FALSE)),0))),"H",IF(AND(AQ$7&gt;=$J57,AQ$7&lt;=$K57),($D57*(1-$P57)/$N57),0))),IF(AND(AQ$7&gt;=$J57,AQ$7&lt;=$K57),(($D57-$O57)/$N57),0))))),(((IF(Data!$C$2&gt;0,(IF(OR(AQ$5=Data!$F$2,AQ$5=Data!$G$2,(IF(COUNTIF(Data!$A$2:$A$939,AQ$7),AQ$7=(VLOOKUP(AQ$7,Data!$A$2:$A$852,1,FALSE)),0))),"H",IF(AND(AQ$7&gt;=$J57,AQ$7&lt;=$L57),($D57*$P57/$M57),0))),IF(AND(AQ$7&gt;=$J57,AQ$7&lt;=$L57),(($D57*$P57)/$M57),0))))))</f>
        <v>0</v>
      </c>
      <c r="AR58" s="37">
        <f>IF(AR$7&gt;$L57,(((IF(Data!$C$2&gt;0,(IF(OR(AR$5=Data!$F$2,AR$5=Data!$G$2,(IF(COUNTIF(Data!$A$2:$A$939,AR$7),AR$7=(VLOOKUP(AR$7,Data!$A$2:$A$852,1,FALSE)),0))),"H",IF(AND(AR$7&gt;=$J57,AR$7&lt;=$K57),($D57*(1-$P57)/$N57),0))),IF(AND(AR$7&gt;=$J57,AR$7&lt;=$K57),(($D57-$O57)/$N57),0))))),(((IF(Data!$C$2&gt;0,(IF(OR(AR$5=Data!$F$2,AR$5=Data!$G$2,(IF(COUNTIF(Data!$A$2:$A$939,AR$7),AR$7=(VLOOKUP(AR$7,Data!$A$2:$A$852,1,FALSE)),0))),"H",IF(AND(AR$7&gt;=$J57,AR$7&lt;=$L57),($D57*$P57/$M57),0))),IF(AND(AR$7&gt;=$J57,AR$7&lt;=$L57),(($D57*$P57)/$M57),0))))))</f>
        <v>0</v>
      </c>
      <c r="AS58" s="37">
        <f>IF(AS$7&gt;$L57,(((IF(Data!$C$2&gt;0,(IF(OR(AS$5=Data!$F$2,AS$5=Data!$G$2,(IF(COUNTIF(Data!$A$2:$A$939,AS$7),AS$7=(VLOOKUP(AS$7,Data!$A$2:$A$852,1,FALSE)),0))),"H",IF(AND(AS$7&gt;=$J57,AS$7&lt;=$K57),($D57*(1-$P57)/$N57),0))),IF(AND(AS$7&gt;=$J57,AS$7&lt;=$K57),(($D57-$O57)/$N57),0))))),(((IF(Data!$C$2&gt;0,(IF(OR(AS$5=Data!$F$2,AS$5=Data!$G$2,(IF(COUNTIF(Data!$A$2:$A$939,AS$7),AS$7=(VLOOKUP(AS$7,Data!$A$2:$A$852,1,FALSE)),0))),"H",IF(AND(AS$7&gt;=$J57,AS$7&lt;=$L57),($D57*$P57/$M57),0))),IF(AND(AS$7&gt;=$J57,AS$7&lt;=$L57),(($D57*$P57)/$M57),0))))))</f>
        <v>0</v>
      </c>
      <c r="AT58" s="37" t="str">
        <f>IF(AT$7&gt;$L57,(((IF(Data!$C$2&gt;0,(IF(OR(AT$5=Data!$F$2,AT$5=Data!$G$2,(IF(COUNTIF(Data!$A$2:$A$939,AT$7),AT$7=(VLOOKUP(AT$7,Data!$A$2:$A$852,1,FALSE)),0))),"H",IF(AND(AT$7&gt;=$J57,AT$7&lt;=$K57),($D57*(1-$P57)/$N57),0))),IF(AND(AT$7&gt;=$J57,AT$7&lt;=$K57),(($D57-$O57)/$N57),0))))),(((IF(Data!$C$2&gt;0,(IF(OR(AT$5=Data!$F$2,AT$5=Data!$G$2,(IF(COUNTIF(Data!$A$2:$A$939,AT$7),AT$7=(VLOOKUP(AT$7,Data!$A$2:$A$852,1,FALSE)),0))),"H",IF(AND(AT$7&gt;=$J57,AT$7&lt;=$L57),($D57*$P57/$M57),0))),IF(AND(AT$7&gt;=$J57,AT$7&lt;=$L57),(($D57*$P57)/$M57),0))))))</f>
        <v>H</v>
      </c>
      <c r="AU58" s="37" t="str">
        <f>IF(AU$7&gt;$L57,(((IF(Data!$C$2&gt;0,(IF(OR(AU$5=Data!$F$2,AU$5=Data!$G$2,(IF(COUNTIF(Data!$A$2:$A$939,AU$7),AU$7=(VLOOKUP(AU$7,Data!$A$2:$A$852,1,FALSE)),0))),"H",IF(AND(AU$7&gt;=$J57,AU$7&lt;=$K57),($D57*(1-$P57)/$N57),0))),IF(AND(AU$7&gt;=$J57,AU$7&lt;=$K57),(($D57-$O57)/$N57),0))))),(((IF(Data!$C$2&gt;0,(IF(OR(AU$5=Data!$F$2,AU$5=Data!$G$2,(IF(COUNTIF(Data!$A$2:$A$939,AU$7),AU$7=(VLOOKUP(AU$7,Data!$A$2:$A$852,1,FALSE)),0))),"H",IF(AND(AU$7&gt;=$J57,AU$7&lt;=$L57),($D57*$P57/$M57),0))),IF(AND(AU$7&gt;=$J57,AU$7&lt;=$L57),(($D57*$P57)/$M57),0))))))</f>
        <v>H</v>
      </c>
      <c r="AV58" s="37">
        <f>IF(AV$7&gt;$L57,(((IF(Data!$C$2&gt;0,(IF(OR(AV$5=Data!$F$2,AV$5=Data!$G$2,(IF(COUNTIF(Data!$A$2:$A$939,AV$7),AV$7=(VLOOKUP(AV$7,Data!$A$2:$A$852,1,FALSE)),0))),"H",IF(AND(AV$7&gt;=$J57,AV$7&lt;=$K57),($D57*(1-$P57)/$N57),0))),IF(AND(AV$7&gt;=$J57,AV$7&lt;=$K57),(($D57-$O57)/$N57),0))))),(((IF(Data!$C$2&gt;0,(IF(OR(AV$5=Data!$F$2,AV$5=Data!$G$2,(IF(COUNTIF(Data!$A$2:$A$939,AV$7),AV$7=(VLOOKUP(AV$7,Data!$A$2:$A$852,1,FALSE)),0))),"H",IF(AND(AV$7&gt;=$J57,AV$7&lt;=$L57),($D57*$P57/$M57),0))),IF(AND(AV$7&gt;=$J57,AV$7&lt;=$L57),(($D57*$P57)/$M57),0))))))</f>
        <v>0</v>
      </c>
      <c r="AW58" s="37">
        <f>IF(AW$7&gt;$L57,(((IF(Data!$C$2&gt;0,(IF(OR(AW$5=Data!$F$2,AW$5=Data!$G$2,(IF(COUNTIF(Data!$A$2:$A$939,AW$7),AW$7=(VLOOKUP(AW$7,Data!$A$2:$A$852,1,FALSE)),0))),"H",IF(AND(AW$7&gt;=$J57,AW$7&lt;=$K57),($D57*(1-$P57)/$N57),0))),IF(AND(AW$7&gt;=$J57,AW$7&lt;=$K57),(($D57-$O57)/$N57),0))))),(((IF(Data!$C$2&gt;0,(IF(OR(AW$5=Data!$F$2,AW$5=Data!$G$2,(IF(COUNTIF(Data!$A$2:$A$939,AW$7),AW$7=(VLOOKUP(AW$7,Data!$A$2:$A$852,1,FALSE)),0))),"H",IF(AND(AW$7&gt;=$J57,AW$7&lt;=$L57),($D57*$P57/$M57),0))),IF(AND(AW$7&gt;=$J57,AW$7&lt;=$L57),(($D57*$P57)/$M57),0))))))</f>
        <v>0</v>
      </c>
      <c r="AX58" s="37">
        <f>IF(AX$7&gt;$L57,(((IF(Data!$C$2&gt;0,(IF(OR(AX$5=Data!$F$2,AX$5=Data!$G$2,(IF(COUNTIF(Data!$A$2:$A$939,AX$7),AX$7=(VLOOKUP(AX$7,Data!$A$2:$A$852,1,FALSE)),0))),"H",IF(AND(AX$7&gt;=$J57,AX$7&lt;=$K57),($D57*(1-$P57)/$N57),0))),IF(AND(AX$7&gt;=$J57,AX$7&lt;=$K57),(($D57-$O57)/$N57),0))))),(((IF(Data!$C$2&gt;0,(IF(OR(AX$5=Data!$F$2,AX$5=Data!$G$2,(IF(COUNTIF(Data!$A$2:$A$939,AX$7),AX$7=(VLOOKUP(AX$7,Data!$A$2:$A$852,1,FALSE)),0))),"H",IF(AND(AX$7&gt;=$J57,AX$7&lt;=$L57),($D57*$P57/$M57),0))),IF(AND(AX$7&gt;=$J57,AX$7&lt;=$L57),(($D57*$P57)/$M57),0))))))</f>
        <v>0</v>
      </c>
      <c r="AY58" s="37">
        <f>IF(AY$7&gt;$L57,(((IF(Data!$C$2&gt;0,(IF(OR(AY$5=Data!$F$2,AY$5=Data!$G$2,(IF(COUNTIF(Data!$A$2:$A$939,AY$7),AY$7=(VLOOKUP(AY$7,Data!$A$2:$A$852,1,FALSE)),0))),"H",IF(AND(AY$7&gt;=$J57,AY$7&lt;=$K57),($D57*(1-$P57)/$N57),0))),IF(AND(AY$7&gt;=$J57,AY$7&lt;=$K57),(($D57-$O57)/$N57),0))))),(((IF(Data!$C$2&gt;0,(IF(OR(AY$5=Data!$F$2,AY$5=Data!$G$2,(IF(COUNTIF(Data!$A$2:$A$939,AY$7),AY$7=(VLOOKUP(AY$7,Data!$A$2:$A$852,1,FALSE)),0))),"H",IF(AND(AY$7&gt;=$J57,AY$7&lt;=$L57),($D57*$P57/$M57),0))),IF(AND(AY$7&gt;=$J57,AY$7&lt;=$L57),(($D57*$P57)/$M57),0))))))</f>
        <v>0</v>
      </c>
      <c r="AZ58" s="37">
        <f>IF(AZ$7&gt;$L57,(((IF(Data!$C$2&gt;0,(IF(OR(AZ$5=Data!$F$2,AZ$5=Data!$G$2,(IF(COUNTIF(Data!$A$2:$A$939,AZ$7),AZ$7=(VLOOKUP(AZ$7,Data!$A$2:$A$852,1,FALSE)),0))),"H",IF(AND(AZ$7&gt;=$J57,AZ$7&lt;=$K57),($D57*(1-$P57)/$N57),0))),IF(AND(AZ$7&gt;=$J57,AZ$7&lt;=$K57),(($D57-$O57)/$N57),0))))),(((IF(Data!$C$2&gt;0,(IF(OR(AZ$5=Data!$F$2,AZ$5=Data!$G$2,(IF(COUNTIF(Data!$A$2:$A$939,AZ$7),AZ$7=(VLOOKUP(AZ$7,Data!$A$2:$A$852,1,FALSE)),0))),"H",IF(AND(AZ$7&gt;=$J57,AZ$7&lt;=$L57),($D57*$P57/$M57),0))),IF(AND(AZ$7&gt;=$J57,AZ$7&lt;=$L57),(($D57*$P57)/$M57),0))))))</f>
        <v>0</v>
      </c>
      <c r="BA58" s="37" t="str">
        <f>IF(BA$7&gt;$L57,(((IF(Data!$C$2&gt;0,(IF(OR(BA$5=Data!$F$2,BA$5=Data!$G$2,(IF(COUNTIF(Data!$A$2:$A$939,BA$7),BA$7=(VLOOKUP(BA$7,Data!$A$2:$A$852,1,FALSE)),0))),"H",IF(AND(BA$7&gt;=$J57,BA$7&lt;=$K57),($D57*(1-$P57)/$N57),0))),IF(AND(BA$7&gt;=$J57,BA$7&lt;=$K57),(($D57-$O57)/$N57),0))))),(((IF(Data!$C$2&gt;0,(IF(OR(BA$5=Data!$F$2,BA$5=Data!$G$2,(IF(COUNTIF(Data!$A$2:$A$939,BA$7),BA$7=(VLOOKUP(BA$7,Data!$A$2:$A$852,1,FALSE)),0))),"H",IF(AND(BA$7&gt;=$J57,BA$7&lt;=$L57),($D57*$P57/$M57),0))),IF(AND(BA$7&gt;=$J57,BA$7&lt;=$L57),(($D57*$P57)/$M57),0))))))</f>
        <v>H</v>
      </c>
      <c r="BB58" s="37" t="str">
        <f>IF(BB$7&gt;$L57,(((IF(Data!$C$2&gt;0,(IF(OR(BB$5=Data!$F$2,BB$5=Data!$G$2,(IF(COUNTIF(Data!$A$2:$A$939,BB$7),BB$7=(VLOOKUP(BB$7,Data!$A$2:$A$852,1,FALSE)),0))),"H",IF(AND(BB$7&gt;=$J57,BB$7&lt;=$K57),($D57*(1-$P57)/$N57),0))),IF(AND(BB$7&gt;=$J57,BB$7&lt;=$K57),(($D57-$O57)/$N57),0))))),(((IF(Data!$C$2&gt;0,(IF(OR(BB$5=Data!$F$2,BB$5=Data!$G$2,(IF(COUNTIF(Data!$A$2:$A$939,BB$7),BB$7=(VLOOKUP(BB$7,Data!$A$2:$A$852,1,FALSE)),0))),"H",IF(AND(BB$7&gt;=$J57,BB$7&lt;=$L57),($D57*$P57/$M57),0))),IF(AND(BB$7&gt;=$J57,BB$7&lt;=$L57),(($D57*$P57)/$M57),0))))))</f>
        <v>H</v>
      </c>
      <c r="BC58" s="37">
        <f>IF(BC$7&gt;$L57,(((IF(Data!$C$2&gt;0,(IF(OR(BC$5=Data!$F$2,BC$5=Data!$G$2,(IF(COUNTIF(Data!$A$2:$A$939,BC$7),BC$7=(VLOOKUP(BC$7,Data!$A$2:$A$852,1,FALSE)),0))),"H",IF(AND(BC$7&gt;=$J57,BC$7&lt;=$K57),($D57*(1-$P57)/$N57),0))),IF(AND(BC$7&gt;=$J57,BC$7&lt;=$K57),(($D57-$O57)/$N57),0))))),(((IF(Data!$C$2&gt;0,(IF(OR(BC$5=Data!$F$2,BC$5=Data!$G$2,(IF(COUNTIF(Data!$A$2:$A$939,BC$7),BC$7=(VLOOKUP(BC$7,Data!$A$2:$A$852,1,FALSE)),0))),"H",IF(AND(BC$7&gt;=$J57,BC$7&lt;=$L57),($D57*$P57/$M57),0))),IF(AND(BC$7&gt;=$J57,BC$7&lt;=$L57),(($D57*$P57)/$M57),0))))))</f>
        <v>0</v>
      </c>
      <c r="BD58" s="37">
        <f>IF(BD$7&gt;$L57,(((IF(Data!$C$2&gt;0,(IF(OR(BD$5=Data!$F$2,BD$5=Data!$G$2,(IF(COUNTIF(Data!$A$2:$A$939,BD$7),BD$7=(VLOOKUP(BD$7,Data!$A$2:$A$852,1,FALSE)),0))),"H",IF(AND(BD$7&gt;=$J57,BD$7&lt;=$K57),($D57*(1-$P57)/$N57),0))),IF(AND(BD$7&gt;=$J57,BD$7&lt;=$K57),(($D57-$O57)/$N57),0))))),(((IF(Data!$C$2&gt;0,(IF(OR(BD$5=Data!$F$2,BD$5=Data!$G$2,(IF(COUNTIF(Data!$A$2:$A$939,BD$7),BD$7=(VLOOKUP(BD$7,Data!$A$2:$A$852,1,FALSE)),0))),"H",IF(AND(BD$7&gt;=$J57,BD$7&lt;=$L57),($D57*$P57/$M57),0))),IF(AND(BD$7&gt;=$J57,BD$7&lt;=$L57),(($D57*$P57)/$M57),0))))))</f>
        <v>0</v>
      </c>
      <c r="BE58" s="37">
        <f>IF(BE$7&gt;$L57,(((IF(Data!$C$2&gt;0,(IF(OR(BE$5=Data!$F$2,BE$5=Data!$G$2,(IF(COUNTIF(Data!$A$2:$A$939,BE$7),BE$7=(VLOOKUP(BE$7,Data!$A$2:$A$852,1,FALSE)),0))),"H",IF(AND(BE$7&gt;=$J57,BE$7&lt;=$K57),($D57*(1-$P57)/$N57),0))),IF(AND(BE$7&gt;=$J57,BE$7&lt;=$K57),(($D57-$O57)/$N57),0))))),(((IF(Data!$C$2&gt;0,(IF(OR(BE$5=Data!$F$2,BE$5=Data!$G$2,(IF(COUNTIF(Data!$A$2:$A$939,BE$7),BE$7=(VLOOKUP(BE$7,Data!$A$2:$A$852,1,FALSE)),0))),"H",IF(AND(BE$7&gt;=$J57,BE$7&lt;=$L57),($D57*$P57/$M57),0))),IF(AND(BE$7&gt;=$J57,BE$7&lt;=$L57),(($D57*$P57)/$M57),0))))))</f>
        <v>0</v>
      </c>
      <c r="BF58" s="37">
        <f>IF(BF$7&gt;$L57,(((IF(Data!$C$2&gt;0,(IF(OR(BF$5=Data!$F$2,BF$5=Data!$G$2,(IF(COUNTIF(Data!$A$2:$A$939,BF$7),BF$7=(VLOOKUP(BF$7,Data!$A$2:$A$852,1,FALSE)),0))),"H",IF(AND(BF$7&gt;=$J57,BF$7&lt;=$K57),($D57*(1-$P57)/$N57),0))),IF(AND(BF$7&gt;=$J57,BF$7&lt;=$K57),(($D57-$O57)/$N57),0))))),(((IF(Data!$C$2&gt;0,(IF(OR(BF$5=Data!$F$2,BF$5=Data!$G$2,(IF(COUNTIF(Data!$A$2:$A$939,BF$7),BF$7=(VLOOKUP(BF$7,Data!$A$2:$A$852,1,FALSE)),0))),"H",IF(AND(BF$7&gt;=$J57,BF$7&lt;=$L57),($D57*$P57/$M57),0))),IF(AND(BF$7&gt;=$J57,BF$7&lt;=$L57),(($D57*$P57)/$M57),0))))))</f>
        <v>0</v>
      </c>
      <c r="BG58" s="37">
        <f>IF(BG$7&gt;$L57,(((IF(Data!$C$2&gt;0,(IF(OR(BG$5=Data!$F$2,BG$5=Data!$G$2,(IF(COUNTIF(Data!$A$2:$A$939,BG$7),BG$7=(VLOOKUP(BG$7,Data!$A$2:$A$852,1,FALSE)),0))),"H",IF(AND(BG$7&gt;=$J57,BG$7&lt;=$K57),($D57*(1-$P57)/$N57),0))),IF(AND(BG$7&gt;=$J57,BG$7&lt;=$K57),(($D57-$O57)/$N57),0))))),(((IF(Data!$C$2&gt;0,(IF(OR(BG$5=Data!$F$2,BG$5=Data!$G$2,(IF(COUNTIF(Data!$A$2:$A$939,BG$7),BG$7=(VLOOKUP(BG$7,Data!$A$2:$A$852,1,FALSE)),0))),"H",IF(AND(BG$7&gt;=$J57,BG$7&lt;=$L57),($D57*$P57/$M57),0))),IF(AND(BG$7&gt;=$J57,BG$7&lt;=$L57),(($D57*$P57)/$M57),0))))))</f>
        <v>0</v>
      </c>
      <c r="BH58" s="37" t="str">
        <f>IF(BH$7&gt;$L57,(((IF(Data!$C$2&gt;0,(IF(OR(BH$5=Data!$F$2,BH$5=Data!$G$2,(IF(COUNTIF(Data!$A$2:$A$939,BH$7),BH$7=(VLOOKUP(BH$7,Data!$A$2:$A$852,1,FALSE)),0))),"H",IF(AND(BH$7&gt;=$J57,BH$7&lt;=$K57),($D57*(1-$P57)/$N57),0))),IF(AND(BH$7&gt;=$J57,BH$7&lt;=$K57),(($D57-$O57)/$N57),0))))),(((IF(Data!$C$2&gt;0,(IF(OR(BH$5=Data!$F$2,BH$5=Data!$G$2,(IF(COUNTIF(Data!$A$2:$A$939,BH$7),BH$7=(VLOOKUP(BH$7,Data!$A$2:$A$852,1,FALSE)),0))),"H",IF(AND(BH$7&gt;=$J57,BH$7&lt;=$L57),($D57*$P57/$M57),0))),IF(AND(BH$7&gt;=$J57,BH$7&lt;=$L57),(($D57*$P57)/$M57),0))))))</f>
        <v>H</v>
      </c>
      <c r="BI58" s="37" t="str">
        <f>IF(BI$7&gt;$L57,(((IF(Data!$C$2&gt;0,(IF(OR(BI$5=Data!$F$2,BI$5=Data!$G$2,(IF(COUNTIF(Data!$A$2:$A$939,BI$7),BI$7=(VLOOKUP(BI$7,Data!$A$2:$A$852,1,FALSE)),0))),"H",IF(AND(BI$7&gt;=$J57,BI$7&lt;=$K57),($D57*(1-$P57)/$N57),0))),IF(AND(BI$7&gt;=$J57,BI$7&lt;=$K57),(($D57-$O57)/$N57),0))))),(((IF(Data!$C$2&gt;0,(IF(OR(BI$5=Data!$F$2,BI$5=Data!$G$2,(IF(COUNTIF(Data!$A$2:$A$939,BI$7),BI$7=(VLOOKUP(BI$7,Data!$A$2:$A$852,1,FALSE)),0))),"H",IF(AND(BI$7&gt;=$J57,BI$7&lt;=$L57),($D57*$P57/$M57),0))),IF(AND(BI$7&gt;=$J57,BI$7&lt;=$L57),(($D57*$P57)/$M57),0))))))</f>
        <v>H</v>
      </c>
      <c r="BJ58" s="37">
        <f>IF(BJ$7&gt;$L57,(((IF(Data!$C$2&gt;0,(IF(OR(BJ$5=Data!$F$2,BJ$5=Data!$G$2,(IF(COUNTIF(Data!$A$2:$A$939,BJ$7),BJ$7=(VLOOKUP(BJ$7,Data!$A$2:$A$852,1,FALSE)),0))),"H",IF(AND(BJ$7&gt;=$J57,BJ$7&lt;=$K57),($D57*(1-$P57)/$N57),0))),IF(AND(BJ$7&gt;=$J57,BJ$7&lt;=$K57),(($D57-$O57)/$N57),0))))),(((IF(Data!$C$2&gt;0,(IF(OR(BJ$5=Data!$F$2,BJ$5=Data!$G$2,(IF(COUNTIF(Data!$A$2:$A$939,BJ$7),BJ$7=(VLOOKUP(BJ$7,Data!$A$2:$A$852,1,FALSE)),0))),"H",IF(AND(BJ$7&gt;=$J57,BJ$7&lt;=$L57),($D57*$P57/$M57),0))),IF(AND(BJ$7&gt;=$J57,BJ$7&lt;=$L57),(($D57*$P57)/$M57),0))))))</f>
        <v>0</v>
      </c>
      <c r="BK58" s="37">
        <f>IF(BK$7&gt;$L57,(((IF(Data!$C$2&gt;0,(IF(OR(BK$5=Data!$F$2,BK$5=Data!$G$2,(IF(COUNTIF(Data!$A$2:$A$939,BK$7),BK$7=(VLOOKUP(BK$7,Data!$A$2:$A$852,1,FALSE)),0))),"H",IF(AND(BK$7&gt;=$J57,BK$7&lt;=$K57),($D57*(1-$P57)/$N57),0))),IF(AND(BK$7&gt;=$J57,BK$7&lt;=$K57),(($D57-$O57)/$N57),0))))),(((IF(Data!$C$2&gt;0,(IF(OR(BK$5=Data!$F$2,BK$5=Data!$G$2,(IF(COUNTIF(Data!$A$2:$A$939,BK$7),BK$7=(VLOOKUP(BK$7,Data!$A$2:$A$852,1,FALSE)),0))),"H",IF(AND(BK$7&gt;=$J57,BK$7&lt;=$L57),($D57*$P57/$M57),0))),IF(AND(BK$7&gt;=$J57,BK$7&lt;=$L57),(($D57*$P57)/$M57),0))))))</f>
        <v>0</v>
      </c>
      <c r="BL58" s="37">
        <f>IF(BL$7&gt;$L57,(((IF(Data!$C$2&gt;0,(IF(OR(BL$5=Data!$F$2,BL$5=Data!$G$2,(IF(COUNTIF(Data!$A$2:$A$939,BL$7),BL$7=(VLOOKUP(BL$7,Data!$A$2:$A$852,1,FALSE)),0))),"H",IF(AND(BL$7&gt;=$J57,BL$7&lt;=$K57),($D57*(1-$P57)/$N57),0))),IF(AND(BL$7&gt;=$J57,BL$7&lt;=$K57),(($D57-$O57)/$N57),0))))),(((IF(Data!$C$2&gt;0,(IF(OR(BL$5=Data!$F$2,BL$5=Data!$G$2,(IF(COUNTIF(Data!$A$2:$A$939,BL$7),BL$7=(VLOOKUP(BL$7,Data!$A$2:$A$852,1,FALSE)),0))),"H",IF(AND(BL$7&gt;=$J57,BL$7&lt;=$L57),($D57*$P57/$M57),0))),IF(AND(BL$7&gt;=$J57,BL$7&lt;=$L57),(($D57*$P57)/$M57),0))))))</f>
        <v>0</v>
      </c>
      <c r="BM58" s="37">
        <f>IF(BM$7&gt;$L57,(((IF(Data!$C$2&gt;0,(IF(OR(BM$5=Data!$F$2,BM$5=Data!$G$2,(IF(COUNTIF(Data!$A$2:$A$939,BM$7),BM$7=(VLOOKUP(BM$7,Data!$A$2:$A$852,1,FALSE)),0))),"H",IF(AND(BM$7&gt;=$J57,BM$7&lt;=$K57),($D57*(1-$P57)/$N57),0))),IF(AND(BM$7&gt;=$J57,BM$7&lt;=$K57),(($D57-$O57)/$N57),0))))),(((IF(Data!$C$2&gt;0,(IF(OR(BM$5=Data!$F$2,BM$5=Data!$G$2,(IF(COUNTIF(Data!$A$2:$A$939,BM$7),BM$7=(VLOOKUP(BM$7,Data!$A$2:$A$852,1,FALSE)),0))),"H",IF(AND(BM$7&gt;=$J57,BM$7&lt;=$L57),($D57*$P57/$M57),0))),IF(AND(BM$7&gt;=$J57,BM$7&lt;=$L57),(($D57*$P57)/$M57),0))))))</f>
        <v>0</v>
      </c>
      <c r="BN58" s="37">
        <f>IF(BN$7&gt;$L57,(((IF(Data!$C$2&gt;0,(IF(OR(BN$5=Data!$F$2,BN$5=Data!$G$2,(IF(COUNTIF(Data!$A$2:$A$939,BN$7),BN$7=(VLOOKUP(BN$7,Data!$A$2:$A$852,1,FALSE)),0))),"H",IF(AND(BN$7&gt;=$J57,BN$7&lt;=$K57),($D57*(1-$P57)/$N57),0))),IF(AND(BN$7&gt;=$J57,BN$7&lt;=$K57),(($D57-$O57)/$N57),0))))),(((IF(Data!$C$2&gt;0,(IF(OR(BN$5=Data!$F$2,BN$5=Data!$G$2,(IF(COUNTIF(Data!$A$2:$A$939,BN$7),BN$7=(VLOOKUP(BN$7,Data!$A$2:$A$852,1,FALSE)),0))),"H",IF(AND(BN$7&gt;=$J57,BN$7&lt;=$L57),($D57*$P57/$M57),0))),IF(AND(BN$7&gt;=$J57,BN$7&lt;=$L57),(($D57*$P57)/$M57),0))))))</f>
        <v>0</v>
      </c>
      <c r="BO58" s="37" t="str">
        <f>IF(BO$7&gt;$L57,(((IF(Data!$C$2&gt;0,(IF(OR(BO$5=Data!$F$2,BO$5=Data!$G$2,(IF(COUNTIF(Data!$A$2:$A$939,BO$7),BO$7=(VLOOKUP(BO$7,Data!$A$2:$A$852,1,FALSE)),0))),"H",IF(AND(BO$7&gt;=$J57,BO$7&lt;=$K57),($D57*(1-$P57)/$N57),0))),IF(AND(BO$7&gt;=$J57,BO$7&lt;=$K57),(($D57-$O57)/$N57),0))))),(((IF(Data!$C$2&gt;0,(IF(OR(BO$5=Data!$F$2,BO$5=Data!$G$2,(IF(COUNTIF(Data!$A$2:$A$939,BO$7),BO$7=(VLOOKUP(BO$7,Data!$A$2:$A$852,1,FALSE)),0))),"H",IF(AND(BO$7&gt;=$J57,BO$7&lt;=$L57),($D57*$P57/$M57),0))),IF(AND(BO$7&gt;=$J57,BO$7&lt;=$L57),(($D57*$P57)/$M57),0))))))</f>
        <v>H</v>
      </c>
      <c r="BP58" s="37" t="str">
        <f>IF(BP$7&gt;$L57,(((IF(Data!$C$2&gt;0,(IF(OR(BP$5=Data!$F$2,BP$5=Data!$G$2,(IF(COUNTIF(Data!$A$2:$A$939,BP$7),BP$7=(VLOOKUP(BP$7,Data!$A$2:$A$852,1,FALSE)),0))),"H",IF(AND(BP$7&gt;=$J57,BP$7&lt;=$K57),($D57*(1-$P57)/$N57),0))),IF(AND(BP$7&gt;=$J57,BP$7&lt;=$K57),(($D57-$O57)/$N57),0))))),(((IF(Data!$C$2&gt;0,(IF(OR(BP$5=Data!$F$2,BP$5=Data!$G$2,(IF(COUNTIF(Data!$A$2:$A$939,BP$7),BP$7=(VLOOKUP(BP$7,Data!$A$2:$A$852,1,FALSE)),0))),"H",IF(AND(BP$7&gt;=$J57,BP$7&lt;=$L57),($D57*$P57/$M57),0))),IF(AND(BP$7&gt;=$J57,BP$7&lt;=$L57),(($D57*$P57)/$M57),0))))))</f>
        <v>H</v>
      </c>
      <c r="BQ58" s="37">
        <f>IF(BQ$7&gt;$L57,(((IF(Data!$C$2&gt;0,(IF(OR(BQ$5=Data!$F$2,BQ$5=Data!$G$2,(IF(COUNTIF(Data!$A$2:$A$939,BQ$7),BQ$7=(VLOOKUP(BQ$7,Data!$A$2:$A$852,1,FALSE)),0))),"H",IF(AND(BQ$7&gt;=$J57,BQ$7&lt;=$K57),($D57*(1-$P57)/$N57),0))),IF(AND(BQ$7&gt;=$J57,BQ$7&lt;=$K57),(($D57-$O57)/$N57),0))))),(((IF(Data!$C$2&gt;0,(IF(OR(BQ$5=Data!$F$2,BQ$5=Data!$G$2,(IF(COUNTIF(Data!$A$2:$A$939,BQ$7),BQ$7=(VLOOKUP(BQ$7,Data!$A$2:$A$852,1,FALSE)),0))),"H",IF(AND(BQ$7&gt;=$J57,BQ$7&lt;=$L57),($D57*$P57/$M57),0))),IF(AND(BQ$7&gt;=$J57,BQ$7&lt;=$L57),(($D57*$P57)/$M57),0))))))</f>
        <v>0</v>
      </c>
      <c r="BR58" s="37">
        <f>IF(BR$7&gt;$L57,(((IF(Data!$C$2&gt;0,(IF(OR(BR$5=Data!$F$2,BR$5=Data!$G$2,(IF(COUNTIF(Data!$A$2:$A$939,BR$7),BR$7=(VLOOKUP(BR$7,Data!$A$2:$A$852,1,FALSE)),0))),"H",IF(AND(BR$7&gt;=$J57,BR$7&lt;=$K57),($D57*(1-$P57)/$N57),0))),IF(AND(BR$7&gt;=$J57,BR$7&lt;=$K57),(($D57-$O57)/$N57),0))))),(((IF(Data!$C$2&gt;0,(IF(OR(BR$5=Data!$F$2,BR$5=Data!$G$2,(IF(COUNTIF(Data!$A$2:$A$939,BR$7),BR$7=(VLOOKUP(BR$7,Data!$A$2:$A$852,1,FALSE)),0))),"H",IF(AND(BR$7&gt;=$J57,BR$7&lt;=$L57),($D57*$P57/$M57),0))),IF(AND(BR$7&gt;=$J57,BR$7&lt;=$L57),(($D57*$P57)/$M57),0))))))</f>
        <v>0</v>
      </c>
      <c r="BS58" s="37">
        <f>IF(BS$7&gt;$L57,(((IF(Data!$C$2&gt;0,(IF(OR(BS$5=Data!$F$2,BS$5=Data!$G$2,(IF(COUNTIF(Data!$A$2:$A$939,BS$7),BS$7=(VLOOKUP(BS$7,Data!$A$2:$A$852,1,FALSE)),0))),"H",IF(AND(BS$7&gt;=$J57,BS$7&lt;=$K57),($D57*(1-$P57)/$N57),0))),IF(AND(BS$7&gt;=$J57,BS$7&lt;=$K57),(($D57-$O57)/$N57),0))))),(((IF(Data!$C$2&gt;0,(IF(OR(BS$5=Data!$F$2,BS$5=Data!$G$2,(IF(COUNTIF(Data!$A$2:$A$939,BS$7),BS$7=(VLOOKUP(BS$7,Data!$A$2:$A$852,1,FALSE)),0))),"H",IF(AND(BS$7&gt;=$J57,BS$7&lt;=$L57),($D57*$P57/$M57),0))),IF(AND(BS$7&gt;=$J57,BS$7&lt;=$L57),(($D57*$P57)/$M57),0))))))</f>
        <v>0</v>
      </c>
      <c r="BT58" s="37">
        <f>IF(BT$7&gt;$L57,(((IF(Data!$C$2&gt;0,(IF(OR(BT$5=Data!$F$2,BT$5=Data!$G$2,(IF(COUNTIF(Data!$A$2:$A$939,BT$7),BT$7=(VLOOKUP(BT$7,Data!$A$2:$A$852,1,FALSE)),0))),"H",IF(AND(BT$7&gt;=$J57,BT$7&lt;=$K57),($D57*(1-$P57)/$N57),0))),IF(AND(BT$7&gt;=$J57,BT$7&lt;=$K57),(($D57-$O57)/$N57),0))))),(((IF(Data!$C$2&gt;0,(IF(OR(BT$5=Data!$F$2,BT$5=Data!$G$2,(IF(COUNTIF(Data!$A$2:$A$939,BT$7),BT$7=(VLOOKUP(BT$7,Data!$A$2:$A$852,1,FALSE)),0))),"H",IF(AND(BT$7&gt;=$J57,BT$7&lt;=$L57),($D57*$P57/$M57),0))),IF(AND(BT$7&gt;=$J57,BT$7&lt;=$L57),(($D57*$P57)/$M57),0))))))</f>
        <v>0</v>
      </c>
      <c r="BU58" s="37">
        <f>IF(BU$7&gt;$L57,(((IF(Data!$C$2&gt;0,(IF(OR(BU$5=Data!$F$2,BU$5=Data!$G$2,(IF(COUNTIF(Data!$A$2:$A$939,BU$7),BU$7=(VLOOKUP(BU$7,Data!$A$2:$A$852,1,FALSE)),0))),"H",IF(AND(BU$7&gt;=$J57,BU$7&lt;=$K57),($D57*(1-$P57)/$N57),0))),IF(AND(BU$7&gt;=$J57,BU$7&lt;=$K57),(($D57-$O57)/$N57),0))))),(((IF(Data!$C$2&gt;0,(IF(OR(BU$5=Data!$F$2,BU$5=Data!$G$2,(IF(COUNTIF(Data!$A$2:$A$939,BU$7),BU$7=(VLOOKUP(BU$7,Data!$A$2:$A$852,1,FALSE)),0))),"H",IF(AND(BU$7&gt;=$J57,BU$7&lt;=$L57),($D57*$P57/$M57),0))),IF(AND(BU$7&gt;=$J57,BU$7&lt;=$L57),(($D57*$P57)/$M57),0))))))</f>
        <v>0</v>
      </c>
      <c r="BV58" s="37" t="str">
        <f>IF(BV$7&gt;$L57,(((IF(Data!$C$2&gt;0,(IF(OR(BV$5=Data!$F$2,BV$5=Data!$G$2,(IF(COUNTIF(Data!$A$2:$A$939,BV$7),BV$7=(VLOOKUP(BV$7,Data!$A$2:$A$852,1,FALSE)),0))),"H",IF(AND(BV$7&gt;=$J57,BV$7&lt;=$K57),($D57*(1-$P57)/$N57),0))),IF(AND(BV$7&gt;=$J57,BV$7&lt;=$K57),(($D57-$O57)/$N57),0))))),(((IF(Data!$C$2&gt;0,(IF(OR(BV$5=Data!$F$2,BV$5=Data!$G$2,(IF(COUNTIF(Data!$A$2:$A$939,BV$7),BV$7=(VLOOKUP(BV$7,Data!$A$2:$A$852,1,FALSE)),0))),"H",IF(AND(BV$7&gt;=$J57,BV$7&lt;=$L57),($D57*$P57/$M57),0))),IF(AND(BV$7&gt;=$J57,BV$7&lt;=$L57),(($D57*$P57)/$M57),0))))))</f>
        <v>H</v>
      </c>
      <c r="BW58" s="37" t="str">
        <f>IF(BW$7&gt;$L57,(((IF(Data!$C$2&gt;0,(IF(OR(BW$5=Data!$F$2,BW$5=Data!$G$2,(IF(COUNTIF(Data!$A$2:$A$939,BW$7),BW$7=(VLOOKUP(BW$7,Data!$A$2:$A$852,1,FALSE)),0))),"H",IF(AND(BW$7&gt;=$J57,BW$7&lt;=$K57),($D57*(1-$P57)/$N57),0))),IF(AND(BW$7&gt;=$J57,BW$7&lt;=$K57),(($D57-$O57)/$N57),0))))),(((IF(Data!$C$2&gt;0,(IF(OR(BW$5=Data!$F$2,BW$5=Data!$G$2,(IF(COUNTIF(Data!$A$2:$A$939,BW$7),BW$7=(VLOOKUP(BW$7,Data!$A$2:$A$852,1,FALSE)),0))),"H",IF(AND(BW$7&gt;=$J57,BW$7&lt;=$L57),($D57*$P57/$M57),0))),IF(AND(BW$7&gt;=$J57,BW$7&lt;=$L57),(($D57*$P57)/$M57),0))))))</f>
        <v>H</v>
      </c>
      <c r="BX58" s="37">
        <f>IF(BX$7&gt;$L57,(((IF(Data!$C$2&gt;0,(IF(OR(BX$5=Data!$F$2,BX$5=Data!$G$2,(IF(COUNTIF(Data!$A$2:$A$939,BX$7),BX$7=(VLOOKUP(BX$7,Data!$A$2:$A$852,1,FALSE)),0))),"H",IF(AND(BX$7&gt;=$J57,BX$7&lt;=$K57),($D57*(1-$P57)/$N57),0))),IF(AND(BX$7&gt;=$J57,BX$7&lt;=$K57),(($D57-$O57)/$N57),0))))),(((IF(Data!$C$2&gt;0,(IF(OR(BX$5=Data!$F$2,BX$5=Data!$G$2,(IF(COUNTIF(Data!$A$2:$A$939,BX$7),BX$7=(VLOOKUP(BX$7,Data!$A$2:$A$852,1,FALSE)),0))),"H",IF(AND(BX$7&gt;=$J57,BX$7&lt;=$L57),($D57*$P57/$M57),0))),IF(AND(BX$7&gt;=$J57,BX$7&lt;=$L57),(($D57*$P57)/$M57),0))))))</f>
        <v>0</v>
      </c>
      <c r="BY58" s="37">
        <f>IF(BY$7&gt;$L57,(((IF(Data!$C$2&gt;0,(IF(OR(BY$5=Data!$F$2,BY$5=Data!$G$2,(IF(COUNTIF(Data!$A$2:$A$939,BY$7),BY$7=(VLOOKUP(BY$7,Data!$A$2:$A$852,1,FALSE)),0))),"H",IF(AND(BY$7&gt;=$J57,BY$7&lt;=$K57),($D57*(1-$P57)/$N57),0))),IF(AND(BY$7&gt;=$J57,BY$7&lt;=$K57),(($D57-$O57)/$N57),0))))),(((IF(Data!$C$2&gt;0,(IF(OR(BY$5=Data!$F$2,BY$5=Data!$G$2,(IF(COUNTIF(Data!$A$2:$A$939,BY$7),BY$7=(VLOOKUP(BY$7,Data!$A$2:$A$852,1,FALSE)),0))),"H",IF(AND(BY$7&gt;=$J57,BY$7&lt;=$L57),($D57*$P57/$M57),0))),IF(AND(BY$7&gt;=$J57,BY$7&lt;=$L57),(($D57*$P57)/$M57),0))))))</f>
        <v>0</v>
      </c>
      <c r="BZ58" s="37">
        <f>IF(BZ$7&gt;$L57,(((IF(Data!$C$2&gt;0,(IF(OR(BZ$5=Data!$F$2,BZ$5=Data!$G$2,(IF(COUNTIF(Data!$A$2:$A$939,BZ$7),BZ$7=(VLOOKUP(BZ$7,Data!$A$2:$A$852,1,FALSE)),0))),"H",IF(AND(BZ$7&gt;=$J57,BZ$7&lt;=$K57),($D57*(1-$P57)/$N57),0))),IF(AND(BZ$7&gt;=$J57,BZ$7&lt;=$K57),(($D57-$O57)/$N57),0))))),(((IF(Data!$C$2&gt;0,(IF(OR(BZ$5=Data!$F$2,BZ$5=Data!$G$2,(IF(COUNTIF(Data!$A$2:$A$939,BZ$7),BZ$7=(VLOOKUP(BZ$7,Data!$A$2:$A$852,1,FALSE)),0))),"H",IF(AND(BZ$7&gt;=$J57,BZ$7&lt;=$L57),($D57*$P57/$M57),0))),IF(AND(BZ$7&gt;=$J57,BZ$7&lt;=$L57),(($D57*$P57)/$M57),0))))))</f>
        <v>0</v>
      </c>
      <c r="CA58" s="37">
        <f>IF(CA$7&gt;$L57,(((IF(Data!$C$2&gt;0,(IF(OR(CA$5=Data!$F$2,CA$5=Data!$G$2,(IF(COUNTIF(Data!$A$2:$A$939,CA$7),CA$7=(VLOOKUP(CA$7,Data!$A$2:$A$852,1,FALSE)),0))),"H",IF(AND(CA$7&gt;=$J57,CA$7&lt;=$K57),($D57*(1-$P57)/$N57),0))),IF(AND(CA$7&gt;=$J57,CA$7&lt;=$K57),(($D57-$O57)/$N57),0))))),(((IF(Data!$C$2&gt;0,(IF(OR(CA$5=Data!$F$2,CA$5=Data!$G$2,(IF(COUNTIF(Data!$A$2:$A$939,CA$7),CA$7=(VLOOKUP(CA$7,Data!$A$2:$A$852,1,FALSE)),0))),"H",IF(AND(CA$7&gt;=$J57,CA$7&lt;=$L57),($D57*$P57/$M57),0))),IF(AND(CA$7&gt;=$J57,CA$7&lt;=$L57),(($D57*$P57)/$M57),0))))))</f>
        <v>0</v>
      </c>
      <c r="CB58" s="37">
        <f>IF(CB$7&gt;$L57,(((IF(Data!$C$2&gt;0,(IF(OR(CB$5=Data!$F$2,CB$5=Data!$G$2,(IF(COUNTIF(Data!$A$2:$A$939,CB$7),CB$7=(VLOOKUP(CB$7,Data!$A$2:$A$852,1,FALSE)),0))),"H",IF(AND(CB$7&gt;=$J57,CB$7&lt;=$K57),($D57*(1-$P57)/$N57),0))),IF(AND(CB$7&gt;=$J57,CB$7&lt;=$K57),(($D57-$O57)/$N57),0))))),(((IF(Data!$C$2&gt;0,(IF(OR(CB$5=Data!$F$2,CB$5=Data!$G$2,(IF(COUNTIF(Data!$A$2:$A$939,CB$7),CB$7=(VLOOKUP(CB$7,Data!$A$2:$A$852,1,FALSE)),0))),"H",IF(AND(CB$7&gt;=$J57,CB$7&lt;=$L57),($D57*$P57/$M57),0))),IF(AND(CB$7&gt;=$J57,CB$7&lt;=$L57),(($D57*$P57)/$M57),0))))))</f>
        <v>0</v>
      </c>
      <c r="CC58" s="37" t="str">
        <f>IF(CC$7&gt;$L57,(((IF(Data!$C$2&gt;0,(IF(OR(CC$5=Data!$F$2,CC$5=Data!$G$2,(IF(COUNTIF(Data!$A$2:$A$939,CC$7),CC$7=(VLOOKUP(CC$7,Data!$A$2:$A$852,1,FALSE)),0))),"H",IF(AND(CC$7&gt;=$J57,CC$7&lt;=$K57),($D57*(1-$P57)/$N57),0))),IF(AND(CC$7&gt;=$J57,CC$7&lt;=$K57),(($D57-$O57)/$N57),0))))),(((IF(Data!$C$2&gt;0,(IF(OR(CC$5=Data!$F$2,CC$5=Data!$G$2,(IF(COUNTIF(Data!$A$2:$A$939,CC$7),CC$7=(VLOOKUP(CC$7,Data!$A$2:$A$852,1,FALSE)),0))),"H",IF(AND(CC$7&gt;=$J57,CC$7&lt;=$L57),($D57*$P57/$M57),0))),IF(AND(CC$7&gt;=$J57,CC$7&lt;=$L57),(($D57*$P57)/$M57),0))))))</f>
        <v>H</v>
      </c>
      <c r="CD58" s="37" t="str">
        <f>IF(CD$7&gt;$L57,(((IF(Data!$C$2&gt;0,(IF(OR(CD$5=Data!$F$2,CD$5=Data!$G$2,(IF(COUNTIF(Data!$A$2:$A$939,CD$7),CD$7=(VLOOKUP(CD$7,Data!$A$2:$A$852,1,FALSE)),0))),"H",IF(AND(CD$7&gt;=$J57,CD$7&lt;=$K57),($D57*(1-$P57)/$N57),0))),IF(AND(CD$7&gt;=$J57,CD$7&lt;=$K57),(($D57-$O57)/$N57),0))))),(((IF(Data!$C$2&gt;0,(IF(OR(CD$5=Data!$F$2,CD$5=Data!$G$2,(IF(COUNTIF(Data!$A$2:$A$939,CD$7),CD$7=(VLOOKUP(CD$7,Data!$A$2:$A$852,1,FALSE)),0))),"H",IF(AND(CD$7&gt;=$J57,CD$7&lt;=$L57),($D57*$P57/$M57),0))),IF(AND(CD$7&gt;=$J57,CD$7&lt;=$L57),(($D57*$P57)/$M57),0))))))</f>
        <v>H</v>
      </c>
      <c r="CE58" s="37">
        <f>IF(CE$7&gt;$L57,(((IF(Data!$C$2&gt;0,(IF(OR(CE$5=Data!$F$2,CE$5=Data!$G$2,(IF(COUNTIF(Data!$A$2:$A$939,CE$7),CE$7=(VLOOKUP(CE$7,Data!$A$2:$A$852,1,FALSE)),0))),"H",IF(AND(CE$7&gt;=$J57,CE$7&lt;=$K57),($D57*(1-$P57)/$N57),0))),IF(AND(CE$7&gt;=$J57,CE$7&lt;=$K57),(($D57-$O57)/$N57),0))))),(((IF(Data!$C$2&gt;0,(IF(OR(CE$5=Data!$F$2,CE$5=Data!$G$2,(IF(COUNTIF(Data!$A$2:$A$939,CE$7),CE$7=(VLOOKUP(CE$7,Data!$A$2:$A$852,1,FALSE)),0))),"H",IF(AND(CE$7&gt;=$J57,CE$7&lt;=$L57),($D57*$P57/$M57),0))),IF(AND(CE$7&gt;=$J57,CE$7&lt;=$L57),(($D57*$P57)/$M57),0))))))</f>
        <v>0</v>
      </c>
      <c r="CF58" s="37">
        <f>IF(CF$7&gt;$L57,(((IF(Data!$C$2&gt;0,(IF(OR(CF$5=Data!$F$2,CF$5=Data!$G$2,(IF(COUNTIF(Data!$A$2:$A$939,CF$7),CF$7=(VLOOKUP(CF$7,Data!$A$2:$A$852,1,FALSE)),0))),"H",IF(AND(CF$7&gt;=$J57,CF$7&lt;=$K57),($D57*(1-$P57)/$N57),0))),IF(AND(CF$7&gt;=$J57,CF$7&lt;=$K57),(($D57-$O57)/$N57),0))))),(((IF(Data!$C$2&gt;0,(IF(OR(CF$5=Data!$F$2,CF$5=Data!$G$2,(IF(COUNTIF(Data!$A$2:$A$939,CF$7),CF$7=(VLOOKUP(CF$7,Data!$A$2:$A$852,1,FALSE)),0))),"H",IF(AND(CF$7&gt;=$J57,CF$7&lt;=$L57),($D57*$P57/$M57),0))),IF(AND(CF$7&gt;=$J57,CF$7&lt;=$L57),(($D57*$P57)/$M57),0))))))</f>
        <v>0</v>
      </c>
      <c r="CG58" s="37">
        <f>IF(CG$7&gt;$L57,(((IF(Data!$C$2&gt;0,(IF(OR(CG$5=Data!$F$2,CG$5=Data!$G$2,(IF(COUNTIF(Data!$A$2:$A$939,CG$7),CG$7=(VLOOKUP(CG$7,Data!$A$2:$A$852,1,FALSE)),0))),"H",IF(AND(CG$7&gt;=$J57,CG$7&lt;=$K57),($D57*(1-$P57)/$N57),0))),IF(AND(CG$7&gt;=$J57,CG$7&lt;=$K57),(($D57-$O57)/$N57),0))))),(((IF(Data!$C$2&gt;0,(IF(OR(CG$5=Data!$F$2,CG$5=Data!$G$2,(IF(COUNTIF(Data!$A$2:$A$939,CG$7),CG$7=(VLOOKUP(CG$7,Data!$A$2:$A$852,1,FALSE)),0))),"H",IF(AND(CG$7&gt;=$J57,CG$7&lt;=$L57),($D57*$P57/$M57),0))),IF(AND(CG$7&gt;=$J57,CG$7&lt;=$L57),(($D57*$P57)/$M57),0))))))</f>
        <v>0</v>
      </c>
      <c r="CH58" s="37">
        <f>IF(CH$7&gt;$L57,(((IF(Data!$C$2&gt;0,(IF(OR(CH$5=Data!$F$2,CH$5=Data!$G$2,(IF(COUNTIF(Data!$A$2:$A$939,CH$7),CH$7=(VLOOKUP(CH$7,Data!$A$2:$A$852,1,FALSE)),0))),"H",IF(AND(CH$7&gt;=$J57,CH$7&lt;=$K57),($D57*(1-$P57)/$N57),0))),IF(AND(CH$7&gt;=$J57,CH$7&lt;=$K57),(($D57-$O57)/$N57),0))))),(((IF(Data!$C$2&gt;0,(IF(OR(CH$5=Data!$F$2,CH$5=Data!$G$2,(IF(COUNTIF(Data!$A$2:$A$939,CH$7),CH$7=(VLOOKUP(CH$7,Data!$A$2:$A$852,1,FALSE)),0))),"H",IF(AND(CH$7&gt;=$J57,CH$7&lt;=$L57),($D57*$P57/$M57),0))),IF(AND(CH$7&gt;=$J57,CH$7&lt;=$L57),(($D57*$P57)/$M57),0))))))</f>
        <v>0</v>
      </c>
      <c r="CI58" s="37">
        <f>IF(CI$7&gt;$L57,(((IF(Data!$C$2&gt;0,(IF(OR(CI$5=Data!$F$2,CI$5=Data!$G$2,(IF(COUNTIF(Data!$A$2:$A$939,CI$7),CI$7=(VLOOKUP(CI$7,Data!$A$2:$A$852,1,FALSE)),0))),"H",IF(AND(CI$7&gt;=$J57,CI$7&lt;=$K57),($D57*(1-$P57)/$N57),0))),IF(AND(CI$7&gt;=$J57,CI$7&lt;=$K57),(($D57-$O57)/$N57),0))))),(((IF(Data!$C$2&gt;0,(IF(OR(CI$5=Data!$F$2,CI$5=Data!$G$2,(IF(COUNTIF(Data!$A$2:$A$939,CI$7),CI$7=(VLOOKUP(CI$7,Data!$A$2:$A$852,1,FALSE)),0))),"H",IF(AND(CI$7&gt;=$J57,CI$7&lt;=$L57),($D57*$P57/$M57),0))),IF(AND(CI$7&gt;=$J57,CI$7&lt;=$L57),(($D57*$P57)/$M57),0))))))</f>
        <v>0</v>
      </c>
      <c r="CJ58" s="37" t="str">
        <f>IF(CJ$7&gt;$L57,(((IF(Data!$C$2&gt;0,(IF(OR(CJ$5=Data!$F$2,CJ$5=Data!$G$2,(IF(COUNTIF(Data!$A$2:$A$939,CJ$7),CJ$7=(VLOOKUP(CJ$7,Data!$A$2:$A$852,1,FALSE)),0))),"H",IF(AND(CJ$7&gt;=$J57,CJ$7&lt;=$K57),($D57*(1-$P57)/$N57),0))),IF(AND(CJ$7&gt;=$J57,CJ$7&lt;=$K57),(($D57-$O57)/$N57),0))))),(((IF(Data!$C$2&gt;0,(IF(OR(CJ$5=Data!$F$2,CJ$5=Data!$G$2,(IF(COUNTIF(Data!$A$2:$A$939,CJ$7),CJ$7=(VLOOKUP(CJ$7,Data!$A$2:$A$852,1,FALSE)),0))),"H",IF(AND(CJ$7&gt;=$J57,CJ$7&lt;=$L57),($D57*$P57/$M57),0))),IF(AND(CJ$7&gt;=$J57,CJ$7&lt;=$L57),(($D57*$P57)/$M57),0))))))</f>
        <v>H</v>
      </c>
      <c r="CK58" s="37" t="str">
        <f>IF(CK$7&gt;$L57,(((IF(Data!$C$2&gt;0,(IF(OR(CK$5=Data!$F$2,CK$5=Data!$G$2,(IF(COUNTIF(Data!$A$2:$A$939,CK$7),CK$7=(VLOOKUP(CK$7,Data!$A$2:$A$852,1,FALSE)),0))),"H",IF(AND(CK$7&gt;=$J57,CK$7&lt;=$K57),($D57*(1-$P57)/$N57),0))),IF(AND(CK$7&gt;=$J57,CK$7&lt;=$K57),(($D57-$O57)/$N57),0))))),(((IF(Data!$C$2&gt;0,(IF(OR(CK$5=Data!$F$2,CK$5=Data!$G$2,(IF(COUNTIF(Data!$A$2:$A$939,CK$7),CK$7=(VLOOKUP(CK$7,Data!$A$2:$A$852,1,FALSE)),0))),"H",IF(AND(CK$7&gt;=$J57,CK$7&lt;=$L57),($D57*$P57/$M57),0))),IF(AND(CK$7&gt;=$J57,CK$7&lt;=$L57),(($D57*$P57)/$M57),0))))))</f>
        <v>H</v>
      </c>
      <c r="CL58" s="37">
        <f>IF(CL$7&gt;$L57,(((IF(Data!$C$2&gt;0,(IF(OR(CL$5=Data!$F$2,CL$5=Data!$G$2,(IF(COUNTIF(Data!$A$2:$A$939,CL$7),CL$7=(VLOOKUP(CL$7,Data!$A$2:$A$852,1,FALSE)),0))),"H",IF(AND(CL$7&gt;=$J57,CL$7&lt;=$K57),($D57*(1-$P57)/$N57),0))),IF(AND(CL$7&gt;=$J57,CL$7&lt;=$K57),(($D57-$O57)/$N57),0))))),(((IF(Data!$C$2&gt;0,(IF(OR(CL$5=Data!$F$2,CL$5=Data!$G$2,(IF(COUNTIF(Data!$A$2:$A$939,CL$7),CL$7=(VLOOKUP(CL$7,Data!$A$2:$A$852,1,FALSE)),0))),"H",IF(AND(CL$7&gt;=$J57,CL$7&lt;=$L57),($D57*$P57/$M57),0))),IF(AND(CL$7&gt;=$J57,CL$7&lt;=$L57),(($D57*$P57)/$M57),0))))))</f>
        <v>0</v>
      </c>
      <c r="CM58" s="37">
        <f>IF(CM$7&gt;$L57,(((IF(Data!$C$2&gt;0,(IF(OR(CM$5=Data!$F$2,CM$5=Data!$G$2,(IF(COUNTIF(Data!$A$2:$A$939,CM$7),CM$7=(VLOOKUP(CM$7,Data!$A$2:$A$852,1,FALSE)),0))),"H",IF(AND(CM$7&gt;=$J57,CM$7&lt;=$K57),($D57*(1-$P57)/$N57),0))),IF(AND(CM$7&gt;=$J57,CM$7&lt;=$K57),(($D57-$O57)/$N57),0))))),(((IF(Data!$C$2&gt;0,(IF(OR(CM$5=Data!$F$2,CM$5=Data!$G$2,(IF(COUNTIF(Data!$A$2:$A$939,CM$7),CM$7=(VLOOKUP(CM$7,Data!$A$2:$A$852,1,FALSE)),0))),"H",IF(AND(CM$7&gt;=$J57,CM$7&lt;=$L57),($D57*$P57/$M57),0))),IF(AND(CM$7&gt;=$J57,CM$7&lt;=$L57),(($D57*$P57)/$M57),0))))))</f>
        <v>0</v>
      </c>
      <c r="CN58" s="37">
        <f>IF(CN$7&gt;$L57,(((IF(Data!$C$2&gt;0,(IF(OR(CN$5=Data!$F$2,CN$5=Data!$G$2,(IF(COUNTIF(Data!$A$2:$A$939,CN$7),CN$7=(VLOOKUP(CN$7,Data!$A$2:$A$852,1,FALSE)),0))),"H",IF(AND(CN$7&gt;=$J57,CN$7&lt;=$K57),($D57*(1-$P57)/$N57),0))),IF(AND(CN$7&gt;=$J57,CN$7&lt;=$K57),(($D57-$O57)/$N57),0))))),(((IF(Data!$C$2&gt;0,(IF(OR(CN$5=Data!$F$2,CN$5=Data!$G$2,(IF(COUNTIF(Data!$A$2:$A$939,CN$7),CN$7=(VLOOKUP(CN$7,Data!$A$2:$A$852,1,FALSE)),0))),"H",IF(AND(CN$7&gt;=$J57,CN$7&lt;=$L57),($D57*$P57/$M57),0))),IF(AND(CN$7&gt;=$J57,CN$7&lt;=$L57),(($D57*$P57)/$M57),0))))))</f>
        <v>0</v>
      </c>
      <c r="CO58" s="37">
        <f>IF(CO$7&gt;$L57,(((IF(Data!$C$2&gt;0,(IF(OR(CO$5=Data!$F$2,CO$5=Data!$G$2,(IF(COUNTIF(Data!$A$2:$A$939,CO$7),CO$7=(VLOOKUP(CO$7,Data!$A$2:$A$852,1,FALSE)),0))),"H",IF(AND(CO$7&gt;=$J57,CO$7&lt;=$K57),($D57*(1-$P57)/$N57),0))),IF(AND(CO$7&gt;=$J57,CO$7&lt;=$K57),(($D57-$O57)/$N57),0))))),(((IF(Data!$C$2&gt;0,(IF(OR(CO$5=Data!$F$2,CO$5=Data!$G$2,(IF(COUNTIF(Data!$A$2:$A$939,CO$7),CO$7=(VLOOKUP(CO$7,Data!$A$2:$A$852,1,FALSE)),0))),"H",IF(AND(CO$7&gt;=$J57,CO$7&lt;=$L57),($D57*$P57/$M57),0))),IF(AND(CO$7&gt;=$J57,CO$7&lt;=$L57),(($D57*$P57)/$M57),0))))))</f>
        <v>0</v>
      </c>
      <c r="CP58" s="37">
        <f>IF(CP$7&gt;$L57,(((IF(Data!$C$2&gt;0,(IF(OR(CP$5=Data!$F$2,CP$5=Data!$G$2,(IF(COUNTIF(Data!$A$2:$A$939,CP$7),CP$7=(VLOOKUP(CP$7,Data!$A$2:$A$852,1,FALSE)),0))),"H",IF(AND(CP$7&gt;=$J57,CP$7&lt;=$K57),($D57*(1-$P57)/$N57),0))),IF(AND(CP$7&gt;=$J57,CP$7&lt;=$K57),(($D57-$O57)/$N57),0))))),(((IF(Data!$C$2&gt;0,(IF(OR(CP$5=Data!$F$2,CP$5=Data!$G$2,(IF(COUNTIF(Data!$A$2:$A$939,CP$7),CP$7=(VLOOKUP(CP$7,Data!$A$2:$A$852,1,FALSE)),0))),"H",IF(AND(CP$7&gt;=$J57,CP$7&lt;=$L57),($D57*$P57/$M57),0))),IF(AND(CP$7&gt;=$J57,CP$7&lt;=$L57),(($D57*$P57)/$M57),0))))))</f>
        <v>0</v>
      </c>
      <c r="CQ58" s="37" t="str">
        <f>IF(CQ$7&gt;$L57,(((IF(Data!$C$2&gt;0,(IF(OR(CQ$5=Data!$F$2,CQ$5=Data!$G$2,(IF(COUNTIF(Data!$A$2:$A$939,CQ$7),CQ$7=(VLOOKUP(CQ$7,Data!$A$2:$A$852,1,FALSE)),0))),"H",IF(AND(CQ$7&gt;=$J57,CQ$7&lt;=$K57),($D57*(1-$P57)/$N57),0))),IF(AND(CQ$7&gt;=$J57,CQ$7&lt;=$K57),(($D57-$O57)/$N57),0))))),(((IF(Data!$C$2&gt;0,(IF(OR(CQ$5=Data!$F$2,CQ$5=Data!$G$2,(IF(COUNTIF(Data!$A$2:$A$939,CQ$7),CQ$7=(VLOOKUP(CQ$7,Data!$A$2:$A$852,1,FALSE)),0))),"H",IF(AND(CQ$7&gt;=$J57,CQ$7&lt;=$L57),($D57*$P57/$M57),0))),IF(AND(CQ$7&gt;=$J57,CQ$7&lt;=$L57),(($D57*$P57)/$M57),0))))))</f>
        <v>H</v>
      </c>
      <c r="CR58" s="37" t="str">
        <f>IF(CR$7&gt;$L57,(((IF(Data!$C$2&gt;0,(IF(OR(CR$5=Data!$F$2,CR$5=Data!$G$2,(IF(COUNTIF(Data!$A$2:$A$939,CR$7),CR$7=(VLOOKUP(CR$7,Data!$A$2:$A$852,1,FALSE)),0))),"H",IF(AND(CR$7&gt;=$J57,CR$7&lt;=$K57),($D57*(1-$P57)/$N57),0))),IF(AND(CR$7&gt;=$J57,CR$7&lt;=$K57),(($D57-$O57)/$N57),0))))),(((IF(Data!$C$2&gt;0,(IF(OR(CR$5=Data!$F$2,CR$5=Data!$G$2,(IF(COUNTIF(Data!$A$2:$A$939,CR$7),CR$7=(VLOOKUP(CR$7,Data!$A$2:$A$852,1,FALSE)),0))),"H",IF(AND(CR$7&gt;=$J57,CR$7&lt;=$L57),($D57*$P57/$M57),0))),IF(AND(CR$7&gt;=$J57,CR$7&lt;=$L57),(($D57*$P57)/$M57),0))))))</f>
        <v>H</v>
      </c>
      <c r="CS58" s="37">
        <f>IF(CS$7&gt;$L57,(((IF(Data!$C$2&gt;0,(IF(OR(CS$5=Data!$F$2,CS$5=Data!$G$2,(IF(COUNTIF(Data!$A$2:$A$939,CS$7),CS$7=(VLOOKUP(CS$7,Data!$A$2:$A$852,1,FALSE)),0))),"H",IF(AND(CS$7&gt;=$J57,CS$7&lt;=$K57),($D57*(1-$P57)/$N57),0))),IF(AND(CS$7&gt;=$J57,CS$7&lt;=$K57),(($D57-$O57)/$N57),0))))),(((IF(Data!$C$2&gt;0,(IF(OR(CS$5=Data!$F$2,CS$5=Data!$G$2,(IF(COUNTIF(Data!$A$2:$A$939,CS$7),CS$7=(VLOOKUP(CS$7,Data!$A$2:$A$852,1,FALSE)),0))),"H",IF(AND(CS$7&gt;=$J57,CS$7&lt;=$L57),($D57*$P57/$M57),0))),IF(AND(CS$7&gt;=$J57,CS$7&lt;=$L57),(($D57*$P57)/$M57),0))))))</f>
        <v>0</v>
      </c>
      <c r="CT58" s="37">
        <f>IF(CT$7&gt;$L57,(((IF(Data!$C$2&gt;0,(IF(OR(CT$5=Data!$F$2,CT$5=Data!$G$2,(IF(COUNTIF(Data!$A$2:$A$939,CT$7),CT$7=(VLOOKUP(CT$7,Data!$A$2:$A$852,1,FALSE)),0))),"H",IF(AND(CT$7&gt;=$J57,CT$7&lt;=$K57),($D57*(1-$P57)/$N57),0))),IF(AND(CT$7&gt;=$J57,CT$7&lt;=$K57),(($D57-$O57)/$N57),0))))),(((IF(Data!$C$2&gt;0,(IF(OR(CT$5=Data!$F$2,CT$5=Data!$G$2,(IF(COUNTIF(Data!$A$2:$A$939,CT$7),CT$7=(VLOOKUP(CT$7,Data!$A$2:$A$852,1,FALSE)),0))),"H",IF(AND(CT$7&gt;=$J57,CT$7&lt;=$L57),($D57*$P57/$M57),0))),IF(AND(CT$7&gt;=$J57,CT$7&lt;=$L57),(($D57*$P57)/$M57),0))))))</f>
        <v>0</v>
      </c>
      <c r="CU58" s="37">
        <f>IF(CU$7&gt;$L57,(((IF(Data!$C$2&gt;0,(IF(OR(CU$5=Data!$F$2,CU$5=Data!$G$2,(IF(COUNTIF(Data!$A$2:$A$939,CU$7),CU$7=(VLOOKUP(CU$7,Data!$A$2:$A$852,1,FALSE)),0))),"H",IF(AND(CU$7&gt;=$J57,CU$7&lt;=$K57),($D57*(1-$P57)/$N57),0))),IF(AND(CU$7&gt;=$J57,CU$7&lt;=$K57),(($D57-$O57)/$N57),0))))),(((IF(Data!$C$2&gt;0,(IF(OR(CU$5=Data!$F$2,CU$5=Data!$G$2,(IF(COUNTIF(Data!$A$2:$A$939,CU$7),CU$7=(VLOOKUP(CU$7,Data!$A$2:$A$852,1,FALSE)),0))),"H",IF(AND(CU$7&gt;=$J57,CU$7&lt;=$L57),($D57*$P57/$M57),0))),IF(AND(CU$7&gt;=$J57,CU$7&lt;=$L57),(($D57*$P57)/$M57),0))))))</f>
        <v>0</v>
      </c>
      <c r="CV58" s="37">
        <f>IF(CV$7&gt;$L57,(((IF(Data!$C$2&gt;0,(IF(OR(CV$5=Data!$F$2,CV$5=Data!$G$2,(IF(COUNTIF(Data!$A$2:$A$939,CV$7),CV$7=(VLOOKUP(CV$7,Data!$A$2:$A$852,1,FALSE)),0))),"H",IF(AND(CV$7&gt;=$J57,CV$7&lt;=$K57),($D57*(1-$P57)/$N57),0))),IF(AND(CV$7&gt;=$J57,CV$7&lt;=$K57),(($D57-$O57)/$N57),0))))),(((IF(Data!$C$2&gt;0,(IF(OR(CV$5=Data!$F$2,CV$5=Data!$G$2,(IF(COUNTIF(Data!$A$2:$A$939,CV$7),CV$7=(VLOOKUP(CV$7,Data!$A$2:$A$852,1,FALSE)),0))),"H",IF(AND(CV$7&gt;=$J57,CV$7&lt;=$L57),($D57*$P57/$M57),0))),IF(AND(CV$7&gt;=$J57,CV$7&lt;=$L57),(($D57*$P57)/$M57),0))))))</f>
        <v>0</v>
      </c>
      <c r="CW58" s="37">
        <f>IF(CW$7&gt;$L57,(((IF(Data!$C$2&gt;0,(IF(OR(CW$5=Data!$F$2,CW$5=Data!$G$2,(IF(COUNTIF(Data!$A$2:$A$939,CW$7),CW$7=(VLOOKUP(CW$7,Data!$A$2:$A$852,1,FALSE)),0))),"H",IF(AND(CW$7&gt;=$J57,CW$7&lt;=$K57),($D57*(1-$P57)/$N57),0))),IF(AND(CW$7&gt;=$J57,CW$7&lt;=$K57),(($D57-$O57)/$N57),0))))),(((IF(Data!$C$2&gt;0,(IF(OR(CW$5=Data!$F$2,CW$5=Data!$G$2,(IF(COUNTIF(Data!$A$2:$A$939,CW$7),CW$7=(VLOOKUP(CW$7,Data!$A$2:$A$852,1,FALSE)),0))),"H",IF(AND(CW$7&gt;=$J57,CW$7&lt;=$L57),($D57*$P57/$M57),0))),IF(AND(CW$7&gt;=$J57,CW$7&lt;=$L57),(($D57*$P57)/$M57),0))))))</f>
        <v>0</v>
      </c>
      <c r="CX58" s="37" t="str">
        <f>IF(CX$7&gt;$L57,(((IF(Data!$C$2&gt;0,(IF(OR(CX$5=Data!$F$2,CX$5=Data!$G$2,(IF(COUNTIF(Data!$A$2:$A$939,CX$7),CX$7=(VLOOKUP(CX$7,Data!$A$2:$A$852,1,FALSE)),0))),"H",IF(AND(CX$7&gt;=$J57,CX$7&lt;=$K57),($D57*(1-$P57)/$N57),0))),IF(AND(CX$7&gt;=$J57,CX$7&lt;=$K57),(($D57-$O57)/$N57),0))))),(((IF(Data!$C$2&gt;0,(IF(OR(CX$5=Data!$F$2,CX$5=Data!$G$2,(IF(COUNTIF(Data!$A$2:$A$939,CX$7),CX$7=(VLOOKUP(CX$7,Data!$A$2:$A$852,1,FALSE)),0))),"H",IF(AND(CX$7&gt;=$J57,CX$7&lt;=$L57),($D57*$P57/$M57),0))),IF(AND(CX$7&gt;=$J57,CX$7&lt;=$L57),(($D57*$P57)/$M57),0))))))</f>
        <v>H</v>
      </c>
      <c r="CY58" s="37" t="str">
        <f>IF(CY$7&gt;$L57,(((IF(Data!$C$2&gt;0,(IF(OR(CY$5=Data!$F$2,CY$5=Data!$G$2,(IF(COUNTIF(Data!$A$2:$A$939,CY$7),CY$7=(VLOOKUP(CY$7,Data!$A$2:$A$852,1,FALSE)),0))),"H",IF(AND(CY$7&gt;=$J57,CY$7&lt;=$K57),($D57*(1-$P57)/$N57),0))),IF(AND(CY$7&gt;=$J57,CY$7&lt;=$K57),(($D57-$O57)/$N57),0))))),(((IF(Data!$C$2&gt;0,(IF(OR(CY$5=Data!$F$2,CY$5=Data!$G$2,(IF(COUNTIF(Data!$A$2:$A$939,CY$7),CY$7=(VLOOKUP(CY$7,Data!$A$2:$A$852,1,FALSE)),0))),"H",IF(AND(CY$7&gt;=$J57,CY$7&lt;=$L57),($D57*$P57/$M57),0))),IF(AND(CY$7&gt;=$J57,CY$7&lt;=$L57),(($D57*$P57)/$M57),0))))))</f>
        <v>H</v>
      </c>
      <c r="CZ58" s="37">
        <f>IF(CZ$7&gt;$L57,(((IF(Data!$C$2&gt;0,(IF(OR(CZ$5=Data!$F$2,CZ$5=Data!$G$2,(IF(COUNTIF(Data!$A$2:$A$939,CZ$7),CZ$7=(VLOOKUP(CZ$7,Data!$A$2:$A$852,1,FALSE)),0))),"H",IF(AND(CZ$7&gt;=$J57,CZ$7&lt;=$K57),($D57*(1-$P57)/$N57),0))),IF(AND(CZ$7&gt;=$J57,CZ$7&lt;=$K57),(($D57-$O57)/$N57),0))))),(((IF(Data!$C$2&gt;0,(IF(OR(CZ$5=Data!$F$2,CZ$5=Data!$G$2,(IF(COUNTIF(Data!$A$2:$A$939,CZ$7),CZ$7=(VLOOKUP(CZ$7,Data!$A$2:$A$852,1,FALSE)),0))),"H",IF(AND(CZ$7&gt;=$J57,CZ$7&lt;=$L57),($D57*$P57/$M57),0))),IF(AND(CZ$7&gt;=$J57,CZ$7&lt;=$L57),(($D57*$P57)/$M57),0))))))</f>
        <v>0</v>
      </c>
      <c r="DA58" s="37">
        <f>IF(DA$7&gt;$L57,(((IF(Data!$C$2&gt;0,(IF(OR(DA$5=Data!$F$2,DA$5=Data!$G$2,(IF(COUNTIF(Data!$A$2:$A$939,DA$7),DA$7=(VLOOKUP(DA$7,Data!$A$2:$A$852,1,FALSE)),0))),"H",IF(AND(DA$7&gt;=$J57,DA$7&lt;=$K57),($D57*(1-$P57)/$N57),0))),IF(AND(DA$7&gt;=$J57,DA$7&lt;=$K57),(($D57-$O57)/$N57),0))))),(((IF(Data!$C$2&gt;0,(IF(OR(DA$5=Data!$F$2,DA$5=Data!$G$2,(IF(COUNTIF(Data!$A$2:$A$939,DA$7),DA$7=(VLOOKUP(DA$7,Data!$A$2:$A$852,1,FALSE)),0))),"H",IF(AND(DA$7&gt;=$J57,DA$7&lt;=$L57),($D57*$P57/$M57),0))),IF(AND(DA$7&gt;=$J57,DA$7&lt;=$L57),(($D57*$P57)/$M57),0))))))</f>
        <v>0</v>
      </c>
      <c r="DB58" s="37">
        <f>IF(DB$7&gt;$L57,(((IF(Data!$C$2&gt;0,(IF(OR(DB$5=Data!$F$2,DB$5=Data!$G$2,(IF(COUNTIF(Data!$A$2:$A$939,DB$7),DB$7=(VLOOKUP(DB$7,Data!$A$2:$A$852,1,FALSE)),0))),"H",IF(AND(DB$7&gt;=$J57,DB$7&lt;=$K57),($D57*(1-$P57)/$N57),0))),IF(AND(DB$7&gt;=$J57,DB$7&lt;=$K57),(($D57-$O57)/$N57),0))))),(((IF(Data!$C$2&gt;0,(IF(OR(DB$5=Data!$F$2,DB$5=Data!$G$2,(IF(COUNTIF(Data!$A$2:$A$939,DB$7),DB$7=(VLOOKUP(DB$7,Data!$A$2:$A$852,1,FALSE)),0))),"H",IF(AND(DB$7&gt;=$J57,DB$7&lt;=$L57),($D57*$P57/$M57),0))),IF(AND(DB$7&gt;=$J57,DB$7&lt;=$L57),(($D57*$P57)/$M57),0))))))</f>
        <v>0</v>
      </c>
      <c r="DC58" s="37">
        <f>IF(DC$7&gt;$L57,(((IF(Data!$C$2&gt;0,(IF(OR(DC$5=Data!$F$2,DC$5=Data!$G$2,(IF(COUNTIF(Data!$A$2:$A$939,DC$7),DC$7=(VLOOKUP(DC$7,Data!$A$2:$A$852,1,FALSE)),0))),"H",IF(AND(DC$7&gt;=$J57,DC$7&lt;=$K57),($D57*(1-$P57)/$N57),0))),IF(AND(DC$7&gt;=$J57,DC$7&lt;=$K57),(($D57-$O57)/$N57),0))))),(((IF(Data!$C$2&gt;0,(IF(OR(DC$5=Data!$F$2,DC$5=Data!$G$2,(IF(COUNTIF(Data!$A$2:$A$939,DC$7),DC$7=(VLOOKUP(DC$7,Data!$A$2:$A$852,1,FALSE)),0))),"H",IF(AND(DC$7&gt;=$J57,DC$7&lt;=$L57),($D57*$P57/$M57),0))),IF(AND(DC$7&gt;=$J57,DC$7&lt;=$L57),(($D57*$P57)/$M57),0))))))</f>
        <v>0</v>
      </c>
      <c r="DD58" s="37">
        <f>IF(DD$7&gt;$L57,(((IF(Data!$C$2&gt;0,(IF(OR(DD$5=Data!$F$2,DD$5=Data!$G$2,(IF(COUNTIF(Data!$A$2:$A$939,DD$7),DD$7=(VLOOKUP(DD$7,Data!$A$2:$A$852,1,FALSE)),0))),"H",IF(AND(DD$7&gt;=$J57,DD$7&lt;=$K57),($D57*(1-$P57)/$N57),0))),IF(AND(DD$7&gt;=$J57,DD$7&lt;=$K57),(($D57-$O57)/$N57),0))))),(((IF(Data!$C$2&gt;0,(IF(OR(DD$5=Data!$F$2,DD$5=Data!$G$2,(IF(COUNTIF(Data!$A$2:$A$939,DD$7),DD$7=(VLOOKUP(DD$7,Data!$A$2:$A$852,1,FALSE)),0))),"H",IF(AND(DD$7&gt;=$J57,DD$7&lt;=$L57),($D57*$P57/$M57),0))),IF(AND(DD$7&gt;=$J57,DD$7&lt;=$L57),(($D57*$P57)/$M57),0))))))</f>
        <v>0</v>
      </c>
      <c r="DE58" s="37" t="str">
        <f>IF(DE$7&gt;$L57,(((IF(Data!$C$2&gt;0,(IF(OR(DE$5=Data!$F$2,DE$5=Data!$G$2,(IF(COUNTIF(Data!$A$2:$A$939,DE$7),DE$7=(VLOOKUP(DE$7,Data!$A$2:$A$852,1,FALSE)),0))),"H",IF(AND(DE$7&gt;=$J57,DE$7&lt;=$K57),($D57*(1-$P57)/$N57),0))),IF(AND(DE$7&gt;=$J57,DE$7&lt;=$K57),(($D57-$O57)/$N57),0))))),(((IF(Data!$C$2&gt;0,(IF(OR(DE$5=Data!$F$2,DE$5=Data!$G$2,(IF(COUNTIF(Data!$A$2:$A$939,DE$7),DE$7=(VLOOKUP(DE$7,Data!$A$2:$A$852,1,FALSE)),0))),"H",IF(AND(DE$7&gt;=$J57,DE$7&lt;=$L57),($D57*$P57/$M57),0))),IF(AND(DE$7&gt;=$J57,DE$7&lt;=$L57),(($D57*$P57)/$M57),0))))))</f>
        <v>H</v>
      </c>
      <c r="DF58" s="37" t="str">
        <f>IF(DF$7&gt;$L57,(((IF(Data!$C$2&gt;0,(IF(OR(DF$5=Data!$F$2,DF$5=Data!$G$2,(IF(COUNTIF(Data!$A$2:$A$939,DF$7),DF$7=(VLOOKUP(DF$7,Data!$A$2:$A$852,1,FALSE)),0))),"H",IF(AND(DF$7&gt;=$J57,DF$7&lt;=$K57),($D57*(1-$P57)/$N57),0))),IF(AND(DF$7&gt;=$J57,DF$7&lt;=$K57),(($D57-$O57)/$N57),0))))),(((IF(Data!$C$2&gt;0,(IF(OR(DF$5=Data!$F$2,DF$5=Data!$G$2,(IF(COUNTIF(Data!$A$2:$A$939,DF$7),DF$7=(VLOOKUP(DF$7,Data!$A$2:$A$852,1,FALSE)),0))),"H",IF(AND(DF$7&gt;=$J57,DF$7&lt;=$L57),($D57*$P57/$M57),0))),IF(AND(DF$7&gt;=$J57,DF$7&lt;=$L57),(($D57*$P57)/$M57),0))))))</f>
        <v>H</v>
      </c>
      <c r="DG58" s="37">
        <f>IF(DG$7&gt;$L57,(((IF(Data!$C$2&gt;0,(IF(OR(DG$5=Data!$F$2,DG$5=Data!$G$2,(IF(COUNTIF(Data!$A$2:$A$939,DG$7),DG$7=(VLOOKUP(DG$7,Data!$A$2:$A$852,1,FALSE)),0))),"H",IF(AND(DG$7&gt;=$J57,DG$7&lt;=$K57),($D57*(1-$P57)/$N57),0))),IF(AND(DG$7&gt;=$J57,DG$7&lt;=$K57),(($D57-$O57)/$N57),0))))),(((IF(Data!$C$2&gt;0,(IF(OR(DG$5=Data!$F$2,DG$5=Data!$G$2,(IF(COUNTIF(Data!$A$2:$A$939,DG$7),DG$7=(VLOOKUP(DG$7,Data!$A$2:$A$852,1,FALSE)),0))),"H",IF(AND(DG$7&gt;=$J57,DG$7&lt;=$L57),($D57*$P57/$M57),0))),IF(AND(DG$7&gt;=$J57,DG$7&lt;=$L57),(($D57*$P57)/$M57),0))))))</f>
        <v>0</v>
      </c>
      <c r="DH58" s="37">
        <f>IF(DH$7&gt;$L57,(((IF(Data!$C$2&gt;0,(IF(OR(DH$5=Data!$F$2,DH$5=Data!$G$2,(IF(COUNTIF(Data!$A$2:$A$939,DH$7),DH$7=(VLOOKUP(DH$7,Data!$A$2:$A$852,1,FALSE)),0))),"H",IF(AND(DH$7&gt;=$J57,DH$7&lt;=$K57),($D57*(1-$P57)/$N57),0))),IF(AND(DH$7&gt;=$J57,DH$7&lt;=$K57),(($D57-$O57)/$N57),0))))),(((IF(Data!$C$2&gt;0,(IF(OR(DH$5=Data!$F$2,DH$5=Data!$G$2,(IF(COUNTIF(Data!$A$2:$A$939,DH$7),DH$7=(VLOOKUP(DH$7,Data!$A$2:$A$852,1,FALSE)),0))),"H",IF(AND(DH$7&gt;=$J57,DH$7&lt;=$L57),($D57*$P57/$M57),0))),IF(AND(DH$7&gt;=$J57,DH$7&lt;=$L57),(($D57*$P57)/$M57),0))))))</f>
        <v>0</v>
      </c>
      <c r="DI58" s="37">
        <f>IF(DI$7&gt;$L57,(((IF(Data!$C$2&gt;0,(IF(OR(DI$5=Data!$F$2,DI$5=Data!$G$2,(IF(COUNTIF(Data!$A$2:$A$939,DI$7),DI$7=(VLOOKUP(DI$7,Data!$A$2:$A$852,1,FALSE)),0))),"H",IF(AND(DI$7&gt;=$J57,DI$7&lt;=$K57),($D57*(1-$P57)/$N57),0))),IF(AND(DI$7&gt;=$J57,DI$7&lt;=$K57),(($D57-$O57)/$N57),0))))),(((IF(Data!$C$2&gt;0,(IF(OR(DI$5=Data!$F$2,DI$5=Data!$G$2,(IF(COUNTIF(Data!$A$2:$A$939,DI$7),DI$7=(VLOOKUP(DI$7,Data!$A$2:$A$852,1,FALSE)),0))),"H",IF(AND(DI$7&gt;=$J57,DI$7&lt;=$L57),($D57*$P57/$M57),0))),IF(AND(DI$7&gt;=$J57,DI$7&lt;=$L57),(($D57*$P57)/$M57),0))))))</f>
        <v>0</v>
      </c>
      <c r="DJ58" s="37">
        <f>IF(DJ$7&gt;$L57,(((IF(Data!$C$2&gt;0,(IF(OR(DJ$5=Data!$F$2,DJ$5=Data!$G$2,(IF(COUNTIF(Data!$A$2:$A$939,DJ$7),DJ$7=(VLOOKUP(DJ$7,Data!$A$2:$A$852,1,FALSE)),0))),"H",IF(AND(DJ$7&gt;=$J57,DJ$7&lt;=$K57),($D57*(1-$P57)/$N57),0))),IF(AND(DJ$7&gt;=$J57,DJ$7&lt;=$K57),(($D57-$O57)/$N57),0))))),(((IF(Data!$C$2&gt;0,(IF(OR(DJ$5=Data!$F$2,DJ$5=Data!$G$2,(IF(COUNTIF(Data!$A$2:$A$939,DJ$7),DJ$7=(VLOOKUP(DJ$7,Data!$A$2:$A$852,1,FALSE)),0))),"H",IF(AND(DJ$7&gt;=$J57,DJ$7&lt;=$L57),($D57*$P57/$M57),0))),IF(AND(DJ$7&gt;=$J57,DJ$7&lt;=$L57),(($D57*$P57)/$M57),0))))))</f>
        <v>0</v>
      </c>
      <c r="DK58" s="37">
        <f>IF(DK$7&gt;$L57,(((IF(Data!$C$2&gt;0,(IF(OR(DK$5=Data!$F$2,DK$5=Data!$G$2,(IF(COUNTIF(Data!$A$2:$A$939,DK$7),DK$7=(VLOOKUP(DK$7,Data!$A$2:$A$852,1,FALSE)),0))),"H",IF(AND(DK$7&gt;=$J57,DK$7&lt;=$K57),($D57*(1-$P57)/$N57),0))),IF(AND(DK$7&gt;=$J57,DK$7&lt;=$K57),(($D57-$O57)/$N57),0))))),(((IF(Data!$C$2&gt;0,(IF(OR(DK$5=Data!$F$2,DK$5=Data!$G$2,(IF(COUNTIF(Data!$A$2:$A$939,DK$7),DK$7=(VLOOKUP(DK$7,Data!$A$2:$A$852,1,FALSE)),0))),"H",IF(AND(DK$7&gt;=$J57,DK$7&lt;=$L57),($D57*$P57/$M57),0))),IF(AND(DK$7&gt;=$J57,DK$7&lt;=$L57),(($D57*$P57)/$M57),0))))))</f>
        <v>0</v>
      </c>
      <c r="DL58" s="37" t="str">
        <f>IF(DL$7&gt;$L57,(((IF(Data!$C$2&gt;0,(IF(OR(DL$5=Data!$F$2,DL$5=Data!$G$2,(IF(COUNTIF(Data!$A$2:$A$939,DL$7),DL$7=(VLOOKUP(DL$7,Data!$A$2:$A$852,1,FALSE)),0))),"H",IF(AND(DL$7&gt;=$J57,DL$7&lt;=$K57),($D57*(1-$P57)/$N57),0))),IF(AND(DL$7&gt;=$J57,DL$7&lt;=$K57),(($D57-$O57)/$N57),0))))),(((IF(Data!$C$2&gt;0,(IF(OR(DL$5=Data!$F$2,DL$5=Data!$G$2,(IF(COUNTIF(Data!$A$2:$A$939,DL$7),DL$7=(VLOOKUP(DL$7,Data!$A$2:$A$852,1,FALSE)),0))),"H",IF(AND(DL$7&gt;=$J57,DL$7&lt;=$L57),($D57*$P57/$M57),0))),IF(AND(DL$7&gt;=$J57,DL$7&lt;=$L57),(($D57*$P57)/$M57),0))))))</f>
        <v>H</v>
      </c>
      <c r="DM58" s="37" t="str">
        <f>IF(DM$7&gt;$L57,(((IF(Data!$C$2&gt;0,(IF(OR(DM$5=Data!$F$2,DM$5=Data!$G$2,(IF(COUNTIF(Data!$A$2:$A$939,DM$7),DM$7=(VLOOKUP(DM$7,Data!$A$2:$A$852,1,FALSE)),0))),"H",IF(AND(DM$7&gt;=$J57,DM$7&lt;=$K57),($D57*(1-$P57)/$N57),0))),IF(AND(DM$7&gt;=$J57,DM$7&lt;=$K57),(($D57-$O57)/$N57),0))))),(((IF(Data!$C$2&gt;0,(IF(OR(DM$5=Data!$F$2,DM$5=Data!$G$2,(IF(COUNTIF(Data!$A$2:$A$939,DM$7),DM$7=(VLOOKUP(DM$7,Data!$A$2:$A$852,1,FALSE)),0))),"H",IF(AND(DM$7&gt;=$J57,DM$7&lt;=$L57),($D57*$P57/$M57),0))),IF(AND(DM$7&gt;=$J57,DM$7&lt;=$L57),(($D57*$P57)/$M57),0))))))</f>
        <v>H</v>
      </c>
      <c r="DN58" s="37">
        <f>IF(DN$7&gt;$L57,(((IF(Data!$C$2&gt;0,(IF(OR(DN$5=Data!$F$2,DN$5=Data!$G$2,(IF(COUNTIF(Data!$A$2:$A$939,DN$7),DN$7=(VLOOKUP(DN$7,Data!$A$2:$A$852,1,FALSE)),0))),"H",IF(AND(DN$7&gt;=$J57,DN$7&lt;=$K57),($D57*(1-$P57)/$N57),0))),IF(AND(DN$7&gt;=$J57,DN$7&lt;=$K57),(($D57-$O57)/$N57),0))))),(((IF(Data!$C$2&gt;0,(IF(OR(DN$5=Data!$F$2,DN$5=Data!$G$2,(IF(COUNTIF(Data!$A$2:$A$939,DN$7),DN$7=(VLOOKUP(DN$7,Data!$A$2:$A$852,1,FALSE)),0))),"H",IF(AND(DN$7&gt;=$J57,DN$7&lt;=$L57),($D57*$P57/$M57),0))),IF(AND(DN$7&gt;=$J57,DN$7&lt;=$L57),(($D57*$P57)/$M57),0))))))</f>
        <v>0</v>
      </c>
      <c r="DO58" s="37">
        <f>IF(DO$7&gt;$L57,(((IF(Data!$C$2&gt;0,(IF(OR(DO$5=Data!$F$2,DO$5=Data!$G$2,(IF(COUNTIF(Data!$A$2:$A$939,DO$7),DO$7=(VLOOKUP(DO$7,Data!$A$2:$A$852,1,FALSE)),0))),"H",IF(AND(DO$7&gt;=$J57,DO$7&lt;=$K57),($D57*(1-$P57)/$N57),0))),IF(AND(DO$7&gt;=$J57,DO$7&lt;=$K57),(($D57-$O57)/$N57),0))))),(((IF(Data!$C$2&gt;0,(IF(OR(DO$5=Data!$F$2,DO$5=Data!$G$2,(IF(COUNTIF(Data!$A$2:$A$939,DO$7),DO$7=(VLOOKUP(DO$7,Data!$A$2:$A$852,1,FALSE)),0))),"H",IF(AND(DO$7&gt;=$J57,DO$7&lt;=$L57),($D57*$P57/$M57),0))),IF(AND(DO$7&gt;=$J57,DO$7&lt;=$L57),(($D57*$P57)/$M57),0))))))</f>
        <v>0</v>
      </c>
      <c r="DP58" s="37">
        <f>IF(DP$7&gt;$L57,(((IF(Data!$C$2&gt;0,(IF(OR(DP$5=Data!$F$2,DP$5=Data!$G$2,(IF(COUNTIF(Data!$A$2:$A$939,DP$7),DP$7=(VLOOKUP(DP$7,Data!$A$2:$A$852,1,FALSE)),0))),"H",IF(AND(DP$7&gt;=$J57,DP$7&lt;=$K57),($D57*(1-$P57)/$N57),0))),IF(AND(DP$7&gt;=$J57,DP$7&lt;=$K57),(($D57-$O57)/$N57),0))))),(((IF(Data!$C$2&gt;0,(IF(OR(DP$5=Data!$F$2,DP$5=Data!$G$2,(IF(COUNTIF(Data!$A$2:$A$939,DP$7),DP$7=(VLOOKUP(DP$7,Data!$A$2:$A$852,1,FALSE)),0))),"H",IF(AND(DP$7&gt;=$J57,DP$7&lt;=$L57),($D57*$P57/$M57),0))),IF(AND(DP$7&gt;=$J57,DP$7&lt;=$L57),(($D57*$P57)/$M57),0))))))</f>
        <v>0</v>
      </c>
      <c r="DQ58" s="37">
        <f>IF(DQ$7&gt;$L57,(((IF(Data!$C$2&gt;0,(IF(OR(DQ$5=Data!$F$2,DQ$5=Data!$G$2,(IF(COUNTIF(Data!$A$2:$A$939,DQ$7),DQ$7=(VLOOKUP(DQ$7,Data!$A$2:$A$852,1,FALSE)),0))),"H",IF(AND(DQ$7&gt;=$J57,DQ$7&lt;=$K57),($D57*(1-$P57)/$N57),0))),IF(AND(DQ$7&gt;=$J57,DQ$7&lt;=$K57),(($D57-$O57)/$N57),0))))),(((IF(Data!$C$2&gt;0,(IF(OR(DQ$5=Data!$F$2,DQ$5=Data!$G$2,(IF(COUNTIF(Data!$A$2:$A$939,DQ$7),DQ$7=(VLOOKUP(DQ$7,Data!$A$2:$A$852,1,FALSE)),0))),"H",IF(AND(DQ$7&gt;=$J57,DQ$7&lt;=$L57),($D57*$P57/$M57),0))),IF(AND(DQ$7&gt;=$J57,DQ$7&lt;=$L57),(($D57*$P57)/$M57),0))))))</f>
        <v>0</v>
      </c>
      <c r="DR58" s="37">
        <f>IF(DR$7&gt;$L57,(((IF(Data!$C$2&gt;0,(IF(OR(DR$5=Data!$F$2,DR$5=Data!$G$2,(IF(COUNTIF(Data!$A$2:$A$939,DR$7),DR$7=(VLOOKUP(DR$7,Data!$A$2:$A$852,1,FALSE)),0))),"H",IF(AND(DR$7&gt;=$J57,DR$7&lt;=$K57),($D57*(1-$P57)/$N57),0))),IF(AND(DR$7&gt;=$J57,DR$7&lt;=$K57),(($D57-$O57)/$N57),0))))),(((IF(Data!$C$2&gt;0,(IF(OR(DR$5=Data!$F$2,DR$5=Data!$G$2,(IF(COUNTIF(Data!$A$2:$A$939,DR$7),DR$7=(VLOOKUP(DR$7,Data!$A$2:$A$852,1,FALSE)),0))),"H",IF(AND(DR$7&gt;=$J57,DR$7&lt;=$L57),($D57*$P57/$M57),0))),IF(AND(DR$7&gt;=$J57,DR$7&lt;=$L57),(($D57*$P57)/$M57),0))))))</f>
        <v>0</v>
      </c>
      <c r="DS58" s="37" t="str">
        <f>IF(DS$7&gt;$L57,(((IF(Data!$C$2&gt;0,(IF(OR(DS$5=Data!$F$2,DS$5=Data!$G$2,(IF(COUNTIF(Data!$A$2:$A$939,DS$7),DS$7=(VLOOKUP(DS$7,Data!$A$2:$A$852,1,FALSE)),0))),"H",IF(AND(DS$7&gt;=$J57,DS$7&lt;=$K57),($D57*(1-$P57)/$N57),0))),IF(AND(DS$7&gt;=$J57,DS$7&lt;=$K57),(($D57-$O57)/$N57),0))))),(((IF(Data!$C$2&gt;0,(IF(OR(DS$5=Data!$F$2,DS$5=Data!$G$2,(IF(COUNTIF(Data!$A$2:$A$939,DS$7),DS$7=(VLOOKUP(DS$7,Data!$A$2:$A$852,1,FALSE)),0))),"H",IF(AND(DS$7&gt;=$J57,DS$7&lt;=$L57),($D57*$P57/$M57),0))),IF(AND(DS$7&gt;=$J57,DS$7&lt;=$L57),(($D57*$P57)/$M57),0))))))</f>
        <v>H</v>
      </c>
      <c r="DT58" s="37" t="str">
        <f>IF(DT$7&gt;$L57,(((IF(Data!$C$2&gt;0,(IF(OR(DT$5=Data!$F$2,DT$5=Data!$G$2,(IF(COUNTIF(Data!$A$2:$A$939,DT$7),DT$7=(VLOOKUP(DT$7,Data!$A$2:$A$852,1,FALSE)),0))),"H",IF(AND(DT$7&gt;=$J57,DT$7&lt;=$K57),($D57*(1-$P57)/$N57),0))),IF(AND(DT$7&gt;=$J57,DT$7&lt;=$K57),(($D57-$O57)/$N57),0))))),(((IF(Data!$C$2&gt;0,(IF(OR(DT$5=Data!$F$2,DT$5=Data!$G$2,(IF(COUNTIF(Data!$A$2:$A$939,DT$7),DT$7=(VLOOKUP(DT$7,Data!$A$2:$A$852,1,FALSE)),0))),"H",IF(AND(DT$7&gt;=$J57,DT$7&lt;=$L57),($D57*$P57/$M57),0))),IF(AND(DT$7&gt;=$J57,DT$7&lt;=$L57),(($D57*$P57)/$M57),0))))))</f>
        <v>H</v>
      </c>
      <c r="DU58" s="37">
        <f>IF(DU$7&gt;$L57,(((IF(Data!$C$2&gt;0,(IF(OR(DU$5=Data!$F$2,DU$5=Data!$G$2,(IF(COUNTIF(Data!$A$2:$A$939,DU$7),DU$7=(VLOOKUP(DU$7,Data!$A$2:$A$852,1,FALSE)),0))),"H",IF(AND(DU$7&gt;=$J57,DU$7&lt;=$K57),($D57*(1-$P57)/$N57),0))),IF(AND(DU$7&gt;=$J57,DU$7&lt;=$K57),(($D57-$O57)/$N57),0))))),(((IF(Data!$C$2&gt;0,(IF(OR(DU$5=Data!$F$2,DU$5=Data!$G$2,(IF(COUNTIF(Data!$A$2:$A$939,DU$7),DU$7=(VLOOKUP(DU$7,Data!$A$2:$A$852,1,FALSE)),0))),"H",IF(AND(DU$7&gt;=$J57,DU$7&lt;=$L57),($D57*$P57/$M57),0))),IF(AND(DU$7&gt;=$J57,DU$7&lt;=$L57),(($D57*$P57)/$M57),0))))))</f>
        <v>0</v>
      </c>
      <c r="DV58" s="37">
        <f>IF(DV$7&gt;$L57,(((IF(Data!$C$2&gt;0,(IF(OR(DV$5=Data!$F$2,DV$5=Data!$G$2,(IF(COUNTIF(Data!$A$2:$A$939,DV$7),DV$7=(VLOOKUP(DV$7,Data!$A$2:$A$852,1,FALSE)),0))),"H",IF(AND(DV$7&gt;=$J57,DV$7&lt;=$K57),($D57*(1-$P57)/$N57),0))),IF(AND(DV$7&gt;=$J57,DV$7&lt;=$K57),(($D57-$O57)/$N57),0))))),(((IF(Data!$C$2&gt;0,(IF(OR(DV$5=Data!$F$2,DV$5=Data!$G$2,(IF(COUNTIF(Data!$A$2:$A$939,DV$7),DV$7=(VLOOKUP(DV$7,Data!$A$2:$A$852,1,FALSE)),0))),"H",IF(AND(DV$7&gt;=$J57,DV$7&lt;=$L57),($D57*$P57/$M57),0))),IF(AND(DV$7&gt;=$J57,DV$7&lt;=$L57),(($D57*$P57)/$M57),0))))))</f>
        <v>0</v>
      </c>
      <c r="DW58" s="37">
        <f>IF(DW$7&gt;$L57,(((IF(Data!$C$2&gt;0,(IF(OR(DW$5=Data!$F$2,DW$5=Data!$G$2,(IF(COUNTIF(Data!$A$2:$A$939,DW$7),DW$7=(VLOOKUP(DW$7,Data!$A$2:$A$852,1,FALSE)),0))),"H",IF(AND(DW$7&gt;=$J57,DW$7&lt;=$K57),($D57*(1-$P57)/$N57),0))),IF(AND(DW$7&gt;=$J57,DW$7&lt;=$K57),(($D57-$O57)/$N57),0))))),(((IF(Data!$C$2&gt;0,(IF(OR(DW$5=Data!$F$2,DW$5=Data!$G$2,(IF(COUNTIF(Data!$A$2:$A$939,DW$7),DW$7=(VLOOKUP(DW$7,Data!$A$2:$A$852,1,FALSE)),0))),"H",IF(AND(DW$7&gt;=$J57,DW$7&lt;=$L57),($D57*$P57/$M57),0))),IF(AND(DW$7&gt;=$J57,DW$7&lt;=$L57),(($D57*$P57)/$M57),0))))))</f>
        <v>0</v>
      </c>
      <c r="DX58" s="37">
        <f>IF(DX$7&gt;$L57,(((IF(Data!$C$2&gt;0,(IF(OR(DX$5=Data!$F$2,DX$5=Data!$G$2,(IF(COUNTIF(Data!$A$2:$A$939,DX$7),DX$7=(VLOOKUP(DX$7,Data!$A$2:$A$852,1,FALSE)),0))),"H",IF(AND(DX$7&gt;=$J57,DX$7&lt;=$K57),($D57*(1-$P57)/$N57),0))),IF(AND(DX$7&gt;=$J57,DX$7&lt;=$K57),(($D57-$O57)/$N57),0))))),(((IF(Data!$C$2&gt;0,(IF(OR(DX$5=Data!$F$2,DX$5=Data!$G$2,(IF(COUNTIF(Data!$A$2:$A$939,DX$7),DX$7=(VLOOKUP(DX$7,Data!$A$2:$A$852,1,FALSE)),0))),"H",IF(AND(DX$7&gt;=$J57,DX$7&lt;=$L57),($D57*$P57/$M57),0))),IF(AND(DX$7&gt;=$J57,DX$7&lt;=$L57),(($D57*$P57)/$M57),0))))))</f>
        <v>0</v>
      </c>
      <c r="DY58" s="37">
        <f>IF(DY$7&gt;$L57,(((IF(Data!$C$2&gt;0,(IF(OR(DY$5=Data!$F$2,DY$5=Data!$G$2,(IF(COUNTIF(Data!$A$2:$A$939,DY$7),DY$7=(VLOOKUP(DY$7,Data!$A$2:$A$852,1,FALSE)),0))),"H",IF(AND(DY$7&gt;=$J57,DY$7&lt;=$K57),($D57*(1-$P57)/$N57),0))),IF(AND(DY$7&gt;=$J57,DY$7&lt;=$K57),(($D57-$O57)/$N57),0))))),(((IF(Data!$C$2&gt;0,(IF(OR(DY$5=Data!$F$2,DY$5=Data!$G$2,(IF(COUNTIF(Data!$A$2:$A$939,DY$7),DY$7=(VLOOKUP(DY$7,Data!$A$2:$A$852,1,FALSE)),0))),"H",IF(AND(DY$7&gt;=$J57,DY$7&lt;=$L57),($D57*$P57/$M57),0))),IF(AND(DY$7&gt;=$J57,DY$7&lt;=$L57),(($D57*$P57)/$M57),0))))))</f>
        <v>0</v>
      </c>
      <c r="DZ58" s="37" t="str">
        <f>IF(DZ$7&gt;$L57,(((IF(Data!$C$2&gt;0,(IF(OR(DZ$5=Data!$F$2,DZ$5=Data!$G$2,(IF(COUNTIF(Data!$A$2:$A$939,DZ$7),DZ$7=(VLOOKUP(DZ$7,Data!$A$2:$A$852,1,FALSE)),0))),"H",IF(AND(DZ$7&gt;=$J57,DZ$7&lt;=$K57),($D57*(1-$P57)/$N57),0))),IF(AND(DZ$7&gt;=$J57,DZ$7&lt;=$K57),(($D57-$O57)/$N57),0))))),(((IF(Data!$C$2&gt;0,(IF(OR(DZ$5=Data!$F$2,DZ$5=Data!$G$2,(IF(COUNTIF(Data!$A$2:$A$939,DZ$7),DZ$7=(VLOOKUP(DZ$7,Data!$A$2:$A$852,1,FALSE)),0))),"H",IF(AND(DZ$7&gt;=$J57,DZ$7&lt;=$L57),($D57*$P57/$M57),0))),IF(AND(DZ$7&gt;=$J57,DZ$7&lt;=$L57),(($D57*$P57)/$M57),0))))))</f>
        <v>H</v>
      </c>
      <c r="EA58" s="37" t="str">
        <f>IF(EA$7&gt;$L57,(((IF(Data!$C$2&gt;0,(IF(OR(EA$5=Data!$F$2,EA$5=Data!$G$2,(IF(COUNTIF(Data!$A$2:$A$939,EA$7),EA$7=(VLOOKUP(EA$7,Data!$A$2:$A$852,1,FALSE)),0))),"H",IF(AND(EA$7&gt;=$J57,EA$7&lt;=$K57),($D57*(1-$P57)/$N57),0))),IF(AND(EA$7&gt;=$J57,EA$7&lt;=$K57),(($D57-$O57)/$N57),0))))),(((IF(Data!$C$2&gt;0,(IF(OR(EA$5=Data!$F$2,EA$5=Data!$G$2,(IF(COUNTIF(Data!$A$2:$A$939,EA$7),EA$7=(VLOOKUP(EA$7,Data!$A$2:$A$852,1,FALSE)),0))),"H",IF(AND(EA$7&gt;=$J57,EA$7&lt;=$L57),($D57*$P57/$M57),0))),IF(AND(EA$7&gt;=$J57,EA$7&lt;=$L57),(($D57*$P57)/$M57),0))))))</f>
        <v>H</v>
      </c>
      <c r="EB58" s="37">
        <f>IF(EB$7&gt;$L57,(((IF(Data!$C$2&gt;0,(IF(OR(EB$5=Data!$F$2,EB$5=Data!$G$2,(IF(COUNTIF(Data!$A$2:$A$939,EB$7),EB$7=(VLOOKUP(EB$7,Data!$A$2:$A$852,1,FALSE)),0))),"H",IF(AND(EB$7&gt;=$J57,EB$7&lt;=$K57),($D57*(1-$P57)/$N57),0))),IF(AND(EB$7&gt;=$J57,EB$7&lt;=$K57),(($D57-$O57)/$N57),0))))),(((IF(Data!$C$2&gt;0,(IF(OR(EB$5=Data!$F$2,EB$5=Data!$G$2,(IF(COUNTIF(Data!$A$2:$A$939,EB$7),EB$7=(VLOOKUP(EB$7,Data!$A$2:$A$852,1,FALSE)),0))),"H",IF(AND(EB$7&gt;=$J57,EB$7&lt;=$L57),($D57*$P57/$M57),0))),IF(AND(EB$7&gt;=$J57,EB$7&lt;=$L57),(($D57*$P57)/$M57),0))))))</f>
        <v>0</v>
      </c>
      <c r="EC58" s="37">
        <f>IF(EC$7&gt;$L57,(((IF(Data!$C$2&gt;0,(IF(OR(EC$5=Data!$F$2,EC$5=Data!$G$2,(IF(COUNTIF(Data!$A$2:$A$939,EC$7),EC$7=(VLOOKUP(EC$7,Data!$A$2:$A$852,1,FALSE)),0))),"H",IF(AND(EC$7&gt;=$J57,EC$7&lt;=$K57),($D57*(1-$P57)/$N57),0))),IF(AND(EC$7&gt;=$J57,EC$7&lt;=$K57),(($D57-$O57)/$N57),0))))),(((IF(Data!$C$2&gt;0,(IF(OR(EC$5=Data!$F$2,EC$5=Data!$G$2,(IF(COUNTIF(Data!$A$2:$A$939,EC$7),EC$7=(VLOOKUP(EC$7,Data!$A$2:$A$852,1,FALSE)),0))),"H",IF(AND(EC$7&gt;=$J57,EC$7&lt;=$L57),($D57*$P57/$M57),0))),IF(AND(EC$7&gt;=$J57,EC$7&lt;=$L57),(($D57*$P57)/$M57),0))))))</f>
        <v>0</v>
      </c>
      <c r="ED58" s="37">
        <f>IF(ED$7&gt;$L57,(((IF(Data!$C$2&gt;0,(IF(OR(ED$5=Data!$F$2,ED$5=Data!$G$2,(IF(COUNTIF(Data!$A$2:$A$939,ED$7),ED$7=(VLOOKUP(ED$7,Data!$A$2:$A$852,1,FALSE)),0))),"H",IF(AND(ED$7&gt;=$J57,ED$7&lt;=$K57),($D57*(1-$P57)/$N57),0))),IF(AND(ED$7&gt;=$J57,ED$7&lt;=$K57),(($D57-$O57)/$N57),0))))),(((IF(Data!$C$2&gt;0,(IF(OR(ED$5=Data!$F$2,ED$5=Data!$G$2,(IF(COUNTIF(Data!$A$2:$A$939,ED$7),ED$7=(VLOOKUP(ED$7,Data!$A$2:$A$852,1,FALSE)),0))),"H",IF(AND(ED$7&gt;=$J57,ED$7&lt;=$L57),($D57*$P57/$M57),0))),IF(AND(ED$7&gt;=$J57,ED$7&lt;=$L57),(($D57*$P57)/$M57),0))))))</f>
        <v>0</v>
      </c>
      <c r="EE58" s="37">
        <f>IF(EE$7&gt;$L57,(((IF(Data!$C$2&gt;0,(IF(OR(EE$5=Data!$F$2,EE$5=Data!$G$2,(IF(COUNTIF(Data!$A$2:$A$939,EE$7),EE$7=(VLOOKUP(EE$7,Data!$A$2:$A$852,1,FALSE)),0))),"H",IF(AND(EE$7&gt;=$J57,EE$7&lt;=$K57),($D57*(1-$P57)/$N57),0))),IF(AND(EE$7&gt;=$J57,EE$7&lt;=$K57),(($D57-$O57)/$N57),0))))),(((IF(Data!$C$2&gt;0,(IF(OR(EE$5=Data!$F$2,EE$5=Data!$G$2,(IF(COUNTIF(Data!$A$2:$A$939,EE$7),EE$7=(VLOOKUP(EE$7,Data!$A$2:$A$852,1,FALSE)),0))),"H",IF(AND(EE$7&gt;=$J57,EE$7&lt;=$L57),($D57*$P57/$M57),0))),IF(AND(EE$7&gt;=$J57,EE$7&lt;=$L57),(($D57*$P57)/$M57),0))))))</f>
        <v>0</v>
      </c>
      <c r="EF58" s="37">
        <f>IF(EF$7&gt;$L57,(((IF(Data!$C$2&gt;0,(IF(OR(EF$5=Data!$F$2,EF$5=Data!$G$2,(IF(COUNTIF(Data!$A$2:$A$939,EF$7),EF$7=(VLOOKUP(EF$7,Data!$A$2:$A$852,1,FALSE)),0))),"H",IF(AND(EF$7&gt;=$J57,EF$7&lt;=$K57),($D57*(1-$P57)/$N57),0))),IF(AND(EF$7&gt;=$J57,EF$7&lt;=$K57),(($D57-$O57)/$N57),0))))),(((IF(Data!$C$2&gt;0,(IF(OR(EF$5=Data!$F$2,EF$5=Data!$G$2,(IF(COUNTIF(Data!$A$2:$A$939,EF$7),EF$7=(VLOOKUP(EF$7,Data!$A$2:$A$852,1,FALSE)),0))),"H",IF(AND(EF$7&gt;=$J57,EF$7&lt;=$L57),($D57*$P57/$M57),0))),IF(AND(EF$7&gt;=$J57,EF$7&lt;=$L57),(($D57*$P57)/$M57),0))))))</f>
        <v>0</v>
      </c>
      <c r="EG58" s="37" t="str">
        <f>IF(EG$7&gt;$L57,(((IF(Data!$C$2&gt;0,(IF(OR(EG$5=Data!$F$2,EG$5=Data!$G$2,(IF(COUNTIF(Data!$A$2:$A$939,EG$7),EG$7=(VLOOKUP(EG$7,Data!$A$2:$A$852,1,FALSE)),0))),"H",IF(AND(EG$7&gt;=$J57,EG$7&lt;=$K57),($D57*(1-$P57)/$N57),0))),IF(AND(EG$7&gt;=$J57,EG$7&lt;=$K57),(($D57-$O57)/$N57),0))))),(((IF(Data!$C$2&gt;0,(IF(OR(EG$5=Data!$F$2,EG$5=Data!$G$2,(IF(COUNTIF(Data!$A$2:$A$939,EG$7),EG$7=(VLOOKUP(EG$7,Data!$A$2:$A$852,1,FALSE)),0))),"H",IF(AND(EG$7&gt;=$J57,EG$7&lt;=$L57),($D57*$P57/$M57),0))),IF(AND(EG$7&gt;=$J57,EG$7&lt;=$L57),(($D57*$P57)/$M57),0))))))</f>
        <v>H</v>
      </c>
      <c r="EH58" s="37" t="str">
        <f>IF(EH$7&gt;$L57,(((IF(Data!$C$2&gt;0,(IF(OR(EH$5=Data!$F$2,EH$5=Data!$G$2,(IF(COUNTIF(Data!$A$2:$A$939,EH$7),EH$7=(VLOOKUP(EH$7,Data!$A$2:$A$852,1,FALSE)),0))),"H",IF(AND(EH$7&gt;=$J57,EH$7&lt;=$K57),($D57*(1-$P57)/$N57),0))),IF(AND(EH$7&gt;=$J57,EH$7&lt;=$K57),(($D57-$O57)/$N57),0))))),(((IF(Data!$C$2&gt;0,(IF(OR(EH$5=Data!$F$2,EH$5=Data!$G$2,(IF(COUNTIF(Data!$A$2:$A$939,EH$7),EH$7=(VLOOKUP(EH$7,Data!$A$2:$A$852,1,FALSE)),0))),"H",IF(AND(EH$7&gt;=$J57,EH$7&lt;=$L57),($D57*$P57/$M57),0))),IF(AND(EH$7&gt;=$J57,EH$7&lt;=$L57),(($D57*$P57)/$M57),0))))))</f>
        <v>H</v>
      </c>
      <c r="EI58" s="37">
        <f>IF(EI$7&gt;$L57,(((IF(Data!$C$2&gt;0,(IF(OR(EI$5=Data!$F$2,EI$5=Data!$G$2,(IF(COUNTIF(Data!$A$2:$A$939,EI$7),EI$7=(VLOOKUP(EI$7,Data!$A$2:$A$852,1,FALSE)),0))),"H",IF(AND(EI$7&gt;=$J57,EI$7&lt;=$K57),($D57*(1-$P57)/$N57),0))),IF(AND(EI$7&gt;=$J57,EI$7&lt;=$K57),(($D57-$O57)/$N57),0))))),(((IF(Data!$C$2&gt;0,(IF(OR(EI$5=Data!$F$2,EI$5=Data!$G$2,(IF(COUNTIF(Data!$A$2:$A$939,EI$7),EI$7=(VLOOKUP(EI$7,Data!$A$2:$A$852,1,FALSE)),0))),"H",IF(AND(EI$7&gt;=$J57,EI$7&lt;=$L57),($D57*$P57/$M57),0))),IF(AND(EI$7&gt;=$J57,EI$7&lt;=$L57),(($D57*$P57)/$M57),0))))))</f>
        <v>0</v>
      </c>
      <c r="EJ58" s="37">
        <f>IF(EJ$7&gt;$L57,(((IF(Data!$C$2&gt;0,(IF(OR(EJ$5=Data!$F$2,EJ$5=Data!$G$2,(IF(COUNTIF(Data!$A$2:$A$939,EJ$7),EJ$7=(VLOOKUP(EJ$7,Data!$A$2:$A$852,1,FALSE)),0))),"H",IF(AND(EJ$7&gt;=$J57,EJ$7&lt;=$K57),($D57*(1-$P57)/$N57),0))),IF(AND(EJ$7&gt;=$J57,EJ$7&lt;=$K57),(($D57-$O57)/$N57),0))))),(((IF(Data!$C$2&gt;0,(IF(OR(EJ$5=Data!$F$2,EJ$5=Data!$G$2,(IF(COUNTIF(Data!$A$2:$A$939,EJ$7),EJ$7=(VLOOKUP(EJ$7,Data!$A$2:$A$852,1,FALSE)),0))),"H",IF(AND(EJ$7&gt;=$J57,EJ$7&lt;=$L57),($D57*$P57/$M57),0))),IF(AND(EJ$7&gt;=$J57,EJ$7&lt;=$L57),(($D57*$P57)/$M57),0))))))</f>
        <v>0</v>
      </c>
      <c r="EK58" s="37">
        <f>IF(EK$7&gt;$L57,(((IF(Data!$C$2&gt;0,(IF(OR(EK$5=Data!$F$2,EK$5=Data!$G$2,(IF(COUNTIF(Data!$A$2:$A$939,EK$7),EK$7=(VLOOKUP(EK$7,Data!$A$2:$A$852,1,FALSE)),0))),"H",IF(AND(EK$7&gt;=$J57,EK$7&lt;=$K57),($D57*(1-$P57)/$N57),0))),IF(AND(EK$7&gt;=$J57,EK$7&lt;=$K57),(($D57-$O57)/$N57),0))))),(((IF(Data!$C$2&gt;0,(IF(OR(EK$5=Data!$F$2,EK$5=Data!$G$2,(IF(COUNTIF(Data!$A$2:$A$939,EK$7),EK$7=(VLOOKUP(EK$7,Data!$A$2:$A$852,1,FALSE)),0))),"H",IF(AND(EK$7&gt;=$J57,EK$7&lt;=$L57),($D57*$P57/$M57),0))),IF(AND(EK$7&gt;=$J57,EK$7&lt;=$L57),(($D57*$P57)/$M57),0))))))</f>
        <v>0</v>
      </c>
      <c r="EL58" s="37">
        <f>IF(EL$7&gt;$L57,(((IF(Data!$C$2&gt;0,(IF(OR(EL$5=Data!$F$2,EL$5=Data!$G$2,(IF(COUNTIF(Data!$A$2:$A$939,EL$7),EL$7=(VLOOKUP(EL$7,Data!$A$2:$A$852,1,FALSE)),0))),"H",IF(AND(EL$7&gt;=$J57,EL$7&lt;=$K57),($D57*(1-$P57)/$N57),0))),IF(AND(EL$7&gt;=$J57,EL$7&lt;=$K57),(($D57-$O57)/$N57),0))))),(((IF(Data!$C$2&gt;0,(IF(OR(EL$5=Data!$F$2,EL$5=Data!$G$2,(IF(COUNTIF(Data!$A$2:$A$939,EL$7),EL$7=(VLOOKUP(EL$7,Data!$A$2:$A$852,1,FALSE)),0))),"H",IF(AND(EL$7&gt;=$J57,EL$7&lt;=$L57),($D57*$P57/$M57),0))),IF(AND(EL$7&gt;=$J57,EL$7&lt;=$L57),(($D57*$P57)/$M57),0))))))</f>
        <v>0</v>
      </c>
      <c r="EM58" s="37">
        <f>IF(EM$7&gt;$L57,(((IF(Data!$C$2&gt;0,(IF(OR(EM$5=Data!$F$2,EM$5=Data!$G$2,(IF(COUNTIF(Data!$A$2:$A$939,EM$7),EM$7=(VLOOKUP(EM$7,Data!$A$2:$A$852,1,FALSE)),0))),"H",IF(AND(EM$7&gt;=$J57,EM$7&lt;=$K57),($D57*(1-$P57)/$N57),0))),IF(AND(EM$7&gt;=$J57,EM$7&lt;=$K57),(($D57-$O57)/$N57),0))))),(((IF(Data!$C$2&gt;0,(IF(OR(EM$5=Data!$F$2,EM$5=Data!$G$2,(IF(COUNTIF(Data!$A$2:$A$939,EM$7),EM$7=(VLOOKUP(EM$7,Data!$A$2:$A$852,1,FALSE)),0))),"H",IF(AND(EM$7&gt;=$J57,EM$7&lt;=$L57),($D57*$P57/$M57),0))),IF(AND(EM$7&gt;=$J57,EM$7&lt;=$L57),(($D57*$P57)/$M57),0))))))</f>
        <v>0</v>
      </c>
      <c r="EN58" s="37" t="str">
        <f>IF(EN$7&gt;$L57,(((IF(Data!$C$2&gt;0,(IF(OR(EN$5=Data!$F$2,EN$5=Data!$G$2,(IF(COUNTIF(Data!$A$2:$A$939,EN$7),EN$7=(VLOOKUP(EN$7,Data!$A$2:$A$852,1,FALSE)),0))),"H",IF(AND(EN$7&gt;=$J57,EN$7&lt;=$K57),($D57*(1-$P57)/$N57),0))),IF(AND(EN$7&gt;=$J57,EN$7&lt;=$K57),(($D57-$O57)/$N57),0))))),(((IF(Data!$C$2&gt;0,(IF(OR(EN$5=Data!$F$2,EN$5=Data!$G$2,(IF(COUNTIF(Data!$A$2:$A$939,EN$7),EN$7=(VLOOKUP(EN$7,Data!$A$2:$A$852,1,FALSE)),0))),"H",IF(AND(EN$7&gt;=$J57,EN$7&lt;=$L57),($D57*$P57/$M57),0))),IF(AND(EN$7&gt;=$J57,EN$7&lt;=$L57),(($D57*$P57)/$M57),0))))))</f>
        <v>H</v>
      </c>
      <c r="EO58" s="38" t="str">
        <f>IF(EO$7&gt;$L57,(((IF(Data!$C$2&gt;0,(IF(OR(EO$5=Data!$F$2,EO$5=Data!$G$2,(IF(COUNTIF(Data!$A$2:$A$939,EO$7),EO$7=(VLOOKUP(EO$7,Data!$A$2:$A$852,1,FALSE)),0))),"H",IF(AND(EO$7&gt;=$J57,EO$7&lt;=$K57),($D57*(1-$P57)/$N57),0))),IF(AND(EO$7&gt;=$J57,EO$7&lt;=$K57),(($D57-$O57)/$N57),0))))),(((IF(Data!$C$2&gt;0,(IF(OR(EO$5=Data!$F$2,EO$5=Data!$G$2,(IF(COUNTIF(Data!$A$2:$A$939,EO$7),EO$7=(VLOOKUP(EO$7,Data!$A$2:$A$852,1,FALSE)),0))),"H",IF(AND(EO$7&gt;=$J57,EO$7&lt;=$L57),($D57*$P57/$M57),0))),IF(AND(EO$7&gt;=$J57,EO$7&lt;=$L57),(($D57*$P57)/$M57),0))))))</f>
        <v>H</v>
      </c>
      <c r="EP58" s="8" t="s">
        <v>48</v>
      </c>
      <c r="EQ58" s="18">
        <f>SUM(T58:EO58)-D57</f>
        <v>0</v>
      </c>
    </row>
    <row r="59" spans="1:147" ht="30" customHeight="1" thickTop="1">
      <c r="A59" s="370"/>
      <c r="B59" s="368"/>
      <c r="C59" s="368"/>
      <c r="D59" s="346"/>
      <c r="E59" s="350"/>
      <c r="F59" s="350"/>
      <c r="G59" s="348">
        <f>IF(F59&gt;0,(IF(E59&gt;0,IF(Data!$C$2&gt;0,((NETWORKDAYS.INTL(E59,F59,Data!$C$2,Data!$A$2:$A$1242))),((F59-E59)+1)),0)),0)</f>
        <v>0</v>
      </c>
      <c r="H59" s="346">
        <f>I59*D59</f>
        <v>0</v>
      </c>
      <c r="I59" s="362">
        <f>IF(G59&gt;0,((IF(AND(E59&lt;=$EJ$3,F59&gt;=$EJ$3),(IF(Data!$C$2&gt;0,NETWORKDAYS.INTL(E59,$EJ$3,Data!$C$2,Data!$A$2:$A$1231),$EJ$3-E59)),IF(F59&lt;=$EJ$3,G59,0)))/G59),0)</f>
        <v>0</v>
      </c>
      <c r="J59" s="350"/>
      <c r="K59" s="350">
        <f>IF(AND(P59&lt;1,P59&gt;0,J59&gt;0),ROUND((((1-P59)*(F59-E59)+$EJ$3)),0),0)</f>
        <v>0</v>
      </c>
      <c r="L59" s="350">
        <f>IF(K59&gt;=$EJ$3,$EJ$3,K59)</f>
        <v>0</v>
      </c>
      <c r="M59" s="348">
        <f>IF(L59&gt;0,(IF(J59&gt;0,IF(Data!$C$2&gt;0,((NETWORKDAYS.INTL(J59,L59,Data!$C$2,Data!$A$2:$A$1242))),((L59-J59)+1)),0)),0)</f>
        <v>0</v>
      </c>
      <c r="N59" s="348">
        <f>IF(P59=1,0,IF(L59&gt;0,(IF(J59&gt;0,IF(Data!$C$2&gt;0,(((NETWORKDAYS.INTL($EJ$3,K59,Data!$C$2,Data!$A$2:$A$1242)))-1),((-$EJ$3+K59))),0)),0))</f>
        <v>0</v>
      </c>
      <c r="O59" s="346">
        <f>P59*D59</f>
        <v>0</v>
      </c>
      <c r="P59" s="362"/>
      <c r="Q59" s="344">
        <f>IF(K59&gt;0,F59-K59,0)</f>
        <v>0</v>
      </c>
      <c r="R59" s="346">
        <f>IF(K59&gt;0,O59-H59,0)</f>
        <v>0</v>
      </c>
      <c r="S59" s="341">
        <f>IF(P59&gt;0,P59-I59,0)</f>
        <v>0</v>
      </c>
      <c r="T59" s="33">
        <f>IF(Data!$C$2&gt;0,(IF(OR(T$5=Data!$F$2,T$5=Data!$G$2,(IF(COUNTIF(Data!$A$2:$A$939,T$7),T$7=(VLOOKUP(T$7,Data!$A$2:$A$852,1,FALSE)),0))),"H",IF(AND(T$7&gt;=$E59,T$7&lt;=$F59),($D59/$G59),0))),IF(AND(T$7&gt;=$E59,T$7&lt;=$F59),($D59/$G59),0))</f>
        <v>0</v>
      </c>
      <c r="U59" s="34">
        <f>IF(Data!$C$2&gt;0,(IF(OR(U$5=Data!$F$2,U$5=Data!$G$2,(IF(COUNTIF(Data!$A$2:$A$939,U$7),U$7=(VLOOKUP(U$7,Data!$A$2:$A$852,1,FALSE)),0))),"H",IF(AND(U$7&gt;=$E59,U$7&lt;=$F59),($D59/$G59),0))),IF(AND(U$7&gt;=$E59,U$7&lt;=$F59),($D59/$G59),0))</f>
        <v>0</v>
      </c>
      <c r="V59" s="34">
        <f>IF(Data!$C$2&gt;0,(IF(OR(V$5=Data!$F$2,V$5=Data!$G$2,(IF(COUNTIF(Data!$A$2:$A$939,V$7),V$7=(VLOOKUP(V$7,Data!$A$2:$A$852,1,FALSE)),0))),"H",IF(AND(V$7&gt;=$E59,V$7&lt;=$F59),($D59/$G59),0))),IF(AND(V$7&gt;=$E59,V$7&lt;=$F59),($D59/$G59),0))</f>
        <v>0</v>
      </c>
      <c r="W59" s="34">
        <f>IF(Data!$C$2&gt;0,(IF(OR(W$5=Data!$F$2,W$5=Data!$G$2,(IF(COUNTIF(Data!$A$2:$A$939,W$7),W$7=(VLOOKUP(W$7,Data!$A$2:$A$852,1,FALSE)),0))),"H",IF(AND(W$7&gt;=$E59,W$7&lt;=$F59),($D59/$G59),0))),IF(AND(W$7&gt;=$E59,W$7&lt;=$F59),($D59/$G59),0))</f>
        <v>0</v>
      </c>
      <c r="X59" s="34">
        <f>IF(Data!$C$2&gt;0,(IF(OR(X$5=Data!$F$2,X$5=Data!$G$2,(IF(COUNTIF(Data!$A$2:$A$939,X$7),X$7=(VLOOKUP(X$7,Data!$A$2:$A$852,1,FALSE)),0))),"H",IF(AND(X$7&gt;=$E59,X$7&lt;=$F59),($D59/$G59),0))),IF(AND(X$7&gt;=$E59,X$7&lt;=$F59),($D59/$G59),0))</f>
        <v>0</v>
      </c>
      <c r="Y59" s="34" t="str">
        <f>IF(Data!$C$2&gt;0,(IF(OR(Y$5=Data!$F$2,Y$5=Data!$G$2,(IF(COUNTIF(Data!$A$2:$A$939,Y$7),Y$7=(VLOOKUP(Y$7,Data!$A$2:$A$852,1,FALSE)),0))),"H",IF(AND(Y$7&gt;=$E59,Y$7&lt;=$F59),($D59/$G59),0))),IF(AND(Y$7&gt;=$E59,Y$7&lt;=$F59),($D59/$G59),0))</f>
        <v>H</v>
      </c>
      <c r="Z59" s="34" t="str">
        <f>IF(Data!$C$2&gt;0,(IF(OR(Z$5=Data!$F$2,Z$5=Data!$G$2,(IF(COUNTIF(Data!$A$2:$A$939,Z$7),Z$7=(VLOOKUP(Z$7,Data!$A$2:$A$852,1,FALSE)),0))),"H",IF(AND(Z$7&gt;=$E59,Z$7&lt;=$F59),($D59/$G59),0))),IF(AND(Z$7&gt;=$E59,Z$7&lt;=$F59),($D59/$G59),0))</f>
        <v>H</v>
      </c>
      <c r="AA59" s="34">
        <f>IF(Data!$C$2&gt;0,(IF(OR(AA$5=Data!$F$2,AA$5=Data!$G$2,(IF(COUNTIF(Data!$A$2:$A$939,AA$7),AA$7=(VLOOKUP(AA$7,Data!$A$2:$A$852,1,FALSE)),0))),"H",IF(AND(AA$7&gt;=$E59,AA$7&lt;=$F59),($D59/$G59),0))),IF(AND(AA$7&gt;=$E59,AA$7&lt;=$F59),($D59/$G59),0))</f>
        <v>0</v>
      </c>
      <c r="AB59" s="34">
        <f>IF(Data!$C$2&gt;0,(IF(OR(AB$5=Data!$F$2,AB$5=Data!$G$2,(IF(COUNTIF(Data!$A$2:$A$939,AB$7),AB$7=(VLOOKUP(AB$7,Data!$A$2:$A$852,1,FALSE)),0))),"H",IF(AND(AB$7&gt;=$E59,AB$7&lt;=$F59),($D59/$G59),0))),IF(AND(AB$7&gt;=$E59,AB$7&lt;=$F59),($D59/$G59),0))</f>
        <v>0</v>
      </c>
      <c r="AC59" s="34">
        <f>IF(Data!$C$2&gt;0,(IF(OR(AC$5=Data!$F$2,AC$5=Data!$G$2,(IF(COUNTIF(Data!$A$2:$A$939,AC$7),AC$7=(VLOOKUP(AC$7,Data!$A$2:$A$852,1,FALSE)),0))),"H",IF(AND(AC$7&gt;=$E59,AC$7&lt;=$F59),($D59/$G59),0))),IF(AND(AC$7&gt;=$E59,AC$7&lt;=$F59),($D59/$G59),0))</f>
        <v>0</v>
      </c>
      <c r="AD59" s="34">
        <f>IF(Data!$C$2&gt;0,(IF(OR(AD$5=Data!$F$2,AD$5=Data!$G$2,(IF(COUNTIF(Data!$A$2:$A$939,AD$7),AD$7=(VLOOKUP(AD$7,Data!$A$2:$A$852,1,FALSE)),0))),"H",IF(AND(AD$7&gt;=$E59,AD$7&lt;=$F59),($D59/$G59),0))),IF(AND(AD$7&gt;=$E59,AD$7&lt;=$F59),($D59/$G59),0))</f>
        <v>0</v>
      </c>
      <c r="AE59" s="34">
        <f>IF(Data!$C$2&gt;0,(IF(OR(AE$5=Data!$F$2,AE$5=Data!$G$2,(IF(COUNTIF(Data!$A$2:$A$939,AE$7),AE$7=(VLOOKUP(AE$7,Data!$A$2:$A$852,1,FALSE)),0))),"H",IF(AND(AE$7&gt;=$E59,AE$7&lt;=$F59),($D59/$G59),0))),IF(AND(AE$7&gt;=$E59,AE$7&lt;=$F59),($D59/$G59),0))</f>
        <v>0</v>
      </c>
      <c r="AF59" s="34" t="str">
        <f>IF(Data!$C$2&gt;0,(IF(OR(AF$5=Data!$F$2,AF$5=Data!$G$2,(IF(COUNTIF(Data!$A$2:$A$939,AF$7),AF$7=(VLOOKUP(AF$7,Data!$A$2:$A$852,1,FALSE)),0))),"H",IF(AND(AF$7&gt;=$E59,AF$7&lt;=$F59),($D59/$G59),0))),IF(AND(AF$7&gt;=$E59,AF$7&lt;=$F59),($D59/$G59),0))</f>
        <v>H</v>
      </c>
      <c r="AG59" s="34" t="str">
        <f>IF(Data!$C$2&gt;0,(IF(OR(AG$5=Data!$F$2,AG$5=Data!$G$2,(IF(COUNTIF(Data!$A$2:$A$939,AG$7),AG$7=(VLOOKUP(AG$7,Data!$A$2:$A$852,1,FALSE)),0))),"H",IF(AND(AG$7&gt;=$E59,AG$7&lt;=$F59),($D59/$G59),0))),IF(AND(AG$7&gt;=$E59,AG$7&lt;=$F59),($D59/$G59),0))</f>
        <v>H</v>
      </c>
      <c r="AH59" s="34">
        <f>IF(Data!$C$2&gt;0,(IF(OR(AH$5=Data!$F$2,AH$5=Data!$G$2,(IF(COUNTIF(Data!$A$2:$A$939,AH$7),AH$7=(VLOOKUP(AH$7,Data!$A$2:$A$852,1,FALSE)),0))),"H",IF(AND(AH$7&gt;=$E59,AH$7&lt;=$F59),($D59/$G59),0))),IF(AND(AH$7&gt;=$E59,AH$7&lt;=$F59),($D59/$G59),0))</f>
        <v>0</v>
      </c>
      <c r="AI59" s="34">
        <f>IF(Data!$C$2&gt;0,(IF(OR(AI$5=Data!$F$2,AI$5=Data!$G$2,(IF(COUNTIF(Data!$A$2:$A$939,AI$7),AI$7=(VLOOKUP(AI$7,Data!$A$2:$A$852,1,FALSE)),0))),"H",IF(AND(AI$7&gt;=$E59,AI$7&lt;=$F59),($D59/$G59),0))),IF(AND(AI$7&gt;=$E59,AI$7&lt;=$F59),($D59/$G59),0))</f>
        <v>0</v>
      </c>
      <c r="AJ59" s="34">
        <f>IF(Data!$C$2&gt;0,(IF(OR(AJ$5=Data!$F$2,AJ$5=Data!$G$2,(IF(COUNTIF(Data!$A$2:$A$939,AJ$7),AJ$7=(VLOOKUP(AJ$7,Data!$A$2:$A$852,1,FALSE)),0))),"H",IF(AND(AJ$7&gt;=$E59,AJ$7&lt;=$F59),($D59/$G59),0))),IF(AND(AJ$7&gt;=$E59,AJ$7&lt;=$F59),($D59/$G59),0))</f>
        <v>0</v>
      </c>
      <c r="AK59" s="34">
        <f>IF(Data!$C$2&gt;0,(IF(OR(AK$5=Data!$F$2,AK$5=Data!$G$2,(IF(COUNTIF(Data!$A$2:$A$939,AK$7),AK$7=(VLOOKUP(AK$7,Data!$A$2:$A$852,1,FALSE)),0))),"H",IF(AND(AK$7&gt;=$E59,AK$7&lt;=$F59),($D59/$G59),0))),IF(AND(AK$7&gt;=$E59,AK$7&lt;=$F59),($D59/$G59),0))</f>
        <v>0</v>
      </c>
      <c r="AL59" s="34">
        <f>IF(Data!$C$2&gt;0,(IF(OR(AL$5=Data!$F$2,AL$5=Data!$G$2,(IF(COUNTIF(Data!$A$2:$A$939,AL$7),AL$7=(VLOOKUP(AL$7,Data!$A$2:$A$852,1,FALSE)),0))),"H",IF(AND(AL$7&gt;=$E59,AL$7&lt;=$F59),($D59/$G59),0))),IF(AND(AL$7&gt;=$E59,AL$7&lt;=$F59),($D59/$G59),0))</f>
        <v>0</v>
      </c>
      <c r="AM59" s="34" t="str">
        <f>IF(Data!$C$2&gt;0,(IF(OR(AM$5=Data!$F$2,AM$5=Data!$G$2,(IF(COUNTIF(Data!$A$2:$A$939,AM$7),AM$7=(VLOOKUP(AM$7,Data!$A$2:$A$852,1,FALSE)),0))),"H",IF(AND(AM$7&gt;=$E59,AM$7&lt;=$F59),($D59/$G59),0))),IF(AND(AM$7&gt;=$E59,AM$7&lt;=$F59),($D59/$G59),0))</f>
        <v>H</v>
      </c>
      <c r="AN59" s="34" t="str">
        <f>IF(Data!$C$2&gt;0,(IF(OR(AN$5=Data!$F$2,AN$5=Data!$G$2,(IF(COUNTIF(Data!$A$2:$A$939,AN$7),AN$7=(VLOOKUP(AN$7,Data!$A$2:$A$852,1,FALSE)),0))),"H",IF(AND(AN$7&gt;=$E59,AN$7&lt;=$F59),($D59/$G59),0))),IF(AND(AN$7&gt;=$E59,AN$7&lt;=$F59),($D59/$G59),0))</f>
        <v>H</v>
      </c>
      <c r="AO59" s="34">
        <f>IF(Data!$C$2&gt;0,(IF(OR(AO$5=Data!$F$2,AO$5=Data!$G$2,(IF(COUNTIF(Data!$A$2:$A$939,AO$7),AO$7=(VLOOKUP(AO$7,Data!$A$2:$A$852,1,FALSE)),0))),"H",IF(AND(AO$7&gt;=$E59,AO$7&lt;=$F59),($D59/$G59),0))),IF(AND(AO$7&gt;=$E59,AO$7&lt;=$F59),($D59/$G59),0))</f>
        <v>0</v>
      </c>
      <c r="AP59" s="34">
        <f>IF(Data!$C$2&gt;0,(IF(OR(AP$5=Data!$F$2,AP$5=Data!$G$2,(IF(COUNTIF(Data!$A$2:$A$939,AP$7),AP$7=(VLOOKUP(AP$7,Data!$A$2:$A$852,1,FALSE)),0))),"H",IF(AND(AP$7&gt;=$E59,AP$7&lt;=$F59),($D59/$G59),0))),IF(AND(AP$7&gt;=$E59,AP$7&lt;=$F59),($D59/$G59),0))</f>
        <v>0</v>
      </c>
      <c r="AQ59" s="34">
        <f>IF(Data!$C$2&gt;0,(IF(OR(AQ$5=Data!$F$2,AQ$5=Data!$G$2,(IF(COUNTIF(Data!$A$2:$A$939,AQ$7),AQ$7=(VLOOKUP(AQ$7,Data!$A$2:$A$852,1,FALSE)),0))),"H",IF(AND(AQ$7&gt;=$E59,AQ$7&lt;=$F59),($D59/$G59),0))),IF(AND(AQ$7&gt;=$E59,AQ$7&lt;=$F59),($D59/$G59),0))</f>
        <v>0</v>
      </c>
      <c r="AR59" s="34">
        <f>IF(Data!$C$2&gt;0,(IF(OR(AR$5=Data!$F$2,AR$5=Data!$G$2,(IF(COUNTIF(Data!$A$2:$A$939,AR$7),AR$7=(VLOOKUP(AR$7,Data!$A$2:$A$852,1,FALSE)),0))),"H",IF(AND(AR$7&gt;=$E59,AR$7&lt;=$F59),($D59/$G59),0))),IF(AND(AR$7&gt;=$E59,AR$7&lt;=$F59),($D59/$G59),0))</f>
        <v>0</v>
      </c>
      <c r="AS59" s="34">
        <f>IF(Data!$C$2&gt;0,(IF(OR(AS$5=Data!$F$2,AS$5=Data!$G$2,(IF(COUNTIF(Data!$A$2:$A$939,AS$7),AS$7=(VLOOKUP(AS$7,Data!$A$2:$A$852,1,FALSE)),0))),"H",IF(AND(AS$7&gt;=$E59,AS$7&lt;=$F59),($D59/$G59),0))),IF(AND(AS$7&gt;=$E59,AS$7&lt;=$F59),($D59/$G59),0))</f>
        <v>0</v>
      </c>
      <c r="AT59" s="34" t="str">
        <f>IF(Data!$C$2&gt;0,(IF(OR(AT$5=Data!$F$2,AT$5=Data!$G$2,(IF(COUNTIF(Data!$A$2:$A$939,AT$7),AT$7=(VLOOKUP(AT$7,Data!$A$2:$A$852,1,FALSE)),0))),"H",IF(AND(AT$7&gt;=$E59,AT$7&lt;=$F59),($D59/$G59),0))),IF(AND(AT$7&gt;=$E59,AT$7&lt;=$F59),($D59/$G59),0))</f>
        <v>H</v>
      </c>
      <c r="AU59" s="34" t="str">
        <f>IF(Data!$C$2&gt;0,(IF(OR(AU$5=Data!$F$2,AU$5=Data!$G$2,(IF(COUNTIF(Data!$A$2:$A$939,AU$7),AU$7=(VLOOKUP(AU$7,Data!$A$2:$A$852,1,FALSE)),0))),"H",IF(AND(AU$7&gt;=$E59,AU$7&lt;=$F59),($D59/$G59),0))),IF(AND(AU$7&gt;=$E59,AU$7&lt;=$F59),($D59/$G59),0))</f>
        <v>H</v>
      </c>
      <c r="AV59" s="34">
        <f>IF(Data!$C$2&gt;0,(IF(OR(AV$5=Data!$F$2,AV$5=Data!$G$2,(IF(COUNTIF(Data!$A$2:$A$939,AV$7),AV$7=(VLOOKUP(AV$7,Data!$A$2:$A$852,1,FALSE)),0))),"H",IF(AND(AV$7&gt;=$E59,AV$7&lt;=$F59),($D59/$G59),0))),IF(AND(AV$7&gt;=$E59,AV$7&lt;=$F59),($D59/$G59),0))</f>
        <v>0</v>
      </c>
      <c r="AW59" s="34">
        <f>IF(Data!$C$2&gt;0,(IF(OR(AW$5=Data!$F$2,AW$5=Data!$G$2,(IF(COUNTIF(Data!$A$2:$A$939,AW$7),AW$7=(VLOOKUP(AW$7,Data!$A$2:$A$852,1,FALSE)),0))),"H",IF(AND(AW$7&gt;=$E59,AW$7&lt;=$F59),($D59/$G59),0))),IF(AND(AW$7&gt;=$E59,AW$7&lt;=$F59),($D59/$G59),0))</f>
        <v>0</v>
      </c>
      <c r="AX59" s="34">
        <f>IF(Data!$C$2&gt;0,(IF(OR(AX$5=Data!$F$2,AX$5=Data!$G$2,(IF(COUNTIF(Data!$A$2:$A$939,AX$7),AX$7=(VLOOKUP(AX$7,Data!$A$2:$A$852,1,FALSE)),0))),"H",IF(AND(AX$7&gt;=$E59,AX$7&lt;=$F59),($D59/$G59),0))),IF(AND(AX$7&gt;=$E59,AX$7&lt;=$F59),($D59/$G59),0))</f>
        <v>0</v>
      </c>
      <c r="AY59" s="34">
        <f>IF(Data!$C$2&gt;0,(IF(OR(AY$5=Data!$F$2,AY$5=Data!$G$2,(IF(COUNTIF(Data!$A$2:$A$939,AY$7),AY$7=(VLOOKUP(AY$7,Data!$A$2:$A$852,1,FALSE)),0))),"H",IF(AND(AY$7&gt;=$E59,AY$7&lt;=$F59),($D59/$G59),0))),IF(AND(AY$7&gt;=$E59,AY$7&lt;=$F59),($D59/$G59),0))</f>
        <v>0</v>
      </c>
      <c r="AZ59" s="34">
        <f>IF(Data!$C$2&gt;0,(IF(OR(AZ$5=Data!$F$2,AZ$5=Data!$G$2,(IF(COUNTIF(Data!$A$2:$A$939,AZ$7),AZ$7=(VLOOKUP(AZ$7,Data!$A$2:$A$852,1,FALSE)),0))),"H",IF(AND(AZ$7&gt;=$E59,AZ$7&lt;=$F59),($D59/$G59),0))),IF(AND(AZ$7&gt;=$E59,AZ$7&lt;=$F59),($D59/$G59),0))</f>
        <v>0</v>
      </c>
      <c r="BA59" s="34" t="str">
        <f>IF(Data!$C$2&gt;0,(IF(OR(BA$5=Data!$F$2,BA$5=Data!$G$2,(IF(COUNTIF(Data!$A$2:$A$939,BA$7),BA$7=(VLOOKUP(BA$7,Data!$A$2:$A$852,1,FALSE)),0))),"H",IF(AND(BA$7&gt;=$E59,BA$7&lt;=$F59),($D59/$G59),0))),IF(AND(BA$7&gt;=$E59,BA$7&lt;=$F59),($D59/$G59),0))</f>
        <v>H</v>
      </c>
      <c r="BB59" s="34" t="str">
        <f>IF(Data!$C$2&gt;0,(IF(OR(BB$5=Data!$F$2,BB$5=Data!$G$2,(IF(COUNTIF(Data!$A$2:$A$939,BB$7),BB$7=(VLOOKUP(BB$7,Data!$A$2:$A$852,1,FALSE)),0))),"H",IF(AND(BB$7&gt;=$E59,BB$7&lt;=$F59),($D59/$G59),0))),IF(AND(BB$7&gt;=$E59,BB$7&lt;=$F59),($D59/$G59),0))</f>
        <v>H</v>
      </c>
      <c r="BC59" s="34">
        <f>IF(Data!$C$2&gt;0,(IF(OR(BC$5=Data!$F$2,BC$5=Data!$G$2,(IF(COUNTIF(Data!$A$2:$A$939,BC$7),BC$7=(VLOOKUP(BC$7,Data!$A$2:$A$852,1,FALSE)),0))),"H",IF(AND(BC$7&gt;=$E59,BC$7&lt;=$F59),($D59/$G59),0))),IF(AND(BC$7&gt;=$E59,BC$7&lt;=$F59),($D59/$G59),0))</f>
        <v>0</v>
      </c>
      <c r="BD59" s="34">
        <f>IF(Data!$C$2&gt;0,(IF(OR(BD$5=Data!$F$2,BD$5=Data!$G$2,(IF(COUNTIF(Data!$A$2:$A$939,BD$7),BD$7=(VLOOKUP(BD$7,Data!$A$2:$A$852,1,FALSE)),0))),"H",IF(AND(BD$7&gt;=$E59,BD$7&lt;=$F59),($D59/$G59),0))),IF(AND(BD$7&gt;=$E59,BD$7&lt;=$F59),($D59/$G59),0))</f>
        <v>0</v>
      </c>
      <c r="BE59" s="34">
        <f>IF(Data!$C$2&gt;0,(IF(OR(BE$5=Data!$F$2,BE$5=Data!$G$2,(IF(COUNTIF(Data!$A$2:$A$939,BE$7),BE$7=(VLOOKUP(BE$7,Data!$A$2:$A$852,1,FALSE)),0))),"H",IF(AND(BE$7&gt;=$E59,BE$7&lt;=$F59),($D59/$G59),0))),IF(AND(BE$7&gt;=$E59,BE$7&lt;=$F59),($D59/$G59),0))</f>
        <v>0</v>
      </c>
      <c r="BF59" s="34">
        <f>IF(Data!$C$2&gt;0,(IF(OR(BF$5=Data!$F$2,BF$5=Data!$G$2,(IF(COUNTIF(Data!$A$2:$A$939,BF$7),BF$7=(VLOOKUP(BF$7,Data!$A$2:$A$852,1,FALSE)),0))),"H",IF(AND(BF$7&gt;=$E59,BF$7&lt;=$F59),($D59/$G59),0))),IF(AND(BF$7&gt;=$E59,BF$7&lt;=$F59),($D59/$G59),0))</f>
        <v>0</v>
      </c>
      <c r="BG59" s="34">
        <f>IF(Data!$C$2&gt;0,(IF(OR(BG$5=Data!$F$2,BG$5=Data!$G$2,(IF(COUNTIF(Data!$A$2:$A$939,BG$7),BG$7=(VLOOKUP(BG$7,Data!$A$2:$A$852,1,FALSE)),0))),"H",IF(AND(BG$7&gt;=$E59,BG$7&lt;=$F59),($D59/$G59),0))),IF(AND(BG$7&gt;=$E59,BG$7&lt;=$F59),($D59/$G59),0))</f>
        <v>0</v>
      </c>
      <c r="BH59" s="34" t="str">
        <f>IF(Data!$C$2&gt;0,(IF(OR(BH$5=Data!$F$2,BH$5=Data!$G$2,(IF(COUNTIF(Data!$A$2:$A$939,BH$7),BH$7=(VLOOKUP(BH$7,Data!$A$2:$A$852,1,FALSE)),0))),"H",IF(AND(BH$7&gt;=$E59,BH$7&lt;=$F59),($D59/$G59),0))),IF(AND(BH$7&gt;=$E59,BH$7&lt;=$F59),($D59/$G59),0))</f>
        <v>H</v>
      </c>
      <c r="BI59" s="34" t="str">
        <f>IF(Data!$C$2&gt;0,(IF(OR(BI$5=Data!$F$2,BI$5=Data!$G$2,(IF(COUNTIF(Data!$A$2:$A$939,BI$7),BI$7=(VLOOKUP(BI$7,Data!$A$2:$A$852,1,FALSE)),0))),"H",IF(AND(BI$7&gt;=$E59,BI$7&lt;=$F59),($D59/$G59),0))),IF(AND(BI$7&gt;=$E59,BI$7&lt;=$F59),($D59/$G59),0))</f>
        <v>H</v>
      </c>
      <c r="BJ59" s="34">
        <f>IF(Data!$C$2&gt;0,(IF(OR(BJ$5=Data!$F$2,BJ$5=Data!$G$2,(IF(COUNTIF(Data!$A$2:$A$939,BJ$7),BJ$7=(VLOOKUP(BJ$7,Data!$A$2:$A$852,1,FALSE)),0))),"H",IF(AND(BJ$7&gt;=$E59,BJ$7&lt;=$F59),($D59/$G59),0))),IF(AND(BJ$7&gt;=$E59,BJ$7&lt;=$F59),($D59/$G59),0))</f>
        <v>0</v>
      </c>
      <c r="BK59" s="34">
        <f>IF(Data!$C$2&gt;0,(IF(OR(BK$5=Data!$F$2,BK$5=Data!$G$2,(IF(COUNTIF(Data!$A$2:$A$939,BK$7),BK$7=(VLOOKUP(BK$7,Data!$A$2:$A$852,1,FALSE)),0))),"H",IF(AND(BK$7&gt;=$E59,BK$7&lt;=$F59),($D59/$G59),0))),IF(AND(BK$7&gt;=$E59,BK$7&lt;=$F59),($D59/$G59),0))</f>
        <v>0</v>
      </c>
      <c r="BL59" s="34">
        <f>IF(Data!$C$2&gt;0,(IF(OR(BL$5=Data!$F$2,BL$5=Data!$G$2,(IF(COUNTIF(Data!$A$2:$A$939,BL$7),BL$7=(VLOOKUP(BL$7,Data!$A$2:$A$852,1,FALSE)),0))),"H",IF(AND(BL$7&gt;=$E59,BL$7&lt;=$F59),($D59/$G59),0))),IF(AND(BL$7&gt;=$E59,BL$7&lt;=$F59),($D59/$G59),0))</f>
        <v>0</v>
      </c>
      <c r="BM59" s="34">
        <f>IF(Data!$C$2&gt;0,(IF(OR(BM$5=Data!$F$2,BM$5=Data!$G$2,(IF(COUNTIF(Data!$A$2:$A$939,BM$7),BM$7=(VLOOKUP(BM$7,Data!$A$2:$A$852,1,FALSE)),0))),"H",IF(AND(BM$7&gt;=$E59,BM$7&lt;=$F59),($D59/$G59),0))),IF(AND(BM$7&gt;=$E59,BM$7&lt;=$F59),($D59/$G59),0))</f>
        <v>0</v>
      </c>
      <c r="BN59" s="34">
        <f>IF(Data!$C$2&gt;0,(IF(OR(BN$5=Data!$F$2,BN$5=Data!$G$2,(IF(COUNTIF(Data!$A$2:$A$939,BN$7),BN$7=(VLOOKUP(BN$7,Data!$A$2:$A$852,1,FALSE)),0))),"H",IF(AND(BN$7&gt;=$E59,BN$7&lt;=$F59),($D59/$G59),0))),IF(AND(BN$7&gt;=$E59,BN$7&lt;=$F59),($D59/$G59),0))</f>
        <v>0</v>
      </c>
      <c r="BO59" s="34" t="str">
        <f>IF(Data!$C$2&gt;0,(IF(OR(BO$5=Data!$F$2,BO$5=Data!$G$2,(IF(COUNTIF(Data!$A$2:$A$939,BO$7),BO$7=(VLOOKUP(BO$7,Data!$A$2:$A$852,1,FALSE)),0))),"H",IF(AND(BO$7&gt;=$E59,BO$7&lt;=$F59),($D59/$G59),0))),IF(AND(BO$7&gt;=$E59,BO$7&lt;=$F59),($D59/$G59),0))</f>
        <v>H</v>
      </c>
      <c r="BP59" s="34" t="str">
        <f>IF(Data!$C$2&gt;0,(IF(OR(BP$5=Data!$F$2,BP$5=Data!$G$2,(IF(COUNTIF(Data!$A$2:$A$939,BP$7),BP$7=(VLOOKUP(BP$7,Data!$A$2:$A$852,1,FALSE)),0))),"H",IF(AND(BP$7&gt;=$E59,BP$7&lt;=$F59),($D59/$G59),0))),IF(AND(BP$7&gt;=$E59,BP$7&lt;=$F59),($D59/$G59),0))</f>
        <v>H</v>
      </c>
      <c r="BQ59" s="34">
        <f>IF(Data!$C$2&gt;0,(IF(OR(BQ$5=Data!$F$2,BQ$5=Data!$G$2,(IF(COUNTIF(Data!$A$2:$A$939,BQ$7),BQ$7=(VLOOKUP(BQ$7,Data!$A$2:$A$852,1,FALSE)),0))),"H",IF(AND(BQ$7&gt;=$E59,BQ$7&lt;=$F59),($D59/$G59),0))),IF(AND(BQ$7&gt;=$E59,BQ$7&lt;=$F59),($D59/$G59),0))</f>
        <v>0</v>
      </c>
      <c r="BR59" s="34">
        <f>IF(Data!$C$2&gt;0,(IF(OR(BR$5=Data!$F$2,BR$5=Data!$G$2,(IF(COUNTIF(Data!$A$2:$A$939,BR$7),BR$7=(VLOOKUP(BR$7,Data!$A$2:$A$852,1,FALSE)),0))),"H",IF(AND(BR$7&gt;=$E59,BR$7&lt;=$F59),($D59/$G59),0))),IF(AND(BR$7&gt;=$E59,BR$7&lt;=$F59),($D59/$G59),0))</f>
        <v>0</v>
      </c>
      <c r="BS59" s="34">
        <f>IF(Data!$C$2&gt;0,(IF(OR(BS$5=Data!$F$2,BS$5=Data!$G$2,(IF(COUNTIF(Data!$A$2:$A$939,BS$7),BS$7=(VLOOKUP(BS$7,Data!$A$2:$A$852,1,FALSE)),0))),"H",IF(AND(BS$7&gt;=$E59,BS$7&lt;=$F59),($D59/$G59),0))),IF(AND(BS$7&gt;=$E59,BS$7&lt;=$F59),($D59/$G59),0))</f>
        <v>0</v>
      </c>
      <c r="BT59" s="34">
        <f>IF(Data!$C$2&gt;0,(IF(OR(BT$5=Data!$F$2,BT$5=Data!$G$2,(IF(COUNTIF(Data!$A$2:$A$939,BT$7),BT$7=(VLOOKUP(BT$7,Data!$A$2:$A$852,1,FALSE)),0))),"H",IF(AND(BT$7&gt;=$E59,BT$7&lt;=$F59),($D59/$G59),0))),IF(AND(BT$7&gt;=$E59,BT$7&lt;=$F59),($D59/$G59),0))</f>
        <v>0</v>
      </c>
      <c r="BU59" s="34">
        <f>IF(Data!$C$2&gt;0,(IF(OR(BU$5=Data!$F$2,BU$5=Data!$G$2,(IF(COUNTIF(Data!$A$2:$A$939,BU$7),BU$7=(VLOOKUP(BU$7,Data!$A$2:$A$852,1,FALSE)),0))),"H",IF(AND(BU$7&gt;=$E59,BU$7&lt;=$F59),($D59/$G59),0))),IF(AND(BU$7&gt;=$E59,BU$7&lt;=$F59),($D59/$G59),0))</f>
        <v>0</v>
      </c>
      <c r="BV59" s="34" t="str">
        <f>IF(Data!$C$2&gt;0,(IF(OR(BV$5=Data!$F$2,BV$5=Data!$G$2,(IF(COUNTIF(Data!$A$2:$A$939,BV$7),BV$7=(VLOOKUP(BV$7,Data!$A$2:$A$852,1,FALSE)),0))),"H",IF(AND(BV$7&gt;=$E59,BV$7&lt;=$F59),($D59/$G59),0))),IF(AND(BV$7&gt;=$E59,BV$7&lt;=$F59),($D59/$G59),0))</f>
        <v>H</v>
      </c>
      <c r="BW59" s="34" t="str">
        <f>IF(Data!$C$2&gt;0,(IF(OR(BW$5=Data!$F$2,BW$5=Data!$G$2,(IF(COUNTIF(Data!$A$2:$A$939,BW$7),BW$7=(VLOOKUP(BW$7,Data!$A$2:$A$852,1,FALSE)),0))),"H",IF(AND(BW$7&gt;=$E59,BW$7&lt;=$F59),($D59/$G59),0))),IF(AND(BW$7&gt;=$E59,BW$7&lt;=$F59),($D59/$G59),0))</f>
        <v>H</v>
      </c>
      <c r="BX59" s="34">
        <f>IF(Data!$C$2&gt;0,(IF(OR(BX$5=Data!$F$2,BX$5=Data!$G$2,(IF(COUNTIF(Data!$A$2:$A$939,BX$7),BX$7=(VLOOKUP(BX$7,Data!$A$2:$A$852,1,FALSE)),0))),"H",IF(AND(BX$7&gt;=$E59,BX$7&lt;=$F59),($D59/$G59),0))),IF(AND(BX$7&gt;=$E59,BX$7&lt;=$F59),($D59/$G59),0))</f>
        <v>0</v>
      </c>
      <c r="BY59" s="34">
        <f>IF(Data!$C$2&gt;0,(IF(OR(BY$5=Data!$F$2,BY$5=Data!$G$2,(IF(COUNTIF(Data!$A$2:$A$939,BY$7),BY$7=(VLOOKUP(BY$7,Data!$A$2:$A$852,1,FALSE)),0))),"H",IF(AND(BY$7&gt;=$E59,BY$7&lt;=$F59),($D59/$G59),0))),IF(AND(BY$7&gt;=$E59,BY$7&lt;=$F59),($D59/$G59),0))</f>
        <v>0</v>
      </c>
      <c r="BZ59" s="34">
        <f>IF(Data!$C$2&gt;0,(IF(OR(BZ$5=Data!$F$2,BZ$5=Data!$G$2,(IF(COUNTIF(Data!$A$2:$A$939,BZ$7),BZ$7=(VLOOKUP(BZ$7,Data!$A$2:$A$852,1,FALSE)),0))),"H",IF(AND(BZ$7&gt;=$E59,BZ$7&lt;=$F59),($D59/$G59),0))),IF(AND(BZ$7&gt;=$E59,BZ$7&lt;=$F59),($D59/$G59),0))</f>
        <v>0</v>
      </c>
      <c r="CA59" s="34">
        <f>IF(Data!$C$2&gt;0,(IF(OR(CA$5=Data!$F$2,CA$5=Data!$G$2,(IF(COUNTIF(Data!$A$2:$A$939,CA$7),CA$7=(VLOOKUP(CA$7,Data!$A$2:$A$852,1,FALSE)),0))),"H",IF(AND(CA$7&gt;=$E59,CA$7&lt;=$F59),($D59/$G59),0))),IF(AND(CA$7&gt;=$E59,CA$7&lt;=$F59),($D59/$G59),0))</f>
        <v>0</v>
      </c>
      <c r="CB59" s="34">
        <f>IF(Data!$C$2&gt;0,(IF(OR(CB$5=Data!$F$2,CB$5=Data!$G$2,(IF(COUNTIF(Data!$A$2:$A$939,CB$7),CB$7=(VLOOKUP(CB$7,Data!$A$2:$A$852,1,FALSE)),0))),"H",IF(AND(CB$7&gt;=$E59,CB$7&lt;=$F59),($D59/$G59),0))),IF(AND(CB$7&gt;=$E59,CB$7&lt;=$F59),($D59/$G59),0))</f>
        <v>0</v>
      </c>
      <c r="CC59" s="34" t="str">
        <f>IF(Data!$C$2&gt;0,(IF(OR(CC$5=Data!$F$2,CC$5=Data!$G$2,(IF(COUNTIF(Data!$A$2:$A$939,CC$7),CC$7=(VLOOKUP(CC$7,Data!$A$2:$A$852,1,FALSE)),0))),"H",IF(AND(CC$7&gt;=$E59,CC$7&lt;=$F59),($D59/$G59),0))),IF(AND(CC$7&gt;=$E59,CC$7&lt;=$F59),($D59/$G59),0))</f>
        <v>H</v>
      </c>
      <c r="CD59" s="34" t="str">
        <f>IF(Data!$C$2&gt;0,(IF(OR(CD$5=Data!$F$2,CD$5=Data!$G$2,(IF(COUNTIF(Data!$A$2:$A$939,CD$7),CD$7=(VLOOKUP(CD$7,Data!$A$2:$A$852,1,FALSE)),0))),"H",IF(AND(CD$7&gt;=$E59,CD$7&lt;=$F59),($D59/$G59),0))),IF(AND(CD$7&gt;=$E59,CD$7&lt;=$F59),($D59/$G59),0))</f>
        <v>H</v>
      </c>
      <c r="CE59" s="34">
        <f>IF(Data!$C$2&gt;0,(IF(OR(CE$5=Data!$F$2,CE$5=Data!$G$2,(IF(COUNTIF(Data!$A$2:$A$939,CE$7),CE$7=(VLOOKUP(CE$7,Data!$A$2:$A$852,1,FALSE)),0))),"H",IF(AND(CE$7&gt;=$E59,CE$7&lt;=$F59),($D59/$G59),0))),IF(AND(CE$7&gt;=$E59,CE$7&lt;=$F59),($D59/$G59),0))</f>
        <v>0</v>
      </c>
      <c r="CF59" s="34">
        <f>IF(Data!$C$2&gt;0,(IF(OR(CF$5=Data!$F$2,CF$5=Data!$G$2,(IF(COUNTIF(Data!$A$2:$A$939,CF$7),CF$7=(VLOOKUP(CF$7,Data!$A$2:$A$852,1,FALSE)),0))),"H",IF(AND(CF$7&gt;=$E59,CF$7&lt;=$F59),($D59/$G59),0))),IF(AND(CF$7&gt;=$E59,CF$7&lt;=$F59),($D59/$G59),0))</f>
        <v>0</v>
      </c>
      <c r="CG59" s="34">
        <f>IF(Data!$C$2&gt;0,(IF(OR(CG$5=Data!$F$2,CG$5=Data!$G$2,(IF(COUNTIF(Data!$A$2:$A$939,CG$7),CG$7=(VLOOKUP(CG$7,Data!$A$2:$A$852,1,FALSE)),0))),"H",IF(AND(CG$7&gt;=$E59,CG$7&lt;=$F59),($D59/$G59),0))),IF(AND(CG$7&gt;=$E59,CG$7&lt;=$F59),($D59/$G59),0))</f>
        <v>0</v>
      </c>
      <c r="CH59" s="34">
        <f>IF(Data!$C$2&gt;0,(IF(OR(CH$5=Data!$F$2,CH$5=Data!$G$2,(IF(COUNTIF(Data!$A$2:$A$939,CH$7),CH$7=(VLOOKUP(CH$7,Data!$A$2:$A$852,1,FALSE)),0))),"H",IF(AND(CH$7&gt;=$E59,CH$7&lt;=$F59),($D59/$G59),0))),IF(AND(CH$7&gt;=$E59,CH$7&lt;=$F59),($D59/$G59),0))</f>
        <v>0</v>
      </c>
      <c r="CI59" s="34">
        <f>IF(Data!$C$2&gt;0,(IF(OR(CI$5=Data!$F$2,CI$5=Data!$G$2,(IF(COUNTIF(Data!$A$2:$A$939,CI$7),CI$7=(VLOOKUP(CI$7,Data!$A$2:$A$852,1,FALSE)),0))),"H",IF(AND(CI$7&gt;=$E59,CI$7&lt;=$F59),($D59/$G59),0))),IF(AND(CI$7&gt;=$E59,CI$7&lt;=$F59),($D59/$G59),0))</f>
        <v>0</v>
      </c>
      <c r="CJ59" s="34" t="str">
        <f>IF(Data!$C$2&gt;0,(IF(OR(CJ$5=Data!$F$2,CJ$5=Data!$G$2,(IF(COUNTIF(Data!$A$2:$A$939,CJ$7),CJ$7=(VLOOKUP(CJ$7,Data!$A$2:$A$852,1,FALSE)),0))),"H",IF(AND(CJ$7&gt;=$E59,CJ$7&lt;=$F59),($D59/$G59),0))),IF(AND(CJ$7&gt;=$E59,CJ$7&lt;=$F59),($D59/$G59),0))</f>
        <v>H</v>
      </c>
      <c r="CK59" s="34" t="str">
        <f>IF(Data!$C$2&gt;0,(IF(OR(CK$5=Data!$F$2,CK$5=Data!$G$2,(IF(COUNTIF(Data!$A$2:$A$939,CK$7),CK$7=(VLOOKUP(CK$7,Data!$A$2:$A$852,1,FALSE)),0))),"H",IF(AND(CK$7&gt;=$E59,CK$7&lt;=$F59),($D59/$G59),0))),IF(AND(CK$7&gt;=$E59,CK$7&lt;=$F59),($D59/$G59),0))</f>
        <v>H</v>
      </c>
      <c r="CL59" s="34">
        <f>IF(Data!$C$2&gt;0,(IF(OR(CL$5=Data!$F$2,CL$5=Data!$G$2,(IF(COUNTIF(Data!$A$2:$A$939,CL$7),CL$7=(VLOOKUP(CL$7,Data!$A$2:$A$852,1,FALSE)),0))),"H",IF(AND(CL$7&gt;=$E59,CL$7&lt;=$F59),($D59/$G59),0))),IF(AND(CL$7&gt;=$E59,CL$7&lt;=$F59),($D59/$G59),0))</f>
        <v>0</v>
      </c>
      <c r="CM59" s="34">
        <f>IF(Data!$C$2&gt;0,(IF(OR(CM$5=Data!$F$2,CM$5=Data!$G$2,(IF(COUNTIF(Data!$A$2:$A$939,CM$7),CM$7=(VLOOKUP(CM$7,Data!$A$2:$A$852,1,FALSE)),0))),"H",IF(AND(CM$7&gt;=$E59,CM$7&lt;=$F59),($D59/$G59),0))),IF(AND(CM$7&gt;=$E59,CM$7&lt;=$F59),($D59/$G59),0))</f>
        <v>0</v>
      </c>
      <c r="CN59" s="34">
        <f>IF(Data!$C$2&gt;0,(IF(OR(CN$5=Data!$F$2,CN$5=Data!$G$2,(IF(COUNTIF(Data!$A$2:$A$939,CN$7),CN$7=(VLOOKUP(CN$7,Data!$A$2:$A$852,1,FALSE)),0))),"H",IF(AND(CN$7&gt;=$E59,CN$7&lt;=$F59),($D59/$G59),0))),IF(AND(CN$7&gt;=$E59,CN$7&lt;=$F59),($D59/$G59),0))</f>
        <v>0</v>
      </c>
      <c r="CO59" s="34">
        <f>IF(Data!$C$2&gt;0,(IF(OR(CO$5=Data!$F$2,CO$5=Data!$G$2,(IF(COUNTIF(Data!$A$2:$A$939,CO$7),CO$7=(VLOOKUP(CO$7,Data!$A$2:$A$852,1,FALSE)),0))),"H",IF(AND(CO$7&gt;=$E59,CO$7&lt;=$F59),($D59/$G59),0))),IF(AND(CO$7&gt;=$E59,CO$7&lt;=$F59),($D59/$G59),0))</f>
        <v>0</v>
      </c>
      <c r="CP59" s="34">
        <f>IF(Data!$C$2&gt;0,(IF(OR(CP$5=Data!$F$2,CP$5=Data!$G$2,(IF(COUNTIF(Data!$A$2:$A$939,CP$7),CP$7=(VLOOKUP(CP$7,Data!$A$2:$A$852,1,FALSE)),0))),"H",IF(AND(CP$7&gt;=$E59,CP$7&lt;=$F59),($D59/$G59),0))),IF(AND(CP$7&gt;=$E59,CP$7&lt;=$F59),($D59/$G59),0))</f>
        <v>0</v>
      </c>
      <c r="CQ59" s="34" t="str">
        <f>IF(Data!$C$2&gt;0,(IF(OR(CQ$5=Data!$F$2,CQ$5=Data!$G$2,(IF(COUNTIF(Data!$A$2:$A$939,CQ$7),CQ$7=(VLOOKUP(CQ$7,Data!$A$2:$A$852,1,FALSE)),0))),"H",IF(AND(CQ$7&gt;=$E59,CQ$7&lt;=$F59),($D59/$G59),0))),IF(AND(CQ$7&gt;=$E59,CQ$7&lt;=$F59),($D59/$G59),0))</f>
        <v>H</v>
      </c>
      <c r="CR59" s="34" t="str">
        <f>IF(Data!$C$2&gt;0,(IF(OR(CR$5=Data!$F$2,CR$5=Data!$G$2,(IF(COUNTIF(Data!$A$2:$A$939,CR$7),CR$7=(VLOOKUP(CR$7,Data!$A$2:$A$852,1,FALSE)),0))),"H",IF(AND(CR$7&gt;=$E59,CR$7&lt;=$F59),($D59/$G59),0))),IF(AND(CR$7&gt;=$E59,CR$7&lt;=$F59),($D59/$G59),0))</f>
        <v>H</v>
      </c>
      <c r="CS59" s="34">
        <f>IF(Data!$C$2&gt;0,(IF(OR(CS$5=Data!$F$2,CS$5=Data!$G$2,(IF(COUNTIF(Data!$A$2:$A$939,CS$7),CS$7=(VLOOKUP(CS$7,Data!$A$2:$A$852,1,FALSE)),0))),"H",IF(AND(CS$7&gt;=$E59,CS$7&lt;=$F59),($D59/$G59),0))),IF(AND(CS$7&gt;=$E59,CS$7&lt;=$F59),($D59/$G59),0))</f>
        <v>0</v>
      </c>
      <c r="CT59" s="34">
        <f>IF(Data!$C$2&gt;0,(IF(OR(CT$5=Data!$F$2,CT$5=Data!$G$2,(IF(COUNTIF(Data!$A$2:$A$939,CT$7),CT$7=(VLOOKUP(CT$7,Data!$A$2:$A$852,1,FALSE)),0))),"H",IF(AND(CT$7&gt;=$E59,CT$7&lt;=$F59),($D59/$G59),0))),IF(AND(CT$7&gt;=$E59,CT$7&lt;=$F59),($D59/$G59),0))</f>
        <v>0</v>
      </c>
      <c r="CU59" s="34">
        <f>IF(Data!$C$2&gt;0,(IF(OR(CU$5=Data!$F$2,CU$5=Data!$G$2,(IF(COUNTIF(Data!$A$2:$A$939,CU$7),CU$7=(VLOOKUP(CU$7,Data!$A$2:$A$852,1,FALSE)),0))),"H",IF(AND(CU$7&gt;=$E59,CU$7&lt;=$F59),($D59/$G59),0))),IF(AND(CU$7&gt;=$E59,CU$7&lt;=$F59),($D59/$G59),0))</f>
        <v>0</v>
      </c>
      <c r="CV59" s="34">
        <f>IF(Data!$C$2&gt;0,(IF(OR(CV$5=Data!$F$2,CV$5=Data!$G$2,(IF(COUNTIF(Data!$A$2:$A$939,CV$7),CV$7=(VLOOKUP(CV$7,Data!$A$2:$A$852,1,FALSE)),0))),"H",IF(AND(CV$7&gt;=$E59,CV$7&lt;=$F59),($D59/$G59),0))),IF(AND(CV$7&gt;=$E59,CV$7&lt;=$F59),($D59/$G59),0))</f>
        <v>0</v>
      </c>
      <c r="CW59" s="34">
        <f>IF(Data!$C$2&gt;0,(IF(OR(CW$5=Data!$F$2,CW$5=Data!$G$2,(IF(COUNTIF(Data!$A$2:$A$939,CW$7),CW$7=(VLOOKUP(CW$7,Data!$A$2:$A$852,1,FALSE)),0))),"H",IF(AND(CW$7&gt;=$E59,CW$7&lt;=$F59),($D59/$G59),0))),IF(AND(CW$7&gt;=$E59,CW$7&lt;=$F59),($D59/$G59),0))</f>
        <v>0</v>
      </c>
      <c r="CX59" s="34" t="str">
        <f>IF(Data!$C$2&gt;0,(IF(OR(CX$5=Data!$F$2,CX$5=Data!$G$2,(IF(COUNTIF(Data!$A$2:$A$939,CX$7),CX$7=(VLOOKUP(CX$7,Data!$A$2:$A$852,1,FALSE)),0))),"H",IF(AND(CX$7&gt;=$E59,CX$7&lt;=$F59),($D59/$G59),0))),IF(AND(CX$7&gt;=$E59,CX$7&lt;=$F59),($D59/$G59),0))</f>
        <v>H</v>
      </c>
      <c r="CY59" s="34" t="str">
        <f>IF(Data!$C$2&gt;0,(IF(OR(CY$5=Data!$F$2,CY$5=Data!$G$2,(IF(COUNTIF(Data!$A$2:$A$939,CY$7),CY$7=(VLOOKUP(CY$7,Data!$A$2:$A$852,1,FALSE)),0))),"H",IF(AND(CY$7&gt;=$E59,CY$7&lt;=$F59),($D59/$G59),0))),IF(AND(CY$7&gt;=$E59,CY$7&lt;=$F59),($D59/$G59),0))</f>
        <v>H</v>
      </c>
      <c r="CZ59" s="34">
        <f>IF(Data!$C$2&gt;0,(IF(OR(CZ$5=Data!$F$2,CZ$5=Data!$G$2,(IF(COUNTIF(Data!$A$2:$A$939,CZ$7),CZ$7=(VLOOKUP(CZ$7,Data!$A$2:$A$852,1,FALSE)),0))),"H",IF(AND(CZ$7&gt;=$E59,CZ$7&lt;=$F59),($D59/$G59),0))),IF(AND(CZ$7&gt;=$E59,CZ$7&lt;=$F59),($D59/$G59),0))</f>
        <v>0</v>
      </c>
      <c r="DA59" s="34">
        <f>IF(Data!$C$2&gt;0,(IF(OR(DA$5=Data!$F$2,DA$5=Data!$G$2,(IF(COUNTIF(Data!$A$2:$A$939,DA$7),DA$7=(VLOOKUP(DA$7,Data!$A$2:$A$852,1,FALSE)),0))),"H",IF(AND(DA$7&gt;=$E59,DA$7&lt;=$F59),($D59/$G59),0))),IF(AND(DA$7&gt;=$E59,DA$7&lt;=$F59),($D59/$G59),0))</f>
        <v>0</v>
      </c>
      <c r="DB59" s="34">
        <f>IF(Data!$C$2&gt;0,(IF(OR(DB$5=Data!$F$2,DB$5=Data!$G$2,(IF(COUNTIF(Data!$A$2:$A$939,DB$7),DB$7=(VLOOKUP(DB$7,Data!$A$2:$A$852,1,FALSE)),0))),"H",IF(AND(DB$7&gt;=$E59,DB$7&lt;=$F59),($D59/$G59),0))),IF(AND(DB$7&gt;=$E59,DB$7&lt;=$F59),($D59/$G59),0))</f>
        <v>0</v>
      </c>
      <c r="DC59" s="34">
        <f>IF(Data!$C$2&gt;0,(IF(OR(DC$5=Data!$F$2,DC$5=Data!$G$2,(IF(COUNTIF(Data!$A$2:$A$939,DC$7),DC$7=(VLOOKUP(DC$7,Data!$A$2:$A$852,1,FALSE)),0))),"H",IF(AND(DC$7&gt;=$E59,DC$7&lt;=$F59),($D59/$G59),0))),IF(AND(DC$7&gt;=$E59,DC$7&lt;=$F59),($D59/$G59),0))</f>
        <v>0</v>
      </c>
      <c r="DD59" s="34">
        <f>IF(Data!$C$2&gt;0,(IF(OR(DD$5=Data!$F$2,DD$5=Data!$G$2,(IF(COUNTIF(Data!$A$2:$A$939,DD$7),DD$7=(VLOOKUP(DD$7,Data!$A$2:$A$852,1,FALSE)),0))),"H",IF(AND(DD$7&gt;=$E59,DD$7&lt;=$F59),($D59/$G59),0))),IF(AND(DD$7&gt;=$E59,DD$7&lt;=$F59),($D59/$G59),0))</f>
        <v>0</v>
      </c>
      <c r="DE59" s="34" t="str">
        <f>IF(Data!$C$2&gt;0,(IF(OR(DE$5=Data!$F$2,DE$5=Data!$G$2,(IF(COUNTIF(Data!$A$2:$A$939,DE$7),DE$7=(VLOOKUP(DE$7,Data!$A$2:$A$852,1,FALSE)),0))),"H",IF(AND(DE$7&gt;=$E59,DE$7&lt;=$F59),($D59/$G59),0))),IF(AND(DE$7&gt;=$E59,DE$7&lt;=$F59),($D59/$G59),0))</f>
        <v>H</v>
      </c>
      <c r="DF59" s="34" t="str">
        <f>IF(Data!$C$2&gt;0,(IF(OR(DF$5=Data!$F$2,DF$5=Data!$G$2,(IF(COUNTIF(Data!$A$2:$A$939,DF$7),DF$7=(VLOOKUP(DF$7,Data!$A$2:$A$852,1,FALSE)),0))),"H",IF(AND(DF$7&gt;=$E59,DF$7&lt;=$F59),($D59/$G59),0))),IF(AND(DF$7&gt;=$E59,DF$7&lt;=$F59),($D59/$G59),0))</f>
        <v>H</v>
      </c>
      <c r="DG59" s="34">
        <f>IF(Data!$C$2&gt;0,(IF(OR(DG$5=Data!$F$2,DG$5=Data!$G$2,(IF(COUNTIF(Data!$A$2:$A$939,DG$7),DG$7=(VLOOKUP(DG$7,Data!$A$2:$A$852,1,FALSE)),0))),"H",IF(AND(DG$7&gt;=$E59,DG$7&lt;=$F59),($D59/$G59),0))),IF(AND(DG$7&gt;=$E59,DG$7&lt;=$F59),($D59/$G59),0))</f>
        <v>0</v>
      </c>
      <c r="DH59" s="34">
        <f>IF(Data!$C$2&gt;0,(IF(OR(DH$5=Data!$F$2,DH$5=Data!$G$2,(IF(COUNTIF(Data!$A$2:$A$939,DH$7),DH$7=(VLOOKUP(DH$7,Data!$A$2:$A$852,1,FALSE)),0))),"H",IF(AND(DH$7&gt;=$E59,DH$7&lt;=$F59),($D59/$G59),0))),IF(AND(DH$7&gt;=$E59,DH$7&lt;=$F59),($D59/$G59),0))</f>
        <v>0</v>
      </c>
      <c r="DI59" s="34">
        <f>IF(Data!$C$2&gt;0,(IF(OR(DI$5=Data!$F$2,DI$5=Data!$G$2,(IF(COUNTIF(Data!$A$2:$A$939,DI$7),DI$7=(VLOOKUP(DI$7,Data!$A$2:$A$852,1,FALSE)),0))),"H",IF(AND(DI$7&gt;=$E59,DI$7&lt;=$F59),($D59/$G59),0))),IF(AND(DI$7&gt;=$E59,DI$7&lt;=$F59),($D59/$G59),0))</f>
        <v>0</v>
      </c>
      <c r="DJ59" s="34">
        <f>IF(Data!$C$2&gt;0,(IF(OR(DJ$5=Data!$F$2,DJ$5=Data!$G$2,(IF(COUNTIF(Data!$A$2:$A$939,DJ$7),DJ$7=(VLOOKUP(DJ$7,Data!$A$2:$A$852,1,FALSE)),0))),"H",IF(AND(DJ$7&gt;=$E59,DJ$7&lt;=$F59),($D59/$G59),0))),IF(AND(DJ$7&gt;=$E59,DJ$7&lt;=$F59),($D59/$G59),0))</f>
        <v>0</v>
      </c>
      <c r="DK59" s="34">
        <f>IF(Data!$C$2&gt;0,(IF(OR(DK$5=Data!$F$2,DK$5=Data!$G$2,(IF(COUNTIF(Data!$A$2:$A$939,DK$7),DK$7=(VLOOKUP(DK$7,Data!$A$2:$A$852,1,FALSE)),0))),"H",IF(AND(DK$7&gt;=$E59,DK$7&lt;=$F59),($D59/$G59),0))),IF(AND(DK$7&gt;=$E59,DK$7&lt;=$F59),($D59/$G59),0))</f>
        <v>0</v>
      </c>
      <c r="DL59" s="34" t="str">
        <f>IF(Data!$C$2&gt;0,(IF(OR(DL$5=Data!$F$2,DL$5=Data!$G$2,(IF(COUNTIF(Data!$A$2:$A$939,DL$7),DL$7=(VLOOKUP(DL$7,Data!$A$2:$A$852,1,FALSE)),0))),"H",IF(AND(DL$7&gt;=$E59,DL$7&lt;=$F59),($D59/$G59),0))),IF(AND(DL$7&gt;=$E59,DL$7&lt;=$F59),($D59/$G59),0))</f>
        <v>H</v>
      </c>
      <c r="DM59" s="34" t="str">
        <f>IF(Data!$C$2&gt;0,(IF(OR(DM$5=Data!$F$2,DM$5=Data!$G$2,(IF(COUNTIF(Data!$A$2:$A$939,DM$7),DM$7=(VLOOKUP(DM$7,Data!$A$2:$A$852,1,FALSE)),0))),"H",IF(AND(DM$7&gt;=$E59,DM$7&lt;=$F59),($D59/$G59),0))),IF(AND(DM$7&gt;=$E59,DM$7&lt;=$F59),($D59/$G59),0))</f>
        <v>H</v>
      </c>
      <c r="DN59" s="34">
        <f>IF(Data!$C$2&gt;0,(IF(OR(DN$5=Data!$F$2,DN$5=Data!$G$2,(IF(COUNTIF(Data!$A$2:$A$939,DN$7),DN$7=(VLOOKUP(DN$7,Data!$A$2:$A$852,1,FALSE)),0))),"H",IF(AND(DN$7&gt;=$E59,DN$7&lt;=$F59),($D59/$G59),0))),IF(AND(DN$7&gt;=$E59,DN$7&lt;=$F59),($D59/$G59),0))</f>
        <v>0</v>
      </c>
      <c r="DO59" s="34">
        <f>IF(Data!$C$2&gt;0,(IF(OR(DO$5=Data!$F$2,DO$5=Data!$G$2,(IF(COUNTIF(Data!$A$2:$A$939,DO$7),DO$7=(VLOOKUP(DO$7,Data!$A$2:$A$852,1,FALSE)),0))),"H",IF(AND(DO$7&gt;=$E59,DO$7&lt;=$F59),($D59/$G59),0))),IF(AND(DO$7&gt;=$E59,DO$7&lt;=$F59),($D59/$G59),0))</f>
        <v>0</v>
      </c>
      <c r="DP59" s="34">
        <f>IF(Data!$C$2&gt;0,(IF(OR(DP$5=Data!$F$2,DP$5=Data!$G$2,(IF(COUNTIF(Data!$A$2:$A$939,DP$7),DP$7=(VLOOKUP(DP$7,Data!$A$2:$A$852,1,FALSE)),0))),"H",IF(AND(DP$7&gt;=$E59,DP$7&lt;=$F59),($D59/$G59),0))),IF(AND(DP$7&gt;=$E59,DP$7&lt;=$F59),($D59/$G59),0))</f>
        <v>0</v>
      </c>
      <c r="DQ59" s="34">
        <f>IF(Data!$C$2&gt;0,(IF(OR(DQ$5=Data!$F$2,DQ$5=Data!$G$2,(IF(COUNTIF(Data!$A$2:$A$939,DQ$7),DQ$7=(VLOOKUP(DQ$7,Data!$A$2:$A$852,1,FALSE)),0))),"H",IF(AND(DQ$7&gt;=$E59,DQ$7&lt;=$F59),($D59/$G59),0))),IF(AND(DQ$7&gt;=$E59,DQ$7&lt;=$F59),($D59/$G59),0))</f>
        <v>0</v>
      </c>
      <c r="DR59" s="34">
        <f>IF(Data!$C$2&gt;0,(IF(OR(DR$5=Data!$F$2,DR$5=Data!$G$2,(IF(COUNTIF(Data!$A$2:$A$939,DR$7),DR$7=(VLOOKUP(DR$7,Data!$A$2:$A$852,1,FALSE)),0))),"H",IF(AND(DR$7&gt;=$E59,DR$7&lt;=$F59),($D59/$G59),0))),IF(AND(DR$7&gt;=$E59,DR$7&lt;=$F59),($D59/$G59),0))</f>
        <v>0</v>
      </c>
      <c r="DS59" s="34" t="str">
        <f>IF(Data!$C$2&gt;0,(IF(OR(DS$5=Data!$F$2,DS$5=Data!$G$2,(IF(COUNTIF(Data!$A$2:$A$939,DS$7),DS$7=(VLOOKUP(DS$7,Data!$A$2:$A$852,1,FALSE)),0))),"H",IF(AND(DS$7&gt;=$E59,DS$7&lt;=$F59),($D59/$G59),0))),IF(AND(DS$7&gt;=$E59,DS$7&lt;=$F59),($D59/$G59),0))</f>
        <v>H</v>
      </c>
      <c r="DT59" s="34" t="str">
        <f>IF(Data!$C$2&gt;0,(IF(OR(DT$5=Data!$F$2,DT$5=Data!$G$2,(IF(COUNTIF(Data!$A$2:$A$939,DT$7),DT$7=(VLOOKUP(DT$7,Data!$A$2:$A$852,1,FALSE)),0))),"H",IF(AND(DT$7&gt;=$E59,DT$7&lt;=$F59),($D59/$G59),0))),IF(AND(DT$7&gt;=$E59,DT$7&lt;=$F59),($D59/$G59),0))</f>
        <v>H</v>
      </c>
      <c r="DU59" s="34">
        <f>IF(Data!$C$2&gt;0,(IF(OR(DU$5=Data!$F$2,DU$5=Data!$G$2,(IF(COUNTIF(Data!$A$2:$A$939,DU$7),DU$7=(VLOOKUP(DU$7,Data!$A$2:$A$852,1,FALSE)),0))),"H",IF(AND(DU$7&gt;=$E59,DU$7&lt;=$F59),($D59/$G59),0))),IF(AND(DU$7&gt;=$E59,DU$7&lt;=$F59),($D59/$G59),0))</f>
        <v>0</v>
      </c>
      <c r="DV59" s="34">
        <f>IF(Data!$C$2&gt;0,(IF(OR(DV$5=Data!$F$2,DV$5=Data!$G$2,(IF(COUNTIF(Data!$A$2:$A$939,DV$7),DV$7=(VLOOKUP(DV$7,Data!$A$2:$A$852,1,FALSE)),0))),"H",IF(AND(DV$7&gt;=$E59,DV$7&lt;=$F59),($D59/$G59),0))),IF(AND(DV$7&gt;=$E59,DV$7&lt;=$F59),($D59/$G59),0))</f>
        <v>0</v>
      </c>
      <c r="DW59" s="34">
        <f>IF(Data!$C$2&gt;0,(IF(OR(DW$5=Data!$F$2,DW$5=Data!$G$2,(IF(COUNTIF(Data!$A$2:$A$939,DW$7),DW$7=(VLOOKUP(DW$7,Data!$A$2:$A$852,1,FALSE)),0))),"H",IF(AND(DW$7&gt;=$E59,DW$7&lt;=$F59),($D59/$G59),0))),IF(AND(DW$7&gt;=$E59,DW$7&lt;=$F59),($D59/$G59),0))</f>
        <v>0</v>
      </c>
      <c r="DX59" s="34">
        <f>IF(Data!$C$2&gt;0,(IF(OR(DX$5=Data!$F$2,DX$5=Data!$G$2,(IF(COUNTIF(Data!$A$2:$A$939,DX$7),DX$7=(VLOOKUP(DX$7,Data!$A$2:$A$852,1,FALSE)),0))),"H",IF(AND(DX$7&gt;=$E59,DX$7&lt;=$F59),($D59/$G59),0))),IF(AND(DX$7&gt;=$E59,DX$7&lt;=$F59),($D59/$G59),0))</f>
        <v>0</v>
      </c>
      <c r="DY59" s="34">
        <f>IF(Data!$C$2&gt;0,(IF(OR(DY$5=Data!$F$2,DY$5=Data!$G$2,(IF(COUNTIF(Data!$A$2:$A$939,DY$7),DY$7=(VLOOKUP(DY$7,Data!$A$2:$A$852,1,FALSE)),0))),"H",IF(AND(DY$7&gt;=$E59,DY$7&lt;=$F59),($D59/$G59),0))),IF(AND(DY$7&gt;=$E59,DY$7&lt;=$F59),($D59/$G59),0))</f>
        <v>0</v>
      </c>
      <c r="DZ59" s="34" t="str">
        <f>IF(Data!$C$2&gt;0,(IF(OR(DZ$5=Data!$F$2,DZ$5=Data!$G$2,(IF(COUNTIF(Data!$A$2:$A$939,DZ$7),DZ$7=(VLOOKUP(DZ$7,Data!$A$2:$A$852,1,FALSE)),0))),"H",IF(AND(DZ$7&gt;=$E59,DZ$7&lt;=$F59),($D59/$G59),0))),IF(AND(DZ$7&gt;=$E59,DZ$7&lt;=$F59),($D59/$G59),0))</f>
        <v>H</v>
      </c>
      <c r="EA59" s="34" t="str">
        <f>IF(Data!$C$2&gt;0,(IF(OR(EA$5=Data!$F$2,EA$5=Data!$G$2,(IF(COUNTIF(Data!$A$2:$A$939,EA$7),EA$7=(VLOOKUP(EA$7,Data!$A$2:$A$852,1,FALSE)),0))),"H",IF(AND(EA$7&gt;=$E59,EA$7&lt;=$F59),($D59/$G59),0))),IF(AND(EA$7&gt;=$E59,EA$7&lt;=$F59),($D59/$G59),0))</f>
        <v>H</v>
      </c>
      <c r="EB59" s="34">
        <f>IF(Data!$C$2&gt;0,(IF(OR(EB$5=Data!$F$2,EB$5=Data!$G$2,(IF(COUNTIF(Data!$A$2:$A$939,EB$7),EB$7=(VLOOKUP(EB$7,Data!$A$2:$A$852,1,FALSE)),0))),"H",IF(AND(EB$7&gt;=$E59,EB$7&lt;=$F59),($D59/$G59),0))),IF(AND(EB$7&gt;=$E59,EB$7&lt;=$F59),($D59/$G59),0))</f>
        <v>0</v>
      </c>
      <c r="EC59" s="34">
        <f>IF(Data!$C$2&gt;0,(IF(OR(EC$5=Data!$F$2,EC$5=Data!$G$2,(IF(COUNTIF(Data!$A$2:$A$939,EC$7),EC$7=(VLOOKUP(EC$7,Data!$A$2:$A$852,1,FALSE)),0))),"H",IF(AND(EC$7&gt;=$E59,EC$7&lt;=$F59),($D59/$G59),0))),IF(AND(EC$7&gt;=$E59,EC$7&lt;=$F59),($D59/$G59),0))</f>
        <v>0</v>
      </c>
      <c r="ED59" s="34">
        <f>IF(Data!$C$2&gt;0,(IF(OR(ED$5=Data!$F$2,ED$5=Data!$G$2,(IF(COUNTIF(Data!$A$2:$A$939,ED$7),ED$7=(VLOOKUP(ED$7,Data!$A$2:$A$852,1,FALSE)),0))),"H",IF(AND(ED$7&gt;=$E59,ED$7&lt;=$F59),($D59/$G59),0))),IF(AND(ED$7&gt;=$E59,ED$7&lt;=$F59),($D59/$G59),0))</f>
        <v>0</v>
      </c>
      <c r="EE59" s="34">
        <f>IF(Data!$C$2&gt;0,(IF(OR(EE$5=Data!$F$2,EE$5=Data!$G$2,(IF(COUNTIF(Data!$A$2:$A$939,EE$7),EE$7=(VLOOKUP(EE$7,Data!$A$2:$A$852,1,FALSE)),0))),"H",IF(AND(EE$7&gt;=$E59,EE$7&lt;=$F59),($D59/$G59),0))),IF(AND(EE$7&gt;=$E59,EE$7&lt;=$F59),($D59/$G59),0))</f>
        <v>0</v>
      </c>
      <c r="EF59" s="34">
        <f>IF(Data!$C$2&gt;0,(IF(OR(EF$5=Data!$F$2,EF$5=Data!$G$2,(IF(COUNTIF(Data!$A$2:$A$939,EF$7),EF$7=(VLOOKUP(EF$7,Data!$A$2:$A$852,1,FALSE)),0))),"H",IF(AND(EF$7&gt;=$E59,EF$7&lt;=$F59),($D59/$G59),0))),IF(AND(EF$7&gt;=$E59,EF$7&lt;=$F59),($D59/$G59),0))</f>
        <v>0</v>
      </c>
      <c r="EG59" s="34" t="str">
        <f>IF(Data!$C$2&gt;0,(IF(OR(EG$5=Data!$F$2,EG$5=Data!$G$2,(IF(COUNTIF(Data!$A$2:$A$939,EG$7),EG$7=(VLOOKUP(EG$7,Data!$A$2:$A$852,1,FALSE)),0))),"H",IF(AND(EG$7&gt;=$E59,EG$7&lt;=$F59),($D59/$G59),0))),IF(AND(EG$7&gt;=$E59,EG$7&lt;=$F59),($D59/$G59),0))</f>
        <v>H</v>
      </c>
      <c r="EH59" s="34" t="str">
        <f>IF(Data!$C$2&gt;0,(IF(OR(EH$5=Data!$F$2,EH$5=Data!$G$2,(IF(COUNTIF(Data!$A$2:$A$939,EH$7),EH$7=(VLOOKUP(EH$7,Data!$A$2:$A$852,1,FALSE)),0))),"H",IF(AND(EH$7&gt;=$E59,EH$7&lt;=$F59),($D59/$G59),0))),IF(AND(EH$7&gt;=$E59,EH$7&lt;=$F59),($D59/$G59),0))</f>
        <v>H</v>
      </c>
      <c r="EI59" s="34">
        <f>IF(Data!$C$2&gt;0,(IF(OR(EI$5=Data!$F$2,EI$5=Data!$G$2,(IF(COUNTIF(Data!$A$2:$A$939,EI$7),EI$7=(VLOOKUP(EI$7,Data!$A$2:$A$852,1,FALSE)),0))),"H",IF(AND(EI$7&gt;=$E59,EI$7&lt;=$F59),($D59/$G59),0))),IF(AND(EI$7&gt;=$E59,EI$7&lt;=$F59),($D59/$G59),0))</f>
        <v>0</v>
      </c>
      <c r="EJ59" s="34">
        <f>IF(Data!$C$2&gt;0,(IF(OR(EJ$5=Data!$F$2,EJ$5=Data!$G$2,(IF(COUNTIF(Data!$A$2:$A$939,EJ$7),EJ$7=(VLOOKUP(EJ$7,Data!$A$2:$A$852,1,FALSE)),0))),"H",IF(AND(EJ$7&gt;=$E59,EJ$7&lt;=$F59),($D59/$G59),0))),IF(AND(EJ$7&gt;=$E59,EJ$7&lt;=$F59),($D59/$G59),0))</f>
        <v>0</v>
      </c>
      <c r="EK59" s="34">
        <f>IF(Data!$C$2&gt;0,(IF(OR(EK$5=Data!$F$2,EK$5=Data!$G$2,(IF(COUNTIF(Data!$A$2:$A$939,EK$7),EK$7=(VLOOKUP(EK$7,Data!$A$2:$A$852,1,FALSE)),0))),"H",IF(AND(EK$7&gt;=$E59,EK$7&lt;=$F59),($D59/$G59),0))),IF(AND(EK$7&gt;=$E59,EK$7&lt;=$F59),($D59/$G59),0))</f>
        <v>0</v>
      </c>
      <c r="EL59" s="34">
        <f>IF(Data!$C$2&gt;0,(IF(OR(EL$5=Data!$F$2,EL$5=Data!$G$2,(IF(COUNTIF(Data!$A$2:$A$939,EL$7),EL$7=(VLOOKUP(EL$7,Data!$A$2:$A$852,1,FALSE)),0))),"H",IF(AND(EL$7&gt;=$E59,EL$7&lt;=$F59),($D59/$G59),0))),IF(AND(EL$7&gt;=$E59,EL$7&lt;=$F59),($D59/$G59),0))</f>
        <v>0</v>
      </c>
      <c r="EM59" s="34">
        <f>IF(Data!$C$2&gt;0,(IF(OR(EM$5=Data!$F$2,EM$5=Data!$G$2,(IF(COUNTIF(Data!$A$2:$A$939,EM$7),EM$7=(VLOOKUP(EM$7,Data!$A$2:$A$852,1,FALSE)),0))),"H",IF(AND(EM$7&gt;=$E59,EM$7&lt;=$F59),($D59/$G59),0))),IF(AND(EM$7&gt;=$E59,EM$7&lt;=$F59),($D59/$G59),0))</f>
        <v>0</v>
      </c>
      <c r="EN59" s="34" t="str">
        <f>IF(Data!$C$2&gt;0,(IF(OR(EN$5=Data!$F$2,EN$5=Data!$G$2,(IF(COUNTIF(Data!$A$2:$A$939,EN$7),EN$7=(VLOOKUP(EN$7,Data!$A$2:$A$852,1,FALSE)),0))),"H",IF(AND(EN$7&gt;=$E59,EN$7&lt;=$F59),($D59/$G59),0))),IF(AND(EN$7&gt;=$E59,EN$7&lt;=$F59),($D59/$G59),0))</f>
        <v>H</v>
      </c>
      <c r="EO59" s="35" t="str">
        <f>IF(Data!$C$2&gt;0,(IF(OR(EO$5=Data!$F$2,EO$5=Data!$G$2,(IF(COUNTIF(Data!$A$2:$A$939,EO$7),EO$7=(VLOOKUP(EO$7,Data!$A$2:$A$852,1,FALSE)),0))),"H",IF(AND(EO$7&gt;=$E59,EO$7&lt;=$F59),($D59/$G59),0))),IF(AND(EO$7&gt;=$E59,EO$7&lt;=$F59),($D59/$G59),0))</f>
        <v>H</v>
      </c>
      <c r="EP59" s="8" t="s">
        <v>47</v>
      </c>
      <c r="EQ59" s="18">
        <f>SUM(T59:EO59)-D59</f>
        <v>0</v>
      </c>
    </row>
    <row r="60" spans="1:147" ht="30" customHeight="1" thickBot="1">
      <c r="A60" s="371"/>
      <c r="B60" s="372"/>
      <c r="C60" s="372"/>
      <c r="D60" s="364"/>
      <c r="E60" s="351"/>
      <c r="F60" s="351"/>
      <c r="G60" s="349"/>
      <c r="H60" s="364"/>
      <c r="I60" s="365"/>
      <c r="J60" s="351"/>
      <c r="K60" s="351"/>
      <c r="L60" s="351"/>
      <c r="M60" s="349"/>
      <c r="N60" s="349"/>
      <c r="O60" s="364"/>
      <c r="P60" s="365"/>
      <c r="Q60" s="391"/>
      <c r="R60" s="364"/>
      <c r="S60" s="343"/>
      <c r="T60" s="36">
        <f>IF(T$7&gt;$L59,(((IF(Data!$C$2&gt;0,(IF(OR(T$5=Data!$F$2,T$5=Data!$G$2,(IF(COUNTIF(Data!$A$2:$A$939,T$7),T$7=(VLOOKUP(T$7,Data!$A$2:$A$852,1,FALSE)),0))),"H",IF(AND(T$7&gt;=$J59,T$7&lt;=$K59),($D59*(1-$P59)/$N59),0))),IF(AND(T$7&gt;=$J59,T$7&lt;=$K59),(($D59-$O59)/$N59),0))))),(((IF(Data!$C$2&gt;0,(IF(OR(T$5=Data!$F$2,T$5=Data!$G$2,(IF(COUNTIF(Data!$A$2:$A$939,T$7),T$7=(VLOOKUP(T$7,Data!$A$2:$A$852,1,FALSE)),0))),"H",IF(AND(T$7&gt;=$J59,T$7&lt;=$L59),($D59*$P59/$M59),0))),IF(AND(T$7&gt;=$J59,T$7&lt;=$L59),(($D59*$P59)/$M59),0))))))</f>
        <v>0</v>
      </c>
      <c r="U60" s="37">
        <f>IF(U$7&gt;$L59,(((IF(Data!$C$2&gt;0,(IF(OR(U$5=Data!$F$2,U$5=Data!$G$2,(IF(COUNTIF(Data!$A$2:$A$939,U$7),U$7=(VLOOKUP(U$7,Data!$A$2:$A$852,1,FALSE)),0))),"H",IF(AND(U$7&gt;=$J59,U$7&lt;=$K59),($D59*(1-$P59)/$N59),0))),IF(AND(U$7&gt;=$J59,U$7&lt;=$K59),(($D59-$O59)/$N59),0))))),(((IF(Data!$C$2&gt;0,(IF(OR(U$5=Data!$F$2,U$5=Data!$G$2,(IF(COUNTIF(Data!$A$2:$A$939,U$7),U$7=(VLOOKUP(U$7,Data!$A$2:$A$852,1,FALSE)),0))),"H",IF(AND(U$7&gt;=$J59,U$7&lt;=$L59),($D59*$P59/$M59),0))),IF(AND(U$7&gt;=$J59,U$7&lt;=$L59),(($D59*$P59)/$M59),0))))))</f>
        <v>0</v>
      </c>
      <c r="V60" s="37">
        <f>IF(V$7&gt;$L59,(((IF(Data!$C$2&gt;0,(IF(OR(V$5=Data!$F$2,V$5=Data!$G$2,(IF(COUNTIF(Data!$A$2:$A$939,V$7),V$7=(VLOOKUP(V$7,Data!$A$2:$A$852,1,FALSE)),0))),"H",IF(AND(V$7&gt;=$J59,V$7&lt;=$K59),($D59*(1-$P59)/$N59),0))),IF(AND(V$7&gt;=$J59,V$7&lt;=$K59),(($D59-$O59)/$N59),0))))),(((IF(Data!$C$2&gt;0,(IF(OR(V$5=Data!$F$2,V$5=Data!$G$2,(IF(COUNTIF(Data!$A$2:$A$939,V$7),V$7=(VLOOKUP(V$7,Data!$A$2:$A$852,1,FALSE)),0))),"H",IF(AND(V$7&gt;=$J59,V$7&lt;=$L59),($D59*$P59/$M59),0))),IF(AND(V$7&gt;=$J59,V$7&lt;=$L59),(($D59*$P59)/$M59),0))))))</f>
        <v>0</v>
      </c>
      <c r="W60" s="37">
        <f>IF(W$7&gt;$L59,(((IF(Data!$C$2&gt;0,(IF(OR(W$5=Data!$F$2,W$5=Data!$G$2,(IF(COUNTIF(Data!$A$2:$A$939,W$7),W$7=(VLOOKUP(W$7,Data!$A$2:$A$852,1,FALSE)),0))),"H",IF(AND(W$7&gt;=$J59,W$7&lt;=$K59),($D59*(1-$P59)/$N59),0))),IF(AND(W$7&gt;=$J59,W$7&lt;=$K59),(($D59-$O59)/$N59),0))))),(((IF(Data!$C$2&gt;0,(IF(OR(W$5=Data!$F$2,W$5=Data!$G$2,(IF(COUNTIF(Data!$A$2:$A$939,W$7),W$7=(VLOOKUP(W$7,Data!$A$2:$A$852,1,FALSE)),0))),"H",IF(AND(W$7&gt;=$J59,W$7&lt;=$L59),($D59*$P59/$M59),0))),IF(AND(W$7&gt;=$J59,W$7&lt;=$L59),(($D59*$P59)/$M59),0))))))</f>
        <v>0</v>
      </c>
      <c r="X60" s="37">
        <f>IF(X$7&gt;$L59,(((IF(Data!$C$2&gt;0,(IF(OR(X$5=Data!$F$2,X$5=Data!$G$2,(IF(COUNTIF(Data!$A$2:$A$939,X$7),X$7=(VLOOKUP(X$7,Data!$A$2:$A$852,1,FALSE)),0))),"H",IF(AND(X$7&gt;=$J59,X$7&lt;=$K59),($D59*(1-$P59)/$N59),0))),IF(AND(X$7&gt;=$J59,X$7&lt;=$K59),(($D59-$O59)/$N59),0))))),(((IF(Data!$C$2&gt;0,(IF(OR(X$5=Data!$F$2,X$5=Data!$G$2,(IF(COUNTIF(Data!$A$2:$A$939,X$7),X$7=(VLOOKUP(X$7,Data!$A$2:$A$852,1,FALSE)),0))),"H",IF(AND(X$7&gt;=$J59,X$7&lt;=$L59),($D59*$P59/$M59),0))),IF(AND(X$7&gt;=$J59,X$7&lt;=$L59),(($D59*$P59)/$M59),0))))))</f>
        <v>0</v>
      </c>
      <c r="Y60" s="37" t="str">
        <f>IF(Y$7&gt;$L59,(((IF(Data!$C$2&gt;0,(IF(OR(Y$5=Data!$F$2,Y$5=Data!$G$2,(IF(COUNTIF(Data!$A$2:$A$939,Y$7),Y$7=(VLOOKUP(Y$7,Data!$A$2:$A$852,1,FALSE)),0))),"H",IF(AND(Y$7&gt;=$J59,Y$7&lt;=$K59),($D59*(1-$P59)/$N59),0))),IF(AND(Y$7&gt;=$J59,Y$7&lt;=$K59),(($D59-$O59)/$N59),0))))),(((IF(Data!$C$2&gt;0,(IF(OR(Y$5=Data!$F$2,Y$5=Data!$G$2,(IF(COUNTIF(Data!$A$2:$A$939,Y$7),Y$7=(VLOOKUP(Y$7,Data!$A$2:$A$852,1,FALSE)),0))),"H",IF(AND(Y$7&gt;=$J59,Y$7&lt;=$L59),($D59*$P59/$M59),0))),IF(AND(Y$7&gt;=$J59,Y$7&lt;=$L59),(($D59*$P59)/$M59),0))))))</f>
        <v>H</v>
      </c>
      <c r="Z60" s="37" t="str">
        <f>IF(Z$7&gt;$L59,(((IF(Data!$C$2&gt;0,(IF(OR(Z$5=Data!$F$2,Z$5=Data!$G$2,(IF(COUNTIF(Data!$A$2:$A$939,Z$7),Z$7=(VLOOKUP(Z$7,Data!$A$2:$A$852,1,FALSE)),0))),"H",IF(AND(Z$7&gt;=$J59,Z$7&lt;=$K59),($D59*(1-$P59)/$N59),0))),IF(AND(Z$7&gt;=$J59,Z$7&lt;=$K59),(($D59-$O59)/$N59),0))))),(((IF(Data!$C$2&gt;0,(IF(OR(Z$5=Data!$F$2,Z$5=Data!$G$2,(IF(COUNTIF(Data!$A$2:$A$939,Z$7),Z$7=(VLOOKUP(Z$7,Data!$A$2:$A$852,1,FALSE)),0))),"H",IF(AND(Z$7&gt;=$J59,Z$7&lt;=$L59),($D59*$P59/$M59),0))),IF(AND(Z$7&gt;=$J59,Z$7&lt;=$L59),(($D59*$P59)/$M59),0))))))</f>
        <v>H</v>
      </c>
      <c r="AA60" s="37">
        <f>IF(AA$7&gt;$L59,(((IF(Data!$C$2&gt;0,(IF(OR(AA$5=Data!$F$2,AA$5=Data!$G$2,(IF(COUNTIF(Data!$A$2:$A$939,AA$7),AA$7=(VLOOKUP(AA$7,Data!$A$2:$A$852,1,FALSE)),0))),"H",IF(AND(AA$7&gt;=$J59,AA$7&lt;=$K59),($D59*(1-$P59)/$N59),0))),IF(AND(AA$7&gt;=$J59,AA$7&lt;=$K59),(($D59-$O59)/$N59),0))))),(((IF(Data!$C$2&gt;0,(IF(OR(AA$5=Data!$F$2,AA$5=Data!$G$2,(IF(COUNTIF(Data!$A$2:$A$939,AA$7),AA$7=(VLOOKUP(AA$7,Data!$A$2:$A$852,1,FALSE)),0))),"H",IF(AND(AA$7&gt;=$J59,AA$7&lt;=$L59),($D59*$P59/$M59),0))),IF(AND(AA$7&gt;=$J59,AA$7&lt;=$L59),(($D59*$P59)/$M59),0))))))</f>
        <v>0</v>
      </c>
      <c r="AB60" s="37">
        <f>IF(AB$7&gt;$L59,(((IF(Data!$C$2&gt;0,(IF(OR(AB$5=Data!$F$2,AB$5=Data!$G$2,(IF(COUNTIF(Data!$A$2:$A$939,AB$7),AB$7=(VLOOKUP(AB$7,Data!$A$2:$A$852,1,FALSE)),0))),"H",IF(AND(AB$7&gt;=$J59,AB$7&lt;=$K59),($D59*(1-$P59)/$N59),0))),IF(AND(AB$7&gt;=$J59,AB$7&lt;=$K59),(($D59-$O59)/$N59),0))))),(((IF(Data!$C$2&gt;0,(IF(OR(AB$5=Data!$F$2,AB$5=Data!$G$2,(IF(COUNTIF(Data!$A$2:$A$939,AB$7),AB$7=(VLOOKUP(AB$7,Data!$A$2:$A$852,1,FALSE)),0))),"H",IF(AND(AB$7&gt;=$J59,AB$7&lt;=$L59),($D59*$P59/$M59),0))),IF(AND(AB$7&gt;=$J59,AB$7&lt;=$L59),(($D59*$P59)/$M59),0))))))</f>
        <v>0</v>
      </c>
      <c r="AC60" s="37">
        <f>IF(AC$7&gt;$L59,(((IF(Data!$C$2&gt;0,(IF(OR(AC$5=Data!$F$2,AC$5=Data!$G$2,(IF(COUNTIF(Data!$A$2:$A$939,AC$7),AC$7=(VLOOKUP(AC$7,Data!$A$2:$A$852,1,FALSE)),0))),"H",IF(AND(AC$7&gt;=$J59,AC$7&lt;=$K59),($D59*(1-$P59)/$N59),0))),IF(AND(AC$7&gt;=$J59,AC$7&lt;=$K59),(($D59-$O59)/$N59),0))))),(((IF(Data!$C$2&gt;0,(IF(OR(AC$5=Data!$F$2,AC$5=Data!$G$2,(IF(COUNTIF(Data!$A$2:$A$939,AC$7),AC$7=(VLOOKUP(AC$7,Data!$A$2:$A$852,1,FALSE)),0))),"H",IF(AND(AC$7&gt;=$J59,AC$7&lt;=$L59),($D59*$P59/$M59),0))),IF(AND(AC$7&gt;=$J59,AC$7&lt;=$L59),(($D59*$P59)/$M59),0))))))</f>
        <v>0</v>
      </c>
      <c r="AD60" s="37">
        <f>IF(AD$7&gt;$L59,(((IF(Data!$C$2&gt;0,(IF(OR(AD$5=Data!$F$2,AD$5=Data!$G$2,(IF(COUNTIF(Data!$A$2:$A$939,AD$7),AD$7=(VLOOKUP(AD$7,Data!$A$2:$A$852,1,FALSE)),0))),"H",IF(AND(AD$7&gt;=$J59,AD$7&lt;=$K59),($D59*(1-$P59)/$N59),0))),IF(AND(AD$7&gt;=$J59,AD$7&lt;=$K59),(($D59-$O59)/$N59),0))))),(((IF(Data!$C$2&gt;0,(IF(OR(AD$5=Data!$F$2,AD$5=Data!$G$2,(IF(COUNTIF(Data!$A$2:$A$939,AD$7),AD$7=(VLOOKUP(AD$7,Data!$A$2:$A$852,1,FALSE)),0))),"H",IF(AND(AD$7&gt;=$J59,AD$7&lt;=$L59),($D59*$P59/$M59),0))),IF(AND(AD$7&gt;=$J59,AD$7&lt;=$L59),(($D59*$P59)/$M59),0))))))</f>
        <v>0</v>
      </c>
      <c r="AE60" s="37">
        <f>IF(AE$7&gt;$L59,(((IF(Data!$C$2&gt;0,(IF(OR(AE$5=Data!$F$2,AE$5=Data!$G$2,(IF(COUNTIF(Data!$A$2:$A$939,AE$7),AE$7=(VLOOKUP(AE$7,Data!$A$2:$A$852,1,FALSE)),0))),"H",IF(AND(AE$7&gt;=$J59,AE$7&lt;=$K59),($D59*(1-$P59)/$N59),0))),IF(AND(AE$7&gt;=$J59,AE$7&lt;=$K59),(($D59-$O59)/$N59),0))))),(((IF(Data!$C$2&gt;0,(IF(OR(AE$5=Data!$F$2,AE$5=Data!$G$2,(IF(COUNTIF(Data!$A$2:$A$939,AE$7),AE$7=(VLOOKUP(AE$7,Data!$A$2:$A$852,1,FALSE)),0))),"H",IF(AND(AE$7&gt;=$J59,AE$7&lt;=$L59),($D59*$P59/$M59),0))),IF(AND(AE$7&gt;=$J59,AE$7&lt;=$L59),(($D59*$P59)/$M59),0))))))</f>
        <v>0</v>
      </c>
      <c r="AF60" s="37" t="str">
        <f>IF(AF$7&gt;$L59,(((IF(Data!$C$2&gt;0,(IF(OR(AF$5=Data!$F$2,AF$5=Data!$G$2,(IF(COUNTIF(Data!$A$2:$A$939,AF$7),AF$7=(VLOOKUP(AF$7,Data!$A$2:$A$852,1,FALSE)),0))),"H",IF(AND(AF$7&gt;=$J59,AF$7&lt;=$K59),($D59*(1-$P59)/$N59),0))),IF(AND(AF$7&gt;=$J59,AF$7&lt;=$K59),(($D59-$O59)/$N59),0))))),(((IF(Data!$C$2&gt;0,(IF(OR(AF$5=Data!$F$2,AF$5=Data!$G$2,(IF(COUNTIF(Data!$A$2:$A$939,AF$7),AF$7=(VLOOKUP(AF$7,Data!$A$2:$A$852,1,FALSE)),0))),"H",IF(AND(AF$7&gt;=$J59,AF$7&lt;=$L59),($D59*$P59/$M59),0))),IF(AND(AF$7&gt;=$J59,AF$7&lt;=$L59),(($D59*$P59)/$M59),0))))))</f>
        <v>H</v>
      </c>
      <c r="AG60" s="37" t="str">
        <f>IF(AG$7&gt;$L59,(((IF(Data!$C$2&gt;0,(IF(OR(AG$5=Data!$F$2,AG$5=Data!$G$2,(IF(COUNTIF(Data!$A$2:$A$939,AG$7),AG$7=(VLOOKUP(AG$7,Data!$A$2:$A$852,1,FALSE)),0))),"H",IF(AND(AG$7&gt;=$J59,AG$7&lt;=$K59),($D59*(1-$P59)/$N59),0))),IF(AND(AG$7&gt;=$J59,AG$7&lt;=$K59),(($D59-$O59)/$N59),0))))),(((IF(Data!$C$2&gt;0,(IF(OR(AG$5=Data!$F$2,AG$5=Data!$G$2,(IF(COUNTIF(Data!$A$2:$A$939,AG$7),AG$7=(VLOOKUP(AG$7,Data!$A$2:$A$852,1,FALSE)),0))),"H",IF(AND(AG$7&gt;=$J59,AG$7&lt;=$L59),($D59*$P59/$M59),0))),IF(AND(AG$7&gt;=$J59,AG$7&lt;=$L59),(($D59*$P59)/$M59),0))))))</f>
        <v>H</v>
      </c>
      <c r="AH60" s="37">
        <f>IF(AH$7&gt;$L59,(((IF(Data!$C$2&gt;0,(IF(OR(AH$5=Data!$F$2,AH$5=Data!$G$2,(IF(COUNTIF(Data!$A$2:$A$939,AH$7),AH$7=(VLOOKUP(AH$7,Data!$A$2:$A$852,1,FALSE)),0))),"H",IF(AND(AH$7&gt;=$J59,AH$7&lt;=$K59),($D59*(1-$P59)/$N59),0))),IF(AND(AH$7&gt;=$J59,AH$7&lt;=$K59),(($D59-$O59)/$N59),0))))),(((IF(Data!$C$2&gt;0,(IF(OR(AH$5=Data!$F$2,AH$5=Data!$G$2,(IF(COUNTIF(Data!$A$2:$A$939,AH$7),AH$7=(VLOOKUP(AH$7,Data!$A$2:$A$852,1,FALSE)),0))),"H",IF(AND(AH$7&gt;=$J59,AH$7&lt;=$L59),($D59*$P59/$M59),0))),IF(AND(AH$7&gt;=$J59,AH$7&lt;=$L59),(($D59*$P59)/$M59),0))))))</f>
        <v>0</v>
      </c>
      <c r="AI60" s="37">
        <f>IF(AI$7&gt;$L59,(((IF(Data!$C$2&gt;0,(IF(OR(AI$5=Data!$F$2,AI$5=Data!$G$2,(IF(COUNTIF(Data!$A$2:$A$939,AI$7),AI$7=(VLOOKUP(AI$7,Data!$A$2:$A$852,1,FALSE)),0))),"H",IF(AND(AI$7&gt;=$J59,AI$7&lt;=$K59),($D59*(1-$P59)/$N59),0))),IF(AND(AI$7&gt;=$J59,AI$7&lt;=$K59),(($D59-$O59)/$N59),0))))),(((IF(Data!$C$2&gt;0,(IF(OR(AI$5=Data!$F$2,AI$5=Data!$G$2,(IF(COUNTIF(Data!$A$2:$A$939,AI$7),AI$7=(VLOOKUP(AI$7,Data!$A$2:$A$852,1,FALSE)),0))),"H",IF(AND(AI$7&gt;=$J59,AI$7&lt;=$L59),($D59*$P59/$M59),0))),IF(AND(AI$7&gt;=$J59,AI$7&lt;=$L59),(($D59*$P59)/$M59),0))))))</f>
        <v>0</v>
      </c>
      <c r="AJ60" s="37">
        <f>IF(AJ$7&gt;$L59,(((IF(Data!$C$2&gt;0,(IF(OR(AJ$5=Data!$F$2,AJ$5=Data!$G$2,(IF(COUNTIF(Data!$A$2:$A$939,AJ$7),AJ$7=(VLOOKUP(AJ$7,Data!$A$2:$A$852,1,FALSE)),0))),"H",IF(AND(AJ$7&gt;=$J59,AJ$7&lt;=$K59),($D59*(1-$P59)/$N59),0))),IF(AND(AJ$7&gt;=$J59,AJ$7&lt;=$K59),(($D59-$O59)/$N59),0))))),(((IF(Data!$C$2&gt;0,(IF(OR(AJ$5=Data!$F$2,AJ$5=Data!$G$2,(IF(COUNTIF(Data!$A$2:$A$939,AJ$7),AJ$7=(VLOOKUP(AJ$7,Data!$A$2:$A$852,1,FALSE)),0))),"H",IF(AND(AJ$7&gt;=$J59,AJ$7&lt;=$L59),($D59*$P59/$M59),0))),IF(AND(AJ$7&gt;=$J59,AJ$7&lt;=$L59),(($D59*$P59)/$M59),0))))))</f>
        <v>0</v>
      </c>
      <c r="AK60" s="37">
        <f>IF(AK$7&gt;$L59,(((IF(Data!$C$2&gt;0,(IF(OR(AK$5=Data!$F$2,AK$5=Data!$G$2,(IF(COUNTIF(Data!$A$2:$A$939,AK$7),AK$7=(VLOOKUP(AK$7,Data!$A$2:$A$852,1,FALSE)),0))),"H",IF(AND(AK$7&gt;=$J59,AK$7&lt;=$K59),($D59*(1-$P59)/$N59),0))),IF(AND(AK$7&gt;=$J59,AK$7&lt;=$K59),(($D59-$O59)/$N59),0))))),(((IF(Data!$C$2&gt;0,(IF(OR(AK$5=Data!$F$2,AK$5=Data!$G$2,(IF(COUNTIF(Data!$A$2:$A$939,AK$7),AK$7=(VLOOKUP(AK$7,Data!$A$2:$A$852,1,FALSE)),0))),"H",IF(AND(AK$7&gt;=$J59,AK$7&lt;=$L59),($D59*$P59/$M59),0))),IF(AND(AK$7&gt;=$J59,AK$7&lt;=$L59),(($D59*$P59)/$M59),0))))))</f>
        <v>0</v>
      </c>
      <c r="AL60" s="37">
        <f>IF(AL$7&gt;$L59,(((IF(Data!$C$2&gt;0,(IF(OR(AL$5=Data!$F$2,AL$5=Data!$G$2,(IF(COUNTIF(Data!$A$2:$A$939,AL$7),AL$7=(VLOOKUP(AL$7,Data!$A$2:$A$852,1,FALSE)),0))),"H",IF(AND(AL$7&gt;=$J59,AL$7&lt;=$K59),($D59*(1-$P59)/$N59),0))),IF(AND(AL$7&gt;=$J59,AL$7&lt;=$K59),(($D59-$O59)/$N59),0))))),(((IF(Data!$C$2&gt;0,(IF(OR(AL$5=Data!$F$2,AL$5=Data!$G$2,(IF(COUNTIF(Data!$A$2:$A$939,AL$7),AL$7=(VLOOKUP(AL$7,Data!$A$2:$A$852,1,FALSE)),0))),"H",IF(AND(AL$7&gt;=$J59,AL$7&lt;=$L59),($D59*$P59/$M59),0))),IF(AND(AL$7&gt;=$J59,AL$7&lt;=$L59),(($D59*$P59)/$M59),0))))))</f>
        <v>0</v>
      </c>
      <c r="AM60" s="37" t="str">
        <f>IF(AM$7&gt;$L59,(((IF(Data!$C$2&gt;0,(IF(OR(AM$5=Data!$F$2,AM$5=Data!$G$2,(IF(COUNTIF(Data!$A$2:$A$939,AM$7),AM$7=(VLOOKUP(AM$7,Data!$A$2:$A$852,1,FALSE)),0))),"H",IF(AND(AM$7&gt;=$J59,AM$7&lt;=$K59),($D59*(1-$P59)/$N59),0))),IF(AND(AM$7&gt;=$J59,AM$7&lt;=$K59),(($D59-$O59)/$N59),0))))),(((IF(Data!$C$2&gt;0,(IF(OR(AM$5=Data!$F$2,AM$5=Data!$G$2,(IF(COUNTIF(Data!$A$2:$A$939,AM$7),AM$7=(VLOOKUP(AM$7,Data!$A$2:$A$852,1,FALSE)),0))),"H",IF(AND(AM$7&gt;=$J59,AM$7&lt;=$L59),($D59*$P59/$M59),0))),IF(AND(AM$7&gt;=$J59,AM$7&lt;=$L59),(($D59*$P59)/$M59),0))))))</f>
        <v>H</v>
      </c>
      <c r="AN60" s="37" t="str">
        <f>IF(AN$7&gt;$L59,(((IF(Data!$C$2&gt;0,(IF(OR(AN$5=Data!$F$2,AN$5=Data!$G$2,(IF(COUNTIF(Data!$A$2:$A$939,AN$7),AN$7=(VLOOKUP(AN$7,Data!$A$2:$A$852,1,FALSE)),0))),"H",IF(AND(AN$7&gt;=$J59,AN$7&lt;=$K59),($D59*(1-$P59)/$N59),0))),IF(AND(AN$7&gt;=$J59,AN$7&lt;=$K59),(($D59-$O59)/$N59),0))))),(((IF(Data!$C$2&gt;0,(IF(OR(AN$5=Data!$F$2,AN$5=Data!$G$2,(IF(COUNTIF(Data!$A$2:$A$939,AN$7),AN$7=(VLOOKUP(AN$7,Data!$A$2:$A$852,1,FALSE)),0))),"H",IF(AND(AN$7&gt;=$J59,AN$7&lt;=$L59),($D59*$P59/$M59),0))),IF(AND(AN$7&gt;=$J59,AN$7&lt;=$L59),(($D59*$P59)/$M59),0))))))</f>
        <v>H</v>
      </c>
      <c r="AO60" s="37">
        <f>IF(AO$7&gt;$L59,(((IF(Data!$C$2&gt;0,(IF(OR(AO$5=Data!$F$2,AO$5=Data!$G$2,(IF(COUNTIF(Data!$A$2:$A$939,AO$7),AO$7=(VLOOKUP(AO$7,Data!$A$2:$A$852,1,FALSE)),0))),"H",IF(AND(AO$7&gt;=$J59,AO$7&lt;=$K59),($D59*(1-$P59)/$N59),0))),IF(AND(AO$7&gt;=$J59,AO$7&lt;=$K59),(($D59-$O59)/$N59),0))))),(((IF(Data!$C$2&gt;0,(IF(OR(AO$5=Data!$F$2,AO$5=Data!$G$2,(IF(COUNTIF(Data!$A$2:$A$939,AO$7),AO$7=(VLOOKUP(AO$7,Data!$A$2:$A$852,1,FALSE)),0))),"H",IF(AND(AO$7&gt;=$J59,AO$7&lt;=$L59),($D59*$P59/$M59),0))),IF(AND(AO$7&gt;=$J59,AO$7&lt;=$L59),(($D59*$P59)/$M59),0))))))</f>
        <v>0</v>
      </c>
      <c r="AP60" s="37">
        <f>IF(AP$7&gt;$L59,(((IF(Data!$C$2&gt;0,(IF(OR(AP$5=Data!$F$2,AP$5=Data!$G$2,(IF(COUNTIF(Data!$A$2:$A$939,AP$7),AP$7=(VLOOKUP(AP$7,Data!$A$2:$A$852,1,FALSE)),0))),"H",IF(AND(AP$7&gt;=$J59,AP$7&lt;=$K59),($D59*(1-$P59)/$N59),0))),IF(AND(AP$7&gt;=$J59,AP$7&lt;=$K59),(($D59-$O59)/$N59),0))))),(((IF(Data!$C$2&gt;0,(IF(OR(AP$5=Data!$F$2,AP$5=Data!$G$2,(IF(COUNTIF(Data!$A$2:$A$939,AP$7),AP$7=(VLOOKUP(AP$7,Data!$A$2:$A$852,1,FALSE)),0))),"H",IF(AND(AP$7&gt;=$J59,AP$7&lt;=$L59),($D59*$P59/$M59),0))),IF(AND(AP$7&gt;=$J59,AP$7&lt;=$L59),(($D59*$P59)/$M59),0))))))</f>
        <v>0</v>
      </c>
      <c r="AQ60" s="37">
        <f>IF(AQ$7&gt;$L59,(((IF(Data!$C$2&gt;0,(IF(OR(AQ$5=Data!$F$2,AQ$5=Data!$G$2,(IF(COUNTIF(Data!$A$2:$A$939,AQ$7),AQ$7=(VLOOKUP(AQ$7,Data!$A$2:$A$852,1,FALSE)),0))),"H",IF(AND(AQ$7&gt;=$J59,AQ$7&lt;=$K59),($D59*(1-$P59)/$N59),0))),IF(AND(AQ$7&gt;=$J59,AQ$7&lt;=$K59),(($D59-$O59)/$N59),0))))),(((IF(Data!$C$2&gt;0,(IF(OR(AQ$5=Data!$F$2,AQ$5=Data!$G$2,(IF(COUNTIF(Data!$A$2:$A$939,AQ$7),AQ$7=(VLOOKUP(AQ$7,Data!$A$2:$A$852,1,FALSE)),0))),"H",IF(AND(AQ$7&gt;=$J59,AQ$7&lt;=$L59),($D59*$P59/$M59),0))),IF(AND(AQ$7&gt;=$J59,AQ$7&lt;=$L59),(($D59*$P59)/$M59),0))))))</f>
        <v>0</v>
      </c>
      <c r="AR60" s="37">
        <f>IF(AR$7&gt;$L59,(((IF(Data!$C$2&gt;0,(IF(OR(AR$5=Data!$F$2,AR$5=Data!$G$2,(IF(COUNTIF(Data!$A$2:$A$939,AR$7),AR$7=(VLOOKUP(AR$7,Data!$A$2:$A$852,1,FALSE)),0))),"H",IF(AND(AR$7&gt;=$J59,AR$7&lt;=$K59),($D59*(1-$P59)/$N59),0))),IF(AND(AR$7&gt;=$J59,AR$7&lt;=$K59),(($D59-$O59)/$N59),0))))),(((IF(Data!$C$2&gt;0,(IF(OR(AR$5=Data!$F$2,AR$5=Data!$G$2,(IF(COUNTIF(Data!$A$2:$A$939,AR$7),AR$7=(VLOOKUP(AR$7,Data!$A$2:$A$852,1,FALSE)),0))),"H",IF(AND(AR$7&gt;=$J59,AR$7&lt;=$L59),($D59*$P59/$M59),0))),IF(AND(AR$7&gt;=$J59,AR$7&lt;=$L59),(($D59*$P59)/$M59),0))))))</f>
        <v>0</v>
      </c>
      <c r="AS60" s="37">
        <f>IF(AS$7&gt;$L59,(((IF(Data!$C$2&gt;0,(IF(OR(AS$5=Data!$F$2,AS$5=Data!$G$2,(IF(COUNTIF(Data!$A$2:$A$939,AS$7),AS$7=(VLOOKUP(AS$7,Data!$A$2:$A$852,1,FALSE)),0))),"H",IF(AND(AS$7&gt;=$J59,AS$7&lt;=$K59),($D59*(1-$P59)/$N59),0))),IF(AND(AS$7&gt;=$J59,AS$7&lt;=$K59),(($D59-$O59)/$N59),0))))),(((IF(Data!$C$2&gt;0,(IF(OR(AS$5=Data!$F$2,AS$5=Data!$G$2,(IF(COUNTIF(Data!$A$2:$A$939,AS$7),AS$7=(VLOOKUP(AS$7,Data!$A$2:$A$852,1,FALSE)),0))),"H",IF(AND(AS$7&gt;=$J59,AS$7&lt;=$L59),($D59*$P59/$M59),0))),IF(AND(AS$7&gt;=$J59,AS$7&lt;=$L59),(($D59*$P59)/$M59),0))))))</f>
        <v>0</v>
      </c>
      <c r="AT60" s="37" t="str">
        <f>IF(AT$7&gt;$L59,(((IF(Data!$C$2&gt;0,(IF(OR(AT$5=Data!$F$2,AT$5=Data!$G$2,(IF(COUNTIF(Data!$A$2:$A$939,AT$7),AT$7=(VLOOKUP(AT$7,Data!$A$2:$A$852,1,FALSE)),0))),"H",IF(AND(AT$7&gt;=$J59,AT$7&lt;=$K59),($D59*(1-$P59)/$N59),0))),IF(AND(AT$7&gt;=$J59,AT$7&lt;=$K59),(($D59-$O59)/$N59),0))))),(((IF(Data!$C$2&gt;0,(IF(OR(AT$5=Data!$F$2,AT$5=Data!$G$2,(IF(COUNTIF(Data!$A$2:$A$939,AT$7),AT$7=(VLOOKUP(AT$7,Data!$A$2:$A$852,1,FALSE)),0))),"H",IF(AND(AT$7&gt;=$J59,AT$7&lt;=$L59),($D59*$P59/$M59),0))),IF(AND(AT$7&gt;=$J59,AT$7&lt;=$L59),(($D59*$P59)/$M59),0))))))</f>
        <v>H</v>
      </c>
      <c r="AU60" s="37" t="str">
        <f>IF(AU$7&gt;$L59,(((IF(Data!$C$2&gt;0,(IF(OR(AU$5=Data!$F$2,AU$5=Data!$G$2,(IF(COUNTIF(Data!$A$2:$A$939,AU$7),AU$7=(VLOOKUP(AU$7,Data!$A$2:$A$852,1,FALSE)),0))),"H",IF(AND(AU$7&gt;=$J59,AU$7&lt;=$K59),($D59*(1-$P59)/$N59),0))),IF(AND(AU$7&gt;=$J59,AU$7&lt;=$K59),(($D59-$O59)/$N59),0))))),(((IF(Data!$C$2&gt;0,(IF(OR(AU$5=Data!$F$2,AU$5=Data!$G$2,(IF(COUNTIF(Data!$A$2:$A$939,AU$7),AU$7=(VLOOKUP(AU$7,Data!$A$2:$A$852,1,FALSE)),0))),"H",IF(AND(AU$7&gt;=$J59,AU$7&lt;=$L59),($D59*$P59/$M59),0))),IF(AND(AU$7&gt;=$J59,AU$7&lt;=$L59),(($D59*$P59)/$M59),0))))))</f>
        <v>H</v>
      </c>
      <c r="AV60" s="37">
        <f>IF(AV$7&gt;$L59,(((IF(Data!$C$2&gt;0,(IF(OR(AV$5=Data!$F$2,AV$5=Data!$G$2,(IF(COUNTIF(Data!$A$2:$A$939,AV$7),AV$7=(VLOOKUP(AV$7,Data!$A$2:$A$852,1,FALSE)),0))),"H",IF(AND(AV$7&gt;=$J59,AV$7&lt;=$K59),($D59*(1-$P59)/$N59),0))),IF(AND(AV$7&gt;=$J59,AV$7&lt;=$K59),(($D59-$O59)/$N59),0))))),(((IF(Data!$C$2&gt;0,(IF(OR(AV$5=Data!$F$2,AV$5=Data!$G$2,(IF(COUNTIF(Data!$A$2:$A$939,AV$7),AV$7=(VLOOKUP(AV$7,Data!$A$2:$A$852,1,FALSE)),0))),"H",IF(AND(AV$7&gt;=$J59,AV$7&lt;=$L59),($D59*$P59/$M59),0))),IF(AND(AV$7&gt;=$J59,AV$7&lt;=$L59),(($D59*$P59)/$M59),0))))))</f>
        <v>0</v>
      </c>
      <c r="AW60" s="37">
        <f>IF(AW$7&gt;$L59,(((IF(Data!$C$2&gt;0,(IF(OR(AW$5=Data!$F$2,AW$5=Data!$G$2,(IF(COUNTIF(Data!$A$2:$A$939,AW$7),AW$7=(VLOOKUP(AW$7,Data!$A$2:$A$852,1,FALSE)),0))),"H",IF(AND(AW$7&gt;=$J59,AW$7&lt;=$K59),($D59*(1-$P59)/$N59),0))),IF(AND(AW$7&gt;=$J59,AW$7&lt;=$K59),(($D59-$O59)/$N59),0))))),(((IF(Data!$C$2&gt;0,(IF(OR(AW$5=Data!$F$2,AW$5=Data!$G$2,(IF(COUNTIF(Data!$A$2:$A$939,AW$7),AW$7=(VLOOKUP(AW$7,Data!$A$2:$A$852,1,FALSE)),0))),"H",IF(AND(AW$7&gt;=$J59,AW$7&lt;=$L59),($D59*$P59/$M59),0))),IF(AND(AW$7&gt;=$J59,AW$7&lt;=$L59),(($D59*$P59)/$M59),0))))))</f>
        <v>0</v>
      </c>
      <c r="AX60" s="37">
        <f>IF(AX$7&gt;$L59,(((IF(Data!$C$2&gt;0,(IF(OR(AX$5=Data!$F$2,AX$5=Data!$G$2,(IF(COUNTIF(Data!$A$2:$A$939,AX$7),AX$7=(VLOOKUP(AX$7,Data!$A$2:$A$852,1,FALSE)),0))),"H",IF(AND(AX$7&gt;=$J59,AX$7&lt;=$K59),($D59*(1-$P59)/$N59),0))),IF(AND(AX$7&gt;=$J59,AX$7&lt;=$K59),(($D59-$O59)/$N59),0))))),(((IF(Data!$C$2&gt;0,(IF(OR(AX$5=Data!$F$2,AX$5=Data!$G$2,(IF(COUNTIF(Data!$A$2:$A$939,AX$7),AX$7=(VLOOKUP(AX$7,Data!$A$2:$A$852,1,FALSE)),0))),"H",IF(AND(AX$7&gt;=$J59,AX$7&lt;=$L59),($D59*$P59/$M59),0))),IF(AND(AX$7&gt;=$J59,AX$7&lt;=$L59),(($D59*$P59)/$M59),0))))))</f>
        <v>0</v>
      </c>
      <c r="AY60" s="37">
        <f>IF(AY$7&gt;$L59,(((IF(Data!$C$2&gt;0,(IF(OR(AY$5=Data!$F$2,AY$5=Data!$G$2,(IF(COUNTIF(Data!$A$2:$A$939,AY$7),AY$7=(VLOOKUP(AY$7,Data!$A$2:$A$852,1,FALSE)),0))),"H",IF(AND(AY$7&gt;=$J59,AY$7&lt;=$K59),($D59*(1-$P59)/$N59),0))),IF(AND(AY$7&gt;=$J59,AY$7&lt;=$K59),(($D59-$O59)/$N59),0))))),(((IF(Data!$C$2&gt;0,(IF(OR(AY$5=Data!$F$2,AY$5=Data!$G$2,(IF(COUNTIF(Data!$A$2:$A$939,AY$7),AY$7=(VLOOKUP(AY$7,Data!$A$2:$A$852,1,FALSE)),0))),"H",IF(AND(AY$7&gt;=$J59,AY$7&lt;=$L59),($D59*$P59/$M59),0))),IF(AND(AY$7&gt;=$J59,AY$7&lt;=$L59),(($D59*$P59)/$M59),0))))))</f>
        <v>0</v>
      </c>
      <c r="AZ60" s="37">
        <f>IF(AZ$7&gt;$L59,(((IF(Data!$C$2&gt;0,(IF(OR(AZ$5=Data!$F$2,AZ$5=Data!$G$2,(IF(COUNTIF(Data!$A$2:$A$939,AZ$7),AZ$7=(VLOOKUP(AZ$7,Data!$A$2:$A$852,1,FALSE)),0))),"H",IF(AND(AZ$7&gt;=$J59,AZ$7&lt;=$K59),($D59*(1-$P59)/$N59),0))),IF(AND(AZ$7&gt;=$J59,AZ$7&lt;=$K59),(($D59-$O59)/$N59),0))))),(((IF(Data!$C$2&gt;0,(IF(OR(AZ$5=Data!$F$2,AZ$5=Data!$G$2,(IF(COUNTIF(Data!$A$2:$A$939,AZ$7),AZ$7=(VLOOKUP(AZ$7,Data!$A$2:$A$852,1,FALSE)),0))),"H",IF(AND(AZ$7&gt;=$J59,AZ$7&lt;=$L59),($D59*$P59/$M59),0))),IF(AND(AZ$7&gt;=$J59,AZ$7&lt;=$L59),(($D59*$P59)/$M59),0))))))</f>
        <v>0</v>
      </c>
      <c r="BA60" s="37" t="str">
        <f>IF(BA$7&gt;$L59,(((IF(Data!$C$2&gt;0,(IF(OR(BA$5=Data!$F$2,BA$5=Data!$G$2,(IF(COUNTIF(Data!$A$2:$A$939,BA$7),BA$7=(VLOOKUP(BA$7,Data!$A$2:$A$852,1,FALSE)),0))),"H",IF(AND(BA$7&gt;=$J59,BA$7&lt;=$K59),($D59*(1-$P59)/$N59),0))),IF(AND(BA$7&gt;=$J59,BA$7&lt;=$K59),(($D59-$O59)/$N59),0))))),(((IF(Data!$C$2&gt;0,(IF(OR(BA$5=Data!$F$2,BA$5=Data!$G$2,(IF(COUNTIF(Data!$A$2:$A$939,BA$7),BA$7=(VLOOKUP(BA$7,Data!$A$2:$A$852,1,FALSE)),0))),"H",IF(AND(BA$7&gt;=$J59,BA$7&lt;=$L59),($D59*$P59/$M59),0))),IF(AND(BA$7&gt;=$J59,BA$7&lt;=$L59),(($D59*$P59)/$M59),0))))))</f>
        <v>H</v>
      </c>
      <c r="BB60" s="37" t="str">
        <f>IF(BB$7&gt;$L59,(((IF(Data!$C$2&gt;0,(IF(OR(BB$5=Data!$F$2,BB$5=Data!$G$2,(IF(COUNTIF(Data!$A$2:$A$939,BB$7),BB$7=(VLOOKUP(BB$7,Data!$A$2:$A$852,1,FALSE)),0))),"H",IF(AND(BB$7&gt;=$J59,BB$7&lt;=$K59),($D59*(1-$P59)/$N59),0))),IF(AND(BB$7&gt;=$J59,BB$7&lt;=$K59),(($D59-$O59)/$N59),0))))),(((IF(Data!$C$2&gt;0,(IF(OR(BB$5=Data!$F$2,BB$5=Data!$G$2,(IF(COUNTIF(Data!$A$2:$A$939,BB$7),BB$7=(VLOOKUP(BB$7,Data!$A$2:$A$852,1,FALSE)),0))),"H",IF(AND(BB$7&gt;=$J59,BB$7&lt;=$L59),($D59*$P59/$M59),0))),IF(AND(BB$7&gt;=$J59,BB$7&lt;=$L59),(($D59*$P59)/$M59),0))))))</f>
        <v>H</v>
      </c>
      <c r="BC60" s="37">
        <f>IF(BC$7&gt;$L59,(((IF(Data!$C$2&gt;0,(IF(OR(BC$5=Data!$F$2,BC$5=Data!$G$2,(IF(COUNTIF(Data!$A$2:$A$939,BC$7),BC$7=(VLOOKUP(BC$7,Data!$A$2:$A$852,1,FALSE)),0))),"H",IF(AND(BC$7&gt;=$J59,BC$7&lt;=$K59),($D59*(1-$P59)/$N59),0))),IF(AND(BC$7&gt;=$J59,BC$7&lt;=$K59),(($D59-$O59)/$N59),0))))),(((IF(Data!$C$2&gt;0,(IF(OR(BC$5=Data!$F$2,BC$5=Data!$G$2,(IF(COUNTIF(Data!$A$2:$A$939,BC$7),BC$7=(VLOOKUP(BC$7,Data!$A$2:$A$852,1,FALSE)),0))),"H",IF(AND(BC$7&gt;=$J59,BC$7&lt;=$L59),($D59*$P59/$M59),0))),IF(AND(BC$7&gt;=$J59,BC$7&lt;=$L59),(($D59*$P59)/$M59),0))))))</f>
        <v>0</v>
      </c>
      <c r="BD60" s="37">
        <f>IF(BD$7&gt;$L59,(((IF(Data!$C$2&gt;0,(IF(OR(BD$5=Data!$F$2,BD$5=Data!$G$2,(IF(COUNTIF(Data!$A$2:$A$939,BD$7),BD$7=(VLOOKUP(BD$7,Data!$A$2:$A$852,1,FALSE)),0))),"H",IF(AND(BD$7&gt;=$J59,BD$7&lt;=$K59),($D59*(1-$P59)/$N59),0))),IF(AND(BD$7&gt;=$J59,BD$7&lt;=$K59),(($D59-$O59)/$N59),0))))),(((IF(Data!$C$2&gt;0,(IF(OR(BD$5=Data!$F$2,BD$5=Data!$G$2,(IF(COUNTIF(Data!$A$2:$A$939,BD$7),BD$7=(VLOOKUP(BD$7,Data!$A$2:$A$852,1,FALSE)),0))),"H",IF(AND(BD$7&gt;=$J59,BD$7&lt;=$L59),($D59*$P59/$M59),0))),IF(AND(BD$7&gt;=$J59,BD$7&lt;=$L59),(($D59*$P59)/$M59),0))))))</f>
        <v>0</v>
      </c>
      <c r="BE60" s="37">
        <f>IF(BE$7&gt;$L59,(((IF(Data!$C$2&gt;0,(IF(OR(BE$5=Data!$F$2,BE$5=Data!$G$2,(IF(COUNTIF(Data!$A$2:$A$939,BE$7),BE$7=(VLOOKUP(BE$7,Data!$A$2:$A$852,1,FALSE)),0))),"H",IF(AND(BE$7&gt;=$J59,BE$7&lt;=$K59),($D59*(1-$P59)/$N59),0))),IF(AND(BE$7&gt;=$J59,BE$7&lt;=$K59),(($D59-$O59)/$N59),0))))),(((IF(Data!$C$2&gt;0,(IF(OR(BE$5=Data!$F$2,BE$5=Data!$G$2,(IF(COUNTIF(Data!$A$2:$A$939,BE$7),BE$7=(VLOOKUP(BE$7,Data!$A$2:$A$852,1,FALSE)),0))),"H",IF(AND(BE$7&gt;=$J59,BE$7&lt;=$L59),($D59*$P59/$M59),0))),IF(AND(BE$7&gt;=$J59,BE$7&lt;=$L59),(($D59*$P59)/$M59),0))))))</f>
        <v>0</v>
      </c>
      <c r="BF60" s="37">
        <f>IF(BF$7&gt;$L59,(((IF(Data!$C$2&gt;0,(IF(OR(BF$5=Data!$F$2,BF$5=Data!$G$2,(IF(COUNTIF(Data!$A$2:$A$939,BF$7),BF$7=(VLOOKUP(BF$7,Data!$A$2:$A$852,1,FALSE)),0))),"H",IF(AND(BF$7&gt;=$J59,BF$7&lt;=$K59),($D59*(1-$P59)/$N59),0))),IF(AND(BF$7&gt;=$J59,BF$7&lt;=$K59),(($D59-$O59)/$N59),0))))),(((IF(Data!$C$2&gt;0,(IF(OR(BF$5=Data!$F$2,BF$5=Data!$G$2,(IF(COUNTIF(Data!$A$2:$A$939,BF$7),BF$7=(VLOOKUP(BF$7,Data!$A$2:$A$852,1,FALSE)),0))),"H",IF(AND(BF$7&gt;=$J59,BF$7&lt;=$L59),($D59*$P59/$M59),0))),IF(AND(BF$7&gt;=$J59,BF$7&lt;=$L59),(($D59*$P59)/$M59),0))))))</f>
        <v>0</v>
      </c>
      <c r="BG60" s="37">
        <f>IF(BG$7&gt;$L59,(((IF(Data!$C$2&gt;0,(IF(OR(BG$5=Data!$F$2,BG$5=Data!$G$2,(IF(COUNTIF(Data!$A$2:$A$939,BG$7),BG$7=(VLOOKUP(BG$7,Data!$A$2:$A$852,1,FALSE)),0))),"H",IF(AND(BG$7&gt;=$J59,BG$7&lt;=$K59),($D59*(1-$P59)/$N59),0))),IF(AND(BG$7&gt;=$J59,BG$7&lt;=$K59),(($D59-$O59)/$N59),0))))),(((IF(Data!$C$2&gt;0,(IF(OR(BG$5=Data!$F$2,BG$5=Data!$G$2,(IF(COUNTIF(Data!$A$2:$A$939,BG$7),BG$7=(VLOOKUP(BG$7,Data!$A$2:$A$852,1,FALSE)),0))),"H",IF(AND(BG$7&gt;=$J59,BG$7&lt;=$L59),($D59*$P59/$M59),0))),IF(AND(BG$7&gt;=$J59,BG$7&lt;=$L59),(($D59*$P59)/$M59),0))))))</f>
        <v>0</v>
      </c>
      <c r="BH60" s="37" t="str">
        <f>IF(BH$7&gt;$L59,(((IF(Data!$C$2&gt;0,(IF(OR(BH$5=Data!$F$2,BH$5=Data!$G$2,(IF(COUNTIF(Data!$A$2:$A$939,BH$7),BH$7=(VLOOKUP(BH$7,Data!$A$2:$A$852,1,FALSE)),0))),"H",IF(AND(BH$7&gt;=$J59,BH$7&lt;=$K59),($D59*(1-$P59)/$N59),0))),IF(AND(BH$7&gt;=$J59,BH$7&lt;=$K59),(($D59-$O59)/$N59),0))))),(((IF(Data!$C$2&gt;0,(IF(OR(BH$5=Data!$F$2,BH$5=Data!$G$2,(IF(COUNTIF(Data!$A$2:$A$939,BH$7),BH$7=(VLOOKUP(BH$7,Data!$A$2:$A$852,1,FALSE)),0))),"H",IF(AND(BH$7&gt;=$J59,BH$7&lt;=$L59),($D59*$P59/$M59),0))),IF(AND(BH$7&gt;=$J59,BH$7&lt;=$L59),(($D59*$P59)/$M59),0))))))</f>
        <v>H</v>
      </c>
      <c r="BI60" s="37" t="str">
        <f>IF(BI$7&gt;$L59,(((IF(Data!$C$2&gt;0,(IF(OR(BI$5=Data!$F$2,BI$5=Data!$G$2,(IF(COUNTIF(Data!$A$2:$A$939,BI$7),BI$7=(VLOOKUP(BI$7,Data!$A$2:$A$852,1,FALSE)),0))),"H",IF(AND(BI$7&gt;=$J59,BI$7&lt;=$K59),($D59*(1-$P59)/$N59),0))),IF(AND(BI$7&gt;=$J59,BI$7&lt;=$K59),(($D59-$O59)/$N59),0))))),(((IF(Data!$C$2&gt;0,(IF(OR(BI$5=Data!$F$2,BI$5=Data!$G$2,(IF(COUNTIF(Data!$A$2:$A$939,BI$7),BI$7=(VLOOKUP(BI$7,Data!$A$2:$A$852,1,FALSE)),0))),"H",IF(AND(BI$7&gt;=$J59,BI$7&lt;=$L59),($D59*$P59/$M59),0))),IF(AND(BI$7&gt;=$J59,BI$7&lt;=$L59),(($D59*$P59)/$M59),0))))))</f>
        <v>H</v>
      </c>
      <c r="BJ60" s="37">
        <f>IF(BJ$7&gt;$L59,(((IF(Data!$C$2&gt;0,(IF(OR(BJ$5=Data!$F$2,BJ$5=Data!$G$2,(IF(COUNTIF(Data!$A$2:$A$939,BJ$7),BJ$7=(VLOOKUP(BJ$7,Data!$A$2:$A$852,1,FALSE)),0))),"H",IF(AND(BJ$7&gt;=$J59,BJ$7&lt;=$K59),($D59*(1-$P59)/$N59),0))),IF(AND(BJ$7&gt;=$J59,BJ$7&lt;=$K59),(($D59-$O59)/$N59),0))))),(((IF(Data!$C$2&gt;0,(IF(OR(BJ$5=Data!$F$2,BJ$5=Data!$G$2,(IF(COUNTIF(Data!$A$2:$A$939,BJ$7),BJ$7=(VLOOKUP(BJ$7,Data!$A$2:$A$852,1,FALSE)),0))),"H",IF(AND(BJ$7&gt;=$J59,BJ$7&lt;=$L59),($D59*$P59/$M59),0))),IF(AND(BJ$7&gt;=$J59,BJ$7&lt;=$L59),(($D59*$P59)/$M59),0))))))</f>
        <v>0</v>
      </c>
      <c r="BK60" s="37">
        <f>IF(BK$7&gt;$L59,(((IF(Data!$C$2&gt;0,(IF(OR(BK$5=Data!$F$2,BK$5=Data!$G$2,(IF(COUNTIF(Data!$A$2:$A$939,BK$7),BK$7=(VLOOKUP(BK$7,Data!$A$2:$A$852,1,FALSE)),0))),"H",IF(AND(BK$7&gt;=$J59,BK$7&lt;=$K59),($D59*(1-$P59)/$N59),0))),IF(AND(BK$7&gt;=$J59,BK$7&lt;=$K59),(($D59-$O59)/$N59),0))))),(((IF(Data!$C$2&gt;0,(IF(OR(BK$5=Data!$F$2,BK$5=Data!$G$2,(IF(COUNTIF(Data!$A$2:$A$939,BK$7),BK$7=(VLOOKUP(BK$7,Data!$A$2:$A$852,1,FALSE)),0))),"H",IF(AND(BK$7&gt;=$J59,BK$7&lt;=$L59),($D59*$P59/$M59),0))),IF(AND(BK$7&gt;=$J59,BK$7&lt;=$L59),(($D59*$P59)/$M59),0))))))</f>
        <v>0</v>
      </c>
      <c r="BL60" s="37">
        <f>IF(BL$7&gt;$L59,(((IF(Data!$C$2&gt;0,(IF(OR(BL$5=Data!$F$2,BL$5=Data!$G$2,(IF(COUNTIF(Data!$A$2:$A$939,BL$7),BL$7=(VLOOKUP(BL$7,Data!$A$2:$A$852,1,FALSE)),0))),"H",IF(AND(BL$7&gt;=$J59,BL$7&lt;=$K59),($D59*(1-$P59)/$N59),0))),IF(AND(BL$7&gt;=$J59,BL$7&lt;=$K59),(($D59-$O59)/$N59),0))))),(((IF(Data!$C$2&gt;0,(IF(OR(BL$5=Data!$F$2,BL$5=Data!$G$2,(IF(COUNTIF(Data!$A$2:$A$939,BL$7),BL$7=(VLOOKUP(BL$7,Data!$A$2:$A$852,1,FALSE)),0))),"H",IF(AND(BL$7&gt;=$J59,BL$7&lt;=$L59),($D59*$P59/$M59),0))),IF(AND(BL$7&gt;=$J59,BL$7&lt;=$L59),(($D59*$P59)/$M59),0))))))</f>
        <v>0</v>
      </c>
      <c r="BM60" s="37">
        <f>IF(BM$7&gt;$L59,(((IF(Data!$C$2&gt;0,(IF(OR(BM$5=Data!$F$2,BM$5=Data!$G$2,(IF(COUNTIF(Data!$A$2:$A$939,BM$7),BM$7=(VLOOKUP(BM$7,Data!$A$2:$A$852,1,FALSE)),0))),"H",IF(AND(BM$7&gt;=$J59,BM$7&lt;=$K59),($D59*(1-$P59)/$N59),0))),IF(AND(BM$7&gt;=$J59,BM$7&lt;=$K59),(($D59-$O59)/$N59),0))))),(((IF(Data!$C$2&gt;0,(IF(OR(BM$5=Data!$F$2,BM$5=Data!$G$2,(IF(COUNTIF(Data!$A$2:$A$939,BM$7),BM$7=(VLOOKUP(BM$7,Data!$A$2:$A$852,1,FALSE)),0))),"H",IF(AND(BM$7&gt;=$J59,BM$7&lt;=$L59),($D59*$P59/$M59),0))),IF(AND(BM$7&gt;=$J59,BM$7&lt;=$L59),(($D59*$P59)/$M59),0))))))</f>
        <v>0</v>
      </c>
      <c r="BN60" s="37">
        <f>IF(BN$7&gt;$L59,(((IF(Data!$C$2&gt;0,(IF(OR(BN$5=Data!$F$2,BN$5=Data!$G$2,(IF(COUNTIF(Data!$A$2:$A$939,BN$7),BN$7=(VLOOKUP(BN$7,Data!$A$2:$A$852,1,FALSE)),0))),"H",IF(AND(BN$7&gt;=$J59,BN$7&lt;=$K59),($D59*(1-$P59)/$N59),0))),IF(AND(BN$7&gt;=$J59,BN$7&lt;=$K59),(($D59-$O59)/$N59),0))))),(((IF(Data!$C$2&gt;0,(IF(OR(BN$5=Data!$F$2,BN$5=Data!$G$2,(IF(COUNTIF(Data!$A$2:$A$939,BN$7),BN$7=(VLOOKUP(BN$7,Data!$A$2:$A$852,1,FALSE)),0))),"H",IF(AND(BN$7&gt;=$J59,BN$7&lt;=$L59),($D59*$P59/$M59),0))),IF(AND(BN$7&gt;=$J59,BN$7&lt;=$L59),(($D59*$P59)/$M59),0))))))</f>
        <v>0</v>
      </c>
      <c r="BO60" s="37" t="str">
        <f>IF(BO$7&gt;$L59,(((IF(Data!$C$2&gt;0,(IF(OR(BO$5=Data!$F$2,BO$5=Data!$G$2,(IF(COUNTIF(Data!$A$2:$A$939,BO$7),BO$7=(VLOOKUP(BO$7,Data!$A$2:$A$852,1,FALSE)),0))),"H",IF(AND(BO$7&gt;=$J59,BO$7&lt;=$K59),($D59*(1-$P59)/$N59),0))),IF(AND(BO$7&gt;=$J59,BO$7&lt;=$K59),(($D59-$O59)/$N59),0))))),(((IF(Data!$C$2&gt;0,(IF(OR(BO$5=Data!$F$2,BO$5=Data!$G$2,(IF(COUNTIF(Data!$A$2:$A$939,BO$7),BO$7=(VLOOKUP(BO$7,Data!$A$2:$A$852,1,FALSE)),0))),"H",IF(AND(BO$7&gt;=$J59,BO$7&lt;=$L59),($D59*$P59/$M59),0))),IF(AND(BO$7&gt;=$J59,BO$7&lt;=$L59),(($D59*$P59)/$M59),0))))))</f>
        <v>H</v>
      </c>
      <c r="BP60" s="37" t="str">
        <f>IF(BP$7&gt;$L59,(((IF(Data!$C$2&gt;0,(IF(OR(BP$5=Data!$F$2,BP$5=Data!$G$2,(IF(COUNTIF(Data!$A$2:$A$939,BP$7),BP$7=(VLOOKUP(BP$7,Data!$A$2:$A$852,1,FALSE)),0))),"H",IF(AND(BP$7&gt;=$J59,BP$7&lt;=$K59),($D59*(1-$P59)/$N59),0))),IF(AND(BP$7&gt;=$J59,BP$7&lt;=$K59),(($D59-$O59)/$N59),0))))),(((IF(Data!$C$2&gt;0,(IF(OR(BP$5=Data!$F$2,BP$5=Data!$G$2,(IF(COUNTIF(Data!$A$2:$A$939,BP$7),BP$7=(VLOOKUP(BP$7,Data!$A$2:$A$852,1,FALSE)),0))),"H",IF(AND(BP$7&gt;=$J59,BP$7&lt;=$L59),($D59*$P59/$M59),0))),IF(AND(BP$7&gt;=$J59,BP$7&lt;=$L59),(($D59*$P59)/$M59),0))))))</f>
        <v>H</v>
      </c>
      <c r="BQ60" s="37">
        <f>IF(BQ$7&gt;$L59,(((IF(Data!$C$2&gt;0,(IF(OR(BQ$5=Data!$F$2,BQ$5=Data!$G$2,(IF(COUNTIF(Data!$A$2:$A$939,BQ$7),BQ$7=(VLOOKUP(BQ$7,Data!$A$2:$A$852,1,FALSE)),0))),"H",IF(AND(BQ$7&gt;=$J59,BQ$7&lt;=$K59),($D59*(1-$P59)/$N59),0))),IF(AND(BQ$7&gt;=$J59,BQ$7&lt;=$K59),(($D59-$O59)/$N59),0))))),(((IF(Data!$C$2&gt;0,(IF(OR(BQ$5=Data!$F$2,BQ$5=Data!$G$2,(IF(COUNTIF(Data!$A$2:$A$939,BQ$7),BQ$7=(VLOOKUP(BQ$7,Data!$A$2:$A$852,1,FALSE)),0))),"H",IF(AND(BQ$7&gt;=$J59,BQ$7&lt;=$L59),($D59*$P59/$M59),0))),IF(AND(BQ$7&gt;=$J59,BQ$7&lt;=$L59),(($D59*$P59)/$M59),0))))))</f>
        <v>0</v>
      </c>
      <c r="BR60" s="37">
        <f>IF(BR$7&gt;$L59,(((IF(Data!$C$2&gt;0,(IF(OR(BR$5=Data!$F$2,BR$5=Data!$G$2,(IF(COUNTIF(Data!$A$2:$A$939,BR$7),BR$7=(VLOOKUP(BR$7,Data!$A$2:$A$852,1,FALSE)),0))),"H",IF(AND(BR$7&gt;=$J59,BR$7&lt;=$K59),($D59*(1-$P59)/$N59),0))),IF(AND(BR$7&gt;=$J59,BR$7&lt;=$K59),(($D59-$O59)/$N59),0))))),(((IF(Data!$C$2&gt;0,(IF(OR(BR$5=Data!$F$2,BR$5=Data!$G$2,(IF(COUNTIF(Data!$A$2:$A$939,BR$7),BR$7=(VLOOKUP(BR$7,Data!$A$2:$A$852,1,FALSE)),0))),"H",IF(AND(BR$7&gt;=$J59,BR$7&lt;=$L59),($D59*$P59/$M59),0))),IF(AND(BR$7&gt;=$J59,BR$7&lt;=$L59),(($D59*$P59)/$M59),0))))))</f>
        <v>0</v>
      </c>
      <c r="BS60" s="37">
        <f>IF(BS$7&gt;$L59,(((IF(Data!$C$2&gt;0,(IF(OR(BS$5=Data!$F$2,BS$5=Data!$G$2,(IF(COUNTIF(Data!$A$2:$A$939,BS$7),BS$7=(VLOOKUP(BS$7,Data!$A$2:$A$852,1,FALSE)),0))),"H",IF(AND(BS$7&gt;=$J59,BS$7&lt;=$K59),($D59*(1-$P59)/$N59),0))),IF(AND(BS$7&gt;=$J59,BS$7&lt;=$K59),(($D59-$O59)/$N59),0))))),(((IF(Data!$C$2&gt;0,(IF(OR(BS$5=Data!$F$2,BS$5=Data!$G$2,(IF(COUNTIF(Data!$A$2:$A$939,BS$7),BS$7=(VLOOKUP(BS$7,Data!$A$2:$A$852,1,FALSE)),0))),"H",IF(AND(BS$7&gt;=$J59,BS$7&lt;=$L59),($D59*$P59/$M59),0))),IF(AND(BS$7&gt;=$J59,BS$7&lt;=$L59),(($D59*$P59)/$M59),0))))))</f>
        <v>0</v>
      </c>
      <c r="BT60" s="37">
        <f>IF(BT$7&gt;$L59,(((IF(Data!$C$2&gt;0,(IF(OR(BT$5=Data!$F$2,BT$5=Data!$G$2,(IF(COUNTIF(Data!$A$2:$A$939,BT$7),BT$7=(VLOOKUP(BT$7,Data!$A$2:$A$852,1,FALSE)),0))),"H",IF(AND(BT$7&gt;=$J59,BT$7&lt;=$K59),($D59*(1-$P59)/$N59),0))),IF(AND(BT$7&gt;=$J59,BT$7&lt;=$K59),(($D59-$O59)/$N59),0))))),(((IF(Data!$C$2&gt;0,(IF(OR(BT$5=Data!$F$2,BT$5=Data!$G$2,(IF(COUNTIF(Data!$A$2:$A$939,BT$7),BT$7=(VLOOKUP(BT$7,Data!$A$2:$A$852,1,FALSE)),0))),"H",IF(AND(BT$7&gt;=$J59,BT$7&lt;=$L59),($D59*$P59/$M59),0))),IF(AND(BT$7&gt;=$J59,BT$7&lt;=$L59),(($D59*$P59)/$M59),0))))))</f>
        <v>0</v>
      </c>
      <c r="BU60" s="37">
        <f>IF(BU$7&gt;$L59,(((IF(Data!$C$2&gt;0,(IF(OR(BU$5=Data!$F$2,BU$5=Data!$G$2,(IF(COUNTIF(Data!$A$2:$A$939,BU$7),BU$7=(VLOOKUP(BU$7,Data!$A$2:$A$852,1,FALSE)),0))),"H",IF(AND(BU$7&gt;=$J59,BU$7&lt;=$K59),($D59*(1-$P59)/$N59),0))),IF(AND(BU$7&gt;=$J59,BU$7&lt;=$K59),(($D59-$O59)/$N59),0))))),(((IF(Data!$C$2&gt;0,(IF(OR(BU$5=Data!$F$2,BU$5=Data!$G$2,(IF(COUNTIF(Data!$A$2:$A$939,BU$7),BU$7=(VLOOKUP(BU$7,Data!$A$2:$A$852,1,FALSE)),0))),"H",IF(AND(BU$7&gt;=$J59,BU$7&lt;=$L59),($D59*$P59/$M59),0))),IF(AND(BU$7&gt;=$J59,BU$7&lt;=$L59),(($D59*$P59)/$M59),0))))))</f>
        <v>0</v>
      </c>
      <c r="BV60" s="37" t="str">
        <f>IF(BV$7&gt;$L59,(((IF(Data!$C$2&gt;0,(IF(OR(BV$5=Data!$F$2,BV$5=Data!$G$2,(IF(COUNTIF(Data!$A$2:$A$939,BV$7),BV$7=(VLOOKUP(BV$7,Data!$A$2:$A$852,1,FALSE)),0))),"H",IF(AND(BV$7&gt;=$J59,BV$7&lt;=$K59),($D59*(1-$P59)/$N59),0))),IF(AND(BV$7&gt;=$J59,BV$7&lt;=$K59),(($D59-$O59)/$N59),0))))),(((IF(Data!$C$2&gt;0,(IF(OR(BV$5=Data!$F$2,BV$5=Data!$G$2,(IF(COUNTIF(Data!$A$2:$A$939,BV$7),BV$7=(VLOOKUP(BV$7,Data!$A$2:$A$852,1,FALSE)),0))),"H",IF(AND(BV$7&gt;=$J59,BV$7&lt;=$L59),($D59*$P59/$M59),0))),IF(AND(BV$7&gt;=$J59,BV$7&lt;=$L59),(($D59*$P59)/$M59),0))))))</f>
        <v>H</v>
      </c>
      <c r="BW60" s="37" t="str">
        <f>IF(BW$7&gt;$L59,(((IF(Data!$C$2&gt;0,(IF(OR(BW$5=Data!$F$2,BW$5=Data!$G$2,(IF(COUNTIF(Data!$A$2:$A$939,BW$7),BW$7=(VLOOKUP(BW$7,Data!$A$2:$A$852,1,FALSE)),0))),"H",IF(AND(BW$7&gt;=$J59,BW$7&lt;=$K59),($D59*(1-$P59)/$N59),0))),IF(AND(BW$7&gt;=$J59,BW$7&lt;=$K59),(($D59-$O59)/$N59),0))))),(((IF(Data!$C$2&gt;0,(IF(OR(BW$5=Data!$F$2,BW$5=Data!$G$2,(IF(COUNTIF(Data!$A$2:$A$939,BW$7),BW$7=(VLOOKUP(BW$7,Data!$A$2:$A$852,1,FALSE)),0))),"H",IF(AND(BW$7&gt;=$J59,BW$7&lt;=$L59),($D59*$P59/$M59),0))),IF(AND(BW$7&gt;=$J59,BW$7&lt;=$L59),(($D59*$P59)/$M59),0))))))</f>
        <v>H</v>
      </c>
      <c r="BX60" s="37">
        <f>IF(BX$7&gt;$L59,(((IF(Data!$C$2&gt;0,(IF(OR(BX$5=Data!$F$2,BX$5=Data!$G$2,(IF(COUNTIF(Data!$A$2:$A$939,BX$7),BX$7=(VLOOKUP(BX$7,Data!$A$2:$A$852,1,FALSE)),0))),"H",IF(AND(BX$7&gt;=$J59,BX$7&lt;=$K59),($D59*(1-$P59)/$N59),0))),IF(AND(BX$7&gt;=$J59,BX$7&lt;=$K59),(($D59-$O59)/$N59),0))))),(((IF(Data!$C$2&gt;0,(IF(OR(BX$5=Data!$F$2,BX$5=Data!$G$2,(IF(COUNTIF(Data!$A$2:$A$939,BX$7),BX$7=(VLOOKUP(BX$7,Data!$A$2:$A$852,1,FALSE)),0))),"H",IF(AND(BX$7&gt;=$J59,BX$7&lt;=$L59),($D59*$P59/$M59),0))),IF(AND(BX$7&gt;=$J59,BX$7&lt;=$L59),(($D59*$P59)/$M59),0))))))</f>
        <v>0</v>
      </c>
      <c r="BY60" s="37">
        <f>IF(BY$7&gt;$L59,(((IF(Data!$C$2&gt;0,(IF(OR(BY$5=Data!$F$2,BY$5=Data!$G$2,(IF(COUNTIF(Data!$A$2:$A$939,BY$7),BY$7=(VLOOKUP(BY$7,Data!$A$2:$A$852,1,FALSE)),0))),"H",IF(AND(BY$7&gt;=$J59,BY$7&lt;=$K59),($D59*(1-$P59)/$N59),0))),IF(AND(BY$7&gt;=$J59,BY$7&lt;=$K59),(($D59-$O59)/$N59),0))))),(((IF(Data!$C$2&gt;0,(IF(OR(BY$5=Data!$F$2,BY$5=Data!$G$2,(IF(COUNTIF(Data!$A$2:$A$939,BY$7),BY$7=(VLOOKUP(BY$7,Data!$A$2:$A$852,1,FALSE)),0))),"H",IF(AND(BY$7&gt;=$J59,BY$7&lt;=$L59),($D59*$P59/$M59),0))),IF(AND(BY$7&gt;=$J59,BY$7&lt;=$L59),(($D59*$P59)/$M59),0))))))</f>
        <v>0</v>
      </c>
      <c r="BZ60" s="37">
        <f>IF(BZ$7&gt;$L59,(((IF(Data!$C$2&gt;0,(IF(OR(BZ$5=Data!$F$2,BZ$5=Data!$G$2,(IF(COUNTIF(Data!$A$2:$A$939,BZ$7),BZ$7=(VLOOKUP(BZ$7,Data!$A$2:$A$852,1,FALSE)),0))),"H",IF(AND(BZ$7&gt;=$J59,BZ$7&lt;=$K59),($D59*(1-$P59)/$N59),0))),IF(AND(BZ$7&gt;=$J59,BZ$7&lt;=$K59),(($D59-$O59)/$N59),0))))),(((IF(Data!$C$2&gt;0,(IF(OR(BZ$5=Data!$F$2,BZ$5=Data!$G$2,(IF(COUNTIF(Data!$A$2:$A$939,BZ$7),BZ$7=(VLOOKUP(BZ$7,Data!$A$2:$A$852,1,FALSE)),0))),"H",IF(AND(BZ$7&gt;=$J59,BZ$7&lt;=$L59),($D59*$P59/$M59),0))),IF(AND(BZ$7&gt;=$J59,BZ$7&lt;=$L59),(($D59*$P59)/$M59),0))))))</f>
        <v>0</v>
      </c>
      <c r="CA60" s="37">
        <f>IF(CA$7&gt;$L59,(((IF(Data!$C$2&gt;0,(IF(OR(CA$5=Data!$F$2,CA$5=Data!$G$2,(IF(COUNTIF(Data!$A$2:$A$939,CA$7),CA$7=(VLOOKUP(CA$7,Data!$A$2:$A$852,1,FALSE)),0))),"H",IF(AND(CA$7&gt;=$J59,CA$7&lt;=$K59),($D59*(1-$P59)/$N59),0))),IF(AND(CA$7&gt;=$J59,CA$7&lt;=$K59),(($D59-$O59)/$N59),0))))),(((IF(Data!$C$2&gt;0,(IF(OR(CA$5=Data!$F$2,CA$5=Data!$G$2,(IF(COUNTIF(Data!$A$2:$A$939,CA$7),CA$7=(VLOOKUP(CA$7,Data!$A$2:$A$852,1,FALSE)),0))),"H",IF(AND(CA$7&gt;=$J59,CA$7&lt;=$L59),($D59*$P59/$M59),0))),IF(AND(CA$7&gt;=$J59,CA$7&lt;=$L59),(($D59*$P59)/$M59),0))))))</f>
        <v>0</v>
      </c>
      <c r="CB60" s="37">
        <f>IF(CB$7&gt;$L59,(((IF(Data!$C$2&gt;0,(IF(OR(CB$5=Data!$F$2,CB$5=Data!$G$2,(IF(COUNTIF(Data!$A$2:$A$939,CB$7),CB$7=(VLOOKUP(CB$7,Data!$A$2:$A$852,1,FALSE)),0))),"H",IF(AND(CB$7&gt;=$J59,CB$7&lt;=$K59),($D59*(1-$P59)/$N59),0))),IF(AND(CB$7&gt;=$J59,CB$7&lt;=$K59),(($D59-$O59)/$N59),0))))),(((IF(Data!$C$2&gt;0,(IF(OR(CB$5=Data!$F$2,CB$5=Data!$G$2,(IF(COUNTIF(Data!$A$2:$A$939,CB$7),CB$7=(VLOOKUP(CB$7,Data!$A$2:$A$852,1,FALSE)),0))),"H",IF(AND(CB$7&gt;=$J59,CB$7&lt;=$L59),($D59*$P59/$M59),0))),IF(AND(CB$7&gt;=$J59,CB$7&lt;=$L59),(($D59*$P59)/$M59),0))))))</f>
        <v>0</v>
      </c>
      <c r="CC60" s="37" t="str">
        <f>IF(CC$7&gt;$L59,(((IF(Data!$C$2&gt;0,(IF(OR(CC$5=Data!$F$2,CC$5=Data!$G$2,(IF(COUNTIF(Data!$A$2:$A$939,CC$7),CC$7=(VLOOKUP(CC$7,Data!$A$2:$A$852,1,FALSE)),0))),"H",IF(AND(CC$7&gt;=$J59,CC$7&lt;=$K59),($D59*(1-$P59)/$N59),0))),IF(AND(CC$7&gt;=$J59,CC$7&lt;=$K59),(($D59-$O59)/$N59),0))))),(((IF(Data!$C$2&gt;0,(IF(OR(CC$5=Data!$F$2,CC$5=Data!$G$2,(IF(COUNTIF(Data!$A$2:$A$939,CC$7),CC$7=(VLOOKUP(CC$7,Data!$A$2:$A$852,1,FALSE)),0))),"H",IF(AND(CC$7&gt;=$J59,CC$7&lt;=$L59),($D59*$P59/$M59),0))),IF(AND(CC$7&gt;=$J59,CC$7&lt;=$L59),(($D59*$P59)/$M59),0))))))</f>
        <v>H</v>
      </c>
      <c r="CD60" s="37" t="str">
        <f>IF(CD$7&gt;$L59,(((IF(Data!$C$2&gt;0,(IF(OR(CD$5=Data!$F$2,CD$5=Data!$G$2,(IF(COUNTIF(Data!$A$2:$A$939,CD$7),CD$7=(VLOOKUP(CD$7,Data!$A$2:$A$852,1,FALSE)),0))),"H",IF(AND(CD$7&gt;=$J59,CD$7&lt;=$K59),($D59*(1-$P59)/$N59),0))),IF(AND(CD$7&gt;=$J59,CD$7&lt;=$K59),(($D59-$O59)/$N59),0))))),(((IF(Data!$C$2&gt;0,(IF(OR(CD$5=Data!$F$2,CD$5=Data!$G$2,(IF(COUNTIF(Data!$A$2:$A$939,CD$7),CD$7=(VLOOKUP(CD$7,Data!$A$2:$A$852,1,FALSE)),0))),"H",IF(AND(CD$7&gt;=$J59,CD$7&lt;=$L59),($D59*$P59/$M59),0))),IF(AND(CD$7&gt;=$J59,CD$7&lt;=$L59),(($D59*$P59)/$M59),0))))))</f>
        <v>H</v>
      </c>
      <c r="CE60" s="37">
        <f>IF(CE$7&gt;$L59,(((IF(Data!$C$2&gt;0,(IF(OR(CE$5=Data!$F$2,CE$5=Data!$G$2,(IF(COUNTIF(Data!$A$2:$A$939,CE$7),CE$7=(VLOOKUP(CE$7,Data!$A$2:$A$852,1,FALSE)),0))),"H",IF(AND(CE$7&gt;=$J59,CE$7&lt;=$K59),($D59*(1-$P59)/$N59),0))),IF(AND(CE$7&gt;=$J59,CE$7&lt;=$K59),(($D59-$O59)/$N59),0))))),(((IF(Data!$C$2&gt;0,(IF(OR(CE$5=Data!$F$2,CE$5=Data!$G$2,(IF(COUNTIF(Data!$A$2:$A$939,CE$7),CE$7=(VLOOKUP(CE$7,Data!$A$2:$A$852,1,FALSE)),0))),"H",IF(AND(CE$7&gt;=$J59,CE$7&lt;=$L59),($D59*$P59/$M59),0))),IF(AND(CE$7&gt;=$J59,CE$7&lt;=$L59),(($D59*$P59)/$M59),0))))))</f>
        <v>0</v>
      </c>
      <c r="CF60" s="37">
        <f>IF(CF$7&gt;$L59,(((IF(Data!$C$2&gt;0,(IF(OR(CF$5=Data!$F$2,CF$5=Data!$G$2,(IF(COUNTIF(Data!$A$2:$A$939,CF$7),CF$7=(VLOOKUP(CF$7,Data!$A$2:$A$852,1,FALSE)),0))),"H",IF(AND(CF$7&gt;=$J59,CF$7&lt;=$K59),($D59*(1-$P59)/$N59),0))),IF(AND(CF$7&gt;=$J59,CF$7&lt;=$K59),(($D59-$O59)/$N59),0))))),(((IF(Data!$C$2&gt;0,(IF(OR(CF$5=Data!$F$2,CF$5=Data!$G$2,(IF(COUNTIF(Data!$A$2:$A$939,CF$7),CF$7=(VLOOKUP(CF$7,Data!$A$2:$A$852,1,FALSE)),0))),"H",IF(AND(CF$7&gt;=$J59,CF$7&lt;=$L59),($D59*$P59/$M59),0))),IF(AND(CF$7&gt;=$J59,CF$7&lt;=$L59),(($D59*$P59)/$M59),0))))))</f>
        <v>0</v>
      </c>
      <c r="CG60" s="37">
        <f>IF(CG$7&gt;$L59,(((IF(Data!$C$2&gt;0,(IF(OR(CG$5=Data!$F$2,CG$5=Data!$G$2,(IF(COUNTIF(Data!$A$2:$A$939,CG$7),CG$7=(VLOOKUP(CG$7,Data!$A$2:$A$852,1,FALSE)),0))),"H",IF(AND(CG$7&gt;=$J59,CG$7&lt;=$K59),($D59*(1-$P59)/$N59),0))),IF(AND(CG$7&gt;=$J59,CG$7&lt;=$K59),(($D59-$O59)/$N59),0))))),(((IF(Data!$C$2&gt;0,(IF(OR(CG$5=Data!$F$2,CG$5=Data!$G$2,(IF(COUNTIF(Data!$A$2:$A$939,CG$7),CG$7=(VLOOKUP(CG$7,Data!$A$2:$A$852,1,FALSE)),0))),"H",IF(AND(CG$7&gt;=$J59,CG$7&lt;=$L59),($D59*$P59/$M59),0))),IF(AND(CG$7&gt;=$J59,CG$7&lt;=$L59),(($D59*$P59)/$M59),0))))))</f>
        <v>0</v>
      </c>
      <c r="CH60" s="37">
        <f>IF(CH$7&gt;$L59,(((IF(Data!$C$2&gt;0,(IF(OR(CH$5=Data!$F$2,CH$5=Data!$G$2,(IF(COUNTIF(Data!$A$2:$A$939,CH$7),CH$7=(VLOOKUP(CH$7,Data!$A$2:$A$852,1,FALSE)),0))),"H",IF(AND(CH$7&gt;=$J59,CH$7&lt;=$K59),($D59*(1-$P59)/$N59),0))),IF(AND(CH$7&gt;=$J59,CH$7&lt;=$K59),(($D59-$O59)/$N59),0))))),(((IF(Data!$C$2&gt;0,(IF(OR(CH$5=Data!$F$2,CH$5=Data!$G$2,(IF(COUNTIF(Data!$A$2:$A$939,CH$7),CH$7=(VLOOKUP(CH$7,Data!$A$2:$A$852,1,FALSE)),0))),"H",IF(AND(CH$7&gt;=$J59,CH$7&lt;=$L59),($D59*$P59/$M59),0))),IF(AND(CH$7&gt;=$J59,CH$7&lt;=$L59),(($D59*$P59)/$M59),0))))))</f>
        <v>0</v>
      </c>
      <c r="CI60" s="37">
        <f>IF(CI$7&gt;$L59,(((IF(Data!$C$2&gt;0,(IF(OR(CI$5=Data!$F$2,CI$5=Data!$G$2,(IF(COUNTIF(Data!$A$2:$A$939,CI$7),CI$7=(VLOOKUP(CI$7,Data!$A$2:$A$852,1,FALSE)),0))),"H",IF(AND(CI$7&gt;=$J59,CI$7&lt;=$K59),($D59*(1-$P59)/$N59),0))),IF(AND(CI$7&gt;=$J59,CI$7&lt;=$K59),(($D59-$O59)/$N59),0))))),(((IF(Data!$C$2&gt;0,(IF(OR(CI$5=Data!$F$2,CI$5=Data!$G$2,(IF(COUNTIF(Data!$A$2:$A$939,CI$7),CI$7=(VLOOKUP(CI$7,Data!$A$2:$A$852,1,FALSE)),0))),"H",IF(AND(CI$7&gt;=$J59,CI$7&lt;=$L59),($D59*$P59/$M59),0))),IF(AND(CI$7&gt;=$J59,CI$7&lt;=$L59),(($D59*$P59)/$M59),0))))))</f>
        <v>0</v>
      </c>
      <c r="CJ60" s="37" t="str">
        <f>IF(CJ$7&gt;$L59,(((IF(Data!$C$2&gt;0,(IF(OR(CJ$5=Data!$F$2,CJ$5=Data!$G$2,(IF(COUNTIF(Data!$A$2:$A$939,CJ$7),CJ$7=(VLOOKUP(CJ$7,Data!$A$2:$A$852,1,FALSE)),0))),"H",IF(AND(CJ$7&gt;=$J59,CJ$7&lt;=$K59),($D59*(1-$P59)/$N59),0))),IF(AND(CJ$7&gt;=$J59,CJ$7&lt;=$K59),(($D59-$O59)/$N59),0))))),(((IF(Data!$C$2&gt;0,(IF(OR(CJ$5=Data!$F$2,CJ$5=Data!$G$2,(IF(COUNTIF(Data!$A$2:$A$939,CJ$7),CJ$7=(VLOOKUP(CJ$7,Data!$A$2:$A$852,1,FALSE)),0))),"H",IF(AND(CJ$7&gt;=$J59,CJ$7&lt;=$L59),($D59*$P59/$M59),0))),IF(AND(CJ$7&gt;=$J59,CJ$7&lt;=$L59),(($D59*$P59)/$M59),0))))))</f>
        <v>H</v>
      </c>
      <c r="CK60" s="37" t="str">
        <f>IF(CK$7&gt;$L59,(((IF(Data!$C$2&gt;0,(IF(OR(CK$5=Data!$F$2,CK$5=Data!$G$2,(IF(COUNTIF(Data!$A$2:$A$939,CK$7),CK$7=(VLOOKUP(CK$7,Data!$A$2:$A$852,1,FALSE)),0))),"H",IF(AND(CK$7&gt;=$J59,CK$7&lt;=$K59),($D59*(1-$P59)/$N59),0))),IF(AND(CK$7&gt;=$J59,CK$7&lt;=$K59),(($D59-$O59)/$N59),0))))),(((IF(Data!$C$2&gt;0,(IF(OR(CK$5=Data!$F$2,CK$5=Data!$G$2,(IF(COUNTIF(Data!$A$2:$A$939,CK$7),CK$7=(VLOOKUP(CK$7,Data!$A$2:$A$852,1,FALSE)),0))),"H",IF(AND(CK$7&gt;=$J59,CK$7&lt;=$L59),($D59*$P59/$M59),0))),IF(AND(CK$7&gt;=$J59,CK$7&lt;=$L59),(($D59*$P59)/$M59),0))))))</f>
        <v>H</v>
      </c>
      <c r="CL60" s="37">
        <f>IF(CL$7&gt;$L59,(((IF(Data!$C$2&gt;0,(IF(OR(CL$5=Data!$F$2,CL$5=Data!$G$2,(IF(COUNTIF(Data!$A$2:$A$939,CL$7),CL$7=(VLOOKUP(CL$7,Data!$A$2:$A$852,1,FALSE)),0))),"H",IF(AND(CL$7&gt;=$J59,CL$7&lt;=$K59),($D59*(1-$P59)/$N59),0))),IF(AND(CL$7&gt;=$J59,CL$7&lt;=$K59),(($D59-$O59)/$N59),0))))),(((IF(Data!$C$2&gt;0,(IF(OR(CL$5=Data!$F$2,CL$5=Data!$G$2,(IF(COUNTIF(Data!$A$2:$A$939,CL$7),CL$7=(VLOOKUP(CL$7,Data!$A$2:$A$852,1,FALSE)),0))),"H",IF(AND(CL$7&gt;=$J59,CL$7&lt;=$L59),($D59*$P59/$M59),0))),IF(AND(CL$7&gt;=$J59,CL$7&lt;=$L59),(($D59*$P59)/$M59),0))))))</f>
        <v>0</v>
      </c>
      <c r="CM60" s="37">
        <f>IF(CM$7&gt;$L59,(((IF(Data!$C$2&gt;0,(IF(OR(CM$5=Data!$F$2,CM$5=Data!$G$2,(IF(COUNTIF(Data!$A$2:$A$939,CM$7),CM$7=(VLOOKUP(CM$7,Data!$A$2:$A$852,1,FALSE)),0))),"H",IF(AND(CM$7&gt;=$J59,CM$7&lt;=$K59),($D59*(1-$P59)/$N59),0))),IF(AND(CM$7&gt;=$J59,CM$7&lt;=$K59),(($D59-$O59)/$N59),0))))),(((IF(Data!$C$2&gt;0,(IF(OR(CM$5=Data!$F$2,CM$5=Data!$G$2,(IF(COUNTIF(Data!$A$2:$A$939,CM$7),CM$7=(VLOOKUP(CM$7,Data!$A$2:$A$852,1,FALSE)),0))),"H",IF(AND(CM$7&gt;=$J59,CM$7&lt;=$L59),($D59*$P59/$M59),0))),IF(AND(CM$7&gt;=$J59,CM$7&lt;=$L59),(($D59*$P59)/$M59),0))))))</f>
        <v>0</v>
      </c>
      <c r="CN60" s="37">
        <f>IF(CN$7&gt;$L59,(((IF(Data!$C$2&gt;0,(IF(OR(CN$5=Data!$F$2,CN$5=Data!$G$2,(IF(COUNTIF(Data!$A$2:$A$939,CN$7),CN$7=(VLOOKUP(CN$7,Data!$A$2:$A$852,1,FALSE)),0))),"H",IF(AND(CN$7&gt;=$J59,CN$7&lt;=$K59),($D59*(1-$P59)/$N59),0))),IF(AND(CN$7&gt;=$J59,CN$7&lt;=$K59),(($D59-$O59)/$N59),0))))),(((IF(Data!$C$2&gt;0,(IF(OR(CN$5=Data!$F$2,CN$5=Data!$G$2,(IF(COUNTIF(Data!$A$2:$A$939,CN$7),CN$7=(VLOOKUP(CN$7,Data!$A$2:$A$852,1,FALSE)),0))),"H",IF(AND(CN$7&gt;=$J59,CN$7&lt;=$L59),($D59*$P59/$M59),0))),IF(AND(CN$7&gt;=$J59,CN$7&lt;=$L59),(($D59*$P59)/$M59),0))))))</f>
        <v>0</v>
      </c>
      <c r="CO60" s="37">
        <f>IF(CO$7&gt;$L59,(((IF(Data!$C$2&gt;0,(IF(OR(CO$5=Data!$F$2,CO$5=Data!$G$2,(IF(COUNTIF(Data!$A$2:$A$939,CO$7),CO$7=(VLOOKUP(CO$7,Data!$A$2:$A$852,1,FALSE)),0))),"H",IF(AND(CO$7&gt;=$J59,CO$7&lt;=$K59),($D59*(1-$P59)/$N59),0))),IF(AND(CO$7&gt;=$J59,CO$7&lt;=$K59),(($D59-$O59)/$N59),0))))),(((IF(Data!$C$2&gt;0,(IF(OR(CO$5=Data!$F$2,CO$5=Data!$G$2,(IF(COUNTIF(Data!$A$2:$A$939,CO$7),CO$7=(VLOOKUP(CO$7,Data!$A$2:$A$852,1,FALSE)),0))),"H",IF(AND(CO$7&gt;=$J59,CO$7&lt;=$L59),($D59*$P59/$M59),0))),IF(AND(CO$7&gt;=$J59,CO$7&lt;=$L59),(($D59*$P59)/$M59),0))))))</f>
        <v>0</v>
      </c>
      <c r="CP60" s="37">
        <f>IF(CP$7&gt;$L59,(((IF(Data!$C$2&gt;0,(IF(OR(CP$5=Data!$F$2,CP$5=Data!$G$2,(IF(COUNTIF(Data!$A$2:$A$939,CP$7),CP$7=(VLOOKUP(CP$7,Data!$A$2:$A$852,1,FALSE)),0))),"H",IF(AND(CP$7&gt;=$J59,CP$7&lt;=$K59),($D59*(1-$P59)/$N59),0))),IF(AND(CP$7&gt;=$J59,CP$7&lt;=$K59),(($D59-$O59)/$N59),0))))),(((IF(Data!$C$2&gt;0,(IF(OR(CP$5=Data!$F$2,CP$5=Data!$G$2,(IF(COUNTIF(Data!$A$2:$A$939,CP$7),CP$7=(VLOOKUP(CP$7,Data!$A$2:$A$852,1,FALSE)),0))),"H",IF(AND(CP$7&gt;=$J59,CP$7&lt;=$L59),($D59*$P59/$M59),0))),IF(AND(CP$7&gt;=$J59,CP$7&lt;=$L59),(($D59*$P59)/$M59),0))))))</f>
        <v>0</v>
      </c>
      <c r="CQ60" s="37" t="str">
        <f>IF(CQ$7&gt;$L59,(((IF(Data!$C$2&gt;0,(IF(OR(CQ$5=Data!$F$2,CQ$5=Data!$G$2,(IF(COUNTIF(Data!$A$2:$A$939,CQ$7),CQ$7=(VLOOKUP(CQ$7,Data!$A$2:$A$852,1,FALSE)),0))),"H",IF(AND(CQ$7&gt;=$J59,CQ$7&lt;=$K59),($D59*(1-$P59)/$N59),0))),IF(AND(CQ$7&gt;=$J59,CQ$7&lt;=$K59),(($D59-$O59)/$N59),0))))),(((IF(Data!$C$2&gt;0,(IF(OR(CQ$5=Data!$F$2,CQ$5=Data!$G$2,(IF(COUNTIF(Data!$A$2:$A$939,CQ$7),CQ$7=(VLOOKUP(CQ$7,Data!$A$2:$A$852,1,FALSE)),0))),"H",IF(AND(CQ$7&gt;=$J59,CQ$7&lt;=$L59),($D59*$P59/$M59),0))),IF(AND(CQ$7&gt;=$J59,CQ$7&lt;=$L59),(($D59*$P59)/$M59),0))))))</f>
        <v>H</v>
      </c>
      <c r="CR60" s="37" t="str">
        <f>IF(CR$7&gt;$L59,(((IF(Data!$C$2&gt;0,(IF(OR(CR$5=Data!$F$2,CR$5=Data!$G$2,(IF(COUNTIF(Data!$A$2:$A$939,CR$7),CR$7=(VLOOKUP(CR$7,Data!$A$2:$A$852,1,FALSE)),0))),"H",IF(AND(CR$7&gt;=$J59,CR$7&lt;=$K59),($D59*(1-$P59)/$N59),0))),IF(AND(CR$7&gt;=$J59,CR$7&lt;=$K59),(($D59-$O59)/$N59),0))))),(((IF(Data!$C$2&gt;0,(IF(OR(CR$5=Data!$F$2,CR$5=Data!$G$2,(IF(COUNTIF(Data!$A$2:$A$939,CR$7),CR$7=(VLOOKUP(CR$7,Data!$A$2:$A$852,1,FALSE)),0))),"H",IF(AND(CR$7&gt;=$J59,CR$7&lt;=$L59),($D59*$P59/$M59),0))),IF(AND(CR$7&gt;=$J59,CR$7&lt;=$L59),(($D59*$P59)/$M59),0))))))</f>
        <v>H</v>
      </c>
      <c r="CS60" s="37">
        <f>IF(CS$7&gt;$L59,(((IF(Data!$C$2&gt;0,(IF(OR(CS$5=Data!$F$2,CS$5=Data!$G$2,(IF(COUNTIF(Data!$A$2:$A$939,CS$7),CS$7=(VLOOKUP(CS$7,Data!$A$2:$A$852,1,FALSE)),0))),"H",IF(AND(CS$7&gt;=$J59,CS$7&lt;=$K59),($D59*(1-$P59)/$N59),0))),IF(AND(CS$7&gt;=$J59,CS$7&lt;=$K59),(($D59-$O59)/$N59),0))))),(((IF(Data!$C$2&gt;0,(IF(OR(CS$5=Data!$F$2,CS$5=Data!$G$2,(IF(COUNTIF(Data!$A$2:$A$939,CS$7),CS$7=(VLOOKUP(CS$7,Data!$A$2:$A$852,1,FALSE)),0))),"H",IF(AND(CS$7&gt;=$J59,CS$7&lt;=$L59),($D59*$P59/$M59),0))),IF(AND(CS$7&gt;=$J59,CS$7&lt;=$L59),(($D59*$P59)/$M59),0))))))</f>
        <v>0</v>
      </c>
      <c r="CT60" s="37">
        <f>IF(CT$7&gt;$L59,(((IF(Data!$C$2&gt;0,(IF(OR(CT$5=Data!$F$2,CT$5=Data!$G$2,(IF(COUNTIF(Data!$A$2:$A$939,CT$7),CT$7=(VLOOKUP(CT$7,Data!$A$2:$A$852,1,FALSE)),0))),"H",IF(AND(CT$7&gt;=$J59,CT$7&lt;=$K59),($D59*(1-$P59)/$N59),0))),IF(AND(CT$7&gt;=$J59,CT$7&lt;=$K59),(($D59-$O59)/$N59),0))))),(((IF(Data!$C$2&gt;0,(IF(OR(CT$5=Data!$F$2,CT$5=Data!$G$2,(IF(COUNTIF(Data!$A$2:$A$939,CT$7),CT$7=(VLOOKUP(CT$7,Data!$A$2:$A$852,1,FALSE)),0))),"H",IF(AND(CT$7&gt;=$J59,CT$7&lt;=$L59),($D59*$P59/$M59),0))),IF(AND(CT$7&gt;=$J59,CT$7&lt;=$L59),(($D59*$P59)/$M59),0))))))</f>
        <v>0</v>
      </c>
      <c r="CU60" s="37">
        <f>IF(CU$7&gt;$L59,(((IF(Data!$C$2&gt;0,(IF(OR(CU$5=Data!$F$2,CU$5=Data!$G$2,(IF(COUNTIF(Data!$A$2:$A$939,CU$7),CU$7=(VLOOKUP(CU$7,Data!$A$2:$A$852,1,FALSE)),0))),"H",IF(AND(CU$7&gt;=$J59,CU$7&lt;=$K59),($D59*(1-$P59)/$N59),0))),IF(AND(CU$7&gt;=$J59,CU$7&lt;=$K59),(($D59-$O59)/$N59),0))))),(((IF(Data!$C$2&gt;0,(IF(OR(CU$5=Data!$F$2,CU$5=Data!$G$2,(IF(COUNTIF(Data!$A$2:$A$939,CU$7),CU$7=(VLOOKUP(CU$7,Data!$A$2:$A$852,1,FALSE)),0))),"H",IF(AND(CU$7&gt;=$J59,CU$7&lt;=$L59),($D59*$P59/$M59),0))),IF(AND(CU$7&gt;=$J59,CU$7&lt;=$L59),(($D59*$P59)/$M59),0))))))</f>
        <v>0</v>
      </c>
      <c r="CV60" s="37">
        <f>IF(CV$7&gt;$L59,(((IF(Data!$C$2&gt;0,(IF(OR(CV$5=Data!$F$2,CV$5=Data!$G$2,(IF(COUNTIF(Data!$A$2:$A$939,CV$7),CV$7=(VLOOKUP(CV$7,Data!$A$2:$A$852,1,FALSE)),0))),"H",IF(AND(CV$7&gt;=$J59,CV$7&lt;=$K59),($D59*(1-$P59)/$N59),0))),IF(AND(CV$7&gt;=$J59,CV$7&lt;=$K59),(($D59-$O59)/$N59),0))))),(((IF(Data!$C$2&gt;0,(IF(OR(CV$5=Data!$F$2,CV$5=Data!$G$2,(IF(COUNTIF(Data!$A$2:$A$939,CV$7),CV$7=(VLOOKUP(CV$7,Data!$A$2:$A$852,1,FALSE)),0))),"H",IF(AND(CV$7&gt;=$J59,CV$7&lt;=$L59),($D59*$P59/$M59),0))),IF(AND(CV$7&gt;=$J59,CV$7&lt;=$L59),(($D59*$P59)/$M59),0))))))</f>
        <v>0</v>
      </c>
      <c r="CW60" s="37">
        <f>IF(CW$7&gt;$L59,(((IF(Data!$C$2&gt;0,(IF(OR(CW$5=Data!$F$2,CW$5=Data!$G$2,(IF(COUNTIF(Data!$A$2:$A$939,CW$7),CW$7=(VLOOKUP(CW$7,Data!$A$2:$A$852,1,FALSE)),0))),"H",IF(AND(CW$7&gt;=$J59,CW$7&lt;=$K59),($D59*(1-$P59)/$N59),0))),IF(AND(CW$7&gt;=$J59,CW$7&lt;=$K59),(($D59-$O59)/$N59),0))))),(((IF(Data!$C$2&gt;0,(IF(OR(CW$5=Data!$F$2,CW$5=Data!$G$2,(IF(COUNTIF(Data!$A$2:$A$939,CW$7),CW$7=(VLOOKUP(CW$7,Data!$A$2:$A$852,1,FALSE)),0))),"H",IF(AND(CW$7&gt;=$J59,CW$7&lt;=$L59),($D59*$P59/$M59),0))),IF(AND(CW$7&gt;=$J59,CW$7&lt;=$L59),(($D59*$P59)/$M59),0))))))</f>
        <v>0</v>
      </c>
      <c r="CX60" s="37" t="str">
        <f>IF(CX$7&gt;$L59,(((IF(Data!$C$2&gt;0,(IF(OR(CX$5=Data!$F$2,CX$5=Data!$G$2,(IF(COUNTIF(Data!$A$2:$A$939,CX$7),CX$7=(VLOOKUP(CX$7,Data!$A$2:$A$852,1,FALSE)),0))),"H",IF(AND(CX$7&gt;=$J59,CX$7&lt;=$K59),($D59*(1-$P59)/$N59),0))),IF(AND(CX$7&gt;=$J59,CX$7&lt;=$K59),(($D59-$O59)/$N59),0))))),(((IF(Data!$C$2&gt;0,(IF(OR(CX$5=Data!$F$2,CX$5=Data!$G$2,(IF(COUNTIF(Data!$A$2:$A$939,CX$7),CX$7=(VLOOKUP(CX$7,Data!$A$2:$A$852,1,FALSE)),0))),"H",IF(AND(CX$7&gt;=$J59,CX$7&lt;=$L59),($D59*$P59/$M59),0))),IF(AND(CX$7&gt;=$J59,CX$7&lt;=$L59),(($D59*$P59)/$M59),0))))))</f>
        <v>H</v>
      </c>
      <c r="CY60" s="37" t="str">
        <f>IF(CY$7&gt;$L59,(((IF(Data!$C$2&gt;0,(IF(OR(CY$5=Data!$F$2,CY$5=Data!$G$2,(IF(COUNTIF(Data!$A$2:$A$939,CY$7),CY$7=(VLOOKUP(CY$7,Data!$A$2:$A$852,1,FALSE)),0))),"H",IF(AND(CY$7&gt;=$J59,CY$7&lt;=$K59),($D59*(1-$P59)/$N59),0))),IF(AND(CY$7&gt;=$J59,CY$7&lt;=$K59),(($D59-$O59)/$N59),0))))),(((IF(Data!$C$2&gt;0,(IF(OR(CY$5=Data!$F$2,CY$5=Data!$G$2,(IF(COUNTIF(Data!$A$2:$A$939,CY$7),CY$7=(VLOOKUP(CY$7,Data!$A$2:$A$852,1,FALSE)),0))),"H",IF(AND(CY$7&gt;=$J59,CY$7&lt;=$L59),($D59*$P59/$M59),0))),IF(AND(CY$7&gt;=$J59,CY$7&lt;=$L59),(($D59*$P59)/$M59),0))))))</f>
        <v>H</v>
      </c>
      <c r="CZ60" s="37">
        <f>IF(CZ$7&gt;$L59,(((IF(Data!$C$2&gt;0,(IF(OR(CZ$5=Data!$F$2,CZ$5=Data!$G$2,(IF(COUNTIF(Data!$A$2:$A$939,CZ$7),CZ$7=(VLOOKUP(CZ$7,Data!$A$2:$A$852,1,FALSE)),0))),"H",IF(AND(CZ$7&gt;=$J59,CZ$7&lt;=$K59),($D59*(1-$P59)/$N59),0))),IF(AND(CZ$7&gt;=$J59,CZ$7&lt;=$K59),(($D59-$O59)/$N59),0))))),(((IF(Data!$C$2&gt;0,(IF(OR(CZ$5=Data!$F$2,CZ$5=Data!$G$2,(IF(COUNTIF(Data!$A$2:$A$939,CZ$7),CZ$7=(VLOOKUP(CZ$7,Data!$A$2:$A$852,1,FALSE)),0))),"H",IF(AND(CZ$7&gt;=$J59,CZ$7&lt;=$L59),($D59*$P59/$M59),0))),IF(AND(CZ$7&gt;=$J59,CZ$7&lt;=$L59),(($D59*$P59)/$M59),0))))))</f>
        <v>0</v>
      </c>
      <c r="DA60" s="37">
        <f>IF(DA$7&gt;$L59,(((IF(Data!$C$2&gt;0,(IF(OR(DA$5=Data!$F$2,DA$5=Data!$G$2,(IF(COUNTIF(Data!$A$2:$A$939,DA$7),DA$7=(VLOOKUP(DA$7,Data!$A$2:$A$852,1,FALSE)),0))),"H",IF(AND(DA$7&gt;=$J59,DA$7&lt;=$K59),($D59*(1-$P59)/$N59),0))),IF(AND(DA$7&gt;=$J59,DA$7&lt;=$K59),(($D59-$O59)/$N59),0))))),(((IF(Data!$C$2&gt;0,(IF(OR(DA$5=Data!$F$2,DA$5=Data!$G$2,(IF(COUNTIF(Data!$A$2:$A$939,DA$7),DA$7=(VLOOKUP(DA$7,Data!$A$2:$A$852,1,FALSE)),0))),"H",IF(AND(DA$7&gt;=$J59,DA$7&lt;=$L59),($D59*$P59/$M59),0))),IF(AND(DA$7&gt;=$J59,DA$7&lt;=$L59),(($D59*$P59)/$M59),0))))))</f>
        <v>0</v>
      </c>
      <c r="DB60" s="37">
        <f>IF(DB$7&gt;$L59,(((IF(Data!$C$2&gt;0,(IF(OR(DB$5=Data!$F$2,DB$5=Data!$G$2,(IF(COUNTIF(Data!$A$2:$A$939,DB$7),DB$7=(VLOOKUP(DB$7,Data!$A$2:$A$852,1,FALSE)),0))),"H",IF(AND(DB$7&gt;=$J59,DB$7&lt;=$K59),($D59*(1-$P59)/$N59),0))),IF(AND(DB$7&gt;=$J59,DB$7&lt;=$K59),(($D59-$O59)/$N59),0))))),(((IF(Data!$C$2&gt;0,(IF(OR(DB$5=Data!$F$2,DB$5=Data!$G$2,(IF(COUNTIF(Data!$A$2:$A$939,DB$7),DB$7=(VLOOKUP(DB$7,Data!$A$2:$A$852,1,FALSE)),0))),"H",IF(AND(DB$7&gt;=$J59,DB$7&lt;=$L59),($D59*$P59/$M59),0))),IF(AND(DB$7&gt;=$J59,DB$7&lt;=$L59),(($D59*$P59)/$M59),0))))))</f>
        <v>0</v>
      </c>
      <c r="DC60" s="37">
        <f>IF(DC$7&gt;$L59,(((IF(Data!$C$2&gt;0,(IF(OR(DC$5=Data!$F$2,DC$5=Data!$G$2,(IF(COUNTIF(Data!$A$2:$A$939,DC$7),DC$7=(VLOOKUP(DC$7,Data!$A$2:$A$852,1,FALSE)),0))),"H",IF(AND(DC$7&gt;=$J59,DC$7&lt;=$K59),($D59*(1-$P59)/$N59),0))),IF(AND(DC$7&gt;=$J59,DC$7&lt;=$K59),(($D59-$O59)/$N59),0))))),(((IF(Data!$C$2&gt;0,(IF(OR(DC$5=Data!$F$2,DC$5=Data!$G$2,(IF(COUNTIF(Data!$A$2:$A$939,DC$7),DC$7=(VLOOKUP(DC$7,Data!$A$2:$A$852,1,FALSE)),0))),"H",IF(AND(DC$7&gt;=$J59,DC$7&lt;=$L59),($D59*$P59/$M59),0))),IF(AND(DC$7&gt;=$J59,DC$7&lt;=$L59),(($D59*$P59)/$M59),0))))))</f>
        <v>0</v>
      </c>
      <c r="DD60" s="37">
        <f>IF(DD$7&gt;$L59,(((IF(Data!$C$2&gt;0,(IF(OR(DD$5=Data!$F$2,DD$5=Data!$G$2,(IF(COUNTIF(Data!$A$2:$A$939,DD$7),DD$7=(VLOOKUP(DD$7,Data!$A$2:$A$852,1,FALSE)),0))),"H",IF(AND(DD$7&gt;=$J59,DD$7&lt;=$K59),($D59*(1-$P59)/$N59),0))),IF(AND(DD$7&gt;=$J59,DD$7&lt;=$K59),(($D59-$O59)/$N59),0))))),(((IF(Data!$C$2&gt;0,(IF(OR(DD$5=Data!$F$2,DD$5=Data!$G$2,(IF(COUNTIF(Data!$A$2:$A$939,DD$7),DD$7=(VLOOKUP(DD$7,Data!$A$2:$A$852,1,FALSE)),0))),"H",IF(AND(DD$7&gt;=$J59,DD$7&lt;=$L59),($D59*$P59/$M59),0))),IF(AND(DD$7&gt;=$J59,DD$7&lt;=$L59),(($D59*$P59)/$M59),0))))))</f>
        <v>0</v>
      </c>
      <c r="DE60" s="37" t="str">
        <f>IF(DE$7&gt;$L59,(((IF(Data!$C$2&gt;0,(IF(OR(DE$5=Data!$F$2,DE$5=Data!$G$2,(IF(COUNTIF(Data!$A$2:$A$939,DE$7),DE$7=(VLOOKUP(DE$7,Data!$A$2:$A$852,1,FALSE)),0))),"H",IF(AND(DE$7&gt;=$J59,DE$7&lt;=$K59),($D59*(1-$P59)/$N59),0))),IF(AND(DE$7&gt;=$J59,DE$7&lt;=$K59),(($D59-$O59)/$N59),0))))),(((IF(Data!$C$2&gt;0,(IF(OR(DE$5=Data!$F$2,DE$5=Data!$G$2,(IF(COUNTIF(Data!$A$2:$A$939,DE$7),DE$7=(VLOOKUP(DE$7,Data!$A$2:$A$852,1,FALSE)),0))),"H",IF(AND(DE$7&gt;=$J59,DE$7&lt;=$L59),($D59*$P59/$M59),0))),IF(AND(DE$7&gt;=$J59,DE$7&lt;=$L59),(($D59*$P59)/$M59),0))))))</f>
        <v>H</v>
      </c>
      <c r="DF60" s="37" t="str">
        <f>IF(DF$7&gt;$L59,(((IF(Data!$C$2&gt;0,(IF(OR(DF$5=Data!$F$2,DF$5=Data!$G$2,(IF(COUNTIF(Data!$A$2:$A$939,DF$7),DF$7=(VLOOKUP(DF$7,Data!$A$2:$A$852,1,FALSE)),0))),"H",IF(AND(DF$7&gt;=$J59,DF$7&lt;=$K59),($D59*(1-$P59)/$N59),0))),IF(AND(DF$7&gt;=$J59,DF$7&lt;=$K59),(($D59-$O59)/$N59),0))))),(((IF(Data!$C$2&gt;0,(IF(OR(DF$5=Data!$F$2,DF$5=Data!$G$2,(IF(COUNTIF(Data!$A$2:$A$939,DF$7),DF$7=(VLOOKUP(DF$7,Data!$A$2:$A$852,1,FALSE)),0))),"H",IF(AND(DF$7&gt;=$J59,DF$7&lt;=$L59),($D59*$P59/$M59),0))),IF(AND(DF$7&gt;=$J59,DF$7&lt;=$L59),(($D59*$P59)/$M59),0))))))</f>
        <v>H</v>
      </c>
      <c r="DG60" s="37">
        <f>IF(DG$7&gt;$L59,(((IF(Data!$C$2&gt;0,(IF(OR(DG$5=Data!$F$2,DG$5=Data!$G$2,(IF(COUNTIF(Data!$A$2:$A$939,DG$7),DG$7=(VLOOKUP(DG$7,Data!$A$2:$A$852,1,FALSE)),0))),"H",IF(AND(DG$7&gt;=$J59,DG$7&lt;=$K59),($D59*(1-$P59)/$N59),0))),IF(AND(DG$7&gt;=$J59,DG$7&lt;=$K59),(($D59-$O59)/$N59),0))))),(((IF(Data!$C$2&gt;0,(IF(OR(DG$5=Data!$F$2,DG$5=Data!$G$2,(IF(COUNTIF(Data!$A$2:$A$939,DG$7),DG$7=(VLOOKUP(DG$7,Data!$A$2:$A$852,1,FALSE)),0))),"H",IF(AND(DG$7&gt;=$J59,DG$7&lt;=$L59),($D59*$P59/$M59),0))),IF(AND(DG$7&gt;=$J59,DG$7&lt;=$L59),(($D59*$P59)/$M59),0))))))</f>
        <v>0</v>
      </c>
      <c r="DH60" s="37">
        <f>IF(DH$7&gt;$L59,(((IF(Data!$C$2&gt;0,(IF(OR(DH$5=Data!$F$2,DH$5=Data!$G$2,(IF(COUNTIF(Data!$A$2:$A$939,DH$7),DH$7=(VLOOKUP(DH$7,Data!$A$2:$A$852,1,FALSE)),0))),"H",IF(AND(DH$7&gt;=$J59,DH$7&lt;=$K59),($D59*(1-$P59)/$N59),0))),IF(AND(DH$7&gt;=$J59,DH$7&lt;=$K59),(($D59-$O59)/$N59),0))))),(((IF(Data!$C$2&gt;0,(IF(OR(DH$5=Data!$F$2,DH$5=Data!$G$2,(IF(COUNTIF(Data!$A$2:$A$939,DH$7),DH$7=(VLOOKUP(DH$7,Data!$A$2:$A$852,1,FALSE)),0))),"H",IF(AND(DH$7&gt;=$J59,DH$7&lt;=$L59),($D59*$P59/$M59),0))),IF(AND(DH$7&gt;=$J59,DH$7&lt;=$L59),(($D59*$P59)/$M59),0))))))</f>
        <v>0</v>
      </c>
      <c r="DI60" s="37">
        <f>IF(DI$7&gt;$L59,(((IF(Data!$C$2&gt;0,(IF(OR(DI$5=Data!$F$2,DI$5=Data!$G$2,(IF(COUNTIF(Data!$A$2:$A$939,DI$7),DI$7=(VLOOKUP(DI$7,Data!$A$2:$A$852,1,FALSE)),0))),"H",IF(AND(DI$7&gt;=$J59,DI$7&lt;=$K59),($D59*(1-$P59)/$N59),0))),IF(AND(DI$7&gt;=$J59,DI$7&lt;=$K59),(($D59-$O59)/$N59),0))))),(((IF(Data!$C$2&gt;0,(IF(OR(DI$5=Data!$F$2,DI$5=Data!$G$2,(IF(COUNTIF(Data!$A$2:$A$939,DI$7),DI$7=(VLOOKUP(DI$7,Data!$A$2:$A$852,1,FALSE)),0))),"H",IF(AND(DI$7&gt;=$J59,DI$7&lt;=$L59),($D59*$P59/$M59),0))),IF(AND(DI$7&gt;=$J59,DI$7&lt;=$L59),(($D59*$P59)/$M59),0))))))</f>
        <v>0</v>
      </c>
      <c r="DJ60" s="37">
        <f>IF(DJ$7&gt;$L59,(((IF(Data!$C$2&gt;0,(IF(OR(DJ$5=Data!$F$2,DJ$5=Data!$G$2,(IF(COUNTIF(Data!$A$2:$A$939,DJ$7),DJ$7=(VLOOKUP(DJ$7,Data!$A$2:$A$852,1,FALSE)),0))),"H",IF(AND(DJ$7&gt;=$J59,DJ$7&lt;=$K59),($D59*(1-$P59)/$N59),0))),IF(AND(DJ$7&gt;=$J59,DJ$7&lt;=$K59),(($D59-$O59)/$N59),0))))),(((IF(Data!$C$2&gt;0,(IF(OR(DJ$5=Data!$F$2,DJ$5=Data!$G$2,(IF(COUNTIF(Data!$A$2:$A$939,DJ$7),DJ$7=(VLOOKUP(DJ$7,Data!$A$2:$A$852,1,FALSE)),0))),"H",IF(AND(DJ$7&gt;=$J59,DJ$7&lt;=$L59),($D59*$P59/$M59),0))),IF(AND(DJ$7&gt;=$J59,DJ$7&lt;=$L59),(($D59*$P59)/$M59),0))))))</f>
        <v>0</v>
      </c>
      <c r="DK60" s="37">
        <f>IF(DK$7&gt;$L59,(((IF(Data!$C$2&gt;0,(IF(OR(DK$5=Data!$F$2,DK$5=Data!$G$2,(IF(COUNTIF(Data!$A$2:$A$939,DK$7),DK$7=(VLOOKUP(DK$7,Data!$A$2:$A$852,1,FALSE)),0))),"H",IF(AND(DK$7&gt;=$J59,DK$7&lt;=$K59),($D59*(1-$P59)/$N59),0))),IF(AND(DK$7&gt;=$J59,DK$7&lt;=$K59),(($D59-$O59)/$N59),0))))),(((IF(Data!$C$2&gt;0,(IF(OR(DK$5=Data!$F$2,DK$5=Data!$G$2,(IF(COUNTIF(Data!$A$2:$A$939,DK$7),DK$7=(VLOOKUP(DK$7,Data!$A$2:$A$852,1,FALSE)),0))),"H",IF(AND(DK$7&gt;=$J59,DK$7&lt;=$L59),($D59*$P59/$M59),0))),IF(AND(DK$7&gt;=$J59,DK$7&lt;=$L59),(($D59*$P59)/$M59),0))))))</f>
        <v>0</v>
      </c>
      <c r="DL60" s="37" t="str">
        <f>IF(DL$7&gt;$L59,(((IF(Data!$C$2&gt;0,(IF(OR(DL$5=Data!$F$2,DL$5=Data!$G$2,(IF(COUNTIF(Data!$A$2:$A$939,DL$7),DL$7=(VLOOKUP(DL$7,Data!$A$2:$A$852,1,FALSE)),0))),"H",IF(AND(DL$7&gt;=$J59,DL$7&lt;=$K59),($D59*(1-$P59)/$N59),0))),IF(AND(DL$7&gt;=$J59,DL$7&lt;=$K59),(($D59-$O59)/$N59),0))))),(((IF(Data!$C$2&gt;0,(IF(OR(DL$5=Data!$F$2,DL$5=Data!$G$2,(IF(COUNTIF(Data!$A$2:$A$939,DL$7),DL$7=(VLOOKUP(DL$7,Data!$A$2:$A$852,1,FALSE)),0))),"H",IF(AND(DL$7&gt;=$J59,DL$7&lt;=$L59),($D59*$P59/$M59),0))),IF(AND(DL$7&gt;=$J59,DL$7&lt;=$L59),(($D59*$P59)/$M59),0))))))</f>
        <v>H</v>
      </c>
      <c r="DM60" s="37" t="str">
        <f>IF(DM$7&gt;$L59,(((IF(Data!$C$2&gt;0,(IF(OR(DM$5=Data!$F$2,DM$5=Data!$G$2,(IF(COUNTIF(Data!$A$2:$A$939,DM$7),DM$7=(VLOOKUP(DM$7,Data!$A$2:$A$852,1,FALSE)),0))),"H",IF(AND(DM$7&gt;=$J59,DM$7&lt;=$K59),($D59*(1-$P59)/$N59),0))),IF(AND(DM$7&gt;=$J59,DM$7&lt;=$K59),(($D59-$O59)/$N59),0))))),(((IF(Data!$C$2&gt;0,(IF(OR(DM$5=Data!$F$2,DM$5=Data!$G$2,(IF(COUNTIF(Data!$A$2:$A$939,DM$7),DM$7=(VLOOKUP(DM$7,Data!$A$2:$A$852,1,FALSE)),0))),"H",IF(AND(DM$7&gt;=$J59,DM$7&lt;=$L59),($D59*$P59/$M59),0))),IF(AND(DM$7&gt;=$J59,DM$7&lt;=$L59),(($D59*$P59)/$M59),0))))))</f>
        <v>H</v>
      </c>
      <c r="DN60" s="37">
        <f>IF(DN$7&gt;$L59,(((IF(Data!$C$2&gt;0,(IF(OR(DN$5=Data!$F$2,DN$5=Data!$G$2,(IF(COUNTIF(Data!$A$2:$A$939,DN$7),DN$7=(VLOOKUP(DN$7,Data!$A$2:$A$852,1,FALSE)),0))),"H",IF(AND(DN$7&gt;=$J59,DN$7&lt;=$K59),($D59*(1-$P59)/$N59),0))),IF(AND(DN$7&gt;=$J59,DN$7&lt;=$K59),(($D59-$O59)/$N59),0))))),(((IF(Data!$C$2&gt;0,(IF(OR(DN$5=Data!$F$2,DN$5=Data!$G$2,(IF(COUNTIF(Data!$A$2:$A$939,DN$7),DN$7=(VLOOKUP(DN$7,Data!$A$2:$A$852,1,FALSE)),0))),"H",IF(AND(DN$7&gt;=$J59,DN$7&lt;=$L59),($D59*$P59/$M59),0))),IF(AND(DN$7&gt;=$J59,DN$7&lt;=$L59),(($D59*$P59)/$M59),0))))))</f>
        <v>0</v>
      </c>
      <c r="DO60" s="37">
        <f>IF(DO$7&gt;$L59,(((IF(Data!$C$2&gt;0,(IF(OR(DO$5=Data!$F$2,DO$5=Data!$G$2,(IF(COUNTIF(Data!$A$2:$A$939,DO$7),DO$7=(VLOOKUP(DO$7,Data!$A$2:$A$852,1,FALSE)),0))),"H",IF(AND(DO$7&gt;=$J59,DO$7&lt;=$K59),($D59*(1-$P59)/$N59),0))),IF(AND(DO$7&gt;=$J59,DO$7&lt;=$K59),(($D59-$O59)/$N59),0))))),(((IF(Data!$C$2&gt;0,(IF(OR(DO$5=Data!$F$2,DO$5=Data!$G$2,(IF(COUNTIF(Data!$A$2:$A$939,DO$7),DO$7=(VLOOKUP(DO$7,Data!$A$2:$A$852,1,FALSE)),0))),"H",IF(AND(DO$7&gt;=$J59,DO$7&lt;=$L59),($D59*$P59/$M59),0))),IF(AND(DO$7&gt;=$J59,DO$7&lt;=$L59),(($D59*$P59)/$M59),0))))))</f>
        <v>0</v>
      </c>
      <c r="DP60" s="37">
        <f>IF(DP$7&gt;$L59,(((IF(Data!$C$2&gt;0,(IF(OR(DP$5=Data!$F$2,DP$5=Data!$G$2,(IF(COUNTIF(Data!$A$2:$A$939,DP$7),DP$7=(VLOOKUP(DP$7,Data!$A$2:$A$852,1,FALSE)),0))),"H",IF(AND(DP$7&gt;=$J59,DP$7&lt;=$K59),($D59*(1-$P59)/$N59),0))),IF(AND(DP$7&gt;=$J59,DP$7&lt;=$K59),(($D59-$O59)/$N59),0))))),(((IF(Data!$C$2&gt;0,(IF(OR(DP$5=Data!$F$2,DP$5=Data!$G$2,(IF(COUNTIF(Data!$A$2:$A$939,DP$7),DP$7=(VLOOKUP(DP$7,Data!$A$2:$A$852,1,FALSE)),0))),"H",IF(AND(DP$7&gt;=$J59,DP$7&lt;=$L59),($D59*$P59/$M59),0))),IF(AND(DP$7&gt;=$J59,DP$7&lt;=$L59),(($D59*$P59)/$M59),0))))))</f>
        <v>0</v>
      </c>
      <c r="DQ60" s="37">
        <f>IF(DQ$7&gt;$L59,(((IF(Data!$C$2&gt;0,(IF(OR(DQ$5=Data!$F$2,DQ$5=Data!$G$2,(IF(COUNTIF(Data!$A$2:$A$939,DQ$7),DQ$7=(VLOOKUP(DQ$7,Data!$A$2:$A$852,1,FALSE)),0))),"H",IF(AND(DQ$7&gt;=$J59,DQ$7&lt;=$K59),($D59*(1-$P59)/$N59),0))),IF(AND(DQ$7&gt;=$J59,DQ$7&lt;=$K59),(($D59-$O59)/$N59),0))))),(((IF(Data!$C$2&gt;0,(IF(OR(DQ$5=Data!$F$2,DQ$5=Data!$G$2,(IF(COUNTIF(Data!$A$2:$A$939,DQ$7),DQ$7=(VLOOKUP(DQ$7,Data!$A$2:$A$852,1,FALSE)),0))),"H",IF(AND(DQ$7&gt;=$J59,DQ$7&lt;=$L59),($D59*$P59/$M59),0))),IF(AND(DQ$7&gt;=$J59,DQ$7&lt;=$L59),(($D59*$P59)/$M59),0))))))</f>
        <v>0</v>
      </c>
      <c r="DR60" s="37">
        <f>IF(DR$7&gt;$L59,(((IF(Data!$C$2&gt;0,(IF(OR(DR$5=Data!$F$2,DR$5=Data!$G$2,(IF(COUNTIF(Data!$A$2:$A$939,DR$7),DR$7=(VLOOKUP(DR$7,Data!$A$2:$A$852,1,FALSE)),0))),"H",IF(AND(DR$7&gt;=$J59,DR$7&lt;=$K59),($D59*(1-$P59)/$N59),0))),IF(AND(DR$7&gt;=$J59,DR$7&lt;=$K59),(($D59-$O59)/$N59),0))))),(((IF(Data!$C$2&gt;0,(IF(OR(DR$5=Data!$F$2,DR$5=Data!$G$2,(IF(COUNTIF(Data!$A$2:$A$939,DR$7),DR$7=(VLOOKUP(DR$7,Data!$A$2:$A$852,1,FALSE)),0))),"H",IF(AND(DR$7&gt;=$J59,DR$7&lt;=$L59),($D59*$P59/$M59),0))),IF(AND(DR$7&gt;=$J59,DR$7&lt;=$L59),(($D59*$P59)/$M59),0))))))</f>
        <v>0</v>
      </c>
      <c r="DS60" s="37" t="str">
        <f>IF(DS$7&gt;$L59,(((IF(Data!$C$2&gt;0,(IF(OR(DS$5=Data!$F$2,DS$5=Data!$G$2,(IF(COUNTIF(Data!$A$2:$A$939,DS$7),DS$7=(VLOOKUP(DS$7,Data!$A$2:$A$852,1,FALSE)),0))),"H",IF(AND(DS$7&gt;=$J59,DS$7&lt;=$K59),($D59*(1-$P59)/$N59),0))),IF(AND(DS$7&gt;=$J59,DS$7&lt;=$K59),(($D59-$O59)/$N59),0))))),(((IF(Data!$C$2&gt;0,(IF(OR(DS$5=Data!$F$2,DS$5=Data!$G$2,(IF(COUNTIF(Data!$A$2:$A$939,DS$7),DS$7=(VLOOKUP(DS$7,Data!$A$2:$A$852,1,FALSE)),0))),"H",IF(AND(DS$7&gt;=$J59,DS$7&lt;=$L59),($D59*$P59/$M59),0))),IF(AND(DS$7&gt;=$J59,DS$7&lt;=$L59),(($D59*$P59)/$M59),0))))))</f>
        <v>H</v>
      </c>
      <c r="DT60" s="37" t="str">
        <f>IF(DT$7&gt;$L59,(((IF(Data!$C$2&gt;0,(IF(OR(DT$5=Data!$F$2,DT$5=Data!$G$2,(IF(COUNTIF(Data!$A$2:$A$939,DT$7),DT$7=(VLOOKUP(DT$7,Data!$A$2:$A$852,1,FALSE)),0))),"H",IF(AND(DT$7&gt;=$J59,DT$7&lt;=$K59),($D59*(1-$P59)/$N59),0))),IF(AND(DT$7&gt;=$J59,DT$7&lt;=$K59),(($D59-$O59)/$N59),0))))),(((IF(Data!$C$2&gt;0,(IF(OR(DT$5=Data!$F$2,DT$5=Data!$G$2,(IF(COUNTIF(Data!$A$2:$A$939,DT$7),DT$7=(VLOOKUP(DT$7,Data!$A$2:$A$852,1,FALSE)),0))),"H",IF(AND(DT$7&gt;=$J59,DT$7&lt;=$L59),($D59*$P59/$M59),0))),IF(AND(DT$7&gt;=$J59,DT$7&lt;=$L59),(($D59*$P59)/$M59),0))))))</f>
        <v>H</v>
      </c>
      <c r="DU60" s="37">
        <f>IF(DU$7&gt;$L59,(((IF(Data!$C$2&gt;0,(IF(OR(DU$5=Data!$F$2,DU$5=Data!$G$2,(IF(COUNTIF(Data!$A$2:$A$939,DU$7),DU$7=(VLOOKUP(DU$7,Data!$A$2:$A$852,1,FALSE)),0))),"H",IF(AND(DU$7&gt;=$J59,DU$7&lt;=$K59),($D59*(1-$P59)/$N59),0))),IF(AND(DU$7&gt;=$J59,DU$7&lt;=$K59),(($D59-$O59)/$N59),0))))),(((IF(Data!$C$2&gt;0,(IF(OR(DU$5=Data!$F$2,DU$5=Data!$G$2,(IF(COUNTIF(Data!$A$2:$A$939,DU$7),DU$7=(VLOOKUP(DU$7,Data!$A$2:$A$852,1,FALSE)),0))),"H",IF(AND(DU$7&gt;=$J59,DU$7&lt;=$L59),($D59*$P59/$M59),0))),IF(AND(DU$7&gt;=$J59,DU$7&lt;=$L59),(($D59*$P59)/$M59),0))))))</f>
        <v>0</v>
      </c>
      <c r="DV60" s="37">
        <f>IF(DV$7&gt;$L59,(((IF(Data!$C$2&gt;0,(IF(OR(DV$5=Data!$F$2,DV$5=Data!$G$2,(IF(COUNTIF(Data!$A$2:$A$939,DV$7),DV$7=(VLOOKUP(DV$7,Data!$A$2:$A$852,1,FALSE)),0))),"H",IF(AND(DV$7&gt;=$J59,DV$7&lt;=$K59),($D59*(1-$P59)/$N59),0))),IF(AND(DV$7&gt;=$J59,DV$7&lt;=$K59),(($D59-$O59)/$N59),0))))),(((IF(Data!$C$2&gt;0,(IF(OR(DV$5=Data!$F$2,DV$5=Data!$G$2,(IF(COUNTIF(Data!$A$2:$A$939,DV$7),DV$7=(VLOOKUP(DV$7,Data!$A$2:$A$852,1,FALSE)),0))),"H",IF(AND(DV$7&gt;=$J59,DV$7&lt;=$L59),($D59*$P59/$M59),0))),IF(AND(DV$7&gt;=$J59,DV$7&lt;=$L59),(($D59*$P59)/$M59),0))))))</f>
        <v>0</v>
      </c>
      <c r="DW60" s="37">
        <f>IF(DW$7&gt;$L59,(((IF(Data!$C$2&gt;0,(IF(OR(DW$5=Data!$F$2,DW$5=Data!$G$2,(IF(COUNTIF(Data!$A$2:$A$939,DW$7),DW$7=(VLOOKUP(DW$7,Data!$A$2:$A$852,1,FALSE)),0))),"H",IF(AND(DW$7&gt;=$J59,DW$7&lt;=$K59),($D59*(1-$P59)/$N59),0))),IF(AND(DW$7&gt;=$J59,DW$7&lt;=$K59),(($D59-$O59)/$N59),0))))),(((IF(Data!$C$2&gt;0,(IF(OR(DW$5=Data!$F$2,DW$5=Data!$G$2,(IF(COUNTIF(Data!$A$2:$A$939,DW$7),DW$7=(VLOOKUP(DW$7,Data!$A$2:$A$852,1,FALSE)),0))),"H",IF(AND(DW$7&gt;=$J59,DW$7&lt;=$L59),($D59*$P59/$M59),0))),IF(AND(DW$7&gt;=$J59,DW$7&lt;=$L59),(($D59*$P59)/$M59),0))))))</f>
        <v>0</v>
      </c>
      <c r="DX60" s="37">
        <f>IF(DX$7&gt;$L59,(((IF(Data!$C$2&gt;0,(IF(OR(DX$5=Data!$F$2,DX$5=Data!$G$2,(IF(COUNTIF(Data!$A$2:$A$939,DX$7),DX$7=(VLOOKUP(DX$7,Data!$A$2:$A$852,1,FALSE)),0))),"H",IF(AND(DX$7&gt;=$J59,DX$7&lt;=$K59),($D59*(1-$P59)/$N59),0))),IF(AND(DX$7&gt;=$J59,DX$7&lt;=$K59),(($D59-$O59)/$N59),0))))),(((IF(Data!$C$2&gt;0,(IF(OR(DX$5=Data!$F$2,DX$5=Data!$G$2,(IF(COUNTIF(Data!$A$2:$A$939,DX$7),DX$7=(VLOOKUP(DX$7,Data!$A$2:$A$852,1,FALSE)),0))),"H",IF(AND(DX$7&gt;=$J59,DX$7&lt;=$L59),($D59*$P59/$M59),0))),IF(AND(DX$7&gt;=$J59,DX$7&lt;=$L59),(($D59*$P59)/$M59),0))))))</f>
        <v>0</v>
      </c>
      <c r="DY60" s="37">
        <f>IF(DY$7&gt;$L59,(((IF(Data!$C$2&gt;0,(IF(OR(DY$5=Data!$F$2,DY$5=Data!$G$2,(IF(COUNTIF(Data!$A$2:$A$939,DY$7),DY$7=(VLOOKUP(DY$7,Data!$A$2:$A$852,1,FALSE)),0))),"H",IF(AND(DY$7&gt;=$J59,DY$7&lt;=$K59),($D59*(1-$P59)/$N59),0))),IF(AND(DY$7&gt;=$J59,DY$7&lt;=$K59),(($D59-$O59)/$N59),0))))),(((IF(Data!$C$2&gt;0,(IF(OR(DY$5=Data!$F$2,DY$5=Data!$G$2,(IF(COUNTIF(Data!$A$2:$A$939,DY$7),DY$7=(VLOOKUP(DY$7,Data!$A$2:$A$852,1,FALSE)),0))),"H",IF(AND(DY$7&gt;=$J59,DY$7&lt;=$L59),($D59*$P59/$M59),0))),IF(AND(DY$7&gt;=$J59,DY$7&lt;=$L59),(($D59*$P59)/$M59),0))))))</f>
        <v>0</v>
      </c>
      <c r="DZ60" s="37" t="str">
        <f>IF(DZ$7&gt;$L59,(((IF(Data!$C$2&gt;0,(IF(OR(DZ$5=Data!$F$2,DZ$5=Data!$G$2,(IF(COUNTIF(Data!$A$2:$A$939,DZ$7),DZ$7=(VLOOKUP(DZ$7,Data!$A$2:$A$852,1,FALSE)),0))),"H",IF(AND(DZ$7&gt;=$J59,DZ$7&lt;=$K59),($D59*(1-$P59)/$N59),0))),IF(AND(DZ$7&gt;=$J59,DZ$7&lt;=$K59),(($D59-$O59)/$N59),0))))),(((IF(Data!$C$2&gt;0,(IF(OR(DZ$5=Data!$F$2,DZ$5=Data!$G$2,(IF(COUNTIF(Data!$A$2:$A$939,DZ$7),DZ$7=(VLOOKUP(DZ$7,Data!$A$2:$A$852,1,FALSE)),0))),"H",IF(AND(DZ$7&gt;=$J59,DZ$7&lt;=$L59),($D59*$P59/$M59),0))),IF(AND(DZ$7&gt;=$J59,DZ$7&lt;=$L59),(($D59*$P59)/$M59),0))))))</f>
        <v>H</v>
      </c>
      <c r="EA60" s="37" t="str">
        <f>IF(EA$7&gt;$L59,(((IF(Data!$C$2&gt;0,(IF(OR(EA$5=Data!$F$2,EA$5=Data!$G$2,(IF(COUNTIF(Data!$A$2:$A$939,EA$7),EA$7=(VLOOKUP(EA$7,Data!$A$2:$A$852,1,FALSE)),0))),"H",IF(AND(EA$7&gt;=$J59,EA$7&lt;=$K59),($D59*(1-$P59)/$N59),0))),IF(AND(EA$7&gt;=$J59,EA$7&lt;=$K59),(($D59-$O59)/$N59),0))))),(((IF(Data!$C$2&gt;0,(IF(OR(EA$5=Data!$F$2,EA$5=Data!$G$2,(IF(COUNTIF(Data!$A$2:$A$939,EA$7),EA$7=(VLOOKUP(EA$7,Data!$A$2:$A$852,1,FALSE)),0))),"H",IF(AND(EA$7&gt;=$J59,EA$7&lt;=$L59),($D59*$P59/$M59),0))),IF(AND(EA$7&gt;=$J59,EA$7&lt;=$L59),(($D59*$P59)/$M59),0))))))</f>
        <v>H</v>
      </c>
      <c r="EB60" s="37">
        <f>IF(EB$7&gt;$L59,(((IF(Data!$C$2&gt;0,(IF(OR(EB$5=Data!$F$2,EB$5=Data!$G$2,(IF(COUNTIF(Data!$A$2:$A$939,EB$7),EB$7=(VLOOKUP(EB$7,Data!$A$2:$A$852,1,FALSE)),0))),"H",IF(AND(EB$7&gt;=$J59,EB$7&lt;=$K59),($D59*(1-$P59)/$N59),0))),IF(AND(EB$7&gt;=$J59,EB$7&lt;=$K59),(($D59-$O59)/$N59),0))))),(((IF(Data!$C$2&gt;0,(IF(OR(EB$5=Data!$F$2,EB$5=Data!$G$2,(IF(COUNTIF(Data!$A$2:$A$939,EB$7),EB$7=(VLOOKUP(EB$7,Data!$A$2:$A$852,1,FALSE)),0))),"H",IF(AND(EB$7&gt;=$J59,EB$7&lt;=$L59),($D59*$P59/$M59),0))),IF(AND(EB$7&gt;=$J59,EB$7&lt;=$L59),(($D59*$P59)/$M59),0))))))</f>
        <v>0</v>
      </c>
      <c r="EC60" s="37">
        <f>IF(EC$7&gt;$L59,(((IF(Data!$C$2&gt;0,(IF(OR(EC$5=Data!$F$2,EC$5=Data!$G$2,(IF(COUNTIF(Data!$A$2:$A$939,EC$7),EC$7=(VLOOKUP(EC$7,Data!$A$2:$A$852,1,FALSE)),0))),"H",IF(AND(EC$7&gt;=$J59,EC$7&lt;=$K59),($D59*(1-$P59)/$N59),0))),IF(AND(EC$7&gt;=$J59,EC$7&lt;=$K59),(($D59-$O59)/$N59),0))))),(((IF(Data!$C$2&gt;0,(IF(OR(EC$5=Data!$F$2,EC$5=Data!$G$2,(IF(COUNTIF(Data!$A$2:$A$939,EC$7),EC$7=(VLOOKUP(EC$7,Data!$A$2:$A$852,1,FALSE)),0))),"H",IF(AND(EC$7&gt;=$J59,EC$7&lt;=$L59),($D59*$P59/$M59),0))),IF(AND(EC$7&gt;=$J59,EC$7&lt;=$L59),(($D59*$P59)/$M59),0))))))</f>
        <v>0</v>
      </c>
      <c r="ED60" s="37">
        <f>IF(ED$7&gt;$L59,(((IF(Data!$C$2&gt;0,(IF(OR(ED$5=Data!$F$2,ED$5=Data!$G$2,(IF(COUNTIF(Data!$A$2:$A$939,ED$7),ED$7=(VLOOKUP(ED$7,Data!$A$2:$A$852,1,FALSE)),0))),"H",IF(AND(ED$7&gt;=$J59,ED$7&lt;=$K59),($D59*(1-$P59)/$N59),0))),IF(AND(ED$7&gt;=$J59,ED$7&lt;=$K59),(($D59-$O59)/$N59),0))))),(((IF(Data!$C$2&gt;0,(IF(OR(ED$5=Data!$F$2,ED$5=Data!$G$2,(IF(COUNTIF(Data!$A$2:$A$939,ED$7),ED$7=(VLOOKUP(ED$7,Data!$A$2:$A$852,1,FALSE)),0))),"H",IF(AND(ED$7&gt;=$J59,ED$7&lt;=$L59),($D59*$P59/$M59),0))),IF(AND(ED$7&gt;=$J59,ED$7&lt;=$L59),(($D59*$P59)/$M59),0))))))</f>
        <v>0</v>
      </c>
      <c r="EE60" s="37">
        <f>IF(EE$7&gt;$L59,(((IF(Data!$C$2&gt;0,(IF(OR(EE$5=Data!$F$2,EE$5=Data!$G$2,(IF(COUNTIF(Data!$A$2:$A$939,EE$7),EE$7=(VLOOKUP(EE$7,Data!$A$2:$A$852,1,FALSE)),0))),"H",IF(AND(EE$7&gt;=$J59,EE$7&lt;=$K59),($D59*(1-$P59)/$N59),0))),IF(AND(EE$7&gt;=$J59,EE$7&lt;=$K59),(($D59-$O59)/$N59),0))))),(((IF(Data!$C$2&gt;0,(IF(OR(EE$5=Data!$F$2,EE$5=Data!$G$2,(IF(COUNTIF(Data!$A$2:$A$939,EE$7),EE$7=(VLOOKUP(EE$7,Data!$A$2:$A$852,1,FALSE)),0))),"H",IF(AND(EE$7&gt;=$J59,EE$7&lt;=$L59),($D59*$P59/$M59),0))),IF(AND(EE$7&gt;=$J59,EE$7&lt;=$L59),(($D59*$P59)/$M59),0))))))</f>
        <v>0</v>
      </c>
      <c r="EF60" s="37">
        <f>IF(EF$7&gt;$L59,(((IF(Data!$C$2&gt;0,(IF(OR(EF$5=Data!$F$2,EF$5=Data!$G$2,(IF(COUNTIF(Data!$A$2:$A$939,EF$7),EF$7=(VLOOKUP(EF$7,Data!$A$2:$A$852,1,FALSE)),0))),"H",IF(AND(EF$7&gt;=$J59,EF$7&lt;=$K59),($D59*(1-$P59)/$N59),0))),IF(AND(EF$7&gt;=$J59,EF$7&lt;=$K59),(($D59-$O59)/$N59),0))))),(((IF(Data!$C$2&gt;0,(IF(OR(EF$5=Data!$F$2,EF$5=Data!$G$2,(IF(COUNTIF(Data!$A$2:$A$939,EF$7),EF$7=(VLOOKUP(EF$7,Data!$A$2:$A$852,1,FALSE)),0))),"H",IF(AND(EF$7&gt;=$J59,EF$7&lt;=$L59),($D59*$P59/$M59),0))),IF(AND(EF$7&gt;=$J59,EF$7&lt;=$L59),(($D59*$P59)/$M59),0))))))</f>
        <v>0</v>
      </c>
      <c r="EG60" s="37" t="str">
        <f>IF(EG$7&gt;$L59,(((IF(Data!$C$2&gt;0,(IF(OR(EG$5=Data!$F$2,EG$5=Data!$G$2,(IF(COUNTIF(Data!$A$2:$A$939,EG$7),EG$7=(VLOOKUP(EG$7,Data!$A$2:$A$852,1,FALSE)),0))),"H",IF(AND(EG$7&gt;=$J59,EG$7&lt;=$K59),($D59*(1-$P59)/$N59),0))),IF(AND(EG$7&gt;=$J59,EG$7&lt;=$K59),(($D59-$O59)/$N59),0))))),(((IF(Data!$C$2&gt;0,(IF(OR(EG$5=Data!$F$2,EG$5=Data!$G$2,(IF(COUNTIF(Data!$A$2:$A$939,EG$7),EG$7=(VLOOKUP(EG$7,Data!$A$2:$A$852,1,FALSE)),0))),"H",IF(AND(EG$7&gt;=$J59,EG$7&lt;=$L59),($D59*$P59/$M59),0))),IF(AND(EG$7&gt;=$J59,EG$7&lt;=$L59),(($D59*$P59)/$M59),0))))))</f>
        <v>H</v>
      </c>
      <c r="EH60" s="37" t="str">
        <f>IF(EH$7&gt;$L59,(((IF(Data!$C$2&gt;0,(IF(OR(EH$5=Data!$F$2,EH$5=Data!$G$2,(IF(COUNTIF(Data!$A$2:$A$939,EH$7),EH$7=(VLOOKUP(EH$7,Data!$A$2:$A$852,1,FALSE)),0))),"H",IF(AND(EH$7&gt;=$J59,EH$7&lt;=$K59),($D59*(1-$P59)/$N59),0))),IF(AND(EH$7&gt;=$J59,EH$7&lt;=$K59),(($D59-$O59)/$N59),0))))),(((IF(Data!$C$2&gt;0,(IF(OR(EH$5=Data!$F$2,EH$5=Data!$G$2,(IF(COUNTIF(Data!$A$2:$A$939,EH$7),EH$7=(VLOOKUP(EH$7,Data!$A$2:$A$852,1,FALSE)),0))),"H",IF(AND(EH$7&gt;=$J59,EH$7&lt;=$L59),($D59*$P59/$M59),0))),IF(AND(EH$7&gt;=$J59,EH$7&lt;=$L59),(($D59*$P59)/$M59),0))))))</f>
        <v>H</v>
      </c>
      <c r="EI60" s="37">
        <f>IF(EI$7&gt;$L59,(((IF(Data!$C$2&gt;0,(IF(OR(EI$5=Data!$F$2,EI$5=Data!$G$2,(IF(COUNTIF(Data!$A$2:$A$939,EI$7),EI$7=(VLOOKUP(EI$7,Data!$A$2:$A$852,1,FALSE)),0))),"H",IF(AND(EI$7&gt;=$J59,EI$7&lt;=$K59),($D59*(1-$P59)/$N59),0))),IF(AND(EI$7&gt;=$J59,EI$7&lt;=$K59),(($D59-$O59)/$N59),0))))),(((IF(Data!$C$2&gt;0,(IF(OR(EI$5=Data!$F$2,EI$5=Data!$G$2,(IF(COUNTIF(Data!$A$2:$A$939,EI$7),EI$7=(VLOOKUP(EI$7,Data!$A$2:$A$852,1,FALSE)),0))),"H",IF(AND(EI$7&gt;=$J59,EI$7&lt;=$L59),($D59*$P59/$M59),0))),IF(AND(EI$7&gt;=$J59,EI$7&lt;=$L59),(($D59*$P59)/$M59),0))))))</f>
        <v>0</v>
      </c>
      <c r="EJ60" s="37">
        <f>IF(EJ$7&gt;$L59,(((IF(Data!$C$2&gt;0,(IF(OR(EJ$5=Data!$F$2,EJ$5=Data!$G$2,(IF(COUNTIF(Data!$A$2:$A$939,EJ$7),EJ$7=(VLOOKUP(EJ$7,Data!$A$2:$A$852,1,FALSE)),0))),"H",IF(AND(EJ$7&gt;=$J59,EJ$7&lt;=$K59),($D59*(1-$P59)/$N59),0))),IF(AND(EJ$7&gt;=$J59,EJ$7&lt;=$K59),(($D59-$O59)/$N59),0))))),(((IF(Data!$C$2&gt;0,(IF(OR(EJ$5=Data!$F$2,EJ$5=Data!$G$2,(IF(COUNTIF(Data!$A$2:$A$939,EJ$7),EJ$7=(VLOOKUP(EJ$7,Data!$A$2:$A$852,1,FALSE)),0))),"H",IF(AND(EJ$7&gt;=$J59,EJ$7&lt;=$L59),($D59*$P59/$M59),0))),IF(AND(EJ$7&gt;=$J59,EJ$7&lt;=$L59),(($D59*$P59)/$M59),0))))))</f>
        <v>0</v>
      </c>
      <c r="EK60" s="37">
        <f>IF(EK$7&gt;$L59,(((IF(Data!$C$2&gt;0,(IF(OR(EK$5=Data!$F$2,EK$5=Data!$G$2,(IF(COUNTIF(Data!$A$2:$A$939,EK$7),EK$7=(VLOOKUP(EK$7,Data!$A$2:$A$852,1,FALSE)),0))),"H",IF(AND(EK$7&gt;=$J59,EK$7&lt;=$K59),($D59*(1-$P59)/$N59),0))),IF(AND(EK$7&gt;=$J59,EK$7&lt;=$K59),(($D59-$O59)/$N59),0))))),(((IF(Data!$C$2&gt;0,(IF(OR(EK$5=Data!$F$2,EK$5=Data!$G$2,(IF(COUNTIF(Data!$A$2:$A$939,EK$7),EK$7=(VLOOKUP(EK$7,Data!$A$2:$A$852,1,FALSE)),0))),"H",IF(AND(EK$7&gt;=$J59,EK$7&lt;=$L59),($D59*$P59/$M59),0))),IF(AND(EK$7&gt;=$J59,EK$7&lt;=$L59),(($D59*$P59)/$M59),0))))))</f>
        <v>0</v>
      </c>
      <c r="EL60" s="37">
        <f>IF(EL$7&gt;$L59,(((IF(Data!$C$2&gt;0,(IF(OR(EL$5=Data!$F$2,EL$5=Data!$G$2,(IF(COUNTIF(Data!$A$2:$A$939,EL$7),EL$7=(VLOOKUP(EL$7,Data!$A$2:$A$852,1,FALSE)),0))),"H",IF(AND(EL$7&gt;=$J59,EL$7&lt;=$K59),($D59*(1-$P59)/$N59),0))),IF(AND(EL$7&gt;=$J59,EL$7&lt;=$K59),(($D59-$O59)/$N59),0))))),(((IF(Data!$C$2&gt;0,(IF(OR(EL$5=Data!$F$2,EL$5=Data!$G$2,(IF(COUNTIF(Data!$A$2:$A$939,EL$7),EL$7=(VLOOKUP(EL$7,Data!$A$2:$A$852,1,FALSE)),0))),"H",IF(AND(EL$7&gt;=$J59,EL$7&lt;=$L59),($D59*$P59/$M59),0))),IF(AND(EL$7&gt;=$J59,EL$7&lt;=$L59),(($D59*$P59)/$M59),0))))))</f>
        <v>0</v>
      </c>
      <c r="EM60" s="37">
        <f>IF(EM$7&gt;$L59,(((IF(Data!$C$2&gt;0,(IF(OR(EM$5=Data!$F$2,EM$5=Data!$G$2,(IF(COUNTIF(Data!$A$2:$A$939,EM$7),EM$7=(VLOOKUP(EM$7,Data!$A$2:$A$852,1,FALSE)),0))),"H",IF(AND(EM$7&gt;=$J59,EM$7&lt;=$K59),($D59*(1-$P59)/$N59),0))),IF(AND(EM$7&gt;=$J59,EM$7&lt;=$K59),(($D59-$O59)/$N59),0))))),(((IF(Data!$C$2&gt;0,(IF(OR(EM$5=Data!$F$2,EM$5=Data!$G$2,(IF(COUNTIF(Data!$A$2:$A$939,EM$7),EM$7=(VLOOKUP(EM$7,Data!$A$2:$A$852,1,FALSE)),0))),"H",IF(AND(EM$7&gt;=$J59,EM$7&lt;=$L59),($D59*$P59/$M59),0))),IF(AND(EM$7&gt;=$J59,EM$7&lt;=$L59),(($D59*$P59)/$M59),0))))))</f>
        <v>0</v>
      </c>
      <c r="EN60" s="37" t="str">
        <f>IF(EN$7&gt;$L59,(((IF(Data!$C$2&gt;0,(IF(OR(EN$5=Data!$F$2,EN$5=Data!$G$2,(IF(COUNTIF(Data!$A$2:$A$939,EN$7),EN$7=(VLOOKUP(EN$7,Data!$A$2:$A$852,1,FALSE)),0))),"H",IF(AND(EN$7&gt;=$J59,EN$7&lt;=$K59),($D59*(1-$P59)/$N59),0))),IF(AND(EN$7&gt;=$J59,EN$7&lt;=$K59),(($D59-$O59)/$N59),0))))),(((IF(Data!$C$2&gt;0,(IF(OR(EN$5=Data!$F$2,EN$5=Data!$G$2,(IF(COUNTIF(Data!$A$2:$A$939,EN$7),EN$7=(VLOOKUP(EN$7,Data!$A$2:$A$852,1,FALSE)),0))),"H",IF(AND(EN$7&gt;=$J59,EN$7&lt;=$L59),($D59*$P59/$M59),0))),IF(AND(EN$7&gt;=$J59,EN$7&lt;=$L59),(($D59*$P59)/$M59),0))))))</f>
        <v>H</v>
      </c>
      <c r="EO60" s="38" t="str">
        <f>IF(EO$7&gt;$L59,(((IF(Data!$C$2&gt;0,(IF(OR(EO$5=Data!$F$2,EO$5=Data!$G$2,(IF(COUNTIF(Data!$A$2:$A$939,EO$7),EO$7=(VLOOKUP(EO$7,Data!$A$2:$A$852,1,FALSE)),0))),"H",IF(AND(EO$7&gt;=$J59,EO$7&lt;=$K59),($D59*(1-$P59)/$N59),0))),IF(AND(EO$7&gt;=$J59,EO$7&lt;=$K59),(($D59-$O59)/$N59),0))))),(((IF(Data!$C$2&gt;0,(IF(OR(EO$5=Data!$F$2,EO$5=Data!$G$2,(IF(COUNTIF(Data!$A$2:$A$939,EO$7),EO$7=(VLOOKUP(EO$7,Data!$A$2:$A$852,1,FALSE)),0))),"H",IF(AND(EO$7&gt;=$J59,EO$7&lt;=$L59),($D59*$P59/$M59),0))),IF(AND(EO$7&gt;=$J59,EO$7&lt;=$L59),(($D59*$P59)/$M59),0))))))</f>
        <v>H</v>
      </c>
      <c r="EP60" s="8" t="s">
        <v>48</v>
      </c>
      <c r="EQ60" s="18">
        <f>SUM(T60:EO60)-D59</f>
        <v>0</v>
      </c>
    </row>
    <row r="61" spans="1:147" ht="30" customHeight="1" thickTop="1">
      <c r="A61" s="370"/>
      <c r="B61" s="368"/>
      <c r="C61" s="368"/>
      <c r="D61" s="346"/>
      <c r="E61" s="350"/>
      <c r="F61" s="350"/>
      <c r="G61" s="348">
        <f>IF(F61&gt;0,(IF(E61&gt;0,IF(Data!$C$2&gt;0,((NETWORKDAYS.INTL(E61,F61,Data!$C$2,Data!$A$2:$A$1242))),((F61-E61)+1)),0)),0)</f>
        <v>0</v>
      </c>
      <c r="H61" s="346">
        <f>I61*D61</f>
        <v>0</v>
      </c>
      <c r="I61" s="362">
        <f>IF(G61&gt;0,((IF(AND(E61&lt;=$EJ$3,F61&gt;=$EJ$3),(IF(Data!$C$2&gt;0,NETWORKDAYS.INTL(E61,$EJ$3,Data!$C$2,Data!$A$2:$A$1231),$EJ$3-E61)),IF(F61&lt;=$EJ$3,G61,0)))/G61),0)</f>
        <v>0</v>
      </c>
      <c r="J61" s="350"/>
      <c r="K61" s="350">
        <f>IF(AND(P61&lt;1,P61&gt;0,J61&gt;0),ROUND((((1-P61)*(F61-E61)+$EJ$3)),0),0)</f>
        <v>0</v>
      </c>
      <c r="L61" s="350">
        <f>IF(K61&gt;=$EJ$3,$EJ$3,K61)</f>
        <v>0</v>
      </c>
      <c r="M61" s="348">
        <f>IF(L61&gt;0,(IF(J61&gt;0,IF(Data!$C$2&gt;0,((NETWORKDAYS.INTL(J61,L61,Data!$C$2,Data!$A$2:$A$1242))),((L61-J61)+1)),0)),0)</f>
        <v>0</v>
      </c>
      <c r="N61" s="348">
        <f>IF(P61=1,0,IF(L61&gt;0,(IF(J61&gt;0,IF(Data!$C$2&gt;0,(((NETWORKDAYS.INTL($EJ$3,K61,Data!$C$2,Data!$A$2:$A$1242)))-1),((-$EJ$3+K61))),0)),0))</f>
        <v>0</v>
      </c>
      <c r="O61" s="346">
        <f>P61*D61</f>
        <v>0</v>
      </c>
      <c r="P61" s="362"/>
      <c r="Q61" s="344">
        <f>IF(K61&gt;0,F61-K61,0)</f>
        <v>0</v>
      </c>
      <c r="R61" s="346">
        <f>IF(K61&gt;0,O61-H61,0)</f>
        <v>0</v>
      </c>
      <c r="S61" s="341">
        <f>IF(P61&gt;0,P61-I61,0)</f>
        <v>0</v>
      </c>
      <c r="T61" s="33">
        <f>IF(Data!$C$2&gt;0,(IF(OR(T$5=Data!$F$2,T$5=Data!$G$2,(IF(COUNTIF(Data!$A$2:$A$939,T$7),T$7=(VLOOKUP(T$7,Data!$A$2:$A$852,1,FALSE)),0))),"H",IF(AND(T$7&gt;=$E61,T$7&lt;=$F61),($D61/$G61),0))),IF(AND(T$7&gt;=$E61,T$7&lt;=$F61),($D61/$G61),0))</f>
        <v>0</v>
      </c>
      <c r="U61" s="34">
        <f>IF(Data!$C$2&gt;0,(IF(OR(U$5=Data!$F$2,U$5=Data!$G$2,(IF(COUNTIF(Data!$A$2:$A$939,U$7),U$7=(VLOOKUP(U$7,Data!$A$2:$A$852,1,FALSE)),0))),"H",IF(AND(U$7&gt;=$E61,U$7&lt;=$F61),($D61/$G61),0))),IF(AND(U$7&gt;=$E61,U$7&lt;=$F61),($D61/$G61),0))</f>
        <v>0</v>
      </c>
      <c r="V61" s="34">
        <f>IF(Data!$C$2&gt;0,(IF(OR(V$5=Data!$F$2,V$5=Data!$G$2,(IF(COUNTIF(Data!$A$2:$A$939,V$7),V$7=(VLOOKUP(V$7,Data!$A$2:$A$852,1,FALSE)),0))),"H",IF(AND(V$7&gt;=$E61,V$7&lt;=$F61),($D61/$G61),0))),IF(AND(V$7&gt;=$E61,V$7&lt;=$F61),($D61/$G61),0))</f>
        <v>0</v>
      </c>
      <c r="W61" s="34">
        <f>IF(Data!$C$2&gt;0,(IF(OR(W$5=Data!$F$2,W$5=Data!$G$2,(IF(COUNTIF(Data!$A$2:$A$939,W$7),W$7=(VLOOKUP(W$7,Data!$A$2:$A$852,1,FALSE)),0))),"H",IF(AND(W$7&gt;=$E61,W$7&lt;=$F61),($D61/$G61),0))),IF(AND(W$7&gt;=$E61,W$7&lt;=$F61),($D61/$G61),0))</f>
        <v>0</v>
      </c>
      <c r="X61" s="34">
        <f>IF(Data!$C$2&gt;0,(IF(OR(X$5=Data!$F$2,X$5=Data!$G$2,(IF(COUNTIF(Data!$A$2:$A$939,X$7),X$7=(VLOOKUP(X$7,Data!$A$2:$A$852,1,FALSE)),0))),"H",IF(AND(X$7&gt;=$E61,X$7&lt;=$F61),($D61/$G61),0))),IF(AND(X$7&gt;=$E61,X$7&lt;=$F61),($D61/$G61),0))</f>
        <v>0</v>
      </c>
      <c r="Y61" s="34" t="str">
        <f>IF(Data!$C$2&gt;0,(IF(OR(Y$5=Data!$F$2,Y$5=Data!$G$2,(IF(COUNTIF(Data!$A$2:$A$939,Y$7),Y$7=(VLOOKUP(Y$7,Data!$A$2:$A$852,1,FALSE)),0))),"H",IF(AND(Y$7&gt;=$E61,Y$7&lt;=$F61),($D61/$G61),0))),IF(AND(Y$7&gt;=$E61,Y$7&lt;=$F61),($D61/$G61),0))</f>
        <v>H</v>
      </c>
      <c r="Z61" s="34" t="str">
        <f>IF(Data!$C$2&gt;0,(IF(OR(Z$5=Data!$F$2,Z$5=Data!$G$2,(IF(COUNTIF(Data!$A$2:$A$939,Z$7),Z$7=(VLOOKUP(Z$7,Data!$A$2:$A$852,1,FALSE)),0))),"H",IF(AND(Z$7&gt;=$E61,Z$7&lt;=$F61),($D61/$G61),0))),IF(AND(Z$7&gt;=$E61,Z$7&lt;=$F61),($D61/$G61),0))</f>
        <v>H</v>
      </c>
      <c r="AA61" s="34">
        <f>IF(Data!$C$2&gt;0,(IF(OR(AA$5=Data!$F$2,AA$5=Data!$G$2,(IF(COUNTIF(Data!$A$2:$A$939,AA$7),AA$7=(VLOOKUP(AA$7,Data!$A$2:$A$852,1,FALSE)),0))),"H",IF(AND(AA$7&gt;=$E61,AA$7&lt;=$F61),($D61/$G61),0))),IF(AND(AA$7&gt;=$E61,AA$7&lt;=$F61),($D61/$G61),0))</f>
        <v>0</v>
      </c>
      <c r="AB61" s="34">
        <f>IF(Data!$C$2&gt;0,(IF(OR(AB$5=Data!$F$2,AB$5=Data!$G$2,(IF(COUNTIF(Data!$A$2:$A$939,AB$7),AB$7=(VLOOKUP(AB$7,Data!$A$2:$A$852,1,FALSE)),0))),"H",IF(AND(AB$7&gt;=$E61,AB$7&lt;=$F61),($D61/$G61),0))),IF(AND(AB$7&gt;=$E61,AB$7&lt;=$F61),($D61/$G61),0))</f>
        <v>0</v>
      </c>
      <c r="AC61" s="34">
        <f>IF(Data!$C$2&gt;0,(IF(OR(AC$5=Data!$F$2,AC$5=Data!$G$2,(IF(COUNTIF(Data!$A$2:$A$939,AC$7),AC$7=(VLOOKUP(AC$7,Data!$A$2:$A$852,1,FALSE)),0))),"H",IF(AND(AC$7&gt;=$E61,AC$7&lt;=$F61),($D61/$G61),0))),IF(AND(AC$7&gt;=$E61,AC$7&lt;=$F61),($D61/$G61),0))</f>
        <v>0</v>
      </c>
      <c r="AD61" s="34">
        <f>IF(Data!$C$2&gt;0,(IF(OR(AD$5=Data!$F$2,AD$5=Data!$G$2,(IF(COUNTIF(Data!$A$2:$A$939,AD$7),AD$7=(VLOOKUP(AD$7,Data!$A$2:$A$852,1,FALSE)),0))),"H",IF(AND(AD$7&gt;=$E61,AD$7&lt;=$F61),($D61/$G61),0))),IF(AND(AD$7&gt;=$E61,AD$7&lt;=$F61),($D61/$G61),0))</f>
        <v>0</v>
      </c>
      <c r="AE61" s="34">
        <f>IF(Data!$C$2&gt;0,(IF(OR(AE$5=Data!$F$2,AE$5=Data!$G$2,(IF(COUNTIF(Data!$A$2:$A$939,AE$7),AE$7=(VLOOKUP(AE$7,Data!$A$2:$A$852,1,FALSE)),0))),"H",IF(AND(AE$7&gt;=$E61,AE$7&lt;=$F61),($D61/$G61),0))),IF(AND(AE$7&gt;=$E61,AE$7&lt;=$F61),($D61/$G61),0))</f>
        <v>0</v>
      </c>
      <c r="AF61" s="34" t="str">
        <f>IF(Data!$C$2&gt;0,(IF(OR(AF$5=Data!$F$2,AF$5=Data!$G$2,(IF(COUNTIF(Data!$A$2:$A$939,AF$7),AF$7=(VLOOKUP(AF$7,Data!$A$2:$A$852,1,FALSE)),0))),"H",IF(AND(AF$7&gt;=$E61,AF$7&lt;=$F61),($D61/$G61),0))),IF(AND(AF$7&gt;=$E61,AF$7&lt;=$F61),($D61/$G61),0))</f>
        <v>H</v>
      </c>
      <c r="AG61" s="34" t="str">
        <f>IF(Data!$C$2&gt;0,(IF(OR(AG$5=Data!$F$2,AG$5=Data!$G$2,(IF(COUNTIF(Data!$A$2:$A$939,AG$7),AG$7=(VLOOKUP(AG$7,Data!$A$2:$A$852,1,FALSE)),0))),"H",IF(AND(AG$7&gt;=$E61,AG$7&lt;=$F61),($D61/$G61),0))),IF(AND(AG$7&gt;=$E61,AG$7&lt;=$F61),($D61/$G61),0))</f>
        <v>H</v>
      </c>
      <c r="AH61" s="34">
        <f>IF(Data!$C$2&gt;0,(IF(OR(AH$5=Data!$F$2,AH$5=Data!$G$2,(IF(COUNTIF(Data!$A$2:$A$939,AH$7),AH$7=(VLOOKUP(AH$7,Data!$A$2:$A$852,1,FALSE)),0))),"H",IF(AND(AH$7&gt;=$E61,AH$7&lt;=$F61),($D61/$G61),0))),IF(AND(AH$7&gt;=$E61,AH$7&lt;=$F61),($D61/$G61),0))</f>
        <v>0</v>
      </c>
      <c r="AI61" s="34">
        <f>IF(Data!$C$2&gt;0,(IF(OR(AI$5=Data!$F$2,AI$5=Data!$G$2,(IF(COUNTIF(Data!$A$2:$A$939,AI$7),AI$7=(VLOOKUP(AI$7,Data!$A$2:$A$852,1,FALSE)),0))),"H",IF(AND(AI$7&gt;=$E61,AI$7&lt;=$F61),($D61/$G61),0))),IF(AND(AI$7&gt;=$E61,AI$7&lt;=$F61),($D61/$G61),0))</f>
        <v>0</v>
      </c>
      <c r="AJ61" s="34">
        <f>IF(Data!$C$2&gt;0,(IF(OR(AJ$5=Data!$F$2,AJ$5=Data!$G$2,(IF(COUNTIF(Data!$A$2:$A$939,AJ$7),AJ$7=(VLOOKUP(AJ$7,Data!$A$2:$A$852,1,FALSE)),0))),"H",IF(AND(AJ$7&gt;=$E61,AJ$7&lt;=$F61),($D61/$G61),0))),IF(AND(AJ$7&gt;=$E61,AJ$7&lt;=$F61),($D61/$G61),0))</f>
        <v>0</v>
      </c>
      <c r="AK61" s="34">
        <f>IF(Data!$C$2&gt;0,(IF(OR(AK$5=Data!$F$2,AK$5=Data!$G$2,(IF(COUNTIF(Data!$A$2:$A$939,AK$7),AK$7=(VLOOKUP(AK$7,Data!$A$2:$A$852,1,FALSE)),0))),"H",IF(AND(AK$7&gt;=$E61,AK$7&lt;=$F61),($D61/$G61),0))),IF(AND(AK$7&gt;=$E61,AK$7&lt;=$F61),($D61/$G61),0))</f>
        <v>0</v>
      </c>
      <c r="AL61" s="34">
        <f>IF(Data!$C$2&gt;0,(IF(OR(AL$5=Data!$F$2,AL$5=Data!$G$2,(IF(COUNTIF(Data!$A$2:$A$939,AL$7),AL$7=(VLOOKUP(AL$7,Data!$A$2:$A$852,1,FALSE)),0))),"H",IF(AND(AL$7&gt;=$E61,AL$7&lt;=$F61),($D61/$G61),0))),IF(AND(AL$7&gt;=$E61,AL$7&lt;=$F61),($D61/$G61),0))</f>
        <v>0</v>
      </c>
      <c r="AM61" s="34" t="str">
        <f>IF(Data!$C$2&gt;0,(IF(OR(AM$5=Data!$F$2,AM$5=Data!$G$2,(IF(COUNTIF(Data!$A$2:$A$939,AM$7),AM$7=(VLOOKUP(AM$7,Data!$A$2:$A$852,1,FALSE)),0))),"H",IF(AND(AM$7&gt;=$E61,AM$7&lt;=$F61),($D61/$G61),0))),IF(AND(AM$7&gt;=$E61,AM$7&lt;=$F61),($D61/$G61),0))</f>
        <v>H</v>
      </c>
      <c r="AN61" s="34" t="str">
        <f>IF(Data!$C$2&gt;0,(IF(OR(AN$5=Data!$F$2,AN$5=Data!$G$2,(IF(COUNTIF(Data!$A$2:$A$939,AN$7),AN$7=(VLOOKUP(AN$7,Data!$A$2:$A$852,1,FALSE)),0))),"H",IF(AND(AN$7&gt;=$E61,AN$7&lt;=$F61),($D61/$G61),0))),IF(AND(AN$7&gt;=$E61,AN$7&lt;=$F61),($D61/$G61),0))</f>
        <v>H</v>
      </c>
      <c r="AO61" s="34">
        <f>IF(Data!$C$2&gt;0,(IF(OR(AO$5=Data!$F$2,AO$5=Data!$G$2,(IF(COUNTIF(Data!$A$2:$A$939,AO$7),AO$7=(VLOOKUP(AO$7,Data!$A$2:$A$852,1,FALSE)),0))),"H",IF(AND(AO$7&gt;=$E61,AO$7&lt;=$F61),($D61/$G61),0))),IF(AND(AO$7&gt;=$E61,AO$7&lt;=$F61),($D61/$G61),0))</f>
        <v>0</v>
      </c>
      <c r="AP61" s="34">
        <f>IF(Data!$C$2&gt;0,(IF(OR(AP$5=Data!$F$2,AP$5=Data!$G$2,(IF(COUNTIF(Data!$A$2:$A$939,AP$7),AP$7=(VLOOKUP(AP$7,Data!$A$2:$A$852,1,FALSE)),0))),"H",IF(AND(AP$7&gt;=$E61,AP$7&lt;=$F61),($D61/$G61),0))),IF(AND(AP$7&gt;=$E61,AP$7&lt;=$F61),($D61/$G61),0))</f>
        <v>0</v>
      </c>
      <c r="AQ61" s="34">
        <f>IF(Data!$C$2&gt;0,(IF(OR(AQ$5=Data!$F$2,AQ$5=Data!$G$2,(IF(COUNTIF(Data!$A$2:$A$939,AQ$7),AQ$7=(VLOOKUP(AQ$7,Data!$A$2:$A$852,1,FALSE)),0))),"H",IF(AND(AQ$7&gt;=$E61,AQ$7&lt;=$F61),($D61/$G61),0))),IF(AND(AQ$7&gt;=$E61,AQ$7&lt;=$F61),($D61/$G61),0))</f>
        <v>0</v>
      </c>
      <c r="AR61" s="34">
        <f>IF(Data!$C$2&gt;0,(IF(OR(AR$5=Data!$F$2,AR$5=Data!$G$2,(IF(COUNTIF(Data!$A$2:$A$939,AR$7),AR$7=(VLOOKUP(AR$7,Data!$A$2:$A$852,1,FALSE)),0))),"H",IF(AND(AR$7&gt;=$E61,AR$7&lt;=$F61),($D61/$G61),0))),IF(AND(AR$7&gt;=$E61,AR$7&lt;=$F61),($D61/$G61),0))</f>
        <v>0</v>
      </c>
      <c r="AS61" s="34">
        <f>IF(Data!$C$2&gt;0,(IF(OR(AS$5=Data!$F$2,AS$5=Data!$G$2,(IF(COUNTIF(Data!$A$2:$A$939,AS$7),AS$7=(VLOOKUP(AS$7,Data!$A$2:$A$852,1,FALSE)),0))),"H",IF(AND(AS$7&gt;=$E61,AS$7&lt;=$F61),($D61/$G61),0))),IF(AND(AS$7&gt;=$E61,AS$7&lt;=$F61),($D61/$G61),0))</f>
        <v>0</v>
      </c>
      <c r="AT61" s="34" t="str">
        <f>IF(Data!$C$2&gt;0,(IF(OR(AT$5=Data!$F$2,AT$5=Data!$G$2,(IF(COUNTIF(Data!$A$2:$A$939,AT$7),AT$7=(VLOOKUP(AT$7,Data!$A$2:$A$852,1,FALSE)),0))),"H",IF(AND(AT$7&gt;=$E61,AT$7&lt;=$F61),($D61/$G61),0))),IF(AND(AT$7&gt;=$E61,AT$7&lt;=$F61),($D61/$G61),0))</f>
        <v>H</v>
      </c>
      <c r="AU61" s="34" t="str">
        <f>IF(Data!$C$2&gt;0,(IF(OR(AU$5=Data!$F$2,AU$5=Data!$G$2,(IF(COUNTIF(Data!$A$2:$A$939,AU$7),AU$7=(VLOOKUP(AU$7,Data!$A$2:$A$852,1,FALSE)),0))),"H",IF(AND(AU$7&gt;=$E61,AU$7&lt;=$F61),($D61/$G61),0))),IF(AND(AU$7&gt;=$E61,AU$7&lt;=$F61),($D61/$G61),0))</f>
        <v>H</v>
      </c>
      <c r="AV61" s="34">
        <f>IF(Data!$C$2&gt;0,(IF(OR(AV$5=Data!$F$2,AV$5=Data!$G$2,(IF(COUNTIF(Data!$A$2:$A$939,AV$7),AV$7=(VLOOKUP(AV$7,Data!$A$2:$A$852,1,FALSE)),0))),"H",IF(AND(AV$7&gt;=$E61,AV$7&lt;=$F61),($D61/$G61),0))),IF(AND(AV$7&gt;=$E61,AV$7&lt;=$F61),($D61/$G61),0))</f>
        <v>0</v>
      </c>
      <c r="AW61" s="34">
        <f>IF(Data!$C$2&gt;0,(IF(OR(AW$5=Data!$F$2,AW$5=Data!$G$2,(IF(COUNTIF(Data!$A$2:$A$939,AW$7),AW$7=(VLOOKUP(AW$7,Data!$A$2:$A$852,1,FALSE)),0))),"H",IF(AND(AW$7&gt;=$E61,AW$7&lt;=$F61),($D61/$G61),0))),IF(AND(AW$7&gt;=$E61,AW$7&lt;=$F61),($D61/$G61),0))</f>
        <v>0</v>
      </c>
      <c r="AX61" s="34">
        <f>IF(Data!$C$2&gt;0,(IF(OR(AX$5=Data!$F$2,AX$5=Data!$G$2,(IF(COUNTIF(Data!$A$2:$A$939,AX$7),AX$7=(VLOOKUP(AX$7,Data!$A$2:$A$852,1,FALSE)),0))),"H",IF(AND(AX$7&gt;=$E61,AX$7&lt;=$F61),($D61/$G61),0))),IF(AND(AX$7&gt;=$E61,AX$7&lt;=$F61),($D61/$G61),0))</f>
        <v>0</v>
      </c>
      <c r="AY61" s="34">
        <f>IF(Data!$C$2&gt;0,(IF(OR(AY$5=Data!$F$2,AY$5=Data!$G$2,(IF(COUNTIF(Data!$A$2:$A$939,AY$7),AY$7=(VLOOKUP(AY$7,Data!$A$2:$A$852,1,FALSE)),0))),"H",IF(AND(AY$7&gt;=$E61,AY$7&lt;=$F61),($D61/$G61),0))),IF(AND(AY$7&gt;=$E61,AY$7&lt;=$F61),($D61/$G61),0))</f>
        <v>0</v>
      </c>
      <c r="AZ61" s="34">
        <f>IF(Data!$C$2&gt;0,(IF(OR(AZ$5=Data!$F$2,AZ$5=Data!$G$2,(IF(COUNTIF(Data!$A$2:$A$939,AZ$7),AZ$7=(VLOOKUP(AZ$7,Data!$A$2:$A$852,1,FALSE)),0))),"H",IF(AND(AZ$7&gt;=$E61,AZ$7&lt;=$F61),($D61/$G61),0))),IF(AND(AZ$7&gt;=$E61,AZ$7&lt;=$F61),($D61/$G61),0))</f>
        <v>0</v>
      </c>
      <c r="BA61" s="34" t="str">
        <f>IF(Data!$C$2&gt;0,(IF(OR(BA$5=Data!$F$2,BA$5=Data!$G$2,(IF(COUNTIF(Data!$A$2:$A$939,BA$7),BA$7=(VLOOKUP(BA$7,Data!$A$2:$A$852,1,FALSE)),0))),"H",IF(AND(BA$7&gt;=$E61,BA$7&lt;=$F61),($D61/$G61),0))),IF(AND(BA$7&gt;=$E61,BA$7&lt;=$F61),($D61/$G61),0))</f>
        <v>H</v>
      </c>
      <c r="BB61" s="34" t="str">
        <f>IF(Data!$C$2&gt;0,(IF(OR(BB$5=Data!$F$2,BB$5=Data!$G$2,(IF(COUNTIF(Data!$A$2:$A$939,BB$7),BB$7=(VLOOKUP(BB$7,Data!$A$2:$A$852,1,FALSE)),0))),"H",IF(AND(BB$7&gt;=$E61,BB$7&lt;=$F61),($D61/$G61),0))),IF(AND(BB$7&gt;=$E61,BB$7&lt;=$F61),($D61/$G61),0))</f>
        <v>H</v>
      </c>
      <c r="BC61" s="34">
        <f>IF(Data!$C$2&gt;0,(IF(OR(BC$5=Data!$F$2,BC$5=Data!$G$2,(IF(COUNTIF(Data!$A$2:$A$939,BC$7),BC$7=(VLOOKUP(BC$7,Data!$A$2:$A$852,1,FALSE)),0))),"H",IF(AND(BC$7&gt;=$E61,BC$7&lt;=$F61),($D61/$G61),0))),IF(AND(BC$7&gt;=$E61,BC$7&lt;=$F61),($D61/$G61),0))</f>
        <v>0</v>
      </c>
      <c r="BD61" s="34">
        <f>IF(Data!$C$2&gt;0,(IF(OR(BD$5=Data!$F$2,BD$5=Data!$G$2,(IF(COUNTIF(Data!$A$2:$A$939,BD$7),BD$7=(VLOOKUP(BD$7,Data!$A$2:$A$852,1,FALSE)),0))),"H",IF(AND(BD$7&gt;=$E61,BD$7&lt;=$F61),($D61/$G61),0))),IF(AND(BD$7&gt;=$E61,BD$7&lt;=$F61),($D61/$G61),0))</f>
        <v>0</v>
      </c>
      <c r="BE61" s="34">
        <f>IF(Data!$C$2&gt;0,(IF(OR(BE$5=Data!$F$2,BE$5=Data!$G$2,(IF(COUNTIF(Data!$A$2:$A$939,BE$7),BE$7=(VLOOKUP(BE$7,Data!$A$2:$A$852,1,FALSE)),0))),"H",IF(AND(BE$7&gt;=$E61,BE$7&lt;=$F61),($D61/$G61),0))),IF(AND(BE$7&gt;=$E61,BE$7&lt;=$F61),($D61/$G61),0))</f>
        <v>0</v>
      </c>
      <c r="BF61" s="34">
        <f>IF(Data!$C$2&gt;0,(IF(OR(BF$5=Data!$F$2,BF$5=Data!$G$2,(IF(COUNTIF(Data!$A$2:$A$939,BF$7),BF$7=(VLOOKUP(BF$7,Data!$A$2:$A$852,1,FALSE)),0))),"H",IF(AND(BF$7&gt;=$E61,BF$7&lt;=$F61),($D61/$G61),0))),IF(AND(BF$7&gt;=$E61,BF$7&lt;=$F61),($D61/$G61),0))</f>
        <v>0</v>
      </c>
      <c r="BG61" s="34">
        <f>IF(Data!$C$2&gt;0,(IF(OR(BG$5=Data!$F$2,BG$5=Data!$G$2,(IF(COUNTIF(Data!$A$2:$A$939,BG$7),BG$7=(VLOOKUP(BG$7,Data!$A$2:$A$852,1,FALSE)),0))),"H",IF(AND(BG$7&gt;=$E61,BG$7&lt;=$F61),($D61/$G61),0))),IF(AND(BG$7&gt;=$E61,BG$7&lt;=$F61),($D61/$G61),0))</f>
        <v>0</v>
      </c>
      <c r="BH61" s="34" t="str">
        <f>IF(Data!$C$2&gt;0,(IF(OR(BH$5=Data!$F$2,BH$5=Data!$G$2,(IF(COUNTIF(Data!$A$2:$A$939,BH$7),BH$7=(VLOOKUP(BH$7,Data!$A$2:$A$852,1,FALSE)),0))),"H",IF(AND(BH$7&gt;=$E61,BH$7&lt;=$F61),($D61/$G61),0))),IF(AND(BH$7&gt;=$E61,BH$7&lt;=$F61),($D61/$G61),0))</f>
        <v>H</v>
      </c>
      <c r="BI61" s="34" t="str">
        <f>IF(Data!$C$2&gt;0,(IF(OR(BI$5=Data!$F$2,BI$5=Data!$G$2,(IF(COUNTIF(Data!$A$2:$A$939,BI$7),BI$7=(VLOOKUP(BI$7,Data!$A$2:$A$852,1,FALSE)),0))),"H",IF(AND(BI$7&gt;=$E61,BI$7&lt;=$F61),($D61/$G61),0))),IF(AND(BI$7&gt;=$E61,BI$7&lt;=$F61),($D61/$G61),0))</f>
        <v>H</v>
      </c>
      <c r="BJ61" s="34">
        <f>IF(Data!$C$2&gt;0,(IF(OR(BJ$5=Data!$F$2,BJ$5=Data!$G$2,(IF(COUNTIF(Data!$A$2:$A$939,BJ$7),BJ$7=(VLOOKUP(BJ$7,Data!$A$2:$A$852,1,FALSE)),0))),"H",IF(AND(BJ$7&gt;=$E61,BJ$7&lt;=$F61),($D61/$G61),0))),IF(AND(BJ$7&gt;=$E61,BJ$7&lt;=$F61),($D61/$G61),0))</f>
        <v>0</v>
      </c>
      <c r="BK61" s="34">
        <f>IF(Data!$C$2&gt;0,(IF(OR(BK$5=Data!$F$2,BK$5=Data!$G$2,(IF(COUNTIF(Data!$A$2:$A$939,BK$7),BK$7=(VLOOKUP(BK$7,Data!$A$2:$A$852,1,FALSE)),0))),"H",IF(AND(BK$7&gt;=$E61,BK$7&lt;=$F61),($D61/$G61),0))),IF(AND(BK$7&gt;=$E61,BK$7&lt;=$F61),($D61/$G61),0))</f>
        <v>0</v>
      </c>
      <c r="BL61" s="34">
        <f>IF(Data!$C$2&gt;0,(IF(OR(BL$5=Data!$F$2,BL$5=Data!$G$2,(IF(COUNTIF(Data!$A$2:$A$939,BL$7),BL$7=(VLOOKUP(BL$7,Data!$A$2:$A$852,1,FALSE)),0))),"H",IF(AND(BL$7&gt;=$E61,BL$7&lt;=$F61),($D61/$G61),0))),IF(AND(BL$7&gt;=$E61,BL$7&lt;=$F61),($D61/$G61),0))</f>
        <v>0</v>
      </c>
      <c r="BM61" s="34">
        <f>IF(Data!$C$2&gt;0,(IF(OR(BM$5=Data!$F$2,BM$5=Data!$G$2,(IF(COUNTIF(Data!$A$2:$A$939,BM$7),BM$7=(VLOOKUP(BM$7,Data!$A$2:$A$852,1,FALSE)),0))),"H",IF(AND(BM$7&gt;=$E61,BM$7&lt;=$F61),($D61/$G61),0))),IF(AND(BM$7&gt;=$E61,BM$7&lt;=$F61),($D61/$G61),0))</f>
        <v>0</v>
      </c>
      <c r="BN61" s="34">
        <f>IF(Data!$C$2&gt;0,(IF(OR(BN$5=Data!$F$2,BN$5=Data!$G$2,(IF(COUNTIF(Data!$A$2:$A$939,BN$7),BN$7=(VLOOKUP(BN$7,Data!$A$2:$A$852,1,FALSE)),0))),"H",IF(AND(BN$7&gt;=$E61,BN$7&lt;=$F61),($D61/$G61),0))),IF(AND(BN$7&gt;=$E61,BN$7&lt;=$F61),($D61/$G61),0))</f>
        <v>0</v>
      </c>
      <c r="BO61" s="34" t="str">
        <f>IF(Data!$C$2&gt;0,(IF(OR(BO$5=Data!$F$2,BO$5=Data!$G$2,(IF(COUNTIF(Data!$A$2:$A$939,BO$7),BO$7=(VLOOKUP(BO$7,Data!$A$2:$A$852,1,FALSE)),0))),"H",IF(AND(BO$7&gt;=$E61,BO$7&lt;=$F61),($D61/$G61),0))),IF(AND(BO$7&gt;=$E61,BO$7&lt;=$F61),($D61/$G61),0))</f>
        <v>H</v>
      </c>
      <c r="BP61" s="34" t="str">
        <f>IF(Data!$C$2&gt;0,(IF(OR(BP$5=Data!$F$2,BP$5=Data!$G$2,(IF(COUNTIF(Data!$A$2:$A$939,BP$7),BP$7=(VLOOKUP(BP$7,Data!$A$2:$A$852,1,FALSE)),0))),"H",IF(AND(BP$7&gt;=$E61,BP$7&lt;=$F61),($D61/$G61),0))),IF(AND(BP$7&gt;=$E61,BP$7&lt;=$F61),($D61/$G61),0))</f>
        <v>H</v>
      </c>
      <c r="BQ61" s="34">
        <f>IF(Data!$C$2&gt;0,(IF(OR(BQ$5=Data!$F$2,BQ$5=Data!$G$2,(IF(COUNTIF(Data!$A$2:$A$939,BQ$7),BQ$7=(VLOOKUP(BQ$7,Data!$A$2:$A$852,1,FALSE)),0))),"H",IF(AND(BQ$7&gt;=$E61,BQ$7&lt;=$F61),($D61/$G61),0))),IF(AND(BQ$7&gt;=$E61,BQ$7&lt;=$F61),($D61/$G61),0))</f>
        <v>0</v>
      </c>
      <c r="BR61" s="34">
        <f>IF(Data!$C$2&gt;0,(IF(OR(BR$5=Data!$F$2,BR$5=Data!$G$2,(IF(COUNTIF(Data!$A$2:$A$939,BR$7),BR$7=(VLOOKUP(BR$7,Data!$A$2:$A$852,1,FALSE)),0))),"H",IF(AND(BR$7&gt;=$E61,BR$7&lt;=$F61),($D61/$G61),0))),IF(AND(BR$7&gt;=$E61,BR$7&lt;=$F61),($D61/$G61),0))</f>
        <v>0</v>
      </c>
      <c r="BS61" s="34">
        <f>IF(Data!$C$2&gt;0,(IF(OR(BS$5=Data!$F$2,BS$5=Data!$G$2,(IF(COUNTIF(Data!$A$2:$A$939,BS$7),BS$7=(VLOOKUP(BS$7,Data!$A$2:$A$852,1,FALSE)),0))),"H",IF(AND(BS$7&gt;=$E61,BS$7&lt;=$F61),($D61/$G61),0))),IF(AND(BS$7&gt;=$E61,BS$7&lt;=$F61),($D61/$G61),0))</f>
        <v>0</v>
      </c>
      <c r="BT61" s="34">
        <f>IF(Data!$C$2&gt;0,(IF(OR(BT$5=Data!$F$2,BT$5=Data!$G$2,(IF(COUNTIF(Data!$A$2:$A$939,BT$7),BT$7=(VLOOKUP(BT$7,Data!$A$2:$A$852,1,FALSE)),0))),"H",IF(AND(BT$7&gt;=$E61,BT$7&lt;=$F61),($D61/$G61),0))),IF(AND(BT$7&gt;=$E61,BT$7&lt;=$F61),($D61/$G61),0))</f>
        <v>0</v>
      </c>
      <c r="BU61" s="34">
        <f>IF(Data!$C$2&gt;0,(IF(OR(BU$5=Data!$F$2,BU$5=Data!$G$2,(IF(COUNTIF(Data!$A$2:$A$939,BU$7),BU$7=(VLOOKUP(BU$7,Data!$A$2:$A$852,1,FALSE)),0))),"H",IF(AND(BU$7&gt;=$E61,BU$7&lt;=$F61),($D61/$G61),0))),IF(AND(BU$7&gt;=$E61,BU$7&lt;=$F61),($D61/$G61),0))</f>
        <v>0</v>
      </c>
      <c r="BV61" s="34" t="str">
        <f>IF(Data!$C$2&gt;0,(IF(OR(BV$5=Data!$F$2,BV$5=Data!$G$2,(IF(COUNTIF(Data!$A$2:$A$939,BV$7),BV$7=(VLOOKUP(BV$7,Data!$A$2:$A$852,1,FALSE)),0))),"H",IF(AND(BV$7&gt;=$E61,BV$7&lt;=$F61),($D61/$G61),0))),IF(AND(BV$7&gt;=$E61,BV$7&lt;=$F61),($D61/$G61),0))</f>
        <v>H</v>
      </c>
      <c r="BW61" s="34" t="str">
        <f>IF(Data!$C$2&gt;0,(IF(OR(BW$5=Data!$F$2,BW$5=Data!$G$2,(IF(COUNTIF(Data!$A$2:$A$939,BW$7),BW$7=(VLOOKUP(BW$7,Data!$A$2:$A$852,1,FALSE)),0))),"H",IF(AND(BW$7&gt;=$E61,BW$7&lt;=$F61),($D61/$G61),0))),IF(AND(BW$7&gt;=$E61,BW$7&lt;=$F61),($D61/$G61),0))</f>
        <v>H</v>
      </c>
      <c r="BX61" s="34">
        <f>IF(Data!$C$2&gt;0,(IF(OR(BX$5=Data!$F$2,BX$5=Data!$G$2,(IF(COUNTIF(Data!$A$2:$A$939,BX$7),BX$7=(VLOOKUP(BX$7,Data!$A$2:$A$852,1,FALSE)),0))),"H",IF(AND(BX$7&gt;=$E61,BX$7&lt;=$F61),($D61/$G61),0))),IF(AND(BX$7&gt;=$E61,BX$7&lt;=$F61),($D61/$G61),0))</f>
        <v>0</v>
      </c>
      <c r="BY61" s="34">
        <f>IF(Data!$C$2&gt;0,(IF(OR(BY$5=Data!$F$2,BY$5=Data!$G$2,(IF(COUNTIF(Data!$A$2:$A$939,BY$7),BY$7=(VLOOKUP(BY$7,Data!$A$2:$A$852,1,FALSE)),0))),"H",IF(AND(BY$7&gt;=$E61,BY$7&lt;=$F61),($D61/$G61),0))),IF(AND(BY$7&gt;=$E61,BY$7&lt;=$F61),($D61/$G61),0))</f>
        <v>0</v>
      </c>
      <c r="BZ61" s="34">
        <f>IF(Data!$C$2&gt;0,(IF(OR(BZ$5=Data!$F$2,BZ$5=Data!$G$2,(IF(COUNTIF(Data!$A$2:$A$939,BZ$7),BZ$7=(VLOOKUP(BZ$7,Data!$A$2:$A$852,1,FALSE)),0))),"H",IF(AND(BZ$7&gt;=$E61,BZ$7&lt;=$F61),($D61/$G61),0))),IF(AND(BZ$7&gt;=$E61,BZ$7&lt;=$F61),($D61/$G61),0))</f>
        <v>0</v>
      </c>
      <c r="CA61" s="34">
        <f>IF(Data!$C$2&gt;0,(IF(OR(CA$5=Data!$F$2,CA$5=Data!$G$2,(IF(COUNTIF(Data!$A$2:$A$939,CA$7),CA$7=(VLOOKUP(CA$7,Data!$A$2:$A$852,1,FALSE)),0))),"H",IF(AND(CA$7&gt;=$E61,CA$7&lt;=$F61),($D61/$G61),0))),IF(AND(CA$7&gt;=$E61,CA$7&lt;=$F61),($D61/$G61),0))</f>
        <v>0</v>
      </c>
      <c r="CB61" s="34">
        <f>IF(Data!$C$2&gt;0,(IF(OR(CB$5=Data!$F$2,CB$5=Data!$G$2,(IF(COUNTIF(Data!$A$2:$A$939,CB$7),CB$7=(VLOOKUP(CB$7,Data!$A$2:$A$852,1,FALSE)),0))),"H",IF(AND(CB$7&gt;=$E61,CB$7&lt;=$F61),($D61/$G61),0))),IF(AND(CB$7&gt;=$E61,CB$7&lt;=$F61),($D61/$G61),0))</f>
        <v>0</v>
      </c>
      <c r="CC61" s="34" t="str">
        <f>IF(Data!$C$2&gt;0,(IF(OR(CC$5=Data!$F$2,CC$5=Data!$G$2,(IF(COUNTIF(Data!$A$2:$A$939,CC$7),CC$7=(VLOOKUP(CC$7,Data!$A$2:$A$852,1,FALSE)),0))),"H",IF(AND(CC$7&gt;=$E61,CC$7&lt;=$F61),($D61/$G61),0))),IF(AND(CC$7&gt;=$E61,CC$7&lt;=$F61),($D61/$G61),0))</f>
        <v>H</v>
      </c>
      <c r="CD61" s="34" t="str">
        <f>IF(Data!$C$2&gt;0,(IF(OR(CD$5=Data!$F$2,CD$5=Data!$G$2,(IF(COUNTIF(Data!$A$2:$A$939,CD$7),CD$7=(VLOOKUP(CD$7,Data!$A$2:$A$852,1,FALSE)),0))),"H",IF(AND(CD$7&gt;=$E61,CD$7&lt;=$F61),($D61/$G61),0))),IF(AND(CD$7&gt;=$E61,CD$7&lt;=$F61),($D61/$G61),0))</f>
        <v>H</v>
      </c>
      <c r="CE61" s="34">
        <f>IF(Data!$C$2&gt;0,(IF(OR(CE$5=Data!$F$2,CE$5=Data!$G$2,(IF(COUNTIF(Data!$A$2:$A$939,CE$7),CE$7=(VLOOKUP(CE$7,Data!$A$2:$A$852,1,FALSE)),0))),"H",IF(AND(CE$7&gt;=$E61,CE$7&lt;=$F61),($D61/$G61),0))),IF(AND(CE$7&gt;=$E61,CE$7&lt;=$F61),($D61/$G61),0))</f>
        <v>0</v>
      </c>
      <c r="CF61" s="34">
        <f>IF(Data!$C$2&gt;0,(IF(OR(CF$5=Data!$F$2,CF$5=Data!$G$2,(IF(COUNTIF(Data!$A$2:$A$939,CF$7),CF$7=(VLOOKUP(CF$7,Data!$A$2:$A$852,1,FALSE)),0))),"H",IF(AND(CF$7&gt;=$E61,CF$7&lt;=$F61),($D61/$G61),0))),IF(AND(CF$7&gt;=$E61,CF$7&lt;=$F61),($D61/$G61),0))</f>
        <v>0</v>
      </c>
      <c r="CG61" s="34">
        <f>IF(Data!$C$2&gt;0,(IF(OR(CG$5=Data!$F$2,CG$5=Data!$G$2,(IF(COUNTIF(Data!$A$2:$A$939,CG$7),CG$7=(VLOOKUP(CG$7,Data!$A$2:$A$852,1,FALSE)),0))),"H",IF(AND(CG$7&gt;=$E61,CG$7&lt;=$F61),($D61/$G61),0))),IF(AND(CG$7&gt;=$E61,CG$7&lt;=$F61),($D61/$G61),0))</f>
        <v>0</v>
      </c>
      <c r="CH61" s="34">
        <f>IF(Data!$C$2&gt;0,(IF(OR(CH$5=Data!$F$2,CH$5=Data!$G$2,(IF(COUNTIF(Data!$A$2:$A$939,CH$7),CH$7=(VLOOKUP(CH$7,Data!$A$2:$A$852,1,FALSE)),0))),"H",IF(AND(CH$7&gt;=$E61,CH$7&lt;=$F61),($D61/$G61),0))),IF(AND(CH$7&gt;=$E61,CH$7&lt;=$F61),($D61/$G61),0))</f>
        <v>0</v>
      </c>
      <c r="CI61" s="34">
        <f>IF(Data!$C$2&gt;0,(IF(OR(CI$5=Data!$F$2,CI$5=Data!$G$2,(IF(COUNTIF(Data!$A$2:$A$939,CI$7),CI$7=(VLOOKUP(CI$7,Data!$A$2:$A$852,1,FALSE)),0))),"H",IF(AND(CI$7&gt;=$E61,CI$7&lt;=$F61),($D61/$G61),0))),IF(AND(CI$7&gt;=$E61,CI$7&lt;=$F61),($D61/$G61),0))</f>
        <v>0</v>
      </c>
      <c r="CJ61" s="34" t="str">
        <f>IF(Data!$C$2&gt;0,(IF(OR(CJ$5=Data!$F$2,CJ$5=Data!$G$2,(IF(COUNTIF(Data!$A$2:$A$939,CJ$7),CJ$7=(VLOOKUP(CJ$7,Data!$A$2:$A$852,1,FALSE)),0))),"H",IF(AND(CJ$7&gt;=$E61,CJ$7&lt;=$F61),($D61/$G61),0))),IF(AND(CJ$7&gt;=$E61,CJ$7&lt;=$F61),($D61/$G61),0))</f>
        <v>H</v>
      </c>
      <c r="CK61" s="34" t="str">
        <f>IF(Data!$C$2&gt;0,(IF(OR(CK$5=Data!$F$2,CK$5=Data!$G$2,(IF(COUNTIF(Data!$A$2:$A$939,CK$7),CK$7=(VLOOKUP(CK$7,Data!$A$2:$A$852,1,FALSE)),0))),"H",IF(AND(CK$7&gt;=$E61,CK$7&lt;=$F61),($D61/$G61),0))),IF(AND(CK$7&gt;=$E61,CK$7&lt;=$F61),($D61/$G61),0))</f>
        <v>H</v>
      </c>
      <c r="CL61" s="34">
        <f>IF(Data!$C$2&gt;0,(IF(OR(CL$5=Data!$F$2,CL$5=Data!$G$2,(IF(COUNTIF(Data!$A$2:$A$939,CL$7),CL$7=(VLOOKUP(CL$7,Data!$A$2:$A$852,1,FALSE)),0))),"H",IF(AND(CL$7&gt;=$E61,CL$7&lt;=$F61),($D61/$G61),0))),IF(AND(CL$7&gt;=$E61,CL$7&lt;=$F61),($D61/$G61),0))</f>
        <v>0</v>
      </c>
      <c r="CM61" s="34">
        <f>IF(Data!$C$2&gt;0,(IF(OR(CM$5=Data!$F$2,CM$5=Data!$G$2,(IF(COUNTIF(Data!$A$2:$A$939,CM$7),CM$7=(VLOOKUP(CM$7,Data!$A$2:$A$852,1,FALSE)),0))),"H",IF(AND(CM$7&gt;=$E61,CM$7&lt;=$F61),($D61/$G61),0))),IF(AND(CM$7&gt;=$E61,CM$7&lt;=$F61),($D61/$G61),0))</f>
        <v>0</v>
      </c>
      <c r="CN61" s="34">
        <f>IF(Data!$C$2&gt;0,(IF(OR(CN$5=Data!$F$2,CN$5=Data!$G$2,(IF(COUNTIF(Data!$A$2:$A$939,CN$7),CN$7=(VLOOKUP(CN$7,Data!$A$2:$A$852,1,FALSE)),0))),"H",IF(AND(CN$7&gt;=$E61,CN$7&lt;=$F61),($D61/$G61),0))),IF(AND(CN$7&gt;=$E61,CN$7&lt;=$F61),($D61/$G61),0))</f>
        <v>0</v>
      </c>
      <c r="CO61" s="34">
        <f>IF(Data!$C$2&gt;0,(IF(OR(CO$5=Data!$F$2,CO$5=Data!$G$2,(IF(COUNTIF(Data!$A$2:$A$939,CO$7),CO$7=(VLOOKUP(CO$7,Data!$A$2:$A$852,1,FALSE)),0))),"H",IF(AND(CO$7&gt;=$E61,CO$7&lt;=$F61),($D61/$G61),0))),IF(AND(CO$7&gt;=$E61,CO$7&lt;=$F61),($D61/$G61),0))</f>
        <v>0</v>
      </c>
      <c r="CP61" s="34">
        <f>IF(Data!$C$2&gt;0,(IF(OR(CP$5=Data!$F$2,CP$5=Data!$G$2,(IF(COUNTIF(Data!$A$2:$A$939,CP$7),CP$7=(VLOOKUP(CP$7,Data!$A$2:$A$852,1,FALSE)),0))),"H",IF(AND(CP$7&gt;=$E61,CP$7&lt;=$F61),($D61/$G61),0))),IF(AND(CP$7&gt;=$E61,CP$7&lt;=$F61),($D61/$G61),0))</f>
        <v>0</v>
      </c>
      <c r="CQ61" s="34" t="str">
        <f>IF(Data!$C$2&gt;0,(IF(OR(CQ$5=Data!$F$2,CQ$5=Data!$G$2,(IF(COUNTIF(Data!$A$2:$A$939,CQ$7),CQ$7=(VLOOKUP(CQ$7,Data!$A$2:$A$852,1,FALSE)),0))),"H",IF(AND(CQ$7&gt;=$E61,CQ$7&lt;=$F61),($D61/$G61),0))),IF(AND(CQ$7&gt;=$E61,CQ$7&lt;=$F61),($D61/$G61),0))</f>
        <v>H</v>
      </c>
      <c r="CR61" s="34" t="str">
        <f>IF(Data!$C$2&gt;0,(IF(OR(CR$5=Data!$F$2,CR$5=Data!$G$2,(IF(COUNTIF(Data!$A$2:$A$939,CR$7),CR$7=(VLOOKUP(CR$7,Data!$A$2:$A$852,1,FALSE)),0))),"H",IF(AND(CR$7&gt;=$E61,CR$7&lt;=$F61),($D61/$G61),0))),IF(AND(CR$7&gt;=$E61,CR$7&lt;=$F61),($D61/$G61),0))</f>
        <v>H</v>
      </c>
      <c r="CS61" s="34">
        <f>IF(Data!$C$2&gt;0,(IF(OR(CS$5=Data!$F$2,CS$5=Data!$G$2,(IF(COUNTIF(Data!$A$2:$A$939,CS$7),CS$7=(VLOOKUP(CS$7,Data!$A$2:$A$852,1,FALSE)),0))),"H",IF(AND(CS$7&gt;=$E61,CS$7&lt;=$F61),($D61/$G61),0))),IF(AND(CS$7&gt;=$E61,CS$7&lt;=$F61),($D61/$G61),0))</f>
        <v>0</v>
      </c>
      <c r="CT61" s="34">
        <f>IF(Data!$C$2&gt;0,(IF(OR(CT$5=Data!$F$2,CT$5=Data!$G$2,(IF(COUNTIF(Data!$A$2:$A$939,CT$7),CT$7=(VLOOKUP(CT$7,Data!$A$2:$A$852,1,FALSE)),0))),"H",IF(AND(CT$7&gt;=$E61,CT$7&lt;=$F61),($D61/$G61),0))),IF(AND(CT$7&gt;=$E61,CT$7&lt;=$F61),($D61/$G61),0))</f>
        <v>0</v>
      </c>
      <c r="CU61" s="34">
        <f>IF(Data!$C$2&gt;0,(IF(OR(CU$5=Data!$F$2,CU$5=Data!$G$2,(IF(COUNTIF(Data!$A$2:$A$939,CU$7),CU$7=(VLOOKUP(CU$7,Data!$A$2:$A$852,1,FALSE)),0))),"H",IF(AND(CU$7&gt;=$E61,CU$7&lt;=$F61),($D61/$G61),0))),IF(AND(CU$7&gt;=$E61,CU$7&lt;=$F61),($D61/$G61),0))</f>
        <v>0</v>
      </c>
      <c r="CV61" s="34">
        <f>IF(Data!$C$2&gt;0,(IF(OR(CV$5=Data!$F$2,CV$5=Data!$G$2,(IF(COUNTIF(Data!$A$2:$A$939,CV$7),CV$7=(VLOOKUP(CV$7,Data!$A$2:$A$852,1,FALSE)),0))),"H",IF(AND(CV$7&gt;=$E61,CV$7&lt;=$F61),($D61/$G61),0))),IF(AND(CV$7&gt;=$E61,CV$7&lt;=$F61),($D61/$G61),0))</f>
        <v>0</v>
      </c>
      <c r="CW61" s="34">
        <f>IF(Data!$C$2&gt;0,(IF(OR(CW$5=Data!$F$2,CW$5=Data!$G$2,(IF(COUNTIF(Data!$A$2:$A$939,CW$7),CW$7=(VLOOKUP(CW$7,Data!$A$2:$A$852,1,FALSE)),0))),"H",IF(AND(CW$7&gt;=$E61,CW$7&lt;=$F61),($D61/$G61),0))),IF(AND(CW$7&gt;=$E61,CW$7&lt;=$F61),($D61/$G61),0))</f>
        <v>0</v>
      </c>
      <c r="CX61" s="34" t="str">
        <f>IF(Data!$C$2&gt;0,(IF(OR(CX$5=Data!$F$2,CX$5=Data!$G$2,(IF(COUNTIF(Data!$A$2:$A$939,CX$7),CX$7=(VLOOKUP(CX$7,Data!$A$2:$A$852,1,FALSE)),0))),"H",IF(AND(CX$7&gt;=$E61,CX$7&lt;=$F61),($D61/$G61),0))),IF(AND(CX$7&gt;=$E61,CX$7&lt;=$F61),($D61/$G61),0))</f>
        <v>H</v>
      </c>
      <c r="CY61" s="34" t="str">
        <f>IF(Data!$C$2&gt;0,(IF(OR(CY$5=Data!$F$2,CY$5=Data!$G$2,(IF(COUNTIF(Data!$A$2:$A$939,CY$7),CY$7=(VLOOKUP(CY$7,Data!$A$2:$A$852,1,FALSE)),0))),"H",IF(AND(CY$7&gt;=$E61,CY$7&lt;=$F61),($D61/$G61),0))),IF(AND(CY$7&gt;=$E61,CY$7&lt;=$F61),($D61/$G61),0))</f>
        <v>H</v>
      </c>
      <c r="CZ61" s="34">
        <f>IF(Data!$C$2&gt;0,(IF(OR(CZ$5=Data!$F$2,CZ$5=Data!$G$2,(IF(COUNTIF(Data!$A$2:$A$939,CZ$7),CZ$7=(VLOOKUP(CZ$7,Data!$A$2:$A$852,1,FALSE)),0))),"H",IF(AND(CZ$7&gt;=$E61,CZ$7&lt;=$F61),($D61/$G61),0))),IF(AND(CZ$7&gt;=$E61,CZ$7&lt;=$F61),($D61/$G61),0))</f>
        <v>0</v>
      </c>
      <c r="DA61" s="34">
        <f>IF(Data!$C$2&gt;0,(IF(OR(DA$5=Data!$F$2,DA$5=Data!$G$2,(IF(COUNTIF(Data!$A$2:$A$939,DA$7),DA$7=(VLOOKUP(DA$7,Data!$A$2:$A$852,1,FALSE)),0))),"H",IF(AND(DA$7&gt;=$E61,DA$7&lt;=$F61),($D61/$G61),0))),IF(AND(DA$7&gt;=$E61,DA$7&lt;=$F61),($D61/$G61),0))</f>
        <v>0</v>
      </c>
      <c r="DB61" s="34">
        <f>IF(Data!$C$2&gt;0,(IF(OR(DB$5=Data!$F$2,DB$5=Data!$G$2,(IF(COUNTIF(Data!$A$2:$A$939,DB$7),DB$7=(VLOOKUP(DB$7,Data!$A$2:$A$852,1,FALSE)),0))),"H",IF(AND(DB$7&gt;=$E61,DB$7&lt;=$F61),($D61/$G61),0))),IF(AND(DB$7&gt;=$E61,DB$7&lt;=$F61),($D61/$G61),0))</f>
        <v>0</v>
      </c>
      <c r="DC61" s="34">
        <f>IF(Data!$C$2&gt;0,(IF(OR(DC$5=Data!$F$2,DC$5=Data!$G$2,(IF(COUNTIF(Data!$A$2:$A$939,DC$7),DC$7=(VLOOKUP(DC$7,Data!$A$2:$A$852,1,FALSE)),0))),"H",IF(AND(DC$7&gt;=$E61,DC$7&lt;=$F61),($D61/$G61),0))),IF(AND(DC$7&gt;=$E61,DC$7&lt;=$F61),($D61/$G61),0))</f>
        <v>0</v>
      </c>
      <c r="DD61" s="34">
        <f>IF(Data!$C$2&gt;0,(IF(OR(DD$5=Data!$F$2,DD$5=Data!$G$2,(IF(COUNTIF(Data!$A$2:$A$939,DD$7),DD$7=(VLOOKUP(DD$7,Data!$A$2:$A$852,1,FALSE)),0))),"H",IF(AND(DD$7&gt;=$E61,DD$7&lt;=$F61),($D61/$G61),0))),IF(AND(DD$7&gt;=$E61,DD$7&lt;=$F61),($D61/$G61),0))</f>
        <v>0</v>
      </c>
      <c r="DE61" s="34" t="str">
        <f>IF(Data!$C$2&gt;0,(IF(OR(DE$5=Data!$F$2,DE$5=Data!$G$2,(IF(COUNTIF(Data!$A$2:$A$939,DE$7),DE$7=(VLOOKUP(DE$7,Data!$A$2:$A$852,1,FALSE)),0))),"H",IF(AND(DE$7&gt;=$E61,DE$7&lt;=$F61),($D61/$G61),0))),IF(AND(DE$7&gt;=$E61,DE$7&lt;=$F61),($D61/$G61),0))</f>
        <v>H</v>
      </c>
      <c r="DF61" s="34" t="str">
        <f>IF(Data!$C$2&gt;0,(IF(OR(DF$5=Data!$F$2,DF$5=Data!$G$2,(IF(COUNTIF(Data!$A$2:$A$939,DF$7),DF$7=(VLOOKUP(DF$7,Data!$A$2:$A$852,1,FALSE)),0))),"H",IF(AND(DF$7&gt;=$E61,DF$7&lt;=$F61),($D61/$G61),0))),IF(AND(DF$7&gt;=$E61,DF$7&lt;=$F61),($D61/$G61),0))</f>
        <v>H</v>
      </c>
      <c r="DG61" s="34">
        <f>IF(Data!$C$2&gt;0,(IF(OR(DG$5=Data!$F$2,DG$5=Data!$G$2,(IF(COUNTIF(Data!$A$2:$A$939,DG$7),DG$7=(VLOOKUP(DG$7,Data!$A$2:$A$852,1,FALSE)),0))),"H",IF(AND(DG$7&gt;=$E61,DG$7&lt;=$F61),($D61/$G61),0))),IF(AND(DG$7&gt;=$E61,DG$7&lt;=$F61),($D61/$G61),0))</f>
        <v>0</v>
      </c>
      <c r="DH61" s="34">
        <f>IF(Data!$C$2&gt;0,(IF(OR(DH$5=Data!$F$2,DH$5=Data!$G$2,(IF(COUNTIF(Data!$A$2:$A$939,DH$7),DH$7=(VLOOKUP(DH$7,Data!$A$2:$A$852,1,FALSE)),0))),"H",IF(AND(DH$7&gt;=$E61,DH$7&lt;=$F61),($D61/$G61),0))),IF(AND(DH$7&gt;=$E61,DH$7&lt;=$F61),($D61/$G61),0))</f>
        <v>0</v>
      </c>
      <c r="DI61" s="34">
        <f>IF(Data!$C$2&gt;0,(IF(OR(DI$5=Data!$F$2,DI$5=Data!$G$2,(IF(COUNTIF(Data!$A$2:$A$939,DI$7),DI$7=(VLOOKUP(DI$7,Data!$A$2:$A$852,1,FALSE)),0))),"H",IF(AND(DI$7&gt;=$E61,DI$7&lt;=$F61),($D61/$G61),0))),IF(AND(DI$7&gt;=$E61,DI$7&lt;=$F61),($D61/$G61),0))</f>
        <v>0</v>
      </c>
      <c r="DJ61" s="34">
        <f>IF(Data!$C$2&gt;0,(IF(OR(DJ$5=Data!$F$2,DJ$5=Data!$G$2,(IF(COUNTIF(Data!$A$2:$A$939,DJ$7),DJ$7=(VLOOKUP(DJ$7,Data!$A$2:$A$852,1,FALSE)),0))),"H",IF(AND(DJ$7&gt;=$E61,DJ$7&lt;=$F61),($D61/$G61),0))),IF(AND(DJ$7&gt;=$E61,DJ$7&lt;=$F61),($D61/$G61),0))</f>
        <v>0</v>
      </c>
      <c r="DK61" s="34">
        <f>IF(Data!$C$2&gt;0,(IF(OR(DK$5=Data!$F$2,DK$5=Data!$G$2,(IF(COUNTIF(Data!$A$2:$A$939,DK$7),DK$7=(VLOOKUP(DK$7,Data!$A$2:$A$852,1,FALSE)),0))),"H",IF(AND(DK$7&gt;=$E61,DK$7&lt;=$F61),($D61/$G61),0))),IF(AND(DK$7&gt;=$E61,DK$7&lt;=$F61),($D61/$G61),0))</f>
        <v>0</v>
      </c>
      <c r="DL61" s="34" t="str">
        <f>IF(Data!$C$2&gt;0,(IF(OR(DL$5=Data!$F$2,DL$5=Data!$G$2,(IF(COUNTIF(Data!$A$2:$A$939,DL$7),DL$7=(VLOOKUP(DL$7,Data!$A$2:$A$852,1,FALSE)),0))),"H",IF(AND(DL$7&gt;=$E61,DL$7&lt;=$F61),($D61/$G61),0))),IF(AND(DL$7&gt;=$E61,DL$7&lt;=$F61),($D61/$G61),0))</f>
        <v>H</v>
      </c>
      <c r="DM61" s="34" t="str">
        <f>IF(Data!$C$2&gt;0,(IF(OR(DM$5=Data!$F$2,DM$5=Data!$G$2,(IF(COUNTIF(Data!$A$2:$A$939,DM$7),DM$7=(VLOOKUP(DM$7,Data!$A$2:$A$852,1,FALSE)),0))),"H",IF(AND(DM$7&gt;=$E61,DM$7&lt;=$F61),($D61/$G61),0))),IF(AND(DM$7&gt;=$E61,DM$7&lt;=$F61),($D61/$G61),0))</f>
        <v>H</v>
      </c>
      <c r="DN61" s="34">
        <f>IF(Data!$C$2&gt;0,(IF(OR(DN$5=Data!$F$2,DN$5=Data!$G$2,(IF(COUNTIF(Data!$A$2:$A$939,DN$7),DN$7=(VLOOKUP(DN$7,Data!$A$2:$A$852,1,FALSE)),0))),"H",IF(AND(DN$7&gt;=$E61,DN$7&lt;=$F61),($D61/$G61),0))),IF(AND(DN$7&gt;=$E61,DN$7&lt;=$F61),($D61/$G61),0))</f>
        <v>0</v>
      </c>
      <c r="DO61" s="34">
        <f>IF(Data!$C$2&gt;0,(IF(OR(DO$5=Data!$F$2,DO$5=Data!$G$2,(IF(COUNTIF(Data!$A$2:$A$939,DO$7),DO$7=(VLOOKUP(DO$7,Data!$A$2:$A$852,1,FALSE)),0))),"H",IF(AND(DO$7&gt;=$E61,DO$7&lt;=$F61),($D61/$G61),0))),IF(AND(DO$7&gt;=$E61,DO$7&lt;=$F61),($D61/$G61),0))</f>
        <v>0</v>
      </c>
      <c r="DP61" s="34">
        <f>IF(Data!$C$2&gt;0,(IF(OR(DP$5=Data!$F$2,DP$5=Data!$G$2,(IF(COUNTIF(Data!$A$2:$A$939,DP$7),DP$7=(VLOOKUP(DP$7,Data!$A$2:$A$852,1,FALSE)),0))),"H",IF(AND(DP$7&gt;=$E61,DP$7&lt;=$F61),($D61/$G61),0))),IF(AND(DP$7&gt;=$E61,DP$7&lt;=$F61),($D61/$G61),0))</f>
        <v>0</v>
      </c>
      <c r="DQ61" s="34">
        <f>IF(Data!$C$2&gt;0,(IF(OR(DQ$5=Data!$F$2,DQ$5=Data!$G$2,(IF(COUNTIF(Data!$A$2:$A$939,DQ$7),DQ$7=(VLOOKUP(DQ$7,Data!$A$2:$A$852,1,FALSE)),0))),"H",IF(AND(DQ$7&gt;=$E61,DQ$7&lt;=$F61),($D61/$G61),0))),IF(AND(DQ$7&gt;=$E61,DQ$7&lt;=$F61),($D61/$G61),0))</f>
        <v>0</v>
      </c>
      <c r="DR61" s="34">
        <f>IF(Data!$C$2&gt;0,(IF(OR(DR$5=Data!$F$2,DR$5=Data!$G$2,(IF(COUNTIF(Data!$A$2:$A$939,DR$7),DR$7=(VLOOKUP(DR$7,Data!$A$2:$A$852,1,FALSE)),0))),"H",IF(AND(DR$7&gt;=$E61,DR$7&lt;=$F61),($D61/$G61),0))),IF(AND(DR$7&gt;=$E61,DR$7&lt;=$F61),($D61/$G61),0))</f>
        <v>0</v>
      </c>
      <c r="DS61" s="34" t="str">
        <f>IF(Data!$C$2&gt;0,(IF(OR(DS$5=Data!$F$2,DS$5=Data!$G$2,(IF(COUNTIF(Data!$A$2:$A$939,DS$7),DS$7=(VLOOKUP(DS$7,Data!$A$2:$A$852,1,FALSE)),0))),"H",IF(AND(DS$7&gt;=$E61,DS$7&lt;=$F61),($D61/$G61),0))),IF(AND(DS$7&gt;=$E61,DS$7&lt;=$F61),($D61/$G61),0))</f>
        <v>H</v>
      </c>
      <c r="DT61" s="34" t="str">
        <f>IF(Data!$C$2&gt;0,(IF(OR(DT$5=Data!$F$2,DT$5=Data!$G$2,(IF(COUNTIF(Data!$A$2:$A$939,DT$7),DT$7=(VLOOKUP(DT$7,Data!$A$2:$A$852,1,FALSE)),0))),"H",IF(AND(DT$7&gt;=$E61,DT$7&lt;=$F61),($D61/$G61),0))),IF(AND(DT$7&gt;=$E61,DT$7&lt;=$F61),($D61/$G61),0))</f>
        <v>H</v>
      </c>
      <c r="DU61" s="34">
        <f>IF(Data!$C$2&gt;0,(IF(OR(DU$5=Data!$F$2,DU$5=Data!$G$2,(IF(COUNTIF(Data!$A$2:$A$939,DU$7),DU$7=(VLOOKUP(DU$7,Data!$A$2:$A$852,1,FALSE)),0))),"H",IF(AND(DU$7&gt;=$E61,DU$7&lt;=$F61),($D61/$G61),0))),IF(AND(DU$7&gt;=$E61,DU$7&lt;=$F61),($D61/$G61),0))</f>
        <v>0</v>
      </c>
      <c r="DV61" s="34">
        <f>IF(Data!$C$2&gt;0,(IF(OR(DV$5=Data!$F$2,DV$5=Data!$G$2,(IF(COUNTIF(Data!$A$2:$A$939,DV$7),DV$7=(VLOOKUP(DV$7,Data!$A$2:$A$852,1,FALSE)),0))),"H",IF(AND(DV$7&gt;=$E61,DV$7&lt;=$F61),($D61/$G61),0))),IF(AND(DV$7&gt;=$E61,DV$7&lt;=$F61),($D61/$G61),0))</f>
        <v>0</v>
      </c>
      <c r="DW61" s="34">
        <f>IF(Data!$C$2&gt;0,(IF(OR(DW$5=Data!$F$2,DW$5=Data!$G$2,(IF(COUNTIF(Data!$A$2:$A$939,DW$7),DW$7=(VLOOKUP(DW$7,Data!$A$2:$A$852,1,FALSE)),0))),"H",IF(AND(DW$7&gt;=$E61,DW$7&lt;=$F61),($D61/$G61),0))),IF(AND(DW$7&gt;=$E61,DW$7&lt;=$F61),($D61/$G61),0))</f>
        <v>0</v>
      </c>
      <c r="DX61" s="34">
        <f>IF(Data!$C$2&gt;0,(IF(OR(DX$5=Data!$F$2,DX$5=Data!$G$2,(IF(COUNTIF(Data!$A$2:$A$939,DX$7),DX$7=(VLOOKUP(DX$7,Data!$A$2:$A$852,1,FALSE)),0))),"H",IF(AND(DX$7&gt;=$E61,DX$7&lt;=$F61),($D61/$G61),0))),IF(AND(DX$7&gt;=$E61,DX$7&lt;=$F61),($D61/$G61),0))</f>
        <v>0</v>
      </c>
      <c r="DY61" s="34">
        <f>IF(Data!$C$2&gt;0,(IF(OR(DY$5=Data!$F$2,DY$5=Data!$G$2,(IF(COUNTIF(Data!$A$2:$A$939,DY$7),DY$7=(VLOOKUP(DY$7,Data!$A$2:$A$852,1,FALSE)),0))),"H",IF(AND(DY$7&gt;=$E61,DY$7&lt;=$F61),($D61/$G61),0))),IF(AND(DY$7&gt;=$E61,DY$7&lt;=$F61),($D61/$G61),0))</f>
        <v>0</v>
      </c>
      <c r="DZ61" s="34" t="str">
        <f>IF(Data!$C$2&gt;0,(IF(OR(DZ$5=Data!$F$2,DZ$5=Data!$G$2,(IF(COUNTIF(Data!$A$2:$A$939,DZ$7),DZ$7=(VLOOKUP(DZ$7,Data!$A$2:$A$852,1,FALSE)),0))),"H",IF(AND(DZ$7&gt;=$E61,DZ$7&lt;=$F61),($D61/$G61),0))),IF(AND(DZ$7&gt;=$E61,DZ$7&lt;=$F61),($D61/$G61),0))</f>
        <v>H</v>
      </c>
      <c r="EA61" s="34" t="str">
        <f>IF(Data!$C$2&gt;0,(IF(OR(EA$5=Data!$F$2,EA$5=Data!$G$2,(IF(COUNTIF(Data!$A$2:$A$939,EA$7),EA$7=(VLOOKUP(EA$7,Data!$A$2:$A$852,1,FALSE)),0))),"H",IF(AND(EA$7&gt;=$E61,EA$7&lt;=$F61),($D61/$G61),0))),IF(AND(EA$7&gt;=$E61,EA$7&lt;=$F61),($D61/$G61),0))</f>
        <v>H</v>
      </c>
      <c r="EB61" s="34">
        <f>IF(Data!$C$2&gt;0,(IF(OR(EB$5=Data!$F$2,EB$5=Data!$G$2,(IF(COUNTIF(Data!$A$2:$A$939,EB$7),EB$7=(VLOOKUP(EB$7,Data!$A$2:$A$852,1,FALSE)),0))),"H",IF(AND(EB$7&gt;=$E61,EB$7&lt;=$F61),($D61/$G61),0))),IF(AND(EB$7&gt;=$E61,EB$7&lt;=$F61),($D61/$G61),0))</f>
        <v>0</v>
      </c>
      <c r="EC61" s="34">
        <f>IF(Data!$C$2&gt;0,(IF(OR(EC$5=Data!$F$2,EC$5=Data!$G$2,(IF(COUNTIF(Data!$A$2:$A$939,EC$7),EC$7=(VLOOKUP(EC$7,Data!$A$2:$A$852,1,FALSE)),0))),"H",IF(AND(EC$7&gt;=$E61,EC$7&lt;=$F61),($D61/$G61),0))),IF(AND(EC$7&gt;=$E61,EC$7&lt;=$F61),($D61/$G61),0))</f>
        <v>0</v>
      </c>
      <c r="ED61" s="34">
        <f>IF(Data!$C$2&gt;0,(IF(OR(ED$5=Data!$F$2,ED$5=Data!$G$2,(IF(COUNTIF(Data!$A$2:$A$939,ED$7),ED$7=(VLOOKUP(ED$7,Data!$A$2:$A$852,1,FALSE)),0))),"H",IF(AND(ED$7&gt;=$E61,ED$7&lt;=$F61),($D61/$G61),0))),IF(AND(ED$7&gt;=$E61,ED$7&lt;=$F61),($D61/$G61),0))</f>
        <v>0</v>
      </c>
      <c r="EE61" s="34">
        <f>IF(Data!$C$2&gt;0,(IF(OR(EE$5=Data!$F$2,EE$5=Data!$G$2,(IF(COUNTIF(Data!$A$2:$A$939,EE$7),EE$7=(VLOOKUP(EE$7,Data!$A$2:$A$852,1,FALSE)),0))),"H",IF(AND(EE$7&gt;=$E61,EE$7&lt;=$F61),($D61/$G61),0))),IF(AND(EE$7&gt;=$E61,EE$7&lt;=$F61),($D61/$G61),0))</f>
        <v>0</v>
      </c>
      <c r="EF61" s="34">
        <f>IF(Data!$C$2&gt;0,(IF(OR(EF$5=Data!$F$2,EF$5=Data!$G$2,(IF(COUNTIF(Data!$A$2:$A$939,EF$7),EF$7=(VLOOKUP(EF$7,Data!$A$2:$A$852,1,FALSE)),0))),"H",IF(AND(EF$7&gt;=$E61,EF$7&lt;=$F61),($D61/$G61),0))),IF(AND(EF$7&gt;=$E61,EF$7&lt;=$F61),($D61/$G61),0))</f>
        <v>0</v>
      </c>
      <c r="EG61" s="34" t="str">
        <f>IF(Data!$C$2&gt;0,(IF(OR(EG$5=Data!$F$2,EG$5=Data!$G$2,(IF(COUNTIF(Data!$A$2:$A$939,EG$7),EG$7=(VLOOKUP(EG$7,Data!$A$2:$A$852,1,FALSE)),0))),"H",IF(AND(EG$7&gt;=$E61,EG$7&lt;=$F61),($D61/$G61),0))),IF(AND(EG$7&gt;=$E61,EG$7&lt;=$F61),($D61/$G61),0))</f>
        <v>H</v>
      </c>
      <c r="EH61" s="34" t="str">
        <f>IF(Data!$C$2&gt;0,(IF(OR(EH$5=Data!$F$2,EH$5=Data!$G$2,(IF(COUNTIF(Data!$A$2:$A$939,EH$7),EH$7=(VLOOKUP(EH$7,Data!$A$2:$A$852,1,FALSE)),0))),"H",IF(AND(EH$7&gt;=$E61,EH$7&lt;=$F61),($D61/$G61),0))),IF(AND(EH$7&gt;=$E61,EH$7&lt;=$F61),($D61/$G61),0))</f>
        <v>H</v>
      </c>
      <c r="EI61" s="34">
        <f>IF(Data!$C$2&gt;0,(IF(OR(EI$5=Data!$F$2,EI$5=Data!$G$2,(IF(COUNTIF(Data!$A$2:$A$939,EI$7),EI$7=(VLOOKUP(EI$7,Data!$A$2:$A$852,1,FALSE)),0))),"H",IF(AND(EI$7&gt;=$E61,EI$7&lt;=$F61),($D61/$G61),0))),IF(AND(EI$7&gt;=$E61,EI$7&lt;=$F61),($D61/$G61),0))</f>
        <v>0</v>
      </c>
      <c r="EJ61" s="34">
        <f>IF(Data!$C$2&gt;0,(IF(OR(EJ$5=Data!$F$2,EJ$5=Data!$G$2,(IF(COUNTIF(Data!$A$2:$A$939,EJ$7),EJ$7=(VLOOKUP(EJ$7,Data!$A$2:$A$852,1,FALSE)),0))),"H",IF(AND(EJ$7&gt;=$E61,EJ$7&lt;=$F61),($D61/$G61),0))),IF(AND(EJ$7&gt;=$E61,EJ$7&lt;=$F61),($D61/$G61),0))</f>
        <v>0</v>
      </c>
      <c r="EK61" s="34">
        <f>IF(Data!$C$2&gt;0,(IF(OR(EK$5=Data!$F$2,EK$5=Data!$G$2,(IF(COUNTIF(Data!$A$2:$A$939,EK$7),EK$7=(VLOOKUP(EK$7,Data!$A$2:$A$852,1,FALSE)),0))),"H",IF(AND(EK$7&gt;=$E61,EK$7&lt;=$F61),($D61/$G61),0))),IF(AND(EK$7&gt;=$E61,EK$7&lt;=$F61),($D61/$G61),0))</f>
        <v>0</v>
      </c>
      <c r="EL61" s="34">
        <f>IF(Data!$C$2&gt;0,(IF(OR(EL$5=Data!$F$2,EL$5=Data!$G$2,(IF(COUNTIF(Data!$A$2:$A$939,EL$7),EL$7=(VLOOKUP(EL$7,Data!$A$2:$A$852,1,FALSE)),0))),"H",IF(AND(EL$7&gt;=$E61,EL$7&lt;=$F61),($D61/$G61),0))),IF(AND(EL$7&gt;=$E61,EL$7&lt;=$F61),($D61/$G61),0))</f>
        <v>0</v>
      </c>
      <c r="EM61" s="34">
        <f>IF(Data!$C$2&gt;0,(IF(OR(EM$5=Data!$F$2,EM$5=Data!$G$2,(IF(COUNTIF(Data!$A$2:$A$939,EM$7),EM$7=(VLOOKUP(EM$7,Data!$A$2:$A$852,1,FALSE)),0))),"H",IF(AND(EM$7&gt;=$E61,EM$7&lt;=$F61),($D61/$G61),0))),IF(AND(EM$7&gt;=$E61,EM$7&lt;=$F61),($D61/$G61),0))</f>
        <v>0</v>
      </c>
      <c r="EN61" s="34" t="str">
        <f>IF(Data!$C$2&gt;0,(IF(OR(EN$5=Data!$F$2,EN$5=Data!$G$2,(IF(COUNTIF(Data!$A$2:$A$939,EN$7),EN$7=(VLOOKUP(EN$7,Data!$A$2:$A$852,1,FALSE)),0))),"H",IF(AND(EN$7&gt;=$E61,EN$7&lt;=$F61),($D61/$G61),0))),IF(AND(EN$7&gt;=$E61,EN$7&lt;=$F61),($D61/$G61),0))</f>
        <v>H</v>
      </c>
      <c r="EO61" s="35" t="str">
        <f>IF(Data!$C$2&gt;0,(IF(OR(EO$5=Data!$F$2,EO$5=Data!$G$2,(IF(COUNTIF(Data!$A$2:$A$939,EO$7),EO$7=(VLOOKUP(EO$7,Data!$A$2:$A$852,1,FALSE)),0))),"H",IF(AND(EO$7&gt;=$E61,EO$7&lt;=$F61),($D61/$G61),0))),IF(AND(EO$7&gt;=$E61,EO$7&lt;=$F61),($D61/$G61),0))</f>
        <v>H</v>
      </c>
      <c r="EP61" s="8" t="s">
        <v>47</v>
      </c>
      <c r="EQ61" s="18">
        <f>SUM(T61:EO61)-D61</f>
        <v>0</v>
      </c>
    </row>
    <row r="62" spans="1:147" ht="30" customHeight="1" thickBot="1">
      <c r="A62" s="385"/>
      <c r="B62" s="369"/>
      <c r="C62" s="369"/>
      <c r="D62" s="347"/>
      <c r="E62" s="366"/>
      <c r="F62" s="366"/>
      <c r="G62" s="373"/>
      <c r="H62" s="347"/>
      <c r="I62" s="363"/>
      <c r="J62" s="366"/>
      <c r="K62" s="366"/>
      <c r="L62" s="366"/>
      <c r="M62" s="373"/>
      <c r="N62" s="373"/>
      <c r="O62" s="347"/>
      <c r="P62" s="363"/>
      <c r="Q62" s="345"/>
      <c r="R62" s="347"/>
      <c r="S62" s="342"/>
      <c r="T62" s="36">
        <f>IF(T$7&gt;$L61,(((IF(Data!$C$2&gt;0,(IF(OR(T$5=Data!$F$2,T$5=Data!$G$2,(IF(COUNTIF(Data!$A$2:$A$939,T$7),T$7=(VLOOKUP(T$7,Data!$A$2:$A$852,1,FALSE)),0))),"H",IF(AND(T$7&gt;=$J61,T$7&lt;=$K61),($D61*(1-$P61)/$N61),0))),IF(AND(T$7&gt;=$J61,T$7&lt;=$K61),(($D61-$O61)/$N61),0))))),(((IF(Data!$C$2&gt;0,(IF(OR(T$5=Data!$F$2,T$5=Data!$G$2,(IF(COUNTIF(Data!$A$2:$A$939,T$7),T$7=(VLOOKUP(T$7,Data!$A$2:$A$852,1,FALSE)),0))),"H",IF(AND(T$7&gt;=$J61,T$7&lt;=$L61),($D61*$P61/$M61),0))),IF(AND(T$7&gt;=$J61,T$7&lt;=$L61),(($D61*$P61)/$M61),0))))))</f>
        <v>0</v>
      </c>
      <c r="U62" s="37">
        <f>IF(U$7&gt;$L61,(((IF(Data!$C$2&gt;0,(IF(OR(U$5=Data!$F$2,U$5=Data!$G$2,(IF(COUNTIF(Data!$A$2:$A$939,U$7),U$7=(VLOOKUP(U$7,Data!$A$2:$A$852,1,FALSE)),0))),"H",IF(AND(U$7&gt;=$J61,U$7&lt;=$K61),($D61*(1-$P61)/$N61),0))),IF(AND(U$7&gt;=$J61,U$7&lt;=$K61),(($D61-$O61)/$N61),0))))),(((IF(Data!$C$2&gt;0,(IF(OR(U$5=Data!$F$2,U$5=Data!$G$2,(IF(COUNTIF(Data!$A$2:$A$939,U$7),U$7=(VLOOKUP(U$7,Data!$A$2:$A$852,1,FALSE)),0))),"H",IF(AND(U$7&gt;=$J61,U$7&lt;=$L61),($D61*$P61/$M61),0))),IF(AND(U$7&gt;=$J61,U$7&lt;=$L61),(($D61*$P61)/$M61),0))))))</f>
        <v>0</v>
      </c>
      <c r="V62" s="37">
        <f>IF(V$7&gt;$L61,(((IF(Data!$C$2&gt;0,(IF(OR(V$5=Data!$F$2,V$5=Data!$G$2,(IF(COUNTIF(Data!$A$2:$A$939,V$7),V$7=(VLOOKUP(V$7,Data!$A$2:$A$852,1,FALSE)),0))),"H",IF(AND(V$7&gt;=$J61,V$7&lt;=$K61),($D61*(1-$P61)/$N61),0))),IF(AND(V$7&gt;=$J61,V$7&lt;=$K61),(($D61-$O61)/$N61),0))))),(((IF(Data!$C$2&gt;0,(IF(OR(V$5=Data!$F$2,V$5=Data!$G$2,(IF(COUNTIF(Data!$A$2:$A$939,V$7),V$7=(VLOOKUP(V$7,Data!$A$2:$A$852,1,FALSE)),0))),"H",IF(AND(V$7&gt;=$J61,V$7&lt;=$L61),($D61*$P61/$M61),0))),IF(AND(V$7&gt;=$J61,V$7&lt;=$L61),(($D61*$P61)/$M61),0))))))</f>
        <v>0</v>
      </c>
      <c r="W62" s="37">
        <f>IF(W$7&gt;$L61,(((IF(Data!$C$2&gt;0,(IF(OR(W$5=Data!$F$2,W$5=Data!$G$2,(IF(COUNTIF(Data!$A$2:$A$939,W$7),W$7=(VLOOKUP(W$7,Data!$A$2:$A$852,1,FALSE)),0))),"H",IF(AND(W$7&gt;=$J61,W$7&lt;=$K61),($D61*(1-$P61)/$N61),0))),IF(AND(W$7&gt;=$J61,W$7&lt;=$K61),(($D61-$O61)/$N61),0))))),(((IF(Data!$C$2&gt;0,(IF(OR(W$5=Data!$F$2,W$5=Data!$G$2,(IF(COUNTIF(Data!$A$2:$A$939,W$7),W$7=(VLOOKUP(W$7,Data!$A$2:$A$852,1,FALSE)),0))),"H",IF(AND(W$7&gt;=$J61,W$7&lt;=$L61),($D61*$P61/$M61),0))),IF(AND(W$7&gt;=$J61,W$7&lt;=$L61),(($D61*$P61)/$M61),0))))))</f>
        <v>0</v>
      </c>
      <c r="X62" s="37">
        <f>IF(X$7&gt;$L61,(((IF(Data!$C$2&gt;0,(IF(OR(X$5=Data!$F$2,X$5=Data!$G$2,(IF(COUNTIF(Data!$A$2:$A$939,X$7),X$7=(VLOOKUP(X$7,Data!$A$2:$A$852,1,FALSE)),0))),"H",IF(AND(X$7&gt;=$J61,X$7&lt;=$K61),($D61*(1-$P61)/$N61),0))),IF(AND(X$7&gt;=$J61,X$7&lt;=$K61),(($D61-$O61)/$N61),0))))),(((IF(Data!$C$2&gt;0,(IF(OR(X$5=Data!$F$2,X$5=Data!$G$2,(IF(COUNTIF(Data!$A$2:$A$939,X$7),X$7=(VLOOKUP(X$7,Data!$A$2:$A$852,1,FALSE)),0))),"H",IF(AND(X$7&gt;=$J61,X$7&lt;=$L61),($D61*$P61/$M61),0))),IF(AND(X$7&gt;=$J61,X$7&lt;=$L61),(($D61*$P61)/$M61),0))))))</f>
        <v>0</v>
      </c>
      <c r="Y62" s="37" t="str">
        <f>IF(Y$7&gt;$L61,(((IF(Data!$C$2&gt;0,(IF(OR(Y$5=Data!$F$2,Y$5=Data!$G$2,(IF(COUNTIF(Data!$A$2:$A$939,Y$7),Y$7=(VLOOKUP(Y$7,Data!$A$2:$A$852,1,FALSE)),0))),"H",IF(AND(Y$7&gt;=$J61,Y$7&lt;=$K61),($D61*(1-$P61)/$N61),0))),IF(AND(Y$7&gt;=$J61,Y$7&lt;=$K61),(($D61-$O61)/$N61),0))))),(((IF(Data!$C$2&gt;0,(IF(OR(Y$5=Data!$F$2,Y$5=Data!$G$2,(IF(COUNTIF(Data!$A$2:$A$939,Y$7),Y$7=(VLOOKUP(Y$7,Data!$A$2:$A$852,1,FALSE)),0))),"H",IF(AND(Y$7&gt;=$J61,Y$7&lt;=$L61),($D61*$P61/$M61),0))),IF(AND(Y$7&gt;=$J61,Y$7&lt;=$L61),(($D61*$P61)/$M61),0))))))</f>
        <v>H</v>
      </c>
      <c r="Z62" s="37" t="str">
        <f>IF(Z$7&gt;$L61,(((IF(Data!$C$2&gt;0,(IF(OR(Z$5=Data!$F$2,Z$5=Data!$G$2,(IF(COUNTIF(Data!$A$2:$A$939,Z$7),Z$7=(VLOOKUP(Z$7,Data!$A$2:$A$852,1,FALSE)),0))),"H",IF(AND(Z$7&gt;=$J61,Z$7&lt;=$K61),($D61*(1-$P61)/$N61),0))),IF(AND(Z$7&gt;=$J61,Z$7&lt;=$K61),(($D61-$O61)/$N61),0))))),(((IF(Data!$C$2&gt;0,(IF(OR(Z$5=Data!$F$2,Z$5=Data!$G$2,(IF(COUNTIF(Data!$A$2:$A$939,Z$7),Z$7=(VLOOKUP(Z$7,Data!$A$2:$A$852,1,FALSE)),0))),"H",IF(AND(Z$7&gt;=$J61,Z$7&lt;=$L61),($D61*$P61/$M61),0))),IF(AND(Z$7&gt;=$J61,Z$7&lt;=$L61),(($D61*$P61)/$M61),0))))))</f>
        <v>H</v>
      </c>
      <c r="AA62" s="37">
        <f>IF(AA$7&gt;$L61,(((IF(Data!$C$2&gt;0,(IF(OR(AA$5=Data!$F$2,AA$5=Data!$G$2,(IF(COUNTIF(Data!$A$2:$A$939,AA$7),AA$7=(VLOOKUP(AA$7,Data!$A$2:$A$852,1,FALSE)),0))),"H",IF(AND(AA$7&gt;=$J61,AA$7&lt;=$K61),($D61*(1-$P61)/$N61),0))),IF(AND(AA$7&gt;=$J61,AA$7&lt;=$K61),(($D61-$O61)/$N61),0))))),(((IF(Data!$C$2&gt;0,(IF(OR(AA$5=Data!$F$2,AA$5=Data!$G$2,(IF(COUNTIF(Data!$A$2:$A$939,AA$7),AA$7=(VLOOKUP(AA$7,Data!$A$2:$A$852,1,FALSE)),0))),"H",IF(AND(AA$7&gt;=$J61,AA$7&lt;=$L61),($D61*$P61/$M61),0))),IF(AND(AA$7&gt;=$J61,AA$7&lt;=$L61),(($D61*$P61)/$M61),0))))))</f>
        <v>0</v>
      </c>
      <c r="AB62" s="37">
        <f>IF(AB$7&gt;$L61,(((IF(Data!$C$2&gt;0,(IF(OR(AB$5=Data!$F$2,AB$5=Data!$G$2,(IF(COUNTIF(Data!$A$2:$A$939,AB$7),AB$7=(VLOOKUP(AB$7,Data!$A$2:$A$852,1,FALSE)),0))),"H",IF(AND(AB$7&gt;=$J61,AB$7&lt;=$K61),($D61*(1-$P61)/$N61),0))),IF(AND(AB$7&gt;=$J61,AB$7&lt;=$K61),(($D61-$O61)/$N61),0))))),(((IF(Data!$C$2&gt;0,(IF(OR(AB$5=Data!$F$2,AB$5=Data!$G$2,(IF(COUNTIF(Data!$A$2:$A$939,AB$7),AB$7=(VLOOKUP(AB$7,Data!$A$2:$A$852,1,FALSE)),0))),"H",IF(AND(AB$7&gt;=$J61,AB$7&lt;=$L61),($D61*$P61/$M61),0))),IF(AND(AB$7&gt;=$J61,AB$7&lt;=$L61),(($D61*$P61)/$M61),0))))))</f>
        <v>0</v>
      </c>
      <c r="AC62" s="37">
        <f>IF(AC$7&gt;$L61,(((IF(Data!$C$2&gt;0,(IF(OR(AC$5=Data!$F$2,AC$5=Data!$G$2,(IF(COUNTIF(Data!$A$2:$A$939,AC$7),AC$7=(VLOOKUP(AC$7,Data!$A$2:$A$852,1,FALSE)),0))),"H",IF(AND(AC$7&gt;=$J61,AC$7&lt;=$K61),($D61*(1-$P61)/$N61),0))),IF(AND(AC$7&gt;=$J61,AC$7&lt;=$K61),(($D61-$O61)/$N61),0))))),(((IF(Data!$C$2&gt;0,(IF(OR(AC$5=Data!$F$2,AC$5=Data!$G$2,(IF(COUNTIF(Data!$A$2:$A$939,AC$7),AC$7=(VLOOKUP(AC$7,Data!$A$2:$A$852,1,FALSE)),0))),"H",IF(AND(AC$7&gt;=$J61,AC$7&lt;=$L61),($D61*$P61/$M61),0))),IF(AND(AC$7&gt;=$J61,AC$7&lt;=$L61),(($D61*$P61)/$M61),0))))))</f>
        <v>0</v>
      </c>
      <c r="AD62" s="37">
        <f>IF(AD$7&gt;$L61,(((IF(Data!$C$2&gt;0,(IF(OR(AD$5=Data!$F$2,AD$5=Data!$G$2,(IF(COUNTIF(Data!$A$2:$A$939,AD$7),AD$7=(VLOOKUP(AD$7,Data!$A$2:$A$852,1,FALSE)),0))),"H",IF(AND(AD$7&gt;=$J61,AD$7&lt;=$K61),($D61*(1-$P61)/$N61),0))),IF(AND(AD$7&gt;=$J61,AD$7&lt;=$K61),(($D61-$O61)/$N61),0))))),(((IF(Data!$C$2&gt;0,(IF(OR(AD$5=Data!$F$2,AD$5=Data!$G$2,(IF(COUNTIF(Data!$A$2:$A$939,AD$7),AD$7=(VLOOKUP(AD$7,Data!$A$2:$A$852,1,FALSE)),0))),"H",IF(AND(AD$7&gt;=$J61,AD$7&lt;=$L61),($D61*$P61/$M61),0))),IF(AND(AD$7&gt;=$J61,AD$7&lt;=$L61),(($D61*$P61)/$M61),0))))))</f>
        <v>0</v>
      </c>
      <c r="AE62" s="37">
        <f>IF(AE$7&gt;$L61,(((IF(Data!$C$2&gt;0,(IF(OR(AE$5=Data!$F$2,AE$5=Data!$G$2,(IF(COUNTIF(Data!$A$2:$A$939,AE$7),AE$7=(VLOOKUP(AE$7,Data!$A$2:$A$852,1,FALSE)),0))),"H",IF(AND(AE$7&gt;=$J61,AE$7&lt;=$K61),($D61*(1-$P61)/$N61),0))),IF(AND(AE$7&gt;=$J61,AE$7&lt;=$K61),(($D61-$O61)/$N61),0))))),(((IF(Data!$C$2&gt;0,(IF(OR(AE$5=Data!$F$2,AE$5=Data!$G$2,(IF(COUNTIF(Data!$A$2:$A$939,AE$7),AE$7=(VLOOKUP(AE$7,Data!$A$2:$A$852,1,FALSE)),0))),"H",IF(AND(AE$7&gt;=$J61,AE$7&lt;=$L61),($D61*$P61/$M61),0))),IF(AND(AE$7&gt;=$J61,AE$7&lt;=$L61),(($D61*$P61)/$M61),0))))))</f>
        <v>0</v>
      </c>
      <c r="AF62" s="37" t="str">
        <f>IF(AF$7&gt;$L61,(((IF(Data!$C$2&gt;0,(IF(OR(AF$5=Data!$F$2,AF$5=Data!$G$2,(IF(COUNTIF(Data!$A$2:$A$939,AF$7),AF$7=(VLOOKUP(AF$7,Data!$A$2:$A$852,1,FALSE)),0))),"H",IF(AND(AF$7&gt;=$J61,AF$7&lt;=$K61),($D61*(1-$P61)/$N61),0))),IF(AND(AF$7&gt;=$J61,AF$7&lt;=$K61),(($D61-$O61)/$N61),0))))),(((IF(Data!$C$2&gt;0,(IF(OR(AF$5=Data!$F$2,AF$5=Data!$G$2,(IF(COUNTIF(Data!$A$2:$A$939,AF$7),AF$7=(VLOOKUP(AF$7,Data!$A$2:$A$852,1,FALSE)),0))),"H",IF(AND(AF$7&gt;=$J61,AF$7&lt;=$L61),($D61*$P61/$M61),0))),IF(AND(AF$7&gt;=$J61,AF$7&lt;=$L61),(($D61*$P61)/$M61),0))))))</f>
        <v>H</v>
      </c>
      <c r="AG62" s="37" t="str">
        <f>IF(AG$7&gt;$L61,(((IF(Data!$C$2&gt;0,(IF(OR(AG$5=Data!$F$2,AG$5=Data!$G$2,(IF(COUNTIF(Data!$A$2:$A$939,AG$7),AG$7=(VLOOKUP(AG$7,Data!$A$2:$A$852,1,FALSE)),0))),"H",IF(AND(AG$7&gt;=$J61,AG$7&lt;=$K61),($D61*(1-$P61)/$N61),0))),IF(AND(AG$7&gt;=$J61,AG$7&lt;=$K61),(($D61-$O61)/$N61),0))))),(((IF(Data!$C$2&gt;0,(IF(OR(AG$5=Data!$F$2,AG$5=Data!$G$2,(IF(COUNTIF(Data!$A$2:$A$939,AG$7),AG$7=(VLOOKUP(AG$7,Data!$A$2:$A$852,1,FALSE)),0))),"H",IF(AND(AG$7&gt;=$J61,AG$7&lt;=$L61),($D61*$P61/$M61),0))),IF(AND(AG$7&gt;=$J61,AG$7&lt;=$L61),(($D61*$P61)/$M61),0))))))</f>
        <v>H</v>
      </c>
      <c r="AH62" s="37">
        <f>IF(AH$7&gt;$L61,(((IF(Data!$C$2&gt;0,(IF(OR(AH$5=Data!$F$2,AH$5=Data!$G$2,(IF(COUNTIF(Data!$A$2:$A$939,AH$7),AH$7=(VLOOKUP(AH$7,Data!$A$2:$A$852,1,FALSE)),0))),"H",IF(AND(AH$7&gt;=$J61,AH$7&lt;=$K61),($D61*(1-$P61)/$N61),0))),IF(AND(AH$7&gt;=$J61,AH$7&lt;=$K61),(($D61-$O61)/$N61),0))))),(((IF(Data!$C$2&gt;0,(IF(OR(AH$5=Data!$F$2,AH$5=Data!$G$2,(IF(COUNTIF(Data!$A$2:$A$939,AH$7),AH$7=(VLOOKUP(AH$7,Data!$A$2:$A$852,1,FALSE)),0))),"H",IF(AND(AH$7&gt;=$J61,AH$7&lt;=$L61),($D61*$P61/$M61),0))),IF(AND(AH$7&gt;=$J61,AH$7&lt;=$L61),(($D61*$P61)/$M61),0))))))</f>
        <v>0</v>
      </c>
      <c r="AI62" s="37">
        <f>IF(AI$7&gt;$L61,(((IF(Data!$C$2&gt;0,(IF(OR(AI$5=Data!$F$2,AI$5=Data!$G$2,(IF(COUNTIF(Data!$A$2:$A$939,AI$7),AI$7=(VLOOKUP(AI$7,Data!$A$2:$A$852,1,FALSE)),0))),"H",IF(AND(AI$7&gt;=$J61,AI$7&lt;=$K61),($D61*(1-$P61)/$N61),0))),IF(AND(AI$7&gt;=$J61,AI$7&lt;=$K61),(($D61-$O61)/$N61),0))))),(((IF(Data!$C$2&gt;0,(IF(OR(AI$5=Data!$F$2,AI$5=Data!$G$2,(IF(COUNTIF(Data!$A$2:$A$939,AI$7),AI$7=(VLOOKUP(AI$7,Data!$A$2:$A$852,1,FALSE)),0))),"H",IF(AND(AI$7&gt;=$J61,AI$7&lt;=$L61),($D61*$P61/$M61),0))),IF(AND(AI$7&gt;=$J61,AI$7&lt;=$L61),(($D61*$P61)/$M61),0))))))</f>
        <v>0</v>
      </c>
      <c r="AJ62" s="37">
        <f>IF(AJ$7&gt;$L61,(((IF(Data!$C$2&gt;0,(IF(OR(AJ$5=Data!$F$2,AJ$5=Data!$G$2,(IF(COUNTIF(Data!$A$2:$A$939,AJ$7),AJ$7=(VLOOKUP(AJ$7,Data!$A$2:$A$852,1,FALSE)),0))),"H",IF(AND(AJ$7&gt;=$J61,AJ$7&lt;=$K61),($D61*(1-$P61)/$N61),0))),IF(AND(AJ$7&gt;=$J61,AJ$7&lt;=$K61),(($D61-$O61)/$N61),0))))),(((IF(Data!$C$2&gt;0,(IF(OR(AJ$5=Data!$F$2,AJ$5=Data!$G$2,(IF(COUNTIF(Data!$A$2:$A$939,AJ$7),AJ$7=(VLOOKUP(AJ$7,Data!$A$2:$A$852,1,FALSE)),0))),"H",IF(AND(AJ$7&gt;=$J61,AJ$7&lt;=$L61),($D61*$P61/$M61),0))),IF(AND(AJ$7&gt;=$J61,AJ$7&lt;=$L61),(($D61*$P61)/$M61),0))))))</f>
        <v>0</v>
      </c>
      <c r="AK62" s="37">
        <f>IF(AK$7&gt;$L61,(((IF(Data!$C$2&gt;0,(IF(OR(AK$5=Data!$F$2,AK$5=Data!$G$2,(IF(COUNTIF(Data!$A$2:$A$939,AK$7),AK$7=(VLOOKUP(AK$7,Data!$A$2:$A$852,1,FALSE)),0))),"H",IF(AND(AK$7&gt;=$J61,AK$7&lt;=$K61),($D61*(1-$P61)/$N61),0))),IF(AND(AK$7&gt;=$J61,AK$7&lt;=$K61),(($D61-$O61)/$N61),0))))),(((IF(Data!$C$2&gt;0,(IF(OR(AK$5=Data!$F$2,AK$5=Data!$G$2,(IF(COUNTIF(Data!$A$2:$A$939,AK$7),AK$7=(VLOOKUP(AK$7,Data!$A$2:$A$852,1,FALSE)),0))),"H",IF(AND(AK$7&gt;=$J61,AK$7&lt;=$L61),($D61*$P61/$M61),0))),IF(AND(AK$7&gt;=$J61,AK$7&lt;=$L61),(($D61*$P61)/$M61),0))))))</f>
        <v>0</v>
      </c>
      <c r="AL62" s="37">
        <f>IF(AL$7&gt;$L61,(((IF(Data!$C$2&gt;0,(IF(OR(AL$5=Data!$F$2,AL$5=Data!$G$2,(IF(COUNTIF(Data!$A$2:$A$939,AL$7),AL$7=(VLOOKUP(AL$7,Data!$A$2:$A$852,1,FALSE)),0))),"H",IF(AND(AL$7&gt;=$J61,AL$7&lt;=$K61),($D61*(1-$P61)/$N61),0))),IF(AND(AL$7&gt;=$J61,AL$7&lt;=$K61),(($D61-$O61)/$N61),0))))),(((IF(Data!$C$2&gt;0,(IF(OR(AL$5=Data!$F$2,AL$5=Data!$G$2,(IF(COUNTIF(Data!$A$2:$A$939,AL$7),AL$7=(VLOOKUP(AL$7,Data!$A$2:$A$852,1,FALSE)),0))),"H",IF(AND(AL$7&gt;=$J61,AL$7&lt;=$L61),($D61*$P61/$M61),0))),IF(AND(AL$7&gt;=$J61,AL$7&lt;=$L61),(($D61*$P61)/$M61),0))))))</f>
        <v>0</v>
      </c>
      <c r="AM62" s="37" t="str">
        <f>IF(AM$7&gt;$L61,(((IF(Data!$C$2&gt;0,(IF(OR(AM$5=Data!$F$2,AM$5=Data!$G$2,(IF(COUNTIF(Data!$A$2:$A$939,AM$7),AM$7=(VLOOKUP(AM$7,Data!$A$2:$A$852,1,FALSE)),0))),"H",IF(AND(AM$7&gt;=$J61,AM$7&lt;=$K61),($D61*(1-$P61)/$N61),0))),IF(AND(AM$7&gt;=$J61,AM$7&lt;=$K61),(($D61-$O61)/$N61),0))))),(((IF(Data!$C$2&gt;0,(IF(OR(AM$5=Data!$F$2,AM$5=Data!$G$2,(IF(COUNTIF(Data!$A$2:$A$939,AM$7),AM$7=(VLOOKUP(AM$7,Data!$A$2:$A$852,1,FALSE)),0))),"H",IF(AND(AM$7&gt;=$J61,AM$7&lt;=$L61),($D61*$P61/$M61),0))),IF(AND(AM$7&gt;=$J61,AM$7&lt;=$L61),(($D61*$P61)/$M61),0))))))</f>
        <v>H</v>
      </c>
      <c r="AN62" s="37" t="str">
        <f>IF(AN$7&gt;$L61,(((IF(Data!$C$2&gt;0,(IF(OR(AN$5=Data!$F$2,AN$5=Data!$G$2,(IF(COUNTIF(Data!$A$2:$A$939,AN$7),AN$7=(VLOOKUP(AN$7,Data!$A$2:$A$852,1,FALSE)),0))),"H",IF(AND(AN$7&gt;=$J61,AN$7&lt;=$K61),($D61*(1-$P61)/$N61),0))),IF(AND(AN$7&gt;=$J61,AN$7&lt;=$K61),(($D61-$O61)/$N61),0))))),(((IF(Data!$C$2&gt;0,(IF(OR(AN$5=Data!$F$2,AN$5=Data!$G$2,(IF(COUNTIF(Data!$A$2:$A$939,AN$7),AN$7=(VLOOKUP(AN$7,Data!$A$2:$A$852,1,FALSE)),0))),"H",IF(AND(AN$7&gt;=$J61,AN$7&lt;=$L61),($D61*$P61/$M61),0))),IF(AND(AN$7&gt;=$J61,AN$7&lt;=$L61),(($D61*$P61)/$M61),0))))))</f>
        <v>H</v>
      </c>
      <c r="AO62" s="37">
        <f>IF(AO$7&gt;$L61,(((IF(Data!$C$2&gt;0,(IF(OR(AO$5=Data!$F$2,AO$5=Data!$G$2,(IF(COUNTIF(Data!$A$2:$A$939,AO$7),AO$7=(VLOOKUP(AO$7,Data!$A$2:$A$852,1,FALSE)),0))),"H",IF(AND(AO$7&gt;=$J61,AO$7&lt;=$K61),($D61*(1-$P61)/$N61),0))),IF(AND(AO$7&gt;=$J61,AO$7&lt;=$K61),(($D61-$O61)/$N61),0))))),(((IF(Data!$C$2&gt;0,(IF(OR(AO$5=Data!$F$2,AO$5=Data!$G$2,(IF(COUNTIF(Data!$A$2:$A$939,AO$7),AO$7=(VLOOKUP(AO$7,Data!$A$2:$A$852,1,FALSE)),0))),"H",IF(AND(AO$7&gt;=$J61,AO$7&lt;=$L61),($D61*$P61/$M61),0))),IF(AND(AO$7&gt;=$J61,AO$7&lt;=$L61),(($D61*$P61)/$M61),0))))))</f>
        <v>0</v>
      </c>
      <c r="AP62" s="37">
        <f>IF(AP$7&gt;$L61,(((IF(Data!$C$2&gt;0,(IF(OR(AP$5=Data!$F$2,AP$5=Data!$G$2,(IF(COUNTIF(Data!$A$2:$A$939,AP$7),AP$7=(VLOOKUP(AP$7,Data!$A$2:$A$852,1,FALSE)),0))),"H",IF(AND(AP$7&gt;=$J61,AP$7&lt;=$K61),($D61*(1-$P61)/$N61),0))),IF(AND(AP$7&gt;=$J61,AP$7&lt;=$K61),(($D61-$O61)/$N61),0))))),(((IF(Data!$C$2&gt;0,(IF(OR(AP$5=Data!$F$2,AP$5=Data!$G$2,(IF(COUNTIF(Data!$A$2:$A$939,AP$7),AP$7=(VLOOKUP(AP$7,Data!$A$2:$A$852,1,FALSE)),0))),"H",IF(AND(AP$7&gt;=$J61,AP$7&lt;=$L61),($D61*$P61/$M61),0))),IF(AND(AP$7&gt;=$J61,AP$7&lt;=$L61),(($D61*$P61)/$M61),0))))))</f>
        <v>0</v>
      </c>
      <c r="AQ62" s="37">
        <f>IF(AQ$7&gt;$L61,(((IF(Data!$C$2&gt;0,(IF(OR(AQ$5=Data!$F$2,AQ$5=Data!$G$2,(IF(COUNTIF(Data!$A$2:$A$939,AQ$7),AQ$7=(VLOOKUP(AQ$7,Data!$A$2:$A$852,1,FALSE)),0))),"H",IF(AND(AQ$7&gt;=$J61,AQ$7&lt;=$K61),($D61*(1-$P61)/$N61),0))),IF(AND(AQ$7&gt;=$J61,AQ$7&lt;=$K61),(($D61-$O61)/$N61),0))))),(((IF(Data!$C$2&gt;0,(IF(OR(AQ$5=Data!$F$2,AQ$5=Data!$G$2,(IF(COUNTIF(Data!$A$2:$A$939,AQ$7),AQ$7=(VLOOKUP(AQ$7,Data!$A$2:$A$852,1,FALSE)),0))),"H",IF(AND(AQ$7&gt;=$J61,AQ$7&lt;=$L61),($D61*$P61/$M61),0))),IF(AND(AQ$7&gt;=$J61,AQ$7&lt;=$L61),(($D61*$P61)/$M61),0))))))</f>
        <v>0</v>
      </c>
      <c r="AR62" s="37">
        <f>IF(AR$7&gt;$L61,(((IF(Data!$C$2&gt;0,(IF(OR(AR$5=Data!$F$2,AR$5=Data!$G$2,(IF(COUNTIF(Data!$A$2:$A$939,AR$7),AR$7=(VLOOKUP(AR$7,Data!$A$2:$A$852,1,FALSE)),0))),"H",IF(AND(AR$7&gt;=$J61,AR$7&lt;=$K61),($D61*(1-$P61)/$N61),0))),IF(AND(AR$7&gt;=$J61,AR$7&lt;=$K61),(($D61-$O61)/$N61),0))))),(((IF(Data!$C$2&gt;0,(IF(OR(AR$5=Data!$F$2,AR$5=Data!$G$2,(IF(COUNTIF(Data!$A$2:$A$939,AR$7),AR$7=(VLOOKUP(AR$7,Data!$A$2:$A$852,1,FALSE)),0))),"H",IF(AND(AR$7&gt;=$J61,AR$7&lt;=$L61),($D61*$P61/$M61),0))),IF(AND(AR$7&gt;=$J61,AR$7&lt;=$L61),(($D61*$P61)/$M61),0))))))</f>
        <v>0</v>
      </c>
      <c r="AS62" s="37">
        <f>IF(AS$7&gt;$L61,(((IF(Data!$C$2&gt;0,(IF(OR(AS$5=Data!$F$2,AS$5=Data!$G$2,(IF(COUNTIF(Data!$A$2:$A$939,AS$7),AS$7=(VLOOKUP(AS$7,Data!$A$2:$A$852,1,FALSE)),0))),"H",IF(AND(AS$7&gt;=$J61,AS$7&lt;=$K61),($D61*(1-$P61)/$N61),0))),IF(AND(AS$7&gt;=$J61,AS$7&lt;=$K61),(($D61-$O61)/$N61),0))))),(((IF(Data!$C$2&gt;0,(IF(OR(AS$5=Data!$F$2,AS$5=Data!$G$2,(IF(COUNTIF(Data!$A$2:$A$939,AS$7),AS$7=(VLOOKUP(AS$7,Data!$A$2:$A$852,1,FALSE)),0))),"H",IF(AND(AS$7&gt;=$J61,AS$7&lt;=$L61),($D61*$P61/$M61),0))),IF(AND(AS$7&gt;=$J61,AS$7&lt;=$L61),(($D61*$P61)/$M61),0))))))</f>
        <v>0</v>
      </c>
      <c r="AT62" s="37" t="str">
        <f>IF(AT$7&gt;$L61,(((IF(Data!$C$2&gt;0,(IF(OR(AT$5=Data!$F$2,AT$5=Data!$G$2,(IF(COUNTIF(Data!$A$2:$A$939,AT$7),AT$7=(VLOOKUP(AT$7,Data!$A$2:$A$852,1,FALSE)),0))),"H",IF(AND(AT$7&gt;=$J61,AT$7&lt;=$K61),($D61*(1-$P61)/$N61),0))),IF(AND(AT$7&gt;=$J61,AT$7&lt;=$K61),(($D61-$O61)/$N61),0))))),(((IF(Data!$C$2&gt;0,(IF(OR(AT$5=Data!$F$2,AT$5=Data!$G$2,(IF(COUNTIF(Data!$A$2:$A$939,AT$7),AT$7=(VLOOKUP(AT$7,Data!$A$2:$A$852,1,FALSE)),0))),"H",IF(AND(AT$7&gt;=$J61,AT$7&lt;=$L61),($D61*$P61/$M61),0))),IF(AND(AT$7&gt;=$J61,AT$7&lt;=$L61),(($D61*$P61)/$M61),0))))))</f>
        <v>H</v>
      </c>
      <c r="AU62" s="37" t="str">
        <f>IF(AU$7&gt;$L61,(((IF(Data!$C$2&gt;0,(IF(OR(AU$5=Data!$F$2,AU$5=Data!$G$2,(IF(COUNTIF(Data!$A$2:$A$939,AU$7),AU$7=(VLOOKUP(AU$7,Data!$A$2:$A$852,1,FALSE)),0))),"H",IF(AND(AU$7&gt;=$J61,AU$7&lt;=$K61),($D61*(1-$P61)/$N61),0))),IF(AND(AU$7&gt;=$J61,AU$7&lt;=$K61),(($D61-$O61)/$N61),0))))),(((IF(Data!$C$2&gt;0,(IF(OR(AU$5=Data!$F$2,AU$5=Data!$G$2,(IF(COUNTIF(Data!$A$2:$A$939,AU$7),AU$7=(VLOOKUP(AU$7,Data!$A$2:$A$852,1,FALSE)),0))),"H",IF(AND(AU$7&gt;=$J61,AU$7&lt;=$L61),($D61*$P61/$M61),0))),IF(AND(AU$7&gt;=$J61,AU$7&lt;=$L61),(($D61*$P61)/$M61),0))))))</f>
        <v>H</v>
      </c>
      <c r="AV62" s="37">
        <f>IF(AV$7&gt;$L61,(((IF(Data!$C$2&gt;0,(IF(OR(AV$5=Data!$F$2,AV$5=Data!$G$2,(IF(COUNTIF(Data!$A$2:$A$939,AV$7),AV$7=(VLOOKUP(AV$7,Data!$A$2:$A$852,1,FALSE)),0))),"H",IF(AND(AV$7&gt;=$J61,AV$7&lt;=$K61),($D61*(1-$P61)/$N61),0))),IF(AND(AV$7&gt;=$J61,AV$7&lt;=$K61),(($D61-$O61)/$N61),0))))),(((IF(Data!$C$2&gt;0,(IF(OR(AV$5=Data!$F$2,AV$5=Data!$G$2,(IF(COUNTIF(Data!$A$2:$A$939,AV$7),AV$7=(VLOOKUP(AV$7,Data!$A$2:$A$852,1,FALSE)),0))),"H",IF(AND(AV$7&gt;=$J61,AV$7&lt;=$L61),($D61*$P61/$M61),0))),IF(AND(AV$7&gt;=$J61,AV$7&lt;=$L61),(($D61*$P61)/$M61),0))))))</f>
        <v>0</v>
      </c>
      <c r="AW62" s="37">
        <f>IF(AW$7&gt;$L61,(((IF(Data!$C$2&gt;0,(IF(OR(AW$5=Data!$F$2,AW$5=Data!$G$2,(IF(COUNTIF(Data!$A$2:$A$939,AW$7),AW$7=(VLOOKUP(AW$7,Data!$A$2:$A$852,1,FALSE)),0))),"H",IF(AND(AW$7&gt;=$J61,AW$7&lt;=$K61),($D61*(1-$P61)/$N61),0))),IF(AND(AW$7&gt;=$J61,AW$7&lt;=$K61),(($D61-$O61)/$N61),0))))),(((IF(Data!$C$2&gt;0,(IF(OR(AW$5=Data!$F$2,AW$5=Data!$G$2,(IF(COUNTIF(Data!$A$2:$A$939,AW$7),AW$7=(VLOOKUP(AW$7,Data!$A$2:$A$852,1,FALSE)),0))),"H",IF(AND(AW$7&gt;=$J61,AW$7&lt;=$L61),($D61*$P61/$M61),0))),IF(AND(AW$7&gt;=$J61,AW$7&lt;=$L61),(($D61*$P61)/$M61),0))))))</f>
        <v>0</v>
      </c>
      <c r="AX62" s="37">
        <f>IF(AX$7&gt;$L61,(((IF(Data!$C$2&gt;0,(IF(OR(AX$5=Data!$F$2,AX$5=Data!$G$2,(IF(COUNTIF(Data!$A$2:$A$939,AX$7),AX$7=(VLOOKUP(AX$7,Data!$A$2:$A$852,1,FALSE)),0))),"H",IF(AND(AX$7&gt;=$J61,AX$7&lt;=$K61),($D61*(1-$P61)/$N61),0))),IF(AND(AX$7&gt;=$J61,AX$7&lt;=$K61),(($D61-$O61)/$N61),0))))),(((IF(Data!$C$2&gt;0,(IF(OR(AX$5=Data!$F$2,AX$5=Data!$G$2,(IF(COUNTIF(Data!$A$2:$A$939,AX$7),AX$7=(VLOOKUP(AX$7,Data!$A$2:$A$852,1,FALSE)),0))),"H",IF(AND(AX$7&gt;=$J61,AX$7&lt;=$L61),($D61*$P61/$M61),0))),IF(AND(AX$7&gt;=$J61,AX$7&lt;=$L61),(($D61*$P61)/$M61),0))))))</f>
        <v>0</v>
      </c>
      <c r="AY62" s="37">
        <f>IF(AY$7&gt;$L61,(((IF(Data!$C$2&gt;0,(IF(OR(AY$5=Data!$F$2,AY$5=Data!$G$2,(IF(COUNTIF(Data!$A$2:$A$939,AY$7),AY$7=(VLOOKUP(AY$7,Data!$A$2:$A$852,1,FALSE)),0))),"H",IF(AND(AY$7&gt;=$J61,AY$7&lt;=$K61),($D61*(1-$P61)/$N61),0))),IF(AND(AY$7&gt;=$J61,AY$7&lt;=$K61),(($D61-$O61)/$N61),0))))),(((IF(Data!$C$2&gt;0,(IF(OR(AY$5=Data!$F$2,AY$5=Data!$G$2,(IF(COUNTIF(Data!$A$2:$A$939,AY$7),AY$7=(VLOOKUP(AY$7,Data!$A$2:$A$852,1,FALSE)),0))),"H",IF(AND(AY$7&gt;=$J61,AY$7&lt;=$L61),($D61*$P61/$M61),0))),IF(AND(AY$7&gt;=$J61,AY$7&lt;=$L61),(($D61*$P61)/$M61),0))))))</f>
        <v>0</v>
      </c>
      <c r="AZ62" s="37">
        <f>IF(AZ$7&gt;$L61,(((IF(Data!$C$2&gt;0,(IF(OR(AZ$5=Data!$F$2,AZ$5=Data!$G$2,(IF(COUNTIF(Data!$A$2:$A$939,AZ$7),AZ$7=(VLOOKUP(AZ$7,Data!$A$2:$A$852,1,FALSE)),0))),"H",IF(AND(AZ$7&gt;=$J61,AZ$7&lt;=$K61),($D61*(1-$P61)/$N61),0))),IF(AND(AZ$7&gt;=$J61,AZ$7&lt;=$K61),(($D61-$O61)/$N61),0))))),(((IF(Data!$C$2&gt;0,(IF(OR(AZ$5=Data!$F$2,AZ$5=Data!$G$2,(IF(COUNTIF(Data!$A$2:$A$939,AZ$7),AZ$7=(VLOOKUP(AZ$7,Data!$A$2:$A$852,1,FALSE)),0))),"H",IF(AND(AZ$7&gt;=$J61,AZ$7&lt;=$L61),($D61*$P61/$M61),0))),IF(AND(AZ$7&gt;=$J61,AZ$7&lt;=$L61),(($D61*$P61)/$M61),0))))))</f>
        <v>0</v>
      </c>
      <c r="BA62" s="37" t="str">
        <f>IF(BA$7&gt;$L61,(((IF(Data!$C$2&gt;0,(IF(OR(BA$5=Data!$F$2,BA$5=Data!$G$2,(IF(COUNTIF(Data!$A$2:$A$939,BA$7),BA$7=(VLOOKUP(BA$7,Data!$A$2:$A$852,1,FALSE)),0))),"H",IF(AND(BA$7&gt;=$J61,BA$7&lt;=$K61),($D61*(1-$P61)/$N61),0))),IF(AND(BA$7&gt;=$J61,BA$7&lt;=$K61),(($D61-$O61)/$N61),0))))),(((IF(Data!$C$2&gt;0,(IF(OR(BA$5=Data!$F$2,BA$5=Data!$G$2,(IF(COUNTIF(Data!$A$2:$A$939,BA$7),BA$7=(VLOOKUP(BA$7,Data!$A$2:$A$852,1,FALSE)),0))),"H",IF(AND(BA$7&gt;=$J61,BA$7&lt;=$L61),($D61*$P61/$M61),0))),IF(AND(BA$7&gt;=$J61,BA$7&lt;=$L61),(($D61*$P61)/$M61),0))))))</f>
        <v>H</v>
      </c>
      <c r="BB62" s="37" t="str">
        <f>IF(BB$7&gt;$L61,(((IF(Data!$C$2&gt;0,(IF(OR(BB$5=Data!$F$2,BB$5=Data!$G$2,(IF(COUNTIF(Data!$A$2:$A$939,BB$7),BB$7=(VLOOKUP(BB$7,Data!$A$2:$A$852,1,FALSE)),0))),"H",IF(AND(BB$7&gt;=$J61,BB$7&lt;=$K61),($D61*(1-$P61)/$N61),0))),IF(AND(BB$7&gt;=$J61,BB$7&lt;=$K61),(($D61-$O61)/$N61),0))))),(((IF(Data!$C$2&gt;0,(IF(OR(BB$5=Data!$F$2,BB$5=Data!$G$2,(IF(COUNTIF(Data!$A$2:$A$939,BB$7),BB$7=(VLOOKUP(BB$7,Data!$A$2:$A$852,1,FALSE)),0))),"H",IF(AND(BB$7&gt;=$J61,BB$7&lt;=$L61),($D61*$P61/$M61),0))),IF(AND(BB$7&gt;=$J61,BB$7&lt;=$L61),(($D61*$P61)/$M61),0))))))</f>
        <v>H</v>
      </c>
      <c r="BC62" s="37">
        <f>IF(BC$7&gt;$L61,(((IF(Data!$C$2&gt;0,(IF(OR(BC$5=Data!$F$2,BC$5=Data!$G$2,(IF(COUNTIF(Data!$A$2:$A$939,BC$7),BC$7=(VLOOKUP(BC$7,Data!$A$2:$A$852,1,FALSE)),0))),"H",IF(AND(BC$7&gt;=$J61,BC$7&lt;=$K61),($D61*(1-$P61)/$N61),0))),IF(AND(BC$7&gt;=$J61,BC$7&lt;=$K61),(($D61-$O61)/$N61),0))))),(((IF(Data!$C$2&gt;0,(IF(OR(BC$5=Data!$F$2,BC$5=Data!$G$2,(IF(COUNTIF(Data!$A$2:$A$939,BC$7),BC$7=(VLOOKUP(BC$7,Data!$A$2:$A$852,1,FALSE)),0))),"H",IF(AND(BC$7&gt;=$J61,BC$7&lt;=$L61),($D61*$P61/$M61),0))),IF(AND(BC$7&gt;=$J61,BC$7&lt;=$L61),(($D61*$P61)/$M61),0))))))</f>
        <v>0</v>
      </c>
      <c r="BD62" s="37">
        <f>IF(BD$7&gt;$L61,(((IF(Data!$C$2&gt;0,(IF(OR(BD$5=Data!$F$2,BD$5=Data!$G$2,(IF(COUNTIF(Data!$A$2:$A$939,BD$7),BD$7=(VLOOKUP(BD$7,Data!$A$2:$A$852,1,FALSE)),0))),"H",IF(AND(BD$7&gt;=$J61,BD$7&lt;=$K61),($D61*(1-$P61)/$N61),0))),IF(AND(BD$7&gt;=$J61,BD$7&lt;=$K61),(($D61-$O61)/$N61),0))))),(((IF(Data!$C$2&gt;0,(IF(OR(BD$5=Data!$F$2,BD$5=Data!$G$2,(IF(COUNTIF(Data!$A$2:$A$939,BD$7),BD$7=(VLOOKUP(BD$7,Data!$A$2:$A$852,1,FALSE)),0))),"H",IF(AND(BD$7&gt;=$J61,BD$7&lt;=$L61),($D61*$P61/$M61),0))),IF(AND(BD$7&gt;=$J61,BD$7&lt;=$L61),(($D61*$P61)/$M61),0))))))</f>
        <v>0</v>
      </c>
      <c r="BE62" s="37">
        <f>IF(BE$7&gt;$L61,(((IF(Data!$C$2&gt;0,(IF(OR(BE$5=Data!$F$2,BE$5=Data!$G$2,(IF(COUNTIF(Data!$A$2:$A$939,BE$7),BE$7=(VLOOKUP(BE$7,Data!$A$2:$A$852,1,FALSE)),0))),"H",IF(AND(BE$7&gt;=$J61,BE$7&lt;=$K61),($D61*(1-$P61)/$N61),0))),IF(AND(BE$7&gt;=$J61,BE$7&lt;=$K61),(($D61-$O61)/$N61),0))))),(((IF(Data!$C$2&gt;0,(IF(OR(BE$5=Data!$F$2,BE$5=Data!$G$2,(IF(COUNTIF(Data!$A$2:$A$939,BE$7),BE$7=(VLOOKUP(BE$7,Data!$A$2:$A$852,1,FALSE)),0))),"H",IF(AND(BE$7&gt;=$J61,BE$7&lt;=$L61),($D61*$P61/$M61),0))),IF(AND(BE$7&gt;=$J61,BE$7&lt;=$L61),(($D61*$P61)/$M61),0))))))</f>
        <v>0</v>
      </c>
      <c r="BF62" s="37">
        <f>IF(BF$7&gt;$L61,(((IF(Data!$C$2&gt;0,(IF(OR(BF$5=Data!$F$2,BF$5=Data!$G$2,(IF(COUNTIF(Data!$A$2:$A$939,BF$7),BF$7=(VLOOKUP(BF$7,Data!$A$2:$A$852,1,FALSE)),0))),"H",IF(AND(BF$7&gt;=$J61,BF$7&lt;=$K61),($D61*(1-$P61)/$N61),0))),IF(AND(BF$7&gt;=$J61,BF$7&lt;=$K61),(($D61-$O61)/$N61),0))))),(((IF(Data!$C$2&gt;0,(IF(OR(BF$5=Data!$F$2,BF$5=Data!$G$2,(IF(COUNTIF(Data!$A$2:$A$939,BF$7),BF$7=(VLOOKUP(BF$7,Data!$A$2:$A$852,1,FALSE)),0))),"H",IF(AND(BF$7&gt;=$J61,BF$7&lt;=$L61),($D61*$P61/$M61),0))),IF(AND(BF$7&gt;=$J61,BF$7&lt;=$L61),(($D61*$P61)/$M61),0))))))</f>
        <v>0</v>
      </c>
      <c r="BG62" s="37">
        <f>IF(BG$7&gt;$L61,(((IF(Data!$C$2&gt;0,(IF(OR(BG$5=Data!$F$2,BG$5=Data!$G$2,(IF(COUNTIF(Data!$A$2:$A$939,BG$7),BG$7=(VLOOKUP(BG$7,Data!$A$2:$A$852,1,FALSE)),0))),"H",IF(AND(BG$7&gt;=$J61,BG$7&lt;=$K61),($D61*(1-$P61)/$N61),0))),IF(AND(BG$7&gt;=$J61,BG$7&lt;=$K61),(($D61-$O61)/$N61),0))))),(((IF(Data!$C$2&gt;0,(IF(OR(BG$5=Data!$F$2,BG$5=Data!$G$2,(IF(COUNTIF(Data!$A$2:$A$939,BG$7),BG$7=(VLOOKUP(BG$7,Data!$A$2:$A$852,1,FALSE)),0))),"H",IF(AND(BG$7&gt;=$J61,BG$7&lt;=$L61),($D61*$P61/$M61),0))),IF(AND(BG$7&gt;=$J61,BG$7&lt;=$L61),(($D61*$P61)/$M61),0))))))</f>
        <v>0</v>
      </c>
      <c r="BH62" s="37" t="str">
        <f>IF(BH$7&gt;$L61,(((IF(Data!$C$2&gt;0,(IF(OR(BH$5=Data!$F$2,BH$5=Data!$G$2,(IF(COUNTIF(Data!$A$2:$A$939,BH$7),BH$7=(VLOOKUP(BH$7,Data!$A$2:$A$852,1,FALSE)),0))),"H",IF(AND(BH$7&gt;=$J61,BH$7&lt;=$K61),($D61*(1-$P61)/$N61),0))),IF(AND(BH$7&gt;=$J61,BH$7&lt;=$K61),(($D61-$O61)/$N61),0))))),(((IF(Data!$C$2&gt;0,(IF(OR(BH$5=Data!$F$2,BH$5=Data!$G$2,(IF(COUNTIF(Data!$A$2:$A$939,BH$7),BH$7=(VLOOKUP(BH$7,Data!$A$2:$A$852,1,FALSE)),0))),"H",IF(AND(BH$7&gt;=$J61,BH$7&lt;=$L61),($D61*$P61/$M61),0))),IF(AND(BH$7&gt;=$J61,BH$7&lt;=$L61),(($D61*$P61)/$M61),0))))))</f>
        <v>H</v>
      </c>
      <c r="BI62" s="37" t="str">
        <f>IF(BI$7&gt;$L61,(((IF(Data!$C$2&gt;0,(IF(OR(BI$5=Data!$F$2,BI$5=Data!$G$2,(IF(COUNTIF(Data!$A$2:$A$939,BI$7),BI$7=(VLOOKUP(BI$7,Data!$A$2:$A$852,1,FALSE)),0))),"H",IF(AND(BI$7&gt;=$J61,BI$7&lt;=$K61),($D61*(1-$P61)/$N61),0))),IF(AND(BI$7&gt;=$J61,BI$7&lt;=$K61),(($D61-$O61)/$N61),0))))),(((IF(Data!$C$2&gt;0,(IF(OR(BI$5=Data!$F$2,BI$5=Data!$G$2,(IF(COUNTIF(Data!$A$2:$A$939,BI$7),BI$7=(VLOOKUP(BI$7,Data!$A$2:$A$852,1,FALSE)),0))),"H",IF(AND(BI$7&gt;=$J61,BI$7&lt;=$L61),($D61*$P61/$M61),0))),IF(AND(BI$7&gt;=$J61,BI$7&lt;=$L61),(($D61*$P61)/$M61),0))))))</f>
        <v>H</v>
      </c>
      <c r="BJ62" s="37">
        <f>IF(BJ$7&gt;$L61,(((IF(Data!$C$2&gt;0,(IF(OR(BJ$5=Data!$F$2,BJ$5=Data!$G$2,(IF(COUNTIF(Data!$A$2:$A$939,BJ$7),BJ$7=(VLOOKUP(BJ$7,Data!$A$2:$A$852,1,FALSE)),0))),"H",IF(AND(BJ$7&gt;=$J61,BJ$7&lt;=$K61),($D61*(1-$P61)/$N61),0))),IF(AND(BJ$7&gt;=$J61,BJ$7&lt;=$K61),(($D61-$O61)/$N61),0))))),(((IF(Data!$C$2&gt;0,(IF(OR(BJ$5=Data!$F$2,BJ$5=Data!$G$2,(IF(COUNTIF(Data!$A$2:$A$939,BJ$7),BJ$7=(VLOOKUP(BJ$7,Data!$A$2:$A$852,1,FALSE)),0))),"H",IF(AND(BJ$7&gt;=$J61,BJ$7&lt;=$L61),($D61*$P61/$M61),0))),IF(AND(BJ$7&gt;=$J61,BJ$7&lt;=$L61),(($D61*$P61)/$M61),0))))))</f>
        <v>0</v>
      </c>
      <c r="BK62" s="37">
        <f>IF(BK$7&gt;$L61,(((IF(Data!$C$2&gt;0,(IF(OR(BK$5=Data!$F$2,BK$5=Data!$G$2,(IF(COUNTIF(Data!$A$2:$A$939,BK$7),BK$7=(VLOOKUP(BK$7,Data!$A$2:$A$852,1,FALSE)),0))),"H",IF(AND(BK$7&gt;=$J61,BK$7&lt;=$K61),($D61*(1-$P61)/$N61),0))),IF(AND(BK$7&gt;=$J61,BK$7&lt;=$K61),(($D61-$O61)/$N61),0))))),(((IF(Data!$C$2&gt;0,(IF(OR(BK$5=Data!$F$2,BK$5=Data!$G$2,(IF(COUNTIF(Data!$A$2:$A$939,BK$7),BK$7=(VLOOKUP(BK$7,Data!$A$2:$A$852,1,FALSE)),0))),"H",IF(AND(BK$7&gt;=$J61,BK$7&lt;=$L61),($D61*$P61/$M61),0))),IF(AND(BK$7&gt;=$J61,BK$7&lt;=$L61),(($D61*$P61)/$M61),0))))))</f>
        <v>0</v>
      </c>
      <c r="BL62" s="37">
        <f>IF(BL$7&gt;$L61,(((IF(Data!$C$2&gt;0,(IF(OR(BL$5=Data!$F$2,BL$5=Data!$G$2,(IF(COUNTIF(Data!$A$2:$A$939,BL$7),BL$7=(VLOOKUP(BL$7,Data!$A$2:$A$852,1,FALSE)),0))),"H",IF(AND(BL$7&gt;=$J61,BL$7&lt;=$K61),($D61*(1-$P61)/$N61),0))),IF(AND(BL$7&gt;=$J61,BL$7&lt;=$K61),(($D61-$O61)/$N61),0))))),(((IF(Data!$C$2&gt;0,(IF(OR(BL$5=Data!$F$2,BL$5=Data!$G$2,(IF(COUNTIF(Data!$A$2:$A$939,BL$7),BL$7=(VLOOKUP(BL$7,Data!$A$2:$A$852,1,FALSE)),0))),"H",IF(AND(BL$7&gt;=$J61,BL$7&lt;=$L61),($D61*$P61/$M61),0))),IF(AND(BL$7&gt;=$J61,BL$7&lt;=$L61),(($D61*$P61)/$M61),0))))))</f>
        <v>0</v>
      </c>
      <c r="BM62" s="37">
        <f>IF(BM$7&gt;$L61,(((IF(Data!$C$2&gt;0,(IF(OR(BM$5=Data!$F$2,BM$5=Data!$G$2,(IF(COUNTIF(Data!$A$2:$A$939,BM$7),BM$7=(VLOOKUP(BM$7,Data!$A$2:$A$852,1,FALSE)),0))),"H",IF(AND(BM$7&gt;=$J61,BM$7&lt;=$K61),($D61*(1-$P61)/$N61),0))),IF(AND(BM$7&gt;=$J61,BM$7&lt;=$K61),(($D61-$O61)/$N61),0))))),(((IF(Data!$C$2&gt;0,(IF(OR(BM$5=Data!$F$2,BM$5=Data!$G$2,(IF(COUNTIF(Data!$A$2:$A$939,BM$7),BM$7=(VLOOKUP(BM$7,Data!$A$2:$A$852,1,FALSE)),0))),"H",IF(AND(BM$7&gt;=$J61,BM$7&lt;=$L61),($D61*$P61/$M61),0))),IF(AND(BM$7&gt;=$J61,BM$7&lt;=$L61),(($D61*$P61)/$M61),0))))))</f>
        <v>0</v>
      </c>
      <c r="BN62" s="37">
        <f>IF(BN$7&gt;$L61,(((IF(Data!$C$2&gt;0,(IF(OR(BN$5=Data!$F$2,BN$5=Data!$G$2,(IF(COUNTIF(Data!$A$2:$A$939,BN$7),BN$7=(VLOOKUP(BN$7,Data!$A$2:$A$852,1,FALSE)),0))),"H",IF(AND(BN$7&gt;=$J61,BN$7&lt;=$K61),($D61*(1-$P61)/$N61),0))),IF(AND(BN$7&gt;=$J61,BN$7&lt;=$K61),(($D61-$O61)/$N61),0))))),(((IF(Data!$C$2&gt;0,(IF(OR(BN$5=Data!$F$2,BN$5=Data!$G$2,(IF(COUNTIF(Data!$A$2:$A$939,BN$7),BN$7=(VLOOKUP(BN$7,Data!$A$2:$A$852,1,FALSE)),0))),"H",IF(AND(BN$7&gt;=$J61,BN$7&lt;=$L61),($D61*$P61/$M61),0))),IF(AND(BN$7&gt;=$J61,BN$7&lt;=$L61),(($D61*$P61)/$M61),0))))))</f>
        <v>0</v>
      </c>
      <c r="BO62" s="37" t="str">
        <f>IF(BO$7&gt;$L61,(((IF(Data!$C$2&gt;0,(IF(OR(BO$5=Data!$F$2,BO$5=Data!$G$2,(IF(COUNTIF(Data!$A$2:$A$939,BO$7),BO$7=(VLOOKUP(BO$7,Data!$A$2:$A$852,1,FALSE)),0))),"H",IF(AND(BO$7&gt;=$J61,BO$7&lt;=$K61),($D61*(1-$P61)/$N61),0))),IF(AND(BO$7&gt;=$J61,BO$7&lt;=$K61),(($D61-$O61)/$N61),0))))),(((IF(Data!$C$2&gt;0,(IF(OR(BO$5=Data!$F$2,BO$5=Data!$G$2,(IF(COUNTIF(Data!$A$2:$A$939,BO$7),BO$7=(VLOOKUP(BO$7,Data!$A$2:$A$852,1,FALSE)),0))),"H",IF(AND(BO$7&gt;=$J61,BO$7&lt;=$L61),($D61*$P61/$M61),0))),IF(AND(BO$7&gt;=$J61,BO$7&lt;=$L61),(($D61*$P61)/$M61),0))))))</f>
        <v>H</v>
      </c>
      <c r="BP62" s="37" t="str">
        <f>IF(BP$7&gt;$L61,(((IF(Data!$C$2&gt;0,(IF(OR(BP$5=Data!$F$2,BP$5=Data!$G$2,(IF(COUNTIF(Data!$A$2:$A$939,BP$7),BP$7=(VLOOKUP(BP$7,Data!$A$2:$A$852,1,FALSE)),0))),"H",IF(AND(BP$7&gt;=$J61,BP$7&lt;=$K61),($D61*(1-$P61)/$N61),0))),IF(AND(BP$7&gt;=$J61,BP$7&lt;=$K61),(($D61-$O61)/$N61),0))))),(((IF(Data!$C$2&gt;0,(IF(OR(BP$5=Data!$F$2,BP$5=Data!$G$2,(IF(COUNTIF(Data!$A$2:$A$939,BP$7),BP$7=(VLOOKUP(BP$7,Data!$A$2:$A$852,1,FALSE)),0))),"H",IF(AND(BP$7&gt;=$J61,BP$7&lt;=$L61),($D61*$P61/$M61),0))),IF(AND(BP$7&gt;=$J61,BP$7&lt;=$L61),(($D61*$P61)/$M61),0))))))</f>
        <v>H</v>
      </c>
      <c r="BQ62" s="37">
        <f>IF(BQ$7&gt;$L61,(((IF(Data!$C$2&gt;0,(IF(OR(BQ$5=Data!$F$2,BQ$5=Data!$G$2,(IF(COUNTIF(Data!$A$2:$A$939,BQ$7),BQ$7=(VLOOKUP(BQ$7,Data!$A$2:$A$852,1,FALSE)),0))),"H",IF(AND(BQ$7&gt;=$J61,BQ$7&lt;=$K61),($D61*(1-$P61)/$N61),0))),IF(AND(BQ$7&gt;=$J61,BQ$7&lt;=$K61),(($D61-$O61)/$N61),0))))),(((IF(Data!$C$2&gt;0,(IF(OR(BQ$5=Data!$F$2,BQ$5=Data!$G$2,(IF(COUNTIF(Data!$A$2:$A$939,BQ$7),BQ$7=(VLOOKUP(BQ$7,Data!$A$2:$A$852,1,FALSE)),0))),"H",IF(AND(BQ$7&gt;=$J61,BQ$7&lt;=$L61),($D61*$P61/$M61),0))),IF(AND(BQ$7&gt;=$J61,BQ$7&lt;=$L61),(($D61*$P61)/$M61),0))))))</f>
        <v>0</v>
      </c>
      <c r="BR62" s="37">
        <f>IF(BR$7&gt;$L61,(((IF(Data!$C$2&gt;0,(IF(OR(BR$5=Data!$F$2,BR$5=Data!$G$2,(IF(COUNTIF(Data!$A$2:$A$939,BR$7),BR$7=(VLOOKUP(BR$7,Data!$A$2:$A$852,1,FALSE)),0))),"H",IF(AND(BR$7&gt;=$J61,BR$7&lt;=$K61),($D61*(1-$P61)/$N61),0))),IF(AND(BR$7&gt;=$J61,BR$7&lt;=$K61),(($D61-$O61)/$N61),0))))),(((IF(Data!$C$2&gt;0,(IF(OR(BR$5=Data!$F$2,BR$5=Data!$G$2,(IF(COUNTIF(Data!$A$2:$A$939,BR$7),BR$7=(VLOOKUP(BR$7,Data!$A$2:$A$852,1,FALSE)),0))),"H",IF(AND(BR$7&gt;=$J61,BR$7&lt;=$L61),($D61*$P61/$M61),0))),IF(AND(BR$7&gt;=$J61,BR$7&lt;=$L61),(($D61*$P61)/$M61),0))))))</f>
        <v>0</v>
      </c>
      <c r="BS62" s="37">
        <f>IF(BS$7&gt;$L61,(((IF(Data!$C$2&gt;0,(IF(OR(BS$5=Data!$F$2,BS$5=Data!$G$2,(IF(COUNTIF(Data!$A$2:$A$939,BS$7),BS$7=(VLOOKUP(BS$7,Data!$A$2:$A$852,1,FALSE)),0))),"H",IF(AND(BS$7&gt;=$J61,BS$7&lt;=$K61),($D61*(1-$P61)/$N61),0))),IF(AND(BS$7&gt;=$J61,BS$7&lt;=$K61),(($D61-$O61)/$N61),0))))),(((IF(Data!$C$2&gt;0,(IF(OR(BS$5=Data!$F$2,BS$5=Data!$G$2,(IF(COUNTIF(Data!$A$2:$A$939,BS$7),BS$7=(VLOOKUP(BS$7,Data!$A$2:$A$852,1,FALSE)),0))),"H",IF(AND(BS$7&gt;=$J61,BS$7&lt;=$L61),($D61*$P61/$M61),0))),IF(AND(BS$7&gt;=$J61,BS$7&lt;=$L61),(($D61*$P61)/$M61),0))))))</f>
        <v>0</v>
      </c>
      <c r="BT62" s="37">
        <f>IF(BT$7&gt;$L61,(((IF(Data!$C$2&gt;0,(IF(OR(BT$5=Data!$F$2,BT$5=Data!$G$2,(IF(COUNTIF(Data!$A$2:$A$939,BT$7),BT$7=(VLOOKUP(BT$7,Data!$A$2:$A$852,1,FALSE)),0))),"H",IF(AND(BT$7&gt;=$J61,BT$7&lt;=$K61),($D61*(1-$P61)/$N61),0))),IF(AND(BT$7&gt;=$J61,BT$7&lt;=$K61),(($D61-$O61)/$N61),0))))),(((IF(Data!$C$2&gt;0,(IF(OR(BT$5=Data!$F$2,BT$5=Data!$G$2,(IF(COUNTIF(Data!$A$2:$A$939,BT$7),BT$7=(VLOOKUP(BT$7,Data!$A$2:$A$852,1,FALSE)),0))),"H",IF(AND(BT$7&gt;=$J61,BT$7&lt;=$L61),($D61*$P61/$M61),0))),IF(AND(BT$7&gt;=$J61,BT$7&lt;=$L61),(($D61*$P61)/$M61),0))))))</f>
        <v>0</v>
      </c>
      <c r="BU62" s="37">
        <f>IF(BU$7&gt;$L61,(((IF(Data!$C$2&gt;0,(IF(OR(BU$5=Data!$F$2,BU$5=Data!$G$2,(IF(COUNTIF(Data!$A$2:$A$939,BU$7),BU$7=(VLOOKUP(BU$7,Data!$A$2:$A$852,1,FALSE)),0))),"H",IF(AND(BU$7&gt;=$J61,BU$7&lt;=$K61),($D61*(1-$P61)/$N61),0))),IF(AND(BU$7&gt;=$J61,BU$7&lt;=$K61),(($D61-$O61)/$N61),0))))),(((IF(Data!$C$2&gt;0,(IF(OR(BU$5=Data!$F$2,BU$5=Data!$G$2,(IF(COUNTIF(Data!$A$2:$A$939,BU$7),BU$7=(VLOOKUP(BU$7,Data!$A$2:$A$852,1,FALSE)),0))),"H",IF(AND(BU$7&gt;=$J61,BU$7&lt;=$L61),($D61*$P61/$M61),0))),IF(AND(BU$7&gt;=$J61,BU$7&lt;=$L61),(($D61*$P61)/$M61),0))))))</f>
        <v>0</v>
      </c>
      <c r="BV62" s="37" t="str">
        <f>IF(BV$7&gt;$L61,(((IF(Data!$C$2&gt;0,(IF(OR(BV$5=Data!$F$2,BV$5=Data!$G$2,(IF(COUNTIF(Data!$A$2:$A$939,BV$7),BV$7=(VLOOKUP(BV$7,Data!$A$2:$A$852,1,FALSE)),0))),"H",IF(AND(BV$7&gt;=$J61,BV$7&lt;=$K61),($D61*(1-$P61)/$N61),0))),IF(AND(BV$7&gt;=$J61,BV$7&lt;=$K61),(($D61-$O61)/$N61),0))))),(((IF(Data!$C$2&gt;0,(IF(OR(BV$5=Data!$F$2,BV$5=Data!$G$2,(IF(COUNTIF(Data!$A$2:$A$939,BV$7),BV$7=(VLOOKUP(BV$7,Data!$A$2:$A$852,1,FALSE)),0))),"H",IF(AND(BV$7&gt;=$J61,BV$7&lt;=$L61),($D61*$P61/$M61),0))),IF(AND(BV$7&gt;=$J61,BV$7&lt;=$L61),(($D61*$P61)/$M61),0))))))</f>
        <v>H</v>
      </c>
      <c r="BW62" s="37" t="str">
        <f>IF(BW$7&gt;$L61,(((IF(Data!$C$2&gt;0,(IF(OR(BW$5=Data!$F$2,BW$5=Data!$G$2,(IF(COUNTIF(Data!$A$2:$A$939,BW$7),BW$7=(VLOOKUP(BW$7,Data!$A$2:$A$852,1,FALSE)),0))),"H",IF(AND(BW$7&gt;=$J61,BW$7&lt;=$K61),($D61*(1-$P61)/$N61),0))),IF(AND(BW$7&gt;=$J61,BW$7&lt;=$K61),(($D61-$O61)/$N61),0))))),(((IF(Data!$C$2&gt;0,(IF(OR(BW$5=Data!$F$2,BW$5=Data!$G$2,(IF(COUNTIF(Data!$A$2:$A$939,BW$7),BW$7=(VLOOKUP(BW$7,Data!$A$2:$A$852,1,FALSE)),0))),"H",IF(AND(BW$7&gt;=$J61,BW$7&lt;=$L61),($D61*$P61/$M61),0))),IF(AND(BW$7&gt;=$J61,BW$7&lt;=$L61),(($D61*$P61)/$M61),0))))))</f>
        <v>H</v>
      </c>
      <c r="BX62" s="37">
        <f>IF(BX$7&gt;$L61,(((IF(Data!$C$2&gt;0,(IF(OR(BX$5=Data!$F$2,BX$5=Data!$G$2,(IF(COUNTIF(Data!$A$2:$A$939,BX$7),BX$7=(VLOOKUP(BX$7,Data!$A$2:$A$852,1,FALSE)),0))),"H",IF(AND(BX$7&gt;=$J61,BX$7&lt;=$K61),($D61*(1-$P61)/$N61),0))),IF(AND(BX$7&gt;=$J61,BX$7&lt;=$K61),(($D61-$O61)/$N61),0))))),(((IF(Data!$C$2&gt;0,(IF(OR(BX$5=Data!$F$2,BX$5=Data!$G$2,(IF(COUNTIF(Data!$A$2:$A$939,BX$7),BX$7=(VLOOKUP(BX$7,Data!$A$2:$A$852,1,FALSE)),0))),"H",IF(AND(BX$7&gt;=$J61,BX$7&lt;=$L61),($D61*$P61/$M61),0))),IF(AND(BX$7&gt;=$J61,BX$7&lt;=$L61),(($D61*$P61)/$M61),0))))))</f>
        <v>0</v>
      </c>
      <c r="BY62" s="37">
        <f>IF(BY$7&gt;$L61,(((IF(Data!$C$2&gt;0,(IF(OR(BY$5=Data!$F$2,BY$5=Data!$G$2,(IF(COUNTIF(Data!$A$2:$A$939,BY$7),BY$7=(VLOOKUP(BY$7,Data!$A$2:$A$852,1,FALSE)),0))),"H",IF(AND(BY$7&gt;=$J61,BY$7&lt;=$K61),($D61*(1-$P61)/$N61),0))),IF(AND(BY$7&gt;=$J61,BY$7&lt;=$K61),(($D61-$O61)/$N61),0))))),(((IF(Data!$C$2&gt;0,(IF(OR(BY$5=Data!$F$2,BY$5=Data!$G$2,(IF(COUNTIF(Data!$A$2:$A$939,BY$7),BY$7=(VLOOKUP(BY$7,Data!$A$2:$A$852,1,FALSE)),0))),"H",IF(AND(BY$7&gt;=$J61,BY$7&lt;=$L61),($D61*$P61/$M61),0))),IF(AND(BY$7&gt;=$J61,BY$7&lt;=$L61),(($D61*$P61)/$M61),0))))))</f>
        <v>0</v>
      </c>
      <c r="BZ62" s="37">
        <f>IF(BZ$7&gt;$L61,(((IF(Data!$C$2&gt;0,(IF(OR(BZ$5=Data!$F$2,BZ$5=Data!$G$2,(IF(COUNTIF(Data!$A$2:$A$939,BZ$7),BZ$7=(VLOOKUP(BZ$7,Data!$A$2:$A$852,1,FALSE)),0))),"H",IF(AND(BZ$7&gt;=$J61,BZ$7&lt;=$K61),($D61*(1-$P61)/$N61),0))),IF(AND(BZ$7&gt;=$J61,BZ$7&lt;=$K61),(($D61-$O61)/$N61),0))))),(((IF(Data!$C$2&gt;0,(IF(OR(BZ$5=Data!$F$2,BZ$5=Data!$G$2,(IF(COUNTIF(Data!$A$2:$A$939,BZ$7),BZ$7=(VLOOKUP(BZ$7,Data!$A$2:$A$852,1,FALSE)),0))),"H",IF(AND(BZ$7&gt;=$J61,BZ$7&lt;=$L61),($D61*$P61/$M61),0))),IF(AND(BZ$7&gt;=$J61,BZ$7&lt;=$L61),(($D61*$P61)/$M61),0))))))</f>
        <v>0</v>
      </c>
      <c r="CA62" s="37">
        <f>IF(CA$7&gt;$L61,(((IF(Data!$C$2&gt;0,(IF(OR(CA$5=Data!$F$2,CA$5=Data!$G$2,(IF(COUNTIF(Data!$A$2:$A$939,CA$7),CA$7=(VLOOKUP(CA$7,Data!$A$2:$A$852,1,FALSE)),0))),"H",IF(AND(CA$7&gt;=$J61,CA$7&lt;=$K61),($D61*(1-$P61)/$N61),0))),IF(AND(CA$7&gt;=$J61,CA$7&lt;=$K61),(($D61-$O61)/$N61),0))))),(((IF(Data!$C$2&gt;0,(IF(OR(CA$5=Data!$F$2,CA$5=Data!$G$2,(IF(COUNTIF(Data!$A$2:$A$939,CA$7),CA$7=(VLOOKUP(CA$7,Data!$A$2:$A$852,1,FALSE)),0))),"H",IF(AND(CA$7&gt;=$J61,CA$7&lt;=$L61),($D61*$P61/$M61),0))),IF(AND(CA$7&gt;=$J61,CA$7&lt;=$L61),(($D61*$P61)/$M61),0))))))</f>
        <v>0</v>
      </c>
      <c r="CB62" s="37">
        <f>IF(CB$7&gt;$L61,(((IF(Data!$C$2&gt;0,(IF(OR(CB$5=Data!$F$2,CB$5=Data!$G$2,(IF(COUNTIF(Data!$A$2:$A$939,CB$7),CB$7=(VLOOKUP(CB$7,Data!$A$2:$A$852,1,FALSE)),0))),"H",IF(AND(CB$7&gt;=$J61,CB$7&lt;=$K61),($D61*(1-$P61)/$N61),0))),IF(AND(CB$7&gt;=$J61,CB$7&lt;=$K61),(($D61-$O61)/$N61),0))))),(((IF(Data!$C$2&gt;0,(IF(OR(CB$5=Data!$F$2,CB$5=Data!$G$2,(IF(COUNTIF(Data!$A$2:$A$939,CB$7),CB$7=(VLOOKUP(CB$7,Data!$A$2:$A$852,1,FALSE)),0))),"H",IF(AND(CB$7&gt;=$J61,CB$7&lt;=$L61),($D61*$P61/$M61),0))),IF(AND(CB$7&gt;=$J61,CB$7&lt;=$L61),(($D61*$P61)/$M61),0))))))</f>
        <v>0</v>
      </c>
      <c r="CC62" s="37" t="str">
        <f>IF(CC$7&gt;$L61,(((IF(Data!$C$2&gt;0,(IF(OR(CC$5=Data!$F$2,CC$5=Data!$G$2,(IF(COUNTIF(Data!$A$2:$A$939,CC$7),CC$7=(VLOOKUP(CC$7,Data!$A$2:$A$852,1,FALSE)),0))),"H",IF(AND(CC$7&gt;=$J61,CC$7&lt;=$K61),($D61*(1-$P61)/$N61),0))),IF(AND(CC$7&gt;=$J61,CC$7&lt;=$K61),(($D61-$O61)/$N61),0))))),(((IF(Data!$C$2&gt;0,(IF(OR(CC$5=Data!$F$2,CC$5=Data!$G$2,(IF(COUNTIF(Data!$A$2:$A$939,CC$7),CC$7=(VLOOKUP(CC$7,Data!$A$2:$A$852,1,FALSE)),0))),"H",IF(AND(CC$7&gt;=$J61,CC$7&lt;=$L61),($D61*$P61/$M61),0))),IF(AND(CC$7&gt;=$J61,CC$7&lt;=$L61),(($D61*$P61)/$M61),0))))))</f>
        <v>H</v>
      </c>
      <c r="CD62" s="37" t="str">
        <f>IF(CD$7&gt;$L61,(((IF(Data!$C$2&gt;0,(IF(OR(CD$5=Data!$F$2,CD$5=Data!$G$2,(IF(COUNTIF(Data!$A$2:$A$939,CD$7),CD$7=(VLOOKUP(CD$7,Data!$A$2:$A$852,1,FALSE)),0))),"H",IF(AND(CD$7&gt;=$J61,CD$7&lt;=$K61),($D61*(1-$P61)/$N61),0))),IF(AND(CD$7&gt;=$J61,CD$7&lt;=$K61),(($D61-$O61)/$N61),0))))),(((IF(Data!$C$2&gt;0,(IF(OR(CD$5=Data!$F$2,CD$5=Data!$G$2,(IF(COUNTIF(Data!$A$2:$A$939,CD$7),CD$7=(VLOOKUP(CD$7,Data!$A$2:$A$852,1,FALSE)),0))),"H",IF(AND(CD$7&gt;=$J61,CD$7&lt;=$L61),($D61*$P61/$M61),0))),IF(AND(CD$7&gt;=$J61,CD$7&lt;=$L61),(($D61*$P61)/$M61),0))))))</f>
        <v>H</v>
      </c>
      <c r="CE62" s="37">
        <f>IF(CE$7&gt;$L61,(((IF(Data!$C$2&gt;0,(IF(OR(CE$5=Data!$F$2,CE$5=Data!$G$2,(IF(COUNTIF(Data!$A$2:$A$939,CE$7),CE$7=(VLOOKUP(CE$7,Data!$A$2:$A$852,1,FALSE)),0))),"H",IF(AND(CE$7&gt;=$J61,CE$7&lt;=$K61),($D61*(1-$P61)/$N61),0))),IF(AND(CE$7&gt;=$J61,CE$7&lt;=$K61),(($D61-$O61)/$N61),0))))),(((IF(Data!$C$2&gt;0,(IF(OR(CE$5=Data!$F$2,CE$5=Data!$G$2,(IF(COUNTIF(Data!$A$2:$A$939,CE$7),CE$7=(VLOOKUP(CE$7,Data!$A$2:$A$852,1,FALSE)),0))),"H",IF(AND(CE$7&gt;=$J61,CE$7&lt;=$L61),($D61*$P61/$M61),0))),IF(AND(CE$7&gt;=$J61,CE$7&lt;=$L61),(($D61*$P61)/$M61),0))))))</f>
        <v>0</v>
      </c>
      <c r="CF62" s="37">
        <f>IF(CF$7&gt;$L61,(((IF(Data!$C$2&gt;0,(IF(OR(CF$5=Data!$F$2,CF$5=Data!$G$2,(IF(COUNTIF(Data!$A$2:$A$939,CF$7),CF$7=(VLOOKUP(CF$7,Data!$A$2:$A$852,1,FALSE)),0))),"H",IF(AND(CF$7&gt;=$J61,CF$7&lt;=$K61),($D61*(1-$P61)/$N61),0))),IF(AND(CF$7&gt;=$J61,CF$7&lt;=$K61),(($D61-$O61)/$N61),0))))),(((IF(Data!$C$2&gt;0,(IF(OR(CF$5=Data!$F$2,CF$5=Data!$G$2,(IF(COUNTIF(Data!$A$2:$A$939,CF$7),CF$7=(VLOOKUP(CF$7,Data!$A$2:$A$852,1,FALSE)),0))),"H",IF(AND(CF$7&gt;=$J61,CF$7&lt;=$L61),($D61*$P61/$M61),0))),IF(AND(CF$7&gt;=$J61,CF$7&lt;=$L61),(($D61*$P61)/$M61),0))))))</f>
        <v>0</v>
      </c>
      <c r="CG62" s="37">
        <f>IF(CG$7&gt;$L61,(((IF(Data!$C$2&gt;0,(IF(OR(CG$5=Data!$F$2,CG$5=Data!$G$2,(IF(COUNTIF(Data!$A$2:$A$939,CG$7),CG$7=(VLOOKUP(CG$7,Data!$A$2:$A$852,1,FALSE)),0))),"H",IF(AND(CG$7&gt;=$J61,CG$7&lt;=$K61),($D61*(1-$P61)/$N61),0))),IF(AND(CG$7&gt;=$J61,CG$7&lt;=$K61),(($D61-$O61)/$N61),0))))),(((IF(Data!$C$2&gt;0,(IF(OR(CG$5=Data!$F$2,CG$5=Data!$G$2,(IF(COUNTIF(Data!$A$2:$A$939,CG$7),CG$7=(VLOOKUP(CG$7,Data!$A$2:$A$852,1,FALSE)),0))),"H",IF(AND(CG$7&gt;=$J61,CG$7&lt;=$L61),($D61*$P61/$M61),0))),IF(AND(CG$7&gt;=$J61,CG$7&lt;=$L61),(($D61*$P61)/$M61),0))))))</f>
        <v>0</v>
      </c>
      <c r="CH62" s="37">
        <f>IF(CH$7&gt;$L61,(((IF(Data!$C$2&gt;0,(IF(OR(CH$5=Data!$F$2,CH$5=Data!$G$2,(IF(COUNTIF(Data!$A$2:$A$939,CH$7),CH$7=(VLOOKUP(CH$7,Data!$A$2:$A$852,1,FALSE)),0))),"H",IF(AND(CH$7&gt;=$J61,CH$7&lt;=$K61),($D61*(1-$P61)/$N61),0))),IF(AND(CH$7&gt;=$J61,CH$7&lt;=$K61),(($D61-$O61)/$N61),0))))),(((IF(Data!$C$2&gt;0,(IF(OR(CH$5=Data!$F$2,CH$5=Data!$G$2,(IF(COUNTIF(Data!$A$2:$A$939,CH$7),CH$7=(VLOOKUP(CH$7,Data!$A$2:$A$852,1,FALSE)),0))),"H",IF(AND(CH$7&gt;=$J61,CH$7&lt;=$L61),($D61*$P61/$M61),0))),IF(AND(CH$7&gt;=$J61,CH$7&lt;=$L61),(($D61*$P61)/$M61),0))))))</f>
        <v>0</v>
      </c>
      <c r="CI62" s="37">
        <f>IF(CI$7&gt;$L61,(((IF(Data!$C$2&gt;0,(IF(OR(CI$5=Data!$F$2,CI$5=Data!$G$2,(IF(COUNTIF(Data!$A$2:$A$939,CI$7),CI$7=(VLOOKUP(CI$7,Data!$A$2:$A$852,1,FALSE)),0))),"H",IF(AND(CI$7&gt;=$J61,CI$7&lt;=$K61),($D61*(1-$P61)/$N61),0))),IF(AND(CI$7&gt;=$J61,CI$7&lt;=$K61),(($D61-$O61)/$N61),0))))),(((IF(Data!$C$2&gt;0,(IF(OR(CI$5=Data!$F$2,CI$5=Data!$G$2,(IF(COUNTIF(Data!$A$2:$A$939,CI$7),CI$7=(VLOOKUP(CI$7,Data!$A$2:$A$852,1,FALSE)),0))),"H",IF(AND(CI$7&gt;=$J61,CI$7&lt;=$L61),($D61*$P61/$M61),0))),IF(AND(CI$7&gt;=$J61,CI$7&lt;=$L61),(($D61*$P61)/$M61),0))))))</f>
        <v>0</v>
      </c>
      <c r="CJ62" s="37" t="str">
        <f>IF(CJ$7&gt;$L61,(((IF(Data!$C$2&gt;0,(IF(OR(CJ$5=Data!$F$2,CJ$5=Data!$G$2,(IF(COUNTIF(Data!$A$2:$A$939,CJ$7),CJ$7=(VLOOKUP(CJ$7,Data!$A$2:$A$852,1,FALSE)),0))),"H",IF(AND(CJ$7&gt;=$J61,CJ$7&lt;=$K61),($D61*(1-$P61)/$N61),0))),IF(AND(CJ$7&gt;=$J61,CJ$7&lt;=$K61),(($D61-$O61)/$N61),0))))),(((IF(Data!$C$2&gt;0,(IF(OR(CJ$5=Data!$F$2,CJ$5=Data!$G$2,(IF(COUNTIF(Data!$A$2:$A$939,CJ$7),CJ$7=(VLOOKUP(CJ$7,Data!$A$2:$A$852,1,FALSE)),0))),"H",IF(AND(CJ$7&gt;=$J61,CJ$7&lt;=$L61),($D61*$P61/$M61),0))),IF(AND(CJ$7&gt;=$J61,CJ$7&lt;=$L61),(($D61*$P61)/$M61),0))))))</f>
        <v>H</v>
      </c>
      <c r="CK62" s="37" t="str">
        <f>IF(CK$7&gt;$L61,(((IF(Data!$C$2&gt;0,(IF(OR(CK$5=Data!$F$2,CK$5=Data!$G$2,(IF(COUNTIF(Data!$A$2:$A$939,CK$7),CK$7=(VLOOKUP(CK$7,Data!$A$2:$A$852,1,FALSE)),0))),"H",IF(AND(CK$7&gt;=$J61,CK$7&lt;=$K61),($D61*(1-$P61)/$N61),0))),IF(AND(CK$7&gt;=$J61,CK$7&lt;=$K61),(($D61-$O61)/$N61),0))))),(((IF(Data!$C$2&gt;0,(IF(OR(CK$5=Data!$F$2,CK$5=Data!$G$2,(IF(COUNTIF(Data!$A$2:$A$939,CK$7),CK$7=(VLOOKUP(CK$7,Data!$A$2:$A$852,1,FALSE)),0))),"H",IF(AND(CK$7&gt;=$J61,CK$7&lt;=$L61),($D61*$P61/$M61),0))),IF(AND(CK$7&gt;=$J61,CK$7&lt;=$L61),(($D61*$P61)/$M61),0))))))</f>
        <v>H</v>
      </c>
      <c r="CL62" s="37">
        <f>IF(CL$7&gt;$L61,(((IF(Data!$C$2&gt;0,(IF(OR(CL$5=Data!$F$2,CL$5=Data!$G$2,(IF(COUNTIF(Data!$A$2:$A$939,CL$7),CL$7=(VLOOKUP(CL$7,Data!$A$2:$A$852,1,FALSE)),0))),"H",IF(AND(CL$7&gt;=$J61,CL$7&lt;=$K61),($D61*(1-$P61)/$N61),0))),IF(AND(CL$7&gt;=$J61,CL$7&lt;=$K61),(($D61-$O61)/$N61),0))))),(((IF(Data!$C$2&gt;0,(IF(OR(CL$5=Data!$F$2,CL$5=Data!$G$2,(IF(COUNTIF(Data!$A$2:$A$939,CL$7),CL$7=(VLOOKUP(CL$7,Data!$A$2:$A$852,1,FALSE)),0))),"H",IF(AND(CL$7&gt;=$J61,CL$7&lt;=$L61),($D61*$P61/$M61),0))),IF(AND(CL$7&gt;=$J61,CL$7&lt;=$L61),(($D61*$P61)/$M61),0))))))</f>
        <v>0</v>
      </c>
      <c r="CM62" s="37">
        <f>IF(CM$7&gt;$L61,(((IF(Data!$C$2&gt;0,(IF(OR(CM$5=Data!$F$2,CM$5=Data!$G$2,(IF(COUNTIF(Data!$A$2:$A$939,CM$7),CM$7=(VLOOKUP(CM$7,Data!$A$2:$A$852,1,FALSE)),0))),"H",IF(AND(CM$7&gt;=$J61,CM$7&lt;=$K61),($D61*(1-$P61)/$N61),0))),IF(AND(CM$7&gt;=$J61,CM$7&lt;=$K61),(($D61-$O61)/$N61),0))))),(((IF(Data!$C$2&gt;0,(IF(OR(CM$5=Data!$F$2,CM$5=Data!$G$2,(IF(COUNTIF(Data!$A$2:$A$939,CM$7),CM$7=(VLOOKUP(CM$7,Data!$A$2:$A$852,1,FALSE)),0))),"H",IF(AND(CM$7&gt;=$J61,CM$7&lt;=$L61),($D61*$P61/$M61),0))),IF(AND(CM$7&gt;=$J61,CM$7&lt;=$L61),(($D61*$P61)/$M61),0))))))</f>
        <v>0</v>
      </c>
      <c r="CN62" s="37">
        <f>IF(CN$7&gt;$L61,(((IF(Data!$C$2&gt;0,(IF(OR(CN$5=Data!$F$2,CN$5=Data!$G$2,(IF(COUNTIF(Data!$A$2:$A$939,CN$7),CN$7=(VLOOKUP(CN$7,Data!$A$2:$A$852,1,FALSE)),0))),"H",IF(AND(CN$7&gt;=$J61,CN$7&lt;=$K61),($D61*(1-$P61)/$N61),0))),IF(AND(CN$7&gt;=$J61,CN$7&lt;=$K61),(($D61-$O61)/$N61),0))))),(((IF(Data!$C$2&gt;0,(IF(OR(CN$5=Data!$F$2,CN$5=Data!$G$2,(IF(COUNTIF(Data!$A$2:$A$939,CN$7),CN$7=(VLOOKUP(CN$7,Data!$A$2:$A$852,1,FALSE)),0))),"H",IF(AND(CN$7&gt;=$J61,CN$7&lt;=$L61),($D61*$P61/$M61),0))),IF(AND(CN$7&gt;=$J61,CN$7&lt;=$L61),(($D61*$P61)/$M61),0))))))</f>
        <v>0</v>
      </c>
      <c r="CO62" s="37">
        <f>IF(CO$7&gt;$L61,(((IF(Data!$C$2&gt;0,(IF(OR(CO$5=Data!$F$2,CO$5=Data!$G$2,(IF(COUNTIF(Data!$A$2:$A$939,CO$7),CO$7=(VLOOKUP(CO$7,Data!$A$2:$A$852,1,FALSE)),0))),"H",IF(AND(CO$7&gt;=$J61,CO$7&lt;=$K61),($D61*(1-$P61)/$N61),0))),IF(AND(CO$7&gt;=$J61,CO$7&lt;=$K61),(($D61-$O61)/$N61),0))))),(((IF(Data!$C$2&gt;0,(IF(OR(CO$5=Data!$F$2,CO$5=Data!$G$2,(IF(COUNTIF(Data!$A$2:$A$939,CO$7),CO$7=(VLOOKUP(CO$7,Data!$A$2:$A$852,1,FALSE)),0))),"H",IF(AND(CO$7&gt;=$J61,CO$7&lt;=$L61),($D61*$P61/$M61),0))),IF(AND(CO$7&gt;=$J61,CO$7&lt;=$L61),(($D61*$P61)/$M61),0))))))</f>
        <v>0</v>
      </c>
      <c r="CP62" s="37">
        <f>IF(CP$7&gt;$L61,(((IF(Data!$C$2&gt;0,(IF(OR(CP$5=Data!$F$2,CP$5=Data!$G$2,(IF(COUNTIF(Data!$A$2:$A$939,CP$7),CP$7=(VLOOKUP(CP$7,Data!$A$2:$A$852,1,FALSE)),0))),"H",IF(AND(CP$7&gt;=$J61,CP$7&lt;=$K61),($D61*(1-$P61)/$N61),0))),IF(AND(CP$7&gt;=$J61,CP$7&lt;=$K61),(($D61-$O61)/$N61),0))))),(((IF(Data!$C$2&gt;0,(IF(OR(CP$5=Data!$F$2,CP$5=Data!$G$2,(IF(COUNTIF(Data!$A$2:$A$939,CP$7),CP$7=(VLOOKUP(CP$7,Data!$A$2:$A$852,1,FALSE)),0))),"H",IF(AND(CP$7&gt;=$J61,CP$7&lt;=$L61),($D61*$P61/$M61),0))),IF(AND(CP$7&gt;=$J61,CP$7&lt;=$L61),(($D61*$P61)/$M61),0))))))</f>
        <v>0</v>
      </c>
      <c r="CQ62" s="37" t="str">
        <f>IF(CQ$7&gt;$L61,(((IF(Data!$C$2&gt;0,(IF(OR(CQ$5=Data!$F$2,CQ$5=Data!$G$2,(IF(COUNTIF(Data!$A$2:$A$939,CQ$7),CQ$7=(VLOOKUP(CQ$7,Data!$A$2:$A$852,1,FALSE)),0))),"H",IF(AND(CQ$7&gt;=$J61,CQ$7&lt;=$K61),($D61*(1-$P61)/$N61),0))),IF(AND(CQ$7&gt;=$J61,CQ$7&lt;=$K61),(($D61-$O61)/$N61),0))))),(((IF(Data!$C$2&gt;0,(IF(OR(CQ$5=Data!$F$2,CQ$5=Data!$G$2,(IF(COUNTIF(Data!$A$2:$A$939,CQ$7),CQ$7=(VLOOKUP(CQ$7,Data!$A$2:$A$852,1,FALSE)),0))),"H",IF(AND(CQ$7&gt;=$J61,CQ$7&lt;=$L61),($D61*$P61/$M61),0))),IF(AND(CQ$7&gt;=$J61,CQ$7&lt;=$L61),(($D61*$P61)/$M61),0))))))</f>
        <v>H</v>
      </c>
      <c r="CR62" s="37" t="str">
        <f>IF(CR$7&gt;$L61,(((IF(Data!$C$2&gt;0,(IF(OR(CR$5=Data!$F$2,CR$5=Data!$G$2,(IF(COUNTIF(Data!$A$2:$A$939,CR$7),CR$7=(VLOOKUP(CR$7,Data!$A$2:$A$852,1,FALSE)),0))),"H",IF(AND(CR$7&gt;=$J61,CR$7&lt;=$K61),($D61*(1-$P61)/$N61),0))),IF(AND(CR$7&gt;=$J61,CR$7&lt;=$K61),(($D61-$O61)/$N61),0))))),(((IF(Data!$C$2&gt;0,(IF(OR(CR$5=Data!$F$2,CR$5=Data!$G$2,(IF(COUNTIF(Data!$A$2:$A$939,CR$7),CR$7=(VLOOKUP(CR$7,Data!$A$2:$A$852,1,FALSE)),0))),"H",IF(AND(CR$7&gt;=$J61,CR$7&lt;=$L61),($D61*$P61/$M61),0))),IF(AND(CR$7&gt;=$J61,CR$7&lt;=$L61),(($D61*$P61)/$M61),0))))))</f>
        <v>H</v>
      </c>
      <c r="CS62" s="37">
        <f>IF(CS$7&gt;$L61,(((IF(Data!$C$2&gt;0,(IF(OR(CS$5=Data!$F$2,CS$5=Data!$G$2,(IF(COUNTIF(Data!$A$2:$A$939,CS$7),CS$7=(VLOOKUP(CS$7,Data!$A$2:$A$852,1,FALSE)),0))),"H",IF(AND(CS$7&gt;=$J61,CS$7&lt;=$K61),($D61*(1-$P61)/$N61),0))),IF(AND(CS$7&gt;=$J61,CS$7&lt;=$K61),(($D61-$O61)/$N61),0))))),(((IF(Data!$C$2&gt;0,(IF(OR(CS$5=Data!$F$2,CS$5=Data!$G$2,(IF(COUNTIF(Data!$A$2:$A$939,CS$7),CS$7=(VLOOKUP(CS$7,Data!$A$2:$A$852,1,FALSE)),0))),"H",IF(AND(CS$7&gt;=$J61,CS$7&lt;=$L61),($D61*$P61/$M61),0))),IF(AND(CS$7&gt;=$J61,CS$7&lt;=$L61),(($D61*$P61)/$M61),0))))))</f>
        <v>0</v>
      </c>
      <c r="CT62" s="37">
        <f>IF(CT$7&gt;$L61,(((IF(Data!$C$2&gt;0,(IF(OR(CT$5=Data!$F$2,CT$5=Data!$G$2,(IF(COUNTIF(Data!$A$2:$A$939,CT$7),CT$7=(VLOOKUP(CT$7,Data!$A$2:$A$852,1,FALSE)),0))),"H",IF(AND(CT$7&gt;=$J61,CT$7&lt;=$K61),($D61*(1-$P61)/$N61),0))),IF(AND(CT$7&gt;=$J61,CT$7&lt;=$K61),(($D61-$O61)/$N61),0))))),(((IF(Data!$C$2&gt;0,(IF(OR(CT$5=Data!$F$2,CT$5=Data!$G$2,(IF(COUNTIF(Data!$A$2:$A$939,CT$7),CT$7=(VLOOKUP(CT$7,Data!$A$2:$A$852,1,FALSE)),0))),"H",IF(AND(CT$7&gt;=$J61,CT$7&lt;=$L61),($D61*$P61/$M61),0))),IF(AND(CT$7&gt;=$J61,CT$7&lt;=$L61),(($D61*$P61)/$M61),0))))))</f>
        <v>0</v>
      </c>
      <c r="CU62" s="37">
        <f>IF(CU$7&gt;$L61,(((IF(Data!$C$2&gt;0,(IF(OR(CU$5=Data!$F$2,CU$5=Data!$G$2,(IF(COUNTIF(Data!$A$2:$A$939,CU$7),CU$7=(VLOOKUP(CU$7,Data!$A$2:$A$852,1,FALSE)),0))),"H",IF(AND(CU$7&gt;=$J61,CU$7&lt;=$K61),($D61*(1-$P61)/$N61),0))),IF(AND(CU$7&gt;=$J61,CU$7&lt;=$K61),(($D61-$O61)/$N61),0))))),(((IF(Data!$C$2&gt;0,(IF(OR(CU$5=Data!$F$2,CU$5=Data!$G$2,(IF(COUNTIF(Data!$A$2:$A$939,CU$7),CU$7=(VLOOKUP(CU$7,Data!$A$2:$A$852,1,FALSE)),0))),"H",IF(AND(CU$7&gt;=$J61,CU$7&lt;=$L61),($D61*$P61/$M61),0))),IF(AND(CU$7&gt;=$J61,CU$7&lt;=$L61),(($D61*$P61)/$M61),0))))))</f>
        <v>0</v>
      </c>
      <c r="CV62" s="37">
        <f>IF(CV$7&gt;$L61,(((IF(Data!$C$2&gt;0,(IF(OR(CV$5=Data!$F$2,CV$5=Data!$G$2,(IF(COUNTIF(Data!$A$2:$A$939,CV$7),CV$7=(VLOOKUP(CV$7,Data!$A$2:$A$852,1,FALSE)),0))),"H",IF(AND(CV$7&gt;=$J61,CV$7&lt;=$K61),($D61*(1-$P61)/$N61),0))),IF(AND(CV$7&gt;=$J61,CV$7&lt;=$K61),(($D61-$O61)/$N61),0))))),(((IF(Data!$C$2&gt;0,(IF(OR(CV$5=Data!$F$2,CV$5=Data!$G$2,(IF(COUNTIF(Data!$A$2:$A$939,CV$7),CV$7=(VLOOKUP(CV$7,Data!$A$2:$A$852,1,FALSE)),0))),"H",IF(AND(CV$7&gt;=$J61,CV$7&lt;=$L61),($D61*$P61/$M61),0))),IF(AND(CV$7&gt;=$J61,CV$7&lt;=$L61),(($D61*$P61)/$M61),0))))))</f>
        <v>0</v>
      </c>
      <c r="CW62" s="37">
        <f>IF(CW$7&gt;$L61,(((IF(Data!$C$2&gt;0,(IF(OR(CW$5=Data!$F$2,CW$5=Data!$G$2,(IF(COUNTIF(Data!$A$2:$A$939,CW$7),CW$7=(VLOOKUP(CW$7,Data!$A$2:$A$852,1,FALSE)),0))),"H",IF(AND(CW$7&gt;=$J61,CW$7&lt;=$K61),($D61*(1-$P61)/$N61),0))),IF(AND(CW$7&gt;=$J61,CW$7&lt;=$K61),(($D61-$O61)/$N61),0))))),(((IF(Data!$C$2&gt;0,(IF(OR(CW$5=Data!$F$2,CW$5=Data!$G$2,(IF(COUNTIF(Data!$A$2:$A$939,CW$7),CW$7=(VLOOKUP(CW$7,Data!$A$2:$A$852,1,FALSE)),0))),"H",IF(AND(CW$7&gt;=$J61,CW$7&lt;=$L61),($D61*$P61/$M61),0))),IF(AND(CW$7&gt;=$J61,CW$7&lt;=$L61),(($D61*$P61)/$M61),0))))))</f>
        <v>0</v>
      </c>
      <c r="CX62" s="37" t="str">
        <f>IF(CX$7&gt;$L61,(((IF(Data!$C$2&gt;0,(IF(OR(CX$5=Data!$F$2,CX$5=Data!$G$2,(IF(COUNTIF(Data!$A$2:$A$939,CX$7),CX$7=(VLOOKUP(CX$7,Data!$A$2:$A$852,1,FALSE)),0))),"H",IF(AND(CX$7&gt;=$J61,CX$7&lt;=$K61),($D61*(1-$P61)/$N61),0))),IF(AND(CX$7&gt;=$J61,CX$7&lt;=$K61),(($D61-$O61)/$N61),0))))),(((IF(Data!$C$2&gt;0,(IF(OR(CX$5=Data!$F$2,CX$5=Data!$G$2,(IF(COUNTIF(Data!$A$2:$A$939,CX$7),CX$7=(VLOOKUP(CX$7,Data!$A$2:$A$852,1,FALSE)),0))),"H",IF(AND(CX$7&gt;=$J61,CX$7&lt;=$L61),($D61*$P61/$M61),0))),IF(AND(CX$7&gt;=$J61,CX$7&lt;=$L61),(($D61*$P61)/$M61),0))))))</f>
        <v>H</v>
      </c>
      <c r="CY62" s="37" t="str">
        <f>IF(CY$7&gt;$L61,(((IF(Data!$C$2&gt;0,(IF(OR(CY$5=Data!$F$2,CY$5=Data!$G$2,(IF(COUNTIF(Data!$A$2:$A$939,CY$7),CY$7=(VLOOKUP(CY$7,Data!$A$2:$A$852,1,FALSE)),0))),"H",IF(AND(CY$7&gt;=$J61,CY$7&lt;=$K61),($D61*(1-$P61)/$N61),0))),IF(AND(CY$7&gt;=$J61,CY$7&lt;=$K61),(($D61-$O61)/$N61),0))))),(((IF(Data!$C$2&gt;0,(IF(OR(CY$5=Data!$F$2,CY$5=Data!$G$2,(IF(COUNTIF(Data!$A$2:$A$939,CY$7),CY$7=(VLOOKUP(CY$7,Data!$A$2:$A$852,1,FALSE)),0))),"H",IF(AND(CY$7&gt;=$J61,CY$7&lt;=$L61),($D61*$P61/$M61),0))),IF(AND(CY$7&gt;=$J61,CY$7&lt;=$L61),(($D61*$P61)/$M61),0))))))</f>
        <v>H</v>
      </c>
      <c r="CZ62" s="37">
        <f>IF(CZ$7&gt;$L61,(((IF(Data!$C$2&gt;0,(IF(OR(CZ$5=Data!$F$2,CZ$5=Data!$G$2,(IF(COUNTIF(Data!$A$2:$A$939,CZ$7),CZ$7=(VLOOKUP(CZ$7,Data!$A$2:$A$852,1,FALSE)),0))),"H",IF(AND(CZ$7&gt;=$J61,CZ$7&lt;=$K61),($D61*(1-$P61)/$N61),0))),IF(AND(CZ$7&gt;=$J61,CZ$7&lt;=$K61),(($D61-$O61)/$N61),0))))),(((IF(Data!$C$2&gt;0,(IF(OR(CZ$5=Data!$F$2,CZ$5=Data!$G$2,(IF(COUNTIF(Data!$A$2:$A$939,CZ$7),CZ$7=(VLOOKUP(CZ$7,Data!$A$2:$A$852,1,FALSE)),0))),"H",IF(AND(CZ$7&gt;=$J61,CZ$7&lt;=$L61),($D61*$P61/$M61),0))),IF(AND(CZ$7&gt;=$J61,CZ$7&lt;=$L61),(($D61*$P61)/$M61),0))))))</f>
        <v>0</v>
      </c>
      <c r="DA62" s="37">
        <f>IF(DA$7&gt;$L61,(((IF(Data!$C$2&gt;0,(IF(OR(DA$5=Data!$F$2,DA$5=Data!$G$2,(IF(COUNTIF(Data!$A$2:$A$939,DA$7),DA$7=(VLOOKUP(DA$7,Data!$A$2:$A$852,1,FALSE)),0))),"H",IF(AND(DA$7&gt;=$J61,DA$7&lt;=$K61),($D61*(1-$P61)/$N61),0))),IF(AND(DA$7&gt;=$J61,DA$7&lt;=$K61),(($D61-$O61)/$N61),0))))),(((IF(Data!$C$2&gt;0,(IF(OR(DA$5=Data!$F$2,DA$5=Data!$G$2,(IF(COUNTIF(Data!$A$2:$A$939,DA$7),DA$7=(VLOOKUP(DA$7,Data!$A$2:$A$852,1,FALSE)),0))),"H",IF(AND(DA$7&gt;=$J61,DA$7&lt;=$L61),($D61*$P61/$M61),0))),IF(AND(DA$7&gt;=$J61,DA$7&lt;=$L61),(($D61*$P61)/$M61),0))))))</f>
        <v>0</v>
      </c>
      <c r="DB62" s="37">
        <f>IF(DB$7&gt;$L61,(((IF(Data!$C$2&gt;0,(IF(OR(DB$5=Data!$F$2,DB$5=Data!$G$2,(IF(COUNTIF(Data!$A$2:$A$939,DB$7),DB$7=(VLOOKUP(DB$7,Data!$A$2:$A$852,1,FALSE)),0))),"H",IF(AND(DB$7&gt;=$J61,DB$7&lt;=$K61),($D61*(1-$P61)/$N61),0))),IF(AND(DB$7&gt;=$J61,DB$7&lt;=$K61),(($D61-$O61)/$N61),0))))),(((IF(Data!$C$2&gt;0,(IF(OR(DB$5=Data!$F$2,DB$5=Data!$G$2,(IF(COUNTIF(Data!$A$2:$A$939,DB$7),DB$7=(VLOOKUP(DB$7,Data!$A$2:$A$852,1,FALSE)),0))),"H",IF(AND(DB$7&gt;=$J61,DB$7&lt;=$L61),($D61*$P61/$M61),0))),IF(AND(DB$7&gt;=$J61,DB$7&lt;=$L61),(($D61*$P61)/$M61),0))))))</f>
        <v>0</v>
      </c>
      <c r="DC62" s="37">
        <f>IF(DC$7&gt;$L61,(((IF(Data!$C$2&gt;0,(IF(OR(DC$5=Data!$F$2,DC$5=Data!$G$2,(IF(COUNTIF(Data!$A$2:$A$939,DC$7),DC$7=(VLOOKUP(DC$7,Data!$A$2:$A$852,1,FALSE)),0))),"H",IF(AND(DC$7&gt;=$J61,DC$7&lt;=$K61),($D61*(1-$P61)/$N61),0))),IF(AND(DC$7&gt;=$J61,DC$7&lt;=$K61),(($D61-$O61)/$N61),0))))),(((IF(Data!$C$2&gt;0,(IF(OR(DC$5=Data!$F$2,DC$5=Data!$G$2,(IF(COUNTIF(Data!$A$2:$A$939,DC$7),DC$7=(VLOOKUP(DC$7,Data!$A$2:$A$852,1,FALSE)),0))),"H",IF(AND(DC$7&gt;=$J61,DC$7&lt;=$L61),($D61*$P61/$M61),0))),IF(AND(DC$7&gt;=$J61,DC$7&lt;=$L61),(($D61*$P61)/$M61),0))))))</f>
        <v>0</v>
      </c>
      <c r="DD62" s="37">
        <f>IF(DD$7&gt;$L61,(((IF(Data!$C$2&gt;0,(IF(OR(DD$5=Data!$F$2,DD$5=Data!$G$2,(IF(COUNTIF(Data!$A$2:$A$939,DD$7),DD$7=(VLOOKUP(DD$7,Data!$A$2:$A$852,1,FALSE)),0))),"H",IF(AND(DD$7&gt;=$J61,DD$7&lt;=$K61),($D61*(1-$P61)/$N61),0))),IF(AND(DD$7&gt;=$J61,DD$7&lt;=$K61),(($D61-$O61)/$N61),0))))),(((IF(Data!$C$2&gt;0,(IF(OR(DD$5=Data!$F$2,DD$5=Data!$G$2,(IF(COUNTIF(Data!$A$2:$A$939,DD$7),DD$7=(VLOOKUP(DD$7,Data!$A$2:$A$852,1,FALSE)),0))),"H",IF(AND(DD$7&gt;=$J61,DD$7&lt;=$L61),($D61*$P61/$M61),0))),IF(AND(DD$7&gt;=$J61,DD$7&lt;=$L61),(($D61*$P61)/$M61),0))))))</f>
        <v>0</v>
      </c>
      <c r="DE62" s="37" t="str">
        <f>IF(DE$7&gt;$L61,(((IF(Data!$C$2&gt;0,(IF(OR(DE$5=Data!$F$2,DE$5=Data!$G$2,(IF(COUNTIF(Data!$A$2:$A$939,DE$7),DE$7=(VLOOKUP(DE$7,Data!$A$2:$A$852,1,FALSE)),0))),"H",IF(AND(DE$7&gt;=$J61,DE$7&lt;=$K61),($D61*(1-$P61)/$N61),0))),IF(AND(DE$7&gt;=$J61,DE$7&lt;=$K61),(($D61-$O61)/$N61),0))))),(((IF(Data!$C$2&gt;0,(IF(OR(DE$5=Data!$F$2,DE$5=Data!$G$2,(IF(COUNTIF(Data!$A$2:$A$939,DE$7),DE$7=(VLOOKUP(DE$7,Data!$A$2:$A$852,1,FALSE)),0))),"H",IF(AND(DE$7&gt;=$J61,DE$7&lt;=$L61),($D61*$P61/$M61),0))),IF(AND(DE$7&gt;=$J61,DE$7&lt;=$L61),(($D61*$P61)/$M61),0))))))</f>
        <v>H</v>
      </c>
      <c r="DF62" s="37" t="str">
        <f>IF(DF$7&gt;$L61,(((IF(Data!$C$2&gt;0,(IF(OR(DF$5=Data!$F$2,DF$5=Data!$G$2,(IF(COUNTIF(Data!$A$2:$A$939,DF$7),DF$7=(VLOOKUP(DF$7,Data!$A$2:$A$852,1,FALSE)),0))),"H",IF(AND(DF$7&gt;=$J61,DF$7&lt;=$K61),($D61*(1-$P61)/$N61),0))),IF(AND(DF$7&gt;=$J61,DF$7&lt;=$K61),(($D61-$O61)/$N61),0))))),(((IF(Data!$C$2&gt;0,(IF(OR(DF$5=Data!$F$2,DF$5=Data!$G$2,(IF(COUNTIF(Data!$A$2:$A$939,DF$7),DF$7=(VLOOKUP(DF$7,Data!$A$2:$A$852,1,FALSE)),0))),"H",IF(AND(DF$7&gt;=$J61,DF$7&lt;=$L61),($D61*$P61/$M61),0))),IF(AND(DF$7&gt;=$J61,DF$7&lt;=$L61),(($D61*$P61)/$M61),0))))))</f>
        <v>H</v>
      </c>
      <c r="DG62" s="37">
        <f>IF(DG$7&gt;$L61,(((IF(Data!$C$2&gt;0,(IF(OR(DG$5=Data!$F$2,DG$5=Data!$G$2,(IF(COUNTIF(Data!$A$2:$A$939,DG$7),DG$7=(VLOOKUP(DG$7,Data!$A$2:$A$852,1,FALSE)),0))),"H",IF(AND(DG$7&gt;=$J61,DG$7&lt;=$K61),($D61*(1-$P61)/$N61),0))),IF(AND(DG$7&gt;=$J61,DG$7&lt;=$K61),(($D61-$O61)/$N61),0))))),(((IF(Data!$C$2&gt;0,(IF(OR(DG$5=Data!$F$2,DG$5=Data!$G$2,(IF(COUNTIF(Data!$A$2:$A$939,DG$7),DG$7=(VLOOKUP(DG$7,Data!$A$2:$A$852,1,FALSE)),0))),"H",IF(AND(DG$7&gt;=$J61,DG$7&lt;=$L61),($D61*$P61/$M61),0))),IF(AND(DG$7&gt;=$J61,DG$7&lt;=$L61),(($D61*$P61)/$M61),0))))))</f>
        <v>0</v>
      </c>
      <c r="DH62" s="37">
        <f>IF(DH$7&gt;$L61,(((IF(Data!$C$2&gt;0,(IF(OR(DH$5=Data!$F$2,DH$5=Data!$G$2,(IF(COUNTIF(Data!$A$2:$A$939,DH$7),DH$7=(VLOOKUP(DH$7,Data!$A$2:$A$852,1,FALSE)),0))),"H",IF(AND(DH$7&gt;=$J61,DH$7&lt;=$K61),($D61*(1-$P61)/$N61),0))),IF(AND(DH$7&gt;=$J61,DH$7&lt;=$K61),(($D61-$O61)/$N61),0))))),(((IF(Data!$C$2&gt;0,(IF(OR(DH$5=Data!$F$2,DH$5=Data!$G$2,(IF(COUNTIF(Data!$A$2:$A$939,DH$7),DH$7=(VLOOKUP(DH$7,Data!$A$2:$A$852,1,FALSE)),0))),"H",IF(AND(DH$7&gt;=$J61,DH$7&lt;=$L61),($D61*$P61/$M61),0))),IF(AND(DH$7&gt;=$J61,DH$7&lt;=$L61),(($D61*$P61)/$M61),0))))))</f>
        <v>0</v>
      </c>
      <c r="DI62" s="37">
        <f>IF(DI$7&gt;$L61,(((IF(Data!$C$2&gt;0,(IF(OR(DI$5=Data!$F$2,DI$5=Data!$G$2,(IF(COUNTIF(Data!$A$2:$A$939,DI$7),DI$7=(VLOOKUP(DI$7,Data!$A$2:$A$852,1,FALSE)),0))),"H",IF(AND(DI$7&gt;=$J61,DI$7&lt;=$K61),($D61*(1-$P61)/$N61),0))),IF(AND(DI$7&gt;=$J61,DI$7&lt;=$K61),(($D61-$O61)/$N61),0))))),(((IF(Data!$C$2&gt;0,(IF(OR(DI$5=Data!$F$2,DI$5=Data!$G$2,(IF(COUNTIF(Data!$A$2:$A$939,DI$7),DI$7=(VLOOKUP(DI$7,Data!$A$2:$A$852,1,FALSE)),0))),"H",IF(AND(DI$7&gt;=$J61,DI$7&lt;=$L61),($D61*$P61/$M61),0))),IF(AND(DI$7&gt;=$J61,DI$7&lt;=$L61),(($D61*$P61)/$M61),0))))))</f>
        <v>0</v>
      </c>
      <c r="DJ62" s="37">
        <f>IF(DJ$7&gt;$L61,(((IF(Data!$C$2&gt;0,(IF(OR(DJ$5=Data!$F$2,DJ$5=Data!$G$2,(IF(COUNTIF(Data!$A$2:$A$939,DJ$7),DJ$7=(VLOOKUP(DJ$7,Data!$A$2:$A$852,1,FALSE)),0))),"H",IF(AND(DJ$7&gt;=$J61,DJ$7&lt;=$K61),($D61*(1-$P61)/$N61),0))),IF(AND(DJ$7&gt;=$J61,DJ$7&lt;=$K61),(($D61-$O61)/$N61),0))))),(((IF(Data!$C$2&gt;0,(IF(OR(DJ$5=Data!$F$2,DJ$5=Data!$G$2,(IF(COUNTIF(Data!$A$2:$A$939,DJ$7),DJ$7=(VLOOKUP(DJ$7,Data!$A$2:$A$852,1,FALSE)),0))),"H",IF(AND(DJ$7&gt;=$J61,DJ$7&lt;=$L61),($D61*$P61/$M61),0))),IF(AND(DJ$7&gt;=$J61,DJ$7&lt;=$L61),(($D61*$P61)/$M61),0))))))</f>
        <v>0</v>
      </c>
      <c r="DK62" s="37">
        <f>IF(DK$7&gt;$L61,(((IF(Data!$C$2&gt;0,(IF(OR(DK$5=Data!$F$2,DK$5=Data!$G$2,(IF(COUNTIF(Data!$A$2:$A$939,DK$7),DK$7=(VLOOKUP(DK$7,Data!$A$2:$A$852,1,FALSE)),0))),"H",IF(AND(DK$7&gt;=$J61,DK$7&lt;=$K61),($D61*(1-$P61)/$N61),0))),IF(AND(DK$7&gt;=$J61,DK$7&lt;=$K61),(($D61-$O61)/$N61),0))))),(((IF(Data!$C$2&gt;0,(IF(OR(DK$5=Data!$F$2,DK$5=Data!$G$2,(IF(COUNTIF(Data!$A$2:$A$939,DK$7),DK$7=(VLOOKUP(DK$7,Data!$A$2:$A$852,1,FALSE)),0))),"H",IF(AND(DK$7&gt;=$J61,DK$7&lt;=$L61),($D61*$P61/$M61),0))),IF(AND(DK$7&gt;=$J61,DK$7&lt;=$L61),(($D61*$P61)/$M61),0))))))</f>
        <v>0</v>
      </c>
      <c r="DL62" s="37" t="str">
        <f>IF(DL$7&gt;$L61,(((IF(Data!$C$2&gt;0,(IF(OR(DL$5=Data!$F$2,DL$5=Data!$G$2,(IF(COUNTIF(Data!$A$2:$A$939,DL$7),DL$7=(VLOOKUP(DL$7,Data!$A$2:$A$852,1,FALSE)),0))),"H",IF(AND(DL$7&gt;=$J61,DL$7&lt;=$K61),($D61*(1-$P61)/$N61),0))),IF(AND(DL$7&gt;=$J61,DL$7&lt;=$K61),(($D61-$O61)/$N61),0))))),(((IF(Data!$C$2&gt;0,(IF(OR(DL$5=Data!$F$2,DL$5=Data!$G$2,(IF(COUNTIF(Data!$A$2:$A$939,DL$7),DL$7=(VLOOKUP(DL$7,Data!$A$2:$A$852,1,FALSE)),0))),"H",IF(AND(DL$7&gt;=$J61,DL$7&lt;=$L61),($D61*$P61/$M61),0))),IF(AND(DL$7&gt;=$J61,DL$7&lt;=$L61),(($D61*$P61)/$M61),0))))))</f>
        <v>H</v>
      </c>
      <c r="DM62" s="37" t="str">
        <f>IF(DM$7&gt;$L61,(((IF(Data!$C$2&gt;0,(IF(OR(DM$5=Data!$F$2,DM$5=Data!$G$2,(IF(COUNTIF(Data!$A$2:$A$939,DM$7),DM$7=(VLOOKUP(DM$7,Data!$A$2:$A$852,1,FALSE)),0))),"H",IF(AND(DM$7&gt;=$J61,DM$7&lt;=$K61),($D61*(1-$P61)/$N61),0))),IF(AND(DM$7&gt;=$J61,DM$7&lt;=$K61),(($D61-$O61)/$N61),0))))),(((IF(Data!$C$2&gt;0,(IF(OR(DM$5=Data!$F$2,DM$5=Data!$G$2,(IF(COUNTIF(Data!$A$2:$A$939,DM$7),DM$7=(VLOOKUP(DM$7,Data!$A$2:$A$852,1,FALSE)),0))),"H",IF(AND(DM$7&gt;=$J61,DM$7&lt;=$L61),($D61*$P61/$M61),0))),IF(AND(DM$7&gt;=$J61,DM$7&lt;=$L61),(($D61*$P61)/$M61),0))))))</f>
        <v>H</v>
      </c>
      <c r="DN62" s="37">
        <f>IF(DN$7&gt;$L61,(((IF(Data!$C$2&gt;0,(IF(OR(DN$5=Data!$F$2,DN$5=Data!$G$2,(IF(COUNTIF(Data!$A$2:$A$939,DN$7),DN$7=(VLOOKUP(DN$7,Data!$A$2:$A$852,1,FALSE)),0))),"H",IF(AND(DN$7&gt;=$J61,DN$7&lt;=$K61),($D61*(1-$P61)/$N61),0))),IF(AND(DN$7&gt;=$J61,DN$7&lt;=$K61),(($D61-$O61)/$N61),0))))),(((IF(Data!$C$2&gt;0,(IF(OR(DN$5=Data!$F$2,DN$5=Data!$G$2,(IF(COUNTIF(Data!$A$2:$A$939,DN$7),DN$7=(VLOOKUP(DN$7,Data!$A$2:$A$852,1,FALSE)),0))),"H",IF(AND(DN$7&gt;=$J61,DN$7&lt;=$L61),($D61*$P61/$M61),0))),IF(AND(DN$7&gt;=$J61,DN$7&lt;=$L61),(($D61*$P61)/$M61),0))))))</f>
        <v>0</v>
      </c>
      <c r="DO62" s="37">
        <f>IF(DO$7&gt;$L61,(((IF(Data!$C$2&gt;0,(IF(OR(DO$5=Data!$F$2,DO$5=Data!$G$2,(IF(COUNTIF(Data!$A$2:$A$939,DO$7),DO$7=(VLOOKUP(DO$7,Data!$A$2:$A$852,1,FALSE)),0))),"H",IF(AND(DO$7&gt;=$J61,DO$7&lt;=$K61),($D61*(1-$P61)/$N61),0))),IF(AND(DO$7&gt;=$J61,DO$7&lt;=$K61),(($D61-$O61)/$N61),0))))),(((IF(Data!$C$2&gt;0,(IF(OR(DO$5=Data!$F$2,DO$5=Data!$G$2,(IF(COUNTIF(Data!$A$2:$A$939,DO$7),DO$7=(VLOOKUP(DO$7,Data!$A$2:$A$852,1,FALSE)),0))),"H",IF(AND(DO$7&gt;=$J61,DO$7&lt;=$L61),($D61*$P61/$M61),0))),IF(AND(DO$7&gt;=$J61,DO$7&lt;=$L61),(($D61*$P61)/$M61),0))))))</f>
        <v>0</v>
      </c>
      <c r="DP62" s="37">
        <f>IF(DP$7&gt;$L61,(((IF(Data!$C$2&gt;0,(IF(OR(DP$5=Data!$F$2,DP$5=Data!$G$2,(IF(COUNTIF(Data!$A$2:$A$939,DP$7),DP$7=(VLOOKUP(DP$7,Data!$A$2:$A$852,1,FALSE)),0))),"H",IF(AND(DP$7&gt;=$J61,DP$7&lt;=$K61),($D61*(1-$P61)/$N61),0))),IF(AND(DP$7&gt;=$J61,DP$7&lt;=$K61),(($D61-$O61)/$N61),0))))),(((IF(Data!$C$2&gt;0,(IF(OR(DP$5=Data!$F$2,DP$5=Data!$G$2,(IF(COUNTIF(Data!$A$2:$A$939,DP$7),DP$7=(VLOOKUP(DP$7,Data!$A$2:$A$852,1,FALSE)),0))),"H",IF(AND(DP$7&gt;=$J61,DP$7&lt;=$L61),($D61*$P61/$M61),0))),IF(AND(DP$7&gt;=$J61,DP$7&lt;=$L61),(($D61*$P61)/$M61),0))))))</f>
        <v>0</v>
      </c>
      <c r="DQ62" s="37">
        <f>IF(DQ$7&gt;$L61,(((IF(Data!$C$2&gt;0,(IF(OR(DQ$5=Data!$F$2,DQ$5=Data!$G$2,(IF(COUNTIF(Data!$A$2:$A$939,DQ$7),DQ$7=(VLOOKUP(DQ$7,Data!$A$2:$A$852,1,FALSE)),0))),"H",IF(AND(DQ$7&gt;=$J61,DQ$7&lt;=$K61),($D61*(1-$P61)/$N61),0))),IF(AND(DQ$7&gt;=$J61,DQ$7&lt;=$K61),(($D61-$O61)/$N61),0))))),(((IF(Data!$C$2&gt;0,(IF(OR(DQ$5=Data!$F$2,DQ$5=Data!$G$2,(IF(COUNTIF(Data!$A$2:$A$939,DQ$7),DQ$7=(VLOOKUP(DQ$7,Data!$A$2:$A$852,1,FALSE)),0))),"H",IF(AND(DQ$7&gt;=$J61,DQ$7&lt;=$L61),($D61*$P61/$M61),0))),IF(AND(DQ$7&gt;=$J61,DQ$7&lt;=$L61),(($D61*$P61)/$M61),0))))))</f>
        <v>0</v>
      </c>
      <c r="DR62" s="37">
        <f>IF(DR$7&gt;$L61,(((IF(Data!$C$2&gt;0,(IF(OR(DR$5=Data!$F$2,DR$5=Data!$G$2,(IF(COUNTIF(Data!$A$2:$A$939,DR$7),DR$7=(VLOOKUP(DR$7,Data!$A$2:$A$852,1,FALSE)),0))),"H",IF(AND(DR$7&gt;=$J61,DR$7&lt;=$K61),($D61*(1-$P61)/$N61),0))),IF(AND(DR$7&gt;=$J61,DR$7&lt;=$K61),(($D61-$O61)/$N61),0))))),(((IF(Data!$C$2&gt;0,(IF(OR(DR$5=Data!$F$2,DR$5=Data!$G$2,(IF(COUNTIF(Data!$A$2:$A$939,DR$7),DR$7=(VLOOKUP(DR$7,Data!$A$2:$A$852,1,FALSE)),0))),"H",IF(AND(DR$7&gt;=$J61,DR$7&lt;=$L61),($D61*$P61/$M61),0))),IF(AND(DR$7&gt;=$J61,DR$7&lt;=$L61),(($D61*$P61)/$M61),0))))))</f>
        <v>0</v>
      </c>
      <c r="DS62" s="37" t="str">
        <f>IF(DS$7&gt;$L61,(((IF(Data!$C$2&gt;0,(IF(OR(DS$5=Data!$F$2,DS$5=Data!$G$2,(IF(COUNTIF(Data!$A$2:$A$939,DS$7),DS$7=(VLOOKUP(DS$7,Data!$A$2:$A$852,1,FALSE)),0))),"H",IF(AND(DS$7&gt;=$J61,DS$7&lt;=$K61),($D61*(1-$P61)/$N61),0))),IF(AND(DS$7&gt;=$J61,DS$7&lt;=$K61),(($D61-$O61)/$N61),0))))),(((IF(Data!$C$2&gt;0,(IF(OR(DS$5=Data!$F$2,DS$5=Data!$G$2,(IF(COUNTIF(Data!$A$2:$A$939,DS$7),DS$7=(VLOOKUP(DS$7,Data!$A$2:$A$852,1,FALSE)),0))),"H",IF(AND(DS$7&gt;=$J61,DS$7&lt;=$L61),($D61*$P61/$M61),0))),IF(AND(DS$7&gt;=$J61,DS$7&lt;=$L61),(($D61*$P61)/$M61),0))))))</f>
        <v>H</v>
      </c>
      <c r="DT62" s="37" t="str">
        <f>IF(DT$7&gt;$L61,(((IF(Data!$C$2&gt;0,(IF(OR(DT$5=Data!$F$2,DT$5=Data!$G$2,(IF(COUNTIF(Data!$A$2:$A$939,DT$7),DT$7=(VLOOKUP(DT$7,Data!$A$2:$A$852,1,FALSE)),0))),"H",IF(AND(DT$7&gt;=$J61,DT$7&lt;=$K61),($D61*(1-$P61)/$N61),0))),IF(AND(DT$7&gt;=$J61,DT$7&lt;=$K61),(($D61-$O61)/$N61),0))))),(((IF(Data!$C$2&gt;0,(IF(OR(DT$5=Data!$F$2,DT$5=Data!$G$2,(IF(COUNTIF(Data!$A$2:$A$939,DT$7),DT$7=(VLOOKUP(DT$7,Data!$A$2:$A$852,1,FALSE)),0))),"H",IF(AND(DT$7&gt;=$J61,DT$7&lt;=$L61),($D61*$P61/$M61),0))),IF(AND(DT$7&gt;=$J61,DT$7&lt;=$L61),(($D61*$P61)/$M61),0))))))</f>
        <v>H</v>
      </c>
      <c r="DU62" s="37">
        <f>IF(DU$7&gt;$L61,(((IF(Data!$C$2&gt;0,(IF(OR(DU$5=Data!$F$2,DU$5=Data!$G$2,(IF(COUNTIF(Data!$A$2:$A$939,DU$7),DU$7=(VLOOKUP(DU$7,Data!$A$2:$A$852,1,FALSE)),0))),"H",IF(AND(DU$7&gt;=$J61,DU$7&lt;=$K61),($D61*(1-$P61)/$N61),0))),IF(AND(DU$7&gt;=$J61,DU$7&lt;=$K61),(($D61-$O61)/$N61),0))))),(((IF(Data!$C$2&gt;0,(IF(OR(DU$5=Data!$F$2,DU$5=Data!$G$2,(IF(COUNTIF(Data!$A$2:$A$939,DU$7),DU$7=(VLOOKUP(DU$7,Data!$A$2:$A$852,1,FALSE)),0))),"H",IF(AND(DU$7&gt;=$J61,DU$7&lt;=$L61),($D61*$P61/$M61),0))),IF(AND(DU$7&gt;=$J61,DU$7&lt;=$L61),(($D61*$P61)/$M61),0))))))</f>
        <v>0</v>
      </c>
      <c r="DV62" s="37">
        <f>IF(DV$7&gt;$L61,(((IF(Data!$C$2&gt;0,(IF(OR(DV$5=Data!$F$2,DV$5=Data!$G$2,(IF(COUNTIF(Data!$A$2:$A$939,DV$7),DV$7=(VLOOKUP(DV$7,Data!$A$2:$A$852,1,FALSE)),0))),"H",IF(AND(DV$7&gt;=$J61,DV$7&lt;=$K61),($D61*(1-$P61)/$N61),0))),IF(AND(DV$7&gt;=$J61,DV$7&lt;=$K61),(($D61-$O61)/$N61),0))))),(((IF(Data!$C$2&gt;0,(IF(OR(DV$5=Data!$F$2,DV$5=Data!$G$2,(IF(COUNTIF(Data!$A$2:$A$939,DV$7),DV$7=(VLOOKUP(DV$7,Data!$A$2:$A$852,1,FALSE)),0))),"H",IF(AND(DV$7&gt;=$J61,DV$7&lt;=$L61),($D61*$P61/$M61),0))),IF(AND(DV$7&gt;=$J61,DV$7&lt;=$L61),(($D61*$P61)/$M61),0))))))</f>
        <v>0</v>
      </c>
      <c r="DW62" s="37">
        <f>IF(DW$7&gt;$L61,(((IF(Data!$C$2&gt;0,(IF(OR(DW$5=Data!$F$2,DW$5=Data!$G$2,(IF(COUNTIF(Data!$A$2:$A$939,DW$7),DW$7=(VLOOKUP(DW$7,Data!$A$2:$A$852,1,FALSE)),0))),"H",IF(AND(DW$7&gt;=$J61,DW$7&lt;=$K61),($D61*(1-$P61)/$N61),0))),IF(AND(DW$7&gt;=$J61,DW$7&lt;=$K61),(($D61-$O61)/$N61),0))))),(((IF(Data!$C$2&gt;0,(IF(OR(DW$5=Data!$F$2,DW$5=Data!$G$2,(IF(COUNTIF(Data!$A$2:$A$939,DW$7),DW$7=(VLOOKUP(DW$7,Data!$A$2:$A$852,1,FALSE)),0))),"H",IF(AND(DW$7&gt;=$J61,DW$7&lt;=$L61),($D61*$P61/$M61),0))),IF(AND(DW$7&gt;=$J61,DW$7&lt;=$L61),(($D61*$P61)/$M61),0))))))</f>
        <v>0</v>
      </c>
      <c r="DX62" s="37">
        <f>IF(DX$7&gt;$L61,(((IF(Data!$C$2&gt;0,(IF(OR(DX$5=Data!$F$2,DX$5=Data!$G$2,(IF(COUNTIF(Data!$A$2:$A$939,DX$7),DX$7=(VLOOKUP(DX$7,Data!$A$2:$A$852,1,FALSE)),0))),"H",IF(AND(DX$7&gt;=$J61,DX$7&lt;=$K61),($D61*(1-$P61)/$N61),0))),IF(AND(DX$7&gt;=$J61,DX$7&lt;=$K61),(($D61-$O61)/$N61),0))))),(((IF(Data!$C$2&gt;0,(IF(OR(DX$5=Data!$F$2,DX$5=Data!$G$2,(IF(COUNTIF(Data!$A$2:$A$939,DX$7),DX$7=(VLOOKUP(DX$7,Data!$A$2:$A$852,1,FALSE)),0))),"H",IF(AND(DX$7&gt;=$J61,DX$7&lt;=$L61),($D61*$P61/$M61),0))),IF(AND(DX$7&gt;=$J61,DX$7&lt;=$L61),(($D61*$P61)/$M61),0))))))</f>
        <v>0</v>
      </c>
      <c r="DY62" s="37">
        <f>IF(DY$7&gt;$L61,(((IF(Data!$C$2&gt;0,(IF(OR(DY$5=Data!$F$2,DY$5=Data!$G$2,(IF(COUNTIF(Data!$A$2:$A$939,DY$7),DY$7=(VLOOKUP(DY$7,Data!$A$2:$A$852,1,FALSE)),0))),"H",IF(AND(DY$7&gt;=$J61,DY$7&lt;=$K61),($D61*(1-$P61)/$N61),0))),IF(AND(DY$7&gt;=$J61,DY$7&lt;=$K61),(($D61-$O61)/$N61),0))))),(((IF(Data!$C$2&gt;0,(IF(OR(DY$5=Data!$F$2,DY$5=Data!$G$2,(IF(COUNTIF(Data!$A$2:$A$939,DY$7),DY$7=(VLOOKUP(DY$7,Data!$A$2:$A$852,1,FALSE)),0))),"H",IF(AND(DY$7&gt;=$J61,DY$7&lt;=$L61),($D61*$P61/$M61),0))),IF(AND(DY$7&gt;=$J61,DY$7&lt;=$L61),(($D61*$P61)/$M61),0))))))</f>
        <v>0</v>
      </c>
      <c r="DZ62" s="37" t="str">
        <f>IF(DZ$7&gt;$L61,(((IF(Data!$C$2&gt;0,(IF(OR(DZ$5=Data!$F$2,DZ$5=Data!$G$2,(IF(COUNTIF(Data!$A$2:$A$939,DZ$7),DZ$7=(VLOOKUP(DZ$7,Data!$A$2:$A$852,1,FALSE)),0))),"H",IF(AND(DZ$7&gt;=$J61,DZ$7&lt;=$K61),($D61*(1-$P61)/$N61),0))),IF(AND(DZ$7&gt;=$J61,DZ$7&lt;=$K61),(($D61-$O61)/$N61),0))))),(((IF(Data!$C$2&gt;0,(IF(OR(DZ$5=Data!$F$2,DZ$5=Data!$G$2,(IF(COUNTIF(Data!$A$2:$A$939,DZ$7),DZ$7=(VLOOKUP(DZ$7,Data!$A$2:$A$852,1,FALSE)),0))),"H",IF(AND(DZ$7&gt;=$J61,DZ$7&lt;=$L61),($D61*$P61/$M61),0))),IF(AND(DZ$7&gt;=$J61,DZ$7&lt;=$L61),(($D61*$P61)/$M61),0))))))</f>
        <v>H</v>
      </c>
      <c r="EA62" s="37" t="str">
        <f>IF(EA$7&gt;$L61,(((IF(Data!$C$2&gt;0,(IF(OR(EA$5=Data!$F$2,EA$5=Data!$G$2,(IF(COUNTIF(Data!$A$2:$A$939,EA$7),EA$7=(VLOOKUP(EA$7,Data!$A$2:$A$852,1,FALSE)),0))),"H",IF(AND(EA$7&gt;=$J61,EA$7&lt;=$K61),($D61*(1-$P61)/$N61),0))),IF(AND(EA$7&gt;=$J61,EA$7&lt;=$K61),(($D61-$O61)/$N61),0))))),(((IF(Data!$C$2&gt;0,(IF(OR(EA$5=Data!$F$2,EA$5=Data!$G$2,(IF(COUNTIF(Data!$A$2:$A$939,EA$7),EA$7=(VLOOKUP(EA$7,Data!$A$2:$A$852,1,FALSE)),0))),"H",IF(AND(EA$7&gt;=$J61,EA$7&lt;=$L61),($D61*$P61/$M61),0))),IF(AND(EA$7&gt;=$J61,EA$7&lt;=$L61),(($D61*$P61)/$M61),0))))))</f>
        <v>H</v>
      </c>
      <c r="EB62" s="37">
        <f>IF(EB$7&gt;$L61,(((IF(Data!$C$2&gt;0,(IF(OR(EB$5=Data!$F$2,EB$5=Data!$G$2,(IF(COUNTIF(Data!$A$2:$A$939,EB$7),EB$7=(VLOOKUP(EB$7,Data!$A$2:$A$852,1,FALSE)),0))),"H",IF(AND(EB$7&gt;=$J61,EB$7&lt;=$K61),($D61*(1-$P61)/$N61),0))),IF(AND(EB$7&gt;=$J61,EB$7&lt;=$K61),(($D61-$O61)/$N61),0))))),(((IF(Data!$C$2&gt;0,(IF(OR(EB$5=Data!$F$2,EB$5=Data!$G$2,(IF(COUNTIF(Data!$A$2:$A$939,EB$7),EB$7=(VLOOKUP(EB$7,Data!$A$2:$A$852,1,FALSE)),0))),"H",IF(AND(EB$7&gt;=$J61,EB$7&lt;=$L61),($D61*$P61/$M61),0))),IF(AND(EB$7&gt;=$J61,EB$7&lt;=$L61),(($D61*$P61)/$M61),0))))))</f>
        <v>0</v>
      </c>
      <c r="EC62" s="37">
        <f>IF(EC$7&gt;$L61,(((IF(Data!$C$2&gt;0,(IF(OR(EC$5=Data!$F$2,EC$5=Data!$G$2,(IF(COUNTIF(Data!$A$2:$A$939,EC$7),EC$7=(VLOOKUP(EC$7,Data!$A$2:$A$852,1,FALSE)),0))),"H",IF(AND(EC$7&gt;=$J61,EC$7&lt;=$K61),($D61*(1-$P61)/$N61),0))),IF(AND(EC$7&gt;=$J61,EC$7&lt;=$K61),(($D61-$O61)/$N61),0))))),(((IF(Data!$C$2&gt;0,(IF(OR(EC$5=Data!$F$2,EC$5=Data!$G$2,(IF(COUNTIF(Data!$A$2:$A$939,EC$7),EC$7=(VLOOKUP(EC$7,Data!$A$2:$A$852,1,FALSE)),0))),"H",IF(AND(EC$7&gt;=$J61,EC$7&lt;=$L61),($D61*$P61/$M61),0))),IF(AND(EC$7&gt;=$J61,EC$7&lt;=$L61),(($D61*$P61)/$M61),0))))))</f>
        <v>0</v>
      </c>
      <c r="ED62" s="37">
        <f>IF(ED$7&gt;$L61,(((IF(Data!$C$2&gt;0,(IF(OR(ED$5=Data!$F$2,ED$5=Data!$G$2,(IF(COUNTIF(Data!$A$2:$A$939,ED$7),ED$7=(VLOOKUP(ED$7,Data!$A$2:$A$852,1,FALSE)),0))),"H",IF(AND(ED$7&gt;=$J61,ED$7&lt;=$K61),($D61*(1-$P61)/$N61),0))),IF(AND(ED$7&gt;=$J61,ED$7&lt;=$K61),(($D61-$O61)/$N61),0))))),(((IF(Data!$C$2&gt;0,(IF(OR(ED$5=Data!$F$2,ED$5=Data!$G$2,(IF(COUNTIF(Data!$A$2:$A$939,ED$7),ED$7=(VLOOKUP(ED$7,Data!$A$2:$A$852,1,FALSE)),0))),"H",IF(AND(ED$7&gt;=$J61,ED$7&lt;=$L61),($D61*$P61/$M61),0))),IF(AND(ED$7&gt;=$J61,ED$7&lt;=$L61),(($D61*$P61)/$M61),0))))))</f>
        <v>0</v>
      </c>
      <c r="EE62" s="37">
        <f>IF(EE$7&gt;$L61,(((IF(Data!$C$2&gt;0,(IF(OR(EE$5=Data!$F$2,EE$5=Data!$G$2,(IF(COUNTIF(Data!$A$2:$A$939,EE$7),EE$7=(VLOOKUP(EE$7,Data!$A$2:$A$852,1,FALSE)),0))),"H",IF(AND(EE$7&gt;=$J61,EE$7&lt;=$K61),($D61*(1-$P61)/$N61),0))),IF(AND(EE$7&gt;=$J61,EE$7&lt;=$K61),(($D61-$O61)/$N61),0))))),(((IF(Data!$C$2&gt;0,(IF(OR(EE$5=Data!$F$2,EE$5=Data!$G$2,(IF(COUNTIF(Data!$A$2:$A$939,EE$7),EE$7=(VLOOKUP(EE$7,Data!$A$2:$A$852,1,FALSE)),0))),"H",IF(AND(EE$7&gt;=$J61,EE$7&lt;=$L61),($D61*$P61/$M61),0))),IF(AND(EE$7&gt;=$J61,EE$7&lt;=$L61),(($D61*$P61)/$M61),0))))))</f>
        <v>0</v>
      </c>
      <c r="EF62" s="37">
        <f>IF(EF$7&gt;$L61,(((IF(Data!$C$2&gt;0,(IF(OR(EF$5=Data!$F$2,EF$5=Data!$G$2,(IF(COUNTIF(Data!$A$2:$A$939,EF$7),EF$7=(VLOOKUP(EF$7,Data!$A$2:$A$852,1,FALSE)),0))),"H",IF(AND(EF$7&gt;=$J61,EF$7&lt;=$K61),($D61*(1-$P61)/$N61),0))),IF(AND(EF$7&gt;=$J61,EF$7&lt;=$K61),(($D61-$O61)/$N61),0))))),(((IF(Data!$C$2&gt;0,(IF(OR(EF$5=Data!$F$2,EF$5=Data!$G$2,(IF(COUNTIF(Data!$A$2:$A$939,EF$7),EF$7=(VLOOKUP(EF$7,Data!$A$2:$A$852,1,FALSE)),0))),"H",IF(AND(EF$7&gt;=$J61,EF$7&lt;=$L61),($D61*$P61/$M61),0))),IF(AND(EF$7&gt;=$J61,EF$7&lt;=$L61),(($D61*$P61)/$M61),0))))))</f>
        <v>0</v>
      </c>
      <c r="EG62" s="37" t="str">
        <f>IF(EG$7&gt;$L61,(((IF(Data!$C$2&gt;0,(IF(OR(EG$5=Data!$F$2,EG$5=Data!$G$2,(IF(COUNTIF(Data!$A$2:$A$939,EG$7),EG$7=(VLOOKUP(EG$7,Data!$A$2:$A$852,1,FALSE)),0))),"H",IF(AND(EG$7&gt;=$J61,EG$7&lt;=$K61),($D61*(1-$P61)/$N61),0))),IF(AND(EG$7&gt;=$J61,EG$7&lt;=$K61),(($D61-$O61)/$N61),0))))),(((IF(Data!$C$2&gt;0,(IF(OR(EG$5=Data!$F$2,EG$5=Data!$G$2,(IF(COUNTIF(Data!$A$2:$A$939,EG$7),EG$7=(VLOOKUP(EG$7,Data!$A$2:$A$852,1,FALSE)),0))),"H",IF(AND(EG$7&gt;=$J61,EG$7&lt;=$L61),($D61*$P61/$M61),0))),IF(AND(EG$7&gt;=$J61,EG$7&lt;=$L61),(($D61*$P61)/$M61),0))))))</f>
        <v>H</v>
      </c>
      <c r="EH62" s="37" t="str">
        <f>IF(EH$7&gt;$L61,(((IF(Data!$C$2&gt;0,(IF(OR(EH$5=Data!$F$2,EH$5=Data!$G$2,(IF(COUNTIF(Data!$A$2:$A$939,EH$7),EH$7=(VLOOKUP(EH$7,Data!$A$2:$A$852,1,FALSE)),0))),"H",IF(AND(EH$7&gt;=$J61,EH$7&lt;=$K61),($D61*(1-$P61)/$N61),0))),IF(AND(EH$7&gt;=$J61,EH$7&lt;=$K61),(($D61-$O61)/$N61),0))))),(((IF(Data!$C$2&gt;0,(IF(OR(EH$5=Data!$F$2,EH$5=Data!$G$2,(IF(COUNTIF(Data!$A$2:$A$939,EH$7),EH$7=(VLOOKUP(EH$7,Data!$A$2:$A$852,1,FALSE)),0))),"H",IF(AND(EH$7&gt;=$J61,EH$7&lt;=$L61),($D61*$P61/$M61),0))),IF(AND(EH$7&gt;=$J61,EH$7&lt;=$L61),(($D61*$P61)/$M61),0))))))</f>
        <v>H</v>
      </c>
      <c r="EI62" s="37">
        <f>IF(EI$7&gt;$L61,(((IF(Data!$C$2&gt;0,(IF(OR(EI$5=Data!$F$2,EI$5=Data!$G$2,(IF(COUNTIF(Data!$A$2:$A$939,EI$7),EI$7=(VLOOKUP(EI$7,Data!$A$2:$A$852,1,FALSE)),0))),"H",IF(AND(EI$7&gt;=$J61,EI$7&lt;=$K61),($D61*(1-$P61)/$N61),0))),IF(AND(EI$7&gt;=$J61,EI$7&lt;=$K61),(($D61-$O61)/$N61),0))))),(((IF(Data!$C$2&gt;0,(IF(OR(EI$5=Data!$F$2,EI$5=Data!$G$2,(IF(COUNTIF(Data!$A$2:$A$939,EI$7),EI$7=(VLOOKUP(EI$7,Data!$A$2:$A$852,1,FALSE)),0))),"H",IF(AND(EI$7&gt;=$J61,EI$7&lt;=$L61),($D61*$P61/$M61),0))),IF(AND(EI$7&gt;=$J61,EI$7&lt;=$L61),(($D61*$P61)/$M61),0))))))</f>
        <v>0</v>
      </c>
      <c r="EJ62" s="37">
        <f>IF(EJ$7&gt;$L61,(((IF(Data!$C$2&gt;0,(IF(OR(EJ$5=Data!$F$2,EJ$5=Data!$G$2,(IF(COUNTIF(Data!$A$2:$A$939,EJ$7),EJ$7=(VLOOKUP(EJ$7,Data!$A$2:$A$852,1,FALSE)),0))),"H",IF(AND(EJ$7&gt;=$J61,EJ$7&lt;=$K61),($D61*(1-$P61)/$N61),0))),IF(AND(EJ$7&gt;=$J61,EJ$7&lt;=$K61),(($D61-$O61)/$N61),0))))),(((IF(Data!$C$2&gt;0,(IF(OR(EJ$5=Data!$F$2,EJ$5=Data!$G$2,(IF(COUNTIF(Data!$A$2:$A$939,EJ$7),EJ$7=(VLOOKUP(EJ$7,Data!$A$2:$A$852,1,FALSE)),0))),"H",IF(AND(EJ$7&gt;=$J61,EJ$7&lt;=$L61),($D61*$P61/$M61),0))),IF(AND(EJ$7&gt;=$J61,EJ$7&lt;=$L61),(($D61*$P61)/$M61),0))))))</f>
        <v>0</v>
      </c>
      <c r="EK62" s="37">
        <f>IF(EK$7&gt;$L61,(((IF(Data!$C$2&gt;0,(IF(OR(EK$5=Data!$F$2,EK$5=Data!$G$2,(IF(COUNTIF(Data!$A$2:$A$939,EK$7),EK$7=(VLOOKUP(EK$7,Data!$A$2:$A$852,1,FALSE)),0))),"H",IF(AND(EK$7&gt;=$J61,EK$7&lt;=$K61),($D61*(1-$P61)/$N61),0))),IF(AND(EK$7&gt;=$J61,EK$7&lt;=$K61),(($D61-$O61)/$N61),0))))),(((IF(Data!$C$2&gt;0,(IF(OR(EK$5=Data!$F$2,EK$5=Data!$G$2,(IF(COUNTIF(Data!$A$2:$A$939,EK$7),EK$7=(VLOOKUP(EK$7,Data!$A$2:$A$852,1,FALSE)),0))),"H",IF(AND(EK$7&gt;=$J61,EK$7&lt;=$L61),($D61*$P61/$M61),0))),IF(AND(EK$7&gt;=$J61,EK$7&lt;=$L61),(($D61*$P61)/$M61),0))))))</f>
        <v>0</v>
      </c>
      <c r="EL62" s="37">
        <f>IF(EL$7&gt;$L61,(((IF(Data!$C$2&gt;0,(IF(OR(EL$5=Data!$F$2,EL$5=Data!$G$2,(IF(COUNTIF(Data!$A$2:$A$939,EL$7),EL$7=(VLOOKUP(EL$7,Data!$A$2:$A$852,1,FALSE)),0))),"H",IF(AND(EL$7&gt;=$J61,EL$7&lt;=$K61),($D61*(1-$P61)/$N61),0))),IF(AND(EL$7&gt;=$J61,EL$7&lt;=$K61),(($D61-$O61)/$N61),0))))),(((IF(Data!$C$2&gt;0,(IF(OR(EL$5=Data!$F$2,EL$5=Data!$G$2,(IF(COUNTIF(Data!$A$2:$A$939,EL$7),EL$7=(VLOOKUP(EL$7,Data!$A$2:$A$852,1,FALSE)),0))),"H",IF(AND(EL$7&gt;=$J61,EL$7&lt;=$L61),($D61*$P61/$M61),0))),IF(AND(EL$7&gt;=$J61,EL$7&lt;=$L61),(($D61*$P61)/$M61),0))))))</f>
        <v>0</v>
      </c>
      <c r="EM62" s="37">
        <f>IF(EM$7&gt;$L61,(((IF(Data!$C$2&gt;0,(IF(OR(EM$5=Data!$F$2,EM$5=Data!$G$2,(IF(COUNTIF(Data!$A$2:$A$939,EM$7),EM$7=(VLOOKUP(EM$7,Data!$A$2:$A$852,1,FALSE)),0))),"H",IF(AND(EM$7&gt;=$J61,EM$7&lt;=$K61),($D61*(1-$P61)/$N61),0))),IF(AND(EM$7&gt;=$J61,EM$7&lt;=$K61),(($D61-$O61)/$N61),0))))),(((IF(Data!$C$2&gt;0,(IF(OR(EM$5=Data!$F$2,EM$5=Data!$G$2,(IF(COUNTIF(Data!$A$2:$A$939,EM$7),EM$7=(VLOOKUP(EM$7,Data!$A$2:$A$852,1,FALSE)),0))),"H",IF(AND(EM$7&gt;=$J61,EM$7&lt;=$L61),($D61*$P61/$M61),0))),IF(AND(EM$7&gt;=$J61,EM$7&lt;=$L61),(($D61*$P61)/$M61),0))))))</f>
        <v>0</v>
      </c>
      <c r="EN62" s="37" t="str">
        <f>IF(EN$7&gt;$L61,(((IF(Data!$C$2&gt;0,(IF(OR(EN$5=Data!$F$2,EN$5=Data!$G$2,(IF(COUNTIF(Data!$A$2:$A$939,EN$7),EN$7=(VLOOKUP(EN$7,Data!$A$2:$A$852,1,FALSE)),0))),"H",IF(AND(EN$7&gt;=$J61,EN$7&lt;=$K61),($D61*(1-$P61)/$N61),0))),IF(AND(EN$7&gt;=$J61,EN$7&lt;=$K61),(($D61-$O61)/$N61),0))))),(((IF(Data!$C$2&gt;0,(IF(OR(EN$5=Data!$F$2,EN$5=Data!$G$2,(IF(COUNTIF(Data!$A$2:$A$939,EN$7),EN$7=(VLOOKUP(EN$7,Data!$A$2:$A$852,1,FALSE)),0))),"H",IF(AND(EN$7&gt;=$J61,EN$7&lt;=$L61),($D61*$P61/$M61),0))),IF(AND(EN$7&gt;=$J61,EN$7&lt;=$L61),(($D61*$P61)/$M61),0))))))</f>
        <v>H</v>
      </c>
      <c r="EO62" s="38" t="str">
        <f>IF(EO$7&gt;$L61,(((IF(Data!$C$2&gt;0,(IF(OR(EO$5=Data!$F$2,EO$5=Data!$G$2,(IF(COUNTIF(Data!$A$2:$A$939,EO$7),EO$7=(VLOOKUP(EO$7,Data!$A$2:$A$852,1,FALSE)),0))),"H",IF(AND(EO$7&gt;=$J61,EO$7&lt;=$K61),($D61*(1-$P61)/$N61),0))),IF(AND(EO$7&gt;=$J61,EO$7&lt;=$K61),(($D61-$O61)/$N61),0))))),(((IF(Data!$C$2&gt;0,(IF(OR(EO$5=Data!$F$2,EO$5=Data!$G$2,(IF(COUNTIF(Data!$A$2:$A$939,EO$7),EO$7=(VLOOKUP(EO$7,Data!$A$2:$A$852,1,FALSE)),0))),"H",IF(AND(EO$7&gt;=$J61,EO$7&lt;=$L61),($D61*$P61/$M61),0))),IF(AND(EO$7&gt;=$J61,EO$7&lt;=$L61),(($D61*$P61)/$M61),0))))))</f>
        <v>H</v>
      </c>
      <c r="EP62" s="8" t="s">
        <v>48</v>
      </c>
      <c r="EQ62" s="18">
        <f>SUM(T62:EO62)-D61</f>
        <v>0</v>
      </c>
    </row>
    <row r="63" spans="1:147" ht="30" customHeight="1" thickTop="1">
      <c r="A63" s="370"/>
      <c r="B63" s="368"/>
      <c r="C63" s="368"/>
      <c r="D63" s="346"/>
      <c r="E63" s="350"/>
      <c r="F63" s="350"/>
      <c r="G63" s="348">
        <f>IF(F63&gt;0,(IF(E63&gt;0,IF(Data!$C$2&gt;0,((NETWORKDAYS.INTL(E63,F63,Data!$C$2,Data!$A$2:$A$1242))),((F63-E63)+1)),0)),0)</f>
        <v>0</v>
      </c>
      <c r="H63" s="346">
        <f>I63*D63</f>
        <v>0</v>
      </c>
      <c r="I63" s="362">
        <f>IF(G63&gt;0,((IF(AND(E63&lt;=$EJ$3,F63&gt;=$EJ$3),(IF(Data!$C$2&gt;0,NETWORKDAYS.INTL(E63,$EJ$3,Data!$C$2,Data!$A$2:$A$1231),$EJ$3-E63)),IF(F63&lt;=$EJ$3,G63,0)))/G63),0)</f>
        <v>0</v>
      </c>
      <c r="J63" s="350"/>
      <c r="K63" s="350">
        <f>IF(AND(P63&lt;1,P63&gt;0,J63&gt;0),ROUND((((1-P63)*(F63-E63)+$EJ$3)),0),0)</f>
        <v>0</v>
      </c>
      <c r="L63" s="350">
        <f>IF(K63&gt;=$EJ$3,$EJ$3,K63)</f>
        <v>0</v>
      </c>
      <c r="M63" s="348">
        <f>IF(L63&gt;0,(IF(J63&gt;0,IF(Data!$C$2&gt;0,((NETWORKDAYS.INTL(J63,L63,Data!$C$2,Data!$A$2:$A$1242))),((L63-J63)+1)),0)),0)</f>
        <v>0</v>
      </c>
      <c r="N63" s="348">
        <f>IF(P63=1,0,IF(L63&gt;0,(IF(J63&gt;0,IF(Data!$C$2&gt;0,(((NETWORKDAYS.INTL($EJ$3,K63,Data!$C$2,Data!$A$2:$A$1242)))-1),((-$EJ$3+K63))),0)),0))</f>
        <v>0</v>
      </c>
      <c r="O63" s="346">
        <f>P63*D63</f>
        <v>0</v>
      </c>
      <c r="P63" s="362"/>
      <c r="Q63" s="344">
        <f>IF(K63&gt;0,F63-K63,0)</f>
        <v>0</v>
      </c>
      <c r="R63" s="346">
        <f>IF(K63&gt;0,O63-H63,0)</f>
        <v>0</v>
      </c>
      <c r="S63" s="341">
        <f>IF(P63&gt;0,P63-I63,0)</f>
        <v>0</v>
      </c>
      <c r="T63" s="33">
        <f>IF(Data!$C$2&gt;0,(IF(OR(T$5=Data!$F$2,T$5=Data!$G$2,(IF(COUNTIF(Data!$A$2:$A$939,T$7),T$7=(VLOOKUP(T$7,Data!$A$2:$A$852,1,FALSE)),0))),"H",IF(AND(T$7&gt;=$E63,T$7&lt;=$F63),($D63/$G63),0))),IF(AND(T$7&gt;=$E63,T$7&lt;=$F63),($D63/$G63),0))</f>
        <v>0</v>
      </c>
      <c r="U63" s="34">
        <f>IF(Data!$C$2&gt;0,(IF(OR(U$5=Data!$F$2,U$5=Data!$G$2,(IF(COUNTIF(Data!$A$2:$A$939,U$7),U$7=(VLOOKUP(U$7,Data!$A$2:$A$852,1,FALSE)),0))),"H",IF(AND(U$7&gt;=$E63,U$7&lt;=$F63),($D63/$G63),0))),IF(AND(U$7&gt;=$E63,U$7&lt;=$F63),($D63/$G63),0))</f>
        <v>0</v>
      </c>
      <c r="V63" s="34">
        <f>IF(Data!$C$2&gt;0,(IF(OR(V$5=Data!$F$2,V$5=Data!$G$2,(IF(COUNTIF(Data!$A$2:$A$939,V$7),V$7=(VLOOKUP(V$7,Data!$A$2:$A$852,1,FALSE)),0))),"H",IF(AND(V$7&gt;=$E63,V$7&lt;=$F63),($D63/$G63),0))),IF(AND(V$7&gt;=$E63,V$7&lt;=$F63),($D63/$G63),0))</f>
        <v>0</v>
      </c>
      <c r="W63" s="34">
        <f>IF(Data!$C$2&gt;0,(IF(OR(W$5=Data!$F$2,W$5=Data!$G$2,(IF(COUNTIF(Data!$A$2:$A$939,W$7),W$7=(VLOOKUP(W$7,Data!$A$2:$A$852,1,FALSE)),0))),"H",IF(AND(W$7&gt;=$E63,W$7&lt;=$F63),($D63/$G63),0))),IF(AND(W$7&gt;=$E63,W$7&lt;=$F63),($D63/$G63),0))</f>
        <v>0</v>
      </c>
      <c r="X63" s="34">
        <f>IF(Data!$C$2&gt;0,(IF(OR(X$5=Data!$F$2,X$5=Data!$G$2,(IF(COUNTIF(Data!$A$2:$A$939,X$7),X$7=(VLOOKUP(X$7,Data!$A$2:$A$852,1,FALSE)),0))),"H",IF(AND(X$7&gt;=$E63,X$7&lt;=$F63),($D63/$G63),0))),IF(AND(X$7&gt;=$E63,X$7&lt;=$F63),($D63/$G63),0))</f>
        <v>0</v>
      </c>
      <c r="Y63" s="34" t="str">
        <f>IF(Data!$C$2&gt;0,(IF(OR(Y$5=Data!$F$2,Y$5=Data!$G$2,(IF(COUNTIF(Data!$A$2:$A$939,Y$7),Y$7=(VLOOKUP(Y$7,Data!$A$2:$A$852,1,FALSE)),0))),"H",IF(AND(Y$7&gt;=$E63,Y$7&lt;=$F63),($D63/$G63),0))),IF(AND(Y$7&gt;=$E63,Y$7&lt;=$F63),($D63/$G63),0))</f>
        <v>H</v>
      </c>
      <c r="Z63" s="34" t="str">
        <f>IF(Data!$C$2&gt;0,(IF(OR(Z$5=Data!$F$2,Z$5=Data!$G$2,(IF(COUNTIF(Data!$A$2:$A$939,Z$7),Z$7=(VLOOKUP(Z$7,Data!$A$2:$A$852,1,FALSE)),0))),"H",IF(AND(Z$7&gt;=$E63,Z$7&lt;=$F63),($D63/$G63),0))),IF(AND(Z$7&gt;=$E63,Z$7&lt;=$F63),($D63/$G63),0))</f>
        <v>H</v>
      </c>
      <c r="AA63" s="34">
        <f>IF(Data!$C$2&gt;0,(IF(OR(AA$5=Data!$F$2,AA$5=Data!$G$2,(IF(COUNTIF(Data!$A$2:$A$939,AA$7),AA$7=(VLOOKUP(AA$7,Data!$A$2:$A$852,1,FALSE)),0))),"H",IF(AND(AA$7&gt;=$E63,AA$7&lt;=$F63),($D63/$G63),0))),IF(AND(AA$7&gt;=$E63,AA$7&lt;=$F63),($D63/$G63),0))</f>
        <v>0</v>
      </c>
      <c r="AB63" s="34">
        <f>IF(Data!$C$2&gt;0,(IF(OR(AB$5=Data!$F$2,AB$5=Data!$G$2,(IF(COUNTIF(Data!$A$2:$A$939,AB$7),AB$7=(VLOOKUP(AB$7,Data!$A$2:$A$852,1,FALSE)),0))),"H",IF(AND(AB$7&gt;=$E63,AB$7&lt;=$F63),($D63/$G63),0))),IF(AND(AB$7&gt;=$E63,AB$7&lt;=$F63),($D63/$G63),0))</f>
        <v>0</v>
      </c>
      <c r="AC63" s="34">
        <f>IF(Data!$C$2&gt;0,(IF(OR(AC$5=Data!$F$2,AC$5=Data!$G$2,(IF(COUNTIF(Data!$A$2:$A$939,AC$7),AC$7=(VLOOKUP(AC$7,Data!$A$2:$A$852,1,FALSE)),0))),"H",IF(AND(AC$7&gt;=$E63,AC$7&lt;=$F63),($D63/$G63),0))),IF(AND(AC$7&gt;=$E63,AC$7&lt;=$F63),($D63/$G63),0))</f>
        <v>0</v>
      </c>
      <c r="AD63" s="34">
        <f>IF(Data!$C$2&gt;0,(IF(OR(AD$5=Data!$F$2,AD$5=Data!$G$2,(IF(COUNTIF(Data!$A$2:$A$939,AD$7),AD$7=(VLOOKUP(AD$7,Data!$A$2:$A$852,1,FALSE)),0))),"H",IF(AND(AD$7&gt;=$E63,AD$7&lt;=$F63),($D63/$G63),0))),IF(AND(AD$7&gt;=$E63,AD$7&lt;=$F63),($D63/$G63),0))</f>
        <v>0</v>
      </c>
      <c r="AE63" s="34">
        <f>IF(Data!$C$2&gt;0,(IF(OR(AE$5=Data!$F$2,AE$5=Data!$G$2,(IF(COUNTIF(Data!$A$2:$A$939,AE$7),AE$7=(VLOOKUP(AE$7,Data!$A$2:$A$852,1,FALSE)),0))),"H",IF(AND(AE$7&gt;=$E63,AE$7&lt;=$F63),($D63/$G63),0))),IF(AND(AE$7&gt;=$E63,AE$7&lt;=$F63),($D63/$G63),0))</f>
        <v>0</v>
      </c>
      <c r="AF63" s="34" t="str">
        <f>IF(Data!$C$2&gt;0,(IF(OR(AF$5=Data!$F$2,AF$5=Data!$G$2,(IF(COUNTIF(Data!$A$2:$A$939,AF$7),AF$7=(VLOOKUP(AF$7,Data!$A$2:$A$852,1,FALSE)),0))),"H",IF(AND(AF$7&gt;=$E63,AF$7&lt;=$F63),($D63/$G63),0))),IF(AND(AF$7&gt;=$E63,AF$7&lt;=$F63),($D63/$G63),0))</f>
        <v>H</v>
      </c>
      <c r="AG63" s="34" t="str">
        <f>IF(Data!$C$2&gt;0,(IF(OR(AG$5=Data!$F$2,AG$5=Data!$G$2,(IF(COUNTIF(Data!$A$2:$A$939,AG$7),AG$7=(VLOOKUP(AG$7,Data!$A$2:$A$852,1,FALSE)),0))),"H",IF(AND(AG$7&gt;=$E63,AG$7&lt;=$F63),($D63/$G63),0))),IF(AND(AG$7&gt;=$E63,AG$7&lt;=$F63),($D63/$G63),0))</f>
        <v>H</v>
      </c>
      <c r="AH63" s="34">
        <f>IF(Data!$C$2&gt;0,(IF(OR(AH$5=Data!$F$2,AH$5=Data!$G$2,(IF(COUNTIF(Data!$A$2:$A$939,AH$7),AH$7=(VLOOKUP(AH$7,Data!$A$2:$A$852,1,FALSE)),0))),"H",IF(AND(AH$7&gt;=$E63,AH$7&lt;=$F63),($D63/$G63),0))),IF(AND(AH$7&gt;=$E63,AH$7&lt;=$F63),($D63/$G63),0))</f>
        <v>0</v>
      </c>
      <c r="AI63" s="34">
        <f>IF(Data!$C$2&gt;0,(IF(OR(AI$5=Data!$F$2,AI$5=Data!$G$2,(IF(COUNTIF(Data!$A$2:$A$939,AI$7),AI$7=(VLOOKUP(AI$7,Data!$A$2:$A$852,1,FALSE)),0))),"H",IF(AND(AI$7&gt;=$E63,AI$7&lt;=$F63),($D63/$G63),0))),IF(AND(AI$7&gt;=$E63,AI$7&lt;=$F63),($D63/$G63),0))</f>
        <v>0</v>
      </c>
      <c r="AJ63" s="34">
        <f>IF(Data!$C$2&gt;0,(IF(OR(AJ$5=Data!$F$2,AJ$5=Data!$G$2,(IF(COUNTIF(Data!$A$2:$A$939,AJ$7),AJ$7=(VLOOKUP(AJ$7,Data!$A$2:$A$852,1,FALSE)),0))),"H",IF(AND(AJ$7&gt;=$E63,AJ$7&lt;=$F63),($D63/$G63),0))),IF(AND(AJ$7&gt;=$E63,AJ$7&lt;=$F63),($D63/$G63),0))</f>
        <v>0</v>
      </c>
      <c r="AK63" s="34">
        <f>IF(Data!$C$2&gt;0,(IF(OR(AK$5=Data!$F$2,AK$5=Data!$G$2,(IF(COUNTIF(Data!$A$2:$A$939,AK$7),AK$7=(VLOOKUP(AK$7,Data!$A$2:$A$852,1,FALSE)),0))),"H",IF(AND(AK$7&gt;=$E63,AK$7&lt;=$F63),($D63/$G63),0))),IF(AND(AK$7&gt;=$E63,AK$7&lt;=$F63),($D63/$G63),0))</f>
        <v>0</v>
      </c>
      <c r="AL63" s="34">
        <f>IF(Data!$C$2&gt;0,(IF(OR(AL$5=Data!$F$2,AL$5=Data!$G$2,(IF(COUNTIF(Data!$A$2:$A$939,AL$7),AL$7=(VLOOKUP(AL$7,Data!$A$2:$A$852,1,FALSE)),0))),"H",IF(AND(AL$7&gt;=$E63,AL$7&lt;=$F63),($D63/$G63),0))),IF(AND(AL$7&gt;=$E63,AL$7&lt;=$F63),($D63/$G63),0))</f>
        <v>0</v>
      </c>
      <c r="AM63" s="34" t="str">
        <f>IF(Data!$C$2&gt;0,(IF(OR(AM$5=Data!$F$2,AM$5=Data!$G$2,(IF(COUNTIF(Data!$A$2:$A$939,AM$7),AM$7=(VLOOKUP(AM$7,Data!$A$2:$A$852,1,FALSE)),0))),"H",IF(AND(AM$7&gt;=$E63,AM$7&lt;=$F63),($D63/$G63),0))),IF(AND(AM$7&gt;=$E63,AM$7&lt;=$F63),($D63/$G63),0))</f>
        <v>H</v>
      </c>
      <c r="AN63" s="34" t="str">
        <f>IF(Data!$C$2&gt;0,(IF(OR(AN$5=Data!$F$2,AN$5=Data!$G$2,(IF(COUNTIF(Data!$A$2:$A$939,AN$7),AN$7=(VLOOKUP(AN$7,Data!$A$2:$A$852,1,FALSE)),0))),"H",IF(AND(AN$7&gt;=$E63,AN$7&lt;=$F63),($D63/$G63),0))),IF(AND(AN$7&gt;=$E63,AN$7&lt;=$F63),($D63/$G63),0))</f>
        <v>H</v>
      </c>
      <c r="AO63" s="34">
        <f>IF(Data!$C$2&gt;0,(IF(OR(AO$5=Data!$F$2,AO$5=Data!$G$2,(IF(COUNTIF(Data!$A$2:$A$939,AO$7),AO$7=(VLOOKUP(AO$7,Data!$A$2:$A$852,1,FALSE)),0))),"H",IF(AND(AO$7&gt;=$E63,AO$7&lt;=$F63),($D63/$G63),0))),IF(AND(AO$7&gt;=$E63,AO$7&lt;=$F63),($D63/$G63),0))</f>
        <v>0</v>
      </c>
      <c r="AP63" s="34">
        <f>IF(Data!$C$2&gt;0,(IF(OR(AP$5=Data!$F$2,AP$5=Data!$G$2,(IF(COUNTIF(Data!$A$2:$A$939,AP$7),AP$7=(VLOOKUP(AP$7,Data!$A$2:$A$852,1,FALSE)),0))),"H",IF(AND(AP$7&gt;=$E63,AP$7&lt;=$F63),($D63/$G63),0))),IF(AND(AP$7&gt;=$E63,AP$7&lt;=$F63),($D63/$G63),0))</f>
        <v>0</v>
      </c>
      <c r="AQ63" s="34">
        <f>IF(Data!$C$2&gt;0,(IF(OR(AQ$5=Data!$F$2,AQ$5=Data!$G$2,(IF(COUNTIF(Data!$A$2:$A$939,AQ$7),AQ$7=(VLOOKUP(AQ$7,Data!$A$2:$A$852,1,FALSE)),0))),"H",IF(AND(AQ$7&gt;=$E63,AQ$7&lt;=$F63),($D63/$G63),0))),IF(AND(AQ$7&gt;=$E63,AQ$7&lt;=$F63),($D63/$G63),0))</f>
        <v>0</v>
      </c>
      <c r="AR63" s="34">
        <f>IF(Data!$C$2&gt;0,(IF(OR(AR$5=Data!$F$2,AR$5=Data!$G$2,(IF(COUNTIF(Data!$A$2:$A$939,AR$7),AR$7=(VLOOKUP(AR$7,Data!$A$2:$A$852,1,FALSE)),0))),"H",IF(AND(AR$7&gt;=$E63,AR$7&lt;=$F63),($D63/$G63),0))),IF(AND(AR$7&gt;=$E63,AR$7&lt;=$F63),($D63/$G63),0))</f>
        <v>0</v>
      </c>
      <c r="AS63" s="34">
        <f>IF(Data!$C$2&gt;0,(IF(OR(AS$5=Data!$F$2,AS$5=Data!$G$2,(IF(COUNTIF(Data!$A$2:$A$939,AS$7),AS$7=(VLOOKUP(AS$7,Data!$A$2:$A$852,1,FALSE)),0))),"H",IF(AND(AS$7&gt;=$E63,AS$7&lt;=$F63),($D63/$G63),0))),IF(AND(AS$7&gt;=$E63,AS$7&lt;=$F63),($D63/$G63),0))</f>
        <v>0</v>
      </c>
      <c r="AT63" s="34" t="str">
        <f>IF(Data!$C$2&gt;0,(IF(OR(AT$5=Data!$F$2,AT$5=Data!$G$2,(IF(COUNTIF(Data!$A$2:$A$939,AT$7),AT$7=(VLOOKUP(AT$7,Data!$A$2:$A$852,1,FALSE)),0))),"H",IF(AND(AT$7&gt;=$E63,AT$7&lt;=$F63),($D63/$G63),0))),IF(AND(AT$7&gt;=$E63,AT$7&lt;=$F63),($D63/$G63),0))</f>
        <v>H</v>
      </c>
      <c r="AU63" s="34" t="str">
        <f>IF(Data!$C$2&gt;0,(IF(OR(AU$5=Data!$F$2,AU$5=Data!$G$2,(IF(COUNTIF(Data!$A$2:$A$939,AU$7),AU$7=(VLOOKUP(AU$7,Data!$A$2:$A$852,1,FALSE)),0))),"H",IF(AND(AU$7&gt;=$E63,AU$7&lt;=$F63),($D63/$G63),0))),IF(AND(AU$7&gt;=$E63,AU$7&lt;=$F63),($D63/$G63),0))</f>
        <v>H</v>
      </c>
      <c r="AV63" s="34">
        <f>IF(Data!$C$2&gt;0,(IF(OR(AV$5=Data!$F$2,AV$5=Data!$G$2,(IF(COUNTIF(Data!$A$2:$A$939,AV$7),AV$7=(VLOOKUP(AV$7,Data!$A$2:$A$852,1,FALSE)),0))),"H",IF(AND(AV$7&gt;=$E63,AV$7&lt;=$F63),($D63/$G63),0))),IF(AND(AV$7&gt;=$E63,AV$7&lt;=$F63),($D63/$G63),0))</f>
        <v>0</v>
      </c>
      <c r="AW63" s="34">
        <f>IF(Data!$C$2&gt;0,(IF(OR(AW$5=Data!$F$2,AW$5=Data!$G$2,(IF(COUNTIF(Data!$A$2:$A$939,AW$7),AW$7=(VLOOKUP(AW$7,Data!$A$2:$A$852,1,FALSE)),0))),"H",IF(AND(AW$7&gt;=$E63,AW$7&lt;=$F63),($D63/$G63),0))),IF(AND(AW$7&gt;=$E63,AW$7&lt;=$F63),($D63/$G63),0))</f>
        <v>0</v>
      </c>
      <c r="AX63" s="34">
        <f>IF(Data!$C$2&gt;0,(IF(OR(AX$5=Data!$F$2,AX$5=Data!$G$2,(IF(COUNTIF(Data!$A$2:$A$939,AX$7),AX$7=(VLOOKUP(AX$7,Data!$A$2:$A$852,1,FALSE)),0))),"H",IF(AND(AX$7&gt;=$E63,AX$7&lt;=$F63),($D63/$G63),0))),IF(AND(AX$7&gt;=$E63,AX$7&lt;=$F63),($D63/$G63),0))</f>
        <v>0</v>
      </c>
      <c r="AY63" s="34">
        <f>IF(Data!$C$2&gt;0,(IF(OR(AY$5=Data!$F$2,AY$5=Data!$G$2,(IF(COUNTIF(Data!$A$2:$A$939,AY$7),AY$7=(VLOOKUP(AY$7,Data!$A$2:$A$852,1,FALSE)),0))),"H",IF(AND(AY$7&gt;=$E63,AY$7&lt;=$F63),($D63/$G63),0))),IF(AND(AY$7&gt;=$E63,AY$7&lt;=$F63),($D63/$G63),0))</f>
        <v>0</v>
      </c>
      <c r="AZ63" s="34">
        <f>IF(Data!$C$2&gt;0,(IF(OR(AZ$5=Data!$F$2,AZ$5=Data!$G$2,(IF(COUNTIF(Data!$A$2:$A$939,AZ$7),AZ$7=(VLOOKUP(AZ$7,Data!$A$2:$A$852,1,FALSE)),0))),"H",IF(AND(AZ$7&gt;=$E63,AZ$7&lt;=$F63),($D63/$G63),0))),IF(AND(AZ$7&gt;=$E63,AZ$7&lt;=$F63),($D63/$G63),0))</f>
        <v>0</v>
      </c>
      <c r="BA63" s="34" t="str">
        <f>IF(Data!$C$2&gt;0,(IF(OR(BA$5=Data!$F$2,BA$5=Data!$G$2,(IF(COUNTIF(Data!$A$2:$A$939,BA$7),BA$7=(VLOOKUP(BA$7,Data!$A$2:$A$852,1,FALSE)),0))),"H",IF(AND(BA$7&gt;=$E63,BA$7&lt;=$F63),($D63/$G63),0))),IF(AND(BA$7&gt;=$E63,BA$7&lt;=$F63),($D63/$G63),0))</f>
        <v>H</v>
      </c>
      <c r="BB63" s="34" t="str">
        <f>IF(Data!$C$2&gt;0,(IF(OR(BB$5=Data!$F$2,BB$5=Data!$G$2,(IF(COUNTIF(Data!$A$2:$A$939,BB$7),BB$7=(VLOOKUP(BB$7,Data!$A$2:$A$852,1,FALSE)),0))),"H",IF(AND(BB$7&gt;=$E63,BB$7&lt;=$F63),($D63/$G63),0))),IF(AND(BB$7&gt;=$E63,BB$7&lt;=$F63),($D63/$G63),0))</f>
        <v>H</v>
      </c>
      <c r="BC63" s="34">
        <f>IF(Data!$C$2&gt;0,(IF(OR(BC$5=Data!$F$2,BC$5=Data!$G$2,(IF(COUNTIF(Data!$A$2:$A$939,BC$7),BC$7=(VLOOKUP(BC$7,Data!$A$2:$A$852,1,FALSE)),0))),"H",IF(AND(BC$7&gt;=$E63,BC$7&lt;=$F63),($D63/$G63),0))),IF(AND(BC$7&gt;=$E63,BC$7&lt;=$F63),($D63/$G63),0))</f>
        <v>0</v>
      </c>
      <c r="BD63" s="34">
        <f>IF(Data!$C$2&gt;0,(IF(OR(BD$5=Data!$F$2,BD$5=Data!$G$2,(IF(COUNTIF(Data!$A$2:$A$939,BD$7),BD$7=(VLOOKUP(BD$7,Data!$A$2:$A$852,1,FALSE)),0))),"H",IF(AND(BD$7&gt;=$E63,BD$7&lt;=$F63),($D63/$G63),0))),IF(AND(BD$7&gt;=$E63,BD$7&lt;=$F63),($D63/$G63),0))</f>
        <v>0</v>
      </c>
      <c r="BE63" s="34">
        <f>IF(Data!$C$2&gt;0,(IF(OR(BE$5=Data!$F$2,BE$5=Data!$G$2,(IF(COUNTIF(Data!$A$2:$A$939,BE$7),BE$7=(VLOOKUP(BE$7,Data!$A$2:$A$852,1,FALSE)),0))),"H",IF(AND(BE$7&gt;=$E63,BE$7&lt;=$F63),($D63/$G63),0))),IF(AND(BE$7&gt;=$E63,BE$7&lt;=$F63),($D63/$G63),0))</f>
        <v>0</v>
      </c>
      <c r="BF63" s="34">
        <f>IF(Data!$C$2&gt;0,(IF(OR(BF$5=Data!$F$2,BF$5=Data!$G$2,(IF(COUNTIF(Data!$A$2:$A$939,BF$7),BF$7=(VLOOKUP(BF$7,Data!$A$2:$A$852,1,FALSE)),0))),"H",IF(AND(BF$7&gt;=$E63,BF$7&lt;=$F63),($D63/$G63),0))),IF(AND(BF$7&gt;=$E63,BF$7&lt;=$F63),($D63/$G63),0))</f>
        <v>0</v>
      </c>
      <c r="BG63" s="34">
        <f>IF(Data!$C$2&gt;0,(IF(OR(BG$5=Data!$F$2,BG$5=Data!$G$2,(IF(COUNTIF(Data!$A$2:$A$939,BG$7),BG$7=(VLOOKUP(BG$7,Data!$A$2:$A$852,1,FALSE)),0))),"H",IF(AND(BG$7&gt;=$E63,BG$7&lt;=$F63),($D63/$G63),0))),IF(AND(BG$7&gt;=$E63,BG$7&lt;=$F63),($D63/$G63),0))</f>
        <v>0</v>
      </c>
      <c r="BH63" s="34" t="str">
        <f>IF(Data!$C$2&gt;0,(IF(OR(BH$5=Data!$F$2,BH$5=Data!$G$2,(IF(COUNTIF(Data!$A$2:$A$939,BH$7),BH$7=(VLOOKUP(BH$7,Data!$A$2:$A$852,1,FALSE)),0))),"H",IF(AND(BH$7&gt;=$E63,BH$7&lt;=$F63),($D63/$G63),0))),IF(AND(BH$7&gt;=$E63,BH$7&lt;=$F63),($D63/$G63),0))</f>
        <v>H</v>
      </c>
      <c r="BI63" s="34" t="str">
        <f>IF(Data!$C$2&gt;0,(IF(OR(BI$5=Data!$F$2,BI$5=Data!$G$2,(IF(COUNTIF(Data!$A$2:$A$939,BI$7),BI$7=(VLOOKUP(BI$7,Data!$A$2:$A$852,1,FALSE)),0))),"H",IF(AND(BI$7&gt;=$E63,BI$7&lt;=$F63),($D63/$G63),0))),IF(AND(BI$7&gt;=$E63,BI$7&lt;=$F63),($D63/$G63),0))</f>
        <v>H</v>
      </c>
      <c r="BJ63" s="34">
        <f>IF(Data!$C$2&gt;0,(IF(OR(BJ$5=Data!$F$2,BJ$5=Data!$G$2,(IF(COUNTIF(Data!$A$2:$A$939,BJ$7),BJ$7=(VLOOKUP(BJ$7,Data!$A$2:$A$852,1,FALSE)),0))),"H",IF(AND(BJ$7&gt;=$E63,BJ$7&lt;=$F63),($D63/$G63),0))),IF(AND(BJ$7&gt;=$E63,BJ$7&lt;=$F63),($D63/$G63),0))</f>
        <v>0</v>
      </c>
      <c r="BK63" s="34">
        <f>IF(Data!$C$2&gt;0,(IF(OR(BK$5=Data!$F$2,BK$5=Data!$G$2,(IF(COUNTIF(Data!$A$2:$A$939,BK$7),BK$7=(VLOOKUP(BK$7,Data!$A$2:$A$852,1,FALSE)),0))),"H",IF(AND(BK$7&gt;=$E63,BK$7&lt;=$F63),($D63/$G63),0))),IF(AND(BK$7&gt;=$E63,BK$7&lt;=$F63),($D63/$G63),0))</f>
        <v>0</v>
      </c>
      <c r="BL63" s="34">
        <f>IF(Data!$C$2&gt;0,(IF(OR(BL$5=Data!$F$2,BL$5=Data!$G$2,(IF(COUNTIF(Data!$A$2:$A$939,BL$7),BL$7=(VLOOKUP(BL$7,Data!$A$2:$A$852,1,FALSE)),0))),"H",IF(AND(BL$7&gt;=$E63,BL$7&lt;=$F63),($D63/$G63),0))),IF(AND(BL$7&gt;=$E63,BL$7&lt;=$F63),($D63/$G63),0))</f>
        <v>0</v>
      </c>
      <c r="BM63" s="34">
        <f>IF(Data!$C$2&gt;0,(IF(OR(BM$5=Data!$F$2,BM$5=Data!$G$2,(IF(COUNTIF(Data!$A$2:$A$939,BM$7),BM$7=(VLOOKUP(BM$7,Data!$A$2:$A$852,1,FALSE)),0))),"H",IF(AND(BM$7&gt;=$E63,BM$7&lt;=$F63),($D63/$G63),0))),IF(AND(BM$7&gt;=$E63,BM$7&lt;=$F63),($D63/$G63),0))</f>
        <v>0</v>
      </c>
      <c r="BN63" s="34">
        <f>IF(Data!$C$2&gt;0,(IF(OR(BN$5=Data!$F$2,BN$5=Data!$G$2,(IF(COUNTIF(Data!$A$2:$A$939,BN$7),BN$7=(VLOOKUP(BN$7,Data!$A$2:$A$852,1,FALSE)),0))),"H",IF(AND(BN$7&gt;=$E63,BN$7&lt;=$F63),($D63/$G63),0))),IF(AND(BN$7&gt;=$E63,BN$7&lt;=$F63),($D63/$G63),0))</f>
        <v>0</v>
      </c>
      <c r="BO63" s="34" t="str">
        <f>IF(Data!$C$2&gt;0,(IF(OR(BO$5=Data!$F$2,BO$5=Data!$G$2,(IF(COUNTIF(Data!$A$2:$A$939,BO$7),BO$7=(VLOOKUP(BO$7,Data!$A$2:$A$852,1,FALSE)),0))),"H",IF(AND(BO$7&gt;=$E63,BO$7&lt;=$F63),($D63/$G63),0))),IF(AND(BO$7&gt;=$E63,BO$7&lt;=$F63),($D63/$G63),0))</f>
        <v>H</v>
      </c>
      <c r="BP63" s="34" t="str">
        <f>IF(Data!$C$2&gt;0,(IF(OR(BP$5=Data!$F$2,BP$5=Data!$G$2,(IF(COUNTIF(Data!$A$2:$A$939,BP$7),BP$7=(VLOOKUP(BP$7,Data!$A$2:$A$852,1,FALSE)),0))),"H",IF(AND(BP$7&gt;=$E63,BP$7&lt;=$F63),($D63/$G63),0))),IF(AND(BP$7&gt;=$E63,BP$7&lt;=$F63),($D63/$G63),0))</f>
        <v>H</v>
      </c>
      <c r="BQ63" s="34">
        <f>IF(Data!$C$2&gt;0,(IF(OR(BQ$5=Data!$F$2,BQ$5=Data!$G$2,(IF(COUNTIF(Data!$A$2:$A$939,BQ$7),BQ$7=(VLOOKUP(BQ$7,Data!$A$2:$A$852,1,FALSE)),0))),"H",IF(AND(BQ$7&gt;=$E63,BQ$7&lt;=$F63),($D63/$G63),0))),IF(AND(BQ$7&gt;=$E63,BQ$7&lt;=$F63),($D63/$G63),0))</f>
        <v>0</v>
      </c>
      <c r="BR63" s="34">
        <f>IF(Data!$C$2&gt;0,(IF(OR(BR$5=Data!$F$2,BR$5=Data!$G$2,(IF(COUNTIF(Data!$A$2:$A$939,BR$7),BR$7=(VLOOKUP(BR$7,Data!$A$2:$A$852,1,FALSE)),0))),"H",IF(AND(BR$7&gt;=$E63,BR$7&lt;=$F63),($D63/$G63),0))),IF(AND(BR$7&gt;=$E63,BR$7&lt;=$F63),($D63/$G63),0))</f>
        <v>0</v>
      </c>
      <c r="BS63" s="34">
        <f>IF(Data!$C$2&gt;0,(IF(OR(BS$5=Data!$F$2,BS$5=Data!$G$2,(IF(COUNTIF(Data!$A$2:$A$939,BS$7),BS$7=(VLOOKUP(BS$7,Data!$A$2:$A$852,1,FALSE)),0))),"H",IF(AND(BS$7&gt;=$E63,BS$7&lt;=$F63),($D63/$G63),0))),IF(AND(BS$7&gt;=$E63,BS$7&lt;=$F63),($D63/$G63),0))</f>
        <v>0</v>
      </c>
      <c r="BT63" s="34">
        <f>IF(Data!$C$2&gt;0,(IF(OR(BT$5=Data!$F$2,BT$5=Data!$G$2,(IF(COUNTIF(Data!$A$2:$A$939,BT$7),BT$7=(VLOOKUP(BT$7,Data!$A$2:$A$852,1,FALSE)),0))),"H",IF(AND(BT$7&gt;=$E63,BT$7&lt;=$F63),($D63/$G63),0))),IF(AND(BT$7&gt;=$E63,BT$7&lt;=$F63),($D63/$G63),0))</f>
        <v>0</v>
      </c>
      <c r="BU63" s="34">
        <f>IF(Data!$C$2&gt;0,(IF(OR(BU$5=Data!$F$2,BU$5=Data!$G$2,(IF(COUNTIF(Data!$A$2:$A$939,BU$7),BU$7=(VLOOKUP(BU$7,Data!$A$2:$A$852,1,FALSE)),0))),"H",IF(AND(BU$7&gt;=$E63,BU$7&lt;=$F63),($D63/$G63),0))),IF(AND(BU$7&gt;=$E63,BU$7&lt;=$F63),($D63/$G63),0))</f>
        <v>0</v>
      </c>
      <c r="BV63" s="34" t="str">
        <f>IF(Data!$C$2&gt;0,(IF(OR(BV$5=Data!$F$2,BV$5=Data!$G$2,(IF(COUNTIF(Data!$A$2:$A$939,BV$7),BV$7=(VLOOKUP(BV$7,Data!$A$2:$A$852,1,FALSE)),0))),"H",IF(AND(BV$7&gt;=$E63,BV$7&lt;=$F63),($D63/$G63),0))),IF(AND(BV$7&gt;=$E63,BV$7&lt;=$F63),($D63/$G63),0))</f>
        <v>H</v>
      </c>
      <c r="BW63" s="34" t="str">
        <f>IF(Data!$C$2&gt;0,(IF(OR(BW$5=Data!$F$2,BW$5=Data!$G$2,(IF(COUNTIF(Data!$A$2:$A$939,BW$7),BW$7=(VLOOKUP(BW$7,Data!$A$2:$A$852,1,FALSE)),0))),"H",IF(AND(BW$7&gt;=$E63,BW$7&lt;=$F63),($D63/$G63),0))),IF(AND(BW$7&gt;=$E63,BW$7&lt;=$F63),($D63/$G63),0))</f>
        <v>H</v>
      </c>
      <c r="BX63" s="34">
        <f>IF(Data!$C$2&gt;0,(IF(OR(BX$5=Data!$F$2,BX$5=Data!$G$2,(IF(COUNTIF(Data!$A$2:$A$939,BX$7),BX$7=(VLOOKUP(BX$7,Data!$A$2:$A$852,1,FALSE)),0))),"H",IF(AND(BX$7&gt;=$E63,BX$7&lt;=$F63),($D63/$G63),0))),IF(AND(BX$7&gt;=$E63,BX$7&lt;=$F63),($D63/$G63),0))</f>
        <v>0</v>
      </c>
      <c r="BY63" s="34">
        <f>IF(Data!$C$2&gt;0,(IF(OR(BY$5=Data!$F$2,BY$5=Data!$G$2,(IF(COUNTIF(Data!$A$2:$A$939,BY$7),BY$7=(VLOOKUP(BY$7,Data!$A$2:$A$852,1,FALSE)),0))),"H",IF(AND(BY$7&gt;=$E63,BY$7&lt;=$F63),($D63/$G63),0))),IF(AND(BY$7&gt;=$E63,BY$7&lt;=$F63),($D63/$G63),0))</f>
        <v>0</v>
      </c>
      <c r="BZ63" s="34">
        <f>IF(Data!$C$2&gt;0,(IF(OR(BZ$5=Data!$F$2,BZ$5=Data!$G$2,(IF(COUNTIF(Data!$A$2:$A$939,BZ$7),BZ$7=(VLOOKUP(BZ$7,Data!$A$2:$A$852,1,FALSE)),0))),"H",IF(AND(BZ$7&gt;=$E63,BZ$7&lt;=$F63),($D63/$G63),0))),IF(AND(BZ$7&gt;=$E63,BZ$7&lt;=$F63),($D63/$G63),0))</f>
        <v>0</v>
      </c>
      <c r="CA63" s="34">
        <f>IF(Data!$C$2&gt;0,(IF(OR(CA$5=Data!$F$2,CA$5=Data!$G$2,(IF(COUNTIF(Data!$A$2:$A$939,CA$7),CA$7=(VLOOKUP(CA$7,Data!$A$2:$A$852,1,FALSE)),0))),"H",IF(AND(CA$7&gt;=$E63,CA$7&lt;=$F63),($D63/$G63),0))),IF(AND(CA$7&gt;=$E63,CA$7&lt;=$F63),($D63/$G63),0))</f>
        <v>0</v>
      </c>
      <c r="CB63" s="34">
        <f>IF(Data!$C$2&gt;0,(IF(OR(CB$5=Data!$F$2,CB$5=Data!$G$2,(IF(COUNTIF(Data!$A$2:$A$939,CB$7),CB$7=(VLOOKUP(CB$7,Data!$A$2:$A$852,1,FALSE)),0))),"H",IF(AND(CB$7&gt;=$E63,CB$7&lt;=$F63),($D63/$G63),0))),IF(AND(CB$7&gt;=$E63,CB$7&lt;=$F63),($D63/$G63),0))</f>
        <v>0</v>
      </c>
      <c r="CC63" s="34" t="str">
        <f>IF(Data!$C$2&gt;0,(IF(OR(CC$5=Data!$F$2,CC$5=Data!$G$2,(IF(COUNTIF(Data!$A$2:$A$939,CC$7),CC$7=(VLOOKUP(CC$7,Data!$A$2:$A$852,1,FALSE)),0))),"H",IF(AND(CC$7&gt;=$E63,CC$7&lt;=$F63),($D63/$G63),0))),IF(AND(CC$7&gt;=$E63,CC$7&lt;=$F63),($D63/$G63),0))</f>
        <v>H</v>
      </c>
      <c r="CD63" s="34" t="str">
        <f>IF(Data!$C$2&gt;0,(IF(OR(CD$5=Data!$F$2,CD$5=Data!$G$2,(IF(COUNTIF(Data!$A$2:$A$939,CD$7),CD$7=(VLOOKUP(CD$7,Data!$A$2:$A$852,1,FALSE)),0))),"H",IF(AND(CD$7&gt;=$E63,CD$7&lt;=$F63),($D63/$G63),0))),IF(AND(CD$7&gt;=$E63,CD$7&lt;=$F63),($D63/$G63),0))</f>
        <v>H</v>
      </c>
      <c r="CE63" s="34">
        <f>IF(Data!$C$2&gt;0,(IF(OR(CE$5=Data!$F$2,CE$5=Data!$G$2,(IF(COUNTIF(Data!$A$2:$A$939,CE$7),CE$7=(VLOOKUP(CE$7,Data!$A$2:$A$852,1,FALSE)),0))),"H",IF(AND(CE$7&gt;=$E63,CE$7&lt;=$F63),($D63/$G63),0))),IF(AND(CE$7&gt;=$E63,CE$7&lt;=$F63),($D63/$G63),0))</f>
        <v>0</v>
      </c>
      <c r="CF63" s="34">
        <f>IF(Data!$C$2&gt;0,(IF(OR(CF$5=Data!$F$2,CF$5=Data!$G$2,(IF(COUNTIF(Data!$A$2:$A$939,CF$7),CF$7=(VLOOKUP(CF$7,Data!$A$2:$A$852,1,FALSE)),0))),"H",IF(AND(CF$7&gt;=$E63,CF$7&lt;=$F63),($D63/$G63),0))),IF(AND(CF$7&gt;=$E63,CF$7&lt;=$F63),($D63/$G63),0))</f>
        <v>0</v>
      </c>
      <c r="CG63" s="34">
        <f>IF(Data!$C$2&gt;0,(IF(OR(CG$5=Data!$F$2,CG$5=Data!$G$2,(IF(COUNTIF(Data!$A$2:$A$939,CG$7),CG$7=(VLOOKUP(CG$7,Data!$A$2:$A$852,1,FALSE)),0))),"H",IF(AND(CG$7&gt;=$E63,CG$7&lt;=$F63),($D63/$G63),0))),IF(AND(CG$7&gt;=$E63,CG$7&lt;=$F63),($D63/$G63),0))</f>
        <v>0</v>
      </c>
      <c r="CH63" s="34">
        <f>IF(Data!$C$2&gt;0,(IF(OR(CH$5=Data!$F$2,CH$5=Data!$G$2,(IF(COUNTIF(Data!$A$2:$A$939,CH$7),CH$7=(VLOOKUP(CH$7,Data!$A$2:$A$852,1,FALSE)),0))),"H",IF(AND(CH$7&gt;=$E63,CH$7&lt;=$F63),($D63/$G63),0))),IF(AND(CH$7&gt;=$E63,CH$7&lt;=$F63),($D63/$G63),0))</f>
        <v>0</v>
      </c>
      <c r="CI63" s="34">
        <f>IF(Data!$C$2&gt;0,(IF(OR(CI$5=Data!$F$2,CI$5=Data!$G$2,(IF(COUNTIF(Data!$A$2:$A$939,CI$7),CI$7=(VLOOKUP(CI$7,Data!$A$2:$A$852,1,FALSE)),0))),"H",IF(AND(CI$7&gt;=$E63,CI$7&lt;=$F63),($D63/$G63),0))),IF(AND(CI$7&gt;=$E63,CI$7&lt;=$F63),($D63/$G63),0))</f>
        <v>0</v>
      </c>
      <c r="CJ63" s="34" t="str">
        <f>IF(Data!$C$2&gt;0,(IF(OR(CJ$5=Data!$F$2,CJ$5=Data!$G$2,(IF(COUNTIF(Data!$A$2:$A$939,CJ$7),CJ$7=(VLOOKUP(CJ$7,Data!$A$2:$A$852,1,FALSE)),0))),"H",IF(AND(CJ$7&gt;=$E63,CJ$7&lt;=$F63),($D63/$G63),0))),IF(AND(CJ$7&gt;=$E63,CJ$7&lt;=$F63),($D63/$G63),0))</f>
        <v>H</v>
      </c>
      <c r="CK63" s="34" t="str">
        <f>IF(Data!$C$2&gt;0,(IF(OR(CK$5=Data!$F$2,CK$5=Data!$G$2,(IF(COUNTIF(Data!$A$2:$A$939,CK$7),CK$7=(VLOOKUP(CK$7,Data!$A$2:$A$852,1,FALSE)),0))),"H",IF(AND(CK$7&gt;=$E63,CK$7&lt;=$F63),($D63/$G63),0))),IF(AND(CK$7&gt;=$E63,CK$7&lt;=$F63),($D63/$G63),0))</f>
        <v>H</v>
      </c>
      <c r="CL63" s="34">
        <f>IF(Data!$C$2&gt;0,(IF(OR(CL$5=Data!$F$2,CL$5=Data!$G$2,(IF(COUNTIF(Data!$A$2:$A$939,CL$7),CL$7=(VLOOKUP(CL$7,Data!$A$2:$A$852,1,FALSE)),0))),"H",IF(AND(CL$7&gt;=$E63,CL$7&lt;=$F63),($D63/$G63),0))),IF(AND(CL$7&gt;=$E63,CL$7&lt;=$F63),($D63/$G63),0))</f>
        <v>0</v>
      </c>
      <c r="CM63" s="34">
        <f>IF(Data!$C$2&gt;0,(IF(OR(CM$5=Data!$F$2,CM$5=Data!$G$2,(IF(COUNTIF(Data!$A$2:$A$939,CM$7),CM$7=(VLOOKUP(CM$7,Data!$A$2:$A$852,1,FALSE)),0))),"H",IF(AND(CM$7&gt;=$E63,CM$7&lt;=$F63),($D63/$G63),0))),IF(AND(CM$7&gt;=$E63,CM$7&lt;=$F63),($D63/$G63),0))</f>
        <v>0</v>
      </c>
      <c r="CN63" s="34">
        <f>IF(Data!$C$2&gt;0,(IF(OR(CN$5=Data!$F$2,CN$5=Data!$G$2,(IF(COUNTIF(Data!$A$2:$A$939,CN$7),CN$7=(VLOOKUP(CN$7,Data!$A$2:$A$852,1,FALSE)),0))),"H",IF(AND(CN$7&gt;=$E63,CN$7&lt;=$F63),($D63/$G63),0))),IF(AND(CN$7&gt;=$E63,CN$7&lt;=$F63),($D63/$G63),0))</f>
        <v>0</v>
      </c>
      <c r="CO63" s="34">
        <f>IF(Data!$C$2&gt;0,(IF(OR(CO$5=Data!$F$2,CO$5=Data!$G$2,(IF(COUNTIF(Data!$A$2:$A$939,CO$7),CO$7=(VLOOKUP(CO$7,Data!$A$2:$A$852,1,FALSE)),0))),"H",IF(AND(CO$7&gt;=$E63,CO$7&lt;=$F63),($D63/$G63),0))),IF(AND(CO$7&gt;=$E63,CO$7&lt;=$F63),($D63/$G63),0))</f>
        <v>0</v>
      </c>
      <c r="CP63" s="34">
        <f>IF(Data!$C$2&gt;0,(IF(OR(CP$5=Data!$F$2,CP$5=Data!$G$2,(IF(COUNTIF(Data!$A$2:$A$939,CP$7),CP$7=(VLOOKUP(CP$7,Data!$A$2:$A$852,1,FALSE)),0))),"H",IF(AND(CP$7&gt;=$E63,CP$7&lt;=$F63),($D63/$G63),0))),IF(AND(CP$7&gt;=$E63,CP$7&lt;=$F63),($D63/$G63),0))</f>
        <v>0</v>
      </c>
      <c r="CQ63" s="34" t="str">
        <f>IF(Data!$C$2&gt;0,(IF(OR(CQ$5=Data!$F$2,CQ$5=Data!$G$2,(IF(COUNTIF(Data!$A$2:$A$939,CQ$7),CQ$7=(VLOOKUP(CQ$7,Data!$A$2:$A$852,1,FALSE)),0))),"H",IF(AND(CQ$7&gt;=$E63,CQ$7&lt;=$F63),($D63/$G63),0))),IF(AND(CQ$7&gt;=$E63,CQ$7&lt;=$F63),($D63/$G63),0))</f>
        <v>H</v>
      </c>
      <c r="CR63" s="34" t="str">
        <f>IF(Data!$C$2&gt;0,(IF(OR(CR$5=Data!$F$2,CR$5=Data!$G$2,(IF(COUNTIF(Data!$A$2:$A$939,CR$7),CR$7=(VLOOKUP(CR$7,Data!$A$2:$A$852,1,FALSE)),0))),"H",IF(AND(CR$7&gt;=$E63,CR$7&lt;=$F63),($D63/$G63),0))),IF(AND(CR$7&gt;=$E63,CR$7&lt;=$F63),($D63/$G63),0))</f>
        <v>H</v>
      </c>
      <c r="CS63" s="34">
        <f>IF(Data!$C$2&gt;0,(IF(OR(CS$5=Data!$F$2,CS$5=Data!$G$2,(IF(COUNTIF(Data!$A$2:$A$939,CS$7),CS$7=(VLOOKUP(CS$7,Data!$A$2:$A$852,1,FALSE)),0))),"H",IF(AND(CS$7&gt;=$E63,CS$7&lt;=$F63),($D63/$G63),0))),IF(AND(CS$7&gt;=$E63,CS$7&lt;=$F63),($D63/$G63),0))</f>
        <v>0</v>
      </c>
      <c r="CT63" s="34">
        <f>IF(Data!$C$2&gt;0,(IF(OR(CT$5=Data!$F$2,CT$5=Data!$G$2,(IF(COUNTIF(Data!$A$2:$A$939,CT$7),CT$7=(VLOOKUP(CT$7,Data!$A$2:$A$852,1,FALSE)),0))),"H",IF(AND(CT$7&gt;=$E63,CT$7&lt;=$F63),($D63/$G63),0))),IF(AND(CT$7&gt;=$E63,CT$7&lt;=$F63),($D63/$G63),0))</f>
        <v>0</v>
      </c>
      <c r="CU63" s="34">
        <f>IF(Data!$C$2&gt;0,(IF(OR(CU$5=Data!$F$2,CU$5=Data!$G$2,(IF(COUNTIF(Data!$A$2:$A$939,CU$7),CU$7=(VLOOKUP(CU$7,Data!$A$2:$A$852,1,FALSE)),0))),"H",IF(AND(CU$7&gt;=$E63,CU$7&lt;=$F63),($D63/$G63),0))),IF(AND(CU$7&gt;=$E63,CU$7&lt;=$F63),($D63/$G63),0))</f>
        <v>0</v>
      </c>
      <c r="CV63" s="34">
        <f>IF(Data!$C$2&gt;0,(IF(OR(CV$5=Data!$F$2,CV$5=Data!$G$2,(IF(COUNTIF(Data!$A$2:$A$939,CV$7),CV$7=(VLOOKUP(CV$7,Data!$A$2:$A$852,1,FALSE)),0))),"H",IF(AND(CV$7&gt;=$E63,CV$7&lt;=$F63),($D63/$G63),0))),IF(AND(CV$7&gt;=$E63,CV$7&lt;=$F63),($D63/$G63),0))</f>
        <v>0</v>
      </c>
      <c r="CW63" s="34">
        <f>IF(Data!$C$2&gt;0,(IF(OR(CW$5=Data!$F$2,CW$5=Data!$G$2,(IF(COUNTIF(Data!$A$2:$A$939,CW$7),CW$7=(VLOOKUP(CW$7,Data!$A$2:$A$852,1,FALSE)),0))),"H",IF(AND(CW$7&gt;=$E63,CW$7&lt;=$F63),($D63/$G63),0))),IF(AND(CW$7&gt;=$E63,CW$7&lt;=$F63),($D63/$G63),0))</f>
        <v>0</v>
      </c>
      <c r="CX63" s="34" t="str">
        <f>IF(Data!$C$2&gt;0,(IF(OR(CX$5=Data!$F$2,CX$5=Data!$G$2,(IF(COUNTIF(Data!$A$2:$A$939,CX$7),CX$7=(VLOOKUP(CX$7,Data!$A$2:$A$852,1,FALSE)),0))),"H",IF(AND(CX$7&gt;=$E63,CX$7&lt;=$F63),($D63/$G63),0))),IF(AND(CX$7&gt;=$E63,CX$7&lt;=$F63),($D63/$G63),0))</f>
        <v>H</v>
      </c>
      <c r="CY63" s="34" t="str">
        <f>IF(Data!$C$2&gt;0,(IF(OR(CY$5=Data!$F$2,CY$5=Data!$G$2,(IF(COUNTIF(Data!$A$2:$A$939,CY$7),CY$7=(VLOOKUP(CY$7,Data!$A$2:$A$852,1,FALSE)),0))),"H",IF(AND(CY$7&gt;=$E63,CY$7&lt;=$F63),($D63/$G63),0))),IF(AND(CY$7&gt;=$E63,CY$7&lt;=$F63),($D63/$G63),0))</f>
        <v>H</v>
      </c>
      <c r="CZ63" s="34">
        <f>IF(Data!$C$2&gt;0,(IF(OR(CZ$5=Data!$F$2,CZ$5=Data!$G$2,(IF(COUNTIF(Data!$A$2:$A$939,CZ$7),CZ$7=(VLOOKUP(CZ$7,Data!$A$2:$A$852,1,FALSE)),0))),"H",IF(AND(CZ$7&gt;=$E63,CZ$7&lt;=$F63),($D63/$G63),0))),IF(AND(CZ$7&gt;=$E63,CZ$7&lt;=$F63),($D63/$G63),0))</f>
        <v>0</v>
      </c>
      <c r="DA63" s="34">
        <f>IF(Data!$C$2&gt;0,(IF(OR(DA$5=Data!$F$2,DA$5=Data!$G$2,(IF(COUNTIF(Data!$A$2:$A$939,DA$7),DA$7=(VLOOKUP(DA$7,Data!$A$2:$A$852,1,FALSE)),0))),"H",IF(AND(DA$7&gt;=$E63,DA$7&lt;=$F63),($D63/$G63),0))),IF(AND(DA$7&gt;=$E63,DA$7&lt;=$F63),($D63/$G63),0))</f>
        <v>0</v>
      </c>
      <c r="DB63" s="34">
        <f>IF(Data!$C$2&gt;0,(IF(OR(DB$5=Data!$F$2,DB$5=Data!$G$2,(IF(COUNTIF(Data!$A$2:$A$939,DB$7),DB$7=(VLOOKUP(DB$7,Data!$A$2:$A$852,1,FALSE)),0))),"H",IF(AND(DB$7&gt;=$E63,DB$7&lt;=$F63),($D63/$G63),0))),IF(AND(DB$7&gt;=$E63,DB$7&lt;=$F63),($D63/$G63),0))</f>
        <v>0</v>
      </c>
      <c r="DC63" s="34">
        <f>IF(Data!$C$2&gt;0,(IF(OR(DC$5=Data!$F$2,DC$5=Data!$G$2,(IF(COUNTIF(Data!$A$2:$A$939,DC$7),DC$7=(VLOOKUP(DC$7,Data!$A$2:$A$852,1,FALSE)),0))),"H",IF(AND(DC$7&gt;=$E63,DC$7&lt;=$F63),($D63/$G63),0))),IF(AND(DC$7&gt;=$E63,DC$7&lt;=$F63),($D63/$G63),0))</f>
        <v>0</v>
      </c>
      <c r="DD63" s="34">
        <f>IF(Data!$C$2&gt;0,(IF(OR(DD$5=Data!$F$2,DD$5=Data!$G$2,(IF(COUNTIF(Data!$A$2:$A$939,DD$7),DD$7=(VLOOKUP(DD$7,Data!$A$2:$A$852,1,FALSE)),0))),"H",IF(AND(DD$7&gt;=$E63,DD$7&lt;=$F63),($D63/$G63),0))),IF(AND(DD$7&gt;=$E63,DD$7&lt;=$F63),($D63/$G63),0))</f>
        <v>0</v>
      </c>
      <c r="DE63" s="34" t="str">
        <f>IF(Data!$C$2&gt;0,(IF(OR(DE$5=Data!$F$2,DE$5=Data!$G$2,(IF(COUNTIF(Data!$A$2:$A$939,DE$7),DE$7=(VLOOKUP(DE$7,Data!$A$2:$A$852,1,FALSE)),0))),"H",IF(AND(DE$7&gt;=$E63,DE$7&lt;=$F63),($D63/$G63),0))),IF(AND(DE$7&gt;=$E63,DE$7&lt;=$F63),($D63/$G63),0))</f>
        <v>H</v>
      </c>
      <c r="DF63" s="34" t="str">
        <f>IF(Data!$C$2&gt;0,(IF(OR(DF$5=Data!$F$2,DF$5=Data!$G$2,(IF(COUNTIF(Data!$A$2:$A$939,DF$7),DF$7=(VLOOKUP(DF$7,Data!$A$2:$A$852,1,FALSE)),0))),"H",IF(AND(DF$7&gt;=$E63,DF$7&lt;=$F63),($D63/$G63),0))),IF(AND(DF$7&gt;=$E63,DF$7&lt;=$F63),($D63/$G63),0))</f>
        <v>H</v>
      </c>
      <c r="DG63" s="34">
        <f>IF(Data!$C$2&gt;0,(IF(OR(DG$5=Data!$F$2,DG$5=Data!$G$2,(IF(COUNTIF(Data!$A$2:$A$939,DG$7),DG$7=(VLOOKUP(DG$7,Data!$A$2:$A$852,1,FALSE)),0))),"H",IF(AND(DG$7&gt;=$E63,DG$7&lt;=$F63),($D63/$G63),0))),IF(AND(DG$7&gt;=$E63,DG$7&lt;=$F63),($D63/$G63),0))</f>
        <v>0</v>
      </c>
      <c r="DH63" s="34">
        <f>IF(Data!$C$2&gt;0,(IF(OR(DH$5=Data!$F$2,DH$5=Data!$G$2,(IF(COUNTIF(Data!$A$2:$A$939,DH$7),DH$7=(VLOOKUP(DH$7,Data!$A$2:$A$852,1,FALSE)),0))),"H",IF(AND(DH$7&gt;=$E63,DH$7&lt;=$F63),($D63/$G63),0))),IF(AND(DH$7&gt;=$E63,DH$7&lt;=$F63),($D63/$G63),0))</f>
        <v>0</v>
      </c>
      <c r="DI63" s="34">
        <f>IF(Data!$C$2&gt;0,(IF(OR(DI$5=Data!$F$2,DI$5=Data!$G$2,(IF(COUNTIF(Data!$A$2:$A$939,DI$7),DI$7=(VLOOKUP(DI$7,Data!$A$2:$A$852,1,FALSE)),0))),"H",IF(AND(DI$7&gt;=$E63,DI$7&lt;=$F63),($D63/$G63),0))),IF(AND(DI$7&gt;=$E63,DI$7&lt;=$F63),($D63/$G63),0))</f>
        <v>0</v>
      </c>
      <c r="DJ63" s="34">
        <f>IF(Data!$C$2&gt;0,(IF(OR(DJ$5=Data!$F$2,DJ$5=Data!$G$2,(IF(COUNTIF(Data!$A$2:$A$939,DJ$7),DJ$7=(VLOOKUP(DJ$7,Data!$A$2:$A$852,1,FALSE)),0))),"H",IF(AND(DJ$7&gt;=$E63,DJ$7&lt;=$F63),($D63/$G63),0))),IF(AND(DJ$7&gt;=$E63,DJ$7&lt;=$F63),($D63/$G63),0))</f>
        <v>0</v>
      </c>
      <c r="DK63" s="34">
        <f>IF(Data!$C$2&gt;0,(IF(OR(DK$5=Data!$F$2,DK$5=Data!$G$2,(IF(COUNTIF(Data!$A$2:$A$939,DK$7),DK$7=(VLOOKUP(DK$7,Data!$A$2:$A$852,1,FALSE)),0))),"H",IF(AND(DK$7&gt;=$E63,DK$7&lt;=$F63),($D63/$G63),0))),IF(AND(DK$7&gt;=$E63,DK$7&lt;=$F63),($D63/$G63),0))</f>
        <v>0</v>
      </c>
      <c r="DL63" s="34" t="str">
        <f>IF(Data!$C$2&gt;0,(IF(OR(DL$5=Data!$F$2,DL$5=Data!$G$2,(IF(COUNTIF(Data!$A$2:$A$939,DL$7),DL$7=(VLOOKUP(DL$7,Data!$A$2:$A$852,1,FALSE)),0))),"H",IF(AND(DL$7&gt;=$E63,DL$7&lt;=$F63),($D63/$G63),0))),IF(AND(DL$7&gt;=$E63,DL$7&lt;=$F63),($D63/$G63),0))</f>
        <v>H</v>
      </c>
      <c r="DM63" s="34" t="str">
        <f>IF(Data!$C$2&gt;0,(IF(OR(DM$5=Data!$F$2,DM$5=Data!$G$2,(IF(COUNTIF(Data!$A$2:$A$939,DM$7),DM$7=(VLOOKUP(DM$7,Data!$A$2:$A$852,1,FALSE)),0))),"H",IF(AND(DM$7&gt;=$E63,DM$7&lt;=$F63),($D63/$G63),0))),IF(AND(DM$7&gt;=$E63,DM$7&lt;=$F63),($D63/$G63),0))</f>
        <v>H</v>
      </c>
      <c r="DN63" s="34">
        <f>IF(Data!$C$2&gt;0,(IF(OR(DN$5=Data!$F$2,DN$5=Data!$G$2,(IF(COUNTIF(Data!$A$2:$A$939,DN$7),DN$7=(VLOOKUP(DN$7,Data!$A$2:$A$852,1,FALSE)),0))),"H",IF(AND(DN$7&gt;=$E63,DN$7&lt;=$F63),($D63/$G63),0))),IF(AND(DN$7&gt;=$E63,DN$7&lt;=$F63),($D63/$G63),0))</f>
        <v>0</v>
      </c>
      <c r="DO63" s="34">
        <f>IF(Data!$C$2&gt;0,(IF(OR(DO$5=Data!$F$2,DO$5=Data!$G$2,(IF(COUNTIF(Data!$A$2:$A$939,DO$7),DO$7=(VLOOKUP(DO$7,Data!$A$2:$A$852,1,FALSE)),0))),"H",IF(AND(DO$7&gt;=$E63,DO$7&lt;=$F63),($D63/$G63),0))),IF(AND(DO$7&gt;=$E63,DO$7&lt;=$F63),($D63/$G63),0))</f>
        <v>0</v>
      </c>
      <c r="DP63" s="34">
        <f>IF(Data!$C$2&gt;0,(IF(OR(DP$5=Data!$F$2,DP$5=Data!$G$2,(IF(COUNTIF(Data!$A$2:$A$939,DP$7),DP$7=(VLOOKUP(DP$7,Data!$A$2:$A$852,1,FALSE)),0))),"H",IF(AND(DP$7&gt;=$E63,DP$7&lt;=$F63),($D63/$G63),0))),IF(AND(DP$7&gt;=$E63,DP$7&lt;=$F63),($D63/$G63),0))</f>
        <v>0</v>
      </c>
      <c r="DQ63" s="34">
        <f>IF(Data!$C$2&gt;0,(IF(OR(DQ$5=Data!$F$2,DQ$5=Data!$G$2,(IF(COUNTIF(Data!$A$2:$A$939,DQ$7),DQ$7=(VLOOKUP(DQ$7,Data!$A$2:$A$852,1,FALSE)),0))),"H",IF(AND(DQ$7&gt;=$E63,DQ$7&lt;=$F63),($D63/$G63),0))),IF(AND(DQ$7&gt;=$E63,DQ$7&lt;=$F63),($D63/$G63),0))</f>
        <v>0</v>
      </c>
      <c r="DR63" s="34">
        <f>IF(Data!$C$2&gt;0,(IF(OR(DR$5=Data!$F$2,DR$5=Data!$G$2,(IF(COUNTIF(Data!$A$2:$A$939,DR$7),DR$7=(VLOOKUP(DR$7,Data!$A$2:$A$852,1,FALSE)),0))),"H",IF(AND(DR$7&gt;=$E63,DR$7&lt;=$F63),($D63/$G63),0))),IF(AND(DR$7&gt;=$E63,DR$7&lt;=$F63),($D63/$G63),0))</f>
        <v>0</v>
      </c>
      <c r="DS63" s="34" t="str">
        <f>IF(Data!$C$2&gt;0,(IF(OR(DS$5=Data!$F$2,DS$5=Data!$G$2,(IF(COUNTIF(Data!$A$2:$A$939,DS$7),DS$7=(VLOOKUP(DS$7,Data!$A$2:$A$852,1,FALSE)),0))),"H",IF(AND(DS$7&gt;=$E63,DS$7&lt;=$F63),($D63/$G63),0))),IF(AND(DS$7&gt;=$E63,DS$7&lt;=$F63),($D63/$G63),0))</f>
        <v>H</v>
      </c>
      <c r="DT63" s="34" t="str">
        <f>IF(Data!$C$2&gt;0,(IF(OR(DT$5=Data!$F$2,DT$5=Data!$G$2,(IF(COUNTIF(Data!$A$2:$A$939,DT$7),DT$7=(VLOOKUP(DT$7,Data!$A$2:$A$852,1,FALSE)),0))),"H",IF(AND(DT$7&gt;=$E63,DT$7&lt;=$F63),($D63/$G63),0))),IF(AND(DT$7&gt;=$E63,DT$7&lt;=$F63),($D63/$G63),0))</f>
        <v>H</v>
      </c>
      <c r="DU63" s="34">
        <f>IF(Data!$C$2&gt;0,(IF(OR(DU$5=Data!$F$2,DU$5=Data!$G$2,(IF(COUNTIF(Data!$A$2:$A$939,DU$7),DU$7=(VLOOKUP(DU$7,Data!$A$2:$A$852,1,FALSE)),0))),"H",IF(AND(DU$7&gt;=$E63,DU$7&lt;=$F63),($D63/$G63),0))),IF(AND(DU$7&gt;=$E63,DU$7&lt;=$F63),($D63/$G63),0))</f>
        <v>0</v>
      </c>
      <c r="DV63" s="34">
        <f>IF(Data!$C$2&gt;0,(IF(OR(DV$5=Data!$F$2,DV$5=Data!$G$2,(IF(COUNTIF(Data!$A$2:$A$939,DV$7),DV$7=(VLOOKUP(DV$7,Data!$A$2:$A$852,1,FALSE)),0))),"H",IF(AND(DV$7&gt;=$E63,DV$7&lt;=$F63),($D63/$G63),0))),IF(AND(DV$7&gt;=$E63,DV$7&lt;=$F63),($D63/$G63),0))</f>
        <v>0</v>
      </c>
      <c r="DW63" s="34">
        <f>IF(Data!$C$2&gt;0,(IF(OR(DW$5=Data!$F$2,DW$5=Data!$G$2,(IF(COUNTIF(Data!$A$2:$A$939,DW$7),DW$7=(VLOOKUP(DW$7,Data!$A$2:$A$852,1,FALSE)),0))),"H",IF(AND(DW$7&gt;=$E63,DW$7&lt;=$F63),($D63/$G63),0))),IF(AND(DW$7&gt;=$E63,DW$7&lt;=$F63),($D63/$G63),0))</f>
        <v>0</v>
      </c>
      <c r="DX63" s="34">
        <f>IF(Data!$C$2&gt;0,(IF(OR(DX$5=Data!$F$2,DX$5=Data!$G$2,(IF(COUNTIF(Data!$A$2:$A$939,DX$7),DX$7=(VLOOKUP(DX$7,Data!$A$2:$A$852,1,FALSE)),0))),"H",IF(AND(DX$7&gt;=$E63,DX$7&lt;=$F63),($D63/$G63),0))),IF(AND(DX$7&gt;=$E63,DX$7&lt;=$F63),($D63/$G63),0))</f>
        <v>0</v>
      </c>
      <c r="DY63" s="34">
        <f>IF(Data!$C$2&gt;0,(IF(OR(DY$5=Data!$F$2,DY$5=Data!$G$2,(IF(COUNTIF(Data!$A$2:$A$939,DY$7),DY$7=(VLOOKUP(DY$7,Data!$A$2:$A$852,1,FALSE)),0))),"H",IF(AND(DY$7&gt;=$E63,DY$7&lt;=$F63),($D63/$G63),0))),IF(AND(DY$7&gt;=$E63,DY$7&lt;=$F63),($D63/$G63),0))</f>
        <v>0</v>
      </c>
      <c r="DZ63" s="34" t="str">
        <f>IF(Data!$C$2&gt;0,(IF(OR(DZ$5=Data!$F$2,DZ$5=Data!$G$2,(IF(COUNTIF(Data!$A$2:$A$939,DZ$7),DZ$7=(VLOOKUP(DZ$7,Data!$A$2:$A$852,1,FALSE)),0))),"H",IF(AND(DZ$7&gt;=$E63,DZ$7&lt;=$F63),($D63/$G63),0))),IF(AND(DZ$7&gt;=$E63,DZ$7&lt;=$F63),($D63/$G63),0))</f>
        <v>H</v>
      </c>
      <c r="EA63" s="34" t="str">
        <f>IF(Data!$C$2&gt;0,(IF(OR(EA$5=Data!$F$2,EA$5=Data!$G$2,(IF(COUNTIF(Data!$A$2:$A$939,EA$7),EA$7=(VLOOKUP(EA$7,Data!$A$2:$A$852,1,FALSE)),0))),"H",IF(AND(EA$7&gt;=$E63,EA$7&lt;=$F63),($D63/$G63),0))),IF(AND(EA$7&gt;=$E63,EA$7&lt;=$F63),($D63/$G63),0))</f>
        <v>H</v>
      </c>
      <c r="EB63" s="34">
        <f>IF(Data!$C$2&gt;0,(IF(OR(EB$5=Data!$F$2,EB$5=Data!$G$2,(IF(COUNTIF(Data!$A$2:$A$939,EB$7),EB$7=(VLOOKUP(EB$7,Data!$A$2:$A$852,1,FALSE)),0))),"H",IF(AND(EB$7&gt;=$E63,EB$7&lt;=$F63),($D63/$G63),0))),IF(AND(EB$7&gt;=$E63,EB$7&lt;=$F63),($D63/$G63),0))</f>
        <v>0</v>
      </c>
      <c r="EC63" s="34">
        <f>IF(Data!$C$2&gt;0,(IF(OR(EC$5=Data!$F$2,EC$5=Data!$G$2,(IF(COUNTIF(Data!$A$2:$A$939,EC$7),EC$7=(VLOOKUP(EC$7,Data!$A$2:$A$852,1,FALSE)),0))),"H",IF(AND(EC$7&gt;=$E63,EC$7&lt;=$F63),($D63/$G63),0))),IF(AND(EC$7&gt;=$E63,EC$7&lt;=$F63),($D63/$G63),0))</f>
        <v>0</v>
      </c>
      <c r="ED63" s="34">
        <f>IF(Data!$C$2&gt;0,(IF(OR(ED$5=Data!$F$2,ED$5=Data!$G$2,(IF(COUNTIF(Data!$A$2:$A$939,ED$7),ED$7=(VLOOKUP(ED$7,Data!$A$2:$A$852,1,FALSE)),0))),"H",IF(AND(ED$7&gt;=$E63,ED$7&lt;=$F63),($D63/$G63),0))),IF(AND(ED$7&gt;=$E63,ED$7&lt;=$F63),($D63/$G63),0))</f>
        <v>0</v>
      </c>
      <c r="EE63" s="34">
        <f>IF(Data!$C$2&gt;0,(IF(OR(EE$5=Data!$F$2,EE$5=Data!$G$2,(IF(COUNTIF(Data!$A$2:$A$939,EE$7),EE$7=(VLOOKUP(EE$7,Data!$A$2:$A$852,1,FALSE)),0))),"H",IF(AND(EE$7&gt;=$E63,EE$7&lt;=$F63),($D63/$G63),0))),IF(AND(EE$7&gt;=$E63,EE$7&lt;=$F63),($D63/$G63),0))</f>
        <v>0</v>
      </c>
      <c r="EF63" s="34">
        <f>IF(Data!$C$2&gt;0,(IF(OR(EF$5=Data!$F$2,EF$5=Data!$G$2,(IF(COUNTIF(Data!$A$2:$A$939,EF$7),EF$7=(VLOOKUP(EF$7,Data!$A$2:$A$852,1,FALSE)),0))),"H",IF(AND(EF$7&gt;=$E63,EF$7&lt;=$F63),($D63/$G63),0))),IF(AND(EF$7&gt;=$E63,EF$7&lt;=$F63),($D63/$G63),0))</f>
        <v>0</v>
      </c>
      <c r="EG63" s="34" t="str">
        <f>IF(Data!$C$2&gt;0,(IF(OR(EG$5=Data!$F$2,EG$5=Data!$G$2,(IF(COUNTIF(Data!$A$2:$A$939,EG$7),EG$7=(VLOOKUP(EG$7,Data!$A$2:$A$852,1,FALSE)),0))),"H",IF(AND(EG$7&gt;=$E63,EG$7&lt;=$F63),($D63/$G63),0))),IF(AND(EG$7&gt;=$E63,EG$7&lt;=$F63),($D63/$G63),0))</f>
        <v>H</v>
      </c>
      <c r="EH63" s="34" t="str">
        <f>IF(Data!$C$2&gt;0,(IF(OR(EH$5=Data!$F$2,EH$5=Data!$G$2,(IF(COUNTIF(Data!$A$2:$A$939,EH$7),EH$7=(VLOOKUP(EH$7,Data!$A$2:$A$852,1,FALSE)),0))),"H",IF(AND(EH$7&gt;=$E63,EH$7&lt;=$F63),($D63/$G63),0))),IF(AND(EH$7&gt;=$E63,EH$7&lt;=$F63),($D63/$G63),0))</f>
        <v>H</v>
      </c>
      <c r="EI63" s="34">
        <f>IF(Data!$C$2&gt;0,(IF(OR(EI$5=Data!$F$2,EI$5=Data!$G$2,(IF(COUNTIF(Data!$A$2:$A$939,EI$7),EI$7=(VLOOKUP(EI$7,Data!$A$2:$A$852,1,FALSE)),0))),"H",IF(AND(EI$7&gt;=$E63,EI$7&lt;=$F63),($D63/$G63),0))),IF(AND(EI$7&gt;=$E63,EI$7&lt;=$F63),($D63/$G63),0))</f>
        <v>0</v>
      </c>
      <c r="EJ63" s="34">
        <f>IF(Data!$C$2&gt;0,(IF(OR(EJ$5=Data!$F$2,EJ$5=Data!$G$2,(IF(COUNTIF(Data!$A$2:$A$939,EJ$7),EJ$7=(VLOOKUP(EJ$7,Data!$A$2:$A$852,1,FALSE)),0))),"H",IF(AND(EJ$7&gt;=$E63,EJ$7&lt;=$F63),($D63/$G63),0))),IF(AND(EJ$7&gt;=$E63,EJ$7&lt;=$F63),($D63/$G63),0))</f>
        <v>0</v>
      </c>
      <c r="EK63" s="34">
        <f>IF(Data!$C$2&gt;0,(IF(OR(EK$5=Data!$F$2,EK$5=Data!$G$2,(IF(COUNTIF(Data!$A$2:$A$939,EK$7),EK$7=(VLOOKUP(EK$7,Data!$A$2:$A$852,1,FALSE)),0))),"H",IF(AND(EK$7&gt;=$E63,EK$7&lt;=$F63),($D63/$G63),0))),IF(AND(EK$7&gt;=$E63,EK$7&lt;=$F63),($D63/$G63),0))</f>
        <v>0</v>
      </c>
      <c r="EL63" s="34">
        <f>IF(Data!$C$2&gt;0,(IF(OR(EL$5=Data!$F$2,EL$5=Data!$G$2,(IF(COUNTIF(Data!$A$2:$A$939,EL$7),EL$7=(VLOOKUP(EL$7,Data!$A$2:$A$852,1,FALSE)),0))),"H",IF(AND(EL$7&gt;=$E63,EL$7&lt;=$F63),($D63/$G63),0))),IF(AND(EL$7&gt;=$E63,EL$7&lt;=$F63),($D63/$G63),0))</f>
        <v>0</v>
      </c>
      <c r="EM63" s="34">
        <f>IF(Data!$C$2&gt;0,(IF(OR(EM$5=Data!$F$2,EM$5=Data!$G$2,(IF(COUNTIF(Data!$A$2:$A$939,EM$7),EM$7=(VLOOKUP(EM$7,Data!$A$2:$A$852,1,FALSE)),0))),"H",IF(AND(EM$7&gt;=$E63,EM$7&lt;=$F63),($D63/$G63),0))),IF(AND(EM$7&gt;=$E63,EM$7&lt;=$F63),($D63/$G63),0))</f>
        <v>0</v>
      </c>
      <c r="EN63" s="34" t="str">
        <f>IF(Data!$C$2&gt;0,(IF(OR(EN$5=Data!$F$2,EN$5=Data!$G$2,(IF(COUNTIF(Data!$A$2:$A$939,EN$7),EN$7=(VLOOKUP(EN$7,Data!$A$2:$A$852,1,FALSE)),0))),"H",IF(AND(EN$7&gt;=$E63,EN$7&lt;=$F63),($D63/$G63),0))),IF(AND(EN$7&gt;=$E63,EN$7&lt;=$F63),($D63/$G63),0))</f>
        <v>H</v>
      </c>
      <c r="EO63" s="35" t="str">
        <f>IF(Data!$C$2&gt;0,(IF(OR(EO$5=Data!$F$2,EO$5=Data!$G$2,(IF(COUNTIF(Data!$A$2:$A$939,EO$7),EO$7=(VLOOKUP(EO$7,Data!$A$2:$A$852,1,FALSE)),0))),"H",IF(AND(EO$7&gt;=$E63,EO$7&lt;=$F63),($D63/$G63),0))),IF(AND(EO$7&gt;=$E63,EO$7&lt;=$F63),($D63/$G63),0))</f>
        <v>H</v>
      </c>
      <c r="EP63" s="8" t="s">
        <v>47</v>
      </c>
      <c r="EQ63" s="18">
        <f>SUM(T63:EO63)-D63</f>
        <v>0</v>
      </c>
    </row>
    <row r="64" spans="1:147" ht="30" customHeight="1" thickBot="1">
      <c r="A64" s="371"/>
      <c r="B64" s="372"/>
      <c r="C64" s="372"/>
      <c r="D64" s="364"/>
      <c r="E64" s="351"/>
      <c r="F64" s="351"/>
      <c r="G64" s="349"/>
      <c r="H64" s="364"/>
      <c r="I64" s="365"/>
      <c r="J64" s="351"/>
      <c r="K64" s="351"/>
      <c r="L64" s="351"/>
      <c r="M64" s="349"/>
      <c r="N64" s="349"/>
      <c r="O64" s="364"/>
      <c r="P64" s="365"/>
      <c r="Q64" s="391"/>
      <c r="R64" s="364"/>
      <c r="S64" s="343"/>
      <c r="T64" s="36">
        <f>IF(T$7&gt;$L63,(((IF(Data!$C$2&gt;0,(IF(OR(T$5=Data!$F$2,T$5=Data!$G$2,(IF(COUNTIF(Data!$A$2:$A$939,T$7),T$7=(VLOOKUP(T$7,Data!$A$2:$A$852,1,FALSE)),0))),"H",IF(AND(T$7&gt;=$J63,T$7&lt;=$K63),($D63*(1-$P63)/$N63),0))),IF(AND(T$7&gt;=$J63,T$7&lt;=$K63),(($D63-$O63)/$N63),0))))),(((IF(Data!$C$2&gt;0,(IF(OR(T$5=Data!$F$2,T$5=Data!$G$2,(IF(COUNTIF(Data!$A$2:$A$939,T$7),T$7=(VLOOKUP(T$7,Data!$A$2:$A$852,1,FALSE)),0))),"H",IF(AND(T$7&gt;=$J63,T$7&lt;=$L63),($D63*$P63/$M63),0))),IF(AND(T$7&gt;=$J63,T$7&lt;=$L63),(($D63*$P63)/$M63),0))))))</f>
        <v>0</v>
      </c>
      <c r="U64" s="37">
        <f>IF(U$7&gt;$L63,(((IF(Data!$C$2&gt;0,(IF(OR(U$5=Data!$F$2,U$5=Data!$G$2,(IF(COUNTIF(Data!$A$2:$A$939,U$7),U$7=(VLOOKUP(U$7,Data!$A$2:$A$852,1,FALSE)),0))),"H",IF(AND(U$7&gt;=$J63,U$7&lt;=$K63),($D63*(1-$P63)/$N63),0))),IF(AND(U$7&gt;=$J63,U$7&lt;=$K63),(($D63-$O63)/$N63),0))))),(((IF(Data!$C$2&gt;0,(IF(OR(U$5=Data!$F$2,U$5=Data!$G$2,(IF(COUNTIF(Data!$A$2:$A$939,U$7),U$7=(VLOOKUP(U$7,Data!$A$2:$A$852,1,FALSE)),0))),"H",IF(AND(U$7&gt;=$J63,U$7&lt;=$L63),($D63*$P63/$M63),0))),IF(AND(U$7&gt;=$J63,U$7&lt;=$L63),(($D63*$P63)/$M63),0))))))</f>
        <v>0</v>
      </c>
      <c r="V64" s="37">
        <f>IF(V$7&gt;$L63,(((IF(Data!$C$2&gt;0,(IF(OR(V$5=Data!$F$2,V$5=Data!$G$2,(IF(COUNTIF(Data!$A$2:$A$939,V$7),V$7=(VLOOKUP(V$7,Data!$A$2:$A$852,1,FALSE)),0))),"H",IF(AND(V$7&gt;=$J63,V$7&lt;=$K63),($D63*(1-$P63)/$N63),0))),IF(AND(V$7&gt;=$J63,V$7&lt;=$K63),(($D63-$O63)/$N63),0))))),(((IF(Data!$C$2&gt;0,(IF(OR(V$5=Data!$F$2,V$5=Data!$G$2,(IF(COUNTIF(Data!$A$2:$A$939,V$7),V$7=(VLOOKUP(V$7,Data!$A$2:$A$852,1,FALSE)),0))),"H",IF(AND(V$7&gt;=$J63,V$7&lt;=$L63),($D63*$P63/$M63),0))),IF(AND(V$7&gt;=$J63,V$7&lt;=$L63),(($D63*$P63)/$M63),0))))))</f>
        <v>0</v>
      </c>
      <c r="W64" s="37">
        <f>IF(W$7&gt;$L63,(((IF(Data!$C$2&gt;0,(IF(OR(W$5=Data!$F$2,W$5=Data!$G$2,(IF(COUNTIF(Data!$A$2:$A$939,W$7),W$7=(VLOOKUP(W$7,Data!$A$2:$A$852,1,FALSE)),0))),"H",IF(AND(W$7&gt;=$J63,W$7&lt;=$K63),($D63*(1-$P63)/$N63),0))),IF(AND(W$7&gt;=$J63,W$7&lt;=$K63),(($D63-$O63)/$N63),0))))),(((IF(Data!$C$2&gt;0,(IF(OR(W$5=Data!$F$2,W$5=Data!$G$2,(IF(COUNTIF(Data!$A$2:$A$939,W$7),W$7=(VLOOKUP(W$7,Data!$A$2:$A$852,1,FALSE)),0))),"H",IF(AND(W$7&gt;=$J63,W$7&lt;=$L63),($D63*$P63/$M63),0))),IF(AND(W$7&gt;=$J63,W$7&lt;=$L63),(($D63*$P63)/$M63),0))))))</f>
        <v>0</v>
      </c>
      <c r="X64" s="37">
        <f>IF(X$7&gt;$L63,(((IF(Data!$C$2&gt;0,(IF(OR(X$5=Data!$F$2,X$5=Data!$G$2,(IF(COUNTIF(Data!$A$2:$A$939,X$7),X$7=(VLOOKUP(X$7,Data!$A$2:$A$852,1,FALSE)),0))),"H",IF(AND(X$7&gt;=$J63,X$7&lt;=$K63),($D63*(1-$P63)/$N63),0))),IF(AND(X$7&gt;=$J63,X$7&lt;=$K63),(($D63-$O63)/$N63),0))))),(((IF(Data!$C$2&gt;0,(IF(OR(X$5=Data!$F$2,X$5=Data!$G$2,(IF(COUNTIF(Data!$A$2:$A$939,X$7),X$7=(VLOOKUP(X$7,Data!$A$2:$A$852,1,FALSE)),0))),"H",IF(AND(X$7&gt;=$J63,X$7&lt;=$L63),($D63*$P63/$M63),0))),IF(AND(X$7&gt;=$J63,X$7&lt;=$L63),(($D63*$P63)/$M63),0))))))</f>
        <v>0</v>
      </c>
      <c r="Y64" s="37" t="str">
        <f>IF(Y$7&gt;$L63,(((IF(Data!$C$2&gt;0,(IF(OR(Y$5=Data!$F$2,Y$5=Data!$G$2,(IF(COUNTIF(Data!$A$2:$A$939,Y$7),Y$7=(VLOOKUP(Y$7,Data!$A$2:$A$852,1,FALSE)),0))),"H",IF(AND(Y$7&gt;=$J63,Y$7&lt;=$K63),($D63*(1-$P63)/$N63),0))),IF(AND(Y$7&gt;=$J63,Y$7&lt;=$K63),(($D63-$O63)/$N63),0))))),(((IF(Data!$C$2&gt;0,(IF(OR(Y$5=Data!$F$2,Y$5=Data!$G$2,(IF(COUNTIF(Data!$A$2:$A$939,Y$7),Y$7=(VLOOKUP(Y$7,Data!$A$2:$A$852,1,FALSE)),0))),"H",IF(AND(Y$7&gt;=$J63,Y$7&lt;=$L63),($D63*$P63/$M63),0))),IF(AND(Y$7&gt;=$J63,Y$7&lt;=$L63),(($D63*$P63)/$M63),0))))))</f>
        <v>H</v>
      </c>
      <c r="Z64" s="37" t="str">
        <f>IF(Z$7&gt;$L63,(((IF(Data!$C$2&gt;0,(IF(OR(Z$5=Data!$F$2,Z$5=Data!$G$2,(IF(COUNTIF(Data!$A$2:$A$939,Z$7),Z$7=(VLOOKUP(Z$7,Data!$A$2:$A$852,1,FALSE)),0))),"H",IF(AND(Z$7&gt;=$J63,Z$7&lt;=$K63),($D63*(1-$P63)/$N63),0))),IF(AND(Z$7&gt;=$J63,Z$7&lt;=$K63),(($D63-$O63)/$N63),0))))),(((IF(Data!$C$2&gt;0,(IF(OR(Z$5=Data!$F$2,Z$5=Data!$G$2,(IF(COUNTIF(Data!$A$2:$A$939,Z$7),Z$7=(VLOOKUP(Z$7,Data!$A$2:$A$852,1,FALSE)),0))),"H",IF(AND(Z$7&gt;=$J63,Z$7&lt;=$L63),($D63*$P63/$M63),0))),IF(AND(Z$7&gt;=$J63,Z$7&lt;=$L63),(($D63*$P63)/$M63),0))))))</f>
        <v>H</v>
      </c>
      <c r="AA64" s="37">
        <f>IF(AA$7&gt;$L63,(((IF(Data!$C$2&gt;0,(IF(OR(AA$5=Data!$F$2,AA$5=Data!$G$2,(IF(COUNTIF(Data!$A$2:$A$939,AA$7),AA$7=(VLOOKUP(AA$7,Data!$A$2:$A$852,1,FALSE)),0))),"H",IF(AND(AA$7&gt;=$J63,AA$7&lt;=$K63),($D63*(1-$P63)/$N63),0))),IF(AND(AA$7&gt;=$J63,AA$7&lt;=$K63),(($D63-$O63)/$N63),0))))),(((IF(Data!$C$2&gt;0,(IF(OR(AA$5=Data!$F$2,AA$5=Data!$G$2,(IF(COUNTIF(Data!$A$2:$A$939,AA$7),AA$7=(VLOOKUP(AA$7,Data!$A$2:$A$852,1,FALSE)),0))),"H",IF(AND(AA$7&gt;=$J63,AA$7&lt;=$L63),($D63*$P63/$M63),0))),IF(AND(AA$7&gt;=$J63,AA$7&lt;=$L63),(($D63*$P63)/$M63),0))))))</f>
        <v>0</v>
      </c>
      <c r="AB64" s="37">
        <f>IF(AB$7&gt;$L63,(((IF(Data!$C$2&gt;0,(IF(OR(AB$5=Data!$F$2,AB$5=Data!$G$2,(IF(COUNTIF(Data!$A$2:$A$939,AB$7),AB$7=(VLOOKUP(AB$7,Data!$A$2:$A$852,1,FALSE)),0))),"H",IF(AND(AB$7&gt;=$J63,AB$7&lt;=$K63),($D63*(1-$P63)/$N63),0))),IF(AND(AB$7&gt;=$J63,AB$7&lt;=$K63),(($D63-$O63)/$N63),0))))),(((IF(Data!$C$2&gt;0,(IF(OR(AB$5=Data!$F$2,AB$5=Data!$G$2,(IF(COUNTIF(Data!$A$2:$A$939,AB$7),AB$7=(VLOOKUP(AB$7,Data!$A$2:$A$852,1,FALSE)),0))),"H",IF(AND(AB$7&gt;=$J63,AB$7&lt;=$L63),($D63*$P63/$M63),0))),IF(AND(AB$7&gt;=$J63,AB$7&lt;=$L63),(($D63*$P63)/$M63),0))))))</f>
        <v>0</v>
      </c>
      <c r="AC64" s="37">
        <f>IF(AC$7&gt;$L63,(((IF(Data!$C$2&gt;0,(IF(OR(AC$5=Data!$F$2,AC$5=Data!$G$2,(IF(COUNTIF(Data!$A$2:$A$939,AC$7),AC$7=(VLOOKUP(AC$7,Data!$A$2:$A$852,1,FALSE)),0))),"H",IF(AND(AC$7&gt;=$J63,AC$7&lt;=$K63),($D63*(1-$P63)/$N63),0))),IF(AND(AC$7&gt;=$J63,AC$7&lt;=$K63),(($D63-$O63)/$N63),0))))),(((IF(Data!$C$2&gt;0,(IF(OR(AC$5=Data!$F$2,AC$5=Data!$G$2,(IF(COUNTIF(Data!$A$2:$A$939,AC$7),AC$7=(VLOOKUP(AC$7,Data!$A$2:$A$852,1,FALSE)),0))),"H",IF(AND(AC$7&gt;=$J63,AC$7&lt;=$L63),($D63*$P63/$M63),0))),IF(AND(AC$7&gt;=$J63,AC$7&lt;=$L63),(($D63*$P63)/$M63),0))))))</f>
        <v>0</v>
      </c>
      <c r="AD64" s="37">
        <f>IF(AD$7&gt;$L63,(((IF(Data!$C$2&gt;0,(IF(OR(AD$5=Data!$F$2,AD$5=Data!$G$2,(IF(COUNTIF(Data!$A$2:$A$939,AD$7),AD$7=(VLOOKUP(AD$7,Data!$A$2:$A$852,1,FALSE)),0))),"H",IF(AND(AD$7&gt;=$J63,AD$7&lt;=$K63),($D63*(1-$P63)/$N63),0))),IF(AND(AD$7&gt;=$J63,AD$7&lt;=$K63),(($D63-$O63)/$N63),0))))),(((IF(Data!$C$2&gt;0,(IF(OR(AD$5=Data!$F$2,AD$5=Data!$G$2,(IF(COUNTIF(Data!$A$2:$A$939,AD$7),AD$7=(VLOOKUP(AD$7,Data!$A$2:$A$852,1,FALSE)),0))),"H",IF(AND(AD$7&gt;=$J63,AD$7&lt;=$L63),($D63*$P63/$M63),0))),IF(AND(AD$7&gt;=$J63,AD$7&lt;=$L63),(($D63*$P63)/$M63),0))))))</f>
        <v>0</v>
      </c>
      <c r="AE64" s="37">
        <f>IF(AE$7&gt;$L63,(((IF(Data!$C$2&gt;0,(IF(OR(AE$5=Data!$F$2,AE$5=Data!$G$2,(IF(COUNTIF(Data!$A$2:$A$939,AE$7),AE$7=(VLOOKUP(AE$7,Data!$A$2:$A$852,1,FALSE)),0))),"H",IF(AND(AE$7&gt;=$J63,AE$7&lt;=$K63),($D63*(1-$P63)/$N63),0))),IF(AND(AE$7&gt;=$J63,AE$7&lt;=$K63),(($D63-$O63)/$N63),0))))),(((IF(Data!$C$2&gt;0,(IF(OR(AE$5=Data!$F$2,AE$5=Data!$G$2,(IF(COUNTIF(Data!$A$2:$A$939,AE$7),AE$7=(VLOOKUP(AE$7,Data!$A$2:$A$852,1,FALSE)),0))),"H",IF(AND(AE$7&gt;=$J63,AE$7&lt;=$L63),($D63*$P63/$M63),0))),IF(AND(AE$7&gt;=$J63,AE$7&lt;=$L63),(($D63*$P63)/$M63),0))))))</f>
        <v>0</v>
      </c>
      <c r="AF64" s="37" t="str">
        <f>IF(AF$7&gt;$L63,(((IF(Data!$C$2&gt;0,(IF(OR(AF$5=Data!$F$2,AF$5=Data!$G$2,(IF(COUNTIF(Data!$A$2:$A$939,AF$7),AF$7=(VLOOKUP(AF$7,Data!$A$2:$A$852,1,FALSE)),0))),"H",IF(AND(AF$7&gt;=$J63,AF$7&lt;=$K63),($D63*(1-$P63)/$N63),0))),IF(AND(AF$7&gt;=$J63,AF$7&lt;=$K63),(($D63-$O63)/$N63),0))))),(((IF(Data!$C$2&gt;0,(IF(OR(AF$5=Data!$F$2,AF$5=Data!$G$2,(IF(COUNTIF(Data!$A$2:$A$939,AF$7),AF$7=(VLOOKUP(AF$7,Data!$A$2:$A$852,1,FALSE)),0))),"H",IF(AND(AF$7&gt;=$J63,AF$7&lt;=$L63),($D63*$P63/$M63),0))),IF(AND(AF$7&gt;=$J63,AF$7&lt;=$L63),(($D63*$P63)/$M63),0))))))</f>
        <v>H</v>
      </c>
      <c r="AG64" s="37" t="str">
        <f>IF(AG$7&gt;$L63,(((IF(Data!$C$2&gt;0,(IF(OR(AG$5=Data!$F$2,AG$5=Data!$G$2,(IF(COUNTIF(Data!$A$2:$A$939,AG$7),AG$7=(VLOOKUP(AG$7,Data!$A$2:$A$852,1,FALSE)),0))),"H",IF(AND(AG$7&gt;=$J63,AG$7&lt;=$K63),($D63*(1-$P63)/$N63),0))),IF(AND(AG$7&gt;=$J63,AG$7&lt;=$K63),(($D63-$O63)/$N63),0))))),(((IF(Data!$C$2&gt;0,(IF(OR(AG$5=Data!$F$2,AG$5=Data!$G$2,(IF(COUNTIF(Data!$A$2:$A$939,AG$7),AG$7=(VLOOKUP(AG$7,Data!$A$2:$A$852,1,FALSE)),0))),"H",IF(AND(AG$7&gt;=$J63,AG$7&lt;=$L63),($D63*$P63/$M63),0))),IF(AND(AG$7&gt;=$J63,AG$7&lt;=$L63),(($D63*$P63)/$M63),0))))))</f>
        <v>H</v>
      </c>
      <c r="AH64" s="37">
        <f>IF(AH$7&gt;$L63,(((IF(Data!$C$2&gt;0,(IF(OR(AH$5=Data!$F$2,AH$5=Data!$G$2,(IF(COUNTIF(Data!$A$2:$A$939,AH$7),AH$7=(VLOOKUP(AH$7,Data!$A$2:$A$852,1,FALSE)),0))),"H",IF(AND(AH$7&gt;=$J63,AH$7&lt;=$K63),($D63*(1-$P63)/$N63),0))),IF(AND(AH$7&gt;=$J63,AH$7&lt;=$K63),(($D63-$O63)/$N63),0))))),(((IF(Data!$C$2&gt;0,(IF(OR(AH$5=Data!$F$2,AH$5=Data!$G$2,(IF(COUNTIF(Data!$A$2:$A$939,AH$7),AH$7=(VLOOKUP(AH$7,Data!$A$2:$A$852,1,FALSE)),0))),"H",IF(AND(AH$7&gt;=$J63,AH$7&lt;=$L63),($D63*$P63/$M63),0))),IF(AND(AH$7&gt;=$J63,AH$7&lt;=$L63),(($D63*$P63)/$M63),0))))))</f>
        <v>0</v>
      </c>
      <c r="AI64" s="37">
        <f>IF(AI$7&gt;$L63,(((IF(Data!$C$2&gt;0,(IF(OR(AI$5=Data!$F$2,AI$5=Data!$G$2,(IF(COUNTIF(Data!$A$2:$A$939,AI$7),AI$7=(VLOOKUP(AI$7,Data!$A$2:$A$852,1,FALSE)),0))),"H",IF(AND(AI$7&gt;=$J63,AI$7&lt;=$K63),($D63*(1-$P63)/$N63),0))),IF(AND(AI$7&gt;=$J63,AI$7&lt;=$K63),(($D63-$O63)/$N63),0))))),(((IF(Data!$C$2&gt;0,(IF(OR(AI$5=Data!$F$2,AI$5=Data!$G$2,(IF(COUNTIF(Data!$A$2:$A$939,AI$7),AI$7=(VLOOKUP(AI$7,Data!$A$2:$A$852,1,FALSE)),0))),"H",IF(AND(AI$7&gt;=$J63,AI$7&lt;=$L63),($D63*$P63/$M63),0))),IF(AND(AI$7&gt;=$J63,AI$7&lt;=$L63),(($D63*$P63)/$M63),0))))))</f>
        <v>0</v>
      </c>
      <c r="AJ64" s="37">
        <f>IF(AJ$7&gt;$L63,(((IF(Data!$C$2&gt;0,(IF(OR(AJ$5=Data!$F$2,AJ$5=Data!$G$2,(IF(COUNTIF(Data!$A$2:$A$939,AJ$7),AJ$7=(VLOOKUP(AJ$7,Data!$A$2:$A$852,1,FALSE)),0))),"H",IF(AND(AJ$7&gt;=$J63,AJ$7&lt;=$K63),($D63*(1-$P63)/$N63),0))),IF(AND(AJ$7&gt;=$J63,AJ$7&lt;=$K63),(($D63-$O63)/$N63),0))))),(((IF(Data!$C$2&gt;0,(IF(OR(AJ$5=Data!$F$2,AJ$5=Data!$G$2,(IF(COUNTIF(Data!$A$2:$A$939,AJ$7),AJ$7=(VLOOKUP(AJ$7,Data!$A$2:$A$852,1,FALSE)),0))),"H",IF(AND(AJ$7&gt;=$J63,AJ$7&lt;=$L63),($D63*$P63/$M63),0))),IF(AND(AJ$7&gt;=$J63,AJ$7&lt;=$L63),(($D63*$P63)/$M63),0))))))</f>
        <v>0</v>
      </c>
      <c r="AK64" s="37">
        <f>IF(AK$7&gt;$L63,(((IF(Data!$C$2&gt;0,(IF(OR(AK$5=Data!$F$2,AK$5=Data!$G$2,(IF(COUNTIF(Data!$A$2:$A$939,AK$7),AK$7=(VLOOKUP(AK$7,Data!$A$2:$A$852,1,FALSE)),0))),"H",IF(AND(AK$7&gt;=$J63,AK$7&lt;=$K63),($D63*(1-$P63)/$N63),0))),IF(AND(AK$7&gt;=$J63,AK$7&lt;=$K63),(($D63-$O63)/$N63),0))))),(((IF(Data!$C$2&gt;0,(IF(OR(AK$5=Data!$F$2,AK$5=Data!$G$2,(IF(COUNTIF(Data!$A$2:$A$939,AK$7),AK$7=(VLOOKUP(AK$7,Data!$A$2:$A$852,1,FALSE)),0))),"H",IF(AND(AK$7&gt;=$J63,AK$7&lt;=$L63),($D63*$P63/$M63),0))),IF(AND(AK$7&gt;=$J63,AK$7&lt;=$L63),(($D63*$P63)/$M63),0))))))</f>
        <v>0</v>
      </c>
      <c r="AL64" s="37">
        <f>IF(AL$7&gt;$L63,(((IF(Data!$C$2&gt;0,(IF(OR(AL$5=Data!$F$2,AL$5=Data!$G$2,(IF(COUNTIF(Data!$A$2:$A$939,AL$7),AL$7=(VLOOKUP(AL$7,Data!$A$2:$A$852,1,FALSE)),0))),"H",IF(AND(AL$7&gt;=$J63,AL$7&lt;=$K63),($D63*(1-$P63)/$N63),0))),IF(AND(AL$7&gt;=$J63,AL$7&lt;=$K63),(($D63-$O63)/$N63),0))))),(((IF(Data!$C$2&gt;0,(IF(OR(AL$5=Data!$F$2,AL$5=Data!$G$2,(IF(COUNTIF(Data!$A$2:$A$939,AL$7),AL$7=(VLOOKUP(AL$7,Data!$A$2:$A$852,1,FALSE)),0))),"H",IF(AND(AL$7&gt;=$J63,AL$7&lt;=$L63),($D63*$P63/$M63),0))),IF(AND(AL$7&gt;=$J63,AL$7&lt;=$L63),(($D63*$P63)/$M63),0))))))</f>
        <v>0</v>
      </c>
      <c r="AM64" s="37" t="str">
        <f>IF(AM$7&gt;$L63,(((IF(Data!$C$2&gt;0,(IF(OR(AM$5=Data!$F$2,AM$5=Data!$G$2,(IF(COUNTIF(Data!$A$2:$A$939,AM$7),AM$7=(VLOOKUP(AM$7,Data!$A$2:$A$852,1,FALSE)),0))),"H",IF(AND(AM$7&gt;=$J63,AM$7&lt;=$K63),($D63*(1-$P63)/$N63),0))),IF(AND(AM$7&gt;=$J63,AM$7&lt;=$K63),(($D63-$O63)/$N63),0))))),(((IF(Data!$C$2&gt;0,(IF(OR(AM$5=Data!$F$2,AM$5=Data!$G$2,(IF(COUNTIF(Data!$A$2:$A$939,AM$7),AM$7=(VLOOKUP(AM$7,Data!$A$2:$A$852,1,FALSE)),0))),"H",IF(AND(AM$7&gt;=$J63,AM$7&lt;=$L63),($D63*$P63/$M63),0))),IF(AND(AM$7&gt;=$J63,AM$7&lt;=$L63),(($D63*$P63)/$M63),0))))))</f>
        <v>H</v>
      </c>
      <c r="AN64" s="37" t="str">
        <f>IF(AN$7&gt;$L63,(((IF(Data!$C$2&gt;0,(IF(OR(AN$5=Data!$F$2,AN$5=Data!$G$2,(IF(COUNTIF(Data!$A$2:$A$939,AN$7),AN$7=(VLOOKUP(AN$7,Data!$A$2:$A$852,1,FALSE)),0))),"H",IF(AND(AN$7&gt;=$J63,AN$7&lt;=$K63),($D63*(1-$P63)/$N63),0))),IF(AND(AN$7&gt;=$J63,AN$7&lt;=$K63),(($D63-$O63)/$N63),0))))),(((IF(Data!$C$2&gt;0,(IF(OR(AN$5=Data!$F$2,AN$5=Data!$G$2,(IF(COUNTIF(Data!$A$2:$A$939,AN$7),AN$7=(VLOOKUP(AN$7,Data!$A$2:$A$852,1,FALSE)),0))),"H",IF(AND(AN$7&gt;=$J63,AN$7&lt;=$L63),($D63*$P63/$M63),0))),IF(AND(AN$7&gt;=$J63,AN$7&lt;=$L63),(($D63*$P63)/$M63),0))))))</f>
        <v>H</v>
      </c>
      <c r="AO64" s="37">
        <f>IF(AO$7&gt;$L63,(((IF(Data!$C$2&gt;0,(IF(OR(AO$5=Data!$F$2,AO$5=Data!$G$2,(IF(COUNTIF(Data!$A$2:$A$939,AO$7),AO$7=(VLOOKUP(AO$7,Data!$A$2:$A$852,1,FALSE)),0))),"H",IF(AND(AO$7&gt;=$J63,AO$7&lt;=$K63),($D63*(1-$P63)/$N63),0))),IF(AND(AO$7&gt;=$J63,AO$7&lt;=$K63),(($D63-$O63)/$N63),0))))),(((IF(Data!$C$2&gt;0,(IF(OR(AO$5=Data!$F$2,AO$5=Data!$G$2,(IF(COUNTIF(Data!$A$2:$A$939,AO$7),AO$7=(VLOOKUP(AO$7,Data!$A$2:$A$852,1,FALSE)),0))),"H",IF(AND(AO$7&gt;=$J63,AO$7&lt;=$L63),($D63*$P63/$M63),0))),IF(AND(AO$7&gt;=$J63,AO$7&lt;=$L63),(($D63*$P63)/$M63),0))))))</f>
        <v>0</v>
      </c>
      <c r="AP64" s="37">
        <f>IF(AP$7&gt;$L63,(((IF(Data!$C$2&gt;0,(IF(OR(AP$5=Data!$F$2,AP$5=Data!$G$2,(IF(COUNTIF(Data!$A$2:$A$939,AP$7),AP$7=(VLOOKUP(AP$7,Data!$A$2:$A$852,1,FALSE)),0))),"H",IF(AND(AP$7&gt;=$J63,AP$7&lt;=$K63),($D63*(1-$P63)/$N63),0))),IF(AND(AP$7&gt;=$J63,AP$7&lt;=$K63),(($D63-$O63)/$N63),0))))),(((IF(Data!$C$2&gt;0,(IF(OR(AP$5=Data!$F$2,AP$5=Data!$G$2,(IF(COUNTIF(Data!$A$2:$A$939,AP$7),AP$7=(VLOOKUP(AP$7,Data!$A$2:$A$852,1,FALSE)),0))),"H",IF(AND(AP$7&gt;=$J63,AP$7&lt;=$L63),($D63*$P63/$M63),0))),IF(AND(AP$7&gt;=$J63,AP$7&lt;=$L63),(($D63*$P63)/$M63),0))))))</f>
        <v>0</v>
      </c>
      <c r="AQ64" s="37">
        <f>IF(AQ$7&gt;$L63,(((IF(Data!$C$2&gt;0,(IF(OR(AQ$5=Data!$F$2,AQ$5=Data!$G$2,(IF(COUNTIF(Data!$A$2:$A$939,AQ$7),AQ$7=(VLOOKUP(AQ$7,Data!$A$2:$A$852,1,FALSE)),0))),"H",IF(AND(AQ$7&gt;=$J63,AQ$7&lt;=$K63),($D63*(1-$P63)/$N63),0))),IF(AND(AQ$7&gt;=$J63,AQ$7&lt;=$K63),(($D63-$O63)/$N63),0))))),(((IF(Data!$C$2&gt;0,(IF(OR(AQ$5=Data!$F$2,AQ$5=Data!$G$2,(IF(COUNTIF(Data!$A$2:$A$939,AQ$7),AQ$7=(VLOOKUP(AQ$7,Data!$A$2:$A$852,1,FALSE)),0))),"H",IF(AND(AQ$7&gt;=$J63,AQ$7&lt;=$L63),($D63*$P63/$M63),0))),IF(AND(AQ$7&gt;=$J63,AQ$7&lt;=$L63),(($D63*$P63)/$M63),0))))))</f>
        <v>0</v>
      </c>
      <c r="AR64" s="37">
        <f>IF(AR$7&gt;$L63,(((IF(Data!$C$2&gt;0,(IF(OR(AR$5=Data!$F$2,AR$5=Data!$G$2,(IF(COUNTIF(Data!$A$2:$A$939,AR$7),AR$7=(VLOOKUP(AR$7,Data!$A$2:$A$852,1,FALSE)),0))),"H",IF(AND(AR$7&gt;=$J63,AR$7&lt;=$K63),($D63*(1-$P63)/$N63),0))),IF(AND(AR$7&gt;=$J63,AR$7&lt;=$K63),(($D63-$O63)/$N63),0))))),(((IF(Data!$C$2&gt;0,(IF(OR(AR$5=Data!$F$2,AR$5=Data!$G$2,(IF(COUNTIF(Data!$A$2:$A$939,AR$7),AR$7=(VLOOKUP(AR$7,Data!$A$2:$A$852,1,FALSE)),0))),"H",IF(AND(AR$7&gt;=$J63,AR$7&lt;=$L63),($D63*$P63/$M63),0))),IF(AND(AR$7&gt;=$J63,AR$7&lt;=$L63),(($D63*$P63)/$M63),0))))))</f>
        <v>0</v>
      </c>
      <c r="AS64" s="37">
        <f>IF(AS$7&gt;$L63,(((IF(Data!$C$2&gt;0,(IF(OR(AS$5=Data!$F$2,AS$5=Data!$G$2,(IF(COUNTIF(Data!$A$2:$A$939,AS$7),AS$7=(VLOOKUP(AS$7,Data!$A$2:$A$852,1,FALSE)),0))),"H",IF(AND(AS$7&gt;=$J63,AS$7&lt;=$K63),($D63*(1-$P63)/$N63),0))),IF(AND(AS$7&gt;=$J63,AS$7&lt;=$K63),(($D63-$O63)/$N63),0))))),(((IF(Data!$C$2&gt;0,(IF(OR(AS$5=Data!$F$2,AS$5=Data!$G$2,(IF(COUNTIF(Data!$A$2:$A$939,AS$7),AS$7=(VLOOKUP(AS$7,Data!$A$2:$A$852,1,FALSE)),0))),"H",IF(AND(AS$7&gt;=$J63,AS$7&lt;=$L63),($D63*$P63/$M63),0))),IF(AND(AS$7&gt;=$J63,AS$7&lt;=$L63),(($D63*$P63)/$M63),0))))))</f>
        <v>0</v>
      </c>
      <c r="AT64" s="37" t="str">
        <f>IF(AT$7&gt;$L63,(((IF(Data!$C$2&gt;0,(IF(OR(AT$5=Data!$F$2,AT$5=Data!$G$2,(IF(COUNTIF(Data!$A$2:$A$939,AT$7),AT$7=(VLOOKUP(AT$7,Data!$A$2:$A$852,1,FALSE)),0))),"H",IF(AND(AT$7&gt;=$J63,AT$7&lt;=$K63),($D63*(1-$P63)/$N63),0))),IF(AND(AT$7&gt;=$J63,AT$7&lt;=$K63),(($D63-$O63)/$N63),0))))),(((IF(Data!$C$2&gt;0,(IF(OR(AT$5=Data!$F$2,AT$5=Data!$G$2,(IF(COUNTIF(Data!$A$2:$A$939,AT$7),AT$7=(VLOOKUP(AT$7,Data!$A$2:$A$852,1,FALSE)),0))),"H",IF(AND(AT$7&gt;=$J63,AT$7&lt;=$L63),($D63*$P63/$M63),0))),IF(AND(AT$7&gt;=$J63,AT$7&lt;=$L63),(($D63*$P63)/$M63),0))))))</f>
        <v>H</v>
      </c>
      <c r="AU64" s="37" t="str">
        <f>IF(AU$7&gt;$L63,(((IF(Data!$C$2&gt;0,(IF(OR(AU$5=Data!$F$2,AU$5=Data!$G$2,(IF(COUNTIF(Data!$A$2:$A$939,AU$7),AU$7=(VLOOKUP(AU$7,Data!$A$2:$A$852,1,FALSE)),0))),"H",IF(AND(AU$7&gt;=$J63,AU$7&lt;=$K63),($D63*(1-$P63)/$N63),0))),IF(AND(AU$7&gt;=$J63,AU$7&lt;=$K63),(($D63-$O63)/$N63),0))))),(((IF(Data!$C$2&gt;0,(IF(OR(AU$5=Data!$F$2,AU$5=Data!$G$2,(IF(COUNTIF(Data!$A$2:$A$939,AU$7),AU$7=(VLOOKUP(AU$7,Data!$A$2:$A$852,1,FALSE)),0))),"H",IF(AND(AU$7&gt;=$J63,AU$7&lt;=$L63),($D63*$P63/$M63),0))),IF(AND(AU$7&gt;=$J63,AU$7&lt;=$L63),(($D63*$P63)/$M63),0))))))</f>
        <v>H</v>
      </c>
      <c r="AV64" s="37">
        <f>IF(AV$7&gt;$L63,(((IF(Data!$C$2&gt;0,(IF(OR(AV$5=Data!$F$2,AV$5=Data!$G$2,(IF(COUNTIF(Data!$A$2:$A$939,AV$7),AV$7=(VLOOKUP(AV$7,Data!$A$2:$A$852,1,FALSE)),0))),"H",IF(AND(AV$7&gt;=$J63,AV$7&lt;=$K63),($D63*(1-$P63)/$N63),0))),IF(AND(AV$7&gt;=$J63,AV$7&lt;=$K63),(($D63-$O63)/$N63),0))))),(((IF(Data!$C$2&gt;0,(IF(OR(AV$5=Data!$F$2,AV$5=Data!$G$2,(IF(COUNTIF(Data!$A$2:$A$939,AV$7),AV$7=(VLOOKUP(AV$7,Data!$A$2:$A$852,1,FALSE)),0))),"H",IF(AND(AV$7&gt;=$J63,AV$7&lt;=$L63),($D63*$P63/$M63),0))),IF(AND(AV$7&gt;=$J63,AV$7&lt;=$L63),(($D63*$P63)/$M63),0))))))</f>
        <v>0</v>
      </c>
      <c r="AW64" s="37">
        <f>IF(AW$7&gt;$L63,(((IF(Data!$C$2&gt;0,(IF(OR(AW$5=Data!$F$2,AW$5=Data!$G$2,(IF(COUNTIF(Data!$A$2:$A$939,AW$7),AW$7=(VLOOKUP(AW$7,Data!$A$2:$A$852,1,FALSE)),0))),"H",IF(AND(AW$7&gt;=$J63,AW$7&lt;=$K63),($D63*(1-$P63)/$N63),0))),IF(AND(AW$7&gt;=$J63,AW$7&lt;=$K63),(($D63-$O63)/$N63),0))))),(((IF(Data!$C$2&gt;0,(IF(OR(AW$5=Data!$F$2,AW$5=Data!$G$2,(IF(COUNTIF(Data!$A$2:$A$939,AW$7),AW$7=(VLOOKUP(AW$7,Data!$A$2:$A$852,1,FALSE)),0))),"H",IF(AND(AW$7&gt;=$J63,AW$7&lt;=$L63),($D63*$P63/$M63),0))),IF(AND(AW$7&gt;=$J63,AW$7&lt;=$L63),(($D63*$P63)/$M63),0))))))</f>
        <v>0</v>
      </c>
      <c r="AX64" s="37">
        <f>IF(AX$7&gt;$L63,(((IF(Data!$C$2&gt;0,(IF(OR(AX$5=Data!$F$2,AX$5=Data!$G$2,(IF(COUNTIF(Data!$A$2:$A$939,AX$7),AX$7=(VLOOKUP(AX$7,Data!$A$2:$A$852,1,FALSE)),0))),"H",IF(AND(AX$7&gt;=$J63,AX$7&lt;=$K63),($D63*(1-$P63)/$N63),0))),IF(AND(AX$7&gt;=$J63,AX$7&lt;=$K63),(($D63-$O63)/$N63),0))))),(((IF(Data!$C$2&gt;0,(IF(OR(AX$5=Data!$F$2,AX$5=Data!$G$2,(IF(COUNTIF(Data!$A$2:$A$939,AX$7),AX$7=(VLOOKUP(AX$7,Data!$A$2:$A$852,1,FALSE)),0))),"H",IF(AND(AX$7&gt;=$J63,AX$7&lt;=$L63),($D63*$P63/$M63),0))),IF(AND(AX$7&gt;=$J63,AX$7&lt;=$L63),(($D63*$P63)/$M63),0))))))</f>
        <v>0</v>
      </c>
      <c r="AY64" s="37">
        <f>IF(AY$7&gt;$L63,(((IF(Data!$C$2&gt;0,(IF(OR(AY$5=Data!$F$2,AY$5=Data!$G$2,(IF(COUNTIF(Data!$A$2:$A$939,AY$7),AY$7=(VLOOKUP(AY$7,Data!$A$2:$A$852,1,FALSE)),0))),"H",IF(AND(AY$7&gt;=$J63,AY$7&lt;=$K63),($D63*(1-$P63)/$N63),0))),IF(AND(AY$7&gt;=$J63,AY$7&lt;=$K63),(($D63-$O63)/$N63),0))))),(((IF(Data!$C$2&gt;0,(IF(OR(AY$5=Data!$F$2,AY$5=Data!$G$2,(IF(COUNTIF(Data!$A$2:$A$939,AY$7),AY$7=(VLOOKUP(AY$7,Data!$A$2:$A$852,1,FALSE)),0))),"H",IF(AND(AY$7&gt;=$J63,AY$7&lt;=$L63),($D63*$P63/$M63),0))),IF(AND(AY$7&gt;=$J63,AY$7&lt;=$L63),(($D63*$P63)/$M63),0))))))</f>
        <v>0</v>
      </c>
      <c r="AZ64" s="37">
        <f>IF(AZ$7&gt;$L63,(((IF(Data!$C$2&gt;0,(IF(OR(AZ$5=Data!$F$2,AZ$5=Data!$G$2,(IF(COUNTIF(Data!$A$2:$A$939,AZ$7),AZ$7=(VLOOKUP(AZ$7,Data!$A$2:$A$852,1,FALSE)),0))),"H",IF(AND(AZ$7&gt;=$J63,AZ$7&lt;=$K63),($D63*(1-$P63)/$N63),0))),IF(AND(AZ$7&gt;=$J63,AZ$7&lt;=$K63),(($D63-$O63)/$N63),0))))),(((IF(Data!$C$2&gt;0,(IF(OR(AZ$5=Data!$F$2,AZ$5=Data!$G$2,(IF(COUNTIF(Data!$A$2:$A$939,AZ$7),AZ$7=(VLOOKUP(AZ$7,Data!$A$2:$A$852,1,FALSE)),0))),"H",IF(AND(AZ$7&gt;=$J63,AZ$7&lt;=$L63),($D63*$P63/$M63),0))),IF(AND(AZ$7&gt;=$J63,AZ$7&lt;=$L63),(($D63*$P63)/$M63),0))))))</f>
        <v>0</v>
      </c>
      <c r="BA64" s="37" t="str">
        <f>IF(BA$7&gt;$L63,(((IF(Data!$C$2&gt;0,(IF(OR(BA$5=Data!$F$2,BA$5=Data!$G$2,(IF(COUNTIF(Data!$A$2:$A$939,BA$7),BA$7=(VLOOKUP(BA$7,Data!$A$2:$A$852,1,FALSE)),0))),"H",IF(AND(BA$7&gt;=$J63,BA$7&lt;=$K63),($D63*(1-$P63)/$N63),0))),IF(AND(BA$7&gt;=$J63,BA$7&lt;=$K63),(($D63-$O63)/$N63),0))))),(((IF(Data!$C$2&gt;0,(IF(OR(BA$5=Data!$F$2,BA$5=Data!$G$2,(IF(COUNTIF(Data!$A$2:$A$939,BA$7),BA$7=(VLOOKUP(BA$7,Data!$A$2:$A$852,1,FALSE)),0))),"H",IF(AND(BA$7&gt;=$J63,BA$7&lt;=$L63),($D63*$P63/$M63),0))),IF(AND(BA$7&gt;=$J63,BA$7&lt;=$L63),(($D63*$P63)/$M63),0))))))</f>
        <v>H</v>
      </c>
      <c r="BB64" s="37" t="str">
        <f>IF(BB$7&gt;$L63,(((IF(Data!$C$2&gt;0,(IF(OR(BB$5=Data!$F$2,BB$5=Data!$G$2,(IF(COUNTIF(Data!$A$2:$A$939,BB$7),BB$7=(VLOOKUP(BB$7,Data!$A$2:$A$852,1,FALSE)),0))),"H",IF(AND(BB$7&gt;=$J63,BB$7&lt;=$K63),($D63*(1-$P63)/$N63),0))),IF(AND(BB$7&gt;=$J63,BB$7&lt;=$K63),(($D63-$O63)/$N63),0))))),(((IF(Data!$C$2&gt;0,(IF(OR(BB$5=Data!$F$2,BB$5=Data!$G$2,(IF(COUNTIF(Data!$A$2:$A$939,BB$7),BB$7=(VLOOKUP(BB$7,Data!$A$2:$A$852,1,FALSE)),0))),"H",IF(AND(BB$7&gt;=$J63,BB$7&lt;=$L63),($D63*$P63/$M63),0))),IF(AND(BB$7&gt;=$J63,BB$7&lt;=$L63),(($D63*$P63)/$M63),0))))))</f>
        <v>H</v>
      </c>
      <c r="BC64" s="37">
        <f>IF(BC$7&gt;$L63,(((IF(Data!$C$2&gt;0,(IF(OR(BC$5=Data!$F$2,BC$5=Data!$G$2,(IF(COUNTIF(Data!$A$2:$A$939,BC$7),BC$7=(VLOOKUP(BC$7,Data!$A$2:$A$852,1,FALSE)),0))),"H",IF(AND(BC$7&gt;=$J63,BC$7&lt;=$K63),($D63*(1-$P63)/$N63),0))),IF(AND(BC$7&gt;=$J63,BC$7&lt;=$K63),(($D63-$O63)/$N63),0))))),(((IF(Data!$C$2&gt;0,(IF(OR(BC$5=Data!$F$2,BC$5=Data!$G$2,(IF(COUNTIF(Data!$A$2:$A$939,BC$7),BC$7=(VLOOKUP(BC$7,Data!$A$2:$A$852,1,FALSE)),0))),"H",IF(AND(BC$7&gt;=$J63,BC$7&lt;=$L63),($D63*$P63/$M63),0))),IF(AND(BC$7&gt;=$J63,BC$7&lt;=$L63),(($D63*$P63)/$M63),0))))))</f>
        <v>0</v>
      </c>
      <c r="BD64" s="37">
        <f>IF(BD$7&gt;$L63,(((IF(Data!$C$2&gt;0,(IF(OR(BD$5=Data!$F$2,BD$5=Data!$G$2,(IF(COUNTIF(Data!$A$2:$A$939,BD$7),BD$7=(VLOOKUP(BD$7,Data!$A$2:$A$852,1,FALSE)),0))),"H",IF(AND(BD$7&gt;=$J63,BD$7&lt;=$K63),($D63*(1-$P63)/$N63),0))),IF(AND(BD$7&gt;=$J63,BD$7&lt;=$K63),(($D63-$O63)/$N63),0))))),(((IF(Data!$C$2&gt;0,(IF(OR(BD$5=Data!$F$2,BD$5=Data!$G$2,(IF(COUNTIF(Data!$A$2:$A$939,BD$7),BD$7=(VLOOKUP(BD$7,Data!$A$2:$A$852,1,FALSE)),0))),"H",IF(AND(BD$7&gt;=$J63,BD$7&lt;=$L63),($D63*$P63/$M63),0))),IF(AND(BD$7&gt;=$J63,BD$7&lt;=$L63),(($D63*$P63)/$M63),0))))))</f>
        <v>0</v>
      </c>
      <c r="BE64" s="37">
        <f>IF(BE$7&gt;$L63,(((IF(Data!$C$2&gt;0,(IF(OR(BE$5=Data!$F$2,BE$5=Data!$G$2,(IF(COUNTIF(Data!$A$2:$A$939,BE$7),BE$7=(VLOOKUP(BE$7,Data!$A$2:$A$852,1,FALSE)),0))),"H",IF(AND(BE$7&gt;=$J63,BE$7&lt;=$K63),($D63*(1-$P63)/$N63),0))),IF(AND(BE$7&gt;=$J63,BE$7&lt;=$K63),(($D63-$O63)/$N63),0))))),(((IF(Data!$C$2&gt;0,(IF(OR(BE$5=Data!$F$2,BE$5=Data!$G$2,(IF(COUNTIF(Data!$A$2:$A$939,BE$7),BE$7=(VLOOKUP(BE$7,Data!$A$2:$A$852,1,FALSE)),0))),"H",IF(AND(BE$7&gt;=$J63,BE$7&lt;=$L63),($D63*$P63/$M63),0))),IF(AND(BE$7&gt;=$J63,BE$7&lt;=$L63),(($D63*$P63)/$M63),0))))))</f>
        <v>0</v>
      </c>
      <c r="BF64" s="37">
        <f>IF(BF$7&gt;$L63,(((IF(Data!$C$2&gt;0,(IF(OR(BF$5=Data!$F$2,BF$5=Data!$G$2,(IF(COUNTIF(Data!$A$2:$A$939,BF$7),BF$7=(VLOOKUP(BF$7,Data!$A$2:$A$852,1,FALSE)),0))),"H",IF(AND(BF$7&gt;=$J63,BF$7&lt;=$K63),($D63*(1-$P63)/$N63),0))),IF(AND(BF$7&gt;=$J63,BF$7&lt;=$K63),(($D63-$O63)/$N63),0))))),(((IF(Data!$C$2&gt;0,(IF(OR(BF$5=Data!$F$2,BF$5=Data!$G$2,(IF(COUNTIF(Data!$A$2:$A$939,BF$7),BF$7=(VLOOKUP(BF$7,Data!$A$2:$A$852,1,FALSE)),0))),"H",IF(AND(BF$7&gt;=$J63,BF$7&lt;=$L63),($D63*$P63/$M63),0))),IF(AND(BF$7&gt;=$J63,BF$7&lt;=$L63),(($D63*$P63)/$M63),0))))))</f>
        <v>0</v>
      </c>
      <c r="BG64" s="37">
        <f>IF(BG$7&gt;$L63,(((IF(Data!$C$2&gt;0,(IF(OR(BG$5=Data!$F$2,BG$5=Data!$G$2,(IF(COUNTIF(Data!$A$2:$A$939,BG$7),BG$7=(VLOOKUP(BG$7,Data!$A$2:$A$852,1,FALSE)),0))),"H",IF(AND(BG$7&gt;=$J63,BG$7&lt;=$K63),($D63*(1-$P63)/$N63),0))),IF(AND(BG$7&gt;=$J63,BG$7&lt;=$K63),(($D63-$O63)/$N63),0))))),(((IF(Data!$C$2&gt;0,(IF(OR(BG$5=Data!$F$2,BG$5=Data!$G$2,(IF(COUNTIF(Data!$A$2:$A$939,BG$7),BG$7=(VLOOKUP(BG$7,Data!$A$2:$A$852,1,FALSE)),0))),"H",IF(AND(BG$7&gt;=$J63,BG$7&lt;=$L63),($D63*$P63/$M63),0))),IF(AND(BG$7&gt;=$J63,BG$7&lt;=$L63),(($D63*$P63)/$M63),0))))))</f>
        <v>0</v>
      </c>
      <c r="BH64" s="37" t="str">
        <f>IF(BH$7&gt;$L63,(((IF(Data!$C$2&gt;0,(IF(OR(BH$5=Data!$F$2,BH$5=Data!$G$2,(IF(COUNTIF(Data!$A$2:$A$939,BH$7),BH$7=(VLOOKUP(BH$7,Data!$A$2:$A$852,1,FALSE)),0))),"H",IF(AND(BH$7&gt;=$J63,BH$7&lt;=$K63),($D63*(1-$P63)/$N63),0))),IF(AND(BH$7&gt;=$J63,BH$7&lt;=$K63),(($D63-$O63)/$N63),0))))),(((IF(Data!$C$2&gt;0,(IF(OR(BH$5=Data!$F$2,BH$5=Data!$G$2,(IF(COUNTIF(Data!$A$2:$A$939,BH$7),BH$7=(VLOOKUP(BH$7,Data!$A$2:$A$852,1,FALSE)),0))),"H",IF(AND(BH$7&gt;=$J63,BH$7&lt;=$L63),($D63*$P63/$M63),0))),IF(AND(BH$7&gt;=$J63,BH$7&lt;=$L63),(($D63*$P63)/$M63),0))))))</f>
        <v>H</v>
      </c>
      <c r="BI64" s="37" t="str">
        <f>IF(BI$7&gt;$L63,(((IF(Data!$C$2&gt;0,(IF(OR(BI$5=Data!$F$2,BI$5=Data!$G$2,(IF(COUNTIF(Data!$A$2:$A$939,BI$7),BI$7=(VLOOKUP(BI$7,Data!$A$2:$A$852,1,FALSE)),0))),"H",IF(AND(BI$7&gt;=$J63,BI$7&lt;=$K63),($D63*(1-$P63)/$N63),0))),IF(AND(BI$7&gt;=$J63,BI$7&lt;=$K63),(($D63-$O63)/$N63),0))))),(((IF(Data!$C$2&gt;0,(IF(OR(BI$5=Data!$F$2,BI$5=Data!$G$2,(IF(COUNTIF(Data!$A$2:$A$939,BI$7),BI$7=(VLOOKUP(BI$7,Data!$A$2:$A$852,1,FALSE)),0))),"H",IF(AND(BI$7&gt;=$J63,BI$7&lt;=$L63),($D63*$P63/$M63),0))),IF(AND(BI$7&gt;=$J63,BI$7&lt;=$L63),(($D63*$P63)/$M63),0))))))</f>
        <v>H</v>
      </c>
      <c r="BJ64" s="37">
        <f>IF(BJ$7&gt;$L63,(((IF(Data!$C$2&gt;0,(IF(OR(BJ$5=Data!$F$2,BJ$5=Data!$G$2,(IF(COUNTIF(Data!$A$2:$A$939,BJ$7),BJ$7=(VLOOKUP(BJ$7,Data!$A$2:$A$852,1,FALSE)),0))),"H",IF(AND(BJ$7&gt;=$J63,BJ$7&lt;=$K63),($D63*(1-$P63)/$N63),0))),IF(AND(BJ$7&gt;=$J63,BJ$7&lt;=$K63),(($D63-$O63)/$N63),0))))),(((IF(Data!$C$2&gt;0,(IF(OR(BJ$5=Data!$F$2,BJ$5=Data!$G$2,(IF(COUNTIF(Data!$A$2:$A$939,BJ$7),BJ$7=(VLOOKUP(BJ$7,Data!$A$2:$A$852,1,FALSE)),0))),"H",IF(AND(BJ$7&gt;=$J63,BJ$7&lt;=$L63),($D63*$P63/$M63),0))),IF(AND(BJ$7&gt;=$J63,BJ$7&lt;=$L63),(($D63*$P63)/$M63),0))))))</f>
        <v>0</v>
      </c>
      <c r="BK64" s="37">
        <f>IF(BK$7&gt;$L63,(((IF(Data!$C$2&gt;0,(IF(OR(BK$5=Data!$F$2,BK$5=Data!$G$2,(IF(COUNTIF(Data!$A$2:$A$939,BK$7),BK$7=(VLOOKUP(BK$7,Data!$A$2:$A$852,1,FALSE)),0))),"H",IF(AND(BK$7&gt;=$J63,BK$7&lt;=$K63),($D63*(1-$P63)/$N63),0))),IF(AND(BK$7&gt;=$J63,BK$7&lt;=$K63),(($D63-$O63)/$N63),0))))),(((IF(Data!$C$2&gt;0,(IF(OR(BK$5=Data!$F$2,BK$5=Data!$G$2,(IF(COUNTIF(Data!$A$2:$A$939,BK$7),BK$7=(VLOOKUP(BK$7,Data!$A$2:$A$852,1,FALSE)),0))),"H",IF(AND(BK$7&gt;=$J63,BK$7&lt;=$L63),($D63*$P63/$M63),0))),IF(AND(BK$7&gt;=$J63,BK$7&lt;=$L63),(($D63*$P63)/$M63),0))))))</f>
        <v>0</v>
      </c>
      <c r="BL64" s="37">
        <f>IF(BL$7&gt;$L63,(((IF(Data!$C$2&gt;0,(IF(OR(BL$5=Data!$F$2,BL$5=Data!$G$2,(IF(COUNTIF(Data!$A$2:$A$939,BL$7),BL$7=(VLOOKUP(BL$7,Data!$A$2:$A$852,1,FALSE)),0))),"H",IF(AND(BL$7&gt;=$J63,BL$7&lt;=$K63),($D63*(1-$P63)/$N63),0))),IF(AND(BL$7&gt;=$J63,BL$7&lt;=$K63),(($D63-$O63)/$N63),0))))),(((IF(Data!$C$2&gt;0,(IF(OR(BL$5=Data!$F$2,BL$5=Data!$G$2,(IF(COUNTIF(Data!$A$2:$A$939,BL$7),BL$7=(VLOOKUP(BL$7,Data!$A$2:$A$852,1,FALSE)),0))),"H",IF(AND(BL$7&gt;=$J63,BL$7&lt;=$L63),($D63*$P63/$M63),0))),IF(AND(BL$7&gt;=$J63,BL$7&lt;=$L63),(($D63*$P63)/$M63),0))))))</f>
        <v>0</v>
      </c>
      <c r="BM64" s="37">
        <f>IF(BM$7&gt;$L63,(((IF(Data!$C$2&gt;0,(IF(OR(BM$5=Data!$F$2,BM$5=Data!$G$2,(IF(COUNTIF(Data!$A$2:$A$939,BM$7),BM$7=(VLOOKUP(BM$7,Data!$A$2:$A$852,1,FALSE)),0))),"H",IF(AND(BM$7&gt;=$J63,BM$7&lt;=$K63),($D63*(1-$P63)/$N63),0))),IF(AND(BM$7&gt;=$J63,BM$7&lt;=$K63),(($D63-$O63)/$N63),0))))),(((IF(Data!$C$2&gt;0,(IF(OR(BM$5=Data!$F$2,BM$5=Data!$G$2,(IF(COUNTIF(Data!$A$2:$A$939,BM$7),BM$7=(VLOOKUP(BM$7,Data!$A$2:$A$852,1,FALSE)),0))),"H",IF(AND(BM$7&gt;=$J63,BM$7&lt;=$L63),($D63*$P63/$M63),0))),IF(AND(BM$7&gt;=$J63,BM$7&lt;=$L63),(($D63*$P63)/$M63),0))))))</f>
        <v>0</v>
      </c>
      <c r="BN64" s="37">
        <f>IF(BN$7&gt;$L63,(((IF(Data!$C$2&gt;0,(IF(OR(BN$5=Data!$F$2,BN$5=Data!$G$2,(IF(COUNTIF(Data!$A$2:$A$939,BN$7),BN$7=(VLOOKUP(BN$7,Data!$A$2:$A$852,1,FALSE)),0))),"H",IF(AND(BN$7&gt;=$J63,BN$7&lt;=$K63),($D63*(1-$P63)/$N63),0))),IF(AND(BN$7&gt;=$J63,BN$7&lt;=$K63),(($D63-$O63)/$N63),0))))),(((IF(Data!$C$2&gt;0,(IF(OR(BN$5=Data!$F$2,BN$5=Data!$G$2,(IF(COUNTIF(Data!$A$2:$A$939,BN$7),BN$7=(VLOOKUP(BN$7,Data!$A$2:$A$852,1,FALSE)),0))),"H",IF(AND(BN$7&gt;=$J63,BN$7&lt;=$L63),($D63*$P63/$M63),0))),IF(AND(BN$7&gt;=$J63,BN$7&lt;=$L63),(($D63*$P63)/$M63),0))))))</f>
        <v>0</v>
      </c>
      <c r="BO64" s="37" t="str">
        <f>IF(BO$7&gt;$L63,(((IF(Data!$C$2&gt;0,(IF(OR(BO$5=Data!$F$2,BO$5=Data!$G$2,(IF(COUNTIF(Data!$A$2:$A$939,BO$7),BO$7=(VLOOKUP(BO$7,Data!$A$2:$A$852,1,FALSE)),0))),"H",IF(AND(BO$7&gt;=$J63,BO$7&lt;=$K63),($D63*(1-$P63)/$N63),0))),IF(AND(BO$7&gt;=$J63,BO$7&lt;=$K63),(($D63-$O63)/$N63),0))))),(((IF(Data!$C$2&gt;0,(IF(OR(BO$5=Data!$F$2,BO$5=Data!$G$2,(IF(COUNTIF(Data!$A$2:$A$939,BO$7),BO$7=(VLOOKUP(BO$7,Data!$A$2:$A$852,1,FALSE)),0))),"H",IF(AND(BO$7&gt;=$J63,BO$7&lt;=$L63),($D63*$P63/$M63),0))),IF(AND(BO$7&gt;=$J63,BO$7&lt;=$L63),(($D63*$P63)/$M63),0))))))</f>
        <v>H</v>
      </c>
      <c r="BP64" s="37" t="str">
        <f>IF(BP$7&gt;$L63,(((IF(Data!$C$2&gt;0,(IF(OR(BP$5=Data!$F$2,BP$5=Data!$G$2,(IF(COUNTIF(Data!$A$2:$A$939,BP$7),BP$7=(VLOOKUP(BP$7,Data!$A$2:$A$852,1,FALSE)),0))),"H",IF(AND(BP$7&gt;=$J63,BP$7&lt;=$K63),($D63*(1-$P63)/$N63),0))),IF(AND(BP$7&gt;=$J63,BP$7&lt;=$K63),(($D63-$O63)/$N63),0))))),(((IF(Data!$C$2&gt;0,(IF(OR(BP$5=Data!$F$2,BP$5=Data!$G$2,(IF(COUNTIF(Data!$A$2:$A$939,BP$7),BP$7=(VLOOKUP(BP$7,Data!$A$2:$A$852,1,FALSE)),0))),"H",IF(AND(BP$7&gt;=$J63,BP$7&lt;=$L63),($D63*$P63/$M63),0))),IF(AND(BP$7&gt;=$J63,BP$7&lt;=$L63),(($D63*$P63)/$M63),0))))))</f>
        <v>H</v>
      </c>
      <c r="BQ64" s="37">
        <f>IF(BQ$7&gt;$L63,(((IF(Data!$C$2&gt;0,(IF(OR(BQ$5=Data!$F$2,BQ$5=Data!$G$2,(IF(COUNTIF(Data!$A$2:$A$939,BQ$7),BQ$7=(VLOOKUP(BQ$7,Data!$A$2:$A$852,1,FALSE)),0))),"H",IF(AND(BQ$7&gt;=$J63,BQ$7&lt;=$K63),($D63*(1-$P63)/$N63),0))),IF(AND(BQ$7&gt;=$J63,BQ$7&lt;=$K63),(($D63-$O63)/$N63),0))))),(((IF(Data!$C$2&gt;0,(IF(OR(BQ$5=Data!$F$2,BQ$5=Data!$G$2,(IF(COUNTIF(Data!$A$2:$A$939,BQ$7),BQ$7=(VLOOKUP(BQ$7,Data!$A$2:$A$852,1,FALSE)),0))),"H",IF(AND(BQ$7&gt;=$J63,BQ$7&lt;=$L63),($D63*$P63/$M63),0))),IF(AND(BQ$7&gt;=$J63,BQ$7&lt;=$L63),(($D63*$P63)/$M63),0))))))</f>
        <v>0</v>
      </c>
      <c r="BR64" s="37">
        <f>IF(BR$7&gt;$L63,(((IF(Data!$C$2&gt;0,(IF(OR(BR$5=Data!$F$2,BR$5=Data!$G$2,(IF(COUNTIF(Data!$A$2:$A$939,BR$7),BR$7=(VLOOKUP(BR$7,Data!$A$2:$A$852,1,FALSE)),0))),"H",IF(AND(BR$7&gt;=$J63,BR$7&lt;=$K63),($D63*(1-$P63)/$N63),0))),IF(AND(BR$7&gt;=$J63,BR$7&lt;=$K63),(($D63-$O63)/$N63),0))))),(((IF(Data!$C$2&gt;0,(IF(OR(BR$5=Data!$F$2,BR$5=Data!$G$2,(IF(COUNTIF(Data!$A$2:$A$939,BR$7),BR$7=(VLOOKUP(BR$7,Data!$A$2:$A$852,1,FALSE)),0))),"H",IF(AND(BR$7&gt;=$J63,BR$7&lt;=$L63),($D63*$P63/$M63),0))),IF(AND(BR$7&gt;=$J63,BR$7&lt;=$L63),(($D63*$P63)/$M63),0))))))</f>
        <v>0</v>
      </c>
      <c r="BS64" s="37">
        <f>IF(BS$7&gt;$L63,(((IF(Data!$C$2&gt;0,(IF(OR(BS$5=Data!$F$2,BS$5=Data!$G$2,(IF(COUNTIF(Data!$A$2:$A$939,BS$7),BS$7=(VLOOKUP(BS$7,Data!$A$2:$A$852,1,FALSE)),0))),"H",IF(AND(BS$7&gt;=$J63,BS$7&lt;=$K63),($D63*(1-$P63)/$N63),0))),IF(AND(BS$7&gt;=$J63,BS$7&lt;=$K63),(($D63-$O63)/$N63),0))))),(((IF(Data!$C$2&gt;0,(IF(OR(BS$5=Data!$F$2,BS$5=Data!$G$2,(IF(COUNTIF(Data!$A$2:$A$939,BS$7),BS$7=(VLOOKUP(BS$7,Data!$A$2:$A$852,1,FALSE)),0))),"H",IF(AND(BS$7&gt;=$J63,BS$7&lt;=$L63),($D63*$P63/$M63),0))),IF(AND(BS$7&gt;=$J63,BS$7&lt;=$L63),(($D63*$P63)/$M63),0))))))</f>
        <v>0</v>
      </c>
      <c r="BT64" s="37">
        <f>IF(BT$7&gt;$L63,(((IF(Data!$C$2&gt;0,(IF(OR(BT$5=Data!$F$2,BT$5=Data!$G$2,(IF(COUNTIF(Data!$A$2:$A$939,BT$7),BT$7=(VLOOKUP(BT$7,Data!$A$2:$A$852,1,FALSE)),0))),"H",IF(AND(BT$7&gt;=$J63,BT$7&lt;=$K63),($D63*(1-$P63)/$N63),0))),IF(AND(BT$7&gt;=$J63,BT$7&lt;=$K63),(($D63-$O63)/$N63),0))))),(((IF(Data!$C$2&gt;0,(IF(OR(BT$5=Data!$F$2,BT$5=Data!$G$2,(IF(COUNTIF(Data!$A$2:$A$939,BT$7),BT$7=(VLOOKUP(BT$7,Data!$A$2:$A$852,1,FALSE)),0))),"H",IF(AND(BT$7&gt;=$J63,BT$7&lt;=$L63),($D63*$P63/$M63),0))),IF(AND(BT$7&gt;=$J63,BT$7&lt;=$L63),(($D63*$P63)/$M63),0))))))</f>
        <v>0</v>
      </c>
      <c r="BU64" s="37">
        <f>IF(BU$7&gt;$L63,(((IF(Data!$C$2&gt;0,(IF(OR(BU$5=Data!$F$2,BU$5=Data!$G$2,(IF(COUNTIF(Data!$A$2:$A$939,BU$7),BU$7=(VLOOKUP(BU$7,Data!$A$2:$A$852,1,FALSE)),0))),"H",IF(AND(BU$7&gt;=$J63,BU$7&lt;=$K63),($D63*(1-$P63)/$N63),0))),IF(AND(BU$7&gt;=$J63,BU$7&lt;=$K63),(($D63-$O63)/$N63),0))))),(((IF(Data!$C$2&gt;0,(IF(OR(BU$5=Data!$F$2,BU$5=Data!$G$2,(IF(COUNTIF(Data!$A$2:$A$939,BU$7),BU$7=(VLOOKUP(BU$7,Data!$A$2:$A$852,1,FALSE)),0))),"H",IF(AND(BU$7&gt;=$J63,BU$7&lt;=$L63),($D63*$P63/$M63),0))),IF(AND(BU$7&gt;=$J63,BU$7&lt;=$L63),(($D63*$P63)/$M63),0))))))</f>
        <v>0</v>
      </c>
      <c r="BV64" s="37" t="str">
        <f>IF(BV$7&gt;$L63,(((IF(Data!$C$2&gt;0,(IF(OR(BV$5=Data!$F$2,BV$5=Data!$G$2,(IF(COUNTIF(Data!$A$2:$A$939,BV$7),BV$7=(VLOOKUP(BV$7,Data!$A$2:$A$852,1,FALSE)),0))),"H",IF(AND(BV$7&gt;=$J63,BV$7&lt;=$K63),($D63*(1-$P63)/$N63),0))),IF(AND(BV$7&gt;=$J63,BV$7&lt;=$K63),(($D63-$O63)/$N63),0))))),(((IF(Data!$C$2&gt;0,(IF(OR(BV$5=Data!$F$2,BV$5=Data!$G$2,(IF(COUNTIF(Data!$A$2:$A$939,BV$7),BV$7=(VLOOKUP(BV$7,Data!$A$2:$A$852,1,FALSE)),0))),"H",IF(AND(BV$7&gt;=$J63,BV$7&lt;=$L63),($D63*$P63/$M63),0))),IF(AND(BV$7&gt;=$J63,BV$7&lt;=$L63),(($D63*$P63)/$M63),0))))))</f>
        <v>H</v>
      </c>
      <c r="BW64" s="37" t="str">
        <f>IF(BW$7&gt;$L63,(((IF(Data!$C$2&gt;0,(IF(OR(BW$5=Data!$F$2,BW$5=Data!$G$2,(IF(COUNTIF(Data!$A$2:$A$939,BW$7),BW$7=(VLOOKUP(BW$7,Data!$A$2:$A$852,1,FALSE)),0))),"H",IF(AND(BW$7&gt;=$J63,BW$7&lt;=$K63),($D63*(1-$P63)/$N63),0))),IF(AND(BW$7&gt;=$J63,BW$7&lt;=$K63),(($D63-$O63)/$N63),0))))),(((IF(Data!$C$2&gt;0,(IF(OR(BW$5=Data!$F$2,BW$5=Data!$G$2,(IF(COUNTIF(Data!$A$2:$A$939,BW$7),BW$7=(VLOOKUP(BW$7,Data!$A$2:$A$852,1,FALSE)),0))),"H",IF(AND(BW$7&gt;=$J63,BW$7&lt;=$L63),($D63*$P63/$M63),0))),IF(AND(BW$7&gt;=$J63,BW$7&lt;=$L63),(($D63*$P63)/$M63),0))))))</f>
        <v>H</v>
      </c>
      <c r="BX64" s="37">
        <f>IF(BX$7&gt;$L63,(((IF(Data!$C$2&gt;0,(IF(OR(BX$5=Data!$F$2,BX$5=Data!$G$2,(IF(COUNTIF(Data!$A$2:$A$939,BX$7),BX$7=(VLOOKUP(BX$7,Data!$A$2:$A$852,1,FALSE)),0))),"H",IF(AND(BX$7&gt;=$J63,BX$7&lt;=$K63),($D63*(1-$P63)/$N63),0))),IF(AND(BX$7&gt;=$J63,BX$7&lt;=$K63),(($D63-$O63)/$N63),0))))),(((IF(Data!$C$2&gt;0,(IF(OR(BX$5=Data!$F$2,BX$5=Data!$G$2,(IF(COUNTIF(Data!$A$2:$A$939,BX$7),BX$7=(VLOOKUP(BX$7,Data!$A$2:$A$852,1,FALSE)),0))),"H",IF(AND(BX$7&gt;=$J63,BX$7&lt;=$L63),($D63*$P63/$M63),0))),IF(AND(BX$7&gt;=$J63,BX$7&lt;=$L63),(($D63*$P63)/$M63),0))))))</f>
        <v>0</v>
      </c>
      <c r="BY64" s="37">
        <f>IF(BY$7&gt;$L63,(((IF(Data!$C$2&gt;0,(IF(OR(BY$5=Data!$F$2,BY$5=Data!$G$2,(IF(COUNTIF(Data!$A$2:$A$939,BY$7),BY$7=(VLOOKUP(BY$7,Data!$A$2:$A$852,1,FALSE)),0))),"H",IF(AND(BY$7&gt;=$J63,BY$7&lt;=$K63),($D63*(1-$P63)/$N63),0))),IF(AND(BY$7&gt;=$J63,BY$7&lt;=$K63),(($D63-$O63)/$N63),0))))),(((IF(Data!$C$2&gt;0,(IF(OR(BY$5=Data!$F$2,BY$5=Data!$G$2,(IF(COUNTIF(Data!$A$2:$A$939,BY$7),BY$7=(VLOOKUP(BY$7,Data!$A$2:$A$852,1,FALSE)),0))),"H",IF(AND(BY$7&gt;=$J63,BY$7&lt;=$L63),($D63*$P63/$M63),0))),IF(AND(BY$7&gt;=$J63,BY$7&lt;=$L63),(($D63*$P63)/$M63),0))))))</f>
        <v>0</v>
      </c>
      <c r="BZ64" s="37">
        <f>IF(BZ$7&gt;$L63,(((IF(Data!$C$2&gt;0,(IF(OR(BZ$5=Data!$F$2,BZ$5=Data!$G$2,(IF(COUNTIF(Data!$A$2:$A$939,BZ$7),BZ$7=(VLOOKUP(BZ$7,Data!$A$2:$A$852,1,FALSE)),0))),"H",IF(AND(BZ$7&gt;=$J63,BZ$7&lt;=$K63),($D63*(1-$P63)/$N63),0))),IF(AND(BZ$7&gt;=$J63,BZ$7&lt;=$K63),(($D63-$O63)/$N63),0))))),(((IF(Data!$C$2&gt;0,(IF(OR(BZ$5=Data!$F$2,BZ$5=Data!$G$2,(IF(COUNTIF(Data!$A$2:$A$939,BZ$7),BZ$7=(VLOOKUP(BZ$7,Data!$A$2:$A$852,1,FALSE)),0))),"H",IF(AND(BZ$7&gt;=$J63,BZ$7&lt;=$L63),($D63*$P63/$M63),0))),IF(AND(BZ$7&gt;=$J63,BZ$7&lt;=$L63),(($D63*$P63)/$M63),0))))))</f>
        <v>0</v>
      </c>
      <c r="CA64" s="37">
        <f>IF(CA$7&gt;$L63,(((IF(Data!$C$2&gt;0,(IF(OR(CA$5=Data!$F$2,CA$5=Data!$G$2,(IF(COUNTIF(Data!$A$2:$A$939,CA$7),CA$7=(VLOOKUP(CA$7,Data!$A$2:$A$852,1,FALSE)),0))),"H",IF(AND(CA$7&gt;=$J63,CA$7&lt;=$K63),($D63*(1-$P63)/$N63),0))),IF(AND(CA$7&gt;=$J63,CA$7&lt;=$K63),(($D63-$O63)/$N63),0))))),(((IF(Data!$C$2&gt;0,(IF(OR(CA$5=Data!$F$2,CA$5=Data!$G$2,(IF(COUNTIF(Data!$A$2:$A$939,CA$7),CA$7=(VLOOKUP(CA$7,Data!$A$2:$A$852,1,FALSE)),0))),"H",IF(AND(CA$7&gt;=$J63,CA$7&lt;=$L63),($D63*$P63/$M63),0))),IF(AND(CA$7&gt;=$J63,CA$7&lt;=$L63),(($D63*$P63)/$M63),0))))))</f>
        <v>0</v>
      </c>
      <c r="CB64" s="37">
        <f>IF(CB$7&gt;$L63,(((IF(Data!$C$2&gt;0,(IF(OR(CB$5=Data!$F$2,CB$5=Data!$G$2,(IF(COUNTIF(Data!$A$2:$A$939,CB$7),CB$7=(VLOOKUP(CB$7,Data!$A$2:$A$852,1,FALSE)),0))),"H",IF(AND(CB$7&gt;=$J63,CB$7&lt;=$K63),($D63*(1-$P63)/$N63),0))),IF(AND(CB$7&gt;=$J63,CB$7&lt;=$K63),(($D63-$O63)/$N63),0))))),(((IF(Data!$C$2&gt;0,(IF(OR(CB$5=Data!$F$2,CB$5=Data!$G$2,(IF(COUNTIF(Data!$A$2:$A$939,CB$7),CB$7=(VLOOKUP(CB$7,Data!$A$2:$A$852,1,FALSE)),0))),"H",IF(AND(CB$7&gt;=$J63,CB$7&lt;=$L63),($D63*$P63/$M63),0))),IF(AND(CB$7&gt;=$J63,CB$7&lt;=$L63),(($D63*$P63)/$M63),0))))))</f>
        <v>0</v>
      </c>
      <c r="CC64" s="37" t="str">
        <f>IF(CC$7&gt;$L63,(((IF(Data!$C$2&gt;0,(IF(OR(CC$5=Data!$F$2,CC$5=Data!$G$2,(IF(COUNTIF(Data!$A$2:$A$939,CC$7),CC$7=(VLOOKUP(CC$7,Data!$A$2:$A$852,1,FALSE)),0))),"H",IF(AND(CC$7&gt;=$J63,CC$7&lt;=$K63),($D63*(1-$P63)/$N63),0))),IF(AND(CC$7&gt;=$J63,CC$7&lt;=$K63),(($D63-$O63)/$N63),0))))),(((IF(Data!$C$2&gt;0,(IF(OR(CC$5=Data!$F$2,CC$5=Data!$G$2,(IF(COUNTIF(Data!$A$2:$A$939,CC$7),CC$7=(VLOOKUP(CC$7,Data!$A$2:$A$852,1,FALSE)),0))),"H",IF(AND(CC$7&gt;=$J63,CC$7&lt;=$L63),($D63*$P63/$M63),0))),IF(AND(CC$7&gt;=$J63,CC$7&lt;=$L63),(($D63*$P63)/$M63),0))))))</f>
        <v>H</v>
      </c>
      <c r="CD64" s="37" t="str">
        <f>IF(CD$7&gt;$L63,(((IF(Data!$C$2&gt;0,(IF(OR(CD$5=Data!$F$2,CD$5=Data!$G$2,(IF(COUNTIF(Data!$A$2:$A$939,CD$7),CD$7=(VLOOKUP(CD$7,Data!$A$2:$A$852,1,FALSE)),0))),"H",IF(AND(CD$7&gt;=$J63,CD$7&lt;=$K63),($D63*(1-$P63)/$N63),0))),IF(AND(CD$7&gt;=$J63,CD$7&lt;=$K63),(($D63-$O63)/$N63),0))))),(((IF(Data!$C$2&gt;0,(IF(OR(CD$5=Data!$F$2,CD$5=Data!$G$2,(IF(COUNTIF(Data!$A$2:$A$939,CD$7),CD$7=(VLOOKUP(CD$7,Data!$A$2:$A$852,1,FALSE)),0))),"H",IF(AND(CD$7&gt;=$J63,CD$7&lt;=$L63),($D63*$P63/$M63),0))),IF(AND(CD$7&gt;=$J63,CD$7&lt;=$L63),(($D63*$P63)/$M63),0))))))</f>
        <v>H</v>
      </c>
      <c r="CE64" s="37">
        <f>IF(CE$7&gt;$L63,(((IF(Data!$C$2&gt;0,(IF(OR(CE$5=Data!$F$2,CE$5=Data!$G$2,(IF(COUNTIF(Data!$A$2:$A$939,CE$7),CE$7=(VLOOKUP(CE$7,Data!$A$2:$A$852,1,FALSE)),0))),"H",IF(AND(CE$7&gt;=$J63,CE$7&lt;=$K63),($D63*(1-$P63)/$N63),0))),IF(AND(CE$7&gt;=$J63,CE$7&lt;=$K63),(($D63-$O63)/$N63),0))))),(((IF(Data!$C$2&gt;0,(IF(OR(CE$5=Data!$F$2,CE$5=Data!$G$2,(IF(COUNTIF(Data!$A$2:$A$939,CE$7),CE$7=(VLOOKUP(CE$7,Data!$A$2:$A$852,1,FALSE)),0))),"H",IF(AND(CE$7&gt;=$J63,CE$7&lt;=$L63),($D63*$P63/$M63),0))),IF(AND(CE$7&gt;=$J63,CE$7&lt;=$L63),(($D63*$P63)/$M63),0))))))</f>
        <v>0</v>
      </c>
      <c r="CF64" s="37">
        <f>IF(CF$7&gt;$L63,(((IF(Data!$C$2&gt;0,(IF(OR(CF$5=Data!$F$2,CF$5=Data!$G$2,(IF(COUNTIF(Data!$A$2:$A$939,CF$7),CF$7=(VLOOKUP(CF$7,Data!$A$2:$A$852,1,FALSE)),0))),"H",IF(AND(CF$7&gt;=$J63,CF$7&lt;=$K63),($D63*(1-$P63)/$N63),0))),IF(AND(CF$7&gt;=$J63,CF$7&lt;=$K63),(($D63-$O63)/$N63),0))))),(((IF(Data!$C$2&gt;0,(IF(OR(CF$5=Data!$F$2,CF$5=Data!$G$2,(IF(COUNTIF(Data!$A$2:$A$939,CF$7),CF$7=(VLOOKUP(CF$7,Data!$A$2:$A$852,1,FALSE)),0))),"H",IF(AND(CF$7&gt;=$J63,CF$7&lt;=$L63),($D63*$P63/$M63),0))),IF(AND(CF$7&gt;=$J63,CF$7&lt;=$L63),(($D63*$P63)/$M63),0))))))</f>
        <v>0</v>
      </c>
      <c r="CG64" s="37">
        <f>IF(CG$7&gt;$L63,(((IF(Data!$C$2&gt;0,(IF(OR(CG$5=Data!$F$2,CG$5=Data!$G$2,(IF(COUNTIF(Data!$A$2:$A$939,CG$7),CG$7=(VLOOKUP(CG$7,Data!$A$2:$A$852,1,FALSE)),0))),"H",IF(AND(CG$7&gt;=$J63,CG$7&lt;=$K63),($D63*(1-$P63)/$N63),0))),IF(AND(CG$7&gt;=$J63,CG$7&lt;=$K63),(($D63-$O63)/$N63),0))))),(((IF(Data!$C$2&gt;0,(IF(OR(CG$5=Data!$F$2,CG$5=Data!$G$2,(IF(COUNTIF(Data!$A$2:$A$939,CG$7),CG$7=(VLOOKUP(CG$7,Data!$A$2:$A$852,1,FALSE)),0))),"H",IF(AND(CG$7&gt;=$J63,CG$7&lt;=$L63),($D63*$P63/$M63),0))),IF(AND(CG$7&gt;=$J63,CG$7&lt;=$L63),(($D63*$P63)/$M63),0))))))</f>
        <v>0</v>
      </c>
      <c r="CH64" s="37">
        <f>IF(CH$7&gt;$L63,(((IF(Data!$C$2&gt;0,(IF(OR(CH$5=Data!$F$2,CH$5=Data!$G$2,(IF(COUNTIF(Data!$A$2:$A$939,CH$7),CH$7=(VLOOKUP(CH$7,Data!$A$2:$A$852,1,FALSE)),0))),"H",IF(AND(CH$7&gt;=$J63,CH$7&lt;=$K63),($D63*(1-$P63)/$N63),0))),IF(AND(CH$7&gt;=$J63,CH$7&lt;=$K63),(($D63-$O63)/$N63),0))))),(((IF(Data!$C$2&gt;0,(IF(OR(CH$5=Data!$F$2,CH$5=Data!$G$2,(IF(COUNTIF(Data!$A$2:$A$939,CH$7),CH$7=(VLOOKUP(CH$7,Data!$A$2:$A$852,1,FALSE)),0))),"H",IF(AND(CH$7&gt;=$J63,CH$7&lt;=$L63),($D63*$P63/$M63),0))),IF(AND(CH$7&gt;=$J63,CH$7&lt;=$L63),(($D63*$P63)/$M63),0))))))</f>
        <v>0</v>
      </c>
      <c r="CI64" s="37">
        <f>IF(CI$7&gt;$L63,(((IF(Data!$C$2&gt;0,(IF(OR(CI$5=Data!$F$2,CI$5=Data!$G$2,(IF(COUNTIF(Data!$A$2:$A$939,CI$7),CI$7=(VLOOKUP(CI$7,Data!$A$2:$A$852,1,FALSE)),0))),"H",IF(AND(CI$7&gt;=$J63,CI$7&lt;=$K63),($D63*(1-$P63)/$N63),0))),IF(AND(CI$7&gt;=$J63,CI$7&lt;=$K63),(($D63-$O63)/$N63),0))))),(((IF(Data!$C$2&gt;0,(IF(OR(CI$5=Data!$F$2,CI$5=Data!$G$2,(IF(COUNTIF(Data!$A$2:$A$939,CI$7),CI$7=(VLOOKUP(CI$7,Data!$A$2:$A$852,1,FALSE)),0))),"H",IF(AND(CI$7&gt;=$J63,CI$7&lt;=$L63),($D63*$P63/$M63),0))),IF(AND(CI$7&gt;=$J63,CI$7&lt;=$L63),(($D63*$P63)/$M63),0))))))</f>
        <v>0</v>
      </c>
      <c r="CJ64" s="37" t="str">
        <f>IF(CJ$7&gt;$L63,(((IF(Data!$C$2&gt;0,(IF(OR(CJ$5=Data!$F$2,CJ$5=Data!$G$2,(IF(COUNTIF(Data!$A$2:$A$939,CJ$7),CJ$7=(VLOOKUP(CJ$7,Data!$A$2:$A$852,1,FALSE)),0))),"H",IF(AND(CJ$7&gt;=$J63,CJ$7&lt;=$K63),($D63*(1-$P63)/$N63),0))),IF(AND(CJ$7&gt;=$J63,CJ$7&lt;=$K63),(($D63-$O63)/$N63),0))))),(((IF(Data!$C$2&gt;0,(IF(OR(CJ$5=Data!$F$2,CJ$5=Data!$G$2,(IF(COUNTIF(Data!$A$2:$A$939,CJ$7),CJ$7=(VLOOKUP(CJ$7,Data!$A$2:$A$852,1,FALSE)),0))),"H",IF(AND(CJ$7&gt;=$J63,CJ$7&lt;=$L63),($D63*$P63/$M63),0))),IF(AND(CJ$7&gt;=$J63,CJ$7&lt;=$L63),(($D63*$P63)/$M63),0))))))</f>
        <v>H</v>
      </c>
      <c r="CK64" s="37" t="str">
        <f>IF(CK$7&gt;$L63,(((IF(Data!$C$2&gt;0,(IF(OR(CK$5=Data!$F$2,CK$5=Data!$G$2,(IF(COUNTIF(Data!$A$2:$A$939,CK$7),CK$7=(VLOOKUP(CK$7,Data!$A$2:$A$852,1,FALSE)),0))),"H",IF(AND(CK$7&gt;=$J63,CK$7&lt;=$K63),($D63*(1-$P63)/$N63),0))),IF(AND(CK$7&gt;=$J63,CK$7&lt;=$K63),(($D63-$O63)/$N63),0))))),(((IF(Data!$C$2&gt;0,(IF(OR(CK$5=Data!$F$2,CK$5=Data!$G$2,(IF(COUNTIF(Data!$A$2:$A$939,CK$7),CK$7=(VLOOKUP(CK$7,Data!$A$2:$A$852,1,FALSE)),0))),"H",IF(AND(CK$7&gt;=$J63,CK$7&lt;=$L63),($D63*$P63/$M63),0))),IF(AND(CK$7&gt;=$J63,CK$7&lt;=$L63),(($D63*$P63)/$M63),0))))))</f>
        <v>H</v>
      </c>
      <c r="CL64" s="37">
        <f>IF(CL$7&gt;$L63,(((IF(Data!$C$2&gt;0,(IF(OR(CL$5=Data!$F$2,CL$5=Data!$G$2,(IF(COUNTIF(Data!$A$2:$A$939,CL$7),CL$7=(VLOOKUP(CL$7,Data!$A$2:$A$852,1,FALSE)),0))),"H",IF(AND(CL$7&gt;=$J63,CL$7&lt;=$K63),($D63*(1-$P63)/$N63),0))),IF(AND(CL$7&gt;=$J63,CL$7&lt;=$K63),(($D63-$O63)/$N63),0))))),(((IF(Data!$C$2&gt;0,(IF(OR(CL$5=Data!$F$2,CL$5=Data!$G$2,(IF(COUNTIF(Data!$A$2:$A$939,CL$7),CL$7=(VLOOKUP(CL$7,Data!$A$2:$A$852,1,FALSE)),0))),"H",IF(AND(CL$7&gt;=$J63,CL$7&lt;=$L63),($D63*$P63/$M63),0))),IF(AND(CL$7&gt;=$J63,CL$7&lt;=$L63),(($D63*$P63)/$M63),0))))))</f>
        <v>0</v>
      </c>
      <c r="CM64" s="37">
        <f>IF(CM$7&gt;$L63,(((IF(Data!$C$2&gt;0,(IF(OR(CM$5=Data!$F$2,CM$5=Data!$G$2,(IF(COUNTIF(Data!$A$2:$A$939,CM$7),CM$7=(VLOOKUP(CM$7,Data!$A$2:$A$852,1,FALSE)),0))),"H",IF(AND(CM$7&gt;=$J63,CM$7&lt;=$K63),($D63*(1-$P63)/$N63),0))),IF(AND(CM$7&gt;=$J63,CM$7&lt;=$K63),(($D63-$O63)/$N63),0))))),(((IF(Data!$C$2&gt;0,(IF(OR(CM$5=Data!$F$2,CM$5=Data!$G$2,(IF(COUNTIF(Data!$A$2:$A$939,CM$7),CM$7=(VLOOKUP(CM$7,Data!$A$2:$A$852,1,FALSE)),0))),"H",IF(AND(CM$7&gt;=$J63,CM$7&lt;=$L63),($D63*$P63/$M63),0))),IF(AND(CM$7&gt;=$J63,CM$7&lt;=$L63),(($D63*$P63)/$M63),0))))))</f>
        <v>0</v>
      </c>
      <c r="CN64" s="37">
        <f>IF(CN$7&gt;$L63,(((IF(Data!$C$2&gt;0,(IF(OR(CN$5=Data!$F$2,CN$5=Data!$G$2,(IF(COUNTIF(Data!$A$2:$A$939,CN$7),CN$7=(VLOOKUP(CN$7,Data!$A$2:$A$852,1,FALSE)),0))),"H",IF(AND(CN$7&gt;=$J63,CN$7&lt;=$K63),($D63*(1-$P63)/$N63),0))),IF(AND(CN$7&gt;=$J63,CN$7&lt;=$K63),(($D63-$O63)/$N63),0))))),(((IF(Data!$C$2&gt;0,(IF(OR(CN$5=Data!$F$2,CN$5=Data!$G$2,(IF(COUNTIF(Data!$A$2:$A$939,CN$7),CN$7=(VLOOKUP(CN$7,Data!$A$2:$A$852,1,FALSE)),0))),"H",IF(AND(CN$7&gt;=$J63,CN$7&lt;=$L63),($D63*$P63/$M63),0))),IF(AND(CN$7&gt;=$J63,CN$7&lt;=$L63),(($D63*$P63)/$M63),0))))))</f>
        <v>0</v>
      </c>
      <c r="CO64" s="37">
        <f>IF(CO$7&gt;$L63,(((IF(Data!$C$2&gt;0,(IF(OR(CO$5=Data!$F$2,CO$5=Data!$G$2,(IF(COUNTIF(Data!$A$2:$A$939,CO$7),CO$7=(VLOOKUP(CO$7,Data!$A$2:$A$852,1,FALSE)),0))),"H",IF(AND(CO$7&gt;=$J63,CO$7&lt;=$K63),($D63*(1-$P63)/$N63),0))),IF(AND(CO$7&gt;=$J63,CO$7&lt;=$K63),(($D63-$O63)/$N63),0))))),(((IF(Data!$C$2&gt;0,(IF(OR(CO$5=Data!$F$2,CO$5=Data!$G$2,(IF(COUNTIF(Data!$A$2:$A$939,CO$7),CO$7=(VLOOKUP(CO$7,Data!$A$2:$A$852,1,FALSE)),0))),"H",IF(AND(CO$7&gt;=$J63,CO$7&lt;=$L63),($D63*$P63/$M63),0))),IF(AND(CO$7&gt;=$J63,CO$7&lt;=$L63),(($D63*$P63)/$M63),0))))))</f>
        <v>0</v>
      </c>
      <c r="CP64" s="37">
        <f>IF(CP$7&gt;$L63,(((IF(Data!$C$2&gt;0,(IF(OR(CP$5=Data!$F$2,CP$5=Data!$G$2,(IF(COUNTIF(Data!$A$2:$A$939,CP$7),CP$7=(VLOOKUP(CP$7,Data!$A$2:$A$852,1,FALSE)),0))),"H",IF(AND(CP$7&gt;=$J63,CP$7&lt;=$K63),($D63*(1-$P63)/$N63),0))),IF(AND(CP$7&gt;=$J63,CP$7&lt;=$K63),(($D63-$O63)/$N63),0))))),(((IF(Data!$C$2&gt;0,(IF(OR(CP$5=Data!$F$2,CP$5=Data!$G$2,(IF(COUNTIF(Data!$A$2:$A$939,CP$7),CP$7=(VLOOKUP(CP$7,Data!$A$2:$A$852,1,FALSE)),0))),"H",IF(AND(CP$7&gt;=$J63,CP$7&lt;=$L63),($D63*$P63/$M63),0))),IF(AND(CP$7&gt;=$J63,CP$7&lt;=$L63),(($D63*$P63)/$M63),0))))))</f>
        <v>0</v>
      </c>
      <c r="CQ64" s="37" t="str">
        <f>IF(CQ$7&gt;$L63,(((IF(Data!$C$2&gt;0,(IF(OR(CQ$5=Data!$F$2,CQ$5=Data!$G$2,(IF(COUNTIF(Data!$A$2:$A$939,CQ$7),CQ$7=(VLOOKUP(CQ$7,Data!$A$2:$A$852,1,FALSE)),0))),"H",IF(AND(CQ$7&gt;=$J63,CQ$7&lt;=$K63),($D63*(1-$P63)/$N63),0))),IF(AND(CQ$7&gt;=$J63,CQ$7&lt;=$K63),(($D63-$O63)/$N63),0))))),(((IF(Data!$C$2&gt;0,(IF(OR(CQ$5=Data!$F$2,CQ$5=Data!$G$2,(IF(COUNTIF(Data!$A$2:$A$939,CQ$7),CQ$7=(VLOOKUP(CQ$7,Data!$A$2:$A$852,1,FALSE)),0))),"H",IF(AND(CQ$7&gt;=$J63,CQ$7&lt;=$L63),($D63*$P63/$M63),0))),IF(AND(CQ$7&gt;=$J63,CQ$7&lt;=$L63),(($D63*$P63)/$M63),0))))))</f>
        <v>H</v>
      </c>
      <c r="CR64" s="37" t="str">
        <f>IF(CR$7&gt;$L63,(((IF(Data!$C$2&gt;0,(IF(OR(CR$5=Data!$F$2,CR$5=Data!$G$2,(IF(COUNTIF(Data!$A$2:$A$939,CR$7),CR$7=(VLOOKUP(CR$7,Data!$A$2:$A$852,1,FALSE)),0))),"H",IF(AND(CR$7&gt;=$J63,CR$7&lt;=$K63),($D63*(1-$P63)/$N63),0))),IF(AND(CR$7&gt;=$J63,CR$7&lt;=$K63),(($D63-$O63)/$N63),0))))),(((IF(Data!$C$2&gt;0,(IF(OR(CR$5=Data!$F$2,CR$5=Data!$G$2,(IF(COUNTIF(Data!$A$2:$A$939,CR$7),CR$7=(VLOOKUP(CR$7,Data!$A$2:$A$852,1,FALSE)),0))),"H",IF(AND(CR$7&gt;=$J63,CR$7&lt;=$L63),($D63*$P63/$M63),0))),IF(AND(CR$7&gt;=$J63,CR$7&lt;=$L63),(($D63*$P63)/$M63),0))))))</f>
        <v>H</v>
      </c>
      <c r="CS64" s="37">
        <f>IF(CS$7&gt;$L63,(((IF(Data!$C$2&gt;0,(IF(OR(CS$5=Data!$F$2,CS$5=Data!$G$2,(IF(COUNTIF(Data!$A$2:$A$939,CS$7),CS$7=(VLOOKUP(CS$7,Data!$A$2:$A$852,1,FALSE)),0))),"H",IF(AND(CS$7&gt;=$J63,CS$7&lt;=$K63),($D63*(1-$P63)/$N63),0))),IF(AND(CS$7&gt;=$J63,CS$7&lt;=$K63),(($D63-$O63)/$N63),0))))),(((IF(Data!$C$2&gt;0,(IF(OR(CS$5=Data!$F$2,CS$5=Data!$G$2,(IF(COUNTIF(Data!$A$2:$A$939,CS$7),CS$7=(VLOOKUP(CS$7,Data!$A$2:$A$852,1,FALSE)),0))),"H",IF(AND(CS$7&gt;=$J63,CS$7&lt;=$L63),($D63*$P63/$M63),0))),IF(AND(CS$7&gt;=$J63,CS$7&lt;=$L63),(($D63*$P63)/$M63),0))))))</f>
        <v>0</v>
      </c>
      <c r="CT64" s="37">
        <f>IF(CT$7&gt;$L63,(((IF(Data!$C$2&gt;0,(IF(OR(CT$5=Data!$F$2,CT$5=Data!$G$2,(IF(COUNTIF(Data!$A$2:$A$939,CT$7),CT$7=(VLOOKUP(CT$7,Data!$A$2:$A$852,1,FALSE)),0))),"H",IF(AND(CT$7&gt;=$J63,CT$7&lt;=$K63),($D63*(1-$P63)/$N63),0))),IF(AND(CT$7&gt;=$J63,CT$7&lt;=$K63),(($D63-$O63)/$N63),0))))),(((IF(Data!$C$2&gt;0,(IF(OR(CT$5=Data!$F$2,CT$5=Data!$G$2,(IF(COUNTIF(Data!$A$2:$A$939,CT$7),CT$7=(VLOOKUP(CT$7,Data!$A$2:$A$852,1,FALSE)),0))),"H",IF(AND(CT$7&gt;=$J63,CT$7&lt;=$L63),($D63*$P63/$M63),0))),IF(AND(CT$7&gt;=$J63,CT$7&lt;=$L63),(($D63*$P63)/$M63),0))))))</f>
        <v>0</v>
      </c>
      <c r="CU64" s="37">
        <f>IF(CU$7&gt;$L63,(((IF(Data!$C$2&gt;0,(IF(OR(CU$5=Data!$F$2,CU$5=Data!$G$2,(IF(COUNTIF(Data!$A$2:$A$939,CU$7),CU$7=(VLOOKUP(CU$7,Data!$A$2:$A$852,1,FALSE)),0))),"H",IF(AND(CU$7&gt;=$J63,CU$7&lt;=$K63),($D63*(1-$P63)/$N63),0))),IF(AND(CU$7&gt;=$J63,CU$7&lt;=$K63),(($D63-$O63)/$N63),0))))),(((IF(Data!$C$2&gt;0,(IF(OR(CU$5=Data!$F$2,CU$5=Data!$G$2,(IF(COUNTIF(Data!$A$2:$A$939,CU$7),CU$7=(VLOOKUP(CU$7,Data!$A$2:$A$852,1,FALSE)),0))),"H",IF(AND(CU$7&gt;=$J63,CU$7&lt;=$L63),($D63*$P63/$M63),0))),IF(AND(CU$7&gt;=$J63,CU$7&lt;=$L63),(($D63*$P63)/$M63),0))))))</f>
        <v>0</v>
      </c>
      <c r="CV64" s="37">
        <f>IF(CV$7&gt;$L63,(((IF(Data!$C$2&gt;0,(IF(OR(CV$5=Data!$F$2,CV$5=Data!$G$2,(IF(COUNTIF(Data!$A$2:$A$939,CV$7),CV$7=(VLOOKUP(CV$7,Data!$A$2:$A$852,1,FALSE)),0))),"H",IF(AND(CV$7&gt;=$J63,CV$7&lt;=$K63),($D63*(1-$P63)/$N63),0))),IF(AND(CV$7&gt;=$J63,CV$7&lt;=$K63),(($D63-$O63)/$N63),0))))),(((IF(Data!$C$2&gt;0,(IF(OR(CV$5=Data!$F$2,CV$5=Data!$G$2,(IF(COUNTIF(Data!$A$2:$A$939,CV$7),CV$7=(VLOOKUP(CV$7,Data!$A$2:$A$852,1,FALSE)),0))),"H",IF(AND(CV$7&gt;=$J63,CV$7&lt;=$L63),($D63*$P63/$M63),0))),IF(AND(CV$7&gt;=$J63,CV$7&lt;=$L63),(($D63*$P63)/$M63),0))))))</f>
        <v>0</v>
      </c>
      <c r="CW64" s="37">
        <f>IF(CW$7&gt;$L63,(((IF(Data!$C$2&gt;0,(IF(OR(CW$5=Data!$F$2,CW$5=Data!$G$2,(IF(COUNTIF(Data!$A$2:$A$939,CW$7),CW$7=(VLOOKUP(CW$7,Data!$A$2:$A$852,1,FALSE)),0))),"H",IF(AND(CW$7&gt;=$J63,CW$7&lt;=$K63),($D63*(1-$P63)/$N63),0))),IF(AND(CW$7&gt;=$J63,CW$7&lt;=$K63),(($D63-$O63)/$N63),0))))),(((IF(Data!$C$2&gt;0,(IF(OR(CW$5=Data!$F$2,CW$5=Data!$G$2,(IF(COUNTIF(Data!$A$2:$A$939,CW$7),CW$7=(VLOOKUP(CW$7,Data!$A$2:$A$852,1,FALSE)),0))),"H",IF(AND(CW$7&gt;=$J63,CW$7&lt;=$L63),($D63*$P63/$M63),0))),IF(AND(CW$7&gt;=$J63,CW$7&lt;=$L63),(($D63*$P63)/$M63),0))))))</f>
        <v>0</v>
      </c>
      <c r="CX64" s="37" t="str">
        <f>IF(CX$7&gt;$L63,(((IF(Data!$C$2&gt;0,(IF(OR(CX$5=Data!$F$2,CX$5=Data!$G$2,(IF(COUNTIF(Data!$A$2:$A$939,CX$7),CX$7=(VLOOKUP(CX$7,Data!$A$2:$A$852,1,FALSE)),0))),"H",IF(AND(CX$7&gt;=$J63,CX$7&lt;=$K63),($D63*(1-$P63)/$N63),0))),IF(AND(CX$7&gt;=$J63,CX$7&lt;=$K63),(($D63-$O63)/$N63),0))))),(((IF(Data!$C$2&gt;0,(IF(OR(CX$5=Data!$F$2,CX$5=Data!$G$2,(IF(COUNTIF(Data!$A$2:$A$939,CX$7),CX$7=(VLOOKUP(CX$7,Data!$A$2:$A$852,1,FALSE)),0))),"H",IF(AND(CX$7&gt;=$J63,CX$7&lt;=$L63),($D63*$P63/$M63),0))),IF(AND(CX$7&gt;=$J63,CX$7&lt;=$L63),(($D63*$P63)/$M63),0))))))</f>
        <v>H</v>
      </c>
      <c r="CY64" s="37" t="str">
        <f>IF(CY$7&gt;$L63,(((IF(Data!$C$2&gt;0,(IF(OR(CY$5=Data!$F$2,CY$5=Data!$G$2,(IF(COUNTIF(Data!$A$2:$A$939,CY$7),CY$7=(VLOOKUP(CY$7,Data!$A$2:$A$852,1,FALSE)),0))),"H",IF(AND(CY$7&gt;=$J63,CY$7&lt;=$K63),($D63*(1-$P63)/$N63),0))),IF(AND(CY$7&gt;=$J63,CY$7&lt;=$K63),(($D63-$O63)/$N63),0))))),(((IF(Data!$C$2&gt;0,(IF(OR(CY$5=Data!$F$2,CY$5=Data!$G$2,(IF(COUNTIF(Data!$A$2:$A$939,CY$7),CY$7=(VLOOKUP(CY$7,Data!$A$2:$A$852,1,FALSE)),0))),"H",IF(AND(CY$7&gt;=$J63,CY$7&lt;=$L63),($D63*$P63/$M63),0))),IF(AND(CY$7&gt;=$J63,CY$7&lt;=$L63),(($D63*$P63)/$M63),0))))))</f>
        <v>H</v>
      </c>
      <c r="CZ64" s="37">
        <f>IF(CZ$7&gt;$L63,(((IF(Data!$C$2&gt;0,(IF(OR(CZ$5=Data!$F$2,CZ$5=Data!$G$2,(IF(COUNTIF(Data!$A$2:$A$939,CZ$7),CZ$7=(VLOOKUP(CZ$7,Data!$A$2:$A$852,1,FALSE)),0))),"H",IF(AND(CZ$7&gt;=$J63,CZ$7&lt;=$K63),($D63*(1-$P63)/$N63),0))),IF(AND(CZ$7&gt;=$J63,CZ$7&lt;=$K63),(($D63-$O63)/$N63),0))))),(((IF(Data!$C$2&gt;0,(IF(OR(CZ$5=Data!$F$2,CZ$5=Data!$G$2,(IF(COUNTIF(Data!$A$2:$A$939,CZ$7),CZ$7=(VLOOKUP(CZ$7,Data!$A$2:$A$852,1,FALSE)),0))),"H",IF(AND(CZ$7&gt;=$J63,CZ$7&lt;=$L63),($D63*$P63/$M63),0))),IF(AND(CZ$7&gt;=$J63,CZ$7&lt;=$L63),(($D63*$P63)/$M63),0))))))</f>
        <v>0</v>
      </c>
      <c r="DA64" s="37">
        <f>IF(DA$7&gt;$L63,(((IF(Data!$C$2&gt;0,(IF(OR(DA$5=Data!$F$2,DA$5=Data!$G$2,(IF(COUNTIF(Data!$A$2:$A$939,DA$7),DA$7=(VLOOKUP(DA$7,Data!$A$2:$A$852,1,FALSE)),0))),"H",IF(AND(DA$7&gt;=$J63,DA$7&lt;=$K63),($D63*(1-$P63)/$N63),0))),IF(AND(DA$7&gt;=$J63,DA$7&lt;=$K63),(($D63-$O63)/$N63),0))))),(((IF(Data!$C$2&gt;0,(IF(OR(DA$5=Data!$F$2,DA$5=Data!$G$2,(IF(COUNTIF(Data!$A$2:$A$939,DA$7),DA$7=(VLOOKUP(DA$7,Data!$A$2:$A$852,1,FALSE)),0))),"H",IF(AND(DA$7&gt;=$J63,DA$7&lt;=$L63),($D63*$P63/$M63),0))),IF(AND(DA$7&gt;=$J63,DA$7&lt;=$L63),(($D63*$P63)/$M63),0))))))</f>
        <v>0</v>
      </c>
      <c r="DB64" s="37">
        <f>IF(DB$7&gt;$L63,(((IF(Data!$C$2&gt;0,(IF(OR(DB$5=Data!$F$2,DB$5=Data!$G$2,(IF(COUNTIF(Data!$A$2:$A$939,DB$7),DB$7=(VLOOKUP(DB$7,Data!$A$2:$A$852,1,FALSE)),0))),"H",IF(AND(DB$7&gt;=$J63,DB$7&lt;=$K63),($D63*(1-$P63)/$N63),0))),IF(AND(DB$7&gt;=$J63,DB$7&lt;=$K63),(($D63-$O63)/$N63),0))))),(((IF(Data!$C$2&gt;0,(IF(OR(DB$5=Data!$F$2,DB$5=Data!$G$2,(IF(COUNTIF(Data!$A$2:$A$939,DB$7),DB$7=(VLOOKUP(DB$7,Data!$A$2:$A$852,1,FALSE)),0))),"H",IF(AND(DB$7&gt;=$J63,DB$7&lt;=$L63),($D63*$P63/$M63),0))),IF(AND(DB$7&gt;=$J63,DB$7&lt;=$L63),(($D63*$P63)/$M63),0))))))</f>
        <v>0</v>
      </c>
      <c r="DC64" s="37">
        <f>IF(DC$7&gt;$L63,(((IF(Data!$C$2&gt;0,(IF(OR(DC$5=Data!$F$2,DC$5=Data!$G$2,(IF(COUNTIF(Data!$A$2:$A$939,DC$7),DC$7=(VLOOKUP(DC$7,Data!$A$2:$A$852,1,FALSE)),0))),"H",IF(AND(DC$7&gt;=$J63,DC$7&lt;=$K63),($D63*(1-$P63)/$N63),0))),IF(AND(DC$7&gt;=$J63,DC$7&lt;=$K63),(($D63-$O63)/$N63),0))))),(((IF(Data!$C$2&gt;0,(IF(OR(DC$5=Data!$F$2,DC$5=Data!$G$2,(IF(COUNTIF(Data!$A$2:$A$939,DC$7),DC$7=(VLOOKUP(DC$7,Data!$A$2:$A$852,1,FALSE)),0))),"H",IF(AND(DC$7&gt;=$J63,DC$7&lt;=$L63),($D63*$P63/$M63),0))),IF(AND(DC$7&gt;=$J63,DC$7&lt;=$L63),(($D63*$P63)/$M63),0))))))</f>
        <v>0</v>
      </c>
      <c r="DD64" s="37">
        <f>IF(DD$7&gt;$L63,(((IF(Data!$C$2&gt;0,(IF(OR(DD$5=Data!$F$2,DD$5=Data!$G$2,(IF(COUNTIF(Data!$A$2:$A$939,DD$7),DD$7=(VLOOKUP(DD$7,Data!$A$2:$A$852,1,FALSE)),0))),"H",IF(AND(DD$7&gt;=$J63,DD$7&lt;=$K63),($D63*(1-$P63)/$N63),0))),IF(AND(DD$7&gt;=$J63,DD$7&lt;=$K63),(($D63-$O63)/$N63),0))))),(((IF(Data!$C$2&gt;0,(IF(OR(DD$5=Data!$F$2,DD$5=Data!$G$2,(IF(COUNTIF(Data!$A$2:$A$939,DD$7),DD$7=(VLOOKUP(DD$7,Data!$A$2:$A$852,1,FALSE)),0))),"H",IF(AND(DD$7&gt;=$J63,DD$7&lt;=$L63),($D63*$P63/$M63),0))),IF(AND(DD$7&gt;=$J63,DD$7&lt;=$L63),(($D63*$P63)/$M63),0))))))</f>
        <v>0</v>
      </c>
      <c r="DE64" s="37" t="str">
        <f>IF(DE$7&gt;$L63,(((IF(Data!$C$2&gt;0,(IF(OR(DE$5=Data!$F$2,DE$5=Data!$G$2,(IF(COUNTIF(Data!$A$2:$A$939,DE$7),DE$7=(VLOOKUP(DE$7,Data!$A$2:$A$852,1,FALSE)),0))),"H",IF(AND(DE$7&gt;=$J63,DE$7&lt;=$K63),($D63*(1-$P63)/$N63),0))),IF(AND(DE$7&gt;=$J63,DE$7&lt;=$K63),(($D63-$O63)/$N63),0))))),(((IF(Data!$C$2&gt;0,(IF(OR(DE$5=Data!$F$2,DE$5=Data!$G$2,(IF(COUNTIF(Data!$A$2:$A$939,DE$7),DE$7=(VLOOKUP(DE$7,Data!$A$2:$A$852,1,FALSE)),0))),"H",IF(AND(DE$7&gt;=$J63,DE$7&lt;=$L63),($D63*$P63/$M63),0))),IF(AND(DE$7&gt;=$J63,DE$7&lt;=$L63),(($D63*$P63)/$M63),0))))))</f>
        <v>H</v>
      </c>
      <c r="DF64" s="37" t="str">
        <f>IF(DF$7&gt;$L63,(((IF(Data!$C$2&gt;0,(IF(OR(DF$5=Data!$F$2,DF$5=Data!$G$2,(IF(COUNTIF(Data!$A$2:$A$939,DF$7),DF$7=(VLOOKUP(DF$7,Data!$A$2:$A$852,1,FALSE)),0))),"H",IF(AND(DF$7&gt;=$J63,DF$7&lt;=$K63),($D63*(1-$P63)/$N63),0))),IF(AND(DF$7&gt;=$J63,DF$7&lt;=$K63),(($D63-$O63)/$N63),0))))),(((IF(Data!$C$2&gt;0,(IF(OR(DF$5=Data!$F$2,DF$5=Data!$G$2,(IF(COUNTIF(Data!$A$2:$A$939,DF$7),DF$7=(VLOOKUP(DF$7,Data!$A$2:$A$852,1,FALSE)),0))),"H",IF(AND(DF$7&gt;=$J63,DF$7&lt;=$L63),($D63*$P63/$M63),0))),IF(AND(DF$7&gt;=$J63,DF$7&lt;=$L63),(($D63*$P63)/$M63),0))))))</f>
        <v>H</v>
      </c>
      <c r="DG64" s="37">
        <f>IF(DG$7&gt;$L63,(((IF(Data!$C$2&gt;0,(IF(OR(DG$5=Data!$F$2,DG$5=Data!$G$2,(IF(COUNTIF(Data!$A$2:$A$939,DG$7),DG$7=(VLOOKUP(DG$7,Data!$A$2:$A$852,1,FALSE)),0))),"H",IF(AND(DG$7&gt;=$J63,DG$7&lt;=$K63),($D63*(1-$P63)/$N63),0))),IF(AND(DG$7&gt;=$J63,DG$7&lt;=$K63),(($D63-$O63)/$N63),0))))),(((IF(Data!$C$2&gt;0,(IF(OR(DG$5=Data!$F$2,DG$5=Data!$G$2,(IF(COUNTIF(Data!$A$2:$A$939,DG$7),DG$7=(VLOOKUP(DG$7,Data!$A$2:$A$852,1,FALSE)),0))),"H",IF(AND(DG$7&gt;=$J63,DG$7&lt;=$L63),($D63*$P63/$M63),0))),IF(AND(DG$7&gt;=$J63,DG$7&lt;=$L63),(($D63*$P63)/$M63),0))))))</f>
        <v>0</v>
      </c>
      <c r="DH64" s="37">
        <f>IF(DH$7&gt;$L63,(((IF(Data!$C$2&gt;0,(IF(OR(DH$5=Data!$F$2,DH$5=Data!$G$2,(IF(COUNTIF(Data!$A$2:$A$939,DH$7),DH$7=(VLOOKUP(DH$7,Data!$A$2:$A$852,1,FALSE)),0))),"H",IF(AND(DH$7&gt;=$J63,DH$7&lt;=$K63),($D63*(1-$P63)/$N63),0))),IF(AND(DH$7&gt;=$J63,DH$7&lt;=$K63),(($D63-$O63)/$N63),0))))),(((IF(Data!$C$2&gt;0,(IF(OR(DH$5=Data!$F$2,DH$5=Data!$G$2,(IF(COUNTIF(Data!$A$2:$A$939,DH$7),DH$7=(VLOOKUP(DH$7,Data!$A$2:$A$852,1,FALSE)),0))),"H",IF(AND(DH$7&gt;=$J63,DH$7&lt;=$L63),($D63*$P63/$M63),0))),IF(AND(DH$7&gt;=$J63,DH$7&lt;=$L63),(($D63*$P63)/$M63),0))))))</f>
        <v>0</v>
      </c>
      <c r="DI64" s="37">
        <f>IF(DI$7&gt;$L63,(((IF(Data!$C$2&gt;0,(IF(OR(DI$5=Data!$F$2,DI$5=Data!$G$2,(IF(COUNTIF(Data!$A$2:$A$939,DI$7),DI$7=(VLOOKUP(DI$7,Data!$A$2:$A$852,1,FALSE)),0))),"H",IF(AND(DI$7&gt;=$J63,DI$7&lt;=$K63),($D63*(1-$P63)/$N63),0))),IF(AND(DI$7&gt;=$J63,DI$7&lt;=$K63),(($D63-$O63)/$N63),0))))),(((IF(Data!$C$2&gt;0,(IF(OR(DI$5=Data!$F$2,DI$5=Data!$G$2,(IF(COUNTIF(Data!$A$2:$A$939,DI$7),DI$7=(VLOOKUP(DI$7,Data!$A$2:$A$852,1,FALSE)),0))),"H",IF(AND(DI$7&gt;=$J63,DI$7&lt;=$L63),($D63*$P63/$M63),0))),IF(AND(DI$7&gt;=$J63,DI$7&lt;=$L63),(($D63*$P63)/$M63),0))))))</f>
        <v>0</v>
      </c>
      <c r="DJ64" s="37">
        <f>IF(DJ$7&gt;$L63,(((IF(Data!$C$2&gt;0,(IF(OR(DJ$5=Data!$F$2,DJ$5=Data!$G$2,(IF(COUNTIF(Data!$A$2:$A$939,DJ$7),DJ$7=(VLOOKUP(DJ$7,Data!$A$2:$A$852,1,FALSE)),0))),"H",IF(AND(DJ$7&gt;=$J63,DJ$7&lt;=$K63),($D63*(1-$P63)/$N63),0))),IF(AND(DJ$7&gt;=$J63,DJ$7&lt;=$K63),(($D63-$O63)/$N63),0))))),(((IF(Data!$C$2&gt;0,(IF(OR(DJ$5=Data!$F$2,DJ$5=Data!$G$2,(IF(COUNTIF(Data!$A$2:$A$939,DJ$7),DJ$7=(VLOOKUP(DJ$7,Data!$A$2:$A$852,1,FALSE)),0))),"H",IF(AND(DJ$7&gt;=$J63,DJ$7&lt;=$L63),($D63*$P63/$M63),0))),IF(AND(DJ$7&gt;=$J63,DJ$7&lt;=$L63),(($D63*$P63)/$M63),0))))))</f>
        <v>0</v>
      </c>
      <c r="DK64" s="37">
        <f>IF(DK$7&gt;$L63,(((IF(Data!$C$2&gt;0,(IF(OR(DK$5=Data!$F$2,DK$5=Data!$G$2,(IF(COUNTIF(Data!$A$2:$A$939,DK$7),DK$7=(VLOOKUP(DK$7,Data!$A$2:$A$852,1,FALSE)),0))),"H",IF(AND(DK$7&gt;=$J63,DK$7&lt;=$K63),($D63*(1-$P63)/$N63),0))),IF(AND(DK$7&gt;=$J63,DK$7&lt;=$K63),(($D63-$O63)/$N63),0))))),(((IF(Data!$C$2&gt;0,(IF(OR(DK$5=Data!$F$2,DK$5=Data!$G$2,(IF(COUNTIF(Data!$A$2:$A$939,DK$7),DK$7=(VLOOKUP(DK$7,Data!$A$2:$A$852,1,FALSE)),0))),"H",IF(AND(DK$7&gt;=$J63,DK$7&lt;=$L63),($D63*$P63/$M63),0))),IF(AND(DK$7&gt;=$J63,DK$7&lt;=$L63),(($D63*$P63)/$M63),0))))))</f>
        <v>0</v>
      </c>
      <c r="DL64" s="37" t="str">
        <f>IF(DL$7&gt;$L63,(((IF(Data!$C$2&gt;0,(IF(OR(DL$5=Data!$F$2,DL$5=Data!$G$2,(IF(COUNTIF(Data!$A$2:$A$939,DL$7),DL$7=(VLOOKUP(DL$7,Data!$A$2:$A$852,1,FALSE)),0))),"H",IF(AND(DL$7&gt;=$J63,DL$7&lt;=$K63),($D63*(1-$P63)/$N63),0))),IF(AND(DL$7&gt;=$J63,DL$7&lt;=$K63),(($D63-$O63)/$N63),0))))),(((IF(Data!$C$2&gt;0,(IF(OR(DL$5=Data!$F$2,DL$5=Data!$G$2,(IF(COUNTIF(Data!$A$2:$A$939,DL$7),DL$7=(VLOOKUP(DL$7,Data!$A$2:$A$852,1,FALSE)),0))),"H",IF(AND(DL$7&gt;=$J63,DL$7&lt;=$L63),($D63*$P63/$M63),0))),IF(AND(DL$7&gt;=$J63,DL$7&lt;=$L63),(($D63*$P63)/$M63),0))))))</f>
        <v>H</v>
      </c>
      <c r="DM64" s="37" t="str">
        <f>IF(DM$7&gt;$L63,(((IF(Data!$C$2&gt;0,(IF(OR(DM$5=Data!$F$2,DM$5=Data!$G$2,(IF(COUNTIF(Data!$A$2:$A$939,DM$7),DM$7=(VLOOKUP(DM$7,Data!$A$2:$A$852,1,FALSE)),0))),"H",IF(AND(DM$7&gt;=$J63,DM$7&lt;=$K63),($D63*(1-$P63)/$N63),0))),IF(AND(DM$7&gt;=$J63,DM$7&lt;=$K63),(($D63-$O63)/$N63),0))))),(((IF(Data!$C$2&gt;0,(IF(OR(DM$5=Data!$F$2,DM$5=Data!$G$2,(IF(COUNTIF(Data!$A$2:$A$939,DM$7),DM$7=(VLOOKUP(DM$7,Data!$A$2:$A$852,1,FALSE)),0))),"H",IF(AND(DM$7&gt;=$J63,DM$7&lt;=$L63),($D63*$P63/$M63),0))),IF(AND(DM$7&gt;=$J63,DM$7&lt;=$L63),(($D63*$P63)/$M63),0))))))</f>
        <v>H</v>
      </c>
      <c r="DN64" s="37">
        <f>IF(DN$7&gt;$L63,(((IF(Data!$C$2&gt;0,(IF(OR(DN$5=Data!$F$2,DN$5=Data!$G$2,(IF(COUNTIF(Data!$A$2:$A$939,DN$7),DN$7=(VLOOKUP(DN$7,Data!$A$2:$A$852,1,FALSE)),0))),"H",IF(AND(DN$7&gt;=$J63,DN$7&lt;=$K63),($D63*(1-$P63)/$N63),0))),IF(AND(DN$7&gt;=$J63,DN$7&lt;=$K63),(($D63-$O63)/$N63),0))))),(((IF(Data!$C$2&gt;0,(IF(OR(DN$5=Data!$F$2,DN$5=Data!$G$2,(IF(COUNTIF(Data!$A$2:$A$939,DN$7),DN$7=(VLOOKUP(DN$7,Data!$A$2:$A$852,1,FALSE)),0))),"H",IF(AND(DN$7&gt;=$J63,DN$7&lt;=$L63),($D63*$P63/$M63),0))),IF(AND(DN$7&gt;=$J63,DN$7&lt;=$L63),(($D63*$P63)/$M63),0))))))</f>
        <v>0</v>
      </c>
      <c r="DO64" s="37">
        <f>IF(DO$7&gt;$L63,(((IF(Data!$C$2&gt;0,(IF(OR(DO$5=Data!$F$2,DO$5=Data!$G$2,(IF(COUNTIF(Data!$A$2:$A$939,DO$7),DO$7=(VLOOKUP(DO$7,Data!$A$2:$A$852,1,FALSE)),0))),"H",IF(AND(DO$7&gt;=$J63,DO$7&lt;=$K63),($D63*(1-$P63)/$N63),0))),IF(AND(DO$7&gt;=$J63,DO$7&lt;=$K63),(($D63-$O63)/$N63),0))))),(((IF(Data!$C$2&gt;0,(IF(OR(DO$5=Data!$F$2,DO$5=Data!$G$2,(IF(COUNTIF(Data!$A$2:$A$939,DO$7),DO$7=(VLOOKUP(DO$7,Data!$A$2:$A$852,1,FALSE)),0))),"H",IF(AND(DO$7&gt;=$J63,DO$7&lt;=$L63),($D63*$P63/$M63),0))),IF(AND(DO$7&gt;=$J63,DO$7&lt;=$L63),(($D63*$P63)/$M63),0))))))</f>
        <v>0</v>
      </c>
      <c r="DP64" s="37">
        <f>IF(DP$7&gt;$L63,(((IF(Data!$C$2&gt;0,(IF(OR(DP$5=Data!$F$2,DP$5=Data!$G$2,(IF(COUNTIF(Data!$A$2:$A$939,DP$7),DP$7=(VLOOKUP(DP$7,Data!$A$2:$A$852,1,FALSE)),0))),"H",IF(AND(DP$7&gt;=$J63,DP$7&lt;=$K63),($D63*(1-$P63)/$N63),0))),IF(AND(DP$7&gt;=$J63,DP$7&lt;=$K63),(($D63-$O63)/$N63),0))))),(((IF(Data!$C$2&gt;0,(IF(OR(DP$5=Data!$F$2,DP$5=Data!$G$2,(IF(COUNTIF(Data!$A$2:$A$939,DP$7),DP$7=(VLOOKUP(DP$7,Data!$A$2:$A$852,1,FALSE)),0))),"H",IF(AND(DP$7&gt;=$J63,DP$7&lt;=$L63),($D63*$P63/$M63),0))),IF(AND(DP$7&gt;=$J63,DP$7&lt;=$L63),(($D63*$P63)/$M63),0))))))</f>
        <v>0</v>
      </c>
      <c r="DQ64" s="37">
        <f>IF(DQ$7&gt;$L63,(((IF(Data!$C$2&gt;0,(IF(OR(DQ$5=Data!$F$2,DQ$5=Data!$G$2,(IF(COUNTIF(Data!$A$2:$A$939,DQ$7),DQ$7=(VLOOKUP(DQ$7,Data!$A$2:$A$852,1,FALSE)),0))),"H",IF(AND(DQ$7&gt;=$J63,DQ$7&lt;=$K63),($D63*(1-$P63)/$N63),0))),IF(AND(DQ$7&gt;=$J63,DQ$7&lt;=$K63),(($D63-$O63)/$N63),0))))),(((IF(Data!$C$2&gt;0,(IF(OR(DQ$5=Data!$F$2,DQ$5=Data!$G$2,(IF(COUNTIF(Data!$A$2:$A$939,DQ$7),DQ$7=(VLOOKUP(DQ$7,Data!$A$2:$A$852,1,FALSE)),0))),"H",IF(AND(DQ$7&gt;=$J63,DQ$7&lt;=$L63),($D63*$P63/$M63),0))),IF(AND(DQ$7&gt;=$J63,DQ$7&lt;=$L63),(($D63*$P63)/$M63),0))))))</f>
        <v>0</v>
      </c>
      <c r="DR64" s="37">
        <f>IF(DR$7&gt;$L63,(((IF(Data!$C$2&gt;0,(IF(OR(DR$5=Data!$F$2,DR$5=Data!$G$2,(IF(COUNTIF(Data!$A$2:$A$939,DR$7),DR$7=(VLOOKUP(DR$7,Data!$A$2:$A$852,1,FALSE)),0))),"H",IF(AND(DR$7&gt;=$J63,DR$7&lt;=$K63),($D63*(1-$P63)/$N63),0))),IF(AND(DR$7&gt;=$J63,DR$7&lt;=$K63),(($D63-$O63)/$N63),0))))),(((IF(Data!$C$2&gt;0,(IF(OR(DR$5=Data!$F$2,DR$5=Data!$G$2,(IF(COUNTIF(Data!$A$2:$A$939,DR$7),DR$7=(VLOOKUP(DR$7,Data!$A$2:$A$852,1,FALSE)),0))),"H",IF(AND(DR$7&gt;=$J63,DR$7&lt;=$L63),($D63*$P63/$M63),0))),IF(AND(DR$7&gt;=$J63,DR$7&lt;=$L63),(($D63*$P63)/$M63),0))))))</f>
        <v>0</v>
      </c>
      <c r="DS64" s="37" t="str">
        <f>IF(DS$7&gt;$L63,(((IF(Data!$C$2&gt;0,(IF(OR(DS$5=Data!$F$2,DS$5=Data!$G$2,(IF(COUNTIF(Data!$A$2:$A$939,DS$7),DS$7=(VLOOKUP(DS$7,Data!$A$2:$A$852,1,FALSE)),0))),"H",IF(AND(DS$7&gt;=$J63,DS$7&lt;=$K63),($D63*(1-$P63)/$N63),0))),IF(AND(DS$7&gt;=$J63,DS$7&lt;=$K63),(($D63-$O63)/$N63),0))))),(((IF(Data!$C$2&gt;0,(IF(OR(DS$5=Data!$F$2,DS$5=Data!$G$2,(IF(COUNTIF(Data!$A$2:$A$939,DS$7),DS$7=(VLOOKUP(DS$7,Data!$A$2:$A$852,1,FALSE)),0))),"H",IF(AND(DS$7&gt;=$J63,DS$7&lt;=$L63),($D63*$P63/$M63),0))),IF(AND(DS$7&gt;=$J63,DS$7&lt;=$L63),(($D63*$P63)/$M63),0))))))</f>
        <v>H</v>
      </c>
      <c r="DT64" s="37" t="str">
        <f>IF(DT$7&gt;$L63,(((IF(Data!$C$2&gt;0,(IF(OR(DT$5=Data!$F$2,DT$5=Data!$G$2,(IF(COUNTIF(Data!$A$2:$A$939,DT$7),DT$7=(VLOOKUP(DT$7,Data!$A$2:$A$852,1,FALSE)),0))),"H",IF(AND(DT$7&gt;=$J63,DT$7&lt;=$K63),($D63*(1-$P63)/$N63),0))),IF(AND(DT$7&gt;=$J63,DT$7&lt;=$K63),(($D63-$O63)/$N63),0))))),(((IF(Data!$C$2&gt;0,(IF(OR(DT$5=Data!$F$2,DT$5=Data!$G$2,(IF(COUNTIF(Data!$A$2:$A$939,DT$7),DT$7=(VLOOKUP(DT$7,Data!$A$2:$A$852,1,FALSE)),0))),"H",IF(AND(DT$7&gt;=$J63,DT$7&lt;=$L63),($D63*$P63/$M63),0))),IF(AND(DT$7&gt;=$J63,DT$7&lt;=$L63),(($D63*$P63)/$M63),0))))))</f>
        <v>H</v>
      </c>
      <c r="DU64" s="37">
        <f>IF(DU$7&gt;$L63,(((IF(Data!$C$2&gt;0,(IF(OR(DU$5=Data!$F$2,DU$5=Data!$G$2,(IF(COUNTIF(Data!$A$2:$A$939,DU$7),DU$7=(VLOOKUP(DU$7,Data!$A$2:$A$852,1,FALSE)),0))),"H",IF(AND(DU$7&gt;=$J63,DU$7&lt;=$K63),($D63*(1-$P63)/$N63),0))),IF(AND(DU$7&gt;=$J63,DU$7&lt;=$K63),(($D63-$O63)/$N63),0))))),(((IF(Data!$C$2&gt;0,(IF(OR(DU$5=Data!$F$2,DU$5=Data!$G$2,(IF(COUNTIF(Data!$A$2:$A$939,DU$7),DU$7=(VLOOKUP(DU$7,Data!$A$2:$A$852,1,FALSE)),0))),"H",IF(AND(DU$7&gt;=$J63,DU$7&lt;=$L63),($D63*$P63/$M63),0))),IF(AND(DU$7&gt;=$J63,DU$7&lt;=$L63),(($D63*$P63)/$M63),0))))))</f>
        <v>0</v>
      </c>
      <c r="DV64" s="37">
        <f>IF(DV$7&gt;$L63,(((IF(Data!$C$2&gt;0,(IF(OR(DV$5=Data!$F$2,DV$5=Data!$G$2,(IF(COUNTIF(Data!$A$2:$A$939,DV$7),DV$7=(VLOOKUP(DV$7,Data!$A$2:$A$852,1,FALSE)),0))),"H",IF(AND(DV$7&gt;=$J63,DV$7&lt;=$K63),($D63*(1-$P63)/$N63),0))),IF(AND(DV$7&gt;=$J63,DV$7&lt;=$K63),(($D63-$O63)/$N63),0))))),(((IF(Data!$C$2&gt;0,(IF(OR(DV$5=Data!$F$2,DV$5=Data!$G$2,(IF(COUNTIF(Data!$A$2:$A$939,DV$7),DV$7=(VLOOKUP(DV$7,Data!$A$2:$A$852,1,FALSE)),0))),"H",IF(AND(DV$7&gt;=$J63,DV$7&lt;=$L63),($D63*$P63/$M63),0))),IF(AND(DV$7&gt;=$J63,DV$7&lt;=$L63),(($D63*$P63)/$M63),0))))))</f>
        <v>0</v>
      </c>
      <c r="DW64" s="37">
        <f>IF(DW$7&gt;$L63,(((IF(Data!$C$2&gt;0,(IF(OR(DW$5=Data!$F$2,DW$5=Data!$G$2,(IF(COUNTIF(Data!$A$2:$A$939,DW$7),DW$7=(VLOOKUP(DW$7,Data!$A$2:$A$852,1,FALSE)),0))),"H",IF(AND(DW$7&gt;=$J63,DW$7&lt;=$K63),($D63*(1-$P63)/$N63),0))),IF(AND(DW$7&gt;=$J63,DW$7&lt;=$K63),(($D63-$O63)/$N63),0))))),(((IF(Data!$C$2&gt;0,(IF(OR(DW$5=Data!$F$2,DW$5=Data!$G$2,(IF(COUNTIF(Data!$A$2:$A$939,DW$7),DW$7=(VLOOKUP(DW$7,Data!$A$2:$A$852,1,FALSE)),0))),"H",IF(AND(DW$7&gt;=$J63,DW$7&lt;=$L63),($D63*$P63/$M63),0))),IF(AND(DW$7&gt;=$J63,DW$7&lt;=$L63),(($D63*$P63)/$M63),0))))))</f>
        <v>0</v>
      </c>
      <c r="DX64" s="37">
        <f>IF(DX$7&gt;$L63,(((IF(Data!$C$2&gt;0,(IF(OR(DX$5=Data!$F$2,DX$5=Data!$G$2,(IF(COUNTIF(Data!$A$2:$A$939,DX$7),DX$7=(VLOOKUP(DX$7,Data!$A$2:$A$852,1,FALSE)),0))),"H",IF(AND(DX$7&gt;=$J63,DX$7&lt;=$K63),($D63*(1-$P63)/$N63),0))),IF(AND(DX$7&gt;=$J63,DX$7&lt;=$K63),(($D63-$O63)/$N63),0))))),(((IF(Data!$C$2&gt;0,(IF(OR(DX$5=Data!$F$2,DX$5=Data!$G$2,(IF(COUNTIF(Data!$A$2:$A$939,DX$7),DX$7=(VLOOKUP(DX$7,Data!$A$2:$A$852,1,FALSE)),0))),"H",IF(AND(DX$7&gt;=$J63,DX$7&lt;=$L63),($D63*$P63/$M63),0))),IF(AND(DX$7&gt;=$J63,DX$7&lt;=$L63),(($D63*$P63)/$M63),0))))))</f>
        <v>0</v>
      </c>
      <c r="DY64" s="37">
        <f>IF(DY$7&gt;$L63,(((IF(Data!$C$2&gt;0,(IF(OR(DY$5=Data!$F$2,DY$5=Data!$G$2,(IF(COUNTIF(Data!$A$2:$A$939,DY$7),DY$7=(VLOOKUP(DY$7,Data!$A$2:$A$852,1,FALSE)),0))),"H",IF(AND(DY$7&gt;=$J63,DY$7&lt;=$K63),($D63*(1-$P63)/$N63),0))),IF(AND(DY$7&gt;=$J63,DY$7&lt;=$K63),(($D63-$O63)/$N63),0))))),(((IF(Data!$C$2&gt;0,(IF(OR(DY$5=Data!$F$2,DY$5=Data!$G$2,(IF(COUNTIF(Data!$A$2:$A$939,DY$7),DY$7=(VLOOKUP(DY$7,Data!$A$2:$A$852,1,FALSE)),0))),"H",IF(AND(DY$7&gt;=$J63,DY$7&lt;=$L63),($D63*$P63/$M63),0))),IF(AND(DY$7&gt;=$J63,DY$7&lt;=$L63),(($D63*$P63)/$M63),0))))))</f>
        <v>0</v>
      </c>
      <c r="DZ64" s="37" t="str">
        <f>IF(DZ$7&gt;$L63,(((IF(Data!$C$2&gt;0,(IF(OR(DZ$5=Data!$F$2,DZ$5=Data!$G$2,(IF(COUNTIF(Data!$A$2:$A$939,DZ$7),DZ$7=(VLOOKUP(DZ$7,Data!$A$2:$A$852,1,FALSE)),0))),"H",IF(AND(DZ$7&gt;=$J63,DZ$7&lt;=$K63),($D63*(1-$P63)/$N63),0))),IF(AND(DZ$7&gt;=$J63,DZ$7&lt;=$K63),(($D63-$O63)/$N63),0))))),(((IF(Data!$C$2&gt;0,(IF(OR(DZ$5=Data!$F$2,DZ$5=Data!$G$2,(IF(COUNTIF(Data!$A$2:$A$939,DZ$7),DZ$7=(VLOOKUP(DZ$7,Data!$A$2:$A$852,1,FALSE)),0))),"H",IF(AND(DZ$7&gt;=$J63,DZ$7&lt;=$L63),($D63*$P63/$M63),0))),IF(AND(DZ$7&gt;=$J63,DZ$7&lt;=$L63),(($D63*$P63)/$M63),0))))))</f>
        <v>H</v>
      </c>
      <c r="EA64" s="37" t="str">
        <f>IF(EA$7&gt;$L63,(((IF(Data!$C$2&gt;0,(IF(OR(EA$5=Data!$F$2,EA$5=Data!$G$2,(IF(COUNTIF(Data!$A$2:$A$939,EA$7),EA$7=(VLOOKUP(EA$7,Data!$A$2:$A$852,1,FALSE)),0))),"H",IF(AND(EA$7&gt;=$J63,EA$7&lt;=$K63),($D63*(1-$P63)/$N63),0))),IF(AND(EA$7&gt;=$J63,EA$7&lt;=$K63),(($D63-$O63)/$N63),0))))),(((IF(Data!$C$2&gt;0,(IF(OR(EA$5=Data!$F$2,EA$5=Data!$G$2,(IF(COUNTIF(Data!$A$2:$A$939,EA$7),EA$7=(VLOOKUP(EA$7,Data!$A$2:$A$852,1,FALSE)),0))),"H",IF(AND(EA$7&gt;=$J63,EA$7&lt;=$L63),($D63*$P63/$M63),0))),IF(AND(EA$7&gt;=$J63,EA$7&lt;=$L63),(($D63*$P63)/$M63),0))))))</f>
        <v>H</v>
      </c>
      <c r="EB64" s="37">
        <f>IF(EB$7&gt;$L63,(((IF(Data!$C$2&gt;0,(IF(OR(EB$5=Data!$F$2,EB$5=Data!$G$2,(IF(COUNTIF(Data!$A$2:$A$939,EB$7),EB$7=(VLOOKUP(EB$7,Data!$A$2:$A$852,1,FALSE)),0))),"H",IF(AND(EB$7&gt;=$J63,EB$7&lt;=$K63),($D63*(1-$P63)/$N63),0))),IF(AND(EB$7&gt;=$J63,EB$7&lt;=$K63),(($D63-$O63)/$N63),0))))),(((IF(Data!$C$2&gt;0,(IF(OR(EB$5=Data!$F$2,EB$5=Data!$G$2,(IF(COUNTIF(Data!$A$2:$A$939,EB$7),EB$7=(VLOOKUP(EB$7,Data!$A$2:$A$852,1,FALSE)),0))),"H",IF(AND(EB$7&gt;=$J63,EB$7&lt;=$L63),($D63*$P63/$M63),0))),IF(AND(EB$7&gt;=$J63,EB$7&lt;=$L63),(($D63*$P63)/$M63),0))))))</f>
        <v>0</v>
      </c>
      <c r="EC64" s="37">
        <f>IF(EC$7&gt;$L63,(((IF(Data!$C$2&gt;0,(IF(OR(EC$5=Data!$F$2,EC$5=Data!$G$2,(IF(COUNTIF(Data!$A$2:$A$939,EC$7),EC$7=(VLOOKUP(EC$7,Data!$A$2:$A$852,1,FALSE)),0))),"H",IF(AND(EC$7&gt;=$J63,EC$7&lt;=$K63),($D63*(1-$P63)/$N63),0))),IF(AND(EC$7&gt;=$J63,EC$7&lt;=$K63),(($D63-$O63)/$N63),0))))),(((IF(Data!$C$2&gt;0,(IF(OR(EC$5=Data!$F$2,EC$5=Data!$G$2,(IF(COUNTIF(Data!$A$2:$A$939,EC$7),EC$7=(VLOOKUP(EC$7,Data!$A$2:$A$852,1,FALSE)),0))),"H",IF(AND(EC$7&gt;=$J63,EC$7&lt;=$L63),($D63*$P63/$M63),0))),IF(AND(EC$7&gt;=$J63,EC$7&lt;=$L63),(($D63*$P63)/$M63),0))))))</f>
        <v>0</v>
      </c>
      <c r="ED64" s="37">
        <f>IF(ED$7&gt;$L63,(((IF(Data!$C$2&gt;0,(IF(OR(ED$5=Data!$F$2,ED$5=Data!$G$2,(IF(COUNTIF(Data!$A$2:$A$939,ED$7),ED$7=(VLOOKUP(ED$7,Data!$A$2:$A$852,1,FALSE)),0))),"H",IF(AND(ED$7&gt;=$J63,ED$7&lt;=$K63),($D63*(1-$P63)/$N63),0))),IF(AND(ED$7&gt;=$J63,ED$7&lt;=$K63),(($D63-$O63)/$N63),0))))),(((IF(Data!$C$2&gt;0,(IF(OR(ED$5=Data!$F$2,ED$5=Data!$G$2,(IF(COUNTIF(Data!$A$2:$A$939,ED$7),ED$7=(VLOOKUP(ED$7,Data!$A$2:$A$852,1,FALSE)),0))),"H",IF(AND(ED$7&gt;=$J63,ED$7&lt;=$L63),($D63*$P63/$M63),0))),IF(AND(ED$7&gt;=$J63,ED$7&lt;=$L63),(($D63*$P63)/$M63),0))))))</f>
        <v>0</v>
      </c>
      <c r="EE64" s="37">
        <f>IF(EE$7&gt;$L63,(((IF(Data!$C$2&gt;0,(IF(OR(EE$5=Data!$F$2,EE$5=Data!$G$2,(IF(COUNTIF(Data!$A$2:$A$939,EE$7),EE$7=(VLOOKUP(EE$7,Data!$A$2:$A$852,1,FALSE)),0))),"H",IF(AND(EE$7&gt;=$J63,EE$7&lt;=$K63),($D63*(1-$P63)/$N63),0))),IF(AND(EE$7&gt;=$J63,EE$7&lt;=$K63),(($D63-$O63)/$N63),0))))),(((IF(Data!$C$2&gt;0,(IF(OR(EE$5=Data!$F$2,EE$5=Data!$G$2,(IF(COUNTIF(Data!$A$2:$A$939,EE$7),EE$7=(VLOOKUP(EE$7,Data!$A$2:$A$852,1,FALSE)),0))),"H",IF(AND(EE$7&gt;=$J63,EE$7&lt;=$L63),($D63*$P63/$M63),0))),IF(AND(EE$7&gt;=$J63,EE$7&lt;=$L63),(($D63*$P63)/$M63),0))))))</f>
        <v>0</v>
      </c>
      <c r="EF64" s="37">
        <f>IF(EF$7&gt;$L63,(((IF(Data!$C$2&gt;0,(IF(OR(EF$5=Data!$F$2,EF$5=Data!$G$2,(IF(COUNTIF(Data!$A$2:$A$939,EF$7),EF$7=(VLOOKUP(EF$7,Data!$A$2:$A$852,1,FALSE)),0))),"H",IF(AND(EF$7&gt;=$J63,EF$7&lt;=$K63),($D63*(1-$P63)/$N63),0))),IF(AND(EF$7&gt;=$J63,EF$7&lt;=$K63),(($D63-$O63)/$N63),0))))),(((IF(Data!$C$2&gt;0,(IF(OR(EF$5=Data!$F$2,EF$5=Data!$G$2,(IF(COUNTIF(Data!$A$2:$A$939,EF$7),EF$7=(VLOOKUP(EF$7,Data!$A$2:$A$852,1,FALSE)),0))),"H",IF(AND(EF$7&gt;=$J63,EF$7&lt;=$L63),($D63*$P63/$M63),0))),IF(AND(EF$7&gt;=$J63,EF$7&lt;=$L63),(($D63*$P63)/$M63),0))))))</f>
        <v>0</v>
      </c>
      <c r="EG64" s="37" t="str">
        <f>IF(EG$7&gt;$L63,(((IF(Data!$C$2&gt;0,(IF(OR(EG$5=Data!$F$2,EG$5=Data!$G$2,(IF(COUNTIF(Data!$A$2:$A$939,EG$7),EG$7=(VLOOKUP(EG$7,Data!$A$2:$A$852,1,FALSE)),0))),"H",IF(AND(EG$7&gt;=$J63,EG$7&lt;=$K63),($D63*(1-$P63)/$N63),0))),IF(AND(EG$7&gt;=$J63,EG$7&lt;=$K63),(($D63-$O63)/$N63),0))))),(((IF(Data!$C$2&gt;0,(IF(OR(EG$5=Data!$F$2,EG$5=Data!$G$2,(IF(COUNTIF(Data!$A$2:$A$939,EG$7),EG$7=(VLOOKUP(EG$7,Data!$A$2:$A$852,1,FALSE)),0))),"H",IF(AND(EG$7&gt;=$J63,EG$7&lt;=$L63),($D63*$P63/$M63),0))),IF(AND(EG$7&gt;=$J63,EG$7&lt;=$L63),(($D63*$P63)/$M63),0))))))</f>
        <v>H</v>
      </c>
      <c r="EH64" s="37" t="str">
        <f>IF(EH$7&gt;$L63,(((IF(Data!$C$2&gt;0,(IF(OR(EH$5=Data!$F$2,EH$5=Data!$G$2,(IF(COUNTIF(Data!$A$2:$A$939,EH$7),EH$7=(VLOOKUP(EH$7,Data!$A$2:$A$852,1,FALSE)),0))),"H",IF(AND(EH$7&gt;=$J63,EH$7&lt;=$K63),($D63*(1-$P63)/$N63),0))),IF(AND(EH$7&gt;=$J63,EH$7&lt;=$K63),(($D63-$O63)/$N63),0))))),(((IF(Data!$C$2&gt;0,(IF(OR(EH$5=Data!$F$2,EH$5=Data!$G$2,(IF(COUNTIF(Data!$A$2:$A$939,EH$7),EH$7=(VLOOKUP(EH$7,Data!$A$2:$A$852,1,FALSE)),0))),"H",IF(AND(EH$7&gt;=$J63,EH$7&lt;=$L63),($D63*$P63/$M63),0))),IF(AND(EH$7&gt;=$J63,EH$7&lt;=$L63),(($D63*$P63)/$M63),0))))))</f>
        <v>H</v>
      </c>
      <c r="EI64" s="37">
        <f>IF(EI$7&gt;$L63,(((IF(Data!$C$2&gt;0,(IF(OR(EI$5=Data!$F$2,EI$5=Data!$G$2,(IF(COUNTIF(Data!$A$2:$A$939,EI$7),EI$7=(VLOOKUP(EI$7,Data!$A$2:$A$852,1,FALSE)),0))),"H",IF(AND(EI$7&gt;=$J63,EI$7&lt;=$K63),($D63*(1-$P63)/$N63),0))),IF(AND(EI$7&gt;=$J63,EI$7&lt;=$K63),(($D63-$O63)/$N63),0))))),(((IF(Data!$C$2&gt;0,(IF(OR(EI$5=Data!$F$2,EI$5=Data!$G$2,(IF(COUNTIF(Data!$A$2:$A$939,EI$7),EI$7=(VLOOKUP(EI$7,Data!$A$2:$A$852,1,FALSE)),0))),"H",IF(AND(EI$7&gt;=$J63,EI$7&lt;=$L63),($D63*$P63/$M63),0))),IF(AND(EI$7&gt;=$J63,EI$7&lt;=$L63),(($D63*$P63)/$M63),0))))))</f>
        <v>0</v>
      </c>
      <c r="EJ64" s="37">
        <f>IF(EJ$7&gt;$L63,(((IF(Data!$C$2&gt;0,(IF(OR(EJ$5=Data!$F$2,EJ$5=Data!$G$2,(IF(COUNTIF(Data!$A$2:$A$939,EJ$7),EJ$7=(VLOOKUP(EJ$7,Data!$A$2:$A$852,1,FALSE)),0))),"H",IF(AND(EJ$7&gt;=$J63,EJ$7&lt;=$K63),($D63*(1-$P63)/$N63),0))),IF(AND(EJ$7&gt;=$J63,EJ$7&lt;=$K63),(($D63-$O63)/$N63),0))))),(((IF(Data!$C$2&gt;0,(IF(OR(EJ$5=Data!$F$2,EJ$5=Data!$G$2,(IF(COUNTIF(Data!$A$2:$A$939,EJ$7),EJ$7=(VLOOKUP(EJ$7,Data!$A$2:$A$852,1,FALSE)),0))),"H",IF(AND(EJ$7&gt;=$J63,EJ$7&lt;=$L63),($D63*$P63/$M63),0))),IF(AND(EJ$7&gt;=$J63,EJ$7&lt;=$L63),(($D63*$P63)/$M63),0))))))</f>
        <v>0</v>
      </c>
      <c r="EK64" s="37">
        <f>IF(EK$7&gt;$L63,(((IF(Data!$C$2&gt;0,(IF(OR(EK$5=Data!$F$2,EK$5=Data!$G$2,(IF(COUNTIF(Data!$A$2:$A$939,EK$7),EK$7=(VLOOKUP(EK$7,Data!$A$2:$A$852,1,FALSE)),0))),"H",IF(AND(EK$7&gt;=$J63,EK$7&lt;=$K63),($D63*(1-$P63)/$N63),0))),IF(AND(EK$7&gt;=$J63,EK$7&lt;=$K63),(($D63-$O63)/$N63),0))))),(((IF(Data!$C$2&gt;0,(IF(OR(EK$5=Data!$F$2,EK$5=Data!$G$2,(IF(COUNTIF(Data!$A$2:$A$939,EK$7),EK$7=(VLOOKUP(EK$7,Data!$A$2:$A$852,1,FALSE)),0))),"H",IF(AND(EK$7&gt;=$J63,EK$7&lt;=$L63),($D63*$P63/$M63),0))),IF(AND(EK$7&gt;=$J63,EK$7&lt;=$L63),(($D63*$P63)/$M63),0))))))</f>
        <v>0</v>
      </c>
      <c r="EL64" s="37">
        <f>IF(EL$7&gt;$L63,(((IF(Data!$C$2&gt;0,(IF(OR(EL$5=Data!$F$2,EL$5=Data!$G$2,(IF(COUNTIF(Data!$A$2:$A$939,EL$7),EL$7=(VLOOKUP(EL$7,Data!$A$2:$A$852,1,FALSE)),0))),"H",IF(AND(EL$7&gt;=$J63,EL$7&lt;=$K63),($D63*(1-$P63)/$N63),0))),IF(AND(EL$7&gt;=$J63,EL$7&lt;=$K63),(($D63-$O63)/$N63),0))))),(((IF(Data!$C$2&gt;0,(IF(OR(EL$5=Data!$F$2,EL$5=Data!$G$2,(IF(COUNTIF(Data!$A$2:$A$939,EL$7),EL$7=(VLOOKUP(EL$7,Data!$A$2:$A$852,1,FALSE)),0))),"H",IF(AND(EL$7&gt;=$J63,EL$7&lt;=$L63),($D63*$P63/$M63),0))),IF(AND(EL$7&gt;=$J63,EL$7&lt;=$L63),(($D63*$P63)/$M63),0))))))</f>
        <v>0</v>
      </c>
      <c r="EM64" s="37">
        <f>IF(EM$7&gt;$L63,(((IF(Data!$C$2&gt;0,(IF(OR(EM$5=Data!$F$2,EM$5=Data!$G$2,(IF(COUNTIF(Data!$A$2:$A$939,EM$7),EM$7=(VLOOKUP(EM$7,Data!$A$2:$A$852,1,FALSE)),0))),"H",IF(AND(EM$7&gt;=$J63,EM$7&lt;=$K63),($D63*(1-$P63)/$N63),0))),IF(AND(EM$7&gt;=$J63,EM$7&lt;=$K63),(($D63-$O63)/$N63),0))))),(((IF(Data!$C$2&gt;0,(IF(OR(EM$5=Data!$F$2,EM$5=Data!$G$2,(IF(COUNTIF(Data!$A$2:$A$939,EM$7),EM$7=(VLOOKUP(EM$7,Data!$A$2:$A$852,1,FALSE)),0))),"H",IF(AND(EM$7&gt;=$J63,EM$7&lt;=$L63),($D63*$P63/$M63),0))),IF(AND(EM$7&gt;=$J63,EM$7&lt;=$L63),(($D63*$P63)/$M63),0))))))</f>
        <v>0</v>
      </c>
      <c r="EN64" s="37" t="str">
        <f>IF(EN$7&gt;$L63,(((IF(Data!$C$2&gt;0,(IF(OR(EN$5=Data!$F$2,EN$5=Data!$G$2,(IF(COUNTIF(Data!$A$2:$A$939,EN$7),EN$7=(VLOOKUP(EN$7,Data!$A$2:$A$852,1,FALSE)),0))),"H",IF(AND(EN$7&gt;=$J63,EN$7&lt;=$K63),($D63*(1-$P63)/$N63),0))),IF(AND(EN$7&gt;=$J63,EN$7&lt;=$K63),(($D63-$O63)/$N63),0))))),(((IF(Data!$C$2&gt;0,(IF(OR(EN$5=Data!$F$2,EN$5=Data!$G$2,(IF(COUNTIF(Data!$A$2:$A$939,EN$7),EN$7=(VLOOKUP(EN$7,Data!$A$2:$A$852,1,FALSE)),0))),"H",IF(AND(EN$7&gt;=$J63,EN$7&lt;=$L63),($D63*$P63/$M63),0))),IF(AND(EN$7&gt;=$J63,EN$7&lt;=$L63),(($D63*$P63)/$M63),0))))))</f>
        <v>H</v>
      </c>
      <c r="EO64" s="38" t="str">
        <f>IF(EO$7&gt;$L63,(((IF(Data!$C$2&gt;0,(IF(OR(EO$5=Data!$F$2,EO$5=Data!$G$2,(IF(COUNTIF(Data!$A$2:$A$939,EO$7),EO$7=(VLOOKUP(EO$7,Data!$A$2:$A$852,1,FALSE)),0))),"H",IF(AND(EO$7&gt;=$J63,EO$7&lt;=$K63),($D63*(1-$P63)/$N63),0))),IF(AND(EO$7&gt;=$J63,EO$7&lt;=$K63),(($D63-$O63)/$N63),0))))),(((IF(Data!$C$2&gt;0,(IF(OR(EO$5=Data!$F$2,EO$5=Data!$G$2,(IF(COUNTIF(Data!$A$2:$A$939,EO$7),EO$7=(VLOOKUP(EO$7,Data!$A$2:$A$852,1,FALSE)),0))),"H",IF(AND(EO$7&gt;=$J63,EO$7&lt;=$L63),($D63*$P63/$M63),0))),IF(AND(EO$7&gt;=$J63,EO$7&lt;=$L63),(($D63*$P63)/$M63),0))))))</f>
        <v>H</v>
      </c>
      <c r="EP64" s="8" t="s">
        <v>48</v>
      </c>
      <c r="EQ64" s="18">
        <f>SUM(T64:EO64)-D63</f>
        <v>0</v>
      </c>
    </row>
    <row r="65" spans="1:147" ht="30" customHeight="1" thickTop="1">
      <c r="A65" s="370"/>
      <c r="B65" s="368"/>
      <c r="C65" s="368"/>
      <c r="D65" s="346"/>
      <c r="E65" s="350"/>
      <c r="F65" s="350"/>
      <c r="G65" s="348">
        <f>IF(F65&gt;0,(IF(E65&gt;0,IF(Data!$C$2&gt;0,((NETWORKDAYS.INTL(E65,F65,Data!$C$2,Data!$A$2:$A$1242))),((F65-E65)+1)),0)),0)</f>
        <v>0</v>
      </c>
      <c r="H65" s="346">
        <f>I65*D65</f>
        <v>0</v>
      </c>
      <c r="I65" s="362">
        <f>IF(G65&gt;0,((IF(AND(E65&lt;=$EJ$3,F65&gt;=$EJ$3),(IF(Data!$C$2&gt;0,NETWORKDAYS.INTL(E65,$EJ$3,Data!$C$2,Data!$A$2:$A$1231),$EJ$3-E65)),IF(F65&lt;=$EJ$3,G65,0)))/G65),0)</f>
        <v>0</v>
      </c>
      <c r="J65" s="350"/>
      <c r="K65" s="350">
        <f>IF(AND(P65&lt;1,P65&gt;0,J65&gt;0),ROUND((((1-P65)*(F65-E65)+$EJ$3)),0),0)</f>
        <v>0</v>
      </c>
      <c r="L65" s="350">
        <f>IF(K65&gt;=$EJ$3,$EJ$3,K65)</f>
        <v>0</v>
      </c>
      <c r="M65" s="348">
        <f>IF(L65&gt;0,(IF(J65&gt;0,IF(Data!$C$2&gt;0,((NETWORKDAYS.INTL(J65,L65,Data!$C$2,Data!$A$2:$A$1242))),((L65-J65)+1)),0)),0)</f>
        <v>0</v>
      </c>
      <c r="N65" s="348">
        <f>IF(P65=1,0,IF(L65&gt;0,(IF(J65&gt;0,IF(Data!$C$2&gt;0,(((NETWORKDAYS.INTL($EJ$3,K65,Data!$C$2,Data!$A$2:$A$1242)))-1),((-$EJ$3+K65))),0)),0))</f>
        <v>0</v>
      </c>
      <c r="O65" s="346">
        <f>P65*D65</f>
        <v>0</v>
      </c>
      <c r="P65" s="362"/>
      <c r="Q65" s="344">
        <f>IF(K65&gt;0,F65-K65,0)</f>
        <v>0</v>
      </c>
      <c r="R65" s="346">
        <f>IF(K65&gt;0,O65-H65,0)</f>
        <v>0</v>
      </c>
      <c r="S65" s="341">
        <f>IF(P65&gt;0,P65-I65,0)</f>
        <v>0</v>
      </c>
      <c r="T65" s="33">
        <f>IF(Data!$C$2&gt;0,(IF(OR(T$5=Data!$F$2,T$5=Data!$G$2,(IF(COUNTIF(Data!$A$2:$A$939,T$7),T$7=(VLOOKUP(T$7,Data!$A$2:$A$852,1,FALSE)),0))),"H",IF(AND(T$7&gt;=$E65,T$7&lt;=$F65),($D65/$G65),0))),IF(AND(T$7&gt;=$E65,T$7&lt;=$F65),($D65/$G65),0))</f>
        <v>0</v>
      </c>
      <c r="U65" s="34">
        <f>IF(Data!$C$2&gt;0,(IF(OR(U$5=Data!$F$2,U$5=Data!$G$2,(IF(COUNTIF(Data!$A$2:$A$939,U$7),U$7=(VLOOKUP(U$7,Data!$A$2:$A$852,1,FALSE)),0))),"H",IF(AND(U$7&gt;=$E65,U$7&lt;=$F65),($D65/$G65),0))),IF(AND(U$7&gt;=$E65,U$7&lt;=$F65),($D65/$G65),0))</f>
        <v>0</v>
      </c>
      <c r="V65" s="34">
        <f>IF(Data!$C$2&gt;0,(IF(OR(V$5=Data!$F$2,V$5=Data!$G$2,(IF(COUNTIF(Data!$A$2:$A$939,V$7),V$7=(VLOOKUP(V$7,Data!$A$2:$A$852,1,FALSE)),0))),"H",IF(AND(V$7&gt;=$E65,V$7&lt;=$F65),($D65/$G65),0))),IF(AND(V$7&gt;=$E65,V$7&lt;=$F65),($D65/$G65),0))</f>
        <v>0</v>
      </c>
      <c r="W65" s="34">
        <f>IF(Data!$C$2&gt;0,(IF(OR(W$5=Data!$F$2,W$5=Data!$G$2,(IF(COUNTIF(Data!$A$2:$A$939,W$7),W$7=(VLOOKUP(W$7,Data!$A$2:$A$852,1,FALSE)),0))),"H",IF(AND(W$7&gt;=$E65,W$7&lt;=$F65),($D65/$G65),0))),IF(AND(W$7&gt;=$E65,W$7&lt;=$F65),($D65/$G65),0))</f>
        <v>0</v>
      </c>
      <c r="X65" s="34">
        <f>IF(Data!$C$2&gt;0,(IF(OR(X$5=Data!$F$2,X$5=Data!$G$2,(IF(COUNTIF(Data!$A$2:$A$939,X$7),X$7=(VLOOKUP(X$7,Data!$A$2:$A$852,1,FALSE)),0))),"H",IF(AND(X$7&gt;=$E65,X$7&lt;=$F65),($D65/$G65),0))),IF(AND(X$7&gt;=$E65,X$7&lt;=$F65),($D65/$G65),0))</f>
        <v>0</v>
      </c>
      <c r="Y65" s="34" t="str">
        <f>IF(Data!$C$2&gt;0,(IF(OR(Y$5=Data!$F$2,Y$5=Data!$G$2,(IF(COUNTIF(Data!$A$2:$A$939,Y$7),Y$7=(VLOOKUP(Y$7,Data!$A$2:$A$852,1,FALSE)),0))),"H",IF(AND(Y$7&gt;=$E65,Y$7&lt;=$F65),($D65/$G65),0))),IF(AND(Y$7&gt;=$E65,Y$7&lt;=$F65),($D65/$G65),0))</f>
        <v>H</v>
      </c>
      <c r="Z65" s="34" t="str">
        <f>IF(Data!$C$2&gt;0,(IF(OR(Z$5=Data!$F$2,Z$5=Data!$G$2,(IF(COUNTIF(Data!$A$2:$A$939,Z$7),Z$7=(VLOOKUP(Z$7,Data!$A$2:$A$852,1,FALSE)),0))),"H",IF(AND(Z$7&gt;=$E65,Z$7&lt;=$F65),($D65/$G65),0))),IF(AND(Z$7&gt;=$E65,Z$7&lt;=$F65),($D65/$G65),0))</f>
        <v>H</v>
      </c>
      <c r="AA65" s="34">
        <f>IF(Data!$C$2&gt;0,(IF(OR(AA$5=Data!$F$2,AA$5=Data!$G$2,(IF(COUNTIF(Data!$A$2:$A$939,AA$7),AA$7=(VLOOKUP(AA$7,Data!$A$2:$A$852,1,FALSE)),0))),"H",IF(AND(AA$7&gt;=$E65,AA$7&lt;=$F65),($D65/$G65),0))),IF(AND(AA$7&gt;=$E65,AA$7&lt;=$F65),($D65/$G65),0))</f>
        <v>0</v>
      </c>
      <c r="AB65" s="34">
        <f>IF(Data!$C$2&gt;0,(IF(OR(AB$5=Data!$F$2,AB$5=Data!$G$2,(IF(COUNTIF(Data!$A$2:$A$939,AB$7),AB$7=(VLOOKUP(AB$7,Data!$A$2:$A$852,1,FALSE)),0))),"H",IF(AND(AB$7&gt;=$E65,AB$7&lt;=$F65),($D65/$G65),0))),IF(AND(AB$7&gt;=$E65,AB$7&lt;=$F65),($D65/$G65),0))</f>
        <v>0</v>
      </c>
      <c r="AC65" s="34">
        <f>IF(Data!$C$2&gt;0,(IF(OR(AC$5=Data!$F$2,AC$5=Data!$G$2,(IF(COUNTIF(Data!$A$2:$A$939,AC$7),AC$7=(VLOOKUP(AC$7,Data!$A$2:$A$852,1,FALSE)),0))),"H",IF(AND(AC$7&gt;=$E65,AC$7&lt;=$F65),($D65/$G65),0))),IF(AND(AC$7&gt;=$E65,AC$7&lt;=$F65),($D65/$G65),0))</f>
        <v>0</v>
      </c>
      <c r="AD65" s="34">
        <f>IF(Data!$C$2&gt;0,(IF(OR(AD$5=Data!$F$2,AD$5=Data!$G$2,(IF(COUNTIF(Data!$A$2:$A$939,AD$7),AD$7=(VLOOKUP(AD$7,Data!$A$2:$A$852,1,FALSE)),0))),"H",IF(AND(AD$7&gt;=$E65,AD$7&lt;=$F65),($D65/$G65),0))),IF(AND(AD$7&gt;=$E65,AD$7&lt;=$F65),($D65/$G65),0))</f>
        <v>0</v>
      </c>
      <c r="AE65" s="34">
        <f>IF(Data!$C$2&gt;0,(IF(OR(AE$5=Data!$F$2,AE$5=Data!$G$2,(IF(COUNTIF(Data!$A$2:$A$939,AE$7),AE$7=(VLOOKUP(AE$7,Data!$A$2:$A$852,1,FALSE)),0))),"H",IF(AND(AE$7&gt;=$E65,AE$7&lt;=$F65),($D65/$G65),0))),IF(AND(AE$7&gt;=$E65,AE$7&lt;=$F65),($D65/$G65),0))</f>
        <v>0</v>
      </c>
      <c r="AF65" s="34" t="str">
        <f>IF(Data!$C$2&gt;0,(IF(OR(AF$5=Data!$F$2,AF$5=Data!$G$2,(IF(COUNTIF(Data!$A$2:$A$939,AF$7),AF$7=(VLOOKUP(AF$7,Data!$A$2:$A$852,1,FALSE)),0))),"H",IF(AND(AF$7&gt;=$E65,AF$7&lt;=$F65),($D65/$G65),0))),IF(AND(AF$7&gt;=$E65,AF$7&lt;=$F65),($D65/$G65),0))</f>
        <v>H</v>
      </c>
      <c r="AG65" s="34" t="str">
        <f>IF(Data!$C$2&gt;0,(IF(OR(AG$5=Data!$F$2,AG$5=Data!$G$2,(IF(COUNTIF(Data!$A$2:$A$939,AG$7),AG$7=(VLOOKUP(AG$7,Data!$A$2:$A$852,1,FALSE)),0))),"H",IF(AND(AG$7&gt;=$E65,AG$7&lt;=$F65),($D65/$G65),0))),IF(AND(AG$7&gt;=$E65,AG$7&lt;=$F65),($D65/$G65),0))</f>
        <v>H</v>
      </c>
      <c r="AH65" s="34">
        <f>IF(Data!$C$2&gt;0,(IF(OR(AH$5=Data!$F$2,AH$5=Data!$G$2,(IF(COUNTIF(Data!$A$2:$A$939,AH$7),AH$7=(VLOOKUP(AH$7,Data!$A$2:$A$852,1,FALSE)),0))),"H",IF(AND(AH$7&gt;=$E65,AH$7&lt;=$F65),($D65/$G65),0))),IF(AND(AH$7&gt;=$E65,AH$7&lt;=$F65),($D65/$G65),0))</f>
        <v>0</v>
      </c>
      <c r="AI65" s="34">
        <f>IF(Data!$C$2&gt;0,(IF(OR(AI$5=Data!$F$2,AI$5=Data!$G$2,(IF(COUNTIF(Data!$A$2:$A$939,AI$7),AI$7=(VLOOKUP(AI$7,Data!$A$2:$A$852,1,FALSE)),0))),"H",IF(AND(AI$7&gt;=$E65,AI$7&lt;=$F65),($D65/$G65),0))),IF(AND(AI$7&gt;=$E65,AI$7&lt;=$F65),($D65/$G65),0))</f>
        <v>0</v>
      </c>
      <c r="AJ65" s="34">
        <f>IF(Data!$C$2&gt;0,(IF(OR(AJ$5=Data!$F$2,AJ$5=Data!$G$2,(IF(COUNTIF(Data!$A$2:$A$939,AJ$7),AJ$7=(VLOOKUP(AJ$7,Data!$A$2:$A$852,1,FALSE)),0))),"H",IF(AND(AJ$7&gt;=$E65,AJ$7&lt;=$F65),($D65/$G65),0))),IF(AND(AJ$7&gt;=$E65,AJ$7&lt;=$F65),($D65/$G65),0))</f>
        <v>0</v>
      </c>
      <c r="AK65" s="34">
        <f>IF(Data!$C$2&gt;0,(IF(OR(AK$5=Data!$F$2,AK$5=Data!$G$2,(IF(COUNTIF(Data!$A$2:$A$939,AK$7),AK$7=(VLOOKUP(AK$7,Data!$A$2:$A$852,1,FALSE)),0))),"H",IF(AND(AK$7&gt;=$E65,AK$7&lt;=$F65),($D65/$G65),0))),IF(AND(AK$7&gt;=$E65,AK$7&lt;=$F65),($D65/$G65),0))</f>
        <v>0</v>
      </c>
      <c r="AL65" s="34">
        <f>IF(Data!$C$2&gt;0,(IF(OR(AL$5=Data!$F$2,AL$5=Data!$G$2,(IF(COUNTIF(Data!$A$2:$A$939,AL$7),AL$7=(VLOOKUP(AL$7,Data!$A$2:$A$852,1,FALSE)),0))),"H",IF(AND(AL$7&gt;=$E65,AL$7&lt;=$F65),($D65/$G65),0))),IF(AND(AL$7&gt;=$E65,AL$7&lt;=$F65),($D65/$G65),0))</f>
        <v>0</v>
      </c>
      <c r="AM65" s="34" t="str">
        <f>IF(Data!$C$2&gt;0,(IF(OR(AM$5=Data!$F$2,AM$5=Data!$G$2,(IF(COUNTIF(Data!$A$2:$A$939,AM$7),AM$7=(VLOOKUP(AM$7,Data!$A$2:$A$852,1,FALSE)),0))),"H",IF(AND(AM$7&gt;=$E65,AM$7&lt;=$F65),($D65/$G65),0))),IF(AND(AM$7&gt;=$E65,AM$7&lt;=$F65),($D65/$G65),0))</f>
        <v>H</v>
      </c>
      <c r="AN65" s="34" t="str">
        <f>IF(Data!$C$2&gt;0,(IF(OR(AN$5=Data!$F$2,AN$5=Data!$G$2,(IF(COUNTIF(Data!$A$2:$A$939,AN$7),AN$7=(VLOOKUP(AN$7,Data!$A$2:$A$852,1,FALSE)),0))),"H",IF(AND(AN$7&gt;=$E65,AN$7&lt;=$F65),($D65/$G65),0))),IF(AND(AN$7&gt;=$E65,AN$7&lt;=$F65),($D65/$G65),0))</f>
        <v>H</v>
      </c>
      <c r="AO65" s="34">
        <f>IF(Data!$C$2&gt;0,(IF(OR(AO$5=Data!$F$2,AO$5=Data!$G$2,(IF(COUNTIF(Data!$A$2:$A$939,AO$7),AO$7=(VLOOKUP(AO$7,Data!$A$2:$A$852,1,FALSE)),0))),"H",IF(AND(AO$7&gt;=$E65,AO$7&lt;=$F65),($D65/$G65),0))),IF(AND(AO$7&gt;=$E65,AO$7&lt;=$F65),($D65/$G65),0))</f>
        <v>0</v>
      </c>
      <c r="AP65" s="34">
        <f>IF(Data!$C$2&gt;0,(IF(OR(AP$5=Data!$F$2,AP$5=Data!$G$2,(IF(COUNTIF(Data!$A$2:$A$939,AP$7),AP$7=(VLOOKUP(AP$7,Data!$A$2:$A$852,1,FALSE)),0))),"H",IF(AND(AP$7&gt;=$E65,AP$7&lt;=$F65),($D65/$G65),0))),IF(AND(AP$7&gt;=$E65,AP$7&lt;=$F65),($D65/$G65),0))</f>
        <v>0</v>
      </c>
      <c r="AQ65" s="34">
        <f>IF(Data!$C$2&gt;0,(IF(OR(AQ$5=Data!$F$2,AQ$5=Data!$G$2,(IF(COUNTIF(Data!$A$2:$A$939,AQ$7),AQ$7=(VLOOKUP(AQ$7,Data!$A$2:$A$852,1,FALSE)),0))),"H",IF(AND(AQ$7&gt;=$E65,AQ$7&lt;=$F65),($D65/$G65),0))),IF(AND(AQ$7&gt;=$E65,AQ$7&lt;=$F65),($D65/$G65),0))</f>
        <v>0</v>
      </c>
      <c r="AR65" s="34">
        <f>IF(Data!$C$2&gt;0,(IF(OR(AR$5=Data!$F$2,AR$5=Data!$G$2,(IF(COUNTIF(Data!$A$2:$A$939,AR$7),AR$7=(VLOOKUP(AR$7,Data!$A$2:$A$852,1,FALSE)),0))),"H",IF(AND(AR$7&gt;=$E65,AR$7&lt;=$F65),($D65/$G65),0))),IF(AND(AR$7&gt;=$E65,AR$7&lt;=$F65),($D65/$G65),0))</f>
        <v>0</v>
      </c>
      <c r="AS65" s="34">
        <f>IF(Data!$C$2&gt;0,(IF(OR(AS$5=Data!$F$2,AS$5=Data!$G$2,(IF(COUNTIF(Data!$A$2:$A$939,AS$7),AS$7=(VLOOKUP(AS$7,Data!$A$2:$A$852,1,FALSE)),0))),"H",IF(AND(AS$7&gt;=$E65,AS$7&lt;=$F65),($D65/$G65),0))),IF(AND(AS$7&gt;=$E65,AS$7&lt;=$F65),($D65/$G65),0))</f>
        <v>0</v>
      </c>
      <c r="AT65" s="34" t="str">
        <f>IF(Data!$C$2&gt;0,(IF(OR(AT$5=Data!$F$2,AT$5=Data!$G$2,(IF(COUNTIF(Data!$A$2:$A$939,AT$7),AT$7=(VLOOKUP(AT$7,Data!$A$2:$A$852,1,FALSE)),0))),"H",IF(AND(AT$7&gt;=$E65,AT$7&lt;=$F65),($D65/$G65),0))),IF(AND(AT$7&gt;=$E65,AT$7&lt;=$F65),($D65/$G65),0))</f>
        <v>H</v>
      </c>
      <c r="AU65" s="34" t="str">
        <f>IF(Data!$C$2&gt;0,(IF(OR(AU$5=Data!$F$2,AU$5=Data!$G$2,(IF(COUNTIF(Data!$A$2:$A$939,AU$7),AU$7=(VLOOKUP(AU$7,Data!$A$2:$A$852,1,FALSE)),0))),"H",IF(AND(AU$7&gt;=$E65,AU$7&lt;=$F65),($D65/$G65),0))),IF(AND(AU$7&gt;=$E65,AU$7&lt;=$F65),($D65/$G65),0))</f>
        <v>H</v>
      </c>
      <c r="AV65" s="34">
        <f>IF(Data!$C$2&gt;0,(IF(OR(AV$5=Data!$F$2,AV$5=Data!$G$2,(IF(COUNTIF(Data!$A$2:$A$939,AV$7),AV$7=(VLOOKUP(AV$7,Data!$A$2:$A$852,1,FALSE)),0))),"H",IF(AND(AV$7&gt;=$E65,AV$7&lt;=$F65),($D65/$G65),0))),IF(AND(AV$7&gt;=$E65,AV$7&lt;=$F65),($D65/$G65),0))</f>
        <v>0</v>
      </c>
      <c r="AW65" s="34">
        <f>IF(Data!$C$2&gt;0,(IF(OR(AW$5=Data!$F$2,AW$5=Data!$G$2,(IF(COUNTIF(Data!$A$2:$A$939,AW$7),AW$7=(VLOOKUP(AW$7,Data!$A$2:$A$852,1,FALSE)),0))),"H",IF(AND(AW$7&gt;=$E65,AW$7&lt;=$F65),($D65/$G65),0))),IF(AND(AW$7&gt;=$E65,AW$7&lt;=$F65),($D65/$G65),0))</f>
        <v>0</v>
      </c>
      <c r="AX65" s="34">
        <f>IF(Data!$C$2&gt;0,(IF(OR(AX$5=Data!$F$2,AX$5=Data!$G$2,(IF(COUNTIF(Data!$A$2:$A$939,AX$7),AX$7=(VLOOKUP(AX$7,Data!$A$2:$A$852,1,FALSE)),0))),"H",IF(AND(AX$7&gt;=$E65,AX$7&lt;=$F65),($D65/$G65),0))),IF(AND(AX$7&gt;=$E65,AX$7&lt;=$F65),($D65/$G65),0))</f>
        <v>0</v>
      </c>
      <c r="AY65" s="34">
        <f>IF(Data!$C$2&gt;0,(IF(OR(AY$5=Data!$F$2,AY$5=Data!$G$2,(IF(COUNTIF(Data!$A$2:$A$939,AY$7),AY$7=(VLOOKUP(AY$7,Data!$A$2:$A$852,1,FALSE)),0))),"H",IF(AND(AY$7&gt;=$E65,AY$7&lt;=$F65),($D65/$G65),0))),IF(AND(AY$7&gt;=$E65,AY$7&lt;=$F65),($D65/$G65),0))</f>
        <v>0</v>
      </c>
      <c r="AZ65" s="34">
        <f>IF(Data!$C$2&gt;0,(IF(OR(AZ$5=Data!$F$2,AZ$5=Data!$G$2,(IF(COUNTIF(Data!$A$2:$A$939,AZ$7),AZ$7=(VLOOKUP(AZ$7,Data!$A$2:$A$852,1,FALSE)),0))),"H",IF(AND(AZ$7&gt;=$E65,AZ$7&lt;=$F65),($D65/$G65),0))),IF(AND(AZ$7&gt;=$E65,AZ$7&lt;=$F65),($D65/$G65),0))</f>
        <v>0</v>
      </c>
      <c r="BA65" s="34" t="str">
        <f>IF(Data!$C$2&gt;0,(IF(OR(BA$5=Data!$F$2,BA$5=Data!$G$2,(IF(COUNTIF(Data!$A$2:$A$939,BA$7),BA$7=(VLOOKUP(BA$7,Data!$A$2:$A$852,1,FALSE)),0))),"H",IF(AND(BA$7&gt;=$E65,BA$7&lt;=$F65),($D65/$G65),0))),IF(AND(BA$7&gt;=$E65,BA$7&lt;=$F65),($D65/$G65),0))</f>
        <v>H</v>
      </c>
      <c r="BB65" s="34" t="str">
        <f>IF(Data!$C$2&gt;0,(IF(OR(BB$5=Data!$F$2,BB$5=Data!$G$2,(IF(COUNTIF(Data!$A$2:$A$939,BB$7),BB$7=(VLOOKUP(BB$7,Data!$A$2:$A$852,1,FALSE)),0))),"H",IF(AND(BB$7&gt;=$E65,BB$7&lt;=$F65),($D65/$G65),0))),IF(AND(BB$7&gt;=$E65,BB$7&lt;=$F65),($D65/$G65),0))</f>
        <v>H</v>
      </c>
      <c r="BC65" s="34">
        <f>IF(Data!$C$2&gt;0,(IF(OR(BC$5=Data!$F$2,BC$5=Data!$G$2,(IF(COUNTIF(Data!$A$2:$A$939,BC$7),BC$7=(VLOOKUP(BC$7,Data!$A$2:$A$852,1,FALSE)),0))),"H",IF(AND(BC$7&gt;=$E65,BC$7&lt;=$F65),($D65/$G65),0))),IF(AND(BC$7&gt;=$E65,BC$7&lt;=$F65),($D65/$G65),0))</f>
        <v>0</v>
      </c>
      <c r="BD65" s="34">
        <f>IF(Data!$C$2&gt;0,(IF(OR(BD$5=Data!$F$2,BD$5=Data!$G$2,(IF(COUNTIF(Data!$A$2:$A$939,BD$7),BD$7=(VLOOKUP(BD$7,Data!$A$2:$A$852,1,FALSE)),0))),"H",IF(AND(BD$7&gt;=$E65,BD$7&lt;=$F65),($D65/$G65),0))),IF(AND(BD$7&gt;=$E65,BD$7&lt;=$F65),($D65/$G65),0))</f>
        <v>0</v>
      </c>
      <c r="BE65" s="34">
        <f>IF(Data!$C$2&gt;0,(IF(OR(BE$5=Data!$F$2,BE$5=Data!$G$2,(IF(COUNTIF(Data!$A$2:$A$939,BE$7),BE$7=(VLOOKUP(BE$7,Data!$A$2:$A$852,1,FALSE)),0))),"H",IF(AND(BE$7&gt;=$E65,BE$7&lt;=$F65),($D65/$G65),0))),IF(AND(BE$7&gt;=$E65,BE$7&lt;=$F65),($D65/$G65),0))</f>
        <v>0</v>
      </c>
      <c r="BF65" s="34">
        <f>IF(Data!$C$2&gt;0,(IF(OR(BF$5=Data!$F$2,BF$5=Data!$G$2,(IF(COUNTIF(Data!$A$2:$A$939,BF$7),BF$7=(VLOOKUP(BF$7,Data!$A$2:$A$852,1,FALSE)),0))),"H",IF(AND(BF$7&gt;=$E65,BF$7&lt;=$F65),($D65/$G65),0))),IF(AND(BF$7&gt;=$E65,BF$7&lt;=$F65),($D65/$G65),0))</f>
        <v>0</v>
      </c>
      <c r="BG65" s="34">
        <f>IF(Data!$C$2&gt;0,(IF(OR(BG$5=Data!$F$2,BG$5=Data!$G$2,(IF(COUNTIF(Data!$A$2:$A$939,BG$7),BG$7=(VLOOKUP(BG$7,Data!$A$2:$A$852,1,FALSE)),0))),"H",IF(AND(BG$7&gt;=$E65,BG$7&lt;=$F65),($D65/$G65),0))),IF(AND(BG$7&gt;=$E65,BG$7&lt;=$F65),($D65/$G65),0))</f>
        <v>0</v>
      </c>
      <c r="BH65" s="34" t="str">
        <f>IF(Data!$C$2&gt;0,(IF(OR(BH$5=Data!$F$2,BH$5=Data!$G$2,(IF(COUNTIF(Data!$A$2:$A$939,BH$7),BH$7=(VLOOKUP(BH$7,Data!$A$2:$A$852,1,FALSE)),0))),"H",IF(AND(BH$7&gt;=$E65,BH$7&lt;=$F65),($D65/$G65),0))),IF(AND(BH$7&gt;=$E65,BH$7&lt;=$F65),($D65/$G65),0))</f>
        <v>H</v>
      </c>
      <c r="BI65" s="34" t="str">
        <f>IF(Data!$C$2&gt;0,(IF(OR(BI$5=Data!$F$2,BI$5=Data!$G$2,(IF(COUNTIF(Data!$A$2:$A$939,BI$7),BI$7=(VLOOKUP(BI$7,Data!$A$2:$A$852,1,FALSE)),0))),"H",IF(AND(BI$7&gt;=$E65,BI$7&lt;=$F65),($D65/$G65),0))),IF(AND(BI$7&gt;=$E65,BI$7&lt;=$F65),($D65/$G65),0))</f>
        <v>H</v>
      </c>
      <c r="BJ65" s="34">
        <f>IF(Data!$C$2&gt;0,(IF(OR(BJ$5=Data!$F$2,BJ$5=Data!$G$2,(IF(COUNTIF(Data!$A$2:$A$939,BJ$7),BJ$7=(VLOOKUP(BJ$7,Data!$A$2:$A$852,1,FALSE)),0))),"H",IF(AND(BJ$7&gt;=$E65,BJ$7&lt;=$F65),($D65/$G65),0))),IF(AND(BJ$7&gt;=$E65,BJ$7&lt;=$F65),($D65/$G65),0))</f>
        <v>0</v>
      </c>
      <c r="BK65" s="34">
        <f>IF(Data!$C$2&gt;0,(IF(OR(BK$5=Data!$F$2,BK$5=Data!$G$2,(IF(COUNTIF(Data!$A$2:$A$939,BK$7),BK$7=(VLOOKUP(BK$7,Data!$A$2:$A$852,1,FALSE)),0))),"H",IF(AND(BK$7&gt;=$E65,BK$7&lt;=$F65),($D65/$G65),0))),IF(AND(BK$7&gt;=$E65,BK$7&lt;=$F65),($D65/$G65),0))</f>
        <v>0</v>
      </c>
      <c r="BL65" s="34">
        <f>IF(Data!$C$2&gt;0,(IF(OR(BL$5=Data!$F$2,BL$5=Data!$G$2,(IF(COUNTIF(Data!$A$2:$A$939,BL$7),BL$7=(VLOOKUP(BL$7,Data!$A$2:$A$852,1,FALSE)),0))),"H",IF(AND(BL$7&gt;=$E65,BL$7&lt;=$F65),($D65/$G65),0))),IF(AND(BL$7&gt;=$E65,BL$7&lt;=$F65),($D65/$G65),0))</f>
        <v>0</v>
      </c>
      <c r="BM65" s="34">
        <f>IF(Data!$C$2&gt;0,(IF(OR(BM$5=Data!$F$2,BM$5=Data!$G$2,(IF(COUNTIF(Data!$A$2:$A$939,BM$7),BM$7=(VLOOKUP(BM$7,Data!$A$2:$A$852,1,FALSE)),0))),"H",IF(AND(BM$7&gt;=$E65,BM$7&lt;=$F65),($D65/$G65),0))),IF(AND(BM$7&gt;=$E65,BM$7&lt;=$F65),($D65/$G65),0))</f>
        <v>0</v>
      </c>
      <c r="BN65" s="34">
        <f>IF(Data!$C$2&gt;0,(IF(OR(BN$5=Data!$F$2,BN$5=Data!$G$2,(IF(COUNTIF(Data!$A$2:$A$939,BN$7),BN$7=(VLOOKUP(BN$7,Data!$A$2:$A$852,1,FALSE)),0))),"H",IF(AND(BN$7&gt;=$E65,BN$7&lt;=$F65),($D65/$G65),0))),IF(AND(BN$7&gt;=$E65,BN$7&lt;=$F65),($D65/$G65),0))</f>
        <v>0</v>
      </c>
      <c r="BO65" s="34" t="str">
        <f>IF(Data!$C$2&gt;0,(IF(OR(BO$5=Data!$F$2,BO$5=Data!$G$2,(IF(COUNTIF(Data!$A$2:$A$939,BO$7),BO$7=(VLOOKUP(BO$7,Data!$A$2:$A$852,1,FALSE)),0))),"H",IF(AND(BO$7&gt;=$E65,BO$7&lt;=$F65),($D65/$G65),0))),IF(AND(BO$7&gt;=$E65,BO$7&lt;=$F65),($D65/$G65),0))</f>
        <v>H</v>
      </c>
      <c r="BP65" s="34" t="str">
        <f>IF(Data!$C$2&gt;0,(IF(OR(BP$5=Data!$F$2,BP$5=Data!$G$2,(IF(COUNTIF(Data!$A$2:$A$939,BP$7),BP$7=(VLOOKUP(BP$7,Data!$A$2:$A$852,1,FALSE)),0))),"H",IF(AND(BP$7&gt;=$E65,BP$7&lt;=$F65),($D65/$G65),0))),IF(AND(BP$7&gt;=$E65,BP$7&lt;=$F65),($D65/$G65),0))</f>
        <v>H</v>
      </c>
      <c r="BQ65" s="34">
        <f>IF(Data!$C$2&gt;0,(IF(OR(BQ$5=Data!$F$2,BQ$5=Data!$G$2,(IF(COUNTIF(Data!$A$2:$A$939,BQ$7),BQ$7=(VLOOKUP(BQ$7,Data!$A$2:$A$852,1,FALSE)),0))),"H",IF(AND(BQ$7&gt;=$E65,BQ$7&lt;=$F65),($D65/$G65),0))),IF(AND(BQ$7&gt;=$E65,BQ$7&lt;=$F65),($D65/$G65),0))</f>
        <v>0</v>
      </c>
      <c r="BR65" s="34">
        <f>IF(Data!$C$2&gt;0,(IF(OR(BR$5=Data!$F$2,BR$5=Data!$G$2,(IF(COUNTIF(Data!$A$2:$A$939,BR$7),BR$7=(VLOOKUP(BR$7,Data!$A$2:$A$852,1,FALSE)),0))),"H",IF(AND(BR$7&gt;=$E65,BR$7&lt;=$F65),($D65/$G65),0))),IF(AND(BR$7&gt;=$E65,BR$7&lt;=$F65),($D65/$G65),0))</f>
        <v>0</v>
      </c>
      <c r="BS65" s="34">
        <f>IF(Data!$C$2&gt;0,(IF(OR(BS$5=Data!$F$2,BS$5=Data!$G$2,(IF(COUNTIF(Data!$A$2:$A$939,BS$7),BS$7=(VLOOKUP(BS$7,Data!$A$2:$A$852,1,FALSE)),0))),"H",IF(AND(BS$7&gt;=$E65,BS$7&lt;=$F65),($D65/$G65),0))),IF(AND(BS$7&gt;=$E65,BS$7&lt;=$F65),($D65/$G65),0))</f>
        <v>0</v>
      </c>
      <c r="BT65" s="34">
        <f>IF(Data!$C$2&gt;0,(IF(OR(BT$5=Data!$F$2,BT$5=Data!$G$2,(IF(COUNTIF(Data!$A$2:$A$939,BT$7),BT$7=(VLOOKUP(BT$7,Data!$A$2:$A$852,1,FALSE)),0))),"H",IF(AND(BT$7&gt;=$E65,BT$7&lt;=$F65),($D65/$G65),0))),IF(AND(BT$7&gt;=$E65,BT$7&lt;=$F65),($D65/$G65),0))</f>
        <v>0</v>
      </c>
      <c r="BU65" s="34">
        <f>IF(Data!$C$2&gt;0,(IF(OR(BU$5=Data!$F$2,BU$5=Data!$G$2,(IF(COUNTIF(Data!$A$2:$A$939,BU$7),BU$7=(VLOOKUP(BU$7,Data!$A$2:$A$852,1,FALSE)),0))),"H",IF(AND(BU$7&gt;=$E65,BU$7&lt;=$F65),($D65/$G65),0))),IF(AND(BU$7&gt;=$E65,BU$7&lt;=$F65),($D65/$G65),0))</f>
        <v>0</v>
      </c>
      <c r="BV65" s="34" t="str">
        <f>IF(Data!$C$2&gt;0,(IF(OR(BV$5=Data!$F$2,BV$5=Data!$G$2,(IF(COUNTIF(Data!$A$2:$A$939,BV$7),BV$7=(VLOOKUP(BV$7,Data!$A$2:$A$852,1,FALSE)),0))),"H",IF(AND(BV$7&gt;=$E65,BV$7&lt;=$F65),($D65/$G65),0))),IF(AND(BV$7&gt;=$E65,BV$7&lt;=$F65),($D65/$G65),0))</f>
        <v>H</v>
      </c>
      <c r="BW65" s="34" t="str">
        <f>IF(Data!$C$2&gt;0,(IF(OR(BW$5=Data!$F$2,BW$5=Data!$G$2,(IF(COUNTIF(Data!$A$2:$A$939,BW$7),BW$7=(VLOOKUP(BW$7,Data!$A$2:$A$852,1,FALSE)),0))),"H",IF(AND(BW$7&gt;=$E65,BW$7&lt;=$F65),($D65/$G65),0))),IF(AND(BW$7&gt;=$E65,BW$7&lt;=$F65),($D65/$G65),0))</f>
        <v>H</v>
      </c>
      <c r="BX65" s="34">
        <f>IF(Data!$C$2&gt;0,(IF(OR(BX$5=Data!$F$2,BX$5=Data!$G$2,(IF(COUNTIF(Data!$A$2:$A$939,BX$7),BX$7=(VLOOKUP(BX$7,Data!$A$2:$A$852,1,FALSE)),0))),"H",IF(AND(BX$7&gt;=$E65,BX$7&lt;=$F65),($D65/$G65),0))),IF(AND(BX$7&gt;=$E65,BX$7&lt;=$F65),($D65/$G65),0))</f>
        <v>0</v>
      </c>
      <c r="BY65" s="34">
        <f>IF(Data!$C$2&gt;0,(IF(OR(BY$5=Data!$F$2,BY$5=Data!$G$2,(IF(COUNTIF(Data!$A$2:$A$939,BY$7),BY$7=(VLOOKUP(BY$7,Data!$A$2:$A$852,1,FALSE)),0))),"H",IF(AND(BY$7&gt;=$E65,BY$7&lt;=$F65),($D65/$G65),0))),IF(AND(BY$7&gt;=$E65,BY$7&lt;=$F65),($D65/$G65),0))</f>
        <v>0</v>
      </c>
      <c r="BZ65" s="34">
        <f>IF(Data!$C$2&gt;0,(IF(OR(BZ$5=Data!$F$2,BZ$5=Data!$G$2,(IF(COUNTIF(Data!$A$2:$A$939,BZ$7),BZ$7=(VLOOKUP(BZ$7,Data!$A$2:$A$852,1,FALSE)),0))),"H",IF(AND(BZ$7&gt;=$E65,BZ$7&lt;=$F65),($D65/$G65),0))),IF(AND(BZ$7&gt;=$E65,BZ$7&lt;=$F65),($D65/$G65),0))</f>
        <v>0</v>
      </c>
      <c r="CA65" s="34">
        <f>IF(Data!$C$2&gt;0,(IF(OR(CA$5=Data!$F$2,CA$5=Data!$G$2,(IF(COUNTIF(Data!$A$2:$A$939,CA$7),CA$7=(VLOOKUP(CA$7,Data!$A$2:$A$852,1,FALSE)),0))),"H",IF(AND(CA$7&gt;=$E65,CA$7&lt;=$F65),($D65/$G65),0))),IF(AND(CA$7&gt;=$E65,CA$7&lt;=$F65),($D65/$G65),0))</f>
        <v>0</v>
      </c>
      <c r="CB65" s="34">
        <f>IF(Data!$C$2&gt;0,(IF(OR(CB$5=Data!$F$2,CB$5=Data!$G$2,(IF(COUNTIF(Data!$A$2:$A$939,CB$7),CB$7=(VLOOKUP(CB$7,Data!$A$2:$A$852,1,FALSE)),0))),"H",IF(AND(CB$7&gt;=$E65,CB$7&lt;=$F65),($D65/$G65),0))),IF(AND(CB$7&gt;=$E65,CB$7&lt;=$F65),($D65/$G65),0))</f>
        <v>0</v>
      </c>
      <c r="CC65" s="34" t="str">
        <f>IF(Data!$C$2&gt;0,(IF(OR(CC$5=Data!$F$2,CC$5=Data!$G$2,(IF(COUNTIF(Data!$A$2:$A$939,CC$7),CC$7=(VLOOKUP(CC$7,Data!$A$2:$A$852,1,FALSE)),0))),"H",IF(AND(CC$7&gt;=$E65,CC$7&lt;=$F65),($D65/$G65),0))),IF(AND(CC$7&gt;=$E65,CC$7&lt;=$F65),($D65/$G65),0))</f>
        <v>H</v>
      </c>
      <c r="CD65" s="34" t="str">
        <f>IF(Data!$C$2&gt;0,(IF(OR(CD$5=Data!$F$2,CD$5=Data!$G$2,(IF(COUNTIF(Data!$A$2:$A$939,CD$7),CD$7=(VLOOKUP(CD$7,Data!$A$2:$A$852,1,FALSE)),0))),"H",IF(AND(CD$7&gt;=$E65,CD$7&lt;=$F65),($D65/$G65),0))),IF(AND(CD$7&gt;=$E65,CD$7&lt;=$F65),($D65/$G65),0))</f>
        <v>H</v>
      </c>
      <c r="CE65" s="34">
        <f>IF(Data!$C$2&gt;0,(IF(OR(CE$5=Data!$F$2,CE$5=Data!$G$2,(IF(COUNTIF(Data!$A$2:$A$939,CE$7),CE$7=(VLOOKUP(CE$7,Data!$A$2:$A$852,1,FALSE)),0))),"H",IF(AND(CE$7&gt;=$E65,CE$7&lt;=$F65),($D65/$G65),0))),IF(AND(CE$7&gt;=$E65,CE$7&lt;=$F65),($D65/$G65),0))</f>
        <v>0</v>
      </c>
      <c r="CF65" s="34">
        <f>IF(Data!$C$2&gt;0,(IF(OR(CF$5=Data!$F$2,CF$5=Data!$G$2,(IF(COUNTIF(Data!$A$2:$A$939,CF$7),CF$7=(VLOOKUP(CF$7,Data!$A$2:$A$852,1,FALSE)),0))),"H",IF(AND(CF$7&gt;=$E65,CF$7&lt;=$F65),($D65/$G65),0))),IF(AND(CF$7&gt;=$E65,CF$7&lt;=$F65),($D65/$G65),0))</f>
        <v>0</v>
      </c>
      <c r="CG65" s="34">
        <f>IF(Data!$C$2&gt;0,(IF(OR(CG$5=Data!$F$2,CG$5=Data!$G$2,(IF(COUNTIF(Data!$A$2:$A$939,CG$7),CG$7=(VLOOKUP(CG$7,Data!$A$2:$A$852,1,FALSE)),0))),"H",IF(AND(CG$7&gt;=$E65,CG$7&lt;=$F65),($D65/$G65),0))),IF(AND(CG$7&gt;=$E65,CG$7&lt;=$F65),($D65/$G65),0))</f>
        <v>0</v>
      </c>
      <c r="CH65" s="34">
        <f>IF(Data!$C$2&gt;0,(IF(OR(CH$5=Data!$F$2,CH$5=Data!$G$2,(IF(COUNTIF(Data!$A$2:$A$939,CH$7),CH$7=(VLOOKUP(CH$7,Data!$A$2:$A$852,1,FALSE)),0))),"H",IF(AND(CH$7&gt;=$E65,CH$7&lt;=$F65),($D65/$G65),0))),IF(AND(CH$7&gt;=$E65,CH$7&lt;=$F65),($D65/$G65),0))</f>
        <v>0</v>
      </c>
      <c r="CI65" s="34">
        <f>IF(Data!$C$2&gt;0,(IF(OR(CI$5=Data!$F$2,CI$5=Data!$G$2,(IF(COUNTIF(Data!$A$2:$A$939,CI$7),CI$7=(VLOOKUP(CI$7,Data!$A$2:$A$852,1,FALSE)),0))),"H",IF(AND(CI$7&gt;=$E65,CI$7&lt;=$F65),($D65/$G65),0))),IF(AND(CI$7&gt;=$E65,CI$7&lt;=$F65),($D65/$G65),0))</f>
        <v>0</v>
      </c>
      <c r="CJ65" s="34" t="str">
        <f>IF(Data!$C$2&gt;0,(IF(OR(CJ$5=Data!$F$2,CJ$5=Data!$G$2,(IF(COUNTIF(Data!$A$2:$A$939,CJ$7),CJ$7=(VLOOKUP(CJ$7,Data!$A$2:$A$852,1,FALSE)),0))),"H",IF(AND(CJ$7&gt;=$E65,CJ$7&lt;=$F65),($D65/$G65),0))),IF(AND(CJ$7&gt;=$E65,CJ$7&lt;=$F65),($D65/$G65),0))</f>
        <v>H</v>
      </c>
      <c r="CK65" s="34" t="str">
        <f>IF(Data!$C$2&gt;0,(IF(OR(CK$5=Data!$F$2,CK$5=Data!$G$2,(IF(COUNTIF(Data!$A$2:$A$939,CK$7),CK$7=(VLOOKUP(CK$7,Data!$A$2:$A$852,1,FALSE)),0))),"H",IF(AND(CK$7&gt;=$E65,CK$7&lt;=$F65),($D65/$G65),0))),IF(AND(CK$7&gt;=$E65,CK$7&lt;=$F65),($D65/$G65),0))</f>
        <v>H</v>
      </c>
      <c r="CL65" s="34">
        <f>IF(Data!$C$2&gt;0,(IF(OR(CL$5=Data!$F$2,CL$5=Data!$G$2,(IF(COUNTIF(Data!$A$2:$A$939,CL$7),CL$7=(VLOOKUP(CL$7,Data!$A$2:$A$852,1,FALSE)),0))),"H",IF(AND(CL$7&gt;=$E65,CL$7&lt;=$F65),($D65/$G65),0))),IF(AND(CL$7&gt;=$E65,CL$7&lt;=$F65),($D65/$G65),0))</f>
        <v>0</v>
      </c>
      <c r="CM65" s="34">
        <f>IF(Data!$C$2&gt;0,(IF(OR(CM$5=Data!$F$2,CM$5=Data!$G$2,(IF(COUNTIF(Data!$A$2:$A$939,CM$7),CM$7=(VLOOKUP(CM$7,Data!$A$2:$A$852,1,FALSE)),0))),"H",IF(AND(CM$7&gt;=$E65,CM$7&lt;=$F65),($D65/$G65),0))),IF(AND(CM$7&gt;=$E65,CM$7&lt;=$F65),($D65/$G65),0))</f>
        <v>0</v>
      </c>
      <c r="CN65" s="34">
        <f>IF(Data!$C$2&gt;0,(IF(OR(CN$5=Data!$F$2,CN$5=Data!$G$2,(IF(COUNTIF(Data!$A$2:$A$939,CN$7),CN$7=(VLOOKUP(CN$7,Data!$A$2:$A$852,1,FALSE)),0))),"H",IF(AND(CN$7&gt;=$E65,CN$7&lt;=$F65),($D65/$G65),0))),IF(AND(CN$7&gt;=$E65,CN$7&lt;=$F65),($D65/$G65),0))</f>
        <v>0</v>
      </c>
      <c r="CO65" s="34">
        <f>IF(Data!$C$2&gt;0,(IF(OR(CO$5=Data!$F$2,CO$5=Data!$G$2,(IF(COUNTIF(Data!$A$2:$A$939,CO$7),CO$7=(VLOOKUP(CO$7,Data!$A$2:$A$852,1,FALSE)),0))),"H",IF(AND(CO$7&gt;=$E65,CO$7&lt;=$F65),($D65/$G65),0))),IF(AND(CO$7&gt;=$E65,CO$7&lt;=$F65),($D65/$G65),0))</f>
        <v>0</v>
      </c>
      <c r="CP65" s="34">
        <f>IF(Data!$C$2&gt;0,(IF(OR(CP$5=Data!$F$2,CP$5=Data!$G$2,(IF(COUNTIF(Data!$A$2:$A$939,CP$7),CP$7=(VLOOKUP(CP$7,Data!$A$2:$A$852,1,FALSE)),0))),"H",IF(AND(CP$7&gt;=$E65,CP$7&lt;=$F65),($D65/$G65),0))),IF(AND(CP$7&gt;=$E65,CP$7&lt;=$F65),($D65/$G65),0))</f>
        <v>0</v>
      </c>
      <c r="CQ65" s="34" t="str">
        <f>IF(Data!$C$2&gt;0,(IF(OR(CQ$5=Data!$F$2,CQ$5=Data!$G$2,(IF(COUNTIF(Data!$A$2:$A$939,CQ$7),CQ$7=(VLOOKUP(CQ$7,Data!$A$2:$A$852,1,FALSE)),0))),"H",IF(AND(CQ$7&gt;=$E65,CQ$7&lt;=$F65),($D65/$G65),0))),IF(AND(CQ$7&gt;=$E65,CQ$7&lt;=$F65),($D65/$G65),0))</f>
        <v>H</v>
      </c>
      <c r="CR65" s="34" t="str">
        <f>IF(Data!$C$2&gt;0,(IF(OR(CR$5=Data!$F$2,CR$5=Data!$G$2,(IF(COUNTIF(Data!$A$2:$A$939,CR$7),CR$7=(VLOOKUP(CR$7,Data!$A$2:$A$852,1,FALSE)),0))),"H",IF(AND(CR$7&gt;=$E65,CR$7&lt;=$F65),($D65/$G65),0))),IF(AND(CR$7&gt;=$E65,CR$7&lt;=$F65),($D65/$G65),0))</f>
        <v>H</v>
      </c>
      <c r="CS65" s="34">
        <f>IF(Data!$C$2&gt;0,(IF(OR(CS$5=Data!$F$2,CS$5=Data!$G$2,(IF(COUNTIF(Data!$A$2:$A$939,CS$7),CS$7=(VLOOKUP(CS$7,Data!$A$2:$A$852,1,FALSE)),0))),"H",IF(AND(CS$7&gt;=$E65,CS$7&lt;=$F65),($D65/$G65),0))),IF(AND(CS$7&gt;=$E65,CS$7&lt;=$F65),($D65/$G65),0))</f>
        <v>0</v>
      </c>
      <c r="CT65" s="34">
        <f>IF(Data!$C$2&gt;0,(IF(OR(CT$5=Data!$F$2,CT$5=Data!$G$2,(IF(COUNTIF(Data!$A$2:$A$939,CT$7),CT$7=(VLOOKUP(CT$7,Data!$A$2:$A$852,1,FALSE)),0))),"H",IF(AND(CT$7&gt;=$E65,CT$7&lt;=$F65),($D65/$G65),0))),IF(AND(CT$7&gt;=$E65,CT$7&lt;=$F65),($D65/$G65),0))</f>
        <v>0</v>
      </c>
      <c r="CU65" s="34">
        <f>IF(Data!$C$2&gt;0,(IF(OR(CU$5=Data!$F$2,CU$5=Data!$G$2,(IF(COUNTIF(Data!$A$2:$A$939,CU$7),CU$7=(VLOOKUP(CU$7,Data!$A$2:$A$852,1,FALSE)),0))),"H",IF(AND(CU$7&gt;=$E65,CU$7&lt;=$F65),($D65/$G65),0))),IF(AND(CU$7&gt;=$E65,CU$7&lt;=$F65),($D65/$G65),0))</f>
        <v>0</v>
      </c>
      <c r="CV65" s="34">
        <f>IF(Data!$C$2&gt;0,(IF(OR(CV$5=Data!$F$2,CV$5=Data!$G$2,(IF(COUNTIF(Data!$A$2:$A$939,CV$7),CV$7=(VLOOKUP(CV$7,Data!$A$2:$A$852,1,FALSE)),0))),"H",IF(AND(CV$7&gt;=$E65,CV$7&lt;=$F65),($D65/$G65),0))),IF(AND(CV$7&gt;=$E65,CV$7&lt;=$F65),($D65/$G65),0))</f>
        <v>0</v>
      </c>
      <c r="CW65" s="34">
        <f>IF(Data!$C$2&gt;0,(IF(OR(CW$5=Data!$F$2,CW$5=Data!$G$2,(IF(COUNTIF(Data!$A$2:$A$939,CW$7),CW$7=(VLOOKUP(CW$7,Data!$A$2:$A$852,1,FALSE)),0))),"H",IF(AND(CW$7&gt;=$E65,CW$7&lt;=$F65),($D65/$G65),0))),IF(AND(CW$7&gt;=$E65,CW$7&lt;=$F65),($D65/$G65),0))</f>
        <v>0</v>
      </c>
      <c r="CX65" s="34" t="str">
        <f>IF(Data!$C$2&gt;0,(IF(OR(CX$5=Data!$F$2,CX$5=Data!$G$2,(IF(COUNTIF(Data!$A$2:$A$939,CX$7),CX$7=(VLOOKUP(CX$7,Data!$A$2:$A$852,1,FALSE)),0))),"H",IF(AND(CX$7&gt;=$E65,CX$7&lt;=$F65),($D65/$G65),0))),IF(AND(CX$7&gt;=$E65,CX$7&lt;=$F65),($D65/$G65),0))</f>
        <v>H</v>
      </c>
      <c r="CY65" s="34" t="str">
        <f>IF(Data!$C$2&gt;0,(IF(OR(CY$5=Data!$F$2,CY$5=Data!$G$2,(IF(COUNTIF(Data!$A$2:$A$939,CY$7),CY$7=(VLOOKUP(CY$7,Data!$A$2:$A$852,1,FALSE)),0))),"H",IF(AND(CY$7&gt;=$E65,CY$7&lt;=$F65),($D65/$G65),0))),IF(AND(CY$7&gt;=$E65,CY$7&lt;=$F65),($D65/$G65),0))</f>
        <v>H</v>
      </c>
      <c r="CZ65" s="34">
        <f>IF(Data!$C$2&gt;0,(IF(OR(CZ$5=Data!$F$2,CZ$5=Data!$G$2,(IF(COUNTIF(Data!$A$2:$A$939,CZ$7),CZ$7=(VLOOKUP(CZ$7,Data!$A$2:$A$852,1,FALSE)),0))),"H",IF(AND(CZ$7&gt;=$E65,CZ$7&lt;=$F65),($D65/$G65),0))),IF(AND(CZ$7&gt;=$E65,CZ$7&lt;=$F65),($D65/$G65),0))</f>
        <v>0</v>
      </c>
      <c r="DA65" s="34">
        <f>IF(Data!$C$2&gt;0,(IF(OR(DA$5=Data!$F$2,DA$5=Data!$G$2,(IF(COUNTIF(Data!$A$2:$A$939,DA$7),DA$7=(VLOOKUP(DA$7,Data!$A$2:$A$852,1,FALSE)),0))),"H",IF(AND(DA$7&gt;=$E65,DA$7&lt;=$F65),($D65/$G65),0))),IF(AND(DA$7&gt;=$E65,DA$7&lt;=$F65),($D65/$G65),0))</f>
        <v>0</v>
      </c>
      <c r="DB65" s="34">
        <f>IF(Data!$C$2&gt;0,(IF(OR(DB$5=Data!$F$2,DB$5=Data!$G$2,(IF(COUNTIF(Data!$A$2:$A$939,DB$7),DB$7=(VLOOKUP(DB$7,Data!$A$2:$A$852,1,FALSE)),0))),"H",IF(AND(DB$7&gt;=$E65,DB$7&lt;=$F65),($D65/$G65),0))),IF(AND(DB$7&gt;=$E65,DB$7&lt;=$F65),($D65/$G65),0))</f>
        <v>0</v>
      </c>
      <c r="DC65" s="34">
        <f>IF(Data!$C$2&gt;0,(IF(OR(DC$5=Data!$F$2,DC$5=Data!$G$2,(IF(COUNTIF(Data!$A$2:$A$939,DC$7),DC$7=(VLOOKUP(DC$7,Data!$A$2:$A$852,1,FALSE)),0))),"H",IF(AND(DC$7&gt;=$E65,DC$7&lt;=$F65),($D65/$G65),0))),IF(AND(DC$7&gt;=$E65,DC$7&lt;=$F65),($D65/$G65),0))</f>
        <v>0</v>
      </c>
      <c r="DD65" s="34">
        <f>IF(Data!$C$2&gt;0,(IF(OR(DD$5=Data!$F$2,DD$5=Data!$G$2,(IF(COUNTIF(Data!$A$2:$A$939,DD$7),DD$7=(VLOOKUP(DD$7,Data!$A$2:$A$852,1,FALSE)),0))),"H",IF(AND(DD$7&gt;=$E65,DD$7&lt;=$F65),($D65/$G65),0))),IF(AND(DD$7&gt;=$E65,DD$7&lt;=$F65),($D65/$G65),0))</f>
        <v>0</v>
      </c>
      <c r="DE65" s="34" t="str">
        <f>IF(Data!$C$2&gt;0,(IF(OR(DE$5=Data!$F$2,DE$5=Data!$G$2,(IF(COUNTIF(Data!$A$2:$A$939,DE$7),DE$7=(VLOOKUP(DE$7,Data!$A$2:$A$852,1,FALSE)),0))),"H",IF(AND(DE$7&gt;=$E65,DE$7&lt;=$F65),($D65/$G65),0))),IF(AND(DE$7&gt;=$E65,DE$7&lt;=$F65),($D65/$G65),0))</f>
        <v>H</v>
      </c>
      <c r="DF65" s="34" t="str">
        <f>IF(Data!$C$2&gt;0,(IF(OR(DF$5=Data!$F$2,DF$5=Data!$G$2,(IF(COUNTIF(Data!$A$2:$A$939,DF$7),DF$7=(VLOOKUP(DF$7,Data!$A$2:$A$852,1,FALSE)),0))),"H",IF(AND(DF$7&gt;=$E65,DF$7&lt;=$F65),($D65/$G65),0))),IF(AND(DF$7&gt;=$E65,DF$7&lt;=$F65),($D65/$G65),0))</f>
        <v>H</v>
      </c>
      <c r="DG65" s="34">
        <f>IF(Data!$C$2&gt;0,(IF(OR(DG$5=Data!$F$2,DG$5=Data!$G$2,(IF(COUNTIF(Data!$A$2:$A$939,DG$7),DG$7=(VLOOKUP(DG$7,Data!$A$2:$A$852,1,FALSE)),0))),"H",IF(AND(DG$7&gt;=$E65,DG$7&lt;=$F65),($D65/$G65),0))),IF(AND(DG$7&gt;=$E65,DG$7&lt;=$F65),($D65/$G65),0))</f>
        <v>0</v>
      </c>
      <c r="DH65" s="34">
        <f>IF(Data!$C$2&gt;0,(IF(OR(DH$5=Data!$F$2,DH$5=Data!$G$2,(IF(COUNTIF(Data!$A$2:$A$939,DH$7),DH$7=(VLOOKUP(DH$7,Data!$A$2:$A$852,1,FALSE)),0))),"H",IF(AND(DH$7&gt;=$E65,DH$7&lt;=$F65),($D65/$G65),0))),IF(AND(DH$7&gt;=$E65,DH$7&lt;=$F65),($D65/$G65),0))</f>
        <v>0</v>
      </c>
      <c r="DI65" s="34">
        <f>IF(Data!$C$2&gt;0,(IF(OR(DI$5=Data!$F$2,DI$5=Data!$G$2,(IF(COUNTIF(Data!$A$2:$A$939,DI$7),DI$7=(VLOOKUP(DI$7,Data!$A$2:$A$852,1,FALSE)),0))),"H",IF(AND(DI$7&gt;=$E65,DI$7&lt;=$F65),($D65/$G65),0))),IF(AND(DI$7&gt;=$E65,DI$7&lt;=$F65),($D65/$G65),0))</f>
        <v>0</v>
      </c>
      <c r="DJ65" s="34">
        <f>IF(Data!$C$2&gt;0,(IF(OR(DJ$5=Data!$F$2,DJ$5=Data!$G$2,(IF(COUNTIF(Data!$A$2:$A$939,DJ$7),DJ$7=(VLOOKUP(DJ$7,Data!$A$2:$A$852,1,FALSE)),0))),"H",IF(AND(DJ$7&gt;=$E65,DJ$7&lt;=$F65),($D65/$G65),0))),IF(AND(DJ$7&gt;=$E65,DJ$7&lt;=$F65),($D65/$G65),0))</f>
        <v>0</v>
      </c>
      <c r="DK65" s="34">
        <f>IF(Data!$C$2&gt;0,(IF(OR(DK$5=Data!$F$2,DK$5=Data!$G$2,(IF(COUNTIF(Data!$A$2:$A$939,DK$7),DK$7=(VLOOKUP(DK$7,Data!$A$2:$A$852,1,FALSE)),0))),"H",IF(AND(DK$7&gt;=$E65,DK$7&lt;=$F65),($D65/$G65),0))),IF(AND(DK$7&gt;=$E65,DK$7&lt;=$F65),($D65/$G65),0))</f>
        <v>0</v>
      </c>
      <c r="DL65" s="34" t="str">
        <f>IF(Data!$C$2&gt;0,(IF(OR(DL$5=Data!$F$2,DL$5=Data!$G$2,(IF(COUNTIF(Data!$A$2:$A$939,DL$7),DL$7=(VLOOKUP(DL$7,Data!$A$2:$A$852,1,FALSE)),0))),"H",IF(AND(DL$7&gt;=$E65,DL$7&lt;=$F65),($D65/$G65),0))),IF(AND(DL$7&gt;=$E65,DL$7&lt;=$F65),($D65/$G65),0))</f>
        <v>H</v>
      </c>
      <c r="DM65" s="34" t="str">
        <f>IF(Data!$C$2&gt;0,(IF(OR(DM$5=Data!$F$2,DM$5=Data!$G$2,(IF(COUNTIF(Data!$A$2:$A$939,DM$7),DM$7=(VLOOKUP(DM$7,Data!$A$2:$A$852,1,FALSE)),0))),"H",IF(AND(DM$7&gt;=$E65,DM$7&lt;=$F65),($D65/$G65),0))),IF(AND(DM$7&gt;=$E65,DM$7&lt;=$F65),($D65/$G65),0))</f>
        <v>H</v>
      </c>
      <c r="DN65" s="34">
        <f>IF(Data!$C$2&gt;0,(IF(OR(DN$5=Data!$F$2,DN$5=Data!$G$2,(IF(COUNTIF(Data!$A$2:$A$939,DN$7),DN$7=(VLOOKUP(DN$7,Data!$A$2:$A$852,1,FALSE)),0))),"H",IF(AND(DN$7&gt;=$E65,DN$7&lt;=$F65),($D65/$G65),0))),IF(AND(DN$7&gt;=$E65,DN$7&lt;=$F65),($D65/$G65),0))</f>
        <v>0</v>
      </c>
      <c r="DO65" s="34">
        <f>IF(Data!$C$2&gt;0,(IF(OR(DO$5=Data!$F$2,DO$5=Data!$G$2,(IF(COUNTIF(Data!$A$2:$A$939,DO$7),DO$7=(VLOOKUP(DO$7,Data!$A$2:$A$852,1,FALSE)),0))),"H",IF(AND(DO$7&gt;=$E65,DO$7&lt;=$F65),($D65/$G65),0))),IF(AND(DO$7&gt;=$E65,DO$7&lt;=$F65),($D65/$G65),0))</f>
        <v>0</v>
      </c>
      <c r="DP65" s="34">
        <f>IF(Data!$C$2&gt;0,(IF(OR(DP$5=Data!$F$2,DP$5=Data!$G$2,(IF(COUNTIF(Data!$A$2:$A$939,DP$7),DP$7=(VLOOKUP(DP$7,Data!$A$2:$A$852,1,FALSE)),0))),"H",IF(AND(DP$7&gt;=$E65,DP$7&lt;=$F65),($D65/$G65),0))),IF(AND(DP$7&gt;=$E65,DP$7&lt;=$F65),($D65/$G65),0))</f>
        <v>0</v>
      </c>
      <c r="DQ65" s="34">
        <f>IF(Data!$C$2&gt;0,(IF(OR(DQ$5=Data!$F$2,DQ$5=Data!$G$2,(IF(COUNTIF(Data!$A$2:$A$939,DQ$7),DQ$7=(VLOOKUP(DQ$7,Data!$A$2:$A$852,1,FALSE)),0))),"H",IF(AND(DQ$7&gt;=$E65,DQ$7&lt;=$F65),($D65/$G65),0))),IF(AND(DQ$7&gt;=$E65,DQ$7&lt;=$F65),($D65/$G65),0))</f>
        <v>0</v>
      </c>
      <c r="DR65" s="34">
        <f>IF(Data!$C$2&gt;0,(IF(OR(DR$5=Data!$F$2,DR$5=Data!$G$2,(IF(COUNTIF(Data!$A$2:$A$939,DR$7),DR$7=(VLOOKUP(DR$7,Data!$A$2:$A$852,1,FALSE)),0))),"H",IF(AND(DR$7&gt;=$E65,DR$7&lt;=$F65),($D65/$G65),0))),IF(AND(DR$7&gt;=$E65,DR$7&lt;=$F65),($D65/$G65),0))</f>
        <v>0</v>
      </c>
      <c r="DS65" s="34" t="str">
        <f>IF(Data!$C$2&gt;0,(IF(OR(DS$5=Data!$F$2,DS$5=Data!$G$2,(IF(COUNTIF(Data!$A$2:$A$939,DS$7),DS$7=(VLOOKUP(DS$7,Data!$A$2:$A$852,1,FALSE)),0))),"H",IF(AND(DS$7&gt;=$E65,DS$7&lt;=$F65),($D65/$G65),0))),IF(AND(DS$7&gt;=$E65,DS$7&lt;=$F65),($D65/$G65),0))</f>
        <v>H</v>
      </c>
      <c r="DT65" s="34" t="str">
        <f>IF(Data!$C$2&gt;0,(IF(OR(DT$5=Data!$F$2,DT$5=Data!$G$2,(IF(COUNTIF(Data!$A$2:$A$939,DT$7),DT$7=(VLOOKUP(DT$7,Data!$A$2:$A$852,1,FALSE)),0))),"H",IF(AND(DT$7&gt;=$E65,DT$7&lt;=$F65),($D65/$G65),0))),IF(AND(DT$7&gt;=$E65,DT$7&lt;=$F65),($D65/$G65),0))</f>
        <v>H</v>
      </c>
      <c r="DU65" s="34">
        <f>IF(Data!$C$2&gt;0,(IF(OR(DU$5=Data!$F$2,DU$5=Data!$G$2,(IF(COUNTIF(Data!$A$2:$A$939,DU$7),DU$7=(VLOOKUP(DU$7,Data!$A$2:$A$852,1,FALSE)),0))),"H",IF(AND(DU$7&gt;=$E65,DU$7&lt;=$F65),($D65/$G65),0))),IF(AND(DU$7&gt;=$E65,DU$7&lt;=$F65),($D65/$G65),0))</f>
        <v>0</v>
      </c>
      <c r="DV65" s="34">
        <f>IF(Data!$C$2&gt;0,(IF(OR(DV$5=Data!$F$2,DV$5=Data!$G$2,(IF(COUNTIF(Data!$A$2:$A$939,DV$7),DV$7=(VLOOKUP(DV$7,Data!$A$2:$A$852,1,FALSE)),0))),"H",IF(AND(DV$7&gt;=$E65,DV$7&lt;=$F65),($D65/$G65),0))),IF(AND(DV$7&gt;=$E65,DV$7&lt;=$F65),($D65/$G65),0))</f>
        <v>0</v>
      </c>
      <c r="DW65" s="34">
        <f>IF(Data!$C$2&gt;0,(IF(OR(DW$5=Data!$F$2,DW$5=Data!$G$2,(IF(COUNTIF(Data!$A$2:$A$939,DW$7),DW$7=(VLOOKUP(DW$7,Data!$A$2:$A$852,1,FALSE)),0))),"H",IF(AND(DW$7&gt;=$E65,DW$7&lt;=$F65),($D65/$G65),0))),IF(AND(DW$7&gt;=$E65,DW$7&lt;=$F65),($D65/$G65),0))</f>
        <v>0</v>
      </c>
      <c r="DX65" s="34">
        <f>IF(Data!$C$2&gt;0,(IF(OR(DX$5=Data!$F$2,DX$5=Data!$G$2,(IF(COUNTIF(Data!$A$2:$A$939,DX$7),DX$7=(VLOOKUP(DX$7,Data!$A$2:$A$852,1,FALSE)),0))),"H",IF(AND(DX$7&gt;=$E65,DX$7&lt;=$F65),($D65/$G65),0))),IF(AND(DX$7&gt;=$E65,DX$7&lt;=$F65),($D65/$G65),0))</f>
        <v>0</v>
      </c>
      <c r="DY65" s="34">
        <f>IF(Data!$C$2&gt;0,(IF(OR(DY$5=Data!$F$2,DY$5=Data!$G$2,(IF(COUNTIF(Data!$A$2:$A$939,DY$7),DY$7=(VLOOKUP(DY$7,Data!$A$2:$A$852,1,FALSE)),0))),"H",IF(AND(DY$7&gt;=$E65,DY$7&lt;=$F65),($D65/$G65),0))),IF(AND(DY$7&gt;=$E65,DY$7&lt;=$F65),($D65/$G65),0))</f>
        <v>0</v>
      </c>
      <c r="DZ65" s="34" t="str">
        <f>IF(Data!$C$2&gt;0,(IF(OR(DZ$5=Data!$F$2,DZ$5=Data!$G$2,(IF(COUNTIF(Data!$A$2:$A$939,DZ$7),DZ$7=(VLOOKUP(DZ$7,Data!$A$2:$A$852,1,FALSE)),0))),"H",IF(AND(DZ$7&gt;=$E65,DZ$7&lt;=$F65),($D65/$G65),0))),IF(AND(DZ$7&gt;=$E65,DZ$7&lt;=$F65),($D65/$G65),0))</f>
        <v>H</v>
      </c>
      <c r="EA65" s="34" t="str">
        <f>IF(Data!$C$2&gt;0,(IF(OR(EA$5=Data!$F$2,EA$5=Data!$G$2,(IF(COUNTIF(Data!$A$2:$A$939,EA$7),EA$7=(VLOOKUP(EA$7,Data!$A$2:$A$852,1,FALSE)),0))),"H",IF(AND(EA$7&gt;=$E65,EA$7&lt;=$F65),($D65/$G65),0))),IF(AND(EA$7&gt;=$E65,EA$7&lt;=$F65),($D65/$G65),0))</f>
        <v>H</v>
      </c>
      <c r="EB65" s="34">
        <f>IF(Data!$C$2&gt;0,(IF(OR(EB$5=Data!$F$2,EB$5=Data!$G$2,(IF(COUNTIF(Data!$A$2:$A$939,EB$7),EB$7=(VLOOKUP(EB$7,Data!$A$2:$A$852,1,FALSE)),0))),"H",IF(AND(EB$7&gt;=$E65,EB$7&lt;=$F65),($D65/$G65),0))),IF(AND(EB$7&gt;=$E65,EB$7&lt;=$F65),($D65/$G65),0))</f>
        <v>0</v>
      </c>
      <c r="EC65" s="34">
        <f>IF(Data!$C$2&gt;0,(IF(OR(EC$5=Data!$F$2,EC$5=Data!$G$2,(IF(COUNTIF(Data!$A$2:$A$939,EC$7),EC$7=(VLOOKUP(EC$7,Data!$A$2:$A$852,1,FALSE)),0))),"H",IF(AND(EC$7&gt;=$E65,EC$7&lt;=$F65),($D65/$G65),0))),IF(AND(EC$7&gt;=$E65,EC$7&lt;=$F65),($D65/$G65),0))</f>
        <v>0</v>
      </c>
      <c r="ED65" s="34">
        <f>IF(Data!$C$2&gt;0,(IF(OR(ED$5=Data!$F$2,ED$5=Data!$G$2,(IF(COUNTIF(Data!$A$2:$A$939,ED$7),ED$7=(VLOOKUP(ED$7,Data!$A$2:$A$852,1,FALSE)),0))),"H",IF(AND(ED$7&gt;=$E65,ED$7&lt;=$F65),($D65/$G65),0))),IF(AND(ED$7&gt;=$E65,ED$7&lt;=$F65),($D65/$G65),0))</f>
        <v>0</v>
      </c>
      <c r="EE65" s="34">
        <f>IF(Data!$C$2&gt;0,(IF(OR(EE$5=Data!$F$2,EE$5=Data!$G$2,(IF(COUNTIF(Data!$A$2:$A$939,EE$7),EE$7=(VLOOKUP(EE$7,Data!$A$2:$A$852,1,FALSE)),0))),"H",IF(AND(EE$7&gt;=$E65,EE$7&lt;=$F65),($D65/$G65),0))),IF(AND(EE$7&gt;=$E65,EE$7&lt;=$F65),($D65/$G65),0))</f>
        <v>0</v>
      </c>
      <c r="EF65" s="34">
        <f>IF(Data!$C$2&gt;0,(IF(OR(EF$5=Data!$F$2,EF$5=Data!$G$2,(IF(COUNTIF(Data!$A$2:$A$939,EF$7),EF$7=(VLOOKUP(EF$7,Data!$A$2:$A$852,1,FALSE)),0))),"H",IF(AND(EF$7&gt;=$E65,EF$7&lt;=$F65),($D65/$G65),0))),IF(AND(EF$7&gt;=$E65,EF$7&lt;=$F65),($D65/$G65),0))</f>
        <v>0</v>
      </c>
      <c r="EG65" s="34" t="str">
        <f>IF(Data!$C$2&gt;0,(IF(OR(EG$5=Data!$F$2,EG$5=Data!$G$2,(IF(COUNTIF(Data!$A$2:$A$939,EG$7),EG$7=(VLOOKUP(EG$7,Data!$A$2:$A$852,1,FALSE)),0))),"H",IF(AND(EG$7&gt;=$E65,EG$7&lt;=$F65),($D65/$G65),0))),IF(AND(EG$7&gt;=$E65,EG$7&lt;=$F65),($D65/$G65),0))</f>
        <v>H</v>
      </c>
      <c r="EH65" s="34" t="str">
        <f>IF(Data!$C$2&gt;0,(IF(OR(EH$5=Data!$F$2,EH$5=Data!$G$2,(IF(COUNTIF(Data!$A$2:$A$939,EH$7),EH$7=(VLOOKUP(EH$7,Data!$A$2:$A$852,1,FALSE)),0))),"H",IF(AND(EH$7&gt;=$E65,EH$7&lt;=$F65),($D65/$G65),0))),IF(AND(EH$7&gt;=$E65,EH$7&lt;=$F65),($D65/$G65),0))</f>
        <v>H</v>
      </c>
      <c r="EI65" s="34">
        <f>IF(Data!$C$2&gt;0,(IF(OR(EI$5=Data!$F$2,EI$5=Data!$G$2,(IF(COUNTIF(Data!$A$2:$A$939,EI$7),EI$7=(VLOOKUP(EI$7,Data!$A$2:$A$852,1,FALSE)),0))),"H",IF(AND(EI$7&gt;=$E65,EI$7&lt;=$F65),($D65/$G65),0))),IF(AND(EI$7&gt;=$E65,EI$7&lt;=$F65),($D65/$G65),0))</f>
        <v>0</v>
      </c>
      <c r="EJ65" s="34">
        <f>IF(Data!$C$2&gt;0,(IF(OR(EJ$5=Data!$F$2,EJ$5=Data!$G$2,(IF(COUNTIF(Data!$A$2:$A$939,EJ$7),EJ$7=(VLOOKUP(EJ$7,Data!$A$2:$A$852,1,FALSE)),0))),"H",IF(AND(EJ$7&gt;=$E65,EJ$7&lt;=$F65),($D65/$G65),0))),IF(AND(EJ$7&gt;=$E65,EJ$7&lt;=$F65),($D65/$G65),0))</f>
        <v>0</v>
      </c>
      <c r="EK65" s="34">
        <f>IF(Data!$C$2&gt;0,(IF(OR(EK$5=Data!$F$2,EK$5=Data!$G$2,(IF(COUNTIF(Data!$A$2:$A$939,EK$7),EK$7=(VLOOKUP(EK$7,Data!$A$2:$A$852,1,FALSE)),0))),"H",IF(AND(EK$7&gt;=$E65,EK$7&lt;=$F65),($D65/$G65),0))),IF(AND(EK$7&gt;=$E65,EK$7&lt;=$F65),($D65/$G65),0))</f>
        <v>0</v>
      </c>
      <c r="EL65" s="34">
        <f>IF(Data!$C$2&gt;0,(IF(OR(EL$5=Data!$F$2,EL$5=Data!$G$2,(IF(COUNTIF(Data!$A$2:$A$939,EL$7),EL$7=(VLOOKUP(EL$7,Data!$A$2:$A$852,1,FALSE)),0))),"H",IF(AND(EL$7&gt;=$E65,EL$7&lt;=$F65),($D65/$G65),0))),IF(AND(EL$7&gt;=$E65,EL$7&lt;=$F65),($D65/$G65),0))</f>
        <v>0</v>
      </c>
      <c r="EM65" s="34">
        <f>IF(Data!$C$2&gt;0,(IF(OR(EM$5=Data!$F$2,EM$5=Data!$G$2,(IF(COUNTIF(Data!$A$2:$A$939,EM$7),EM$7=(VLOOKUP(EM$7,Data!$A$2:$A$852,1,FALSE)),0))),"H",IF(AND(EM$7&gt;=$E65,EM$7&lt;=$F65),($D65/$G65),0))),IF(AND(EM$7&gt;=$E65,EM$7&lt;=$F65),($D65/$G65),0))</f>
        <v>0</v>
      </c>
      <c r="EN65" s="34" t="str">
        <f>IF(Data!$C$2&gt;0,(IF(OR(EN$5=Data!$F$2,EN$5=Data!$G$2,(IF(COUNTIF(Data!$A$2:$A$939,EN$7),EN$7=(VLOOKUP(EN$7,Data!$A$2:$A$852,1,FALSE)),0))),"H",IF(AND(EN$7&gt;=$E65,EN$7&lt;=$F65),($D65/$G65),0))),IF(AND(EN$7&gt;=$E65,EN$7&lt;=$F65),($D65/$G65),0))</f>
        <v>H</v>
      </c>
      <c r="EO65" s="35" t="str">
        <f>IF(Data!$C$2&gt;0,(IF(OR(EO$5=Data!$F$2,EO$5=Data!$G$2,(IF(COUNTIF(Data!$A$2:$A$939,EO$7),EO$7=(VLOOKUP(EO$7,Data!$A$2:$A$852,1,FALSE)),0))),"H",IF(AND(EO$7&gt;=$E65,EO$7&lt;=$F65),($D65/$G65),0))),IF(AND(EO$7&gt;=$E65,EO$7&lt;=$F65),($D65/$G65),0))</f>
        <v>H</v>
      </c>
      <c r="EP65" s="8" t="s">
        <v>47</v>
      </c>
      <c r="EQ65" s="18">
        <f>SUM(T65:EO65)-D65</f>
        <v>0</v>
      </c>
    </row>
    <row r="66" spans="1:147" ht="30" customHeight="1" thickBot="1">
      <c r="A66" s="385"/>
      <c r="B66" s="369"/>
      <c r="C66" s="369"/>
      <c r="D66" s="347"/>
      <c r="E66" s="366"/>
      <c r="F66" s="366"/>
      <c r="G66" s="373"/>
      <c r="H66" s="347"/>
      <c r="I66" s="363"/>
      <c r="J66" s="366"/>
      <c r="K66" s="366"/>
      <c r="L66" s="366"/>
      <c r="M66" s="373"/>
      <c r="N66" s="373"/>
      <c r="O66" s="347"/>
      <c r="P66" s="363"/>
      <c r="Q66" s="345"/>
      <c r="R66" s="347"/>
      <c r="S66" s="342"/>
      <c r="T66" s="36">
        <f>IF(T$7&gt;$L65,(((IF(Data!$C$2&gt;0,(IF(OR(T$5=Data!$F$2,T$5=Data!$G$2,(IF(COUNTIF(Data!$A$2:$A$939,T$7),T$7=(VLOOKUP(T$7,Data!$A$2:$A$852,1,FALSE)),0))),"H",IF(AND(T$7&gt;=$J65,T$7&lt;=$K65),($D65*(1-$P65)/$N65),0))),IF(AND(T$7&gt;=$J65,T$7&lt;=$K65),(($D65-$O65)/$N65),0))))),(((IF(Data!$C$2&gt;0,(IF(OR(T$5=Data!$F$2,T$5=Data!$G$2,(IF(COUNTIF(Data!$A$2:$A$939,T$7),T$7=(VLOOKUP(T$7,Data!$A$2:$A$852,1,FALSE)),0))),"H",IF(AND(T$7&gt;=$J65,T$7&lt;=$L65),($D65*$P65/$M65),0))),IF(AND(T$7&gt;=$J65,T$7&lt;=$L65),(($D65*$P65)/$M65),0))))))</f>
        <v>0</v>
      </c>
      <c r="U66" s="37">
        <f>IF(U$7&gt;$L65,(((IF(Data!$C$2&gt;0,(IF(OR(U$5=Data!$F$2,U$5=Data!$G$2,(IF(COUNTIF(Data!$A$2:$A$939,U$7),U$7=(VLOOKUP(U$7,Data!$A$2:$A$852,1,FALSE)),0))),"H",IF(AND(U$7&gt;=$J65,U$7&lt;=$K65),($D65*(1-$P65)/$N65),0))),IF(AND(U$7&gt;=$J65,U$7&lt;=$K65),(($D65-$O65)/$N65),0))))),(((IF(Data!$C$2&gt;0,(IF(OR(U$5=Data!$F$2,U$5=Data!$G$2,(IF(COUNTIF(Data!$A$2:$A$939,U$7),U$7=(VLOOKUP(U$7,Data!$A$2:$A$852,1,FALSE)),0))),"H",IF(AND(U$7&gt;=$J65,U$7&lt;=$L65),($D65*$P65/$M65),0))),IF(AND(U$7&gt;=$J65,U$7&lt;=$L65),(($D65*$P65)/$M65),0))))))</f>
        <v>0</v>
      </c>
      <c r="V66" s="37">
        <f>IF(V$7&gt;$L65,(((IF(Data!$C$2&gt;0,(IF(OR(V$5=Data!$F$2,V$5=Data!$G$2,(IF(COUNTIF(Data!$A$2:$A$939,V$7),V$7=(VLOOKUP(V$7,Data!$A$2:$A$852,1,FALSE)),0))),"H",IF(AND(V$7&gt;=$J65,V$7&lt;=$K65),($D65*(1-$P65)/$N65),0))),IF(AND(V$7&gt;=$J65,V$7&lt;=$K65),(($D65-$O65)/$N65),0))))),(((IF(Data!$C$2&gt;0,(IF(OR(V$5=Data!$F$2,V$5=Data!$G$2,(IF(COUNTIF(Data!$A$2:$A$939,V$7),V$7=(VLOOKUP(V$7,Data!$A$2:$A$852,1,FALSE)),0))),"H",IF(AND(V$7&gt;=$J65,V$7&lt;=$L65),($D65*$P65/$M65),0))),IF(AND(V$7&gt;=$J65,V$7&lt;=$L65),(($D65*$P65)/$M65),0))))))</f>
        <v>0</v>
      </c>
      <c r="W66" s="37">
        <f>IF(W$7&gt;$L65,(((IF(Data!$C$2&gt;0,(IF(OR(W$5=Data!$F$2,W$5=Data!$G$2,(IF(COUNTIF(Data!$A$2:$A$939,W$7),W$7=(VLOOKUP(W$7,Data!$A$2:$A$852,1,FALSE)),0))),"H",IF(AND(W$7&gt;=$J65,W$7&lt;=$K65),($D65*(1-$P65)/$N65),0))),IF(AND(W$7&gt;=$J65,W$7&lt;=$K65),(($D65-$O65)/$N65),0))))),(((IF(Data!$C$2&gt;0,(IF(OR(W$5=Data!$F$2,W$5=Data!$G$2,(IF(COUNTIF(Data!$A$2:$A$939,W$7),W$7=(VLOOKUP(W$7,Data!$A$2:$A$852,1,FALSE)),0))),"H",IF(AND(W$7&gt;=$J65,W$7&lt;=$L65),($D65*$P65/$M65),0))),IF(AND(W$7&gt;=$J65,W$7&lt;=$L65),(($D65*$P65)/$M65),0))))))</f>
        <v>0</v>
      </c>
      <c r="X66" s="37">
        <f>IF(X$7&gt;$L65,(((IF(Data!$C$2&gt;0,(IF(OR(X$5=Data!$F$2,X$5=Data!$G$2,(IF(COUNTIF(Data!$A$2:$A$939,X$7),X$7=(VLOOKUP(X$7,Data!$A$2:$A$852,1,FALSE)),0))),"H",IF(AND(X$7&gt;=$J65,X$7&lt;=$K65),($D65*(1-$P65)/$N65),0))),IF(AND(X$7&gt;=$J65,X$7&lt;=$K65),(($D65-$O65)/$N65),0))))),(((IF(Data!$C$2&gt;0,(IF(OR(X$5=Data!$F$2,X$5=Data!$G$2,(IF(COUNTIF(Data!$A$2:$A$939,X$7),X$7=(VLOOKUP(X$7,Data!$A$2:$A$852,1,FALSE)),0))),"H",IF(AND(X$7&gt;=$J65,X$7&lt;=$L65),($D65*$P65/$M65),0))),IF(AND(X$7&gt;=$J65,X$7&lt;=$L65),(($D65*$P65)/$M65),0))))))</f>
        <v>0</v>
      </c>
      <c r="Y66" s="37" t="str">
        <f>IF(Y$7&gt;$L65,(((IF(Data!$C$2&gt;0,(IF(OR(Y$5=Data!$F$2,Y$5=Data!$G$2,(IF(COUNTIF(Data!$A$2:$A$939,Y$7),Y$7=(VLOOKUP(Y$7,Data!$A$2:$A$852,1,FALSE)),0))),"H",IF(AND(Y$7&gt;=$J65,Y$7&lt;=$K65),($D65*(1-$P65)/$N65),0))),IF(AND(Y$7&gt;=$J65,Y$7&lt;=$K65),(($D65-$O65)/$N65),0))))),(((IF(Data!$C$2&gt;0,(IF(OR(Y$5=Data!$F$2,Y$5=Data!$G$2,(IF(COUNTIF(Data!$A$2:$A$939,Y$7),Y$7=(VLOOKUP(Y$7,Data!$A$2:$A$852,1,FALSE)),0))),"H",IF(AND(Y$7&gt;=$J65,Y$7&lt;=$L65),($D65*$P65/$M65),0))),IF(AND(Y$7&gt;=$J65,Y$7&lt;=$L65),(($D65*$P65)/$M65),0))))))</f>
        <v>H</v>
      </c>
      <c r="Z66" s="37" t="str">
        <f>IF(Z$7&gt;$L65,(((IF(Data!$C$2&gt;0,(IF(OR(Z$5=Data!$F$2,Z$5=Data!$G$2,(IF(COUNTIF(Data!$A$2:$A$939,Z$7),Z$7=(VLOOKUP(Z$7,Data!$A$2:$A$852,1,FALSE)),0))),"H",IF(AND(Z$7&gt;=$J65,Z$7&lt;=$K65),($D65*(1-$P65)/$N65),0))),IF(AND(Z$7&gt;=$J65,Z$7&lt;=$K65),(($D65-$O65)/$N65),0))))),(((IF(Data!$C$2&gt;0,(IF(OR(Z$5=Data!$F$2,Z$5=Data!$G$2,(IF(COUNTIF(Data!$A$2:$A$939,Z$7),Z$7=(VLOOKUP(Z$7,Data!$A$2:$A$852,1,FALSE)),0))),"H",IF(AND(Z$7&gt;=$J65,Z$7&lt;=$L65),($D65*$P65/$M65),0))),IF(AND(Z$7&gt;=$J65,Z$7&lt;=$L65),(($D65*$P65)/$M65),0))))))</f>
        <v>H</v>
      </c>
      <c r="AA66" s="37">
        <f>IF(AA$7&gt;$L65,(((IF(Data!$C$2&gt;0,(IF(OR(AA$5=Data!$F$2,AA$5=Data!$G$2,(IF(COUNTIF(Data!$A$2:$A$939,AA$7),AA$7=(VLOOKUP(AA$7,Data!$A$2:$A$852,1,FALSE)),0))),"H",IF(AND(AA$7&gt;=$J65,AA$7&lt;=$K65),($D65*(1-$P65)/$N65),0))),IF(AND(AA$7&gt;=$J65,AA$7&lt;=$K65),(($D65-$O65)/$N65),0))))),(((IF(Data!$C$2&gt;0,(IF(OR(AA$5=Data!$F$2,AA$5=Data!$G$2,(IF(COUNTIF(Data!$A$2:$A$939,AA$7),AA$7=(VLOOKUP(AA$7,Data!$A$2:$A$852,1,FALSE)),0))),"H",IF(AND(AA$7&gt;=$J65,AA$7&lt;=$L65),($D65*$P65/$M65),0))),IF(AND(AA$7&gt;=$J65,AA$7&lt;=$L65),(($D65*$P65)/$M65),0))))))</f>
        <v>0</v>
      </c>
      <c r="AB66" s="37">
        <f>IF(AB$7&gt;$L65,(((IF(Data!$C$2&gt;0,(IF(OR(AB$5=Data!$F$2,AB$5=Data!$G$2,(IF(COUNTIF(Data!$A$2:$A$939,AB$7),AB$7=(VLOOKUP(AB$7,Data!$A$2:$A$852,1,FALSE)),0))),"H",IF(AND(AB$7&gt;=$J65,AB$7&lt;=$K65),($D65*(1-$P65)/$N65),0))),IF(AND(AB$7&gt;=$J65,AB$7&lt;=$K65),(($D65-$O65)/$N65),0))))),(((IF(Data!$C$2&gt;0,(IF(OR(AB$5=Data!$F$2,AB$5=Data!$G$2,(IF(COUNTIF(Data!$A$2:$A$939,AB$7),AB$7=(VLOOKUP(AB$7,Data!$A$2:$A$852,1,FALSE)),0))),"H",IF(AND(AB$7&gt;=$J65,AB$7&lt;=$L65),($D65*$P65/$M65),0))),IF(AND(AB$7&gt;=$J65,AB$7&lt;=$L65),(($D65*$P65)/$M65),0))))))</f>
        <v>0</v>
      </c>
      <c r="AC66" s="37">
        <f>IF(AC$7&gt;$L65,(((IF(Data!$C$2&gt;0,(IF(OR(AC$5=Data!$F$2,AC$5=Data!$G$2,(IF(COUNTIF(Data!$A$2:$A$939,AC$7),AC$7=(VLOOKUP(AC$7,Data!$A$2:$A$852,1,FALSE)),0))),"H",IF(AND(AC$7&gt;=$J65,AC$7&lt;=$K65),($D65*(1-$P65)/$N65),0))),IF(AND(AC$7&gt;=$J65,AC$7&lt;=$K65),(($D65-$O65)/$N65),0))))),(((IF(Data!$C$2&gt;0,(IF(OR(AC$5=Data!$F$2,AC$5=Data!$G$2,(IF(COUNTIF(Data!$A$2:$A$939,AC$7),AC$7=(VLOOKUP(AC$7,Data!$A$2:$A$852,1,FALSE)),0))),"H",IF(AND(AC$7&gt;=$J65,AC$7&lt;=$L65),($D65*$P65/$M65),0))),IF(AND(AC$7&gt;=$J65,AC$7&lt;=$L65),(($D65*$P65)/$M65),0))))))</f>
        <v>0</v>
      </c>
      <c r="AD66" s="37">
        <f>IF(AD$7&gt;$L65,(((IF(Data!$C$2&gt;0,(IF(OR(AD$5=Data!$F$2,AD$5=Data!$G$2,(IF(COUNTIF(Data!$A$2:$A$939,AD$7),AD$7=(VLOOKUP(AD$7,Data!$A$2:$A$852,1,FALSE)),0))),"H",IF(AND(AD$7&gt;=$J65,AD$7&lt;=$K65),($D65*(1-$P65)/$N65),0))),IF(AND(AD$7&gt;=$J65,AD$7&lt;=$K65),(($D65-$O65)/$N65),0))))),(((IF(Data!$C$2&gt;0,(IF(OR(AD$5=Data!$F$2,AD$5=Data!$G$2,(IF(COUNTIF(Data!$A$2:$A$939,AD$7),AD$7=(VLOOKUP(AD$7,Data!$A$2:$A$852,1,FALSE)),0))),"H",IF(AND(AD$7&gt;=$J65,AD$7&lt;=$L65),($D65*$P65/$M65),0))),IF(AND(AD$7&gt;=$J65,AD$7&lt;=$L65),(($D65*$P65)/$M65),0))))))</f>
        <v>0</v>
      </c>
      <c r="AE66" s="37">
        <f>IF(AE$7&gt;$L65,(((IF(Data!$C$2&gt;0,(IF(OR(AE$5=Data!$F$2,AE$5=Data!$G$2,(IF(COUNTIF(Data!$A$2:$A$939,AE$7),AE$7=(VLOOKUP(AE$7,Data!$A$2:$A$852,1,FALSE)),0))),"H",IF(AND(AE$7&gt;=$J65,AE$7&lt;=$K65),($D65*(1-$P65)/$N65),0))),IF(AND(AE$7&gt;=$J65,AE$7&lt;=$K65),(($D65-$O65)/$N65),0))))),(((IF(Data!$C$2&gt;0,(IF(OR(AE$5=Data!$F$2,AE$5=Data!$G$2,(IF(COUNTIF(Data!$A$2:$A$939,AE$7),AE$7=(VLOOKUP(AE$7,Data!$A$2:$A$852,1,FALSE)),0))),"H",IF(AND(AE$7&gt;=$J65,AE$7&lt;=$L65),($D65*$P65/$M65),0))),IF(AND(AE$7&gt;=$J65,AE$7&lt;=$L65),(($D65*$P65)/$M65),0))))))</f>
        <v>0</v>
      </c>
      <c r="AF66" s="37" t="str">
        <f>IF(AF$7&gt;$L65,(((IF(Data!$C$2&gt;0,(IF(OR(AF$5=Data!$F$2,AF$5=Data!$G$2,(IF(COUNTIF(Data!$A$2:$A$939,AF$7),AF$7=(VLOOKUP(AF$7,Data!$A$2:$A$852,1,FALSE)),0))),"H",IF(AND(AF$7&gt;=$J65,AF$7&lt;=$K65),($D65*(1-$P65)/$N65),0))),IF(AND(AF$7&gt;=$J65,AF$7&lt;=$K65),(($D65-$O65)/$N65),0))))),(((IF(Data!$C$2&gt;0,(IF(OR(AF$5=Data!$F$2,AF$5=Data!$G$2,(IF(COUNTIF(Data!$A$2:$A$939,AF$7),AF$7=(VLOOKUP(AF$7,Data!$A$2:$A$852,1,FALSE)),0))),"H",IF(AND(AF$7&gt;=$J65,AF$7&lt;=$L65),($D65*$P65/$M65),0))),IF(AND(AF$7&gt;=$J65,AF$7&lt;=$L65),(($D65*$P65)/$M65),0))))))</f>
        <v>H</v>
      </c>
      <c r="AG66" s="37" t="str">
        <f>IF(AG$7&gt;$L65,(((IF(Data!$C$2&gt;0,(IF(OR(AG$5=Data!$F$2,AG$5=Data!$G$2,(IF(COUNTIF(Data!$A$2:$A$939,AG$7),AG$7=(VLOOKUP(AG$7,Data!$A$2:$A$852,1,FALSE)),0))),"H",IF(AND(AG$7&gt;=$J65,AG$7&lt;=$K65),($D65*(1-$P65)/$N65),0))),IF(AND(AG$7&gt;=$J65,AG$7&lt;=$K65),(($D65-$O65)/$N65),0))))),(((IF(Data!$C$2&gt;0,(IF(OR(AG$5=Data!$F$2,AG$5=Data!$G$2,(IF(COUNTIF(Data!$A$2:$A$939,AG$7),AG$7=(VLOOKUP(AG$7,Data!$A$2:$A$852,1,FALSE)),0))),"H",IF(AND(AG$7&gt;=$J65,AG$7&lt;=$L65),($D65*$P65/$M65),0))),IF(AND(AG$7&gt;=$J65,AG$7&lt;=$L65),(($D65*$P65)/$M65),0))))))</f>
        <v>H</v>
      </c>
      <c r="AH66" s="37">
        <f>IF(AH$7&gt;$L65,(((IF(Data!$C$2&gt;0,(IF(OR(AH$5=Data!$F$2,AH$5=Data!$G$2,(IF(COUNTIF(Data!$A$2:$A$939,AH$7),AH$7=(VLOOKUP(AH$7,Data!$A$2:$A$852,1,FALSE)),0))),"H",IF(AND(AH$7&gt;=$J65,AH$7&lt;=$K65),($D65*(1-$P65)/$N65),0))),IF(AND(AH$7&gt;=$J65,AH$7&lt;=$K65),(($D65-$O65)/$N65),0))))),(((IF(Data!$C$2&gt;0,(IF(OR(AH$5=Data!$F$2,AH$5=Data!$G$2,(IF(COUNTIF(Data!$A$2:$A$939,AH$7),AH$7=(VLOOKUP(AH$7,Data!$A$2:$A$852,1,FALSE)),0))),"H",IF(AND(AH$7&gt;=$J65,AH$7&lt;=$L65),($D65*$P65/$M65),0))),IF(AND(AH$7&gt;=$J65,AH$7&lt;=$L65),(($D65*$P65)/$M65),0))))))</f>
        <v>0</v>
      </c>
      <c r="AI66" s="37">
        <f>IF(AI$7&gt;$L65,(((IF(Data!$C$2&gt;0,(IF(OR(AI$5=Data!$F$2,AI$5=Data!$G$2,(IF(COUNTIF(Data!$A$2:$A$939,AI$7),AI$7=(VLOOKUP(AI$7,Data!$A$2:$A$852,1,FALSE)),0))),"H",IF(AND(AI$7&gt;=$J65,AI$7&lt;=$K65),($D65*(1-$P65)/$N65),0))),IF(AND(AI$7&gt;=$J65,AI$7&lt;=$K65),(($D65-$O65)/$N65),0))))),(((IF(Data!$C$2&gt;0,(IF(OR(AI$5=Data!$F$2,AI$5=Data!$G$2,(IF(COUNTIF(Data!$A$2:$A$939,AI$7),AI$7=(VLOOKUP(AI$7,Data!$A$2:$A$852,1,FALSE)),0))),"H",IF(AND(AI$7&gt;=$J65,AI$7&lt;=$L65),($D65*$P65/$M65),0))),IF(AND(AI$7&gt;=$J65,AI$7&lt;=$L65),(($D65*$P65)/$M65),0))))))</f>
        <v>0</v>
      </c>
      <c r="AJ66" s="37">
        <f>IF(AJ$7&gt;$L65,(((IF(Data!$C$2&gt;0,(IF(OR(AJ$5=Data!$F$2,AJ$5=Data!$G$2,(IF(COUNTIF(Data!$A$2:$A$939,AJ$7),AJ$7=(VLOOKUP(AJ$7,Data!$A$2:$A$852,1,FALSE)),0))),"H",IF(AND(AJ$7&gt;=$J65,AJ$7&lt;=$K65),($D65*(1-$P65)/$N65),0))),IF(AND(AJ$7&gt;=$J65,AJ$7&lt;=$K65),(($D65-$O65)/$N65),0))))),(((IF(Data!$C$2&gt;0,(IF(OR(AJ$5=Data!$F$2,AJ$5=Data!$G$2,(IF(COUNTIF(Data!$A$2:$A$939,AJ$7),AJ$7=(VLOOKUP(AJ$7,Data!$A$2:$A$852,1,FALSE)),0))),"H",IF(AND(AJ$7&gt;=$J65,AJ$7&lt;=$L65),($D65*$P65/$M65),0))),IF(AND(AJ$7&gt;=$J65,AJ$7&lt;=$L65),(($D65*$P65)/$M65),0))))))</f>
        <v>0</v>
      </c>
      <c r="AK66" s="37">
        <f>IF(AK$7&gt;$L65,(((IF(Data!$C$2&gt;0,(IF(OR(AK$5=Data!$F$2,AK$5=Data!$G$2,(IF(COUNTIF(Data!$A$2:$A$939,AK$7),AK$7=(VLOOKUP(AK$7,Data!$A$2:$A$852,1,FALSE)),0))),"H",IF(AND(AK$7&gt;=$J65,AK$7&lt;=$K65),($D65*(1-$P65)/$N65),0))),IF(AND(AK$7&gt;=$J65,AK$7&lt;=$K65),(($D65-$O65)/$N65),0))))),(((IF(Data!$C$2&gt;0,(IF(OR(AK$5=Data!$F$2,AK$5=Data!$G$2,(IF(COUNTIF(Data!$A$2:$A$939,AK$7),AK$7=(VLOOKUP(AK$7,Data!$A$2:$A$852,1,FALSE)),0))),"H",IF(AND(AK$7&gt;=$J65,AK$7&lt;=$L65),($D65*$P65/$M65),0))),IF(AND(AK$7&gt;=$J65,AK$7&lt;=$L65),(($D65*$P65)/$M65),0))))))</f>
        <v>0</v>
      </c>
      <c r="AL66" s="37">
        <f>IF(AL$7&gt;$L65,(((IF(Data!$C$2&gt;0,(IF(OR(AL$5=Data!$F$2,AL$5=Data!$G$2,(IF(COUNTIF(Data!$A$2:$A$939,AL$7),AL$7=(VLOOKUP(AL$7,Data!$A$2:$A$852,1,FALSE)),0))),"H",IF(AND(AL$7&gt;=$J65,AL$7&lt;=$K65),($D65*(1-$P65)/$N65),0))),IF(AND(AL$7&gt;=$J65,AL$7&lt;=$K65),(($D65-$O65)/$N65),0))))),(((IF(Data!$C$2&gt;0,(IF(OR(AL$5=Data!$F$2,AL$5=Data!$G$2,(IF(COUNTIF(Data!$A$2:$A$939,AL$7),AL$7=(VLOOKUP(AL$7,Data!$A$2:$A$852,1,FALSE)),0))),"H",IF(AND(AL$7&gt;=$J65,AL$7&lt;=$L65),($D65*$P65/$M65),0))),IF(AND(AL$7&gt;=$J65,AL$7&lt;=$L65),(($D65*$P65)/$M65),0))))))</f>
        <v>0</v>
      </c>
      <c r="AM66" s="37" t="str">
        <f>IF(AM$7&gt;$L65,(((IF(Data!$C$2&gt;0,(IF(OR(AM$5=Data!$F$2,AM$5=Data!$G$2,(IF(COUNTIF(Data!$A$2:$A$939,AM$7),AM$7=(VLOOKUP(AM$7,Data!$A$2:$A$852,1,FALSE)),0))),"H",IF(AND(AM$7&gt;=$J65,AM$7&lt;=$K65),($D65*(1-$P65)/$N65),0))),IF(AND(AM$7&gt;=$J65,AM$7&lt;=$K65),(($D65-$O65)/$N65),0))))),(((IF(Data!$C$2&gt;0,(IF(OR(AM$5=Data!$F$2,AM$5=Data!$G$2,(IF(COUNTIF(Data!$A$2:$A$939,AM$7),AM$7=(VLOOKUP(AM$7,Data!$A$2:$A$852,1,FALSE)),0))),"H",IF(AND(AM$7&gt;=$J65,AM$7&lt;=$L65),($D65*$P65/$M65),0))),IF(AND(AM$7&gt;=$J65,AM$7&lt;=$L65),(($D65*$P65)/$M65),0))))))</f>
        <v>H</v>
      </c>
      <c r="AN66" s="37" t="str">
        <f>IF(AN$7&gt;$L65,(((IF(Data!$C$2&gt;0,(IF(OR(AN$5=Data!$F$2,AN$5=Data!$G$2,(IF(COUNTIF(Data!$A$2:$A$939,AN$7),AN$7=(VLOOKUP(AN$7,Data!$A$2:$A$852,1,FALSE)),0))),"H",IF(AND(AN$7&gt;=$J65,AN$7&lt;=$K65),($D65*(1-$P65)/$N65),0))),IF(AND(AN$7&gt;=$J65,AN$7&lt;=$K65),(($D65-$O65)/$N65),0))))),(((IF(Data!$C$2&gt;0,(IF(OR(AN$5=Data!$F$2,AN$5=Data!$G$2,(IF(COUNTIF(Data!$A$2:$A$939,AN$7),AN$7=(VLOOKUP(AN$7,Data!$A$2:$A$852,1,FALSE)),0))),"H",IF(AND(AN$7&gt;=$J65,AN$7&lt;=$L65),($D65*$P65/$M65),0))),IF(AND(AN$7&gt;=$J65,AN$7&lt;=$L65),(($D65*$P65)/$M65),0))))))</f>
        <v>H</v>
      </c>
      <c r="AO66" s="37">
        <f>IF(AO$7&gt;$L65,(((IF(Data!$C$2&gt;0,(IF(OR(AO$5=Data!$F$2,AO$5=Data!$G$2,(IF(COUNTIF(Data!$A$2:$A$939,AO$7),AO$7=(VLOOKUP(AO$7,Data!$A$2:$A$852,1,FALSE)),0))),"H",IF(AND(AO$7&gt;=$J65,AO$7&lt;=$K65),($D65*(1-$P65)/$N65),0))),IF(AND(AO$7&gt;=$J65,AO$7&lt;=$K65),(($D65-$O65)/$N65),0))))),(((IF(Data!$C$2&gt;0,(IF(OR(AO$5=Data!$F$2,AO$5=Data!$G$2,(IF(COUNTIF(Data!$A$2:$A$939,AO$7),AO$7=(VLOOKUP(AO$7,Data!$A$2:$A$852,1,FALSE)),0))),"H",IF(AND(AO$7&gt;=$J65,AO$7&lt;=$L65),($D65*$P65/$M65),0))),IF(AND(AO$7&gt;=$J65,AO$7&lt;=$L65),(($D65*$P65)/$M65),0))))))</f>
        <v>0</v>
      </c>
      <c r="AP66" s="37">
        <f>IF(AP$7&gt;$L65,(((IF(Data!$C$2&gt;0,(IF(OR(AP$5=Data!$F$2,AP$5=Data!$G$2,(IF(COUNTIF(Data!$A$2:$A$939,AP$7),AP$7=(VLOOKUP(AP$7,Data!$A$2:$A$852,1,FALSE)),0))),"H",IF(AND(AP$7&gt;=$J65,AP$7&lt;=$K65),($D65*(1-$P65)/$N65),0))),IF(AND(AP$7&gt;=$J65,AP$7&lt;=$K65),(($D65-$O65)/$N65),0))))),(((IF(Data!$C$2&gt;0,(IF(OR(AP$5=Data!$F$2,AP$5=Data!$G$2,(IF(COUNTIF(Data!$A$2:$A$939,AP$7),AP$7=(VLOOKUP(AP$7,Data!$A$2:$A$852,1,FALSE)),0))),"H",IF(AND(AP$7&gt;=$J65,AP$7&lt;=$L65),($D65*$P65/$M65),0))),IF(AND(AP$7&gt;=$J65,AP$7&lt;=$L65),(($D65*$P65)/$M65),0))))))</f>
        <v>0</v>
      </c>
      <c r="AQ66" s="37">
        <f>IF(AQ$7&gt;$L65,(((IF(Data!$C$2&gt;0,(IF(OR(AQ$5=Data!$F$2,AQ$5=Data!$G$2,(IF(COUNTIF(Data!$A$2:$A$939,AQ$7),AQ$7=(VLOOKUP(AQ$7,Data!$A$2:$A$852,1,FALSE)),0))),"H",IF(AND(AQ$7&gt;=$J65,AQ$7&lt;=$K65),($D65*(1-$P65)/$N65),0))),IF(AND(AQ$7&gt;=$J65,AQ$7&lt;=$K65),(($D65-$O65)/$N65),0))))),(((IF(Data!$C$2&gt;0,(IF(OR(AQ$5=Data!$F$2,AQ$5=Data!$G$2,(IF(COUNTIF(Data!$A$2:$A$939,AQ$7),AQ$7=(VLOOKUP(AQ$7,Data!$A$2:$A$852,1,FALSE)),0))),"H",IF(AND(AQ$7&gt;=$J65,AQ$7&lt;=$L65),($D65*$P65/$M65),0))),IF(AND(AQ$7&gt;=$J65,AQ$7&lt;=$L65),(($D65*$P65)/$M65),0))))))</f>
        <v>0</v>
      </c>
      <c r="AR66" s="37">
        <f>IF(AR$7&gt;$L65,(((IF(Data!$C$2&gt;0,(IF(OR(AR$5=Data!$F$2,AR$5=Data!$G$2,(IF(COUNTIF(Data!$A$2:$A$939,AR$7),AR$7=(VLOOKUP(AR$7,Data!$A$2:$A$852,1,FALSE)),0))),"H",IF(AND(AR$7&gt;=$J65,AR$7&lt;=$K65),($D65*(1-$P65)/$N65),0))),IF(AND(AR$7&gt;=$J65,AR$7&lt;=$K65),(($D65-$O65)/$N65),0))))),(((IF(Data!$C$2&gt;0,(IF(OR(AR$5=Data!$F$2,AR$5=Data!$G$2,(IF(COUNTIF(Data!$A$2:$A$939,AR$7),AR$7=(VLOOKUP(AR$7,Data!$A$2:$A$852,1,FALSE)),0))),"H",IF(AND(AR$7&gt;=$J65,AR$7&lt;=$L65),($D65*$P65/$M65),0))),IF(AND(AR$7&gt;=$J65,AR$7&lt;=$L65),(($D65*$P65)/$M65),0))))))</f>
        <v>0</v>
      </c>
      <c r="AS66" s="37">
        <f>IF(AS$7&gt;$L65,(((IF(Data!$C$2&gt;0,(IF(OR(AS$5=Data!$F$2,AS$5=Data!$G$2,(IF(COUNTIF(Data!$A$2:$A$939,AS$7),AS$7=(VLOOKUP(AS$7,Data!$A$2:$A$852,1,FALSE)),0))),"H",IF(AND(AS$7&gt;=$J65,AS$7&lt;=$K65),($D65*(1-$P65)/$N65),0))),IF(AND(AS$7&gt;=$J65,AS$7&lt;=$K65),(($D65-$O65)/$N65),0))))),(((IF(Data!$C$2&gt;0,(IF(OR(AS$5=Data!$F$2,AS$5=Data!$G$2,(IF(COUNTIF(Data!$A$2:$A$939,AS$7),AS$7=(VLOOKUP(AS$7,Data!$A$2:$A$852,1,FALSE)),0))),"H",IF(AND(AS$7&gt;=$J65,AS$7&lt;=$L65),($D65*$P65/$M65),0))),IF(AND(AS$7&gt;=$J65,AS$7&lt;=$L65),(($D65*$P65)/$M65),0))))))</f>
        <v>0</v>
      </c>
      <c r="AT66" s="37" t="str">
        <f>IF(AT$7&gt;$L65,(((IF(Data!$C$2&gt;0,(IF(OR(AT$5=Data!$F$2,AT$5=Data!$G$2,(IF(COUNTIF(Data!$A$2:$A$939,AT$7),AT$7=(VLOOKUP(AT$7,Data!$A$2:$A$852,1,FALSE)),0))),"H",IF(AND(AT$7&gt;=$J65,AT$7&lt;=$K65),($D65*(1-$P65)/$N65),0))),IF(AND(AT$7&gt;=$J65,AT$7&lt;=$K65),(($D65-$O65)/$N65),0))))),(((IF(Data!$C$2&gt;0,(IF(OR(AT$5=Data!$F$2,AT$5=Data!$G$2,(IF(COUNTIF(Data!$A$2:$A$939,AT$7),AT$7=(VLOOKUP(AT$7,Data!$A$2:$A$852,1,FALSE)),0))),"H",IF(AND(AT$7&gt;=$J65,AT$7&lt;=$L65),($D65*$P65/$M65),0))),IF(AND(AT$7&gt;=$J65,AT$7&lt;=$L65),(($D65*$P65)/$M65),0))))))</f>
        <v>H</v>
      </c>
      <c r="AU66" s="37" t="str">
        <f>IF(AU$7&gt;$L65,(((IF(Data!$C$2&gt;0,(IF(OR(AU$5=Data!$F$2,AU$5=Data!$G$2,(IF(COUNTIF(Data!$A$2:$A$939,AU$7),AU$7=(VLOOKUP(AU$7,Data!$A$2:$A$852,1,FALSE)),0))),"H",IF(AND(AU$7&gt;=$J65,AU$7&lt;=$K65),($D65*(1-$P65)/$N65),0))),IF(AND(AU$7&gt;=$J65,AU$7&lt;=$K65),(($D65-$O65)/$N65),0))))),(((IF(Data!$C$2&gt;0,(IF(OR(AU$5=Data!$F$2,AU$5=Data!$G$2,(IF(COUNTIF(Data!$A$2:$A$939,AU$7),AU$7=(VLOOKUP(AU$7,Data!$A$2:$A$852,1,FALSE)),0))),"H",IF(AND(AU$7&gt;=$J65,AU$7&lt;=$L65),($D65*$P65/$M65),0))),IF(AND(AU$7&gt;=$J65,AU$7&lt;=$L65),(($D65*$P65)/$M65),0))))))</f>
        <v>H</v>
      </c>
      <c r="AV66" s="37">
        <f>IF(AV$7&gt;$L65,(((IF(Data!$C$2&gt;0,(IF(OR(AV$5=Data!$F$2,AV$5=Data!$G$2,(IF(COUNTIF(Data!$A$2:$A$939,AV$7),AV$7=(VLOOKUP(AV$7,Data!$A$2:$A$852,1,FALSE)),0))),"H",IF(AND(AV$7&gt;=$J65,AV$7&lt;=$K65),($D65*(1-$P65)/$N65),0))),IF(AND(AV$7&gt;=$J65,AV$7&lt;=$K65),(($D65-$O65)/$N65),0))))),(((IF(Data!$C$2&gt;0,(IF(OR(AV$5=Data!$F$2,AV$5=Data!$G$2,(IF(COUNTIF(Data!$A$2:$A$939,AV$7),AV$7=(VLOOKUP(AV$7,Data!$A$2:$A$852,1,FALSE)),0))),"H",IF(AND(AV$7&gt;=$J65,AV$7&lt;=$L65),($D65*$P65/$M65),0))),IF(AND(AV$7&gt;=$J65,AV$7&lt;=$L65),(($D65*$P65)/$M65),0))))))</f>
        <v>0</v>
      </c>
      <c r="AW66" s="37">
        <f>IF(AW$7&gt;$L65,(((IF(Data!$C$2&gt;0,(IF(OR(AW$5=Data!$F$2,AW$5=Data!$G$2,(IF(COUNTIF(Data!$A$2:$A$939,AW$7),AW$7=(VLOOKUP(AW$7,Data!$A$2:$A$852,1,FALSE)),0))),"H",IF(AND(AW$7&gt;=$J65,AW$7&lt;=$K65),($D65*(1-$P65)/$N65),0))),IF(AND(AW$7&gt;=$J65,AW$7&lt;=$K65),(($D65-$O65)/$N65),0))))),(((IF(Data!$C$2&gt;0,(IF(OR(AW$5=Data!$F$2,AW$5=Data!$G$2,(IF(COUNTIF(Data!$A$2:$A$939,AW$7),AW$7=(VLOOKUP(AW$7,Data!$A$2:$A$852,1,FALSE)),0))),"H",IF(AND(AW$7&gt;=$J65,AW$7&lt;=$L65),($D65*$P65/$M65),0))),IF(AND(AW$7&gt;=$J65,AW$7&lt;=$L65),(($D65*$P65)/$M65),0))))))</f>
        <v>0</v>
      </c>
      <c r="AX66" s="37">
        <f>IF(AX$7&gt;$L65,(((IF(Data!$C$2&gt;0,(IF(OR(AX$5=Data!$F$2,AX$5=Data!$G$2,(IF(COUNTIF(Data!$A$2:$A$939,AX$7),AX$7=(VLOOKUP(AX$7,Data!$A$2:$A$852,1,FALSE)),0))),"H",IF(AND(AX$7&gt;=$J65,AX$7&lt;=$K65),($D65*(1-$P65)/$N65),0))),IF(AND(AX$7&gt;=$J65,AX$7&lt;=$K65),(($D65-$O65)/$N65),0))))),(((IF(Data!$C$2&gt;0,(IF(OR(AX$5=Data!$F$2,AX$5=Data!$G$2,(IF(COUNTIF(Data!$A$2:$A$939,AX$7),AX$7=(VLOOKUP(AX$7,Data!$A$2:$A$852,1,FALSE)),0))),"H",IF(AND(AX$7&gt;=$J65,AX$7&lt;=$L65),($D65*$P65/$M65),0))),IF(AND(AX$7&gt;=$J65,AX$7&lt;=$L65),(($D65*$P65)/$M65),0))))))</f>
        <v>0</v>
      </c>
      <c r="AY66" s="37">
        <f>IF(AY$7&gt;$L65,(((IF(Data!$C$2&gt;0,(IF(OR(AY$5=Data!$F$2,AY$5=Data!$G$2,(IF(COUNTIF(Data!$A$2:$A$939,AY$7),AY$7=(VLOOKUP(AY$7,Data!$A$2:$A$852,1,FALSE)),0))),"H",IF(AND(AY$7&gt;=$J65,AY$7&lt;=$K65),($D65*(1-$P65)/$N65),0))),IF(AND(AY$7&gt;=$J65,AY$7&lt;=$K65),(($D65-$O65)/$N65),0))))),(((IF(Data!$C$2&gt;0,(IF(OR(AY$5=Data!$F$2,AY$5=Data!$G$2,(IF(COUNTIF(Data!$A$2:$A$939,AY$7),AY$7=(VLOOKUP(AY$7,Data!$A$2:$A$852,1,FALSE)),0))),"H",IF(AND(AY$7&gt;=$J65,AY$7&lt;=$L65),($D65*$P65/$M65),0))),IF(AND(AY$7&gt;=$J65,AY$7&lt;=$L65),(($D65*$P65)/$M65),0))))))</f>
        <v>0</v>
      </c>
      <c r="AZ66" s="37">
        <f>IF(AZ$7&gt;$L65,(((IF(Data!$C$2&gt;0,(IF(OR(AZ$5=Data!$F$2,AZ$5=Data!$G$2,(IF(COUNTIF(Data!$A$2:$A$939,AZ$7),AZ$7=(VLOOKUP(AZ$7,Data!$A$2:$A$852,1,FALSE)),0))),"H",IF(AND(AZ$7&gt;=$J65,AZ$7&lt;=$K65),($D65*(1-$P65)/$N65),0))),IF(AND(AZ$7&gt;=$J65,AZ$7&lt;=$K65),(($D65-$O65)/$N65),0))))),(((IF(Data!$C$2&gt;0,(IF(OR(AZ$5=Data!$F$2,AZ$5=Data!$G$2,(IF(COUNTIF(Data!$A$2:$A$939,AZ$7),AZ$7=(VLOOKUP(AZ$7,Data!$A$2:$A$852,1,FALSE)),0))),"H",IF(AND(AZ$7&gt;=$J65,AZ$7&lt;=$L65),($D65*$P65/$M65),0))),IF(AND(AZ$7&gt;=$J65,AZ$7&lt;=$L65),(($D65*$P65)/$M65),0))))))</f>
        <v>0</v>
      </c>
      <c r="BA66" s="37" t="str">
        <f>IF(BA$7&gt;$L65,(((IF(Data!$C$2&gt;0,(IF(OR(BA$5=Data!$F$2,BA$5=Data!$G$2,(IF(COUNTIF(Data!$A$2:$A$939,BA$7),BA$7=(VLOOKUP(BA$7,Data!$A$2:$A$852,1,FALSE)),0))),"H",IF(AND(BA$7&gt;=$J65,BA$7&lt;=$K65),($D65*(1-$P65)/$N65),0))),IF(AND(BA$7&gt;=$J65,BA$7&lt;=$K65),(($D65-$O65)/$N65),0))))),(((IF(Data!$C$2&gt;0,(IF(OR(BA$5=Data!$F$2,BA$5=Data!$G$2,(IF(COUNTIF(Data!$A$2:$A$939,BA$7),BA$7=(VLOOKUP(BA$7,Data!$A$2:$A$852,1,FALSE)),0))),"H",IF(AND(BA$7&gt;=$J65,BA$7&lt;=$L65),($D65*$P65/$M65),0))),IF(AND(BA$7&gt;=$J65,BA$7&lt;=$L65),(($D65*$P65)/$M65),0))))))</f>
        <v>H</v>
      </c>
      <c r="BB66" s="37" t="str">
        <f>IF(BB$7&gt;$L65,(((IF(Data!$C$2&gt;0,(IF(OR(BB$5=Data!$F$2,BB$5=Data!$G$2,(IF(COUNTIF(Data!$A$2:$A$939,BB$7),BB$7=(VLOOKUP(BB$7,Data!$A$2:$A$852,1,FALSE)),0))),"H",IF(AND(BB$7&gt;=$J65,BB$7&lt;=$K65),($D65*(1-$P65)/$N65),0))),IF(AND(BB$7&gt;=$J65,BB$7&lt;=$K65),(($D65-$O65)/$N65),0))))),(((IF(Data!$C$2&gt;0,(IF(OR(BB$5=Data!$F$2,BB$5=Data!$G$2,(IF(COUNTIF(Data!$A$2:$A$939,BB$7),BB$7=(VLOOKUP(BB$7,Data!$A$2:$A$852,1,FALSE)),0))),"H",IF(AND(BB$7&gt;=$J65,BB$7&lt;=$L65),($D65*$P65/$M65),0))),IF(AND(BB$7&gt;=$J65,BB$7&lt;=$L65),(($D65*$P65)/$M65),0))))))</f>
        <v>H</v>
      </c>
      <c r="BC66" s="37">
        <f>IF(BC$7&gt;$L65,(((IF(Data!$C$2&gt;0,(IF(OR(BC$5=Data!$F$2,BC$5=Data!$G$2,(IF(COUNTIF(Data!$A$2:$A$939,BC$7),BC$7=(VLOOKUP(BC$7,Data!$A$2:$A$852,1,FALSE)),0))),"H",IF(AND(BC$7&gt;=$J65,BC$7&lt;=$K65),($D65*(1-$P65)/$N65),0))),IF(AND(BC$7&gt;=$J65,BC$7&lt;=$K65),(($D65-$O65)/$N65),0))))),(((IF(Data!$C$2&gt;0,(IF(OR(BC$5=Data!$F$2,BC$5=Data!$G$2,(IF(COUNTIF(Data!$A$2:$A$939,BC$7),BC$7=(VLOOKUP(BC$7,Data!$A$2:$A$852,1,FALSE)),0))),"H",IF(AND(BC$7&gt;=$J65,BC$7&lt;=$L65),($D65*$P65/$M65),0))),IF(AND(BC$7&gt;=$J65,BC$7&lt;=$L65),(($D65*$P65)/$M65),0))))))</f>
        <v>0</v>
      </c>
      <c r="BD66" s="37">
        <f>IF(BD$7&gt;$L65,(((IF(Data!$C$2&gt;0,(IF(OR(BD$5=Data!$F$2,BD$5=Data!$G$2,(IF(COUNTIF(Data!$A$2:$A$939,BD$7),BD$7=(VLOOKUP(BD$7,Data!$A$2:$A$852,1,FALSE)),0))),"H",IF(AND(BD$7&gt;=$J65,BD$7&lt;=$K65),($D65*(1-$P65)/$N65),0))),IF(AND(BD$7&gt;=$J65,BD$7&lt;=$K65),(($D65-$O65)/$N65),0))))),(((IF(Data!$C$2&gt;0,(IF(OR(BD$5=Data!$F$2,BD$5=Data!$G$2,(IF(COUNTIF(Data!$A$2:$A$939,BD$7),BD$7=(VLOOKUP(BD$7,Data!$A$2:$A$852,1,FALSE)),0))),"H",IF(AND(BD$7&gt;=$J65,BD$7&lt;=$L65),($D65*$P65/$M65),0))),IF(AND(BD$7&gt;=$J65,BD$7&lt;=$L65),(($D65*$P65)/$M65),0))))))</f>
        <v>0</v>
      </c>
      <c r="BE66" s="37">
        <f>IF(BE$7&gt;$L65,(((IF(Data!$C$2&gt;0,(IF(OR(BE$5=Data!$F$2,BE$5=Data!$G$2,(IF(COUNTIF(Data!$A$2:$A$939,BE$7),BE$7=(VLOOKUP(BE$7,Data!$A$2:$A$852,1,FALSE)),0))),"H",IF(AND(BE$7&gt;=$J65,BE$7&lt;=$K65),($D65*(1-$P65)/$N65),0))),IF(AND(BE$7&gt;=$J65,BE$7&lt;=$K65),(($D65-$O65)/$N65),0))))),(((IF(Data!$C$2&gt;0,(IF(OR(BE$5=Data!$F$2,BE$5=Data!$G$2,(IF(COUNTIF(Data!$A$2:$A$939,BE$7),BE$7=(VLOOKUP(BE$7,Data!$A$2:$A$852,1,FALSE)),0))),"H",IF(AND(BE$7&gt;=$J65,BE$7&lt;=$L65),($D65*$P65/$M65),0))),IF(AND(BE$7&gt;=$J65,BE$7&lt;=$L65),(($D65*$P65)/$M65),0))))))</f>
        <v>0</v>
      </c>
      <c r="BF66" s="37">
        <f>IF(BF$7&gt;$L65,(((IF(Data!$C$2&gt;0,(IF(OR(BF$5=Data!$F$2,BF$5=Data!$G$2,(IF(COUNTIF(Data!$A$2:$A$939,BF$7),BF$7=(VLOOKUP(BF$7,Data!$A$2:$A$852,1,FALSE)),0))),"H",IF(AND(BF$7&gt;=$J65,BF$7&lt;=$K65),($D65*(1-$P65)/$N65),0))),IF(AND(BF$7&gt;=$J65,BF$7&lt;=$K65),(($D65-$O65)/$N65),0))))),(((IF(Data!$C$2&gt;0,(IF(OR(BF$5=Data!$F$2,BF$5=Data!$G$2,(IF(COUNTIF(Data!$A$2:$A$939,BF$7),BF$7=(VLOOKUP(BF$7,Data!$A$2:$A$852,1,FALSE)),0))),"H",IF(AND(BF$7&gt;=$J65,BF$7&lt;=$L65),($D65*$P65/$M65),0))),IF(AND(BF$7&gt;=$J65,BF$7&lt;=$L65),(($D65*$P65)/$M65),0))))))</f>
        <v>0</v>
      </c>
      <c r="BG66" s="37">
        <f>IF(BG$7&gt;$L65,(((IF(Data!$C$2&gt;0,(IF(OR(BG$5=Data!$F$2,BG$5=Data!$G$2,(IF(COUNTIF(Data!$A$2:$A$939,BG$7),BG$7=(VLOOKUP(BG$7,Data!$A$2:$A$852,1,FALSE)),0))),"H",IF(AND(BG$7&gt;=$J65,BG$7&lt;=$K65),($D65*(1-$P65)/$N65),0))),IF(AND(BG$7&gt;=$J65,BG$7&lt;=$K65),(($D65-$O65)/$N65),0))))),(((IF(Data!$C$2&gt;0,(IF(OR(BG$5=Data!$F$2,BG$5=Data!$G$2,(IF(COUNTIF(Data!$A$2:$A$939,BG$7),BG$7=(VLOOKUP(BG$7,Data!$A$2:$A$852,1,FALSE)),0))),"H",IF(AND(BG$7&gt;=$J65,BG$7&lt;=$L65),($D65*$P65/$M65),0))),IF(AND(BG$7&gt;=$J65,BG$7&lt;=$L65),(($D65*$P65)/$M65),0))))))</f>
        <v>0</v>
      </c>
      <c r="BH66" s="37" t="str">
        <f>IF(BH$7&gt;$L65,(((IF(Data!$C$2&gt;0,(IF(OR(BH$5=Data!$F$2,BH$5=Data!$G$2,(IF(COUNTIF(Data!$A$2:$A$939,BH$7),BH$7=(VLOOKUP(BH$7,Data!$A$2:$A$852,1,FALSE)),0))),"H",IF(AND(BH$7&gt;=$J65,BH$7&lt;=$K65),($D65*(1-$P65)/$N65),0))),IF(AND(BH$7&gt;=$J65,BH$7&lt;=$K65),(($D65-$O65)/$N65),0))))),(((IF(Data!$C$2&gt;0,(IF(OR(BH$5=Data!$F$2,BH$5=Data!$G$2,(IF(COUNTIF(Data!$A$2:$A$939,BH$7),BH$7=(VLOOKUP(BH$7,Data!$A$2:$A$852,1,FALSE)),0))),"H",IF(AND(BH$7&gt;=$J65,BH$7&lt;=$L65),($D65*$P65/$M65),0))),IF(AND(BH$7&gt;=$J65,BH$7&lt;=$L65),(($D65*$P65)/$M65),0))))))</f>
        <v>H</v>
      </c>
      <c r="BI66" s="37" t="str">
        <f>IF(BI$7&gt;$L65,(((IF(Data!$C$2&gt;0,(IF(OR(BI$5=Data!$F$2,BI$5=Data!$G$2,(IF(COUNTIF(Data!$A$2:$A$939,BI$7),BI$7=(VLOOKUP(BI$7,Data!$A$2:$A$852,1,FALSE)),0))),"H",IF(AND(BI$7&gt;=$J65,BI$7&lt;=$K65),($D65*(1-$P65)/$N65),0))),IF(AND(BI$7&gt;=$J65,BI$7&lt;=$K65),(($D65-$O65)/$N65),0))))),(((IF(Data!$C$2&gt;0,(IF(OR(BI$5=Data!$F$2,BI$5=Data!$G$2,(IF(COUNTIF(Data!$A$2:$A$939,BI$7),BI$7=(VLOOKUP(BI$7,Data!$A$2:$A$852,1,FALSE)),0))),"H",IF(AND(BI$7&gt;=$J65,BI$7&lt;=$L65),($D65*$P65/$M65),0))),IF(AND(BI$7&gt;=$J65,BI$7&lt;=$L65),(($D65*$P65)/$M65),0))))))</f>
        <v>H</v>
      </c>
      <c r="BJ66" s="37">
        <f>IF(BJ$7&gt;$L65,(((IF(Data!$C$2&gt;0,(IF(OR(BJ$5=Data!$F$2,BJ$5=Data!$G$2,(IF(COUNTIF(Data!$A$2:$A$939,BJ$7),BJ$7=(VLOOKUP(BJ$7,Data!$A$2:$A$852,1,FALSE)),0))),"H",IF(AND(BJ$7&gt;=$J65,BJ$7&lt;=$K65),($D65*(1-$P65)/$N65),0))),IF(AND(BJ$7&gt;=$J65,BJ$7&lt;=$K65),(($D65-$O65)/$N65),0))))),(((IF(Data!$C$2&gt;0,(IF(OR(BJ$5=Data!$F$2,BJ$5=Data!$G$2,(IF(COUNTIF(Data!$A$2:$A$939,BJ$7),BJ$7=(VLOOKUP(BJ$7,Data!$A$2:$A$852,1,FALSE)),0))),"H",IF(AND(BJ$7&gt;=$J65,BJ$7&lt;=$L65),($D65*$P65/$M65),0))),IF(AND(BJ$7&gt;=$J65,BJ$7&lt;=$L65),(($D65*$P65)/$M65),0))))))</f>
        <v>0</v>
      </c>
      <c r="BK66" s="37">
        <f>IF(BK$7&gt;$L65,(((IF(Data!$C$2&gt;0,(IF(OR(BK$5=Data!$F$2,BK$5=Data!$G$2,(IF(COUNTIF(Data!$A$2:$A$939,BK$7),BK$7=(VLOOKUP(BK$7,Data!$A$2:$A$852,1,FALSE)),0))),"H",IF(AND(BK$7&gt;=$J65,BK$7&lt;=$K65),($D65*(1-$P65)/$N65),0))),IF(AND(BK$7&gt;=$J65,BK$7&lt;=$K65),(($D65-$O65)/$N65),0))))),(((IF(Data!$C$2&gt;0,(IF(OR(BK$5=Data!$F$2,BK$5=Data!$G$2,(IF(COUNTIF(Data!$A$2:$A$939,BK$7),BK$7=(VLOOKUP(BK$7,Data!$A$2:$A$852,1,FALSE)),0))),"H",IF(AND(BK$7&gt;=$J65,BK$7&lt;=$L65),($D65*$P65/$M65),0))),IF(AND(BK$7&gt;=$J65,BK$7&lt;=$L65),(($D65*$P65)/$M65),0))))))</f>
        <v>0</v>
      </c>
      <c r="BL66" s="37">
        <f>IF(BL$7&gt;$L65,(((IF(Data!$C$2&gt;0,(IF(OR(BL$5=Data!$F$2,BL$5=Data!$G$2,(IF(COUNTIF(Data!$A$2:$A$939,BL$7),BL$7=(VLOOKUP(BL$7,Data!$A$2:$A$852,1,FALSE)),0))),"H",IF(AND(BL$7&gt;=$J65,BL$7&lt;=$K65),($D65*(1-$P65)/$N65),0))),IF(AND(BL$7&gt;=$J65,BL$7&lt;=$K65),(($D65-$O65)/$N65),0))))),(((IF(Data!$C$2&gt;0,(IF(OR(BL$5=Data!$F$2,BL$5=Data!$G$2,(IF(COUNTIF(Data!$A$2:$A$939,BL$7),BL$7=(VLOOKUP(BL$7,Data!$A$2:$A$852,1,FALSE)),0))),"H",IF(AND(BL$7&gt;=$J65,BL$7&lt;=$L65),($D65*$P65/$M65),0))),IF(AND(BL$7&gt;=$J65,BL$7&lt;=$L65),(($D65*$P65)/$M65),0))))))</f>
        <v>0</v>
      </c>
      <c r="BM66" s="37">
        <f>IF(BM$7&gt;$L65,(((IF(Data!$C$2&gt;0,(IF(OR(BM$5=Data!$F$2,BM$5=Data!$G$2,(IF(COUNTIF(Data!$A$2:$A$939,BM$7),BM$7=(VLOOKUP(BM$7,Data!$A$2:$A$852,1,FALSE)),0))),"H",IF(AND(BM$7&gt;=$J65,BM$7&lt;=$K65),($D65*(1-$P65)/$N65),0))),IF(AND(BM$7&gt;=$J65,BM$7&lt;=$K65),(($D65-$O65)/$N65),0))))),(((IF(Data!$C$2&gt;0,(IF(OR(BM$5=Data!$F$2,BM$5=Data!$G$2,(IF(COUNTIF(Data!$A$2:$A$939,BM$7),BM$7=(VLOOKUP(BM$7,Data!$A$2:$A$852,1,FALSE)),0))),"H",IF(AND(BM$7&gt;=$J65,BM$7&lt;=$L65),($D65*$P65/$M65),0))),IF(AND(BM$7&gt;=$J65,BM$7&lt;=$L65),(($D65*$P65)/$M65),0))))))</f>
        <v>0</v>
      </c>
      <c r="BN66" s="37">
        <f>IF(BN$7&gt;$L65,(((IF(Data!$C$2&gt;0,(IF(OR(BN$5=Data!$F$2,BN$5=Data!$G$2,(IF(COUNTIF(Data!$A$2:$A$939,BN$7),BN$7=(VLOOKUP(BN$7,Data!$A$2:$A$852,1,FALSE)),0))),"H",IF(AND(BN$7&gt;=$J65,BN$7&lt;=$K65),($D65*(1-$P65)/$N65),0))),IF(AND(BN$7&gt;=$J65,BN$7&lt;=$K65),(($D65-$O65)/$N65),0))))),(((IF(Data!$C$2&gt;0,(IF(OR(BN$5=Data!$F$2,BN$5=Data!$G$2,(IF(COUNTIF(Data!$A$2:$A$939,BN$7),BN$7=(VLOOKUP(BN$7,Data!$A$2:$A$852,1,FALSE)),0))),"H",IF(AND(BN$7&gt;=$J65,BN$7&lt;=$L65),($D65*$P65/$M65),0))),IF(AND(BN$7&gt;=$J65,BN$7&lt;=$L65),(($D65*$P65)/$M65),0))))))</f>
        <v>0</v>
      </c>
      <c r="BO66" s="37" t="str">
        <f>IF(BO$7&gt;$L65,(((IF(Data!$C$2&gt;0,(IF(OR(BO$5=Data!$F$2,BO$5=Data!$G$2,(IF(COUNTIF(Data!$A$2:$A$939,BO$7),BO$7=(VLOOKUP(BO$7,Data!$A$2:$A$852,1,FALSE)),0))),"H",IF(AND(BO$7&gt;=$J65,BO$7&lt;=$K65),($D65*(1-$P65)/$N65),0))),IF(AND(BO$7&gt;=$J65,BO$7&lt;=$K65),(($D65-$O65)/$N65),0))))),(((IF(Data!$C$2&gt;0,(IF(OR(BO$5=Data!$F$2,BO$5=Data!$G$2,(IF(COUNTIF(Data!$A$2:$A$939,BO$7),BO$7=(VLOOKUP(BO$7,Data!$A$2:$A$852,1,FALSE)),0))),"H",IF(AND(BO$7&gt;=$J65,BO$7&lt;=$L65),($D65*$P65/$M65),0))),IF(AND(BO$7&gt;=$J65,BO$7&lt;=$L65),(($D65*$P65)/$M65),0))))))</f>
        <v>H</v>
      </c>
      <c r="BP66" s="37" t="str">
        <f>IF(BP$7&gt;$L65,(((IF(Data!$C$2&gt;0,(IF(OR(BP$5=Data!$F$2,BP$5=Data!$G$2,(IF(COUNTIF(Data!$A$2:$A$939,BP$7),BP$7=(VLOOKUP(BP$7,Data!$A$2:$A$852,1,FALSE)),0))),"H",IF(AND(BP$7&gt;=$J65,BP$7&lt;=$K65),($D65*(1-$P65)/$N65),0))),IF(AND(BP$7&gt;=$J65,BP$7&lt;=$K65),(($D65-$O65)/$N65),0))))),(((IF(Data!$C$2&gt;0,(IF(OR(BP$5=Data!$F$2,BP$5=Data!$G$2,(IF(COUNTIF(Data!$A$2:$A$939,BP$7),BP$7=(VLOOKUP(BP$7,Data!$A$2:$A$852,1,FALSE)),0))),"H",IF(AND(BP$7&gt;=$J65,BP$7&lt;=$L65),($D65*$P65/$M65),0))),IF(AND(BP$7&gt;=$J65,BP$7&lt;=$L65),(($D65*$P65)/$M65),0))))))</f>
        <v>H</v>
      </c>
      <c r="BQ66" s="37">
        <f>IF(BQ$7&gt;$L65,(((IF(Data!$C$2&gt;0,(IF(OR(BQ$5=Data!$F$2,BQ$5=Data!$G$2,(IF(COUNTIF(Data!$A$2:$A$939,BQ$7),BQ$7=(VLOOKUP(BQ$7,Data!$A$2:$A$852,1,FALSE)),0))),"H",IF(AND(BQ$7&gt;=$J65,BQ$7&lt;=$K65),($D65*(1-$P65)/$N65),0))),IF(AND(BQ$7&gt;=$J65,BQ$7&lt;=$K65),(($D65-$O65)/$N65),0))))),(((IF(Data!$C$2&gt;0,(IF(OR(BQ$5=Data!$F$2,BQ$5=Data!$G$2,(IF(COUNTIF(Data!$A$2:$A$939,BQ$7),BQ$7=(VLOOKUP(BQ$7,Data!$A$2:$A$852,1,FALSE)),0))),"H",IF(AND(BQ$7&gt;=$J65,BQ$7&lt;=$L65),($D65*$P65/$M65),0))),IF(AND(BQ$7&gt;=$J65,BQ$7&lt;=$L65),(($D65*$P65)/$M65),0))))))</f>
        <v>0</v>
      </c>
      <c r="BR66" s="37">
        <f>IF(BR$7&gt;$L65,(((IF(Data!$C$2&gt;0,(IF(OR(BR$5=Data!$F$2,BR$5=Data!$G$2,(IF(COUNTIF(Data!$A$2:$A$939,BR$7),BR$7=(VLOOKUP(BR$7,Data!$A$2:$A$852,1,FALSE)),0))),"H",IF(AND(BR$7&gt;=$J65,BR$7&lt;=$K65),($D65*(1-$P65)/$N65),0))),IF(AND(BR$7&gt;=$J65,BR$7&lt;=$K65),(($D65-$O65)/$N65),0))))),(((IF(Data!$C$2&gt;0,(IF(OR(BR$5=Data!$F$2,BR$5=Data!$G$2,(IF(COUNTIF(Data!$A$2:$A$939,BR$7),BR$7=(VLOOKUP(BR$7,Data!$A$2:$A$852,1,FALSE)),0))),"H",IF(AND(BR$7&gt;=$J65,BR$7&lt;=$L65),($D65*$P65/$M65),0))),IF(AND(BR$7&gt;=$J65,BR$7&lt;=$L65),(($D65*$P65)/$M65),0))))))</f>
        <v>0</v>
      </c>
      <c r="BS66" s="37">
        <f>IF(BS$7&gt;$L65,(((IF(Data!$C$2&gt;0,(IF(OR(BS$5=Data!$F$2,BS$5=Data!$G$2,(IF(COUNTIF(Data!$A$2:$A$939,BS$7),BS$7=(VLOOKUP(BS$7,Data!$A$2:$A$852,1,FALSE)),0))),"H",IF(AND(BS$7&gt;=$J65,BS$7&lt;=$K65),($D65*(1-$P65)/$N65),0))),IF(AND(BS$7&gt;=$J65,BS$7&lt;=$K65),(($D65-$O65)/$N65),0))))),(((IF(Data!$C$2&gt;0,(IF(OR(BS$5=Data!$F$2,BS$5=Data!$G$2,(IF(COUNTIF(Data!$A$2:$A$939,BS$7),BS$7=(VLOOKUP(BS$7,Data!$A$2:$A$852,1,FALSE)),0))),"H",IF(AND(BS$7&gt;=$J65,BS$7&lt;=$L65),($D65*$P65/$M65),0))),IF(AND(BS$7&gt;=$J65,BS$7&lt;=$L65),(($D65*$P65)/$M65),0))))))</f>
        <v>0</v>
      </c>
      <c r="BT66" s="37">
        <f>IF(BT$7&gt;$L65,(((IF(Data!$C$2&gt;0,(IF(OR(BT$5=Data!$F$2,BT$5=Data!$G$2,(IF(COUNTIF(Data!$A$2:$A$939,BT$7),BT$7=(VLOOKUP(BT$7,Data!$A$2:$A$852,1,FALSE)),0))),"H",IF(AND(BT$7&gt;=$J65,BT$7&lt;=$K65),($D65*(1-$P65)/$N65),0))),IF(AND(BT$7&gt;=$J65,BT$7&lt;=$K65),(($D65-$O65)/$N65),0))))),(((IF(Data!$C$2&gt;0,(IF(OR(BT$5=Data!$F$2,BT$5=Data!$G$2,(IF(COUNTIF(Data!$A$2:$A$939,BT$7),BT$7=(VLOOKUP(BT$7,Data!$A$2:$A$852,1,FALSE)),0))),"H",IF(AND(BT$7&gt;=$J65,BT$7&lt;=$L65),($D65*$P65/$M65),0))),IF(AND(BT$7&gt;=$J65,BT$7&lt;=$L65),(($D65*$P65)/$M65),0))))))</f>
        <v>0</v>
      </c>
      <c r="BU66" s="37">
        <f>IF(BU$7&gt;$L65,(((IF(Data!$C$2&gt;0,(IF(OR(BU$5=Data!$F$2,BU$5=Data!$G$2,(IF(COUNTIF(Data!$A$2:$A$939,BU$7),BU$7=(VLOOKUP(BU$7,Data!$A$2:$A$852,1,FALSE)),0))),"H",IF(AND(BU$7&gt;=$J65,BU$7&lt;=$K65),($D65*(1-$P65)/$N65),0))),IF(AND(BU$7&gt;=$J65,BU$7&lt;=$K65),(($D65-$O65)/$N65),0))))),(((IF(Data!$C$2&gt;0,(IF(OR(BU$5=Data!$F$2,BU$5=Data!$G$2,(IF(COUNTIF(Data!$A$2:$A$939,BU$7),BU$7=(VLOOKUP(BU$7,Data!$A$2:$A$852,1,FALSE)),0))),"H",IF(AND(BU$7&gt;=$J65,BU$7&lt;=$L65),($D65*$P65/$M65),0))),IF(AND(BU$7&gt;=$J65,BU$7&lt;=$L65),(($D65*$P65)/$M65),0))))))</f>
        <v>0</v>
      </c>
      <c r="BV66" s="37" t="str">
        <f>IF(BV$7&gt;$L65,(((IF(Data!$C$2&gt;0,(IF(OR(BV$5=Data!$F$2,BV$5=Data!$G$2,(IF(COUNTIF(Data!$A$2:$A$939,BV$7),BV$7=(VLOOKUP(BV$7,Data!$A$2:$A$852,1,FALSE)),0))),"H",IF(AND(BV$7&gt;=$J65,BV$7&lt;=$K65),($D65*(1-$P65)/$N65),0))),IF(AND(BV$7&gt;=$J65,BV$7&lt;=$K65),(($D65-$O65)/$N65),0))))),(((IF(Data!$C$2&gt;0,(IF(OR(BV$5=Data!$F$2,BV$5=Data!$G$2,(IF(COUNTIF(Data!$A$2:$A$939,BV$7),BV$7=(VLOOKUP(BV$7,Data!$A$2:$A$852,1,FALSE)),0))),"H",IF(AND(BV$7&gt;=$J65,BV$7&lt;=$L65),($D65*$P65/$M65),0))),IF(AND(BV$7&gt;=$J65,BV$7&lt;=$L65),(($D65*$P65)/$M65),0))))))</f>
        <v>H</v>
      </c>
      <c r="BW66" s="37" t="str">
        <f>IF(BW$7&gt;$L65,(((IF(Data!$C$2&gt;0,(IF(OR(BW$5=Data!$F$2,BW$5=Data!$G$2,(IF(COUNTIF(Data!$A$2:$A$939,BW$7),BW$7=(VLOOKUP(BW$7,Data!$A$2:$A$852,1,FALSE)),0))),"H",IF(AND(BW$7&gt;=$J65,BW$7&lt;=$K65),($D65*(1-$P65)/$N65),0))),IF(AND(BW$7&gt;=$J65,BW$7&lt;=$K65),(($D65-$O65)/$N65),0))))),(((IF(Data!$C$2&gt;0,(IF(OR(BW$5=Data!$F$2,BW$5=Data!$G$2,(IF(COUNTIF(Data!$A$2:$A$939,BW$7),BW$7=(VLOOKUP(BW$7,Data!$A$2:$A$852,1,FALSE)),0))),"H",IF(AND(BW$7&gt;=$J65,BW$7&lt;=$L65),($D65*$P65/$M65),0))),IF(AND(BW$7&gt;=$J65,BW$7&lt;=$L65),(($D65*$P65)/$M65),0))))))</f>
        <v>H</v>
      </c>
      <c r="BX66" s="37">
        <f>IF(BX$7&gt;$L65,(((IF(Data!$C$2&gt;0,(IF(OR(BX$5=Data!$F$2,BX$5=Data!$G$2,(IF(COUNTIF(Data!$A$2:$A$939,BX$7),BX$7=(VLOOKUP(BX$7,Data!$A$2:$A$852,1,FALSE)),0))),"H",IF(AND(BX$7&gt;=$J65,BX$7&lt;=$K65),($D65*(1-$P65)/$N65),0))),IF(AND(BX$7&gt;=$J65,BX$7&lt;=$K65),(($D65-$O65)/$N65),0))))),(((IF(Data!$C$2&gt;0,(IF(OR(BX$5=Data!$F$2,BX$5=Data!$G$2,(IF(COUNTIF(Data!$A$2:$A$939,BX$7),BX$7=(VLOOKUP(BX$7,Data!$A$2:$A$852,1,FALSE)),0))),"H",IF(AND(BX$7&gt;=$J65,BX$7&lt;=$L65),($D65*$P65/$M65),0))),IF(AND(BX$7&gt;=$J65,BX$7&lt;=$L65),(($D65*$P65)/$M65),0))))))</f>
        <v>0</v>
      </c>
      <c r="BY66" s="37">
        <f>IF(BY$7&gt;$L65,(((IF(Data!$C$2&gt;0,(IF(OR(BY$5=Data!$F$2,BY$5=Data!$G$2,(IF(COUNTIF(Data!$A$2:$A$939,BY$7),BY$7=(VLOOKUP(BY$7,Data!$A$2:$A$852,1,FALSE)),0))),"H",IF(AND(BY$7&gt;=$J65,BY$7&lt;=$K65),($D65*(1-$P65)/$N65),0))),IF(AND(BY$7&gt;=$J65,BY$7&lt;=$K65),(($D65-$O65)/$N65),0))))),(((IF(Data!$C$2&gt;0,(IF(OR(BY$5=Data!$F$2,BY$5=Data!$G$2,(IF(COUNTIF(Data!$A$2:$A$939,BY$7),BY$7=(VLOOKUP(BY$7,Data!$A$2:$A$852,1,FALSE)),0))),"H",IF(AND(BY$7&gt;=$J65,BY$7&lt;=$L65),($D65*$P65/$M65),0))),IF(AND(BY$7&gt;=$J65,BY$7&lt;=$L65),(($D65*$P65)/$M65),0))))))</f>
        <v>0</v>
      </c>
      <c r="BZ66" s="37">
        <f>IF(BZ$7&gt;$L65,(((IF(Data!$C$2&gt;0,(IF(OR(BZ$5=Data!$F$2,BZ$5=Data!$G$2,(IF(COUNTIF(Data!$A$2:$A$939,BZ$7),BZ$7=(VLOOKUP(BZ$7,Data!$A$2:$A$852,1,FALSE)),0))),"H",IF(AND(BZ$7&gt;=$J65,BZ$7&lt;=$K65),($D65*(1-$P65)/$N65),0))),IF(AND(BZ$7&gt;=$J65,BZ$7&lt;=$K65),(($D65-$O65)/$N65),0))))),(((IF(Data!$C$2&gt;0,(IF(OR(BZ$5=Data!$F$2,BZ$5=Data!$G$2,(IF(COUNTIF(Data!$A$2:$A$939,BZ$7),BZ$7=(VLOOKUP(BZ$7,Data!$A$2:$A$852,1,FALSE)),0))),"H",IF(AND(BZ$7&gt;=$J65,BZ$7&lt;=$L65),($D65*$P65/$M65),0))),IF(AND(BZ$7&gt;=$J65,BZ$7&lt;=$L65),(($D65*$P65)/$M65),0))))))</f>
        <v>0</v>
      </c>
      <c r="CA66" s="37">
        <f>IF(CA$7&gt;$L65,(((IF(Data!$C$2&gt;0,(IF(OR(CA$5=Data!$F$2,CA$5=Data!$G$2,(IF(COUNTIF(Data!$A$2:$A$939,CA$7),CA$7=(VLOOKUP(CA$7,Data!$A$2:$A$852,1,FALSE)),0))),"H",IF(AND(CA$7&gt;=$J65,CA$7&lt;=$K65),($D65*(1-$P65)/$N65),0))),IF(AND(CA$7&gt;=$J65,CA$7&lt;=$K65),(($D65-$O65)/$N65),0))))),(((IF(Data!$C$2&gt;0,(IF(OR(CA$5=Data!$F$2,CA$5=Data!$G$2,(IF(COUNTIF(Data!$A$2:$A$939,CA$7),CA$7=(VLOOKUP(CA$7,Data!$A$2:$A$852,1,FALSE)),0))),"H",IF(AND(CA$7&gt;=$J65,CA$7&lt;=$L65),($D65*$P65/$M65),0))),IF(AND(CA$7&gt;=$J65,CA$7&lt;=$L65),(($D65*$P65)/$M65),0))))))</f>
        <v>0</v>
      </c>
      <c r="CB66" s="37">
        <f>IF(CB$7&gt;$L65,(((IF(Data!$C$2&gt;0,(IF(OR(CB$5=Data!$F$2,CB$5=Data!$G$2,(IF(COUNTIF(Data!$A$2:$A$939,CB$7),CB$7=(VLOOKUP(CB$7,Data!$A$2:$A$852,1,FALSE)),0))),"H",IF(AND(CB$7&gt;=$J65,CB$7&lt;=$K65),($D65*(1-$P65)/$N65),0))),IF(AND(CB$7&gt;=$J65,CB$7&lt;=$K65),(($D65-$O65)/$N65),0))))),(((IF(Data!$C$2&gt;0,(IF(OR(CB$5=Data!$F$2,CB$5=Data!$G$2,(IF(COUNTIF(Data!$A$2:$A$939,CB$7),CB$7=(VLOOKUP(CB$7,Data!$A$2:$A$852,1,FALSE)),0))),"H",IF(AND(CB$7&gt;=$J65,CB$7&lt;=$L65),($D65*$P65/$M65),0))),IF(AND(CB$7&gt;=$J65,CB$7&lt;=$L65),(($D65*$P65)/$M65),0))))))</f>
        <v>0</v>
      </c>
      <c r="CC66" s="37" t="str">
        <f>IF(CC$7&gt;$L65,(((IF(Data!$C$2&gt;0,(IF(OR(CC$5=Data!$F$2,CC$5=Data!$G$2,(IF(COUNTIF(Data!$A$2:$A$939,CC$7),CC$7=(VLOOKUP(CC$7,Data!$A$2:$A$852,1,FALSE)),0))),"H",IF(AND(CC$7&gt;=$J65,CC$7&lt;=$K65),($D65*(1-$P65)/$N65),0))),IF(AND(CC$7&gt;=$J65,CC$7&lt;=$K65),(($D65-$O65)/$N65),0))))),(((IF(Data!$C$2&gt;0,(IF(OR(CC$5=Data!$F$2,CC$5=Data!$G$2,(IF(COUNTIF(Data!$A$2:$A$939,CC$7),CC$7=(VLOOKUP(CC$7,Data!$A$2:$A$852,1,FALSE)),0))),"H",IF(AND(CC$7&gt;=$J65,CC$7&lt;=$L65),($D65*$P65/$M65),0))),IF(AND(CC$7&gt;=$J65,CC$7&lt;=$L65),(($D65*$P65)/$M65),0))))))</f>
        <v>H</v>
      </c>
      <c r="CD66" s="37" t="str">
        <f>IF(CD$7&gt;$L65,(((IF(Data!$C$2&gt;0,(IF(OR(CD$5=Data!$F$2,CD$5=Data!$G$2,(IF(COUNTIF(Data!$A$2:$A$939,CD$7),CD$7=(VLOOKUP(CD$7,Data!$A$2:$A$852,1,FALSE)),0))),"H",IF(AND(CD$7&gt;=$J65,CD$7&lt;=$K65),($D65*(1-$P65)/$N65),0))),IF(AND(CD$7&gt;=$J65,CD$7&lt;=$K65),(($D65-$O65)/$N65),0))))),(((IF(Data!$C$2&gt;0,(IF(OR(CD$5=Data!$F$2,CD$5=Data!$G$2,(IF(COUNTIF(Data!$A$2:$A$939,CD$7),CD$7=(VLOOKUP(CD$7,Data!$A$2:$A$852,1,FALSE)),0))),"H",IF(AND(CD$7&gt;=$J65,CD$7&lt;=$L65),($D65*$P65/$M65),0))),IF(AND(CD$7&gt;=$J65,CD$7&lt;=$L65),(($D65*$P65)/$M65),0))))))</f>
        <v>H</v>
      </c>
      <c r="CE66" s="37">
        <f>IF(CE$7&gt;$L65,(((IF(Data!$C$2&gt;0,(IF(OR(CE$5=Data!$F$2,CE$5=Data!$G$2,(IF(COUNTIF(Data!$A$2:$A$939,CE$7),CE$7=(VLOOKUP(CE$7,Data!$A$2:$A$852,1,FALSE)),0))),"H",IF(AND(CE$7&gt;=$J65,CE$7&lt;=$K65),($D65*(1-$P65)/$N65),0))),IF(AND(CE$7&gt;=$J65,CE$7&lt;=$K65),(($D65-$O65)/$N65),0))))),(((IF(Data!$C$2&gt;0,(IF(OR(CE$5=Data!$F$2,CE$5=Data!$G$2,(IF(COUNTIF(Data!$A$2:$A$939,CE$7),CE$7=(VLOOKUP(CE$7,Data!$A$2:$A$852,1,FALSE)),0))),"H",IF(AND(CE$7&gt;=$J65,CE$7&lt;=$L65),($D65*$P65/$M65),0))),IF(AND(CE$7&gt;=$J65,CE$7&lt;=$L65),(($D65*$P65)/$M65),0))))))</f>
        <v>0</v>
      </c>
      <c r="CF66" s="37">
        <f>IF(CF$7&gt;$L65,(((IF(Data!$C$2&gt;0,(IF(OR(CF$5=Data!$F$2,CF$5=Data!$G$2,(IF(COUNTIF(Data!$A$2:$A$939,CF$7),CF$7=(VLOOKUP(CF$7,Data!$A$2:$A$852,1,FALSE)),0))),"H",IF(AND(CF$7&gt;=$J65,CF$7&lt;=$K65),($D65*(1-$P65)/$N65),0))),IF(AND(CF$7&gt;=$J65,CF$7&lt;=$K65),(($D65-$O65)/$N65),0))))),(((IF(Data!$C$2&gt;0,(IF(OR(CF$5=Data!$F$2,CF$5=Data!$G$2,(IF(COUNTIF(Data!$A$2:$A$939,CF$7),CF$7=(VLOOKUP(CF$7,Data!$A$2:$A$852,1,FALSE)),0))),"H",IF(AND(CF$7&gt;=$J65,CF$7&lt;=$L65),($D65*$P65/$M65),0))),IF(AND(CF$7&gt;=$J65,CF$7&lt;=$L65),(($D65*$P65)/$M65),0))))))</f>
        <v>0</v>
      </c>
      <c r="CG66" s="37">
        <f>IF(CG$7&gt;$L65,(((IF(Data!$C$2&gt;0,(IF(OR(CG$5=Data!$F$2,CG$5=Data!$G$2,(IF(COUNTIF(Data!$A$2:$A$939,CG$7),CG$7=(VLOOKUP(CG$7,Data!$A$2:$A$852,1,FALSE)),0))),"H",IF(AND(CG$7&gt;=$J65,CG$7&lt;=$K65),($D65*(1-$P65)/$N65),0))),IF(AND(CG$7&gt;=$J65,CG$7&lt;=$K65),(($D65-$O65)/$N65),0))))),(((IF(Data!$C$2&gt;0,(IF(OR(CG$5=Data!$F$2,CG$5=Data!$G$2,(IF(COUNTIF(Data!$A$2:$A$939,CG$7),CG$7=(VLOOKUP(CG$7,Data!$A$2:$A$852,1,FALSE)),0))),"H",IF(AND(CG$7&gt;=$J65,CG$7&lt;=$L65),($D65*$P65/$M65),0))),IF(AND(CG$7&gt;=$J65,CG$7&lt;=$L65),(($D65*$P65)/$M65),0))))))</f>
        <v>0</v>
      </c>
      <c r="CH66" s="37">
        <f>IF(CH$7&gt;$L65,(((IF(Data!$C$2&gt;0,(IF(OR(CH$5=Data!$F$2,CH$5=Data!$G$2,(IF(COUNTIF(Data!$A$2:$A$939,CH$7),CH$7=(VLOOKUP(CH$7,Data!$A$2:$A$852,1,FALSE)),0))),"H",IF(AND(CH$7&gt;=$J65,CH$7&lt;=$K65),($D65*(1-$P65)/$N65),0))),IF(AND(CH$7&gt;=$J65,CH$7&lt;=$K65),(($D65-$O65)/$N65),0))))),(((IF(Data!$C$2&gt;0,(IF(OR(CH$5=Data!$F$2,CH$5=Data!$G$2,(IF(COUNTIF(Data!$A$2:$A$939,CH$7),CH$7=(VLOOKUP(CH$7,Data!$A$2:$A$852,1,FALSE)),0))),"H",IF(AND(CH$7&gt;=$J65,CH$7&lt;=$L65),($D65*$P65/$M65),0))),IF(AND(CH$7&gt;=$J65,CH$7&lt;=$L65),(($D65*$P65)/$M65),0))))))</f>
        <v>0</v>
      </c>
      <c r="CI66" s="37">
        <f>IF(CI$7&gt;$L65,(((IF(Data!$C$2&gt;0,(IF(OR(CI$5=Data!$F$2,CI$5=Data!$G$2,(IF(COUNTIF(Data!$A$2:$A$939,CI$7),CI$7=(VLOOKUP(CI$7,Data!$A$2:$A$852,1,FALSE)),0))),"H",IF(AND(CI$7&gt;=$J65,CI$7&lt;=$K65),($D65*(1-$P65)/$N65),0))),IF(AND(CI$7&gt;=$J65,CI$7&lt;=$K65),(($D65-$O65)/$N65),0))))),(((IF(Data!$C$2&gt;0,(IF(OR(CI$5=Data!$F$2,CI$5=Data!$G$2,(IF(COUNTIF(Data!$A$2:$A$939,CI$7),CI$7=(VLOOKUP(CI$7,Data!$A$2:$A$852,1,FALSE)),0))),"H",IF(AND(CI$7&gt;=$J65,CI$7&lt;=$L65),($D65*$P65/$M65),0))),IF(AND(CI$7&gt;=$J65,CI$7&lt;=$L65),(($D65*$P65)/$M65),0))))))</f>
        <v>0</v>
      </c>
      <c r="CJ66" s="37" t="str">
        <f>IF(CJ$7&gt;$L65,(((IF(Data!$C$2&gt;0,(IF(OR(CJ$5=Data!$F$2,CJ$5=Data!$G$2,(IF(COUNTIF(Data!$A$2:$A$939,CJ$7),CJ$7=(VLOOKUP(CJ$7,Data!$A$2:$A$852,1,FALSE)),0))),"H",IF(AND(CJ$7&gt;=$J65,CJ$7&lt;=$K65),($D65*(1-$P65)/$N65),0))),IF(AND(CJ$7&gt;=$J65,CJ$7&lt;=$K65),(($D65-$O65)/$N65),0))))),(((IF(Data!$C$2&gt;0,(IF(OR(CJ$5=Data!$F$2,CJ$5=Data!$G$2,(IF(COUNTIF(Data!$A$2:$A$939,CJ$7),CJ$7=(VLOOKUP(CJ$7,Data!$A$2:$A$852,1,FALSE)),0))),"H",IF(AND(CJ$7&gt;=$J65,CJ$7&lt;=$L65),($D65*$P65/$M65),0))),IF(AND(CJ$7&gt;=$J65,CJ$7&lt;=$L65),(($D65*$P65)/$M65),0))))))</f>
        <v>H</v>
      </c>
      <c r="CK66" s="37" t="str">
        <f>IF(CK$7&gt;$L65,(((IF(Data!$C$2&gt;0,(IF(OR(CK$5=Data!$F$2,CK$5=Data!$G$2,(IF(COUNTIF(Data!$A$2:$A$939,CK$7),CK$7=(VLOOKUP(CK$7,Data!$A$2:$A$852,1,FALSE)),0))),"H",IF(AND(CK$7&gt;=$J65,CK$7&lt;=$K65),($D65*(1-$P65)/$N65),0))),IF(AND(CK$7&gt;=$J65,CK$7&lt;=$K65),(($D65-$O65)/$N65),0))))),(((IF(Data!$C$2&gt;0,(IF(OR(CK$5=Data!$F$2,CK$5=Data!$G$2,(IF(COUNTIF(Data!$A$2:$A$939,CK$7),CK$7=(VLOOKUP(CK$7,Data!$A$2:$A$852,1,FALSE)),0))),"H",IF(AND(CK$7&gt;=$J65,CK$7&lt;=$L65),($D65*$P65/$M65),0))),IF(AND(CK$7&gt;=$J65,CK$7&lt;=$L65),(($D65*$P65)/$M65),0))))))</f>
        <v>H</v>
      </c>
      <c r="CL66" s="37">
        <f>IF(CL$7&gt;$L65,(((IF(Data!$C$2&gt;0,(IF(OR(CL$5=Data!$F$2,CL$5=Data!$G$2,(IF(COUNTIF(Data!$A$2:$A$939,CL$7),CL$7=(VLOOKUP(CL$7,Data!$A$2:$A$852,1,FALSE)),0))),"H",IF(AND(CL$7&gt;=$J65,CL$7&lt;=$K65),($D65*(1-$P65)/$N65),0))),IF(AND(CL$7&gt;=$J65,CL$7&lt;=$K65),(($D65-$O65)/$N65),0))))),(((IF(Data!$C$2&gt;0,(IF(OR(CL$5=Data!$F$2,CL$5=Data!$G$2,(IF(COUNTIF(Data!$A$2:$A$939,CL$7),CL$7=(VLOOKUP(CL$7,Data!$A$2:$A$852,1,FALSE)),0))),"H",IF(AND(CL$7&gt;=$J65,CL$7&lt;=$L65),($D65*$P65/$M65),0))),IF(AND(CL$7&gt;=$J65,CL$7&lt;=$L65),(($D65*$P65)/$M65),0))))))</f>
        <v>0</v>
      </c>
      <c r="CM66" s="37">
        <f>IF(CM$7&gt;$L65,(((IF(Data!$C$2&gt;0,(IF(OR(CM$5=Data!$F$2,CM$5=Data!$G$2,(IF(COUNTIF(Data!$A$2:$A$939,CM$7),CM$7=(VLOOKUP(CM$7,Data!$A$2:$A$852,1,FALSE)),0))),"H",IF(AND(CM$7&gt;=$J65,CM$7&lt;=$K65),($D65*(1-$P65)/$N65),0))),IF(AND(CM$7&gt;=$J65,CM$7&lt;=$K65),(($D65-$O65)/$N65),0))))),(((IF(Data!$C$2&gt;0,(IF(OR(CM$5=Data!$F$2,CM$5=Data!$G$2,(IF(COUNTIF(Data!$A$2:$A$939,CM$7),CM$7=(VLOOKUP(CM$7,Data!$A$2:$A$852,1,FALSE)),0))),"H",IF(AND(CM$7&gt;=$J65,CM$7&lt;=$L65),($D65*$P65/$M65),0))),IF(AND(CM$7&gt;=$J65,CM$7&lt;=$L65),(($D65*$P65)/$M65),0))))))</f>
        <v>0</v>
      </c>
      <c r="CN66" s="37">
        <f>IF(CN$7&gt;$L65,(((IF(Data!$C$2&gt;0,(IF(OR(CN$5=Data!$F$2,CN$5=Data!$G$2,(IF(COUNTIF(Data!$A$2:$A$939,CN$7),CN$7=(VLOOKUP(CN$7,Data!$A$2:$A$852,1,FALSE)),0))),"H",IF(AND(CN$7&gt;=$J65,CN$7&lt;=$K65),($D65*(1-$P65)/$N65),0))),IF(AND(CN$7&gt;=$J65,CN$7&lt;=$K65),(($D65-$O65)/$N65),0))))),(((IF(Data!$C$2&gt;0,(IF(OR(CN$5=Data!$F$2,CN$5=Data!$G$2,(IF(COUNTIF(Data!$A$2:$A$939,CN$7),CN$7=(VLOOKUP(CN$7,Data!$A$2:$A$852,1,FALSE)),0))),"H",IF(AND(CN$7&gt;=$J65,CN$7&lt;=$L65),($D65*$P65/$M65),0))),IF(AND(CN$7&gt;=$J65,CN$7&lt;=$L65),(($D65*$P65)/$M65),0))))))</f>
        <v>0</v>
      </c>
      <c r="CO66" s="37">
        <f>IF(CO$7&gt;$L65,(((IF(Data!$C$2&gt;0,(IF(OR(CO$5=Data!$F$2,CO$5=Data!$G$2,(IF(COUNTIF(Data!$A$2:$A$939,CO$7),CO$7=(VLOOKUP(CO$7,Data!$A$2:$A$852,1,FALSE)),0))),"H",IF(AND(CO$7&gt;=$J65,CO$7&lt;=$K65),($D65*(1-$P65)/$N65),0))),IF(AND(CO$7&gt;=$J65,CO$7&lt;=$K65),(($D65-$O65)/$N65),0))))),(((IF(Data!$C$2&gt;0,(IF(OR(CO$5=Data!$F$2,CO$5=Data!$G$2,(IF(COUNTIF(Data!$A$2:$A$939,CO$7),CO$7=(VLOOKUP(CO$7,Data!$A$2:$A$852,1,FALSE)),0))),"H",IF(AND(CO$7&gt;=$J65,CO$7&lt;=$L65),($D65*$P65/$M65),0))),IF(AND(CO$7&gt;=$J65,CO$7&lt;=$L65),(($D65*$P65)/$M65),0))))))</f>
        <v>0</v>
      </c>
      <c r="CP66" s="37">
        <f>IF(CP$7&gt;$L65,(((IF(Data!$C$2&gt;0,(IF(OR(CP$5=Data!$F$2,CP$5=Data!$G$2,(IF(COUNTIF(Data!$A$2:$A$939,CP$7),CP$7=(VLOOKUP(CP$7,Data!$A$2:$A$852,1,FALSE)),0))),"H",IF(AND(CP$7&gt;=$J65,CP$7&lt;=$K65),($D65*(1-$P65)/$N65),0))),IF(AND(CP$7&gt;=$J65,CP$7&lt;=$K65),(($D65-$O65)/$N65),0))))),(((IF(Data!$C$2&gt;0,(IF(OR(CP$5=Data!$F$2,CP$5=Data!$G$2,(IF(COUNTIF(Data!$A$2:$A$939,CP$7),CP$7=(VLOOKUP(CP$7,Data!$A$2:$A$852,1,FALSE)),0))),"H",IF(AND(CP$7&gt;=$J65,CP$7&lt;=$L65),($D65*$P65/$M65),0))),IF(AND(CP$7&gt;=$J65,CP$7&lt;=$L65),(($D65*$P65)/$M65),0))))))</f>
        <v>0</v>
      </c>
      <c r="CQ66" s="37" t="str">
        <f>IF(CQ$7&gt;$L65,(((IF(Data!$C$2&gt;0,(IF(OR(CQ$5=Data!$F$2,CQ$5=Data!$G$2,(IF(COUNTIF(Data!$A$2:$A$939,CQ$7),CQ$7=(VLOOKUP(CQ$7,Data!$A$2:$A$852,1,FALSE)),0))),"H",IF(AND(CQ$7&gt;=$J65,CQ$7&lt;=$K65),($D65*(1-$P65)/$N65),0))),IF(AND(CQ$7&gt;=$J65,CQ$7&lt;=$K65),(($D65-$O65)/$N65),0))))),(((IF(Data!$C$2&gt;0,(IF(OR(CQ$5=Data!$F$2,CQ$5=Data!$G$2,(IF(COUNTIF(Data!$A$2:$A$939,CQ$7),CQ$7=(VLOOKUP(CQ$7,Data!$A$2:$A$852,1,FALSE)),0))),"H",IF(AND(CQ$7&gt;=$J65,CQ$7&lt;=$L65),($D65*$P65/$M65),0))),IF(AND(CQ$7&gt;=$J65,CQ$7&lt;=$L65),(($D65*$P65)/$M65),0))))))</f>
        <v>H</v>
      </c>
      <c r="CR66" s="37" t="str">
        <f>IF(CR$7&gt;$L65,(((IF(Data!$C$2&gt;0,(IF(OR(CR$5=Data!$F$2,CR$5=Data!$G$2,(IF(COUNTIF(Data!$A$2:$A$939,CR$7),CR$7=(VLOOKUP(CR$7,Data!$A$2:$A$852,1,FALSE)),0))),"H",IF(AND(CR$7&gt;=$J65,CR$7&lt;=$K65),($D65*(1-$P65)/$N65),0))),IF(AND(CR$7&gt;=$J65,CR$7&lt;=$K65),(($D65-$O65)/$N65),0))))),(((IF(Data!$C$2&gt;0,(IF(OR(CR$5=Data!$F$2,CR$5=Data!$G$2,(IF(COUNTIF(Data!$A$2:$A$939,CR$7),CR$7=(VLOOKUP(CR$7,Data!$A$2:$A$852,1,FALSE)),0))),"H",IF(AND(CR$7&gt;=$J65,CR$7&lt;=$L65),($D65*$P65/$M65),0))),IF(AND(CR$7&gt;=$J65,CR$7&lt;=$L65),(($D65*$P65)/$M65),0))))))</f>
        <v>H</v>
      </c>
      <c r="CS66" s="37">
        <f>IF(CS$7&gt;$L65,(((IF(Data!$C$2&gt;0,(IF(OR(CS$5=Data!$F$2,CS$5=Data!$G$2,(IF(COUNTIF(Data!$A$2:$A$939,CS$7),CS$7=(VLOOKUP(CS$7,Data!$A$2:$A$852,1,FALSE)),0))),"H",IF(AND(CS$7&gt;=$J65,CS$7&lt;=$K65),($D65*(1-$P65)/$N65),0))),IF(AND(CS$7&gt;=$J65,CS$7&lt;=$K65),(($D65-$O65)/$N65),0))))),(((IF(Data!$C$2&gt;0,(IF(OR(CS$5=Data!$F$2,CS$5=Data!$G$2,(IF(COUNTIF(Data!$A$2:$A$939,CS$7),CS$7=(VLOOKUP(CS$7,Data!$A$2:$A$852,1,FALSE)),0))),"H",IF(AND(CS$7&gt;=$J65,CS$7&lt;=$L65),($D65*$P65/$M65),0))),IF(AND(CS$7&gt;=$J65,CS$7&lt;=$L65),(($D65*$P65)/$M65),0))))))</f>
        <v>0</v>
      </c>
      <c r="CT66" s="37">
        <f>IF(CT$7&gt;$L65,(((IF(Data!$C$2&gt;0,(IF(OR(CT$5=Data!$F$2,CT$5=Data!$G$2,(IF(COUNTIF(Data!$A$2:$A$939,CT$7),CT$7=(VLOOKUP(CT$7,Data!$A$2:$A$852,1,FALSE)),0))),"H",IF(AND(CT$7&gt;=$J65,CT$7&lt;=$K65),($D65*(1-$P65)/$N65),0))),IF(AND(CT$7&gt;=$J65,CT$7&lt;=$K65),(($D65-$O65)/$N65),0))))),(((IF(Data!$C$2&gt;0,(IF(OR(CT$5=Data!$F$2,CT$5=Data!$G$2,(IF(COUNTIF(Data!$A$2:$A$939,CT$7),CT$7=(VLOOKUP(CT$7,Data!$A$2:$A$852,1,FALSE)),0))),"H",IF(AND(CT$7&gt;=$J65,CT$7&lt;=$L65),($D65*$P65/$M65),0))),IF(AND(CT$7&gt;=$J65,CT$7&lt;=$L65),(($D65*$P65)/$M65),0))))))</f>
        <v>0</v>
      </c>
      <c r="CU66" s="37">
        <f>IF(CU$7&gt;$L65,(((IF(Data!$C$2&gt;0,(IF(OR(CU$5=Data!$F$2,CU$5=Data!$G$2,(IF(COUNTIF(Data!$A$2:$A$939,CU$7),CU$7=(VLOOKUP(CU$7,Data!$A$2:$A$852,1,FALSE)),0))),"H",IF(AND(CU$7&gt;=$J65,CU$7&lt;=$K65),($D65*(1-$P65)/$N65),0))),IF(AND(CU$7&gt;=$J65,CU$7&lt;=$K65),(($D65-$O65)/$N65),0))))),(((IF(Data!$C$2&gt;0,(IF(OR(CU$5=Data!$F$2,CU$5=Data!$G$2,(IF(COUNTIF(Data!$A$2:$A$939,CU$7),CU$7=(VLOOKUP(CU$7,Data!$A$2:$A$852,1,FALSE)),0))),"H",IF(AND(CU$7&gt;=$J65,CU$7&lt;=$L65),($D65*$P65/$M65),0))),IF(AND(CU$7&gt;=$J65,CU$7&lt;=$L65),(($D65*$P65)/$M65),0))))))</f>
        <v>0</v>
      </c>
      <c r="CV66" s="37">
        <f>IF(CV$7&gt;$L65,(((IF(Data!$C$2&gt;0,(IF(OR(CV$5=Data!$F$2,CV$5=Data!$G$2,(IF(COUNTIF(Data!$A$2:$A$939,CV$7),CV$7=(VLOOKUP(CV$7,Data!$A$2:$A$852,1,FALSE)),0))),"H",IF(AND(CV$7&gt;=$J65,CV$7&lt;=$K65),($D65*(1-$P65)/$N65),0))),IF(AND(CV$7&gt;=$J65,CV$7&lt;=$K65),(($D65-$O65)/$N65),0))))),(((IF(Data!$C$2&gt;0,(IF(OR(CV$5=Data!$F$2,CV$5=Data!$G$2,(IF(COUNTIF(Data!$A$2:$A$939,CV$7),CV$7=(VLOOKUP(CV$7,Data!$A$2:$A$852,1,FALSE)),0))),"H",IF(AND(CV$7&gt;=$J65,CV$7&lt;=$L65),($D65*$P65/$M65),0))),IF(AND(CV$7&gt;=$J65,CV$7&lt;=$L65),(($D65*$P65)/$M65),0))))))</f>
        <v>0</v>
      </c>
      <c r="CW66" s="37">
        <f>IF(CW$7&gt;$L65,(((IF(Data!$C$2&gt;0,(IF(OR(CW$5=Data!$F$2,CW$5=Data!$G$2,(IF(COUNTIF(Data!$A$2:$A$939,CW$7),CW$7=(VLOOKUP(CW$7,Data!$A$2:$A$852,1,FALSE)),0))),"H",IF(AND(CW$7&gt;=$J65,CW$7&lt;=$K65),($D65*(1-$P65)/$N65),0))),IF(AND(CW$7&gt;=$J65,CW$7&lt;=$K65),(($D65-$O65)/$N65),0))))),(((IF(Data!$C$2&gt;0,(IF(OR(CW$5=Data!$F$2,CW$5=Data!$G$2,(IF(COUNTIF(Data!$A$2:$A$939,CW$7),CW$7=(VLOOKUP(CW$7,Data!$A$2:$A$852,1,FALSE)),0))),"H",IF(AND(CW$7&gt;=$J65,CW$7&lt;=$L65),($D65*$P65/$M65),0))),IF(AND(CW$7&gt;=$J65,CW$7&lt;=$L65),(($D65*$P65)/$M65),0))))))</f>
        <v>0</v>
      </c>
      <c r="CX66" s="37" t="str">
        <f>IF(CX$7&gt;$L65,(((IF(Data!$C$2&gt;0,(IF(OR(CX$5=Data!$F$2,CX$5=Data!$G$2,(IF(COUNTIF(Data!$A$2:$A$939,CX$7),CX$7=(VLOOKUP(CX$7,Data!$A$2:$A$852,1,FALSE)),0))),"H",IF(AND(CX$7&gt;=$J65,CX$7&lt;=$K65),($D65*(1-$P65)/$N65),0))),IF(AND(CX$7&gt;=$J65,CX$7&lt;=$K65),(($D65-$O65)/$N65),0))))),(((IF(Data!$C$2&gt;0,(IF(OR(CX$5=Data!$F$2,CX$5=Data!$G$2,(IF(COUNTIF(Data!$A$2:$A$939,CX$7),CX$7=(VLOOKUP(CX$7,Data!$A$2:$A$852,1,FALSE)),0))),"H",IF(AND(CX$7&gt;=$J65,CX$7&lt;=$L65),($D65*$P65/$M65),0))),IF(AND(CX$7&gt;=$J65,CX$7&lt;=$L65),(($D65*$P65)/$M65),0))))))</f>
        <v>H</v>
      </c>
      <c r="CY66" s="37" t="str">
        <f>IF(CY$7&gt;$L65,(((IF(Data!$C$2&gt;0,(IF(OR(CY$5=Data!$F$2,CY$5=Data!$G$2,(IF(COUNTIF(Data!$A$2:$A$939,CY$7),CY$7=(VLOOKUP(CY$7,Data!$A$2:$A$852,1,FALSE)),0))),"H",IF(AND(CY$7&gt;=$J65,CY$7&lt;=$K65),($D65*(1-$P65)/$N65),0))),IF(AND(CY$7&gt;=$J65,CY$7&lt;=$K65),(($D65-$O65)/$N65),0))))),(((IF(Data!$C$2&gt;0,(IF(OR(CY$5=Data!$F$2,CY$5=Data!$G$2,(IF(COUNTIF(Data!$A$2:$A$939,CY$7),CY$7=(VLOOKUP(CY$7,Data!$A$2:$A$852,1,FALSE)),0))),"H",IF(AND(CY$7&gt;=$J65,CY$7&lt;=$L65),($D65*$P65/$M65),0))),IF(AND(CY$7&gt;=$J65,CY$7&lt;=$L65),(($D65*$P65)/$M65),0))))))</f>
        <v>H</v>
      </c>
      <c r="CZ66" s="37">
        <f>IF(CZ$7&gt;$L65,(((IF(Data!$C$2&gt;0,(IF(OR(CZ$5=Data!$F$2,CZ$5=Data!$G$2,(IF(COUNTIF(Data!$A$2:$A$939,CZ$7),CZ$7=(VLOOKUP(CZ$7,Data!$A$2:$A$852,1,FALSE)),0))),"H",IF(AND(CZ$7&gt;=$J65,CZ$7&lt;=$K65),($D65*(1-$P65)/$N65),0))),IF(AND(CZ$7&gt;=$J65,CZ$7&lt;=$K65),(($D65-$O65)/$N65),0))))),(((IF(Data!$C$2&gt;0,(IF(OR(CZ$5=Data!$F$2,CZ$5=Data!$G$2,(IF(COUNTIF(Data!$A$2:$A$939,CZ$7),CZ$7=(VLOOKUP(CZ$7,Data!$A$2:$A$852,1,FALSE)),0))),"H",IF(AND(CZ$7&gt;=$J65,CZ$7&lt;=$L65),($D65*$P65/$M65),0))),IF(AND(CZ$7&gt;=$J65,CZ$7&lt;=$L65),(($D65*$P65)/$M65),0))))))</f>
        <v>0</v>
      </c>
      <c r="DA66" s="37">
        <f>IF(DA$7&gt;$L65,(((IF(Data!$C$2&gt;0,(IF(OR(DA$5=Data!$F$2,DA$5=Data!$G$2,(IF(COUNTIF(Data!$A$2:$A$939,DA$7),DA$7=(VLOOKUP(DA$7,Data!$A$2:$A$852,1,FALSE)),0))),"H",IF(AND(DA$7&gt;=$J65,DA$7&lt;=$K65),($D65*(1-$P65)/$N65),0))),IF(AND(DA$7&gt;=$J65,DA$7&lt;=$K65),(($D65-$O65)/$N65),0))))),(((IF(Data!$C$2&gt;0,(IF(OR(DA$5=Data!$F$2,DA$5=Data!$G$2,(IF(COUNTIF(Data!$A$2:$A$939,DA$7),DA$7=(VLOOKUP(DA$7,Data!$A$2:$A$852,1,FALSE)),0))),"H",IF(AND(DA$7&gt;=$J65,DA$7&lt;=$L65),($D65*$P65/$M65),0))),IF(AND(DA$7&gt;=$J65,DA$7&lt;=$L65),(($D65*$P65)/$M65),0))))))</f>
        <v>0</v>
      </c>
      <c r="DB66" s="37">
        <f>IF(DB$7&gt;$L65,(((IF(Data!$C$2&gt;0,(IF(OR(DB$5=Data!$F$2,DB$5=Data!$G$2,(IF(COUNTIF(Data!$A$2:$A$939,DB$7),DB$7=(VLOOKUP(DB$7,Data!$A$2:$A$852,1,FALSE)),0))),"H",IF(AND(DB$7&gt;=$J65,DB$7&lt;=$K65),($D65*(1-$P65)/$N65),0))),IF(AND(DB$7&gt;=$J65,DB$7&lt;=$K65),(($D65-$O65)/$N65),0))))),(((IF(Data!$C$2&gt;0,(IF(OR(DB$5=Data!$F$2,DB$5=Data!$G$2,(IF(COUNTIF(Data!$A$2:$A$939,DB$7),DB$7=(VLOOKUP(DB$7,Data!$A$2:$A$852,1,FALSE)),0))),"H",IF(AND(DB$7&gt;=$J65,DB$7&lt;=$L65),($D65*$P65/$M65),0))),IF(AND(DB$7&gt;=$J65,DB$7&lt;=$L65),(($D65*$P65)/$M65),0))))))</f>
        <v>0</v>
      </c>
      <c r="DC66" s="37">
        <f>IF(DC$7&gt;$L65,(((IF(Data!$C$2&gt;0,(IF(OR(DC$5=Data!$F$2,DC$5=Data!$G$2,(IF(COUNTIF(Data!$A$2:$A$939,DC$7),DC$7=(VLOOKUP(DC$7,Data!$A$2:$A$852,1,FALSE)),0))),"H",IF(AND(DC$7&gt;=$J65,DC$7&lt;=$K65),($D65*(1-$P65)/$N65),0))),IF(AND(DC$7&gt;=$J65,DC$7&lt;=$K65),(($D65-$O65)/$N65),0))))),(((IF(Data!$C$2&gt;0,(IF(OR(DC$5=Data!$F$2,DC$5=Data!$G$2,(IF(COUNTIF(Data!$A$2:$A$939,DC$7),DC$7=(VLOOKUP(DC$7,Data!$A$2:$A$852,1,FALSE)),0))),"H",IF(AND(DC$7&gt;=$J65,DC$7&lt;=$L65),($D65*$P65/$M65),0))),IF(AND(DC$7&gt;=$J65,DC$7&lt;=$L65),(($D65*$P65)/$M65),0))))))</f>
        <v>0</v>
      </c>
      <c r="DD66" s="37">
        <f>IF(DD$7&gt;$L65,(((IF(Data!$C$2&gt;0,(IF(OR(DD$5=Data!$F$2,DD$5=Data!$G$2,(IF(COUNTIF(Data!$A$2:$A$939,DD$7),DD$7=(VLOOKUP(DD$7,Data!$A$2:$A$852,1,FALSE)),0))),"H",IF(AND(DD$7&gt;=$J65,DD$7&lt;=$K65),($D65*(1-$P65)/$N65),0))),IF(AND(DD$7&gt;=$J65,DD$7&lt;=$K65),(($D65-$O65)/$N65),0))))),(((IF(Data!$C$2&gt;0,(IF(OR(DD$5=Data!$F$2,DD$5=Data!$G$2,(IF(COUNTIF(Data!$A$2:$A$939,DD$7),DD$7=(VLOOKUP(DD$7,Data!$A$2:$A$852,1,FALSE)),0))),"H",IF(AND(DD$7&gt;=$J65,DD$7&lt;=$L65),($D65*$P65/$M65),0))),IF(AND(DD$7&gt;=$J65,DD$7&lt;=$L65),(($D65*$P65)/$M65),0))))))</f>
        <v>0</v>
      </c>
      <c r="DE66" s="37" t="str">
        <f>IF(DE$7&gt;$L65,(((IF(Data!$C$2&gt;0,(IF(OR(DE$5=Data!$F$2,DE$5=Data!$G$2,(IF(COUNTIF(Data!$A$2:$A$939,DE$7),DE$7=(VLOOKUP(DE$7,Data!$A$2:$A$852,1,FALSE)),0))),"H",IF(AND(DE$7&gt;=$J65,DE$7&lt;=$K65),($D65*(1-$P65)/$N65),0))),IF(AND(DE$7&gt;=$J65,DE$7&lt;=$K65),(($D65-$O65)/$N65),0))))),(((IF(Data!$C$2&gt;0,(IF(OR(DE$5=Data!$F$2,DE$5=Data!$G$2,(IF(COUNTIF(Data!$A$2:$A$939,DE$7),DE$7=(VLOOKUP(DE$7,Data!$A$2:$A$852,1,FALSE)),0))),"H",IF(AND(DE$7&gt;=$J65,DE$7&lt;=$L65),($D65*$P65/$M65),0))),IF(AND(DE$7&gt;=$J65,DE$7&lt;=$L65),(($D65*$P65)/$M65),0))))))</f>
        <v>H</v>
      </c>
      <c r="DF66" s="37" t="str">
        <f>IF(DF$7&gt;$L65,(((IF(Data!$C$2&gt;0,(IF(OR(DF$5=Data!$F$2,DF$5=Data!$G$2,(IF(COUNTIF(Data!$A$2:$A$939,DF$7),DF$7=(VLOOKUP(DF$7,Data!$A$2:$A$852,1,FALSE)),0))),"H",IF(AND(DF$7&gt;=$J65,DF$7&lt;=$K65),($D65*(1-$P65)/$N65),0))),IF(AND(DF$7&gt;=$J65,DF$7&lt;=$K65),(($D65-$O65)/$N65),0))))),(((IF(Data!$C$2&gt;0,(IF(OR(DF$5=Data!$F$2,DF$5=Data!$G$2,(IF(COUNTIF(Data!$A$2:$A$939,DF$7),DF$7=(VLOOKUP(DF$7,Data!$A$2:$A$852,1,FALSE)),0))),"H",IF(AND(DF$7&gt;=$J65,DF$7&lt;=$L65),($D65*$P65/$M65),0))),IF(AND(DF$7&gt;=$J65,DF$7&lt;=$L65),(($D65*$P65)/$M65),0))))))</f>
        <v>H</v>
      </c>
      <c r="DG66" s="37">
        <f>IF(DG$7&gt;$L65,(((IF(Data!$C$2&gt;0,(IF(OR(DG$5=Data!$F$2,DG$5=Data!$G$2,(IF(COUNTIF(Data!$A$2:$A$939,DG$7),DG$7=(VLOOKUP(DG$7,Data!$A$2:$A$852,1,FALSE)),0))),"H",IF(AND(DG$7&gt;=$J65,DG$7&lt;=$K65),($D65*(1-$P65)/$N65),0))),IF(AND(DG$7&gt;=$J65,DG$7&lt;=$K65),(($D65-$O65)/$N65),0))))),(((IF(Data!$C$2&gt;0,(IF(OR(DG$5=Data!$F$2,DG$5=Data!$G$2,(IF(COUNTIF(Data!$A$2:$A$939,DG$7),DG$7=(VLOOKUP(DG$7,Data!$A$2:$A$852,1,FALSE)),0))),"H",IF(AND(DG$7&gt;=$J65,DG$7&lt;=$L65),($D65*$P65/$M65),0))),IF(AND(DG$7&gt;=$J65,DG$7&lt;=$L65),(($D65*$P65)/$M65),0))))))</f>
        <v>0</v>
      </c>
      <c r="DH66" s="37">
        <f>IF(DH$7&gt;$L65,(((IF(Data!$C$2&gt;0,(IF(OR(DH$5=Data!$F$2,DH$5=Data!$G$2,(IF(COUNTIF(Data!$A$2:$A$939,DH$7),DH$7=(VLOOKUP(DH$7,Data!$A$2:$A$852,1,FALSE)),0))),"H",IF(AND(DH$7&gt;=$J65,DH$7&lt;=$K65),($D65*(1-$P65)/$N65),0))),IF(AND(DH$7&gt;=$J65,DH$7&lt;=$K65),(($D65-$O65)/$N65),0))))),(((IF(Data!$C$2&gt;0,(IF(OR(DH$5=Data!$F$2,DH$5=Data!$G$2,(IF(COUNTIF(Data!$A$2:$A$939,DH$7),DH$7=(VLOOKUP(DH$7,Data!$A$2:$A$852,1,FALSE)),0))),"H",IF(AND(DH$7&gt;=$J65,DH$7&lt;=$L65),($D65*$P65/$M65),0))),IF(AND(DH$7&gt;=$J65,DH$7&lt;=$L65),(($D65*$P65)/$M65),0))))))</f>
        <v>0</v>
      </c>
      <c r="DI66" s="37">
        <f>IF(DI$7&gt;$L65,(((IF(Data!$C$2&gt;0,(IF(OR(DI$5=Data!$F$2,DI$5=Data!$G$2,(IF(COUNTIF(Data!$A$2:$A$939,DI$7),DI$7=(VLOOKUP(DI$7,Data!$A$2:$A$852,1,FALSE)),0))),"H",IF(AND(DI$7&gt;=$J65,DI$7&lt;=$K65),($D65*(1-$P65)/$N65),0))),IF(AND(DI$7&gt;=$J65,DI$7&lt;=$K65),(($D65-$O65)/$N65),0))))),(((IF(Data!$C$2&gt;0,(IF(OR(DI$5=Data!$F$2,DI$5=Data!$G$2,(IF(COUNTIF(Data!$A$2:$A$939,DI$7),DI$7=(VLOOKUP(DI$7,Data!$A$2:$A$852,1,FALSE)),0))),"H",IF(AND(DI$7&gt;=$J65,DI$7&lt;=$L65),($D65*$P65/$M65),0))),IF(AND(DI$7&gt;=$J65,DI$7&lt;=$L65),(($D65*$P65)/$M65),0))))))</f>
        <v>0</v>
      </c>
      <c r="DJ66" s="37">
        <f>IF(DJ$7&gt;$L65,(((IF(Data!$C$2&gt;0,(IF(OR(DJ$5=Data!$F$2,DJ$5=Data!$G$2,(IF(COUNTIF(Data!$A$2:$A$939,DJ$7),DJ$7=(VLOOKUP(DJ$7,Data!$A$2:$A$852,1,FALSE)),0))),"H",IF(AND(DJ$7&gt;=$J65,DJ$7&lt;=$K65),($D65*(1-$P65)/$N65),0))),IF(AND(DJ$7&gt;=$J65,DJ$7&lt;=$K65),(($D65-$O65)/$N65),0))))),(((IF(Data!$C$2&gt;0,(IF(OR(DJ$5=Data!$F$2,DJ$5=Data!$G$2,(IF(COUNTIF(Data!$A$2:$A$939,DJ$7),DJ$7=(VLOOKUP(DJ$7,Data!$A$2:$A$852,1,FALSE)),0))),"H",IF(AND(DJ$7&gt;=$J65,DJ$7&lt;=$L65),($D65*$P65/$M65),0))),IF(AND(DJ$7&gt;=$J65,DJ$7&lt;=$L65),(($D65*$P65)/$M65),0))))))</f>
        <v>0</v>
      </c>
      <c r="DK66" s="37">
        <f>IF(DK$7&gt;$L65,(((IF(Data!$C$2&gt;0,(IF(OR(DK$5=Data!$F$2,DK$5=Data!$G$2,(IF(COUNTIF(Data!$A$2:$A$939,DK$7),DK$7=(VLOOKUP(DK$7,Data!$A$2:$A$852,1,FALSE)),0))),"H",IF(AND(DK$7&gt;=$J65,DK$7&lt;=$K65),($D65*(1-$P65)/$N65),0))),IF(AND(DK$7&gt;=$J65,DK$7&lt;=$K65),(($D65-$O65)/$N65),0))))),(((IF(Data!$C$2&gt;0,(IF(OR(DK$5=Data!$F$2,DK$5=Data!$G$2,(IF(COUNTIF(Data!$A$2:$A$939,DK$7),DK$7=(VLOOKUP(DK$7,Data!$A$2:$A$852,1,FALSE)),0))),"H",IF(AND(DK$7&gt;=$J65,DK$7&lt;=$L65),($D65*$P65/$M65),0))),IF(AND(DK$7&gt;=$J65,DK$7&lt;=$L65),(($D65*$P65)/$M65),0))))))</f>
        <v>0</v>
      </c>
      <c r="DL66" s="37" t="str">
        <f>IF(DL$7&gt;$L65,(((IF(Data!$C$2&gt;0,(IF(OR(DL$5=Data!$F$2,DL$5=Data!$G$2,(IF(COUNTIF(Data!$A$2:$A$939,DL$7),DL$7=(VLOOKUP(DL$7,Data!$A$2:$A$852,1,FALSE)),0))),"H",IF(AND(DL$7&gt;=$J65,DL$7&lt;=$K65),($D65*(1-$P65)/$N65),0))),IF(AND(DL$7&gt;=$J65,DL$7&lt;=$K65),(($D65-$O65)/$N65),0))))),(((IF(Data!$C$2&gt;0,(IF(OR(DL$5=Data!$F$2,DL$5=Data!$G$2,(IF(COUNTIF(Data!$A$2:$A$939,DL$7),DL$7=(VLOOKUP(DL$7,Data!$A$2:$A$852,1,FALSE)),0))),"H",IF(AND(DL$7&gt;=$J65,DL$7&lt;=$L65),($D65*$P65/$M65),0))),IF(AND(DL$7&gt;=$J65,DL$7&lt;=$L65),(($D65*$P65)/$M65),0))))))</f>
        <v>H</v>
      </c>
      <c r="DM66" s="37" t="str">
        <f>IF(DM$7&gt;$L65,(((IF(Data!$C$2&gt;0,(IF(OR(DM$5=Data!$F$2,DM$5=Data!$G$2,(IF(COUNTIF(Data!$A$2:$A$939,DM$7),DM$7=(VLOOKUP(DM$7,Data!$A$2:$A$852,1,FALSE)),0))),"H",IF(AND(DM$7&gt;=$J65,DM$7&lt;=$K65),($D65*(1-$P65)/$N65),0))),IF(AND(DM$7&gt;=$J65,DM$7&lt;=$K65),(($D65-$O65)/$N65),0))))),(((IF(Data!$C$2&gt;0,(IF(OR(DM$5=Data!$F$2,DM$5=Data!$G$2,(IF(COUNTIF(Data!$A$2:$A$939,DM$7),DM$7=(VLOOKUP(DM$7,Data!$A$2:$A$852,1,FALSE)),0))),"H",IF(AND(DM$7&gt;=$J65,DM$7&lt;=$L65),($D65*$P65/$M65),0))),IF(AND(DM$7&gt;=$J65,DM$7&lt;=$L65),(($D65*$P65)/$M65),0))))))</f>
        <v>H</v>
      </c>
      <c r="DN66" s="37">
        <f>IF(DN$7&gt;$L65,(((IF(Data!$C$2&gt;0,(IF(OR(DN$5=Data!$F$2,DN$5=Data!$G$2,(IF(COUNTIF(Data!$A$2:$A$939,DN$7),DN$7=(VLOOKUP(DN$7,Data!$A$2:$A$852,1,FALSE)),0))),"H",IF(AND(DN$7&gt;=$J65,DN$7&lt;=$K65),($D65*(1-$P65)/$N65),0))),IF(AND(DN$7&gt;=$J65,DN$7&lt;=$K65),(($D65-$O65)/$N65),0))))),(((IF(Data!$C$2&gt;0,(IF(OR(DN$5=Data!$F$2,DN$5=Data!$G$2,(IF(COUNTIF(Data!$A$2:$A$939,DN$7),DN$7=(VLOOKUP(DN$7,Data!$A$2:$A$852,1,FALSE)),0))),"H",IF(AND(DN$7&gt;=$J65,DN$7&lt;=$L65),($D65*$P65/$M65),0))),IF(AND(DN$7&gt;=$J65,DN$7&lt;=$L65),(($D65*$P65)/$M65),0))))))</f>
        <v>0</v>
      </c>
      <c r="DO66" s="37">
        <f>IF(DO$7&gt;$L65,(((IF(Data!$C$2&gt;0,(IF(OR(DO$5=Data!$F$2,DO$5=Data!$G$2,(IF(COUNTIF(Data!$A$2:$A$939,DO$7),DO$7=(VLOOKUP(DO$7,Data!$A$2:$A$852,1,FALSE)),0))),"H",IF(AND(DO$7&gt;=$J65,DO$7&lt;=$K65),($D65*(1-$P65)/$N65),0))),IF(AND(DO$7&gt;=$J65,DO$7&lt;=$K65),(($D65-$O65)/$N65),0))))),(((IF(Data!$C$2&gt;0,(IF(OR(DO$5=Data!$F$2,DO$5=Data!$G$2,(IF(COUNTIF(Data!$A$2:$A$939,DO$7),DO$7=(VLOOKUP(DO$7,Data!$A$2:$A$852,1,FALSE)),0))),"H",IF(AND(DO$7&gt;=$J65,DO$7&lt;=$L65),($D65*$P65/$M65),0))),IF(AND(DO$7&gt;=$J65,DO$7&lt;=$L65),(($D65*$P65)/$M65),0))))))</f>
        <v>0</v>
      </c>
      <c r="DP66" s="37">
        <f>IF(DP$7&gt;$L65,(((IF(Data!$C$2&gt;0,(IF(OR(DP$5=Data!$F$2,DP$5=Data!$G$2,(IF(COUNTIF(Data!$A$2:$A$939,DP$7),DP$7=(VLOOKUP(DP$7,Data!$A$2:$A$852,1,FALSE)),0))),"H",IF(AND(DP$7&gt;=$J65,DP$7&lt;=$K65),($D65*(1-$P65)/$N65),0))),IF(AND(DP$7&gt;=$J65,DP$7&lt;=$K65),(($D65-$O65)/$N65),0))))),(((IF(Data!$C$2&gt;0,(IF(OR(DP$5=Data!$F$2,DP$5=Data!$G$2,(IF(COUNTIF(Data!$A$2:$A$939,DP$7),DP$7=(VLOOKUP(DP$7,Data!$A$2:$A$852,1,FALSE)),0))),"H",IF(AND(DP$7&gt;=$J65,DP$7&lt;=$L65),($D65*$P65/$M65),0))),IF(AND(DP$7&gt;=$J65,DP$7&lt;=$L65),(($D65*$P65)/$M65),0))))))</f>
        <v>0</v>
      </c>
      <c r="DQ66" s="37">
        <f>IF(DQ$7&gt;$L65,(((IF(Data!$C$2&gt;0,(IF(OR(DQ$5=Data!$F$2,DQ$5=Data!$G$2,(IF(COUNTIF(Data!$A$2:$A$939,DQ$7),DQ$7=(VLOOKUP(DQ$7,Data!$A$2:$A$852,1,FALSE)),0))),"H",IF(AND(DQ$7&gt;=$J65,DQ$7&lt;=$K65),($D65*(1-$P65)/$N65),0))),IF(AND(DQ$7&gt;=$J65,DQ$7&lt;=$K65),(($D65-$O65)/$N65),0))))),(((IF(Data!$C$2&gt;0,(IF(OR(DQ$5=Data!$F$2,DQ$5=Data!$G$2,(IF(COUNTIF(Data!$A$2:$A$939,DQ$7),DQ$7=(VLOOKUP(DQ$7,Data!$A$2:$A$852,1,FALSE)),0))),"H",IF(AND(DQ$7&gt;=$J65,DQ$7&lt;=$L65),($D65*$P65/$M65),0))),IF(AND(DQ$7&gt;=$J65,DQ$7&lt;=$L65),(($D65*$P65)/$M65),0))))))</f>
        <v>0</v>
      </c>
      <c r="DR66" s="37">
        <f>IF(DR$7&gt;$L65,(((IF(Data!$C$2&gt;0,(IF(OR(DR$5=Data!$F$2,DR$5=Data!$G$2,(IF(COUNTIF(Data!$A$2:$A$939,DR$7),DR$7=(VLOOKUP(DR$7,Data!$A$2:$A$852,1,FALSE)),0))),"H",IF(AND(DR$7&gt;=$J65,DR$7&lt;=$K65),($D65*(1-$P65)/$N65),0))),IF(AND(DR$7&gt;=$J65,DR$7&lt;=$K65),(($D65-$O65)/$N65),0))))),(((IF(Data!$C$2&gt;0,(IF(OR(DR$5=Data!$F$2,DR$5=Data!$G$2,(IF(COUNTIF(Data!$A$2:$A$939,DR$7),DR$7=(VLOOKUP(DR$7,Data!$A$2:$A$852,1,FALSE)),0))),"H",IF(AND(DR$7&gt;=$J65,DR$7&lt;=$L65),($D65*$P65/$M65),0))),IF(AND(DR$7&gt;=$J65,DR$7&lt;=$L65),(($D65*$P65)/$M65),0))))))</f>
        <v>0</v>
      </c>
      <c r="DS66" s="37" t="str">
        <f>IF(DS$7&gt;$L65,(((IF(Data!$C$2&gt;0,(IF(OR(DS$5=Data!$F$2,DS$5=Data!$G$2,(IF(COUNTIF(Data!$A$2:$A$939,DS$7),DS$7=(VLOOKUP(DS$7,Data!$A$2:$A$852,1,FALSE)),0))),"H",IF(AND(DS$7&gt;=$J65,DS$7&lt;=$K65),($D65*(1-$P65)/$N65),0))),IF(AND(DS$7&gt;=$J65,DS$7&lt;=$K65),(($D65-$O65)/$N65),0))))),(((IF(Data!$C$2&gt;0,(IF(OR(DS$5=Data!$F$2,DS$5=Data!$G$2,(IF(COUNTIF(Data!$A$2:$A$939,DS$7),DS$7=(VLOOKUP(DS$7,Data!$A$2:$A$852,1,FALSE)),0))),"H",IF(AND(DS$7&gt;=$J65,DS$7&lt;=$L65),($D65*$P65/$M65),0))),IF(AND(DS$7&gt;=$J65,DS$7&lt;=$L65),(($D65*$P65)/$M65),0))))))</f>
        <v>H</v>
      </c>
      <c r="DT66" s="37" t="str">
        <f>IF(DT$7&gt;$L65,(((IF(Data!$C$2&gt;0,(IF(OR(DT$5=Data!$F$2,DT$5=Data!$G$2,(IF(COUNTIF(Data!$A$2:$A$939,DT$7),DT$7=(VLOOKUP(DT$7,Data!$A$2:$A$852,1,FALSE)),0))),"H",IF(AND(DT$7&gt;=$J65,DT$7&lt;=$K65),($D65*(1-$P65)/$N65),0))),IF(AND(DT$7&gt;=$J65,DT$7&lt;=$K65),(($D65-$O65)/$N65),0))))),(((IF(Data!$C$2&gt;0,(IF(OR(DT$5=Data!$F$2,DT$5=Data!$G$2,(IF(COUNTIF(Data!$A$2:$A$939,DT$7),DT$7=(VLOOKUP(DT$7,Data!$A$2:$A$852,1,FALSE)),0))),"H",IF(AND(DT$7&gt;=$J65,DT$7&lt;=$L65),($D65*$P65/$M65),0))),IF(AND(DT$7&gt;=$J65,DT$7&lt;=$L65),(($D65*$P65)/$M65),0))))))</f>
        <v>H</v>
      </c>
      <c r="DU66" s="37">
        <f>IF(DU$7&gt;$L65,(((IF(Data!$C$2&gt;0,(IF(OR(DU$5=Data!$F$2,DU$5=Data!$G$2,(IF(COUNTIF(Data!$A$2:$A$939,DU$7),DU$7=(VLOOKUP(DU$7,Data!$A$2:$A$852,1,FALSE)),0))),"H",IF(AND(DU$7&gt;=$J65,DU$7&lt;=$K65),($D65*(1-$P65)/$N65),0))),IF(AND(DU$7&gt;=$J65,DU$7&lt;=$K65),(($D65-$O65)/$N65),0))))),(((IF(Data!$C$2&gt;0,(IF(OR(DU$5=Data!$F$2,DU$5=Data!$G$2,(IF(COUNTIF(Data!$A$2:$A$939,DU$7),DU$7=(VLOOKUP(DU$7,Data!$A$2:$A$852,1,FALSE)),0))),"H",IF(AND(DU$7&gt;=$J65,DU$7&lt;=$L65),($D65*$P65/$M65),0))),IF(AND(DU$7&gt;=$J65,DU$7&lt;=$L65),(($D65*$P65)/$M65),0))))))</f>
        <v>0</v>
      </c>
      <c r="DV66" s="37">
        <f>IF(DV$7&gt;$L65,(((IF(Data!$C$2&gt;0,(IF(OR(DV$5=Data!$F$2,DV$5=Data!$G$2,(IF(COUNTIF(Data!$A$2:$A$939,DV$7),DV$7=(VLOOKUP(DV$7,Data!$A$2:$A$852,1,FALSE)),0))),"H",IF(AND(DV$7&gt;=$J65,DV$7&lt;=$K65),($D65*(1-$P65)/$N65),0))),IF(AND(DV$7&gt;=$J65,DV$7&lt;=$K65),(($D65-$O65)/$N65),0))))),(((IF(Data!$C$2&gt;0,(IF(OR(DV$5=Data!$F$2,DV$5=Data!$G$2,(IF(COUNTIF(Data!$A$2:$A$939,DV$7),DV$7=(VLOOKUP(DV$7,Data!$A$2:$A$852,1,FALSE)),0))),"H",IF(AND(DV$7&gt;=$J65,DV$7&lt;=$L65),($D65*$P65/$M65),0))),IF(AND(DV$7&gt;=$J65,DV$7&lt;=$L65),(($D65*$P65)/$M65),0))))))</f>
        <v>0</v>
      </c>
      <c r="DW66" s="37">
        <f>IF(DW$7&gt;$L65,(((IF(Data!$C$2&gt;0,(IF(OR(DW$5=Data!$F$2,DW$5=Data!$G$2,(IF(COUNTIF(Data!$A$2:$A$939,DW$7),DW$7=(VLOOKUP(DW$7,Data!$A$2:$A$852,1,FALSE)),0))),"H",IF(AND(DW$7&gt;=$J65,DW$7&lt;=$K65),($D65*(1-$P65)/$N65),0))),IF(AND(DW$7&gt;=$J65,DW$7&lt;=$K65),(($D65-$O65)/$N65),0))))),(((IF(Data!$C$2&gt;0,(IF(OR(DW$5=Data!$F$2,DW$5=Data!$G$2,(IF(COUNTIF(Data!$A$2:$A$939,DW$7),DW$7=(VLOOKUP(DW$7,Data!$A$2:$A$852,1,FALSE)),0))),"H",IF(AND(DW$7&gt;=$J65,DW$7&lt;=$L65),($D65*$P65/$M65),0))),IF(AND(DW$7&gt;=$J65,DW$7&lt;=$L65),(($D65*$P65)/$M65),0))))))</f>
        <v>0</v>
      </c>
      <c r="DX66" s="37">
        <f>IF(DX$7&gt;$L65,(((IF(Data!$C$2&gt;0,(IF(OR(DX$5=Data!$F$2,DX$5=Data!$G$2,(IF(COUNTIF(Data!$A$2:$A$939,DX$7),DX$7=(VLOOKUP(DX$7,Data!$A$2:$A$852,1,FALSE)),0))),"H",IF(AND(DX$7&gt;=$J65,DX$7&lt;=$K65),($D65*(1-$P65)/$N65),0))),IF(AND(DX$7&gt;=$J65,DX$7&lt;=$K65),(($D65-$O65)/$N65),0))))),(((IF(Data!$C$2&gt;0,(IF(OR(DX$5=Data!$F$2,DX$5=Data!$G$2,(IF(COUNTIF(Data!$A$2:$A$939,DX$7),DX$7=(VLOOKUP(DX$7,Data!$A$2:$A$852,1,FALSE)),0))),"H",IF(AND(DX$7&gt;=$J65,DX$7&lt;=$L65),($D65*$P65/$M65),0))),IF(AND(DX$7&gt;=$J65,DX$7&lt;=$L65),(($D65*$P65)/$M65),0))))))</f>
        <v>0</v>
      </c>
      <c r="DY66" s="37">
        <f>IF(DY$7&gt;$L65,(((IF(Data!$C$2&gt;0,(IF(OR(DY$5=Data!$F$2,DY$5=Data!$G$2,(IF(COUNTIF(Data!$A$2:$A$939,DY$7),DY$7=(VLOOKUP(DY$7,Data!$A$2:$A$852,1,FALSE)),0))),"H",IF(AND(DY$7&gt;=$J65,DY$7&lt;=$K65),($D65*(1-$P65)/$N65),0))),IF(AND(DY$7&gt;=$J65,DY$7&lt;=$K65),(($D65-$O65)/$N65),0))))),(((IF(Data!$C$2&gt;0,(IF(OR(DY$5=Data!$F$2,DY$5=Data!$G$2,(IF(COUNTIF(Data!$A$2:$A$939,DY$7),DY$7=(VLOOKUP(DY$7,Data!$A$2:$A$852,1,FALSE)),0))),"H",IF(AND(DY$7&gt;=$J65,DY$7&lt;=$L65),($D65*$P65/$M65),0))),IF(AND(DY$7&gt;=$J65,DY$7&lt;=$L65),(($D65*$P65)/$M65),0))))))</f>
        <v>0</v>
      </c>
      <c r="DZ66" s="37" t="str">
        <f>IF(DZ$7&gt;$L65,(((IF(Data!$C$2&gt;0,(IF(OR(DZ$5=Data!$F$2,DZ$5=Data!$G$2,(IF(COUNTIF(Data!$A$2:$A$939,DZ$7),DZ$7=(VLOOKUP(DZ$7,Data!$A$2:$A$852,1,FALSE)),0))),"H",IF(AND(DZ$7&gt;=$J65,DZ$7&lt;=$K65),($D65*(1-$P65)/$N65),0))),IF(AND(DZ$7&gt;=$J65,DZ$7&lt;=$K65),(($D65-$O65)/$N65),0))))),(((IF(Data!$C$2&gt;0,(IF(OR(DZ$5=Data!$F$2,DZ$5=Data!$G$2,(IF(COUNTIF(Data!$A$2:$A$939,DZ$7),DZ$7=(VLOOKUP(DZ$7,Data!$A$2:$A$852,1,FALSE)),0))),"H",IF(AND(DZ$7&gt;=$J65,DZ$7&lt;=$L65),($D65*$P65/$M65),0))),IF(AND(DZ$7&gt;=$J65,DZ$7&lt;=$L65),(($D65*$P65)/$M65),0))))))</f>
        <v>H</v>
      </c>
      <c r="EA66" s="37" t="str">
        <f>IF(EA$7&gt;$L65,(((IF(Data!$C$2&gt;0,(IF(OR(EA$5=Data!$F$2,EA$5=Data!$G$2,(IF(COUNTIF(Data!$A$2:$A$939,EA$7),EA$7=(VLOOKUP(EA$7,Data!$A$2:$A$852,1,FALSE)),0))),"H",IF(AND(EA$7&gt;=$J65,EA$7&lt;=$K65),($D65*(1-$P65)/$N65),0))),IF(AND(EA$7&gt;=$J65,EA$7&lt;=$K65),(($D65-$O65)/$N65),0))))),(((IF(Data!$C$2&gt;0,(IF(OR(EA$5=Data!$F$2,EA$5=Data!$G$2,(IF(COUNTIF(Data!$A$2:$A$939,EA$7),EA$7=(VLOOKUP(EA$7,Data!$A$2:$A$852,1,FALSE)),0))),"H",IF(AND(EA$7&gt;=$J65,EA$7&lt;=$L65),($D65*$P65/$M65),0))),IF(AND(EA$7&gt;=$J65,EA$7&lt;=$L65),(($D65*$P65)/$M65),0))))))</f>
        <v>H</v>
      </c>
      <c r="EB66" s="37">
        <f>IF(EB$7&gt;$L65,(((IF(Data!$C$2&gt;0,(IF(OR(EB$5=Data!$F$2,EB$5=Data!$G$2,(IF(COUNTIF(Data!$A$2:$A$939,EB$7),EB$7=(VLOOKUP(EB$7,Data!$A$2:$A$852,1,FALSE)),0))),"H",IF(AND(EB$7&gt;=$J65,EB$7&lt;=$K65),($D65*(1-$P65)/$N65),0))),IF(AND(EB$7&gt;=$J65,EB$7&lt;=$K65),(($D65-$O65)/$N65),0))))),(((IF(Data!$C$2&gt;0,(IF(OR(EB$5=Data!$F$2,EB$5=Data!$G$2,(IF(COUNTIF(Data!$A$2:$A$939,EB$7),EB$7=(VLOOKUP(EB$7,Data!$A$2:$A$852,1,FALSE)),0))),"H",IF(AND(EB$7&gt;=$J65,EB$7&lt;=$L65),($D65*$P65/$M65),0))),IF(AND(EB$7&gt;=$J65,EB$7&lt;=$L65),(($D65*$P65)/$M65),0))))))</f>
        <v>0</v>
      </c>
      <c r="EC66" s="37">
        <f>IF(EC$7&gt;$L65,(((IF(Data!$C$2&gt;0,(IF(OR(EC$5=Data!$F$2,EC$5=Data!$G$2,(IF(COUNTIF(Data!$A$2:$A$939,EC$7),EC$7=(VLOOKUP(EC$7,Data!$A$2:$A$852,1,FALSE)),0))),"H",IF(AND(EC$7&gt;=$J65,EC$7&lt;=$K65),($D65*(1-$P65)/$N65),0))),IF(AND(EC$7&gt;=$J65,EC$7&lt;=$K65),(($D65-$O65)/$N65),0))))),(((IF(Data!$C$2&gt;0,(IF(OR(EC$5=Data!$F$2,EC$5=Data!$G$2,(IF(COUNTIF(Data!$A$2:$A$939,EC$7),EC$7=(VLOOKUP(EC$7,Data!$A$2:$A$852,1,FALSE)),0))),"H",IF(AND(EC$7&gt;=$J65,EC$7&lt;=$L65),($D65*$P65/$M65),0))),IF(AND(EC$7&gt;=$J65,EC$7&lt;=$L65),(($D65*$P65)/$M65),0))))))</f>
        <v>0</v>
      </c>
      <c r="ED66" s="37">
        <f>IF(ED$7&gt;$L65,(((IF(Data!$C$2&gt;0,(IF(OR(ED$5=Data!$F$2,ED$5=Data!$G$2,(IF(COUNTIF(Data!$A$2:$A$939,ED$7),ED$7=(VLOOKUP(ED$7,Data!$A$2:$A$852,1,FALSE)),0))),"H",IF(AND(ED$7&gt;=$J65,ED$7&lt;=$K65),($D65*(1-$P65)/$N65),0))),IF(AND(ED$7&gt;=$J65,ED$7&lt;=$K65),(($D65-$O65)/$N65),0))))),(((IF(Data!$C$2&gt;0,(IF(OR(ED$5=Data!$F$2,ED$5=Data!$G$2,(IF(COUNTIF(Data!$A$2:$A$939,ED$7),ED$7=(VLOOKUP(ED$7,Data!$A$2:$A$852,1,FALSE)),0))),"H",IF(AND(ED$7&gt;=$J65,ED$7&lt;=$L65),($D65*$P65/$M65),0))),IF(AND(ED$7&gt;=$J65,ED$7&lt;=$L65),(($D65*$P65)/$M65),0))))))</f>
        <v>0</v>
      </c>
      <c r="EE66" s="37">
        <f>IF(EE$7&gt;$L65,(((IF(Data!$C$2&gt;0,(IF(OR(EE$5=Data!$F$2,EE$5=Data!$G$2,(IF(COUNTIF(Data!$A$2:$A$939,EE$7),EE$7=(VLOOKUP(EE$7,Data!$A$2:$A$852,1,FALSE)),0))),"H",IF(AND(EE$7&gt;=$J65,EE$7&lt;=$K65),($D65*(1-$P65)/$N65),0))),IF(AND(EE$7&gt;=$J65,EE$7&lt;=$K65),(($D65-$O65)/$N65),0))))),(((IF(Data!$C$2&gt;0,(IF(OR(EE$5=Data!$F$2,EE$5=Data!$G$2,(IF(COUNTIF(Data!$A$2:$A$939,EE$7),EE$7=(VLOOKUP(EE$7,Data!$A$2:$A$852,1,FALSE)),0))),"H",IF(AND(EE$7&gt;=$J65,EE$7&lt;=$L65),($D65*$P65/$M65),0))),IF(AND(EE$7&gt;=$J65,EE$7&lt;=$L65),(($D65*$P65)/$M65),0))))))</f>
        <v>0</v>
      </c>
      <c r="EF66" s="37">
        <f>IF(EF$7&gt;$L65,(((IF(Data!$C$2&gt;0,(IF(OR(EF$5=Data!$F$2,EF$5=Data!$G$2,(IF(COUNTIF(Data!$A$2:$A$939,EF$7),EF$7=(VLOOKUP(EF$7,Data!$A$2:$A$852,1,FALSE)),0))),"H",IF(AND(EF$7&gt;=$J65,EF$7&lt;=$K65),($D65*(1-$P65)/$N65),0))),IF(AND(EF$7&gt;=$J65,EF$7&lt;=$K65),(($D65-$O65)/$N65),0))))),(((IF(Data!$C$2&gt;0,(IF(OR(EF$5=Data!$F$2,EF$5=Data!$G$2,(IF(COUNTIF(Data!$A$2:$A$939,EF$7),EF$7=(VLOOKUP(EF$7,Data!$A$2:$A$852,1,FALSE)),0))),"H",IF(AND(EF$7&gt;=$J65,EF$7&lt;=$L65),($D65*$P65/$M65),0))),IF(AND(EF$7&gt;=$J65,EF$7&lt;=$L65),(($D65*$P65)/$M65),0))))))</f>
        <v>0</v>
      </c>
      <c r="EG66" s="37" t="str">
        <f>IF(EG$7&gt;$L65,(((IF(Data!$C$2&gt;0,(IF(OR(EG$5=Data!$F$2,EG$5=Data!$G$2,(IF(COUNTIF(Data!$A$2:$A$939,EG$7),EG$7=(VLOOKUP(EG$7,Data!$A$2:$A$852,1,FALSE)),0))),"H",IF(AND(EG$7&gt;=$J65,EG$7&lt;=$K65),($D65*(1-$P65)/$N65),0))),IF(AND(EG$7&gt;=$J65,EG$7&lt;=$K65),(($D65-$O65)/$N65),0))))),(((IF(Data!$C$2&gt;0,(IF(OR(EG$5=Data!$F$2,EG$5=Data!$G$2,(IF(COUNTIF(Data!$A$2:$A$939,EG$7),EG$7=(VLOOKUP(EG$7,Data!$A$2:$A$852,1,FALSE)),0))),"H",IF(AND(EG$7&gt;=$J65,EG$7&lt;=$L65),($D65*$P65/$M65),0))),IF(AND(EG$7&gt;=$J65,EG$7&lt;=$L65),(($D65*$P65)/$M65),0))))))</f>
        <v>H</v>
      </c>
      <c r="EH66" s="37" t="str">
        <f>IF(EH$7&gt;$L65,(((IF(Data!$C$2&gt;0,(IF(OR(EH$5=Data!$F$2,EH$5=Data!$G$2,(IF(COUNTIF(Data!$A$2:$A$939,EH$7),EH$7=(VLOOKUP(EH$7,Data!$A$2:$A$852,1,FALSE)),0))),"H",IF(AND(EH$7&gt;=$J65,EH$7&lt;=$K65),($D65*(1-$P65)/$N65),0))),IF(AND(EH$7&gt;=$J65,EH$7&lt;=$K65),(($D65-$O65)/$N65),0))))),(((IF(Data!$C$2&gt;0,(IF(OR(EH$5=Data!$F$2,EH$5=Data!$G$2,(IF(COUNTIF(Data!$A$2:$A$939,EH$7),EH$7=(VLOOKUP(EH$7,Data!$A$2:$A$852,1,FALSE)),0))),"H",IF(AND(EH$7&gt;=$J65,EH$7&lt;=$L65),($D65*$P65/$M65),0))),IF(AND(EH$7&gt;=$J65,EH$7&lt;=$L65),(($D65*$P65)/$M65),0))))))</f>
        <v>H</v>
      </c>
      <c r="EI66" s="37">
        <f>IF(EI$7&gt;$L65,(((IF(Data!$C$2&gt;0,(IF(OR(EI$5=Data!$F$2,EI$5=Data!$G$2,(IF(COUNTIF(Data!$A$2:$A$939,EI$7),EI$7=(VLOOKUP(EI$7,Data!$A$2:$A$852,1,FALSE)),0))),"H",IF(AND(EI$7&gt;=$J65,EI$7&lt;=$K65),($D65*(1-$P65)/$N65),0))),IF(AND(EI$7&gt;=$J65,EI$7&lt;=$K65),(($D65-$O65)/$N65),0))))),(((IF(Data!$C$2&gt;0,(IF(OR(EI$5=Data!$F$2,EI$5=Data!$G$2,(IF(COUNTIF(Data!$A$2:$A$939,EI$7),EI$7=(VLOOKUP(EI$7,Data!$A$2:$A$852,1,FALSE)),0))),"H",IF(AND(EI$7&gt;=$J65,EI$7&lt;=$L65),($D65*$P65/$M65),0))),IF(AND(EI$7&gt;=$J65,EI$7&lt;=$L65),(($D65*$P65)/$M65),0))))))</f>
        <v>0</v>
      </c>
      <c r="EJ66" s="37">
        <f>IF(EJ$7&gt;$L65,(((IF(Data!$C$2&gt;0,(IF(OR(EJ$5=Data!$F$2,EJ$5=Data!$G$2,(IF(COUNTIF(Data!$A$2:$A$939,EJ$7),EJ$7=(VLOOKUP(EJ$7,Data!$A$2:$A$852,1,FALSE)),0))),"H",IF(AND(EJ$7&gt;=$J65,EJ$7&lt;=$K65),($D65*(1-$P65)/$N65),0))),IF(AND(EJ$7&gt;=$J65,EJ$7&lt;=$K65),(($D65-$O65)/$N65),0))))),(((IF(Data!$C$2&gt;0,(IF(OR(EJ$5=Data!$F$2,EJ$5=Data!$G$2,(IF(COUNTIF(Data!$A$2:$A$939,EJ$7),EJ$7=(VLOOKUP(EJ$7,Data!$A$2:$A$852,1,FALSE)),0))),"H",IF(AND(EJ$7&gt;=$J65,EJ$7&lt;=$L65),($D65*$P65/$M65),0))),IF(AND(EJ$7&gt;=$J65,EJ$7&lt;=$L65),(($D65*$P65)/$M65),0))))))</f>
        <v>0</v>
      </c>
      <c r="EK66" s="37">
        <f>IF(EK$7&gt;$L65,(((IF(Data!$C$2&gt;0,(IF(OR(EK$5=Data!$F$2,EK$5=Data!$G$2,(IF(COUNTIF(Data!$A$2:$A$939,EK$7),EK$7=(VLOOKUP(EK$7,Data!$A$2:$A$852,1,FALSE)),0))),"H",IF(AND(EK$7&gt;=$J65,EK$7&lt;=$K65),($D65*(1-$P65)/$N65),0))),IF(AND(EK$7&gt;=$J65,EK$7&lt;=$K65),(($D65-$O65)/$N65),0))))),(((IF(Data!$C$2&gt;0,(IF(OR(EK$5=Data!$F$2,EK$5=Data!$G$2,(IF(COUNTIF(Data!$A$2:$A$939,EK$7),EK$7=(VLOOKUP(EK$7,Data!$A$2:$A$852,1,FALSE)),0))),"H",IF(AND(EK$7&gt;=$J65,EK$7&lt;=$L65),($D65*$P65/$M65),0))),IF(AND(EK$7&gt;=$J65,EK$7&lt;=$L65),(($D65*$P65)/$M65),0))))))</f>
        <v>0</v>
      </c>
      <c r="EL66" s="37">
        <f>IF(EL$7&gt;$L65,(((IF(Data!$C$2&gt;0,(IF(OR(EL$5=Data!$F$2,EL$5=Data!$G$2,(IF(COUNTIF(Data!$A$2:$A$939,EL$7),EL$7=(VLOOKUP(EL$7,Data!$A$2:$A$852,1,FALSE)),0))),"H",IF(AND(EL$7&gt;=$J65,EL$7&lt;=$K65),($D65*(1-$P65)/$N65),0))),IF(AND(EL$7&gt;=$J65,EL$7&lt;=$K65),(($D65-$O65)/$N65),0))))),(((IF(Data!$C$2&gt;0,(IF(OR(EL$5=Data!$F$2,EL$5=Data!$G$2,(IF(COUNTIF(Data!$A$2:$A$939,EL$7),EL$7=(VLOOKUP(EL$7,Data!$A$2:$A$852,1,FALSE)),0))),"H",IF(AND(EL$7&gt;=$J65,EL$7&lt;=$L65),($D65*$P65/$M65),0))),IF(AND(EL$7&gt;=$J65,EL$7&lt;=$L65),(($D65*$P65)/$M65),0))))))</f>
        <v>0</v>
      </c>
      <c r="EM66" s="37">
        <f>IF(EM$7&gt;$L65,(((IF(Data!$C$2&gt;0,(IF(OR(EM$5=Data!$F$2,EM$5=Data!$G$2,(IF(COUNTIF(Data!$A$2:$A$939,EM$7),EM$7=(VLOOKUP(EM$7,Data!$A$2:$A$852,1,FALSE)),0))),"H",IF(AND(EM$7&gt;=$J65,EM$7&lt;=$K65),($D65*(1-$P65)/$N65),0))),IF(AND(EM$7&gt;=$J65,EM$7&lt;=$K65),(($D65-$O65)/$N65),0))))),(((IF(Data!$C$2&gt;0,(IF(OR(EM$5=Data!$F$2,EM$5=Data!$G$2,(IF(COUNTIF(Data!$A$2:$A$939,EM$7),EM$7=(VLOOKUP(EM$7,Data!$A$2:$A$852,1,FALSE)),0))),"H",IF(AND(EM$7&gt;=$J65,EM$7&lt;=$L65),($D65*$P65/$M65),0))),IF(AND(EM$7&gt;=$J65,EM$7&lt;=$L65),(($D65*$P65)/$M65),0))))))</f>
        <v>0</v>
      </c>
      <c r="EN66" s="37" t="str">
        <f>IF(EN$7&gt;$L65,(((IF(Data!$C$2&gt;0,(IF(OR(EN$5=Data!$F$2,EN$5=Data!$G$2,(IF(COUNTIF(Data!$A$2:$A$939,EN$7),EN$7=(VLOOKUP(EN$7,Data!$A$2:$A$852,1,FALSE)),0))),"H",IF(AND(EN$7&gt;=$J65,EN$7&lt;=$K65),($D65*(1-$P65)/$N65),0))),IF(AND(EN$7&gt;=$J65,EN$7&lt;=$K65),(($D65-$O65)/$N65),0))))),(((IF(Data!$C$2&gt;0,(IF(OR(EN$5=Data!$F$2,EN$5=Data!$G$2,(IF(COUNTIF(Data!$A$2:$A$939,EN$7),EN$7=(VLOOKUP(EN$7,Data!$A$2:$A$852,1,FALSE)),0))),"H",IF(AND(EN$7&gt;=$J65,EN$7&lt;=$L65),($D65*$P65/$M65),0))),IF(AND(EN$7&gt;=$J65,EN$7&lt;=$L65),(($D65*$P65)/$M65),0))))))</f>
        <v>H</v>
      </c>
      <c r="EO66" s="38" t="str">
        <f>IF(EO$7&gt;$L65,(((IF(Data!$C$2&gt;0,(IF(OR(EO$5=Data!$F$2,EO$5=Data!$G$2,(IF(COUNTIF(Data!$A$2:$A$939,EO$7),EO$7=(VLOOKUP(EO$7,Data!$A$2:$A$852,1,FALSE)),0))),"H",IF(AND(EO$7&gt;=$J65,EO$7&lt;=$K65),($D65*(1-$P65)/$N65),0))),IF(AND(EO$7&gt;=$J65,EO$7&lt;=$K65),(($D65-$O65)/$N65),0))))),(((IF(Data!$C$2&gt;0,(IF(OR(EO$5=Data!$F$2,EO$5=Data!$G$2,(IF(COUNTIF(Data!$A$2:$A$939,EO$7),EO$7=(VLOOKUP(EO$7,Data!$A$2:$A$852,1,FALSE)),0))),"H",IF(AND(EO$7&gt;=$J65,EO$7&lt;=$L65),($D65*$P65/$M65),0))),IF(AND(EO$7&gt;=$J65,EO$7&lt;=$L65),(($D65*$P65)/$M65),0))))))</f>
        <v>H</v>
      </c>
      <c r="EP66" s="8" t="s">
        <v>48</v>
      </c>
      <c r="EQ66" s="18">
        <f>SUM(T66:EO66)-D65</f>
        <v>0</v>
      </c>
    </row>
    <row r="67" spans="1:147" ht="30" customHeight="1" thickTop="1">
      <c r="A67" s="370"/>
      <c r="B67" s="368"/>
      <c r="C67" s="368"/>
      <c r="D67" s="346"/>
      <c r="E67" s="350"/>
      <c r="F67" s="350"/>
      <c r="G67" s="348">
        <f>IF(F67&gt;0,(IF(E67&gt;0,IF(Data!$C$2&gt;0,((NETWORKDAYS.INTL(E67,F67,Data!$C$2,Data!$A$2:$A$1242))),((F67-E67)+1)),0)),0)</f>
        <v>0</v>
      </c>
      <c r="H67" s="346">
        <f>I67*D67</f>
        <v>0</v>
      </c>
      <c r="I67" s="362">
        <f>IF(G67&gt;0,((IF(AND(E67&lt;=$EJ$3,F67&gt;=$EJ$3),(IF(Data!$C$2&gt;0,NETWORKDAYS.INTL(E67,$EJ$3,Data!$C$2,Data!$A$2:$A$1231),$EJ$3-E67)),IF(F67&lt;=$EJ$3,G67,0)))/G67),0)</f>
        <v>0</v>
      </c>
      <c r="J67" s="350"/>
      <c r="K67" s="350">
        <f>IF(AND(P67&lt;1,P67&gt;0,J67&gt;0),ROUND((((1-P67)*(F67-E67)+$EJ$3)),0),0)</f>
        <v>0</v>
      </c>
      <c r="L67" s="350">
        <f>IF(K67&gt;=$EJ$3,$EJ$3,K67)</f>
        <v>0</v>
      </c>
      <c r="M67" s="348">
        <f>IF(L67&gt;0,(IF(J67&gt;0,IF(Data!$C$2&gt;0,((NETWORKDAYS.INTL(J67,L67,Data!$C$2,Data!$A$2:$A$1242))),((L67-J67)+1)),0)),0)</f>
        <v>0</v>
      </c>
      <c r="N67" s="348">
        <f>IF(P67=1,0,IF(L67&gt;0,(IF(J67&gt;0,IF(Data!$C$2&gt;0,(((NETWORKDAYS.INTL($EJ$3,K67,Data!$C$2,Data!$A$2:$A$1242)))-1),((-$EJ$3+K67))),0)),0))</f>
        <v>0</v>
      </c>
      <c r="O67" s="346">
        <f>P67*D67</f>
        <v>0</v>
      </c>
      <c r="P67" s="362"/>
      <c r="Q67" s="344">
        <f>IF(K67&gt;0,F67-K67,0)</f>
        <v>0</v>
      </c>
      <c r="R67" s="346">
        <f>IF(K67&gt;0,O67-H67,0)</f>
        <v>0</v>
      </c>
      <c r="S67" s="341">
        <f>IF(P67&gt;0,P67-I67,0)</f>
        <v>0</v>
      </c>
      <c r="T67" s="33">
        <f>IF(Data!$C$2&gt;0,(IF(OR(T$5=Data!$F$2,T$5=Data!$G$2,(IF(COUNTIF(Data!$A$2:$A$939,T$7),T$7=(VLOOKUP(T$7,Data!$A$2:$A$852,1,FALSE)),0))),"H",IF(AND(T$7&gt;=$E67,T$7&lt;=$F67),($D67/$G67),0))),IF(AND(T$7&gt;=$E67,T$7&lt;=$F67),($D67/$G67),0))</f>
        <v>0</v>
      </c>
      <c r="U67" s="34">
        <f>IF(Data!$C$2&gt;0,(IF(OR(U$5=Data!$F$2,U$5=Data!$G$2,(IF(COUNTIF(Data!$A$2:$A$939,U$7),U$7=(VLOOKUP(U$7,Data!$A$2:$A$852,1,FALSE)),0))),"H",IF(AND(U$7&gt;=$E67,U$7&lt;=$F67),($D67/$G67),0))),IF(AND(U$7&gt;=$E67,U$7&lt;=$F67),($D67/$G67),0))</f>
        <v>0</v>
      </c>
      <c r="V67" s="34">
        <f>IF(Data!$C$2&gt;0,(IF(OR(V$5=Data!$F$2,V$5=Data!$G$2,(IF(COUNTIF(Data!$A$2:$A$939,V$7),V$7=(VLOOKUP(V$7,Data!$A$2:$A$852,1,FALSE)),0))),"H",IF(AND(V$7&gt;=$E67,V$7&lt;=$F67),($D67/$G67),0))),IF(AND(V$7&gt;=$E67,V$7&lt;=$F67),($D67/$G67),0))</f>
        <v>0</v>
      </c>
      <c r="W67" s="34">
        <f>IF(Data!$C$2&gt;0,(IF(OR(W$5=Data!$F$2,W$5=Data!$G$2,(IF(COUNTIF(Data!$A$2:$A$939,W$7),W$7=(VLOOKUP(W$7,Data!$A$2:$A$852,1,FALSE)),0))),"H",IF(AND(W$7&gt;=$E67,W$7&lt;=$F67),($D67/$G67),0))),IF(AND(W$7&gt;=$E67,W$7&lt;=$F67),($D67/$G67),0))</f>
        <v>0</v>
      </c>
      <c r="X67" s="34">
        <f>IF(Data!$C$2&gt;0,(IF(OR(X$5=Data!$F$2,X$5=Data!$G$2,(IF(COUNTIF(Data!$A$2:$A$939,X$7),X$7=(VLOOKUP(X$7,Data!$A$2:$A$852,1,FALSE)),0))),"H",IF(AND(X$7&gt;=$E67,X$7&lt;=$F67),($D67/$G67),0))),IF(AND(X$7&gt;=$E67,X$7&lt;=$F67),($D67/$G67),0))</f>
        <v>0</v>
      </c>
      <c r="Y67" s="34" t="str">
        <f>IF(Data!$C$2&gt;0,(IF(OR(Y$5=Data!$F$2,Y$5=Data!$G$2,(IF(COUNTIF(Data!$A$2:$A$939,Y$7),Y$7=(VLOOKUP(Y$7,Data!$A$2:$A$852,1,FALSE)),0))),"H",IF(AND(Y$7&gt;=$E67,Y$7&lt;=$F67),($D67/$G67),0))),IF(AND(Y$7&gt;=$E67,Y$7&lt;=$F67),($D67/$G67),0))</f>
        <v>H</v>
      </c>
      <c r="Z67" s="34" t="str">
        <f>IF(Data!$C$2&gt;0,(IF(OR(Z$5=Data!$F$2,Z$5=Data!$G$2,(IF(COUNTIF(Data!$A$2:$A$939,Z$7),Z$7=(VLOOKUP(Z$7,Data!$A$2:$A$852,1,FALSE)),0))),"H",IF(AND(Z$7&gt;=$E67,Z$7&lt;=$F67),($D67/$G67),0))),IF(AND(Z$7&gt;=$E67,Z$7&lt;=$F67),($D67/$G67),0))</f>
        <v>H</v>
      </c>
      <c r="AA67" s="34">
        <f>IF(Data!$C$2&gt;0,(IF(OR(AA$5=Data!$F$2,AA$5=Data!$G$2,(IF(COUNTIF(Data!$A$2:$A$939,AA$7),AA$7=(VLOOKUP(AA$7,Data!$A$2:$A$852,1,FALSE)),0))),"H",IF(AND(AA$7&gt;=$E67,AA$7&lt;=$F67),($D67/$G67),0))),IF(AND(AA$7&gt;=$E67,AA$7&lt;=$F67),($D67/$G67),0))</f>
        <v>0</v>
      </c>
      <c r="AB67" s="34">
        <f>IF(Data!$C$2&gt;0,(IF(OR(AB$5=Data!$F$2,AB$5=Data!$G$2,(IF(COUNTIF(Data!$A$2:$A$939,AB$7),AB$7=(VLOOKUP(AB$7,Data!$A$2:$A$852,1,FALSE)),0))),"H",IF(AND(AB$7&gt;=$E67,AB$7&lt;=$F67),($D67/$G67),0))),IF(AND(AB$7&gt;=$E67,AB$7&lt;=$F67),($D67/$G67),0))</f>
        <v>0</v>
      </c>
      <c r="AC67" s="34">
        <f>IF(Data!$C$2&gt;0,(IF(OR(AC$5=Data!$F$2,AC$5=Data!$G$2,(IF(COUNTIF(Data!$A$2:$A$939,AC$7),AC$7=(VLOOKUP(AC$7,Data!$A$2:$A$852,1,FALSE)),0))),"H",IF(AND(AC$7&gt;=$E67,AC$7&lt;=$F67),($D67/$G67),0))),IF(AND(AC$7&gt;=$E67,AC$7&lt;=$F67),($D67/$G67),0))</f>
        <v>0</v>
      </c>
      <c r="AD67" s="34">
        <f>IF(Data!$C$2&gt;0,(IF(OR(AD$5=Data!$F$2,AD$5=Data!$G$2,(IF(COUNTIF(Data!$A$2:$A$939,AD$7),AD$7=(VLOOKUP(AD$7,Data!$A$2:$A$852,1,FALSE)),0))),"H",IF(AND(AD$7&gt;=$E67,AD$7&lt;=$F67),($D67/$G67),0))),IF(AND(AD$7&gt;=$E67,AD$7&lt;=$F67),($D67/$G67),0))</f>
        <v>0</v>
      </c>
      <c r="AE67" s="34">
        <f>IF(Data!$C$2&gt;0,(IF(OR(AE$5=Data!$F$2,AE$5=Data!$G$2,(IF(COUNTIF(Data!$A$2:$A$939,AE$7),AE$7=(VLOOKUP(AE$7,Data!$A$2:$A$852,1,FALSE)),0))),"H",IF(AND(AE$7&gt;=$E67,AE$7&lt;=$F67),($D67/$G67),0))),IF(AND(AE$7&gt;=$E67,AE$7&lt;=$F67),($D67/$G67),0))</f>
        <v>0</v>
      </c>
      <c r="AF67" s="34" t="str">
        <f>IF(Data!$C$2&gt;0,(IF(OR(AF$5=Data!$F$2,AF$5=Data!$G$2,(IF(COUNTIF(Data!$A$2:$A$939,AF$7),AF$7=(VLOOKUP(AF$7,Data!$A$2:$A$852,1,FALSE)),0))),"H",IF(AND(AF$7&gt;=$E67,AF$7&lt;=$F67),($D67/$G67),0))),IF(AND(AF$7&gt;=$E67,AF$7&lt;=$F67),($D67/$G67),0))</f>
        <v>H</v>
      </c>
      <c r="AG67" s="34" t="str">
        <f>IF(Data!$C$2&gt;0,(IF(OR(AG$5=Data!$F$2,AG$5=Data!$G$2,(IF(COUNTIF(Data!$A$2:$A$939,AG$7),AG$7=(VLOOKUP(AG$7,Data!$A$2:$A$852,1,FALSE)),0))),"H",IF(AND(AG$7&gt;=$E67,AG$7&lt;=$F67),($D67/$G67),0))),IF(AND(AG$7&gt;=$E67,AG$7&lt;=$F67),($D67/$G67),0))</f>
        <v>H</v>
      </c>
      <c r="AH67" s="34">
        <f>IF(Data!$C$2&gt;0,(IF(OR(AH$5=Data!$F$2,AH$5=Data!$G$2,(IF(COUNTIF(Data!$A$2:$A$939,AH$7),AH$7=(VLOOKUP(AH$7,Data!$A$2:$A$852,1,FALSE)),0))),"H",IF(AND(AH$7&gt;=$E67,AH$7&lt;=$F67),($D67/$G67),0))),IF(AND(AH$7&gt;=$E67,AH$7&lt;=$F67),($D67/$G67),0))</f>
        <v>0</v>
      </c>
      <c r="AI67" s="34">
        <f>IF(Data!$C$2&gt;0,(IF(OR(AI$5=Data!$F$2,AI$5=Data!$G$2,(IF(COUNTIF(Data!$A$2:$A$939,AI$7),AI$7=(VLOOKUP(AI$7,Data!$A$2:$A$852,1,FALSE)),0))),"H",IF(AND(AI$7&gt;=$E67,AI$7&lt;=$F67),($D67/$G67),0))),IF(AND(AI$7&gt;=$E67,AI$7&lt;=$F67),($D67/$G67),0))</f>
        <v>0</v>
      </c>
      <c r="AJ67" s="34">
        <f>IF(Data!$C$2&gt;0,(IF(OR(AJ$5=Data!$F$2,AJ$5=Data!$G$2,(IF(COUNTIF(Data!$A$2:$A$939,AJ$7),AJ$7=(VLOOKUP(AJ$7,Data!$A$2:$A$852,1,FALSE)),0))),"H",IF(AND(AJ$7&gt;=$E67,AJ$7&lt;=$F67),($D67/$G67),0))),IF(AND(AJ$7&gt;=$E67,AJ$7&lt;=$F67),($D67/$G67),0))</f>
        <v>0</v>
      </c>
      <c r="AK67" s="34">
        <f>IF(Data!$C$2&gt;0,(IF(OR(AK$5=Data!$F$2,AK$5=Data!$G$2,(IF(COUNTIF(Data!$A$2:$A$939,AK$7),AK$7=(VLOOKUP(AK$7,Data!$A$2:$A$852,1,FALSE)),0))),"H",IF(AND(AK$7&gt;=$E67,AK$7&lt;=$F67),($D67/$G67),0))),IF(AND(AK$7&gt;=$E67,AK$7&lt;=$F67),($D67/$G67),0))</f>
        <v>0</v>
      </c>
      <c r="AL67" s="34">
        <f>IF(Data!$C$2&gt;0,(IF(OR(AL$5=Data!$F$2,AL$5=Data!$G$2,(IF(COUNTIF(Data!$A$2:$A$939,AL$7),AL$7=(VLOOKUP(AL$7,Data!$A$2:$A$852,1,FALSE)),0))),"H",IF(AND(AL$7&gt;=$E67,AL$7&lt;=$F67),($D67/$G67),0))),IF(AND(AL$7&gt;=$E67,AL$7&lt;=$F67),($D67/$G67),0))</f>
        <v>0</v>
      </c>
      <c r="AM67" s="34" t="str">
        <f>IF(Data!$C$2&gt;0,(IF(OR(AM$5=Data!$F$2,AM$5=Data!$G$2,(IF(COUNTIF(Data!$A$2:$A$939,AM$7),AM$7=(VLOOKUP(AM$7,Data!$A$2:$A$852,1,FALSE)),0))),"H",IF(AND(AM$7&gt;=$E67,AM$7&lt;=$F67),($D67/$G67),0))),IF(AND(AM$7&gt;=$E67,AM$7&lt;=$F67),($D67/$G67),0))</f>
        <v>H</v>
      </c>
      <c r="AN67" s="34" t="str">
        <f>IF(Data!$C$2&gt;0,(IF(OR(AN$5=Data!$F$2,AN$5=Data!$G$2,(IF(COUNTIF(Data!$A$2:$A$939,AN$7),AN$7=(VLOOKUP(AN$7,Data!$A$2:$A$852,1,FALSE)),0))),"H",IF(AND(AN$7&gt;=$E67,AN$7&lt;=$F67),($D67/$G67),0))),IF(AND(AN$7&gt;=$E67,AN$7&lt;=$F67),($D67/$G67),0))</f>
        <v>H</v>
      </c>
      <c r="AO67" s="34">
        <f>IF(Data!$C$2&gt;0,(IF(OR(AO$5=Data!$F$2,AO$5=Data!$G$2,(IF(COUNTIF(Data!$A$2:$A$939,AO$7),AO$7=(VLOOKUP(AO$7,Data!$A$2:$A$852,1,FALSE)),0))),"H",IF(AND(AO$7&gt;=$E67,AO$7&lt;=$F67),($D67/$G67),0))),IF(AND(AO$7&gt;=$E67,AO$7&lt;=$F67),($D67/$G67),0))</f>
        <v>0</v>
      </c>
      <c r="AP67" s="34">
        <f>IF(Data!$C$2&gt;0,(IF(OR(AP$5=Data!$F$2,AP$5=Data!$G$2,(IF(COUNTIF(Data!$A$2:$A$939,AP$7),AP$7=(VLOOKUP(AP$7,Data!$A$2:$A$852,1,FALSE)),0))),"H",IF(AND(AP$7&gt;=$E67,AP$7&lt;=$F67),($D67/$G67),0))),IF(AND(AP$7&gt;=$E67,AP$7&lt;=$F67),($D67/$G67),0))</f>
        <v>0</v>
      </c>
      <c r="AQ67" s="34">
        <f>IF(Data!$C$2&gt;0,(IF(OR(AQ$5=Data!$F$2,AQ$5=Data!$G$2,(IF(COUNTIF(Data!$A$2:$A$939,AQ$7),AQ$7=(VLOOKUP(AQ$7,Data!$A$2:$A$852,1,FALSE)),0))),"H",IF(AND(AQ$7&gt;=$E67,AQ$7&lt;=$F67),($D67/$G67),0))),IF(AND(AQ$7&gt;=$E67,AQ$7&lt;=$F67),($D67/$G67),0))</f>
        <v>0</v>
      </c>
      <c r="AR67" s="34">
        <f>IF(Data!$C$2&gt;0,(IF(OR(AR$5=Data!$F$2,AR$5=Data!$G$2,(IF(COUNTIF(Data!$A$2:$A$939,AR$7),AR$7=(VLOOKUP(AR$7,Data!$A$2:$A$852,1,FALSE)),0))),"H",IF(AND(AR$7&gt;=$E67,AR$7&lt;=$F67),($D67/$G67),0))),IF(AND(AR$7&gt;=$E67,AR$7&lt;=$F67),($D67/$G67),0))</f>
        <v>0</v>
      </c>
      <c r="AS67" s="34">
        <f>IF(Data!$C$2&gt;0,(IF(OR(AS$5=Data!$F$2,AS$5=Data!$G$2,(IF(COUNTIF(Data!$A$2:$A$939,AS$7),AS$7=(VLOOKUP(AS$7,Data!$A$2:$A$852,1,FALSE)),0))),"H",IF(AND(AS$7&gt;=$E67,AS$7&lt;=$F67),($D67/$G67),0))),IF(AND(AS$7&gt;=$E67,AS$7&lt;=$F67),($D67/$G67),0))</f>
        <v>0</v>
      </c>
      <c r="AT67" s="34" t="str">
        <f>IF(Data!$C$2&gt;0,(IF(OR(AT$5=Data!$F$2,AT$5=Data!$G$2,(IF(COUNTIF(Data!$A$2:$A$939,AT$7),AT$7=(VLOOKUP(AT$7,Data!$A$2:$A$852,1,FALSE)),0))),"H",IF(AND(AT$7&gt;=$E67,AT$7&lt;=$F67),($D67/$G67),0))),IF(AND(AT$7&gt;=$E67,AT$7&lt;=$F67),($D67/$G67),0))</f>
        <v>H</v>
      </c>
      <c r="AU67" s="34" t="str">
        <f>IF(Data!$C$2&gt;0,(IF(OR(AU$5=Data!$F$2,AU$5=Data!$G$2,(IF(COUNTIF(Data!$A$2:$A$939,AU$7),AU$7=(VLOOKUP(AU$7,Data!$A$2:$A$852,1,FALSE)),0))),"H",IF(AND(AU$7&gt;=$E67,AU$7&lt;=$F67),($D67/$G67),0))),IF(AND(AU$7&gt;=$E67,AU$7&lt;=$F67),($D67/$G67),0))</f>
        <v>H</v>
      </c>
      <c r="AV67" s="34">
        <f>IF(Data!$C$2&gt;0,(IF(OR(AV$5=Data!$F$2,AV$5=Data!$G$2,(IF(COUNTIF(Data!$A$2:$A$939,AV$7),AV$7=(VLOOKUP(AV$7,Data!$A$2:$A$852,1,FALSE)),0))),"H",IF(AND(AV$7&gt;=$E67,AV$7&lt;=$F67),($D67/$G67),0))),IF(AND(AV$7&gt;=$E67,AV$7&lt;=$F67),($D67/$G67),0))</f>
        <v>0</v>
      </c>
      <c r="AW67" s="34">
        <f>IF(Data!$C$2&gt;0,(IF(OR(AW$5=Data!$F$2,AW$5=Data!$G$2,(IF(COUNTIF(Data!$A$2:$A$939,AW$7),AW$7=(VLOOKUP(AW$7,Data!$A$2:$A$852,1,FALSE)),0))),"H",IF(AND(AW$7&gt;=$E67,AW$7&lt;=$F67),($D67/$G67),0))),IF(AND(AW$7&gt;=$E67,AW$7&lt;=$F67),($D67/$G67),0))</f>
        <v>0</v>
      </c>
      <c r="AX67" s="34">
        <f>IF(Data!$C$2&gt;0,(IF(OR(AX$5=Data!$F$2,AX$5=Data!$G$2,(IF(COUNTIF(Data!$A$2:$A$939,AX$7),AX$7=(VLOOKUP(AX$7,Data!$A$2:$A$852,1,FALSE)),0))),"H",IF(AND(AX$7&gt;=$E67,AX$7&lt;=$F67),($D67/$G67),0))),IF(AND(AX$7&gt;=$E67,AX$7&lt;=$F67),($D67/$G67),0))</f>
        <v>0</v>
      </c>
      <c r="AY67" s="34">
        <f>IF(Data!$C$2&gt;0,(IF(OR(AY$5=Data!$F$2,AY$5=Data!$G$2,(IF(COUNTIF(Data!$A$2:$A$939,AY$7),AY$7=(VLOOKUP(AY$7,Data!$A$2:$A$852,1,FALSE)),0))),"H",IF(AND(AY$7&gt;=$E67,AY$7&lt;=$F67),($D67/$G67),0))),IF(AND(AY$7&gt;=$E67,AY$7&lt;=$F67),($D67/$G67),0))</f>
        <v>0</v>
      </c>
      <c r="AZ67" s="34">
        <f>IF(Data!$C$2&gt;0,(IF(OR(AZ$5=Data!$F$2,AZ$5=Data!$G$2,(IF(COUNTIF(Data!$A$2:$A$939,AZ$7),AZ$7=(VLOOKUP(AZ$7,Data!$A$2:$A$852,1,FALSE)),0))),"H",IF(AND(AZ$7&gt;=$E67,AZ$7&lt;=$F67),($D67/$G67),0))),IF(AND(AZ$7&gt;=$E67,AZ$7&lt;=$F67),($D67/$G67),0))</f>
        <v>0</v>
      </c>
      <c r="BA67" s="34" t="str">
        <f>IF(Data!$C$2&gt;0,(IF(OR(BA$5=Data!$F$2,BA$5=Data!$G$2,(IF(COUNTIF(Data!$A$2:$A$939,BA$7),BA$7=(VLOOKUP(BA$7,Data!$A$2:$A$852,1,FALSE)),0))),"H",IF(AND(BA$7&gt;=$E67,BA$7&lt;=$F67),($D67/$G67),0))),IF(AND(BA$7&gt;=$E67,BA$7&lt;=$F67),($D67/$G67),0))</f>
        <v>H</v>
      </c>
      <c r="BB67" s="34" t="str">
        <f>IF(Data!$C$2&gt;0,(IF(OR(BB$5=Data!$F$2,BB$5=Data!$G$2,(IF(COUNTIF(Data!$A$2:$A$939,BB$7),BB$7=(VLOOKUP(BB$7,Data!$A$2:$A$852,1,FALSE)),0))),"H",IF(AND(BB$7&gt;=$E67,BB$7&lt;=$F67),($D67/$G67),0))),IF(AND(BB$7&gt;=$E67,BB$7&lt;=$F67),($D67/$G67),0))</f>
        <v>H</v>
      </c>
      <c r="BC67" s="34">
        <f>IF(Data!$C$2&gt;0,(IF(OR(BC$5=Data!$F$2,BC$5=Data!$G$2,(IF(COUNTIF(Data!$A$2:$A$939,BC$7),BC$7=(VLOOKUP(BC$7,Data!$A$2:$A$852,1,FALSE)),0))),"H",IF(AND(BC$7&gt;=$E67,BC$7&lt;=$F67),($D67/$G67),0))),IF(AND(BC$7&gt;=$E67,BC$7&lt;=$F67),($D67/$G67),0))</f>
        <v>0</v>
      </c>
      <c r="BD67" s="34">
        <f>IF(Data!$C$2&gt;0,(IF(OR(BD$5=Data!$F$2,BD$5=Data!$G$2,(IF(COUNTIF(Data!$A$2:$A$939,BD$7),BD$7=(VLOOKUP(BD$7,Data!$A$2:$A$852,1,FALSE)),0))),"H",IF(AND(BD$7&gt;=$E67,BD$7&lt;=$F67),($D67/$G67),0))),IF(AND(BD$7&gt;=$E67,BD$7&lt;=$F67),($D67/$G67),0))</f>
        <v>0</v>
      </c>
      <c r="BE67" s="34">
        <f>IF(Data!$C$2&gt;0,(IF(OR(BE$5=Data!$F$2,BE$5=Data!$G$2,(IF(COUNTIF(Data!$A$2:$A$939,BE$7),BE$7=(VLOOKUP(BE$7,Data!$A$2:$A$852,1,FALSE)),0))),"H",IF(AND(BE$7&gt;=$E67,BE$7&lt;=$F67),($D67/$G67),0))),IF(AND(BE$7&gt;=$E67,BE$7&lt;=$F67),($D67/$G67),0))</f>
        <v>0</v>
      </c>
      <c r="BF67" s="34">
        <f>IF(Data!$C$2&gt;0,(IF(OR(BF$5=Data!$F$2,BF$5=Data!$G$2,(IF(COUNTIF(Data!$A$2:$A$939,BF$7),BF$7=(VLOOKUP(BF$7,Data!$A$2:$A$852,1,FALSE)),0))),"H",IF(AND(BF$7&gt;=$E67,BF$7&lt;=$F67),($D67/$G67),0))),IF(AND(BF$7&gt;=$E67,BF$7&lt;=$F67),($D67/$G67),0))</f>
        <v>0</v>
      </c>
      <c r="BG67" s="34">
        <f>IF(Data!$C$2&gt;0,(IF(OR(BG$5=Data!$F$2,BG$5=Data!$G$2,(IF(COUNTIF(Data!$A$2:$A$939,BG$7),BG$7=(VLOOKUP(BG$7,Data!$A$2:$A$852,1,FALSE)),0))),"H",IF(AND(BG$7&gt;=$E67,BG$7&lt;=$F67),($D67/$G67),0))),IF(AND(BG$7&gt;=$E67,BG$7&lt;=$F67),($D67/$G67),0))</f>
        <v>0</v>
      </c>
      <c r="BH67" s="34" t="str">
        <f>IF(Data!$C$2&gt;0,(IF(OR(BH$5=Data!$F$2,BH$5=Data!$G$2,(IF(COUNTIF(Data!$A$2:$A$939,BH$7),BH$7=(VLOOKUP(BH$7,Data!$A$2:$A$852,1,FALSE)),0))),"H",IF(AND(BH$7&gt;=$E67,BH$7&lt;=$F67),($D67/$G67),0))),IF(AND(BH$7&gt;=$E67,BH$7&lt;=$F67),($D67/$G67),0))</f>
        <v>H</v>
      </c>
      <c r="BI67" s="34" t="str">
        <f>IF(Data!$C$2&gt;0,(IF(OR(BI$5=Data!$F$2,BI$5=Data!$G$2,(IF(COUNTIF(Data!$A$2:$A$939,BI$7),BI$7=(VLOOKUP(BI$7,Data!$A$2:$A$852,1,FALSE)),0))),"H",IF(AND(BI$7&gt;=$E67,BI$7&lt;=$F67),($D67/$G67),0))),IF(AND(BI$7&gt;=$E67,BI$7&lt;=$F67),($D67/$G67),0))</f>
        <v>H</v>
      </c>
      <c r="BJ67" s="34">
        <f>IF(Data!$C$2&gt;0,(IF(OR(BJ$5=Data!$F$2,BJ$5=Data!$G$2,(IF(COUNTIF(Data!$A$2:$A$939,BJ$7),BJ$7=(VLOOKUP(BJ$7,Data!$A$2:$A$852,1,FALSE)),0))),"H",IF(AND(BJ$7&gt;=$E67,BJ$7&lt;=$F67),($D67/$G67),0))),IF(AND(BJ$7&gt;=$E67,BJ$7&lt;=$F67),($D67/$G67),0))</f>
        <v>0</v>
      </c>
      <c r="BK67" s="34">
        <f>IF(Data!$C$2&gt;0,(IF(OR(BK$5=Data!$F$2,BK$5=Data!$G$2,(IF(COUNTIF(Data!$A$2:$A$939,BK$7),BK$7=(VLOOKUP(BK$7,Data!$A$2:$A$852,1,FALSE)),0))),"H",IF(AND(BK$7&gt;=$E67,BK$7&lt;=$F67),($D67/$G67),0))),IF(AND(BK$7&gt;=$E67,BK$7&lt;=$F67),($D67/$G67),0))</f>
        <v>0</v>
      </c>
      <c r="BL67" s="34">
        <f>IF(Data!$C$2&gt;0,(IF(OR(BL$5=Data!$F$2,BL$5=Data!$G$2,(IF(COUNTIF(Data!$A$2:$A$939,BL$7),BL$7=(VLOOKUP(BL$7,Data!$A$2:$A$852,1,FALSE)),0))),"H",IF(AND(BL$7&gt;=$E67,BL$7&lt;=$F67),($D67/$G67),0))),IF(AND(BL$7&gt;=$E67,BL$7&lt;=$F67),($D67/$G67),0))</f>
        <v>0</v>
      </c>
      <c r="BM67" s="34">
        <f>IF(Data!$C$2&gt;0,(IF(OR(BM$5=Data!$F$2,BM$5=Data!$G$2,(IF(COUNTIF(Data!$A$2:$A$939,BM$7),BM$7=(VLOOKUP(BM$7,Data!$A$2:$A$852,1,FALSE)),0))),"H",IF(AND(BM$7&gt;=$E67,BM$7&lt;=$F67),($D67/$G67),0))),IF(AND(BM$7&gt;=$E67,BM$7&lt;=$F67),($D67/$G67),0))</f>
        <v>0</v>
      </c>
      <c r="BN67" s="34">
        <f>IF(Data!$C$2&gt;0,(IF(OR(BN$5=Data!$F$2,BN$5=Data!$G$2,(IF(COUNTIF(Data!$A$2:$A$939,BN$7),BN$7=(VLOOKUP(BN$7,Data!$A$2:$A$852,1,FALSE)),0))),"H",IF(AND(BN$7&gt;=$E67,BN$7&lt;=$F67),($D67/$G67),0))),IF(AND(BN$7&gt;=$E67,BN$7&lt;=$F67),($D67/$G67),0))</f>
        <v>0</v>
      </c>
      <c r="BO67" s="34" t="str">
        <f>IF(Data!$C$2&gt;0,(IF(OR(BO$5=Data!$F$2,BO$5=Data!$G$2,(IF(COUNTIF(Data!$A$2:$A$939,BO$7),BO$7=(VLOOKUP(BO$7,Data!$A$2:$A$852,1,FALSE)),0))),"H",IF(AND(BO$7&gt;=$E67,BO$7&lt;=$F67),($D67/$G67),0))),IF(AND(BO$7&gt;=$E67,BO$7&lt;=$F67),($D67/$G67),0))</f>
        <v>H</v>
      </c>
      <c r="BP67" s="34" t="str">
        <f>IF(Data!$C$2&gt;0,(IF(OR(BP$5=Data!$F$2,BP$5=Data!$G$2,(IF(COUNTIF(Data!$A$2:$A$939,BP$7),BP$7=(VLOOKUP(BP$7,Data!$A$2:$A$852,1,FALSE)),0))),"H",IF(AND(BP$7&gt;=$E67,BP$7&lt;=$F67),($D67/$G67),0))),IF(AND(BP$7&gt;=$E67,BP$7&lt;=$F67),($D67/$G67),0))</f>
        <v>H</v>
      </c>
      <c r="BQ67" s="34">
        <f>IF(Data!$C$2&gt;0,(IF(OR(BQ$5=Data!$F$2,BQ$5=Data!$G$2,(IF(COUNTIF(Data!$A$2:$A$939,BQ$7),BQ$7=(VLOOKUP(BQ$7,Data!$A$2:$A$852,1,FALSE)),0))),"H",IF(AND(BQ$7&gt;=$E67,BQ$7&lt;=$F67),($D67/$G67),0))),IF(AND(BQ$7&gt;=$E67,BQ$7&lt;=$F67),($D67/$G67),0))</f>
        <v>0</v>
      </c>
      <c r="BR67" s="34">
        <f>IF(Data!$C$2&gt;0,(IF(OR(BR$5=Data!$F$2,BR$5=Data!$G$2,(IF(COUNTIF(Data!$A$2:$A$939,BR$7),BR$7=(VLOOKUP(BR$7,Data!$A$2:$A$852,1,FALSE)),0))),"H",IF(AND(BR$7&gt;=$E67,BR$7&lt;=$F67),($D67/$G67),0))),IF(AND(BR$7&gt;=$E67,BR$7&lt;=$F67),($D67/$G67),0))</f>
        <v>0</v>
      </c>
      <c r="BS67" s="34">
        <f>IF(Data!$C$2&gt;0,(IF(OR(BS$5=Data!$F$2,BS$5=Data!$G$2,(IF(COUNTIF(Data!$A$2:$A$939,BS$7),BS$7=(VLOOKUP(BS$7,Data!$A$2:$A$852,1,FALSE)),0))),"H",IF(AND(BS$7&gt;=$E67,BS$7&lt;=$F67),($D67/$G67),0))),IF(AND(BS$7&gt;=$E67,BS$7&lt;=$F67),($D67/$G67),0))</f>
        <v>0</v>
      </c>
      <c r="BT67" s="34">
        <f>IF(Data!$C$2&gt;0,(IF(OR(BT$5=Data!$F$2,BT$5=Data!$G$2,(IF(COUNTIF(Data!$A$2:$A$939,BT$7),BT$7=(VLOOKUP(BT$7,Data!$A$2:$A$852,1,FALSE)),0))),"H",IF(AND(BT$7&gt;=$E67,BT$7&lt;=$F67),($D67/$G67),0))),IF(AND(BT$7&gt;=$E67,BT$7&lt;=$F67),($D67/$G67),0))</f>
        <v>0</v>
      </c>
      <c r="BU67" s="34">
        <f>IF(Data!$C$2&gt;0,(IF(OR(BU$5=Data!$F$2,BU$5=Data!$G$2,(IF(COUNTIF(Data!$A$2:$A$939,BU$7),BU$7=(VLOOKUP(BU$7,Data!$A$2:$A$852,1,FALSE)),0))),"H",IF(AND(BU$7&gt;=$E67,BU$7&lt;=$F67),($D67/$G67),0))),IF(AND(BU$7&gt;=$E67,BU$7&lt;=$F67),($D67/$G67),0))</f>
        <v>0</v>
      </c>
      <c r="BV67" s="34" t="str">
        <f>IF(Data!$C$2&gt;0,(IF(OR(BV$5=Data!$F$2,BV$5=Data!$G$2,(IF(COUNTIF(Data!$A$2:$A$939,BV$7),BV$7=(VLOOKUP(BV$7,Data!$A$2:$A$852,1,FALSE)),0))),"H",IF(AND(BV$7&gt;=$E67,BV$7&lt;=$F67),($D67/$G67),0))),IF(AND(BV$7&gt;=$E67,BV$7&lt;=$F67),($D67/$G67),0))</f>
        <v>H</v>
      </c>
      <c r="BW67" s="34" t="str">
        <f>IF(Data!$C$2&gt;0,(IF(OR(BW$5=Data!$F$2,BW$5=Data!$G$2,(IF(COUNTIF(Data!$A$2:$A$939,BW$7),BW$7=(VLOOKUP(BW$7,Data!$A$2:$A$852,1,FALSE)),0))),"H",IF(AND(BW$7&gt;=$E67,BW$7&lt;=$F67),($D67/$G67),0))),IF(AND(BW$7&gt;=$E67,BW$7&lt;=$F67),($D67/$G67),0))</f>
        <v>H</v>
      </c>
      <c r="BX67" s="34">
        <f>IF(Data!$C$2&gt;0,(IF(OR(BX$5=Data!$F$2,BX$5=Data!$G$2,(IF(COUNTIF(Data!$A$2:$A$939,BX$7),BX$7=(VLOOKUP(BX$7,Data!$A$2:$A$852,1,FALSE)),0))),"H",IF(AND(BX$7&gt;=$E67,BX$7&lt;=$F67),($D67/$G67),0))),IF(AND(BX$7&gt;=$E67,BX$7&lt;=$F67),($D67/$G67),0))</f>
        <v>0</v>
      </c>
      <c r="BY67" s="34">
        <f>IF(Data!$C$2&gt;0,(IF(OR(BY$5=Data!$F$2,BY$5=Data!$G$2,(IF(COUNTIF(Data!$A$2:$A$939,BY$7),BY$7=(VLOOKUP(BY$7,Data!$A$2:$A$852,1,FALSE)),0))),"H",IF(AND(BY$7&gt;=$E67,BY$7&lt;=$F67),($D67/$G67),0))),IF(AND(BY$7&gt;=$E67,BY$7&lt;=$F67),($D67/$G67),0))</f>
        <v>0</v>
      </c>
      <c r="BZ67" s="34">
        <f>IF(Data!$C$2&gt;0,(IF(OR(BZ$5=Data!$F$2,BZ$5=Data!$G$2,(IF(COUNTIF(Data!$A$2:$A$939,BZ$7),BZ$7=(VLOOKUP(BZ$7,Data!$A$2:$A$852,1,FALSE)),0))),"H",IF(AND(BZ$7&gt;=$E67,BZ$7&lt;=$F67),($D67/$G67),0))),IF(AND(BZ$7&gt;=$E67,BZ$7&lt;=$F67),($D67/$G67),0))</f>
        <v>0</v>
      </c>
      <c r="CA67" s="34">
        <f>IF(Data!$C$2&gt;0,(IF(OR(CA$5=Data!$F$2,CA$5=Data!$G$2,(IF(COUNTIF(Data!$A$2:$A$939,CA$7),CA$7=(VLOOKUP(CA$7,Data!$A$2:$A$852,1,FALSE)),0))),"H",IF(AND(CA$7&gt;=$E67,CA$7&lt;=$F67),($D67/$G67),0))),IF(AND(CA$7&gt;=$E67,CA$7&lt;=$F67),($D67/$G67),0))</f>
        <v>0</v>
      </c>
      <c r="CB67" s="34">
        <f>IF(Data!$C$2&gt;0,(IF(OR(CB$5=Data!$F$2,CB$5=Data!$G$2,(IF(COUNTIF(Data!$A$2:$A$939,CB$7),CB$7=(VLOOKUP(CB$7,Data!$A$2:$A$852,1,FALSE)),0))),"H",IF(AND(CB$7&gt;=$E67,CB$7&lt;=$F67),($D67/$G67),0))),IF(AND(CB$7&gt;=$E67,CB$7&lt;=$F67),($D67/$G67),0))</f>
        <v>0</v>
      </c>
      <c r="CC67" s="34" t="str">
        <f>IF(Data!$C$2&gt;0,(IF(OR(CC$5=Data!$F$2,CC$5=Data!$G$2,(IF(COUNTIF(Data!$A$2:$A$939,CC$7),CC$7=(VLOOKUP(CC$7,Data!$A$2:$A$852,1,FALSE)),0))),"H",IF(AND(CC$7&gt;=$E67,CC$7&lt;=$F67),($D67/$G67),0))),IF(AND(CC$7&gt;=$E67,CC$7&lt;=$F67),($D67/$G67),0))</f>
        <v>H</v>
      </c>
      <c r="CD67" s="34" t="str">
        <f>IF(Data!$C$2&gt;0,(IF(OR(CD$5=Data!$F$2,CD$5=Data!$G$2,(IF(COUNTIF(Data!$A$2:$A$939,CD$7),CD$7=(VLOOKUP(CD$7,Data!$A$2:$A$852,1,FALSE)),0))),"H",IF(AND(CD$7&gt;=$E67,CD$7&lt;=$F67),($D67/$G67),0))),IF(AND(CD$7&gt;=$E67,CD$7&lt;=$F67),($D67/$G67),0))</f>
        <v>H</v>
      </c>
      <c r="CE67" s="34">
        <f>IF(Data!$C$2&gt;0,(IF(OR(CE$5=Data!$F$2,CE$5=Data!$G$2,(IF(COUNTIF(Data!$A$2:$A$939,CE$7),CE$7=(VLOOKUP(CE$7,Data!$A$2:$A$852,1,FALSE)),0))),"H",IF(AND(CE$7&gt;=$E67,CE$7&lt;=$F67),($D67/$G67),0))),IF(AND(CE$7&gt;=$E67,CE$7&lt;=$F67),($D67/$G67),0))</f>
        <v>0</v>
      </c>
      <c r="CF67" s="34">
        <f>IF(Data!$C$2&gt;0,(IF(OR(CF$5=Data!$F$2,CF$5=Data!$G$2,(IF(COUNTIF(Data!$A$2:$A$939,CF$7),CF$7=(VLOOKUP(CF$7,Data!$A$2:$A$852,1,FALSE)),0))),"H",IF(AND(CF$7&gt;=$E67,CF$7&lt;=$F67),($D67/$G67),0))),IF(AND(CF$7&gt;=$E67,CF$7&lt;=$F67),($D67/$G67),0))</f>
        <v>0</v>
      </c>
      <c r="CG67" s="34">
        <f>IF(Data!$C$2&gt;0,(IF(OR(CG$5=Data!$F$2,CG$5=Data!$G$2,(IF(COUNTIF(Data!$A$2:$A$939,CG$7),CG$7=(VLOOKUP(CG$7,Data!$A$2:$A$852,1,FALSE)),0))),"H",IF(AND(CG$7&gt;=$E67,CG$7&lt;=$F67),($D67/$G67),0))),IF(AND(CG$7&gt;=$E67,CG$7&lt;=$F67),($D67/$G67),0))</f>
        <v>0</v>
      </c>
      <c r="CH67" s="34">
        <f>IF(Data!$C$2&gt;0,(IF(OR(CH$5=Data!$F$2,CH$5=Data!$G$2,(IF(COUNTIF(Data!$A$2:$A$939,CH$7),CH$7=(VLOOKUP(CH$7,Data!$A$2:$A$852,1,FALSE)),0))),"H",IF(AND(CH$7&gt;=$E67,CH$7&lt;=$F67),($D67/$G67),0))),IF(AND(CH$7&gt;=$E67,CH$7&lt;=$F67),($D67/$G67),0))</f>
        <v>0</v>
      </c>
      <c r="CI67" s="34">
        <f>IF(Data!$C$2&gt;0,(IF(OR(CI$5=Data!$F$2,CI$5=Data!$G$2,(IF(COUNTIF(Data!$A$2:$A$939,CI$7),CI$7=(VLOOKUP(CI$7,Data!$A$2:$A$852,1,FALSE)),0))),"H",IF(AND(CI$7&gt;=$E67,CI$7&lt;=$F67),($D67/$G67),0))),IF(AND(CI$7&gt;=$E67,CI$7&lt;=$F67),($D67/$G67),0))</f>
        <v>0</v>
      </c>
      <c r="CJ67" s="34" t="str">
        <f>IF(Data!$C$2&gt;0,(IF(OR(CJ$5=Data!$F$2,CJ$5=Data!$G$2,(IF(COUNTIF(Data!$A$2:$A$939,CJ$7),CJ$7=(VLOOKUP(CJ$7,Data!$A$2:$A$852,1,FALSE)),0))),"H",IF(AND(CJ$7&gt;=$E67,CJ$7&lt;=$F67),($D67/$G67),0))),IF(AND(CJ$7&gt;=$E67,CJ$7&lt;=$F67),($D67/$G67),0))</f>
        <v>H</v>
      </c>
      <c r="CK67" s="34" t="str">
        <f>IF(Data!$C$2&gt;0,(IF(OR(CK$5=Data!$F$2,CK$5=Data!$G$2,(IF(COUNTIF(Data!$A$2:$A$939,CK$7),CK$7=(VLOOKUP(CK$7,Data!$A$2:$A$852,1,FALSE)),0))),"H",IF(AND(CK$7&gt;=$E67,CK$7&lt;=$F67),($D67/$G67),0))),IF(AND(CK$7&gt;=$E67,CK$7&lt;=$F67),($D67/$G67),0))</f>
        <v>H</v>
      </c>
      <c r="CL67" s="34">
        <f>IF(Data!$C$2&gt;0,(IF(OR(CL$5=Data!$F$2,CL$5=Data!$G$2,(IF(COUNTIF(Data!$A$2:$A$939,CL$7),CL$7=(VLOOKUP(CL$7,Data!$A$2:$A$852,1,FALSE)),0))),"H",IF(AND(CL$7&gt;=$E67,CL$7&lt;=$F67),($D67/$G67),0))),IF(AND(CL$7&gt;=$E67,CL$7&lt;=$F67),($D67/$G67),0))</f>
        <v>0</v>
      </c>
      <c r="CM67" s="34">
        <f>IF(Data!$C$2&gt;0,(IF(OR(CM$5=Data!$F$2,CM$5=Data!$G$2,(IF(COUNTIF(Data!$A$2:$A$939,CM$7),CM$7=(VLOOKUP(CM$7,Data!$A$2:$A$852,1,FALSE)),0))),"H",IF(AND(CM$7&gt;=$E67,CM$7&lt;=$F67),($D67/$G67),0))),IF(AND(CM$7&gt;=$E67,CM$7&lt;=$F67),($D67/$G67),0))</f>
        <v>0</v>
      </c>
      <c r="CN67" s="34">
        <f>IF(Data!$C$2&gt;0,(IF(OR(CN$5=Data!$F$2,CN$5=Data!$G$2,(IF(COUNTIF(Data!$A$2:$A$939,CN$7),CN$7=(VLOOKUP(CN$7,Data!$A$2:$A$852,1,FALSE)),0))),"H",IF(AND(CN$7&gt;=$E67,CN$7&lt;=$F67),($D67/$G67),0))),IF(AND(CN$7&gt;=$E67,CN$7&lt;=$F67),($D67/$G67),0))</f>
        <v>0</v>
      </c>
      <c r="CO67" s="34">
        <f>IF(Data!$C$2&gt;0,(IF(OR(CO$5=Data!$F$2,CO$5=Data!$G$2,(IF(COUNTIF(Data!$A$2:$A$939,CO$7),CO$7=(VLOOKUP(CO$7,Data!$A$2:$A$852,1,FALSE)),0))),"H",IF(AND(CO$7&gt;=$E67,CO$7&lt;=$F67),($D67/$G67),0))),IF(AND(CO$7&gt;=$E67,CO$7&lt;=$F67),($D67/$G67),0))</f>
        <v>0</v>
      </c>
      <c r="CP67" s="34">
        <f>IF(Data!$C$2&gt;0,(IF(OR(CP$5=Data!$F$2,CP$5=Data!$G$2,(IF(COUNTIF(Data!$A$2:$A$939,CP$7),CP$7=(VLOOKUP(CP$7,Data!$A$2:$A$852,1,FALSE)),0))),"H",IF(AND(CP$7&gt;=$E67,CP$7&lt;=$F67),($D67/$G67),0))),IF(AND(CP$7&gt;=$E67,CP$7&lt;=$F67),($D67/$G67),0))</f>
        <v>0</v>
      </c>
      <c r="CQ67" s="34" t="str">
        <f>IF(Data!$C$2&gt;0,(IF(OR(CQ$5=Data!$F$2,CQ$5=Data!$G$2,(IF(COUNTIF(Data!$A$2:$A$939,CQ$7),CQ$7=(VLOOKUP(CQ$7,Data!$A$2:$A$852,1,FALSE)),0))),"H",IF(AND(CQ$7&gt;=$E67,CQ$7&lt;=$F67),($D67/$G67),0))),IF(AND(CQ$7&gt;=$E67,CQ$7&lt;=$F67),($D67/$G67),0))</f>
        <v>H</v>
      </c>
      <c r="CR67" s="34" t="str">
        <f>IF(Data!$C$2&gt;0,(IF(OR(CR$5=Data!$F$2,CR$5=Data!$G$2,(IF(COUNTIF(Data!$A$2:$A$939,CR$7),CR$7=(VLOOKUP(CR$7,Data!$A$2:$A$852,1,FALSE)),0))),"H",IF(AND(CR$7&gt;=$E67,CR$7&lt;=$F67),($D67/$G67),0))),IF(AND(CR$7&gt;=$E67,CR$7&lt;=$F67),($D67/$G67),0))</f>
        <v>H</v>
      </c>
      <c r="CS67" s="34">
        <f>IF(Data!$C$2&gt;0,(IF(OR(CS$5=Data!$F$2,CS$5=Data!$G$2,(IF(COUNTIF(Data!$A$2:$A$939,CS$7),CS$7=(VLOOKUP(CS$7,Data!$A$2:$A$852,1,FALSE)),0))),"H",IF(AND(CS$7&gt;=$E67,CS$7&lt;=$F67),($D67/$G67),0))),IF(AND(CS$7&gt;=$E67,CS$7&lt;=$F67),($D67/$G67),0))</f>
        <v>0</v>
      </c>
      <c r="CT67" s="34">
        <f>IF(Data!$C$2&gt;0,(IF(OR(CT$5=Data!$F$2,CT$5=Data!$G$2,(IF(COUNTIF(Data!$A$2:$A$939,CT$7),CT$7=(VLOOKUP(CT$7,Data!$A$2:$A$852,1,FALSE)),0))),"H",IF(AND(CT$7&gt;=$E67,CT$7&lt;=$F67),($D67/$G67),0))),IF(AND(CT$7&gt;=$E67,CT$7&lt;=$F67),($D67/$G67),0))</f>
        <v>0</v>
      </c>
      <c r="CU67" s="34">
        <f>IF(Data!$C$2&gt;0,(IF(OR(CU$5=Data!$F$2,CU$5=Data!$G$2,(IF(COUNTIF(Data!$A$2:$A$939,CU$7),CU$7=(VLOOKUP(CU$7,Data!$A$2:$A$852,1,FALSE)),0))),"H",IF(AND(CU$7&gt;=$E67,CU$7&lt;=$F67),($D67/$G67),0))),IF(AND(CU$7&gt;=$E67,CU$7&lt;=$F67),($D67/$G67),0))</f>
        <v>0</v>
      </c>
      <c r="CV67" s="34">
        <f>IF(Data!$C$2&gt;0,(IF(OR(CV$5=Data!$F$2,CV$5=Data!$G$2,(IF(COUNTIF(Data!$A$2:$A$939,CV$7),CV$7=(VLOOKUP(CV$7,Data!$A$2:$A$852,1,FALSE)),0))),"H",IF(AND(CV$7&gt;=$E67,CV$7&lt;=$F67),($D67/$G67),0))),IF(AND(CV$7&gt;=$E67,CV$7&lt;=$F67),($D67/$G67),0))</f>
        <v>0</v>
      </c>
      <c r="CW67" s="34">
        <f>IF(Data!$C$2&gt;0,(IF(OR(CW$5=Data!$F$2,CW$5=Data!$G$2,(IF(COUNTIF(Data!$A$2:$A$939,CW$7),CW$7=(VLOOKUP(CW$7,Data!$A$2:$A$852,1,FALSE)),0))),"H",IF(AND(CW$7&gt;=$E67,CW$7&lt;=$F67),($D67/$G67),0))),IF(AND(CW$7&gt;=$E67,CW$7&lt;=$F67),($D67/$G67),0))</f>
        <v>0</v>
      </c>
      <c r="CX67" s="34" t="str">
        <f>IF(Data!$C$2&gt;0,(IF(OR(CX$5=Data!$F$2,CX$5=Data!$G$2,(IF(COUNTIF(Data!$A$2:$A$939,CX$7),CX$7=(VLOOKUP(CX$7,Data!$A$2:$A$852,1,FALSE)),0))),"H",IF(AND(CX$7&gt;=$E67,CX$7&lt;=$F67),($D67/$G67),0))),IF(AND(CX$7&gt;=$E67,CX$7&lt;=$F67),($D67/$G67),0))</f>
        <v>H</v>
      </c>
      <c r="CY67" s="34" t="str">
        <f>IF(Data!$C$2&gt;0,(IF(OR(CY$5=Data!$F$2,CY$5=Data!$G$2,(IF(COUNTIF(Data!$A$2:$A$939,CY$7),CY$7=(VLOOKUP(CY$7,Data!$A$2:$A$852,1,FALSE)),0))),"H",IF(AND(CY$7&gt;=$E67,CY$7&lt;=$F67),($D67/$G67),0))),IF(AND(CY$7&gt;=$E67,CY$7&lt;=$F67),($D67/$G67),0))</f>
        <v>H</v>
      </c>
      <c r="CZ67" s="34">
        <f>IF(Data!$C$2&gt;0,(IF(OR(CZ$5=Data!$F$2,CZ$5=Data!$G$2,(IF(COUNTIF(Data!$A$2:$A$939,CZ$7),CZ$7=(VLOOKUP(CZ$7,Data!$A$2:$A$852,1,FALSE)),0))),"H",IF(AND(CZ$7&gt;=$E67,CZ$7&lt;=$F67),($D67/$G67),0))),IF(AND(CZ$7&gt;=$E67,CZ$7&lt;=$F67),($D67/$G67),0))</f>
        <v>0</v>
      </c>
      <c r="DA67" s="34">
        <f>IF(Data!$C$2&gt;0,(IF(OR(DA$5=Data!$F$2,DA$5=Data!$G$2,(IF(COUNTIF(Data!$A$2:$A$939,DA$7),DA$7=(VLOOKUP(DA$7,Data!$A$2:$A$852,1,FALSE)),0))),"H",IF(AND(DA$7&gt;=$E67,DA$7&lt;=$F67),($D67/$G67),0))),IF(AND(DA$7&gt;=$E67,DA$7&lt;=$F67),($D67/$G67),0))</f>
        <v>0</v>
      </c>
      <c r="DB67" s="34">
        <f>IF(Data!$C$2&gt;0,(IF(OR(DB$5=Data!$F$2,DB$5=Data!$G$2,(IF(COUNTIF(Data!$A$2:$A$939,DB$7),DB$7=(VLOOKUP(DB$7,Data!$A$2:$A$852,1,FALSE)),0))),"H",IF(AND(DB$7&gt;=$E67,DB$7&lt;=$F67),($D67/$G67),0))),IF(AND(DB$7&gt;=$E67,DB$7&lt;=$F67),($D67/$G67),0))</f>
        <v>0</v>
      </c>
      <c r="DC67" s="34">
        <f>IF(Data!$C$2&gt;0,(IF(OR(DC$5=Data!$F$2,DC$5=Data!$G$2,(IF(COUNTIF(Data!$A$2:$A$939,DC$7),DC$7=(VLOOKUP(DC$7,Data!$A$2:$A$852,1,FALSE)),0))),"H",IF(AND(DC$7&gt;=$E67,DC$7&lt;=$F67),($D67/$G67),0))),IF(AND(DC$7&gt;=$E67,DC$7&lt;=$F67),($D67/$G67),0))</f>
        <v>0</v>
      </c>
      <c r="DD67" s="34">
        <f>IF(Data!$C$2&gt;0,(IF(OR(DD$5=Data!$F$2,DD$5=Data!$G$2,(IF(COUNTIF(Data!$A$2:$A$939,DD$7),DD$7=(VLOOKUP(DD$7,Data!$A$2:$A$852,1,FALSE)),0))),"H",IF(AND(DD$7&gt;=$E67,DD$7&lt;=$F67),($D67/$G67),0))),IF(AND(DD$7&gt;=$E67,DD$7&lt;=$F67),($D67/$G67),0))</f>
        <v>0</v>
      </c>
      <c r="DE67" s="34" t="str">
        <f>IF(Data!$C$2&gt;0,(IF(OR(DE$5=Data!$F$2,DE$5=Data!$G$2,(IF(COUNTIF(Data!$A$2:$A$939,DE$7),DE$7=(VLOOKUP(DE$7,Data!$A$2:$A$852,1,FALSE)),0))),"H",IF(AND(DE$7&gt;=$E67,DE$7&lt;=$F67),($D67/$G67),0))),IF(AND(DE$7&gt;=$E67,DE$7&lt;=$F67),($D67/$G67),0))</f>
        <v>H</v>
      </c>
      <c r="DF67" s="34" t="str">
        <f>IF(Data!$C$2&gt;0,(IF(OR(DF$5=Data!$F$2,DF$5=Data!$G$2,(IF(COUNTIF(Data!$A$2:$A$939,DF$7),DF$7=(VLOOKUP(DF$7,Data!$A$2:$A$852,1,FALSE)),0))),"H",IF(AND(DF$7&gt;=$E67,DF$7&lt;=$F67),($D67/$G67),0))),IF(AND(DF$7&gt;=$E67,DF$7&lt;=$F67),($D67/$G67),0))</f>
        <v>H</v>
      </c>
      <c r="DG67" s="34">
        <f>IF(Data!$C$2&gt;0,(IF(OR(DG$5=Data!$F$2,DG$5=Data!$G$2,(IF(COUNTIF(Data!$A$2:$A$939,DG$7),DG$7=(VLOOKUP(DG$7,Data!$A$2:$A$852,1,FALSE)),0))),"H",IF(AND(DG$7&gt;=$E67,DG$7&lt;=$F67),($D67/$G67),0))),IF(AND(DG$7&gt;=$E67,DG$7&lt;=$F67),($D67/$G67),0))</f>
        <v>0</v>
      </c>
      <c r="DH67" s="34">
        <f>IF(Data!$C$2&gt;0,(IF(OR(DH$5=Data!$F$2,DH$5=Data!$G$2,(IF(COUNTIF(Data!$A$2:$A$939,DH$7),DH$7=(VLOOKUP(DH$7,Data!$A$2:$A$852,1,FALSE)),0))),"H",IF(AND(DH$7&gt;=$E67,DH$7&lt;=$F67),($D67/$G67),0))),IF(AND(DH$7&gt;=$E67,DH$7&lt;=$F67),($D67/$G67),0))</f>
        <v>0</v>
      </c>
      <c r="DI67" s="34">
        <f>IF(Data!$C$2&gt;0,(IF(OR(DI$5=Data!$F$2,DI$5=Data!$G$2,(IF(COUNTIF(Data!$A$2:$A$939,DI$7),DI$7=(VLOOKUP(DI$7,Data!$A$2:$A$852,1,FALSE)),0))),"H",IF(AND(DI$7&gt;=$E67,DI$7&lt;=$F67),($D67/$G67),0))),IF(AND(DI$7&gt;=$E67,DI$7&lt;=$F67),($D67/$G67),0))</f>
        <v>0</v>
      </c>
      <c r="DJ67" s="34">
        <f>IF(Data!$C$2&gt;0,(IF(OR(DJ$5=Data!$F$2,DJ$5=Data!$G$2,(IF(COUNTIF(Data!$A$2:$A$939,DJ$7),DJ$7=(VLOOKUP(DJ$7,Data!$A$2:$A$852,1,FALSE)),0))),"H",IF(AND(DJ$7&gt;=$E67,DJ$7&lt;=$F67),($D67/$G67),0))),IF(AND(DJ$7&gt;=$E67,DJ$7&lt;=$F67),($D67/$G67),0))</f>
        <v>0</v>
      </c>
      <c r="DK67" s="34">
        <f>IF(Data!$C$2&gt;0,(IF(OR(DK$5=Data!$F$2,DK$5=Data!$G$2,(IF(COUNTIF(Data!$A$2:$A$939,DK$7),DK$7=(VLOOKUP(DK$7,Data!$A$2:$A$852,1,FALSE)),0))),"H",IF(AND(DK$7&gt;=$E67,DK$7&lt;=$F67),($D67/$G67),0))),IF(AND(DK$7&gt;=$E67,DK$7&lt;=$F67),($D67/$G67),0))</f>
        <v>0</v>
      </c>
      <c r="DL67" s="34" t="str">
        <f>IF(Data!$C$2&gt;0,(IF(OR(DL$5=Data!$F$2,DL$5=Data!$G$2,(IF(COUNTIF(Data!$A$2:$A$939,DL$7),DL$7=(VLOOKUP(DL$7,Data!$A$2:$A$852,1,FALSE)),0))),"H",IF(AND(DL$7&gt;=$E67,DL$7&lt;=$F67),($D67/$G67),0))),IF(AND(DL$7&gt;=$E67,DL$7&lt;=$F67),($D67/$G67),0))</f>
        <v>H</v>
      </c>
      <c r="DM67" s="34" t="str">
        <f>IF(Data!$C$2&gt;0,(IF(OR(DM$5=Data!$F$2,DM$5=Data!$G$2,(IF(COUNTIF(Data!$A$2:$A$939,DM$7),DM$7=(VLOOKUP(DM$7,Data!$A$2:$A$852,1,FALSE)),0))),"H",IF(AND(DM$7&gt;=$E67,DM$7&lt;=$F67),($D67/$G67),0))),IF(AND(DM$7&gt;=$E67,DM$7&lt;=$F67),($D67/$G67),0))</f>
        <v>H</v>
      </c>
      <c r="DN67" s="34">
        <f>IF(Data!$C$2&gt;0,(IF(OR(DN$5=Data!$F$2,DN$5=Data!$G$2,(IF(COUNTIF(Data!$A$2:$A$939,DN$7),DN$7=(VLOOKUP(DN$7,Data!$A$2:$A$852,1,FALSE)),0))),"H",IF(AND(DN$7&gt;=$E67,DN$7&lt;=$F67),($D67/$G67),0))),IF(AND(DN$7&gt;=$E67,DN$7&lt;=$F67),($D67/$G67),0))</f>
        <v>0</v>
      </c>
      <c r="DO67" s="34">
        <f>IF(Data!$C$2&gt;0,(IF(OR(DO$5=Data!$F$2,DO$5=Data!$G$2,(IF(COUNTIF(Data!$A$2:$A$939,DO$7),DO$7=(VLOOKUP(DO$7,Data!$A$2:$A$852,1,FALSE)),0))),"H",IF(AND(DO$7&gt;=$E67,DO$7&lt;=$F67),($D67/$G67),0))),IF(AND(DO$7&gt;=$E67,DO$7&lt;=$F67),($D67/$G67),0))</f>
        <v>0</v>
      </c>
      <c r="DP67" s="34">
        <f>IF(Data!$C$2&gt;0,(IF(OR(DP$5=Data!$F$2,DP$5=Data!$G$2,(IF(COUNTIF(Data!$A$2:$A$939,DP$7),DP$7=(VLOOKUP(DP$7,Data!$A$2:$A$852,1,FALSE)),0))),"H",IF(AND(DP$7&gt;=$E67,DP$7&lt;=$F67),($D67/$G67),0))),IF(AND(DP$7&gt;=$E67,DP$7&lt;=$F67),($D67/$G67),0))</f>
        <v>0</v>
      </c>
      <c r="DQ67" s="34">
        <f>IF(Data!$C$2&gt;0,(IF(OR(DQ$5=Data!$F$2,DQ$5=Data!$G$2,(IF(COUNTIF(Data!$A$2:$A$939,DQ$7),DQ$7=(VLOOKUP(DQ$7,Data!$A$2:$A$852,1,FALSE)),0))),"H",IF(AND(DQ$7&gt;=$E67,DQ$7&lt;=$F67),($D67/$G67),0))),IF(AND(DQ$7&gt;=$E67,DQ$7&lt;=$F67),($D67/$G67),0))</f>
        <v>0</v>
      </c>
      <c r="DR67" s="34">
        <f>IF(Data!$C$2&gt;0,(IF(OR(DR$5=Data!$F$2,DR$5=Data!$G$2,(IF(COUNTIF(Data!$A$2:$A$939,DR$7),DR$7=(VLOOKUP(DR$7,Data!$A$2:$A$852,1,FALSE)),0))),"H",IF(AND(DR$7&gt;=$E67,DR$7&lt;=$F67),($D67/$G67),0))),IF(AND(DR$7&gt;=$E67,DR$7&lt;=$F67),($D67/$G67),0))</f>
        <v>0</v>
      </c>
      <c r="DS67" s="34" t="str">
        <f>IF(Data!$C$2&gt;0,(IF(OR(DS$5=Data!$F$2,DS$5=Data!$G$2,(IF(COUNTIF(Data!$A$2:$A$939,DS$7),DS$7=(VLOOKUP(DS$7,Data!$A$2:$A$852,1,FALSE)),0))),"H",IF(AND(DS$7&gt;=$E67,DS$7&lt;=$F67),($D67/$G67),0))),IF(AND(DS$7&gt;=$E67,DS$7&lt;=$F67),($D67/$G67),0))</f>
        <v>H</v>
      </c>
      <c r="DT67" s="34" t="str">
        <f>IF(Data!$C$2&gt;0,(IF(OR(DT$5=Data!$F$2,DT$5=Data!$G$2,(IF(COUNTIF(Data!$A$2:$A$939,DT$7),DT$7=(VLOOKUP(DT$7,Data!$A$2:$A$852,1,FALSE)),0))),"H",IF(AND(DT$7&gt;=$E67,DT$7&lt;=$F67),($D67/$G67),0))),IF(AND(DT$7&gt;=$E67,DT$7&lt;=$F67),($D67/$G67),0))</f>
        <v>H</v>
      </c>
      <c r="DU67" s="34">
        <f>IF(Data!$C$2&gt;0,(IF(OR(DU$5=Data!$F$2,DU$5=Data!$G$2,(IF(COUNTIF(Data!$A$2:$A$939,DU$7),DU$7=(VLOOKUP(DU$7,Data!$A$2:$A$852,1,FALSE)),0))),"H",IF(AND(DU$7&gt;=$E67,DU$7&lt;=$F67),($D67/$G67),0))),IF(AND(DU$7&gt;=$E67,DU$7&lt;=$F67),($D67/$G67),0))</f>
        <v>0</v>
      </c>
      <c r="DV67" s="34">
        <f>IF(Data!$C$2&gt;0,(IF(OR(DV$5=Data!$F$2,DV$5=Data!$G$2,(IF(COUNTIF(Data!$A$2:$A$939,DV$7),DV$7=(VLOOKUP(DV$7,Data!$A$2:$A$852,1,FALSE)),0))),"H",IF(AND(DV$7&gt;=$E67,DV$7&lt;=$F67),($D67/$G67),0))),IF(AND(DV$7&gt;=$E67,DV$7&lt;=$F67),($D67/$G67),0))</f>
        <v>0</v>
      </c>
      <c r="DW67" s="34">
        <f>IF(Data!$C$2&gt;0,(IF(OR(DW$5=Data!$F$2,DW$5=Data!$G$2,(IF(COUNTIF(Data!$A$2:$A$939,DW$7),DW$7=(VLOOKUP(DW$7,Data!$A$2:$A$852,1,FALSE)),0))),"H",IF(AND(DW$7&gt;=$E67,DW$7&lt;=$F67),($D67/$G67),0))),IF(AND(DW$7&gt;=$E67,DW$7&lt;=$F67),($D67/$G67),0))</f>
        <v>0</v>
      </c>
      <c r="DX67" s="34">
        <f>IF(Data!$C$2&gt;0,(IF(OR(DX$5=Data!$F$2,DX$5=Data!$G$2,(IF(COUNTIF(Data!$A$2:$A$939,DX$7),DX$7=(VLOOKUP(DX$7,Data!$A$2:$A$852,1,FALSE)),0))),"H",IF(AND(DX$7&gt;=$E67,DX$7&lt;=$F67),($D67/$G67),0))),IF(AND(DX$7&gt;=$E67,DX$7&lt;=$F67),($D67/$G67),0))</f>
        <v>0</v>
      </c>
      <c r="DY67" s="34">
        <f>IF(Data!$C$2&gt;0,(IF(OR(DY$5=Data!$F$2,DY$5=Data!$G$2,(IF(COUNTIF(Data!$A$2:$A$939,DY$7),DY$7=(VLOOKUP(DY$7,Data!$A$2:$A$852,1,FALSE)),0))),"H",IF(AND(DY$7&gt;=$E67,DY$7&lt;=$F67),($D67/$G67),0))),IF(AND(DY$7&gt;=$E67,DY$7&lt;=$F67),($D67/$G67),0))</f>
        <v>0</v>
      </c>
      <c r="DZ67" s="34" t="str">
        <f>IF(Data!$C$2&gt;0,(IF(OR(DZ$5=Data!$F$2,DZ$5=Data!$G$2,(IF(COUNTIF(Data!$A$2:$A$939,DZ$7),DZ$7=(VLOOKUP(DZ$7,Data!$A$2:$A$852,1,FALSE)),0))),"H",IF(AND(DZ$7&gt;=$E67,DZ$7&lt;=$F67),($D67/$G67),0))),IF(AND(DZ$7&gt;=$E67,DZ$7&lt;=$F67),($D67/$G67),0))</f>
        <v>H</v>
      </c>
      <c r="EA67" s="34" t="str">
        <f>IF(Data!$C$2&gt;0,(IF(OR(EA$5=Data!$F$2,EA$5=Data!$G$2,(IF(COUNTIF(Data!$A$2:$A$939,EA$7),EA$7=(VLOOKUP(EA$7,Data!$A$2:$A$852,1,FALSE)),0))),"H",IF(AND(EA$7&gt;=$E67,EA$7&lt;=$F67),($D67/$G67),0))),IF(AND(EA$7&gt;=$E67,EA$7&lt;=$F67),($D67/$G67),0))</f>
        <v>H</v>
      </c>
      <c r="EB67" s="34">
        <f>IF(Data!$C$2&gt;0,(IF(OR(EB$5=Data!$F$2,EB$5=Data!$G$2,(IF(COUNTIF(Data!$A$2:$A$939,EB$7),EB$7=(VLOOKUP(EB$7,Data!$A$2:$A$852,1,FALSE)),0))),"H",IF(AND(EB$7&gt;=$E67,EB$7&lt;=$F67),($D67/$G67),0))),IF(AND(EB$7&gt;=$E67,EB$7&lt;=$F67),($D67/$G67),0))</f>
        <v>0</v>
      </c>
      <c r="EC67" s="34">
        <f>IF(Data!$C$2&gt;0,(IF(OR(EC$5=Data!$F$2,EC$5=Data!$G$2,(IF(COUNTIF(Data!$A$2:$A$939,EC$7),EC$7=(VLOOKUP(EC$7,Data!$A$2:$A$852,1,FALSE)),0))),"H",IF(AND(EC$7&gt;=$E67,EC$7&lt;=$F67),($D67/$G67),0))),IF(AND(EC$7&gt;=$E67,EC$7&lt;=$F67),($D67/$G67),0))</f>
        <v>0</v>
      </c>
      <c r="ED67" s="34">
        <f>IF(Data!$C$2&gt;0,(IF(OR(ED$5=Data!$F$2,ED$5=Data!$G$2,(IF(COUNTIF(Data!$A$2:$A$939,ED$7),ED$7=(VLOOKUP(ED$7,Data!$A$2:$A$852,1,FALSE)),0))),"H",IF(AND(ED$7&gt;=$E67,ED$7&lt;=$F67),($D67/$G67),0))),IF(AND(ED$7&gt;=$E67,ED$7&lt;=$F67),($D67/$G67),0))</f>
        <v>0</v>
      </c>
      <c r="EE67" s="34">
        <f>IF(Data!$C$2&gt;0,(IF(OR(EE$5=Data!$F$2,EE$5=Data!$G$2,(IF(COUNTIF(Data!$A$2:$A$939,EE$7),EE$7=(VLOOKUP(EE$7,Data!$A$2:$A$852,1,FALSE)),0))),"H",IF(AND(EE$7&gt;=$E67,EE$7&lt;=$F67),($D67/$G67),0))),IF(AND(EE$7&gt;=$E67,EE$7&lt;=$F67),($D67/$G67),0))</f>
        <v>0</v>
      </c>
      <c r="EF67" s="34">
        <f>IF(Data!$C$2&gt;0,(IF(OR(EF$5=Data!$F$2,EF$5=Data!$G$2,(IF(COUNTIF(Data!$A$2:$A$939,EF$7),EF$7=(VLOOKUP(EF$7,Data!$A$2:$A$852,1,FALSE)),0))),"H",IF(AND(EF$7&gt;=$E67,EF$7&lt;=$F67),($D67/$G67),0))),IF(AND(EF$7&gt;=$E67,EF$7&lt;=$F67),($D67/$G67),0))</f>
        <v>0</v>
      </c>
      <c r="EG67" s="34" t="str">
        <f>IF(Data!$C$2&gt;0,(IF(OR(EG$5=Data!$F$2,EG$5=Data!$G$2,(IF(COUNTIF(Data!$A$2:$A$939,EG$7),EG$7=(VLOOKUP(EG$7,Data!$A$2:$A$852,1,FALSE)),0))),"H",IF(AND(EG$7&gt;=$E67,EG$7&lt;=$F67),($D67/$G67),0))),IF(AND(EG$7&gt;=$E67,EG$7&lt;=$F67),($D67/$G67),0))</f>
        <v>H</v>
      </c>
      <c r="EH67" s="34" t="str">
        <f>IF(Data!$C$2&gt;0,(IF(OR(EH$5=Data!$F$2,EH$5=Data!$G$2,(IF(COUNTIF(Data!$A$2:$A$939,EH$7),EH$7=(VLOOKUP(EH$7,Data!$A$2:$A$852,1,FALSE)),0))),"H",IF(AND(EH$7&gt;=$E67,EH$7&lt;=$F67),($D67/$G67),0))),IF(AND(EH$7&gt;=$E67,EH$7&lt;=$F67),($D67/$G67),0))</f>
        <v>H</v>
      </c>
      <c r="EI67" s="34">
        <f>IF(Data!$C$2&gt;0,(IF(OR(EI$5=Data!$F$2,EI$5=Data!$G$2,(IF(COUNTIF(Data!$A$2:$A$939,EI$7),EI$7=(VLOOKUP(EI$7,Data!$A$2:$A$852,1,FALSE)),0))),"H",IF(AND(EI$7&gt;=$E67,EI$7&lt;=$F67),($D67/$G67),0))),IF(AND(EI$7&gt;=$E67,EI$7&lt;=$F67),($D67/$G67),0))</f>
        <v>0</v>
      </c>
      <c r="EJ67" s="34">
        <f>IF(Data!$C$2&gt;0,(IF(OR(EJ$5=Data!$F$2,EJ$5=Data!$G$2,(IF(COUNTIF(Data!$A$2:$A$939,EJ$7),EJ$7=(VLOOKUP(EJ$7,Data!$A$2:$A$852,1,FALSE)),0))),"H",IF(AND(EJ$7&gt;=$E67,EJ$7&lt;=$F67),($D67/$G67),0))),IF(AND(EJ$7&gt;=$E67,EJ$7&lt;=$F67),($D67/$G67),0))</f>
        <v>0</v>
      </c>
      <c r="EK67" s="34">
        <f>IF(Data!$C$2&gt;0,(IF(OR(EK$5=Data!$F$2,EK$5=Data!$G$2,(IF(COUNTIF(Data!$A$2:$A$939,EK$7),EK$7=(VLOOKUP(EK$7,Data!$A$2:$A$852,1,FALSE)),0))),"H",IF(AND(EK$7&gt;=$E67,EK$7&lt;=$F67),($D67/$G67),0))),IF(AND(EK$7&gt;=$E67,EK$7&lt;=$F67),($D67/$G67),0))</f>
        <v>0</v>
      </c>
      <c r="EL67" s="34">
        <f>IF(Data!$C$2&gt;0,(IF(OR(EL$5=Data!$F$2,EL$5=Data!$G$2,(IF(COUNTIF(Data!$A$2:$A$939,EL$7),EL$7=(VLOOKUP(EL$7,Data!$A$2:$A$852,1,FALSE)),0))),"H",IF(AND(EL$7&gt;=$E67,EL$7&lt;=$F67),($D67/$G67),0))),IF(AND(EL$7&gt;=$E67,EL$7&lt;=$F67),($D67/$G67),0))</f>
        <v>0</v>
      </c>
      <c r="EM67" s="34">
        <f>IF(Data!$C$2&gt;0,(IF(OR(EM$5=Data!$F$2,EM$5=Data!$G$2,(IF(COUNTIF(Data!$A$2:$A$939,EM$7),EM$7=(VLOOKUP(EM$7,Data!$A$2:$A$852,1,FALSE)),0))),"H",IF(AND(EM$7&gt;=$E67,EM$7&lt;=$F67),($D67/$G67),0))),IF(AND(EM$7&gt;=$E67,EM$7&lt;=$F67),($D67/$G67),0))</f>
        <v>0</v>
      </c>
      <c r="EN67" s="34" t="str">
        <f>IF(Data!$C$2&gt;0,(IF(OR(EN$5=Data!$F$2,EN$5=Data!$G$2,(IF(COUNTIF(Data!$A$2:$A$939,EN$7),EN$7=(VLOOKUP(EN$7,Data!$A$2:$A$852,1,FALSE)),0))),"H",IF(AND(EN$7&gt;=$E67,EN$7&lt;=$F67),($D67/$G67),0))),IF(AND(EN$7&gt;=$E67,EN$7&lt;=$F67),($D67/$G67),0))</f>
        <v>H</v>
      </c>
      <c r="EO67" s="35" t="str">
        <f>IF(Data!$C$2&gt;0,(IF(OR(EO$5=Data!$F$2,EO$5=Data!$G$2,(IF(COUNTIF(Data!$A$2:$A$939,EO$7),EO$7=(VLOOKUP(EO$7,Data!$A$2:$A$852,1,FALSE)),0))),"H",IF(AND(EO$7&gt;=$E67,EO$7&lt;=$F67),($D67/$G67),0))),IF(AND(EO$7&gt;=$E67,EO$7&lt;=$F67),($D67/$G67),0))</f>
        <v>H</v>
      </c>
      <c r="EP67" s="8" t="s">
        <v>47</v>
      </c>
      <c r="EQ67" s="18">
        <f>SUM(T67:EO67)-D67</f>
        <v>0</v>
      </c>
    </row>
    <row r="68" spans="1:147" ht="30" customHeight="1" thickBot="1">
      <c r="A68" s="371"/>
      <c r="B68" s="372"/>
      <c r="C68" s="372"/>
      <c r="D68" s="364"/>
      <c r="E68" s="351"/>
      <c r="F68" s="351"/>
      <c r="G68" s="349"/>
      <c r="H68" s="364"/>
      <c r="I68" s="365"/>
      <c r="J68" s="351"/>
      <c r="K68" s="351"/>
      <c r="L68" s="351"/>
      <c r="M68" s="349"/>
      <c r="N68" s="349"/>
      <c r="O68" s="364"/>
      <c r="P68" s="365"/>
      <c r="Q68" s="391"/>
      <c r="R68" s="364"/>
      <c r="S68" s="343"/>
      <c r="T68" s="36">
        <f>IF(T$7&gt;$L67,(((IF(Data!$C$2&gt;0,(IF(OR(T$5=Data!$F$2,T$5=Data!$G$2,(IF(COUNTIF(Data!$A$2:$A$939,T$7),T$7=(VLOOKUP(T$7,Data!$A$2:$A$852,1,FALSE)),0))),"H",IF(AND(T$7&gt;=$J67,T$7&lt;=$K67),($D67*(1-$P67)/$N67),0))),IF(AND(T$7&gt;=$J67,T$7&lt;=$K67),(($D67-$O67)/$N67),0))))),(((IF(Data!$C$2&gt;0,(IF(OR(T$5=Data!$F$2,T$5=Data!$G$2,(IF(COUNTIF(Data!$A$2:$A$939,T$7),T$7=(VLOOKUP(T$7,Data!$A$2:$A$852,1,FALSE)),0))),"H",IF(AND(T$7&gt;=$J67,T$7&lt;=$L67),($D67*$P67/$M67),0))),IF(AND(T$7&gt;=$J67,T$7&lt;=$L67),(($D67*$P67)/$M67),0))))))</f>
        <v>0</v>
      </c>
      <c r="U68" s="37">
        <f>IF(U$7&gt;$L67,(((IF(Data!$C$2&gt;0,(IF(OR(U$5=Data!$F$2,U$5=Data!$G$2,(IF(COUNTIF(Data!$A$2:$A$939,U$7),U$7=(VLOOKUP(U$7,Data!$A$2:$A$852,1,FALSE)),0))),"H",IF(AND(U$7&gt;=$J67,U$7&lt;=$K67),($D67*(1-$P67)/$N67),0))),IF(AND(U$7&gt;=$J67,U$7&lt;=$K67),(($D67-$O67)/$N67),0))))),(((IF(Data!$C$2&gt;0,(IF(OR(U$5=Data!$F$2,U$5=Data!$G$2,(IF(COUNTIF(Data!$A$2:$A$939,U$7),U$7=(VLOOKUP(U$7,Data!$A$2:$A$852,1,FALSE)),0))),"H",IF(AND(U$7&gt;=$J67,U$7&lt;=$L67),($D67*$P67/$M67),0))),IF(AND(U$7&gt;=$J67,U$7&lt;=$L67),(($D67*$P67)/$M67),0))))))</f>
        <v>0</v>
      </c>
      <c r="V68" s="37">
        <f>IF(V$7&gt;$L67,(((IF(Data!$C$2&gt;0,(IF(OR(V$5=Data!$F$2,V$5=Data!$G$2,(IF(COUNTIF(Data!$A$2:$A$939,V$7),V$7=(VLOOKUP(V$7,Data!$A$2:$A$852,1,FALSE)),0))),"H",IF(AND(V$7&gt;=$J67,V$7&lt;=$K67),($D67*(1-$P67)/$N67),0))),IF(AND(V$7&gt;=$J67,V$7&lt;=$K67),(($D67-$O67)/$N67),0))))),(((IF(Data!$C$2&gt;0,(IF(OR(V$5=Data!$F$2,V$5=Data!$G$2,(IF(COUNTIF(Data!$A$2:$A$939,V$7),V$7=(VLOOKUP(V$7,Data!$A$2:$A$852,1,FALSE)),0))),"H",IF(AND(V$7&gt;=$J67,V$7&lt;=$L67),($D67*$P67/$M67),0))),IF(AND(V$7&gt;=$J67,V$7&lt;=$L67),(($D67*$P67)/$M67),0))))))</f>
        <v>0</v>
      </c>
      <c r="W68" s="37">
        <f>IF(W$7&gt;$L67,(((IF(Data!$C$2&gt;0,(IF(OR(W$5=Data!$F$2,W$5=Data!$G$2,(IF(COUNTIF(Data!$A$2:$A$939,W$7),W$7=(VLOOKUP(W$7,Data!$A$2:$A$852,1,FALSE)),0))),"H",IF(AND(W$7&gt;=$J67,W$7&lt;=$K67),($D67*(1-$P67)/$N67),0))),IF(AND(W$7&gt;=$J67,W$7&lt;=$K67),(($D67-$O67)/$N67),0))))),(((IF(Data!$C$2&gt;0,(IF(OR(W$5=Data!$F$2,W$5=Data!$G$2,(IF(COUNTIF(Data!$A$2:$A$939,W$7),W$7=(VLOOKUP(W$7,Data!$A$2:$A$852,1,FALSE)),0))),"H",IF(AND(W$7&gt;=$J67,W$7&lt;=$L67),($D67*$P67/$M67),0))),IF(AND(W$7&gt;=$J67,W$7&lt;=$L67),(($D67*$P67)/$M67),0))))))</f>
        <v>0</v>
      </c>
      <c r="X68" s="37">
        <f>IF(X$7&gt;$L67,(((IF(Data!$C$2&gt;0,(IF(OR(X$5=Data!$F$2,X$5=Data!$G$2,(IF(COUNTIF(Data!$A$2:$A$939,X$7),X$7=(VLOOKUP(X$7,Data!$A$2:$A$852,1,FALSE)),0))),"H",IF(AND(X$7&gt;=$J67,X$7&lt;=$K67),($D67*(1-$P67)/$N67),0))),IF(AND(X$7&gt;=$J67,X$7&lt;=$K67),(($D67-$O67)/$N67),0))))),(((IF(Data!$C$2&gt;0,(IF(OR(X$5=Data!$F$2,X$5=Data!$G$2,(IF(COUNTIF(Data!$A$2:$A$939,X$7),X$7=(VLOOKUP(X$7,Data!$A$2:$A$852,1,FALSE)),0))),"H",IF(AND(X$7&gt;=$J67,X$7&lt;=$L67),($D67*$P67/$M67),0))),IF(AND(X$7&gt;=$J67,X$7&lt;=$L67),(($D67*$P67)/$M67),0))))))</f>
        <v>0</v>
      </c>
      <c r="Y68" s="37" t="str">
        <f>IF(Y$7&gt;$L67,(((IF(Data!$C$2&gt;0,(IF(OR(Y$5=Data!$F$2,Y$5=Data!$G$2,(IF(COUNTIF(Data!$A$2:$A$939,Y$7),Y$7=(VLOOKUP(Y$7,Data!$A$2:$A$852,1,FALSE)),0))),"H",IF(AND(Y$7&gt;=$J67,Y$7&lt;=$K67),($D67*(1-$P67)/$N67),0))),IF(AND(Y$7&gt;=$J67,Y$7&lt;=$K67),(($D67-$O67)/$N67),0))))),(((IF(Data!$C$2&gt;0,(IF(OR(Y$5=Data!$F$2,Y$5=Data!$G$2,(IF(COUNTIF(Data!$A$2:$A$939,Y$7),Y$7=(VLOOKUP(Y$7,Data!$A$2:$A$852,1,FALSE)),0))),"H",IF(AND(Y$7&gt;=$J67,Y$7&lt;=$L67),($D67*$P67/$M67),0))),IF(AND(Y$7&gt;=$J67,Y$7&lt;=$L67),(($D67*$P67)/$M67),0))))))</f>
        <v>H</v>
      </c>
      <c r="Z68" s="37" t="str">
        <f>IF(Z$7&gt;$L67,(((IF(Data!$C$2&gt;0,(IF(OR(Z$5=Data!$F$2,Z$5=Data!$G$2,(IF(COUNTIF(Data!$A$2:$A$939,Z$7),Z$7=(VLOOKUP(Z$7,Data!$A$2:$A$852,1,FALSE)),0))),"H",IF(AND(Z$7&gt;=$J67,Z$7&lt;=$K67),($D67*(1-$P67)/$N67),0))),IF(AND(Z$7&gt;=$J67,Z$7&lt;=$K67),(($D67-$O67)/$N67),0))))),(((IF(Data!$C$2&gt;0,(IF(OR(Z$5=Data!$F$2,Z$5=Data!$G$2,(IF(COUNTIF(Data!$A$2:$A$939,Z$7),Z$7=(VLOOKUP(Z$7,Data!$A$2:$A$852,1,FALSE)),0))),"H",IF(AND(Z$7&gt;=$J67,Z$7&lt;=$L67),($D67*$P67/$M67),0))),IF(AND(Z$7&gt;=$J67,Z$7&lt;=$L67),(($D67*$P67)/$M67),0))))))</f>
        <v>H</v>
      </c>
      <c r="AA68" s="37">
        <f>IF(AA$7&gt;$L67,(((IF(Data!$C$2&gt;0,(IF(OR(AA$5=Data!$F$2,AA$5=Data!$G$2,(IF(COUNTIF(Data!$A$2:$A$939,AA$7),AA$7=(VLOOKUP(AA$7,Data!$A$2:$A$852,1,FALSE)),0))),"H",IF(AND(AA$7&gt;=$J67,AA$7&lt;=$K67),($D67*(1-$P67)/$N67),0))),IF(AND(AA$7&gt;=$J67,AA$7&lt;=$K67),(($D67-$O67)/$N67),0))))),(((IF(Data!$C$2&gt;0,(IF(OR(AA$5=Data!$F$2,AA$5=Data!$G$2,(IF(COUNTIF(Data!$A$2:$A$939,AA$7),AA$7=(VLOOKUP(AA$7,Data!$A$2:$A$852,1,FALSE)),0))),"H",IF(AND(AA$7&gt;=$J67,AA$7&lt;=$L67),($D67*$P67/$M67),0))),IF(AND(AA$7&gt;=$J67,AA$7&lt;=$L67),(($D67*$P67)/$M67),0))))))</f>
        <v>0</v>
      </c>
      <c r="AB68" s="37">
        <f>IF(AB$7&gt;$L67,(((IF(Data!$C$2&gt;0,(IF(OR(AB$5=Data!$F$2,AB$5=Data!$G$2,(IF(COUNTIF(Data!$A$2:$A$939,AB$7),AB$7=(VLOOKUP(AB$7,Data!$A$2:$A$852,1,FALSE)),0))),"H",IF(AND(AB$7&gt;=$J67,AB$7&lt;=$K67),($D67*(1-$P67)/$N67),0))),IF(AND(AB$7&gt;=$J67,AB$7&lt;=$K67),(($D67-$O67)/$N67),0))))),(((IF(Data!$C$2&gt;0,(IF(OR(AB$5=Data!$F$2,AB$5=Data!$G$2,(IF(COUNTIF(Data!$A$2:$A$939,AB$7),AB$7=(VLOOKUP(AB$7,Data!$A$2:$A$852,1,FALSE)),0))),"H",IF(AND(AB$7&gt;=$J67,AB$7&lt;=$L67),($D67*$P67/$M67),0))),IF(AND(AB$7&gt;=$J67,AB$7&lt;=$L67),(($D67*$P67)/$M67),0))))))</f>
        <v>0</v>
      </c>
      <c r="AC68" s="37">
        <f>IF(AC$7&gt;$L67,(((IF(Data!$C$2&gt;0,(IF(OR(AC$5=Data!$F$2,AC$5=Data!$G$2,(IF(COUNTIF(Data!$A$2:$A$939,AC$7),AC$7=(VLOOKUP(AC$7,Data!$A$2:$A$852,1,FALSE)),0))),"H",IF(AND(AC$7&gt;=$J67,AC$7&lt;=$K67),($D67*(1-$P67)/$N67),0))),IF(AND(AC$7&gt;=$J67,AC$7&lt;=$K67),(($D67-$O67)/$N67),0))))),(((IF(Data!$C$2&gt;0,(IF(OR(AC$5=Data!$F$2,AC$5=Data!$G$2,(IF(COUNTIF(Data!$A$2:$A$939,AC$7),AC$7=(VLOOKUP(AC$7,Data!$A$2:$A$852,1,FALSE)),0))),"H",IF(AND(AC$7&gt;=$J67,AC$7&lt;=$L67),($D67*$P67/$M67),0))),IF(AND(AC$7&gt;=$J67,AC$7&lt;=$L67),(($D67*$P67)/$M67),0))))))</f>
        <v>0</v>
      </c>
      <c r="AD68" s="37">
        <f>IF(AD$7&gt;$L67,(((IF(Data!$C$2&gt;0,(IF(OR(AD$5=Data!$F$2,AD$5=Data!$G$2,(IF(COUNTIF(Data!$A$2:$A$939,AD$7),AD$7=(VLOOKUP(AD$7,Data!$A$2:$A$852,1,FALSE)),0))),"H",IF(AND(AD$7&gt;=$J67,AD$7&lt;=$K67),($D67*(1-$P67)/$N67),0))),IF(AND(AD$7&gt;=$J67,AD$7&lt;=$K67),(($D67-$O67)/$N67),0))))),(((IF(Data!$C$2&gt;0,(IF(OR(AD$5=Data!$F$2,AD$5=Data!$G$2,(IF(COUNTIF(Data!$A$2:$A$939,AD$7),AD$7=(VLOOKUP(AD$7,Data!$A$2:$A$852,1,FALSE)),0))),"H",IF(AND(AD$7&gt;=$J67,AD$7&lt;=$L67),($D67*$P67/$M67),0))),IF(AND(AD$7&gt;=$J67,AD$7&lt;=$L67),(($D67*$P67)/$M67),0))))))</f>
        <v>0</v>
      </c>
      <c r="AE68" s="37">
        <f>IF(AE$7&gt;$L67,(((IF(Data!$C$2&gt;0,(IF(OR(AE$5=Data!$F$2,AE$5=Data!$G$2,(IF(COUNTIF(Data!$A$2:$A$939,AE$7),AE$7=(VLOOKUP(AE$7,Data!$A$2:$A$852,1,FALSE)),0))),"H",IF(AND(AE$7&gt;=$J67,AE$7&lt;=$K67),($D67*(1-$P67)/$N67),0))),IF(AND(AE$7&gt;=$J67,AE$7&lt;=$K67),(($D67-$O67)/$N67),0))))),(((IF(Data!$C$2&gt;0,(IF(OR(AE$5=Data!$F$2,AE$5=Data!$G$2,(IF(COUNTIF(Data!$A$2:$A$939,AE$7),AE$7=(VLOOKUP(AE$7,Data!$A$2:$A$852,1,FALSE)),0))),"H",IF(AND(AE$7&gt;=$J67,AE$7&lt;=$L67),($D67*$P67/$M67),0))),IF(AND(AE$7&gt;=$J67,AE$7&lt;=$L67),(($D67*$P67)/$M67),0))))))</f>
        <v>0</v>
      </c>
      <c r="AF68" s="37" t="str">
        <f>IF(AF$7&gt;$L67,(((IF(Data!$C$2&gt;0,(IF(OR(AF$5=Data!$F$2,AF$5=Data!$G$2,(IF(COUNTIF(Data!$A$2:$A$939,AF$7),AF$7=(VLOOKUP(AF$7,Data!$A$2:$A$852,1,FALSE)),0))),"H",IF(AND(AF$7&gt;=$J67,AF$7&lt;=$K67),($D67*(1-$P67)/$N67),0))),IF(AND(AF$7&gt;=$J67,AF$7&lt;=$K67),(($D67-$O67)/$N67),0))))),(((IF(Data!$C$2&gt;0,(IF(OR(AF$5=Data!$F$2,AF$5=Data!$G$2,(IF(COUNTIF(Data!$A$2:$A$939,AF$7),AF$7=(VLOOKUP(AF$7,Data!$A$2:$A$852,1,FALSE)),0))),"H",IF(AND(AF$7&gt;=$J67,AF$7&lt;=$L67),($D67*$P67/$M67),0))),IF(AND(AF$7&gt;=$J67,AF$7&lt;=$L67),(($D67*$P67)/$M67),0))))))</f>
        <v>H</v>
      </c>
      <c r="AG68" s="37" t="str">
        <f>IF(AG$7&gt;$L67,(((IF(Data!$C$2&gt;0,(IF(OR(AG$5=Data!$F$2,AG$5=Data!$G$2,(IF(COUNTIF(Data!$A$2:$A$939,AG$7),AG$7=(VLOOKUP(AG$7,Data!$A$2:$A$852,1,FALSE)),0))),"H",IF(AND(AG$7&gt;=$J67,AG$7&lt;=$K67),($D67*(1-$P67)/$N67),0))),IF(AND(AG$7&gt;=$J67,AG$7&lt;=$K67),(($D67-$O67)/$N67),0))))),(((IF(Data!$C$2&gt;0,(IF(OR(AG$5=Data!$F$2,AG$5=Data!$G$2,(IF(COUNTIF(Data!$A$2:$A$939,AG$7),AG$7=(VLOOKUP(AG$7,Data!$A$2:$A$852,1,FALSE)),0))),"H",IF(AND(AG$7&gt;=$J67,AG$7&lt;=$L67),($D67*$P67/$M67),0))),IF(AND(AG$7&gt;=$J67,AG$7&lt;=$L67),(($D67*$P67)/$M67),0))))))</f>
        <v>H</v>
      </c>
      <c r="AH68" s="37">
        <f>IF(AH$7&gt;$L67,(((IF(Data!$C$2&gt;0,(IF(OR(AH$5=Data!$F$2,AH$5=Data!$G$2,(IF(COUNTIF(Data!$A$2:$A$939,AH$7),AH$7=(VLOOKUP(AH$7,Data!$A$2:$A$852,1,FALSE)),0))),"H",IF(AND(AH$7&gt;=$J67,AH$7&lt;=$K67),($D67*(1-$P67)/$N67),0))),IF(AND(AH$7&gt;=$J67,AH$7&lt;=$K67),(($D67-$O67)/$N67),0))))),(((IF(Data!$C$2&gt;0,(IF(OR(AH$5=Data!$F$2,AH$5=Data!$G$2,(IF(COUNTIF(Data!$A$2:$A$939,AH$7),AH$7=(VLOOKUP(AH$7,Data!$A$2:$A$852,1,FALSE)),0))),"H",IF(AND(AH$7&gt;=$J67,AH$7&lt;=$L67),($D67*$P67/$M67),0))),IF(AND(AH$7&gt;=$J67,AH$7&lt;=$L67),(($D67*$P67)/$M67),0))))))</f>
        <v>0</v>
      </c>
      <c r="AI68" s="37">
        <f>IF(AI$7&gt;$L67,(((IF(Data!$C$2&gt;0,(IF(OR(AI$5=Data!$F$2,AI$5=Data!$G$2,(IF(COUNTIF(Data!$A$2:$A$939,AI$7),AI$7=(VLOOKUP(AI$7,Data!$A$2:$A$852,1,FALSE)),0))),"H",IF(AND(AI$7&gt;=$J67,AI$7&lt;=$K67),($D67*(1-$P67)/$N67),0))),IF(AND(AI$7&gt;=$J67,AI$7&lt;=$K67),(($D67-$O67)/$N67),0))))),(((IF(Data!$C$2&gt;0,(IF(OR(AI$5=Data!$F$2,AI$5=Data!$G$2,(IF(COUNTIF(Data!$A$2:$A$939,AI$7),AI$7=(VLOOKUP(AI$7,Data!$A$2:$A$852,1,FALSE)),0))),"H",IF(AND(AI$7&gt;=$J67,AI$7&lt;=$L67),($D67*$P67/$M67),0))),IF(AND(AI$7&gt;=$J67,AI$7&lt;=$L67),(($D67*$P67)/$M67),0))))))</f>
        <v>0</v>
      </c>
      <c r="AJ68" s="37">
        <f>IF(AJ$7&gt;$L67,(((IF(Data!$C$2&gt;0,(IF(OR(AJ$5=Data!$F$2,AJ$5=Data!$G$2,(IF(COUNTIF(Data!$A$2:$A$939,AJ$7),AJ$7=(VLOOKUP(AJ$7,Data!$A$2:$A$852,1,FALSE)),0))),"H",IF(AND(AJ$7&gt;=$J67,AJ$7&lt;=$K67),($D67*(1-$P67)/$N67),0))),IF(AND(AJ$7&gt;=$J67,AJ$7&lt;=$K67),(($D67-$O67)/$N67),0))))),(((IF(Data!$C$2&gt;0,(IF(OR(AJ$5=Data!$F$2,AJ$5=Data!$G$2,(IF(COUNTIF(Data!$A$2:$A$939,AJ$7),AJ$7=(VLOOKUP(AJ$7,Data!$A$2:$A$852,1,FALSE)),0))),"H",IF(AND(AJ$7&gt;=$J67,AJ$7&lt;=$L67),($D67*$P67/$M67),0))),IF(AND(AJ$7&gt;=$J67,AJ$7&lt;=$L67),(($D67*$P67)/$M67),0))))))</f>
        <v>0</v>
      </c>
      <c r="AK68" s="37">
        <f>IF(AK$7&gt;$L67,(((IF(Data!$C$2&gt;0,(IF(OR(AK$5=Data!$F$2,AK$5=Data!$G$2,(IF(COUNTIF(Data!$A$2:$A$939,AK$7),AK$7=(VLOOKUP(AK$7,Data!$A$2:$A$852,1,FALSE)),0))),"H",IF(AND(AK$7&gt;=$J67,AK$7&lt;=$K67),($D67*(1-$P67)/$N67),0))),IF(AND(AK$7&gt;=$J67,AK$7&lt;=$K67),(($D67-$O67)/$N67),0))))),(((IF(Data!$C$2&gt;0,(IF(OR(AK$5=Data!$F$2,AK$5=Data!$G$2,(IF(COUNTIF(Data!$A$2:$A$939,AK$7),AK$7=(VLOOKUP(AK$7,Data!$A$2:$A$852,1,FALSE)),0))),"H",IF(AND(AK$7&gt;=$J67,AK$7&lt;=$L67),($D67*$P67/$M67),0))),IF(AND(AK$7&gt;=$J67,AK$7&lt;=$L67),(($D67*$P67)/$M67),0))))))</f>
        <v>0</v>
      </c>
      <c r="AL68" s="37">
        <f>IF(AL$7&gt;$L67,(((IF(Data!$C$2&gt;0,(IF(OR(AL$5=Data!$F$2,AL$5=Data!$G$2,(IF(COUNTIF(Data!$A$2:$A$939,AL$7),AL$7=(VLOOKUP(AL$7,Data!$A$2:$A$852,1,FALSE)),0))),"H",IF(AND(AL$7&gt;=$J67,AL$7&lt;=$K67),($D67*(1-$P67)/$N67),0))),IF(AND(AL$7&gt;=$J67,AL$7&lt;=$K67),(($D67-$O67)/$N67),0))))),(((IF(Data!$C$2&gt;0,(IF(OR(AL$5=Data!$F$2,AL$5=Data!$G$2,(IF(COUNTIF(Data!$A$2:$A$939,AL$7),AL$7=(VLOOKUP(AL$7,Data!$A$2:$A$852,1,FALSE)),0))),"H",IF(AND(AL$7&gt;=$J67,AL$7&lt;=$L67),($D67*$P67/$M67),0))),IF(AND(AL$7&gt;=$J67,AL$7&lt;=$L67),(($D67*$P67)/$M67),0))))))</f>
        <v>0</v>
      </c>
      <c r="AM68" s="37" t="str">
        <f>IF(AM$7&gt;$L67,(((IF(Data!$C$2&gt;0,(IF(OR(AM$5=Data!$F$2,AM$5=Data!$G$2,(IF(COUNTIF(Data!$A$2:$A$939,AM$7),AM$7=(VLOOKUP(AM$7,Data!$A$2:$A$852,1,FALSE)),0))),"H",IF(AND(AM$7&gt;=$J67,AM$7&lt;=$K67),($D67*(1-$P67)/$N67),0))),IF(AND(AM$7&gt;=$J67,AM$7&lt;=$K67),(($D67-$O67)/$N67),0))))),(((IF(Data!$C$2&gt;0,(IF(OR(AM$5=Data!$F$2,AM$5=Data!$G$2,(IF(COUNTIF(Data!$A$2:$A$939,AM$7),AM$7=(VLOOKUP(AM$7,Data!$A$2:$A$852,1,FALSE)),0))),"H",IF(AND(AM$7&gt;=$J67,AM$7&lt;=$L67),($D67*$P67/$M67),0))),IF(AND(AM$7&gt;=$J67,AM$7&lt;=$L67),(($D67*$P67)/$M67),0))))))</f>
        <v>H</v>
      </c>
      <c r="AN68" s="37" t="str">
        <f>IF(AN$7&gt;$L67,(((IF(Data!$C$2&gt;0,(IF(OR(AN$5=Data!$F$2,AN$5=Data!$G$2,(IF(COUNTIF(Data!$A$2:$A$939,AN$7),AN$7=(VLOOKUP(AN$7,Data!$A$2:$A$852,1,FALSE)),0))),"H",IF(AND(AN$7&gt;=$J67,AN$7&lt;=$K67),($D67*(1-$P67)/$N67),0))),IF(AND(AN$7&gt;=$J67,AN$7&lt;=$K67),(($D67-$O67)/$N67),0))))),(((IF(Data!$C$2&gt;0,(IF(OR(AN$5=Data!$F$2,AN$5=Data!$G$2,(IF(COUNTIF(Data!$A$2:$A$939,AN$7),AN$7=(VLOOKUP(AN$7,Data!$A$2:$A$852,1,FALSE)),0))),"H",IF(AND(AN$7&gt;=$J67,AN$7&lt;=$L67),($D67*$P67/$M67),0))),IF(AND(AN$7&gt;=$J67,AN$7&lt;=$L67),(($D67*$P67)/$M67),0))))))</f>
        <v>H</v>
      </c>
      <c r="AO68" s="37">
        <f>IF(AO$7&gt;$L67,(((IF(Data!$C$2&gt;0,(IF(OR(AO$5=Data!$F$2,AO$5=Data!$G$2,(IF(COUNTIF(Data!$A$2:$A$939,AO$7),AO$7=(VLOOKUP(AO$7,Data!$A$2:$A$852,1,FALSE)),0))),"H",IF(AND(AO$7&gt;=$J67,AO$7&lt;=$K67),($D67*(1-$P67)/$N67),0))),IF(AND(AO$7&gt;=$J67,AO$7&lt;=$K67),(($D67-$O67)/$N67),0))))),(((IF(Data!$C$2&gt;0,(IF(OR(AO$5=Data!$F$2,AO$5=Data!$G$2,(IF(COUNTIF(Data!$A$2:$A$939,AO$7),AO$7=(VLOOKUP(AO$7,Data!$A$2:$A$852,1,FALSE)),0))),"H",IF(AND(AO$7&gt;=$J67,AO$7&lt;=$L67),($D67*$P67/$M67),0))),IF(AND(AO$7&gt;=$J67,AO$7&lt;=$L67),(($D67*$P67)/$M67),0))))))</f>
        <v>0</v>
      </c>
      <c r="AP68" s="37">
        <f>IF(AP$7&gt;$L67,(((IF(Data!$C$2&gt;0,(IF(OR(AP$5=Data!$F$2,AP$5=Data!$G$2,(IF(COUNTIF(Data!$A$2:$A$939,AP$7),AP$7=(VLOOKUP(AP$7,Data!$A$2:$A$852,1,FALSE)),0))),"H",IF(AND(AP$7&gt;=$J67,AP$7&lt;=$K67),($D67*(1-$P67)/$N67),0))),IF(AND(AP$7&gt;=$J67,AP$7&lt;=$K67),(($D67-$O67)/$N67),0))))),(((IF(Data!$C$2&gt;0,(IF(OR(AP$5=Data!$F$2,AP$5=Data!$G$2,(IF(COUNTIF(Data!$A$2:$A$939,AP$7),AP$7=(VLOOKUP(AP$7,Data!$A$2:$A$852,1,FALSE)),0))),"H",IF(AND(AP$7&gt;=$J67,AP$7&lt;=$L67),($D67*$P67/$M67),0))),IF(AND(AP$7&gt;=$J67,AP$7&lt;=$L67),(($D67*$P67)/$M67),0))))))</f>
        <v>0</v>
      </c>
      <c r="AQ68" s="37">
        <f>IF(AQ$7&gt;$L67,(((IF(Data!$C$2&gt;0,(IF(OR(AQ$5=Data!$F$2,AQ$5=Data!$G$2,(IF(COUNTIF(Data!$A$2:$A$939,AQ$7),AQ$7=(VLOOKUP(AQ$7,Data!$A$2:$A$852,1,FALSE)),0))),"H",IF(AND(AQ$7&gt;=$J67,AQ$7&lt;=$K67),($D67*(1-$P67)/$N67),0))),IF(AND(AQ$7&gt;=$J67,AQ$7&lt;=$K67),(($D67-$O67)/$N67),0))))),(((IF(Data!$C$2&gt;0,(IF(OR(AQ$5=Data!$F$2,AQ$5=Data!$G$2,(IF(COUNTIF(Data!$A$2:$A$939,AQ$7),AQ$7=(VLOOKUP(AQ$7,Data!$A$2:$A$852,1,FALSE)),0))),"H",IF(AND(AQ$7&gt;=$J67,AQ$7&lt;=$L67),($D67*$P67/$M67),0))),IF(AND(AQ$7&gt;=$J67,AQ$7&lt;=$L67),(($D67*$P67)/$M67),0))))))</f>
        <v>0</v>
      </c>
      <c r="AR68" s="37">
        <f>IF(AR$7&gt;$L67,(((IF(Data!$C$2&gt;0,(IF(OR(AR$5=Data!$F$2,AR$5=Data!$G$2,(IF(COUNTIF(Data!$A$2:$A$939,AR$7),AR$7=(VLOOKUP(AR$7,Data!$A$2:$A$852,1,FALSE)),0))),"H",IF(AND(AR$7&gt;=$J67,AR$7&lt;=$K67),($D67*(1-$P67)/$N67),0))),IF(AND(AR$7&gt;=$J67,AR$7&lt;=$K67),(($D67-$O67)/$N67),0))))),(((IF(Data!$C$2&gt;0,(IF(OR(AR$5=Data!$F$2,AR$5=Data!$G$2,(IF(COUNTIF(Data!$A$2:$A$939,AR$7),AR$7=(VLOOKUP(AR$7,Data!$A$2:$A$852,1,FALSE)),0))),"H",IF(AND(AR$7&gt;=$J67,AR$7&lt;=$L67),($D67*$P67/$M67),0))),IF(AND(AR$7&gt;=$J67,AR$7&lt;=$L67),(($D67*$P67)/$M67),0))))))</f>
        <v>0</v>
      </c>
      <c r="AS68" s="37">
        <f>IF(AS$7&gt;$L67,(((IF(Data!$C$2&gt;0,(IF(OR(AS$5=Data!$F$2,AS$5=Data!$G$2,(IF(COUNTIF(Data!$A$2:$A$939,AS$7),AS$7=(VLOOKUP(AS$7,Data!$A$2:$A$852,1,FALSE)),0))),"H",IF(AND(AS$7&gt;=$J67,AS$7&lt;=$K67),($D67*(1-$P67)/$N67),0))),IF(AND(AS$7&gt;=$J67,AS$7&lt;=$K67),(($D67-$O67)/$N67),0))))),(((IF(Data!$C$2&gt;0,(IF(OR(AS$5=Data!$F$2,AS$5=Data!$G$2,(IF(COUNTIF(Data!$A$2:$A$939,AS$7),AS$7=(VLOOKUP(AS$7,Data!$A$2:$A$852,1,FALSE)),0))),"H",IF(AND(AS$7&gt;=$J67,AS$7&lt;=$L67),($D67*$P67/$M67),0))),IF(AND(AS$7&gt;=$J67,AS$7&lt;=$L67),(($D67*$P67)/$M67),0))))))</f>
        <v>0</v>
      </c>
      <c r="AT68" s="37" t="str">
        <f>IF(AT$7&gt;$L67,(((IF(Data!$C$2&gt;0,(IF(OR(AT$5=Data!$F$2,AT$5=Data!$G$2,(IF(COUNTIF(Data!$A$2:$A$939,AT$7),AT$7=(VLOOKUP(AT$7,Data!$A$2:$A$852,1,FALSE)),0))),"H",IF(AND(AT$7&gt;=$J67,AT$7&lt;=$K67),($D67*(1-$P67)/$N67),0))),IF(AND(AT$7&gt;=$J67,AT$7&lt;=$K67),(($D67-$O67)/$N67),0))))),(((IF(Data!$C$2&gt;0,(IF(OR(AT$5=Data!$F$2,AT$5=Data!$G$2,(IF(COUNTIF(Data!$A$2:$A$939,AT$7),AT$7=(VLOOKUP(AT$7,Data!$A$2:$A$852,1,FALSE)),0))),"H",IF(AND(AT$7&gt;=$J67,AT$7&lt;=$L67),($D67*$P67/$M67),0))),IF(AND(AT$7&gt;=$J67,AT$7&lt;=$L67),(($D67*$P67)/$M67),0))))))</f>
        <v>H</v>
      </c>
      <c r="AU68" s="37" t="str">
        <f>IF(AU$7&gt;$L67,(((IF(Data!$C$2&gt;0,(IF(OR(AU$5=Data!$F$2,AU$5=Data!$G$2,(IF(COUNTIF(Data!$A$2:$A$939,AU$7),AU$7=(VLOOKUP(AU$7,Data!$A$2:$A$852,1,FALSE)),0))),"H",IF(AND(AU$7&gt;=$J67,AU$7&lt;=$K67),($D67*(1-$P67)/$N67),0))),IF(AND(AU$7&gt;=$J67,AU$7&lt;=$K67),(($D67-$O67)/$N67),0))))),(((IF(Data!$C$2&gt;0,(IF(OR(AU$5=Data!$F$2,AU$5=Data!$G$2,(IF(COUNTIF(Data!$A$2:$A$939,AU$7),AU$7=(VLOOKUP(AU$7,Data!$A$2:$A$852,1,FALSE)),0))),"H",IF(AND(AU$7&gt;=$J67,AU$7&lt;=$L67),($D67*$P67/$M67),0))),IF(AND(AU$7&gt;=$J67,AU$7&lt;=$L67),(($D67*$P67)/$M67),0))))))</f>
        <v>H</v>
      </c>
      <c r="AV68" s="37">
        <f>IF(AV$7&gt;$L67,(((IF(Data!$C$2&gt;0,(IF(OR(AV$5=Data!$F$2,AV$5=Data!$G$2,(IF(COUNTIF(Data!$A$2:$A$939,AV$7),AV$7=(VLOOKUP(AV$7,Data!$A$2:$A$852,1,FALSE)),0))),"H",IF(AND(AV$7&gt;=$J67,AV$7&lt;=$K67),($D67*(1-$P67)/$N67),0))),IF(AND(AV$7&gt;=$J67,AV$7&lt;=$K67),(($D67-$O67)/$N67),0))))),(((IF(Data!$C$2&gt;0,(IF(OR(AV$5=Data!$F$2,AV$5=Data!$G$2,(IF(COUNTIF(Data!$A$2:$A$939,AV$7),AV$7=(VLOOKUP(AV$7,Data!$A$2:$A$852,1,FALSE)),0))),"H",IF(AND(AV$7&gt;=$J67,AV$7&lt;=$L67),($D67*$P67/$M67),0))),IF(AND(AV$7&gt;=$J67,AV$7&lt;=$L67),(($D67*$P67)/$M67),0))))))</f>
        <v>0</v>
      </c>
      <c r="AW68" s="37">
        <f>IF(AW$7&gt;$L67,(((IF(Data!$C$2&gt;0,(IF(OR(AW$5=Data!$F$2,AW$5=Data!$G$2,(IF(COUNTIF(Data!$A$2:$A$939,AW$7),AW$7=(VLOOKUP(AW$7,Data!$A$2:$A$852,1,FALSE)),0))),"H",IF(AND(AW$7&gt;=$J67,AW$7&lt;=$K67),($D67*(1-$P67)/$N67),0))),IF(AND(AW$7&gt;=$J67,AW$7&lt;=$K67),(($D67-$O67)/$N67),0))))),(((IF(Data!$C$2&gt;0,(IF(OR(AW$5=Data!$F$2,AW$5=Data!$G$2,(IF(COUNTIF(Data!$A$2:$A$939,AW$7),AW$7=(VLOOKUP(AW$7,Data!$A$2:$A$852,1,FALSE)),0))),"H",IF(AND(AW$7&gt;=$J67,AW$7&lt;=$L67),($D67*$P67/$M67),0))),IF(AND(AW$7&gt;=$J67,AW$7&lt;=$L67),(($D67*$P67)/$M67),0))))))</f>
        <v>0</v>
      </c>
      <c r="AX68" s="37">
        <f>IF(AX$7&gt;$L67,(((IF(Data!$C$2&gt;0,(IF(OR(AX$5=Data!$F$2,AX$5=Data!$G$2,(IF(COUNTIF(Data!$A$2:$A$939,AX$7),AX$7=(VLOOKUP(AX$7,Data!$A$2:$A$852,1,FALSE)),0))),"H",IF(AND(AX$7&gt;=$J67,AX$7&lt;=$K67),($D67*(1-$P67)/$N67),0))),IF(AND(AX$7&gt;=$J67,AX$7&lt;=$K67),(($D67-$O67)/$N67),0))))),(((IF(Data!$C$2&gt;0,(IF(OR(AX$5=Data!$F$2,AX$5=Data!$G$2,(IF(COUNTIF(Data!$A$2:$A$939,AX$7),AX$7=(VLOOKUP(AX$7,Data!$A$2:$A$852,1,FALSE)),0))),"H",IF(AND(AX$7&gt;=$J67,AX$7&lt;=$L67),($D67*$P67/$M67),0))),IF(AND(AX$7&gt;=$J67,AX$7&lt;=$L67),(($D67*$P67)/$M67),0))))))</f>
        <v>0</v>
      </c>
      <c r="AY68" s="37">
        <f>IF(AY$7&gt;$L67,(((IF(Data!$C$2&gt;0,(IF(OR(AY$5=Data!$F$2,AY$5=Data!$G$2,(IF(COUNTIF(Data!$A$2:$A$939,AY$7),AY$7=(VLOOKUP(AY$7,Data!$A$2:$A$852,1,FALSE)),0))),"H",IF(AND(AY$7&gt;=$J67,AY$7&lt;=$K67),($D67*(1-$P67)/$N67),0))),IF(AND(AY$7&gt;=$J67,AY$7&lt;=$K67),(($D67-$O67)/$N67),0))))),(((IF(Data!$C$2&gt;0,(IF(OR(AY$5=Data!$F$2,AY$5=Data!$G$2,(IF(COUNTIF(Data!$A$2:$A$939,AY$7),AY$7=(VLOOKUP(AY$7,Data!$A$2:$A$852,1,FALSE)),0))),"H",IF(AND(AY$7&gt;=$J67,AY$7&lt;=$L67),($D67*$P67/$M67),0))),IF(AND(AY$7&gt;=$J67,AY$7&lt;=$L67),(($D67*$P67)/$M67),0))))))</f>
        <v>0</v>
      </c>
      <c r="AZ68" s="37">
        <f>IF(AZ$7&gt;$L67,(((IF(Data!$C$2&gt;0,(IF(OR(AZ$5=Data!$F$2,AZ$5=Data!$G$2,(IF(COUNTIF(Data!$A$2:$A$939,AZ$7),AZ$7=(VLOOKUP(AZ$7,Data!$A$2:$A$852,1,FALSE)),0))),"H",IF(AND(AZ$7&gt;=$J67,AZ$7&lt;=$K67),($D67*(1-$P67)/$N67),0))),IF(AND(AZ$7&gt;=$J67,AZ$7&lt;=$K67),(($D67-$O67)/$N67),0))))),(((IF(Data!$C$2&gt;0,(IF(OR(AZ$5=Data!$F$2,AZ$5=Data!$G$2,(IF(COUNTIF(Data!$A$2:$A$939,AZ$7),AZ$7=(VLOOKUP(AZ$7,Data!$A$2:$A$852,1,FALSE)),0))),"H",IF(AND(AZ$7&gt;=$J67,AZ$7&lt;=$L67),($D67*$P67/$M67),0))),IF(AND(AZ$7&gt;=$J67,AZ$7&lt;=$L67),(($D67*$P67)/$M67),0))))))</f>
        <v>0</v>
      </c>
      <c r="BA68" s="37" t="str">
        <f>IF(BA$7&gt;$L67,(((IF(Data!$C$2&gt;0,(IF(OR(BA$5=Data!$F$2,BA$5=Data!$G$2,(IF(COUNTIF(Data!$A$2:$A$939,BA$7),BA$7=(VLOOKUP(BA$7,Data!$A$2:$A$852,1,FALSE)),0))),"H",IF(AND(BA$7&gt;=$J67,BA$7&lt;=$K67),($D67*(1-$P67)/$N67),0))),IF(AND(BA$7&gt;=$J67,BA$7&lt;=$K67),(($D67-$O67)/$N67),0))))),(((IF(Data!$C$2&gt;0,(IF(OR(BA$5=Data!$F$2,BA$5=Data!$G$2,(IF(COUNTIF(Data!$A$2:$A$939,BA$7),BA$7=(VLOOKUP(BA$7,Data!$A$2:$A$852,1,FALSE)),0))),"H",IF(AND(BA$7&gt;=$J67,BA$7&lt;=$L67),($D67*$P67/$M67),0))),IF(AND(BA$7&gt;=$J67,BA$7&lt;=$L67),(($D67*$P67)/$M67),0))))))</f>
        <v>H</v>
      </c>
      <c r="BB68" s="37" t="str">
        <f>IF(BB$7&gt;$L67,(((IF(Data!$C$2&gt;0,(IF(OR(BB$5=Data!$F$2,BB$5=Data!$G$2,(IF(COUNTIF(Data!$A$2:$A$939,BB$7),BB$7=(VLOOKUP(BB$7,Data!$A$2:$A$852,1,FALSE)),0))),"H",IF(AND(BB$7&gt;=$J67,BB$7&lt;=$K67),($D67*(1-$P67)/$N67),0))),IF(AND(BB$7&gt;=$J67,BB$7&lt;=$K67),(($D67-$O67)/$N67),0))))),(((IF(Data!$C$2&gt;0,(IF(OR(BB$5=Data!$F$2,BB$5=Data!$G$2,(IF(COUNTIF(Data!$A$2:$A$939,BB$7),BB$7=(VLOOKUP(BB$7,Data!$A$2:$A$852,1,FALSE)),0))),"H",IF(AND(BB$7&gt;=$J67,BB$7&lt;=$L67),($D67*$P67/$M67),0))),IF(AND(BB$7&gt;=$J67,BB$7&lt;=$L67),(($D67*$P67)/$M67),0))))))</f>
        <v>H</v>
      </c>
      <c r="BC68" s="37">
        <f>IF(BC$7&gt;$L67,(((IF(Data!$C$2&gt;0,(IF(OR(BC$5=Data!$F$2,BC$5=Data!$G$2,(IF(COUNTIF(Data!$A$2:$A$939,BC$7),BC$7=(VLOOKUP(BC$7,Data!$A$2:$A$852,1,FALSE)),0))),"H",IF(AND(BC$7&gt;=$J67,BC$7&lt;=$K67),($D67*(1-$P67)/$N67),0))),IF(AND(BC$7&gt;=$J67,BC$7&lt;=$K67),(($D67-$O67)/$N67),0))))),(((IF(Data!$C$2&gt;0,(IF(OR(BC$5=Data!$F$2,BC$5=Data!$G$2,(IF(COUNTIF(Data!$A$2:$A$939,BC$7),BC$7=(VLOOKUP(BC$7,Data!$A$2:$A$852,1,FALSE)),0))),"H",IF(AND(BC$7&gt;=$J67,BC$7&lt;=$L67),($D67*$P67/$M67),0))),IF(AND(BC$7&gt;=$J67,BC$7&lt;=$L67),(($D67*$P67)/$M67),0))))))</f>
        <v>0</v>
      </c>
      <c r="BD68" s="37">
        <f>IF(BD$7&gt;$L67,(((IF(Data!$C$2&gt;0,(IF(OR(BD$5=Data!$F$2,BD$5=Data!$G$2,(IF(COUNTIF(Data!$A$2:$A$939,BD$7),BD$7=(VLOOKUP(BD$7,Data!$A$2:$A$852,1,FALSE)),0))),"H",IF(AND(BD$7&gt;=$J67,BD$7&lt;=$K67),($D67*(1-$P67)/$N67),0))),IF(AND(BD$7&gt;=$J67,BD$7&lt;=$K67),(($D67-$O67)/$N67),0))))),(((IF(Data!$C$2&gt;0,(IF(OR(BD$5=Data!$F$2,BD$5=Data!$G$2,(IF(COUNTIF(Data!$A$2:$A$939,BD$7),BD$7=(VLOOKUP(BD$7,Data!$A$2:$A$852,1,FALSE)),0))),"H",IF(AND(BD$7&gt;=$J67,BD$7&lt;=$L67),($D67*$P67/$M67),0))),IF(AND(BD$7&gt;=$J67,BD$7&lt;=$L67),(($D67*$P67)/$M67),0))))))</f>
        <v>0</v>
      </c>
      <c r="BE68" s="37">
        <f>IF(BE$7&gt;$L67,(((IF(Data!$C$2&gt;0,(IF(OR(BE$5=Data!$F$2,BE$5=Data!$G$2,(IF(COUNTIF(Data!$A$2:$A$939,BE$7),BE$7=(VLOOKUP(BE$7,Data!$A$2:$A$852,1,FALSE)),0))),"H",IF(AND(BE$7&gt;=$J67,BE$7&lt;=$K67),($D67*(1-$P67)/$N67),0))),IF(AND(BE$7&gt;=$J67,BE$7&lt;=$K67),(($D67-$O67)/$N67),0))))),(((IF(Data!$C$2&gt;0,(IF(OR(BE$5=Data!$F$2,BE$5=Data!$G$2,(IF(COUNTIF(Data!$A$2:$A$939,BE$7),BE$7=(VLOOKUP(BE$7,Data!$A$2:$A$852,1,FALSE)),0))),"H",IF(AND(BE$7&gt;=$J67,BE$7&lt;=$L67),($D67*$P67/$M67),0))),IF(AND(BE$7&gt;=$J67,BE$7&lt;=$L67),(($D67*$P67)/$M67),0))))))</f>
        <v>0</v>
      </c>
      <c r="BF68" s="37">
        <f>IF(BF$7&gt;$L67,(((IF(Data!$C$2&gt;0,(IF(OR(BF$5=Data!$F$2,BF$5=Data!$G$2,(IF(COUNTIF(Data!$A$2:$A$939,BF$7),BF$7=(VLOOKUP(BF$7,Data!$A$2:$A$852,1,FALSE)),0))),"H",IF(AND(BF$7&gt;=$J67,BF$7&lt;=$K67),($D67*(1-$P67)/$N67),0))),IF(AND(BF$7&gt;=$J67,BF$7&lt;=$K67),(($D67-$O67)/$N67),0))))),(((IF(Data!$C$2&gt;0,(IF(OR(BF$5=Data!$F$2,BF$5=Data!$G$2,(IF(COUNTIF(Data!$A$2:$A$939,BF$7),BF$7=(VLOOKUP(BF$7,Data!$A$2:$A$852,1,FALSE)),0))),"H",IF(AND(BF$7&gt;=$J67,BF$7&lt;=$L67),($D67*$P67/$M67),0))),IF(AND(BF$7&gt;=$J67,BF$7&lt;=$L67),(($D67*$P67)/$M67),0))))))</f>
        <v>0</v>
      </c>
      <c r="BG68" s="37">
        <f>IF(BG$7&gt;$L67,(((IF(Data!$C$2&gt;0,(IF(OR(BG$5=Data!$F$2,BG$5=Data!$G$2,(IF(COUNTIF(Data!$A$2:$A$939,BG$7),BG$7=(VLOOKUP(BG$7,Data!$A$2:$A$852,1,FALSE)),0))),"H",IF(AND(BG$7&gt;=$J67,BG$7&lt;=$K67),($D67*(1-$P67)/$N67),0))),IF(AND(BG$7&gt;=$J67,BG$7&lt;=$K67),(($D67-$O67)/$N67),0))))),(((IF(Data!$C$2&gt;0,(IF(OR(BG$5=Data!$F$2,BG$5=Data!$G$2,(IF(COUNTIF(Data!$A$2:$A$939,BG$7),BG$7=(VLOOKUP(BG$7,Data!$A$2:$A$852,1,FALSE)),0))),"H",IF(AND(BG$7&gt;=$J67,BG$7&lt;=$L67),($D67*$P67/$M67),0))),IF(AND(BG$7&gt;=$J67,BG$7&lt;=$L67),(($D67*$P67)/$M67),0))))))</f>
        <v>0</v>
      </c>
      <c r="BH68" s="37" t="str">
        <f>IF(BH$7&gt;$L67,(((IF(Data!$C$2&gt;0,(IF(OR(BH$5=Data!$F$2,BH$5=Data!$G$2,(IF(COUNTIF(Data!$A$2:$A$939,BH$7),BH$7=(VLOOKUP(BH$7,Data!$A$2:$A$852,1,FALSE)),0))),"H",IF(AND(BH$7&gt;=$J67,BH$7&lt;=$K67),($D67*(1-$P67)/$N67),0))),IF(AND(BH$7&gt;=$J67,BH$7&lt;=$K67),(($D67-$O67)/$N67),0))))),(((IF(Data!$C$2&gt;0,(IF(OR(BH$5=Data!$F$2,BH$5=Data!$G$2,(IF(COUNTIF(Data!$A$2:$A$939,BH$7),BH$7=(VLOOKUP(BH$7,Data!$A$2:$A$852,1,FALSE)),0))),"H",IF(AND(BH$7&gt;=$J67,BH$7&lt;=$L67),($D67*$P67/$M67),0))),IF(AND(BH$7&gt;=$J67,BH$7&lt;=$L67),(($D67*$P67)/$M67),0))))))</f>
        <v>H</v>
      </c>
      <c r="BI68" s="37" t="str">
        <f>IF(BI$7&gt;$L67,(((IF(Data!$C$2&gt;0,(IF(OR(BI$5=Data!$F$2,BI$5=Data!$G$2,(IF(COUNTIF(Data!$A$2:$A$939,BI$7),BI$7=(VLOOKUP(BI$7,Data!$A$2:$A$852,1,FALSE)),0))),"H",IF(AND(BI$7&gt;=$J67,BI$7&lt;=$K67),($D67*(1-$P67)/$N67),0))),IF(AND(BI$7&gt;=$J67,BI$7&lt;=$K67),(($D67-$O67)/$N67),0))))),(((IF(Data!$C$2&gt;0,(IF(OR(BI$5=Data!$F$2,BI$5=Data!$G$2,(IF(COUNTIF(Data!$A$2:$A$939,BI$7),BI$7=(VLOOKUP(BI$7,Data!$A$2:$A$852,1,FALSE)),0))),"H",IF(AND(BI$7&gt;=$J67,BI$7&lt;=$L67),($D67*$P67/$M67),0))),IF(AND(BI$7&gt;=$J67,BI$7&lt;=$L67),(($D67*$P67)/$M67),0))))))</f>
        <v>H</v>
      </c>
      <c r="BJ68" s="37">
        <f>IF(BJ$7&gt;$L67,(((IF(Data!$C$2&gt;0,(IF(OR(BJ$5=Data!$F$2,BJ$5=Data!$G$2,(IF(COUNTIF(Data!$A$2:$A$939,BJ$7),BJ$7=(VLOOKUP(BJ$7,Data!$A$2:$A$852,1,FALSE)),0))),"H",IF(AND(BJ$7&gt;=$J67,BJ$7&lt;=$K67),($D67*(1-$P67)/$N67),0))),IF(AND(BJ$7&gt;=$J67,BJ$7&lt;=$K67),(($D67-$O67)/$N67),0))))),(((IF(Data!$C$2&gt;0,(IF(OR(BJ$5=Data!$F$2,BJ$5=Data!$G$2,(IF(COUNTIF(Data!$A$2:$A$939,BJ$7),BJ$7=(VLOOKUP(BJ$7,Data!$A$2:$A$852,1,FALSE)),0))),"H",IF(AND(BJ$7&gt;=$J67,BJ$7&lt;=$L67),($D67*$P67/$M67),0))),IF(AND(BJ$7&gt;=$J67,BJ$7&lt;=$L67),(($D67*$P67)/$M67),0))))))</f>
        <v>0</v>
      </c>
      <c r="BK68" s="37">
        <f>IF(BK$7&gt;$L67,(((IF(Data!$C$2&gt;0,(IF(OR(BK$5=Data!$F$2,BK$5=Data!$G$2,(IF(COUNTIF(Data!$A$2:$A$939,BK$7),BK$7=(VLOOKUP(BK$7,Data!$A$2:$A$852,1,FALSE)),0))),"H",IF(AND(BK$7&gt;=$J67,BK$7&lt;=$K67),($D67*(1-$P67)/$N67),0))),IF(AND(BK$7&gt;=$J67,BK$7&lt;=$K67),(($D67-$O67)/$N67),0))))),(((IF(Data!$C$2&gt;0,(IF(OR(BK$5=Data!$F$2,BK$5=Data!$G$2,(IF(COUNTIF(Data!$A$2:$A$939,BK$7),BK$7=(VLOOKUP(BK$7,Data!$A$2:$A$852,1,FALSE)),0))),"H",IF(AND(BK$7&gt;=$J67,BK$7&lt;=$L67),($D67*$P67/$M67),0))),IF(AND(BK$7&gt;=$J67,BK$7&lt;=$L67),(($D67*$P67)/$M67),0))))))</f>
        <v>0</v>
      </c>
      <c r="BL68" s="37">
        <f>IF(BL$7&gt;$L67,(((IF(Data!$C$2&gt;0,(IF(OR(BL$5=Data!$F$2,BL$5=Data!$G$2,(IF(COUNTIF(Data!$A$2:$A$939,BL$7),BL$7=(VLOOKUP(BL$7,Data!$A$2:$A$852,1,FALSE)),0))),"H",IF(AND(BL$7&gt;=$J67,BL$7&lt;=$K67),($D67*(1-$P67)/$N67),0))),IF(AND(BL$7&gt;=$J67,BL$7&lt;=$K67),(($D67-$O67)/$N67),0))))),(((IF(Data!$C$2&gt;0,(IF(OR(BL$5=Data!$F$2,BL$5=Data!$G$2,(IF(COUNTIF(Data!$A$2:$A$939,BL$7),BL$7=(VLOOKUP(BL$7,Data!$A$2:$A$852,1,FALSE)),0))),"H",IF(AND(BL$7&gt;=$J67,BL$7&lt;=$L67),($D67*$P67/$M67),0))),IF(AND(BL$7&gt;=$J67,BL$7&lt;=$L67),(($D67*$P67)/$M67),0))))))</f>
        <v>0</v>
      </c>
      <c r="BM68" s="37">
        <f>IF(BM$7&gt;$L67,(((IF(Data!$C$2&gt;0,(IF(OR(BM$5=Data!$F$2,BM$5=Data!$G$2,(IF(COUNTIF(Data!$A$2:$A$939,BM$7),BM$7=(VLOOKUP(BM$7,Data!$A$2:$A$852,1,FALSE)),0))),"H",IF(AND(BM$7&gt;=$J67,BM$7&lt;=$K67),($D67*(1-$P67)/$N67),0))),IF(AND(BM$7&gt;=$J67,BM$7&lt;=$K67),(($D67-$O67)/$N67),0))))),(((IF(Data!$C$2&gt;0,(IF(OR(BM$5=Data!$F$2,BM$5=Data!$G$2,(IF(COUNTIF(Data!$A$2:$A$939,BM$7),BM$7=(VLOOKUP(BM$7,Data!$A$2:$A$852,1,FALSE)),0))),"H",IF(AND(BM$7&gt;=$J67,BM$7&lt;=$L67),($D67*$P67/$M67),0))),IF(AND(BM$7&gt;=$J67,BM$7&lt;=$L67),(($D67*$P67)/$M67),0))))))</f>
        <v>0</v>
      </c>
      <c r="BN68" s="37">
        <f>IF(BN$7&gt;$L67,(((IF(Data!$C$2&gt;0,(IF(OR(BN$5=Data!$F$2,BN$5=Data!$G$2,(IF(COUNTIF(Data!$A$2:$A$939,BN$7),BN$7=(VLOOKUP(BN$7,Data!$A$2:$A$852,1,FALSE)),0))),"H",IF(AND(BN$7&gt;=$J67,BN$7&lt;=$K67),($D67*(1-$P67)/$N67),0))),IF(AND(BN$7&gt;=$J67,BN$7&lt;=$K67),(($D67-$O67)/$N67),0))))),(((IF(Data!$C$2&gt;0,(IF(OR(BN$5=Data!$F$2,BN$5=Data!$G$2,(IF(COUNTIF(Data!$A$2:$A$939,BN$7),BN$7=(VLOOKUP(BN$7,Data!$A$2:$A$852,1,FALSE)),0))),"H",IF(AND(BN$7&gt;=$J67,BN$7&lt;=$L67),($D67*$P67/$M67),0))),IF(AND(BN$7&gt;=$J67,BN$7&lt;=$L67),(($D67*$P67)/$M67),0))))))</f>
        <v>0</v>
      </c>
      <c r="BO68" s="37" t="str">
        <f>IF(BO$7&gt;$L67,(((IF(Data!$C$2&gt;0,(IF(OR(BO$5=Data!$F$2,BO$5=Data!$G$2,(IF(COUNTIF(Data!$A$2:$A$939,BO$7),BO$7=(VLOOKUP(BO$7,Data!$A$2:$A$852,1,FALSE)),0))),"H",IF(AND(BO$7&gt;=$J67,BO$7&lt;=$K67),($D67*(1-$P67)/$N67),0))),IF(AND(BO$7&gt;=$J67,BO$7&lt;=$K67),(($D67-$O67)/$N67),0))))),(((IF(Data!$C$2&gt;0,(IF(OR(BO$5=Data!$F$2,BO$5=Data!$G$2,(IF(COUNTIF(Data!$A$2:$A$939,BO$7),BO$7=(VLOOKUP(BO$7,Data!$A$2:$A$852,1,FALSE)),0))),"H",IF(AND(BO$7&gt;=$J67,BO$7&lt;=$L67),($D67*$P67/$M67),0))),IF(AND(BO$7&gt;=$J67,BO$7&lt;=$L67),(($D67*$P67)/$M67),0))))))</f>
        <v>H</v>
      </c>
      <c r="BP68" s="37" t="str">
        <f>IF(BP$7&gt;$L67,(((IF(Data!$C$2&gt;0,(IF(OR(BP$5=Data!$F$2,BP$5=Data!$G$2,(IF(COUNTIF(Data!$A$2:$A$939,BP$7),BP$7=(VLOOKUP(BP$7,Data!$A$2:$A$852,1,FALSE)),0))),"H",IF(AND(BP$7&gt;=$J67,BP$7&lt;=$K67),($D67*(1-$P67)/$N67),0))),IF(AND(BP$7&gt;=$J67,BP$7&lt;=$K67),(($D67-$O67)/$N67),0))))),(((IF(Data!$C$2&gt;0,(IF(OR(BP$5=Data!$F$2,BP$5=Data!$G$2,(IF(COUNTIF(Data!$A$2:$A$939,BP$7),BP$7=(VLOOKUP(BP$7,Data!$A$2:$A$852,1,FALSE)),0))),"H",IF(AND(BP$7&gt;=$J67,BP$7&lt;=$L67),($D67*$P67/$M67),0))),IF(AND(BP$7&gt;=$J67,BP$7&lt;=$L67),(($D67*$P67)/$M67),0))))))</f>
        <v>H</v>
      </c>
      <c r="BQ68" s="37">
        <f>IF(BQ$7&gt;$L67,(((IF(Data!$C$2&gt;0,(IF(OR(BQ$5=Data!$F$2,BQ$5=Data!$G$2,(IF(COUNTIF(Data!$A$2:$A$939,BQ$7),BQ$7=(VLOOKUP(BQ$7,Data!$A$2:$A$852,1,FALSE)),0))),"H",IF(AND(BQ$7&gt;=$J67,BQ$7&lt;=$K67),($D67*(1-$P67)/$N67),0))),IF(AND(BQ$7&gt;=$J67,BQ$7&lt;=$K67),(($D67-$O67)/$N67),0))))),(((IF(Data!$C$2&gt;0,(IF(OR(BQ$5=Data!$F$2,BQ$5=Data!$G$2,(IF(COUNTIF(Data!$A$2:$A$939,BQ$7),BQ$7=(VLOOKUP(BQ$7,Data!$A$2:$A$852,1,FALSE)),0))),"H",IF(AND(BQ$7&gt;=$J67,BQ$7&lt;=$L67),($D67*$P67/$M67),0))),IF(AND(BQ$7&gt;=$J67,BQ$7&lt;=$L67),(($D67*$P67)/$M67),0))))))</f>
        <v>0</v>
      </c>
      <c r="BR68" s="37">
        <f>IF(BR$7&gt;$L67,(((IF(Data!$C$2&gt;0,(IF(OR(BR$5=Data!$F$2,BR$5=Data!$G$2,(IF(COUNTIF(Data!$A$2:$A$939,BR$7),BR$7=(VLOOKUP(BR$7,Data!$A$2:$A$852,1,FALSE)),0))),"H",IF(AND(BR$7&gt;=$J67,BR$7&lt;=$K67),($D67*(1-$P67)/$N67),0))),IF(AND(BR$7&gt;=$J67,BR$7&lt;=$K67),(($D67-$O67)/$N67),0))))),(((IF(Data!$C$2&gt;0,(IF(OR(BR$5=Data!$F$2,BR$5=Data!$G$2,(IF(COUNTIF(Data!$A$2:$A$939,BR$7),BR$7=(VLOOKUP(BR$7,Data!$A$2:$A$852,1,FALSE)),0))),"H",IF(AND(BR$7&gt;=$J67,BR$7&lt;=$L67),($D67*$P67/$M67),0))),IF(AND(BR$7&gt;=$J67,BR$7&lt;=$L67),(($D67*$P67)/$M67),0))))))</f>
        <v>0</v>
      </c>
      <c r="BS68" s="37">
        <f>IF(BS$7&gt;$L67,(((IF(Data!$C$2&gt;0,(IF(OR(BS$5=Data!$F$2,BS$5=Data!$G$2,(IF(COUNTIF(Data!$A$2:$A$939,BS$7),BS$7=(VLOOKUP(BS$7,Data!$A$2:$A$852,1,FALSE)),0))),"H",IF(AND(BS$7&gt;=$J67,BS$7&lt;=$K67),($D67*(1-$P67)/$N67),0))),IF(AND(BS$7&gt;=$J67,BS$7&lt;=$K67),(($D67-$O67)/$N67),0))))),(((IF(Data!$C$2&gt;0,(IF(OR(BS$5=Data!$F$2,BS$5=Data!$G$2,(IF(COUNTIF(Data!$A$2:$A$939,BS$7),BS$7=(VLOOKUP(BS$7,Data!$A$2:$A$852,1,FALSE)),0))),"H",IF(AND(BS$7&gt;=$J67,BS$7&lt;=$L67),($D67*$P67/$M67),0))),IF(AND(BS$7&gt;=$J67,BS$7&lt;=$L67),(($D67*$P67)/$M67),0))))))</f>
        <v>0</v>
      </c>
      <c r="BT68" s="37">
        <f>IF(BT$7&gt;$L67,(((IF(Data!$C$2&gt;0,(IF(OR(BT$5=Data!$F$2,BT$5=Data!$G$2,(IF(COUNTIF(Data!$A$2:$A$939,BT$7),BT$7=(VLOOKUP(BT$7,Data!$A$2:$A$852,1,FALSE)),0))),"H",IF(AND(BT$7&gt;=$J67,BT$7&lt;=$K67),($D67*(1-$P67)/$N67),0))),IF(AND(BT$7&gt;=$J67,BT$7&lt;=$K67),(($D67-$O67)/$N67),0))))),(((IF(Data!$C$2&gt;0,(IF(OR(BT$5=Data!$F$2,BT$5=Data!$G$2,(IF(COUNTIF(Data!$A$2:$A$939,BT$7),BT$7=(VLOOKUP(BT$7,Data!$A$2:$A$852,1,FALSE)),0))),"H",IF(AND(BT$7&gt;=$J67,BT$7&lt;=$L67),($D67*$P67/$M67),0))),IF(AND(BT$7&gt;=$J67,BT$7&lt;=$L67),(($D67*$P67)/$M67),0))))))</f>
        <v>0</v>
      </c>
      <c r="BU68" s="37">
        <f>IF(BU$7&gt;$L67,(((IF(Data!$C$2&gt;0,(IF(OR(BU$5=Data!$F$2,BU$5=Data!$G$2,(IF(COUNTIF(Data!$A$2:$A$939,BU$7),BU$7=(VLOOKUP(BU$7,Data!$A$2:$A$852,1,FALSE)),0))),"H",IF(AND(BU$7&gt;=$J67,BU$7&lt;=$K67),($D67*(1-$P67)/$N67),0))),IF(AND(BU$7&gt;=$J67,BU$7&lt;=$K67),(($D67-$O67)/$N67),0))))),(((IF(Data!$C$2&gt;0,(IF(OR(BU$5=Data!$F$2,BU$5=Data!$G$2,(IF(COUNTIF(Data!$A$2:$A$939,BU$7),BU$7=(VLOOKUP(BU$7,Data!$A$2:$A$852,1,FALSE)),0))),"H",IF(AND(BU$7&gt;=$J67,BU$7&lt;=$L67),($D67*$P67/$M67),0))),IF(AND(BU$7&gt;=$J67,BU$7&lt;=$L67),(($D67*$P67)/$M67),0))))))</f>
        <v>0</v>
      </c>
      <c r="BV68" s="37" t="str">
        <f>IF(BV$7&gt;$L67,(((IF(Data!$C$2&gt;0,(IF(OR(BV$5=Data!$F$2,BV$5=Data!$G$2,(IF(COUNTIF(Data!$A$2:$A$939,BV$7),BV$7=(VLOOKUP(BV$7,Data!$A$2:$A$852,1,FALSE)),0))),"H",IF(AND(BV$7&gt;=$J67,BV$7&lt;=$K67),($D67*(1-$P67)/$N67),0))),IF(AND(BV$7&gt;=$J67,BV$7&lt;=$K67),(($D67-$O67)/$N67),0))))),(((IF(Data!$C$2&gt;0,(IF(OR(BV$5=Data!$F$2,BV$5=Data!$G$2,(IF(COUNTIF(Data!$A$2:$A$939,BV$7),BV$7=(VLOOKUP(BV$7,Data!$A$2:$A$852,1,FALSE)),0))),"H",IF(AND(BV$7&gt;=$J67,BV$7&lt;=$L67),($D67*$P67/$M67),0))),IF(AND(BV$7&gt;=$J67,BV$7&lt;=$L67),(($D67*$P67)/$M67),0))))))</f>
        <v>H</v>
      </c>
      <c r="BW68" s="37" t="str">
        <f>IF(BW$7&gt;$L67,(((IF(Data!$C$2&gt;0,(IF(OR(BW$5=Data!$F$2,BW$5=Data!$G$2,(IF(COUNTIF(Data!$A$2:$A$939,BW$7),BW$7=(VLOOKUP(BW$7,Data!$A$2:$A$852,1,FALSE)),0))),"H",IF(AND(BW$7&gt;=$J67,BW$7&lt;=$K67),($D67*(1-$P67)/$N67),0))),IF(AND(BW$7&gt;=$J67,BW$7&lt;=$K67),(($D67-$O67)/$N67),0))))),(((IF(Data!$C$2&gt;0,(IF(OR(BW$5=Data!$F$2,BW$5=Data!$G$2,(IF(COUNTIF(Data!$A$2:$A$939,BW$7),BW$7=(VLOOKUP(BW$7,Data!$A$2:$A$852,1,FALSE)),0))),"H",IF(AND(BW$7&gt;=$J67,BW$7&lt;=$L67),($D67*$P67/$M67),0))),IF(AND(BW$7&gt;=$J67,BW$7&lt;=$L67),(($D67*$P67)/$M67),0))))))</f>
        <v>H</v>
      </c>
      <c r="BX68" s="37">
        <f>IF(BX$7&gt;$L67,(((IF(Data!$C$2&gt;0,(IF(OR(BX$5=Data!$F$2,BX$5=Data!$G$2,(IF(COUNTIF(Data!$A$2:$A$939,BX$7),BX$7=(VLOOKUP(BX$7,Data!$A$2:$A$852,1,FALSE)),0))),"H",IF(AND(BX$7&gt;=$J67,BX$7&lt;=$K67),($D67*(1-$P67)/$N67),0))),IF(AND(BX$7&gt;=$J67,BX$7&lt;=$K67),(($D67-$O67)/$N67),0))))),(((IF(Data!$C$2&gt;0,(IF(OR(BX$5=Data!$F$2,BX$5=Data!$G$2,(IF(COUNTIF(Data!$A$2:$A$939,BX$7),BX$7=(VLOOKUP(BX$7,Data!$A$2:$A$852,1,FALSE)),0))),"H",IF(AND(BX$7&gt;=$J67,BX$7&lt;=$L67),($D67*$P67/$M67),0))),IF(AND(BX$7&gt;=$J67,BX$7&lt;=$L67),(($D67*$P67)/$M67),0))))))</f>
        <v>0</v>
      </c>
      <c r="BY68" s="37">
        <f>IF(BY$7&gt;$L67,(((IF(Data!$C$2&gt;0,(IF(OR(BY$5=Data!$F$2,BY$5=Data!$G$2,(IF(COUNTIF(Data!$A$2:$A$939,BY$7),BY$7=(VLOOKUP(BY$7,Data!$A$2:$A$852,1,FALSE)),0))),"H",IF(AND(BY$7&gt;=$J67,BY$7&lt;=$K67),($D67*(1-$P67)/$N67),0))),IF(AND(BY$7&gt;=$J67,BY$7&lt;=$K67),(($D67-$O67)/$N67),0))))),(((IF(Data!$C$2&gt;0,(IF(OR(BY$5=Data!$F$2,BY$5=Data!$G$2,(IF(COUNTIF(Data!$A$2:$A$939,BY$7),BY$7=(VLOOKUP(BY$7,Data!$A$2:$A$852,1,FALSE)),0))),"H",IF(AND(BY$7&gt;=$J67,BY$7&lt;=$L67),($D67*$P67/$M67),0))),IF(AND(BY$7&gt;=$J67,BY$7&lt;=$L67),(($D67*$P67)/$M67),0))))))</f>
        <v>0</v>
      </c>
      <c r="BZ68" s="37">
        <f>IF(BZ$7&gt;$L67,(((IF(Data!$C$2&gt;0,(IF(OR(BZ$5=Data!$F$2,BZ$5=Data!$G$2,(IF(COUNTIF(Data!$A$2:$A$939,BZ$7),BZ$7=(VLOOKUP(BZ$7,Data!$A$2:$A$852,1,FALSE)),0))),"H",IF(AND(BZ$7&gt;=$J67,BZ$7&lt;=$K67),($D67*(1-$P67)/$N67),0))),IF(AND(BZ$7&gt;=$J67,BZ$7&lt;=$K67),(($D67-$O67)/$N67),0))))),(((IF(Data!$C$2&gt;0,(IF(OR(BZ$5=Data!$F$2,BZ$5=Data!$G$2,(IF(COUNTIF(Data!$A$2:$A$939,BZ$7),BZ$7=(VLOOKUP(BZ$7,Data!$A$2:$A$852,1,FALSE)),0))),"H",IF(AND(BZ$7&gt;=$J67,BZ$7&lt;=$L67),($D67*$P67/$M67),0))),IF(AND(BZ$7&gt;=$J67,BZ$7&lt;=$L67),(($D67*$P67)/$M67),0))))))</f>
        <v>0</v>
      </c>
      <c r="CA68" s="37">
        <f>IF(CA$7&gt;$L67,(((IF(Data!$C$2&gt;0,(IF(OR(CA$5=Data!$F$2,CA$5=Data!$G$2,(IF(COUNTIF(Data!$A$2:$A$939,CA$7),CA$7=(VLOOKUP(CA$7,Data!$A$2:$A$852,1,FALSE)),0))),"H",IF(AND(CA$7&gt;=$J67,CA$7&lt;=$K67),($D67*(1-$P67)/$N67),0))),IF(AND(CA$7&gt;=$J67,CA$7&lt;=$K67),(($D67-$O67)/$N67),0))))),(((IF(Data!$C$2&gt;0,(IF(OR(CA$5=Data!$F$2,CA$5=Data!$G$2,(IF(COUNTIF(Data!$A$2:$A$939,CA$7),CA$7=(VLOOKUP(CA$7,Data!$A$2:$A$852,1,FALSE)),0))),"H",IF(AND(CA$7&gt;=$J67,CA$7&lt;=$L67),($D67*$P67/$M67),0))),IF(AND(CA$7&gt;=$J67,CA$7&lt;=$L67),(($D67*$P67)/$M67),0))))))</f>
        <v>0</v>
      </c>
      <c r="CB68" s="37">
        <f>IF(CB$7&gt;$L67,(((IF(Data!$C$2&gt;0,(IF(OR(CB$5=Data!$F$2,CB$5=Data!$G$2,(IF(COUNTIF(Data!$A$2:$A$939,CB$7),CB$7=(VLOOKUP(CB$7,Data!$A$2:$A$852,1,FALSE)),0))),"H",IF(AND(CB$7&gt;=$J67,CB$7&lt;=$K67),($D67*(1-$P67)/$N67),0))),IF(AND(CB$7&gt;=$J67,CB$7&lt;=$K67),(($D67-$O67)/$N67),0))))),(((IF(Data!$C$2&gt;0,(IF(OR(CB$5=Data!$F$2,CB$5=Data!$G$2,(IF(COUNTIF(Data!$A$2:$A$939,CB$7),CB$7=(VLOOKUP(CB$7,Data!$A$2:$A$852,1,FALSE)),0))),"H",IF(AND(CB$7&gt;=$J67,CB$7&lt;=$L67),($D67*$P67/$M67),0))),IF(AND(CB$7&gt;=$J67,CB$7&lt;=$L67),(($D67*$P67)/$M67),0))))))</f>
        <v>0</v>
      </c>
      <c r="CC68" s="37" t="str">
        <f>IF(CC$7&gt;$L67,(((IF(Data!$C$2&gt;0,(IF(OR(CC$5=Data!$F$2,CC$5=Data!$G$2,(IF(COUNTIF(Data!$A$2:$A$939,CC$7),CC$7=(VLOOKUP(CC$7,Data!$A$2:$A$852,1,FALSE)),0))),"H",IF(AND(CC$7&gt;=$J67,CC$7&lt;=$K67),($D67*(1-$P67)/$N67),0))),IF(AND(CC$7&gt;=$J67,CC$7&lt;=$K67),(($D67-$O67)/$N67),0))))),(((IF(Data!$C$2&gt;0,(IF(OR(CC$5=Data!$F$2,CC$5=Data!$G$2,(IF(COUNTIF(Data!$A$2:$A$939,CC$7),CC$7=(VLOOKUP(CC$7,Data!$A$2:$A$852,1,FALSE)),0))),"H",IF(AND(CC$7&gt;=$J67,CC$7&lt;=$L67),($D67*$P67/$M67),0))),IF(AND(CC$7&gt;=$J67,CC$7&lt;=$L67),(($D67*$P67)/$M67),0))))))</f>
        <v>H</v>
      </c>
      <c r="CD68" s="37" t="str">
        <f>IF(CD$7&gt;$L67,(((IF(Data!$C$2&gt;0,(IF(OR(CD$5=Data!$F$2,CD$5=Data!$G$2,(IF(COUNTIF(Data!$A$2:$A$939,CD$7),CD$7=(VLOOKUP(CD$7,Data!$A$2:$A$852,1,FALSE)),0))),"H",IF(AND(CD$7&gt;=$J67,CD$7&lt;=$K67),($D67*(1-$P67)/$N67),0))),IF(AND(CD$7&gt;=$J67,CD$7&lt;=$K67),(($D67-$O67)/$N67),0))))),(((IF(Data!$C$2&gt;0,(IF(OR(CD$5=Data!$F$2,CD$5=Data!$G$2,(IF(COUNTIF(Data!$A$2:$A$939,CD$7),CD$7=(VLOOKUP(CD$7,Data!$A$2:$A$852,1,FALSE)),0))),"H",IF(AND(CD$7&gt;=$J67,CD$7&lt;=$L67),($D67*$P67/$M67),0))),IF(AND(CD$7&gt;=$J67,CD$7&lt;=$L67),(($D67*$P67)/$M67),0))))))</f>
        <v>H</v>
      </c>
      <c r="CE68" s="37">
        <f>IF(CE$7&gt;$L67,(((IF(Data!$C$2&gt;0,(IF(OR(CE$5=Data!$F$2,CE$5=Data!$G$2,(IF(COUNTIF(Data!$A$2:$A$939,CE$7),CE$7=(VLOOKUP(CE$7,Data!$A$2:$A$852,1,FALSE)),0))),"H",IF(AND(CE$7&gt;=$J67,CE$7&lt;=$K67),($D67*(1-$P67)/$N67),0))),IF(AND(CE$7&gt;=$J67,CE$7&lt;=$K67),(($D67-$O67)/$N67),0))))),(((IF(Data!$C$2&gt;0,(IF(OR(CE$5=Data!$F$2,CE$5=Data!$G$2,(IF(COUNTIF(Data!$A$2:$A$939,CE$7),CE$7=(VLOOKUP(CE$7,Data!$A$2:$A$852,1,FALSE)),0))),"H",IF(AND(CE$7&gt;=$J67,CE$7&lt;=$L67),($D67*$P67/$M67),0))),IF(AND(CE$7&gt;=$J67,CE$7&lt;=$L67),(($D67*$P67)/$M67),0))))))</f>
        <v>0</v>
      </c>
      <c r="CF68" s="37">
        <f>IF(CF$7&gt;$L67,(((IF(Data!$C$2&gt;0,(IF(OR(CF$5=Data!$F$2,CF$5=Data!$G$2,(IF(COUNTIF(Data!$A$2:$A$939,CF$7),CF$7=(VLOOKUP(CF$7,Data!$A$2:$A$852,1,FALSE)),0))),"H",IF(AND(CF$7&gt;=$J67,CF$7&lt;=$K67),($D67*(1-$P67)/$N67),0))),IF(AND(CF$7&gt;=$J67,CF$7&lt;=$K67),(($D67-$O67)/$N67),0))))),(((IF(Data!$C$2&gt;0,(IF(OR(CF$5=Data!$F$2,CF$5=Data!$G$2,(IF(COUNTIF(Data!$A$2:$A$939,CF$7),CF$7=(VLOOKUP(CF$7,Data!$A$2:$A$852,1,FALSE)),0))),"H",IF(AND(CF$7&gt;=$J67,CF$7&lt;=$L67),($D67*$P67/$M67),0))),IF(AND(CF$7&gt;=$J67,CF$7&lt;=$L67),(($D67*$P67)/$M67),0))))))</f>
        <v>0</v>
      </c>
      <c r="CG68" s="37">
        <f>IF(CG$7&gt;$L67,(((IF(Data!$C$2&gt;0,(IF(OR(CG$5=Data!$F$2,CG$5=Data!$G$2,(IF(COUNTIF(Data!$A$2:$A$939,CG$7),CG$7=(VLOOKUP(CG$7,Data!$A$2:$A$852,1,FALSE)),0))),"H",IF(AND(CG$7&gt;=$J67,CG$7&lt;=$K67),($D67*(1-$P67)/$N67),0))),IF(AND(CG$7&gt;=$J67,CG$7&lt;=$K67),(($D67-$O67)/$N67),0))))),(((IF(Data!$C$2&gt;0,(IF(OR(CG$5=Data!$F$2,CG$5=Data!$G$2,(IF(COUNTIF(Data!$A$2:$A$939,CG$7),CG$7=(VLOOKUP(CG$7,Data!$A$2:$A$852,1,FALSE)),0))),"H",IF(AND(CG$7&gt;=$J67,CG$7&lt;=$L67),($D67*$P67/$M67),0))),IF(AND(CG$7&gt;=$J67,CG$7&lt;=$L67),(($D67*$P67)/$M67),0))))))</f>
        <v>0</v>
      </c>
      <c r="CH68" s="37">
        <f>IF(CH$7&gt;$L67,(((IF(Data!$C$2&gt;0,(IF(OR(CH$5=Data!$F$2,CH$5=Data!$G$2,(IF(COUNTIF(Data!$A$2:$A$939,CH$7),CH$7=(VLOOKUP(CH$7,Data!$A$2:$A$852,1,FALSE)),0))),"H",IF(AND(CH$7&gt;=$J67,CH$7&lt;=$K67),($D67*(1-$P67)/$N67),0))),IF(AND(CH$7&gt;=$J67,CH$7&lt;=$K67),(($D67-$O67)/$N67),0))))),(((IF(Data!$C$2&gt;0,(IF(OR(CH$5=Data!$F$2,CH$5=Data!$G$2,(IF(COUNTIF(Data!$A$2:$A$939,CH$7),CH$7=(VLOOKUP(CH$7,Data!$A$2:$A$852,1,FALSE)),0))),"H",IF(AND(CH$7&gt;=$J67,CH$7&lt;=$L67),($D67*$P67/$M67),0))),IF(AND(CH$7&gt;=$J67,CH$7&lt;=$L67),(($D67*$P67)/$M67),0))))))</f>
        <v>0</v>
      </c>
      <c r="CI68" s="37">
        <f>IF(CI$7&gt;$L67,(((IF(Data!$C$2&gt;0,(IF(OR(CI$5=Data!$F$2,CI$5=Data!$G$2,(IF(COUNTIF(Data!$A$2:$A$939,CI$7),CI$7=(VLOOKUP(CI$7,Data!$A$2:$A$852,1,FALSE)),0))),"H",IF(AND(CI$7&gt;=$J67,CI$7&lt;=$K67),($D67*(1-$P67)/$N67),0))),IF(AND(CI$7&gt;=$J67,CI$7&lt;=$K67),(($D67-$O67)/$N67),0))))),(((IF(Data!$C$2&gt;0,(IF(OR(CI$5=Data!$F$2,CI$5=Data!$G$2,(IF(COUNTIF(Data!$A$2:$A$939,CI$7),CI$7=(VLOOKUP(CI$7,Data!$A$2:$A$852,1,FALSE)),0))),"H",IF(AND(CI$7&gt;=$J67,CI$7&lt;=$L67),($D67*$P67/$M67),0))),IF(AND(CI$7&gt;=$J67,CI$7&lt;=$L67),(($D67*$P67)/$M67),0))))))</f>
        <v>0</v>
      </c>
      <c r="CJ68" s="37" t="str">
        <f>IF(CJ$7&gt;$L67,(((IF(Data!$C$2&gt;0,(IF(OR(CJ$5=Data!$F$2,CJ$5=Data!$G$2,(IF(COUNTIF(Data!$A$2:$A$939,CJ$7),CJ$7=(VLOOKUP(CJ$7,Data!$A$2:$A$852,1,FALSE)),0))),"H",IF(AND(CJ$7&gt;=$J67,CJ$7&lt;=$K67),($D67*(1-$P67)/$N67),0))),IF(AND(CJ$7&gt;=$J67,CJ$7&lt;=$K67),(($D67-$O67)/$N67),0))))),(((IF(Data!$C$2&gt;0,(IF(OR(CJ$5=Data!$F$2,CJ$5=Data!$G$2,(IF(COUNTIF(Data!$A$2:$A$939,CJ$7),CJ$7=(VLOOKUP(CJ$7,Data!$A$2:$A$852,1,FALSE)),0))),"H",IF(AND(CJ$7&gt;=$J67,CJ$7&lt;=$L67),($D67*$P67/$M67),0))),IF(AND(CJ$7&gt;=$J67,CJ$7&lt;=$L67),(($D67*$P67)/$M67),0))))))</f>
        <v>H</v>
      </c>
      <c r="CK68" s="37" t="str">
        <f>IF(CK$7&gt;$L67,(((IF(Data!$C$2&gt;0,(IF(OR(CK$5=Data!$F$2,CK$5=Data!$G$2,(IF(COUNTIF(Data!$A$2:$A$939,CK$7),CK$7=(VLOOKUP(CK$7,Data!$A$2:$A$852,1,FALSE)),0))),"H",IF(AND(CK$7&gt;=$J67,CK$7&lt;=$K67),($D67*(1-$P67)/$N67),0))),IF(AND(CK$7&gt;=$J67,CK$7&lt;=$K67),(($D67-$O67)/$N67),0))))),(((IF(Data!$C$2&gt;0,(IF(OR(CK$5=Data!$F$2,CK$5=Data!$G$2,(IF(COUNTIF(Data!$A$2:$A$939,CK$7),CK$7=(VLOOKUP(CK$7,Data!$A$2:$A$852,1,FALSE)),0))),"H",IF(AND(CK$7&gt;=$J67,CK$7&lt;=$L67),($D67*$P67/$M67),0))),IF(AND(CK$7&gt;=$J67,CK$7&lt;=$L67),(($D67*$P67)/$M67),0))))))</f>
        <v>H</v>
      </c>
      <c r="CL68" s="37">
        <f>IF(CL$7&gt;$L67,(((IF(Data!$C$2&gt;0,(IF(OR(CL$5=Data!$F$2,CL$5=Data!$G$2,(IF(COUNTIF(Data!$A$2:$A$939,CL$7),CL$7=(VLOOKUP(CL$7,Data!$A$2:$A$852,1,FALSE)),0))),"H",IF(AND(CL$7&gt;=$J67,CL$7&lt;=$K67),($D67*(1-$P67)/$N67),0))),IF(AND(CL$7&gt;=$J67,CL$7&lt;=$K67),(($D67-$O67)/$N67),0))))),(((IF(Data!$C$2&gt;0,(IF(OR(CL$5=Data!$F$2,CL$5=Data!$G$2,(IF(COUNTIF(Data!$A$2:$A$939,CL$7),CL$7=(VLOOKUP(CL$7,Data!$A$2:$A$852,1,FALSE)),0))),"H",IF(AND(CL$7&gt;=$J67,CL$7&lt;=$L67),($D67*$P67/$M67),0))),IF(AND(CL$7&gt;=$J67,CL$7&lt;=$L67),(($D67*$P67)/$M67),0))))))</f>
        <v>0</v>
      </c>
      <c r="CM68" s="37">
        <f>IF(CM$7&gt;$L67,(((IF(Data!$C$2&gt;0,(IF(OR(CM$5=Data!$F$2,CM$5=Data!$G$2,(IF(COUNTIF(Data!$A$2:$A$939,CM$7),CM$7=(VLOOKUP(CM$7,Data!$A$2:$A$852,1,FALSE)),0))),"H",IF(AND(CM$7&gt;=$J67,CM$7&lt;=$K67),($D67*(1-$P67)/$N67),0))),IF(AND(CM$7&gt;=$J67,CM$7&lt;=$K67),(($D67-$O67)/$N67),0))))),(((IF(Data!$C$2&gt;0,(IF(OR(CM$5=Data!$F$2,CM$5=Data!$G$2,(IF(COUNTIF(Data!$A$2:$A$939,CM$7),CM$7=(VLOOKUP(CM$7,Data!$A$2:$A$852,1,FALSE)),0))),"H",IF(AND(CM$7&gt;=$J67,CM$7&lt;=$L67),($D67*$P67/$M67),0))),IF(AND(CM$7&gt;=$J67,CM$7&lt;=$L67),(($D67*$P67)/$M67),0))))))</f>
        <v>0</v>
      </c>
      <c r="CN68" s="37">
        <f>IF(CN$7&gt;$L67,(((IF(Data!$C$2&gt;0,(IF(OR(CN$5=Data!$F$2,CN$5=Data!$G$2,(IF(COUNTIF(Data!$A$2:$A$939,CN$7),CN$7=(VLOOKUP(CN$7,Data!$A$2:$A$852,1,FALSE)),0))),"H",IF(AND(CN$7&gt;=$J67,CN$7&lt;=$K67),($D67*(1-$P67)/$N67),0))),IF(AND(CN$7&gt;=$J67,CN$7&lt;=$K67),(($D67-$O67)/$N67),0))))),(((IF(Data!$C$2&gt;0,(IF(OR(CN$5=Data!$F$2,CN$5=Data!$G$2,(IF(COUNTIF(Data!$A$2:$A$939,CN$7),CN$7=(VLOOKUP(CN$7,Data!$A$2:$A$852,1,FALSE)),0))),"H",IF(AND(CN$7&gt;=$J67,CN$7&lt;=$L67),($D67*$P67/$M67),0))),IF(AND(CN$7&gt;=$J67,CN$7&lt;=$L67),(($D67*$P67)/$M67),0))))))</f>
        <v>0</v>
      </c>
      <c r="CO68" s="37">
        <f>IF(CO$7&gt;$L67,(((IF(Data!$C$2&gt;0,(IF(OR(CO$5=Data!$F$2,CO$5=Data!$G$2,(IF(COUNTIF(Data!$A$2:$A$939,CO$7),CO$7=(VLOOKUP(CO$7,Data!$A$2:$A$852,1,FALSE)),0))),"H",IF(AND(CO$7&gt;=$J67,CO$7&lt;=$K67),($D67*(1-$P67)/$N67),0))),IF(AND(CO$7&gt;=$J67,CO$7&lt;=$K67),(($D67-$O67)/$N67),0))))),(((IF(Data!$C$2&gt;0,(IF(OR(CO$5=Data!$F$2,CO$5=Data!$G$2,(IF(COUNTIF(Data!$A$2:$A$939,CO$7),CO$7=(VLOOKUP(CO$7,Data!$A$2:$A$852,1,FALSE)),0))),"H",IF(AND(CO$7&gt;=$J67,CO$7&lt;=$L67),($D67*$P67/$M67),0))),IF(AND(CO$7&gt;=$J67,CO$7&lt;=$L67),(($D67*$P67)/$M67),0))))))</f>
        <v>0</v>
      </c>
      <c r="CP68" s="37">
        <f>IF(CP$7&gt;$L67,(((IF(Data!$C$2&gt;0,(IF(OR(CP$5=Data!$F$2,CP$5=Data!$G$2,(IF(COUNTIF(Data!$A$2:$A$939,CP$7),CP$7=(VLOOKUP(CP$7,Data!$A$2:$A$852,1,FALSE)),0))),"H",IF(AND(CP$7&gt;=$J67,CP$7&lt;=$K67),($D67*(1-$P67)/$N67),0))),IF(AND(CP$7&gt;=$J67,CP$7&lt;=$K67),(($D67-$O67)/$N67),0))))),(((IF(Data!$C$2&gt;0,(IF(OR(CP$5=Data!$F$2,CP$5=Data!$G$2,(IF(COUNTIF(Data!$A$2:$A$939,CP$7),CP$7=(VLOOKUP(CP$7,Data!$A$2:$A$852,1,FALSE)),0))),"H",IF(AND(CP$7&gt;=$J67,CP$7&lt;=$L67),($D67*$P67/$M67),0))),IF(AND(CP$7&gt;=$J67,CP$7&lt;=$L67),(($D67*$P67)/$M67),0))))))</f>
        <v>0</v>
      </c>
      <c r="CQ68" s="37" t="str">
        <f>IF(CQ$7&gt;$L67,(((IF(Data!$C$2&gt;0,(IF(OR(CQ$5=Data!$F$2,CQ$5=Data!$G$2,(IF(COUNTIF(Data!$A$2:$A$939,CQ$7),CQ$7=(VLOOKUP(CQ$7,Data!$A$2:$A$852,1,FALSE)),0))),"H",IF(AND(CQ$7&gt;=$J67,CQ$7&lt;=$K67),($D67*(1-$P67)/$N67),0))),IF(AND(CQ$7&gt;=$J67,CQ$7&lt;=$K67),(($D67-$O67)/$N67),0))))),(((IF(Data!$C$2&gt;0,(IF(OR(CQ$5=Data!$F$2,CQ$5=Data!$G$2,(IF(COUNTIF(Data!$A$2:$A$939,CQ$7),CQ$7=(VLOOKUP(CQ$7,Data!$A$2:$A$852,1,FALSE)),0))),"H",IF(AND(CQ$7&gt;=$J67,CQ$7&lt;=$L67),($D67*$P67/$M67),0))),IF(AND(CQ$7&gt;=$J67,CQ$7&lt;=$L67),(($D67*$P67)/$M67),0))))))</f>
        <v>H</v>
      </c>
      <c r="CR68" s="37" t="str">
        <f>IF(CR$7&gt;$L67,(((IF(Data!$C$2&gt;0,(IF(OR(CR$5=Data!$F$2,CR$5=Data!$G$2,(IF(COUNTIF(Data!$A$2:$A$939,CR$7),CR$7=(VLOOKUP(CR$7,Data!$A$2:$A$852,1,FALSE)),0))),"H",IF(AND(CR$7&gt;=$J67,CR$7&lt;=$K67),($D67*(1-$P67)/$N67),0))),IF(AND(CR$7&gt;=$J67,CR$7&lt;=$K67),(($D67-$O67)/$N67),0))))),(((IF(Data!$C$2&gt;0,(IF(OR(CR$5=Data!$F$2,CR$5=Data!$G$2,(IF(COUNTIF(Data!$A$2:$A$939,CR$7),CR$7=(VLOOKUP(CR$7,Data!$A$2:$A$852,1,FALSE)),0))),"H",IF(AND(CR$7&gt;=$J67,CR$7&lt;=$L67),($D67*$P67/$M67),0))),IF(AND(CR$7&gt;=$J67,CR$7&lt;=$L67),(($D67*$P67)/$M67),0))))))</f>
        <v>H</v>
      </c>
      <c r="CS68" s="37">
        <f>IF(CS$7&gt;$L67,(((IF(Data!$C$2&gt;0,(IF(OR(CS$5=Data!$F$2,CS$5=Data!$G$2,(IF(COUNTIF(Data!$A$2:$A$939,CS$7),CS$7=(VLOOKUP(CS$7,Data!$A$2:$A$852,1,FALSE)),0))),"H",IF(AND(CS$7&gt;=$J67,CS$7&lt;=$K67),($D67*(1-$P67)/$N67),0))),IF(AND(CS$7&gt;=$J67,CS$7&lt;=$K67),(($D67-$O67)/$N67),0))))),(((IF(Data!$C$2&gt;0,(IF(OR(CS$5=Data!$F$2,CS$5=Data!$G$2,(IF(COUNTIF(Data!$A$2:$A$939,CS$7),CS$7=(VLOOKUP(CS$7,Data!$A$2:$A$852,1,FALSE)),0))),"H",IF(AND(CS$7&gt;=$J67,CS$7&lt;=$L67),($D67*$P67/$M67),0))),IF(AND(CS$7&gt;=$J67,CS$7&lt;=$L67),(($D67*$P67)/$M67),0))))))</f>
        <v>0</v>
      </c>
      <c r="CT68" s="37">
        <f>IF(CT$7&gt;$L67,(((IF(Data!$C$2&gt;0,(IF(OR(CT$5=Data!$F$2,CT$5=Data!$G$2,(IF(COUNTIF(Data!$A$2:$A$939,CT$7),CT$7=(VLOOKUP(CT$7,Data!$A$2:$A$852,1,FALSE)),0))),"H",IF(AND(CT$7&gt;=$J67,CT$7&lt;=$K67),($D67*(1-$P67)/$N67),0))),IF(AND(CT$7&gt;=$J67,CT$7&lt;=$K67),(($D67-$O67)/$N67),0))))),(((IF(Data!$C$2&gt;0,(IF(OR(CT$5=Data!$F$2,CT$5=Data!$G$2,(IF(COUNTIF(Data!$A$2:$A$939,CT$7),CT$7=(VLOOKUP(CT$7,Data!$A$2:$A$852,1,FALSE)),0))),"H",IF(AND(CT$7&gt;=$J67,CT$7&lt;=$L67),($D67*$P67/$M67),0))),IF(AND(CT$7&gt;=$J67,CT$7&lt;=$L67),(($D67*$P67)/$M67),0))))))</f>
        <v>0</v>
      </c>
      <c r="CU68" s="37">
        <f>IF(CU$7&gt;$L67,(((IF(Data!$C$2&gt;0,(IF(OR(CU$5=Data!$F$2,CU$5=Data!$G$2,(IF(COUNTIF(Data!$A$2:$A$939,CU$7),CU$7=(VLOOKUP(CU$7,Data!$A$2:$A$852,1,FALSE)),0))),"H",IF(AND(CU$7&gt;=$J67,CU$7&lt;=$K67),($D67*(1-$P67)/$N67),0))),IF(AND(CU$7&gt;=$J67,CU$7&lt;=$K67),(($D67-$O67)/$N67),0))))),(((IF(Data!$C$2&gt;0,(IF(OR(CU$5=Data!$F$2,CU$5=Data!$G$2,(IF(COUNTIF(Data!$A$2:$A$939,CU$7),CU$7=(VLOOKUP(CU$7,Data!$A$2:$A$852,1,FALSE)),0))),"H",IF(AND(CU$7&gt;=$J67,CU$7&lt;=$L67),($D67*$P67/$M67),0))),IF(AND(CU$7&gt;=$J67,CU$7&lt;=$L67),(($D67*$P67)/$M67),0))))))</f>
        <v>0</v>
      </c>
      <c r="CV68" s="37">
        <f>IF(CV$7&gt;$L67,(((IF(Data!$C$2&gt;0,(IF(OR(CV$5=Data!$F$2,CV$5=Data!$G$2,(IF(COUNTIF(Data!$A$2:$A$939,CV$7),CV$7=(VLOOKUP(CV$7,Data!$A$2:$A$852,1,FALSE)),0))),"H",IF(AND(CV$7&gt;=$J67,CV$7&lt;=$K67),($D67*(1-$P67)/$N67),0))),IF(AND(CV$7&gt;=$J67,CV$7&lt;=$K67),(($D67-$O67)/$N67),0))))),(((IF(Data!$C$2&gt;0,(IF(OR(CV$5=Data!$F$2,CV$5=Data!$G$2,(IF(COUNTIF(Data!$A$2:$A$939,CV$7),CV$7=(VLOOKUP(CV$7,Data!$A$2:$A$852,1,FALSE)),0))),"H",IF(AND(CV$7&gt;=$J67,CV$7&lt;=$L67),($D67*$P67/$M67),0))),IF(AND(CV$7&gt;=$J67,CV$7&lt;=$L67),(($D67*$P67)/$M67),0))))))</f>
        <v>0</v>
      </c>
      <c r="CW68" s="37">
        <f>IF(CW$7&gt;$L67,(((IF(Data!$C$2&gt;0,(IF(OR(CW$5=Data!$F$2,CW$5=Data!$G$2,(IF(COUNTIF(Data!$A$2:$A$939,CW$7),CW$7=(VLOOKUP(CW$7,Data!$A$2:$A$852,1,FALSE)),0))),"H",IF(AND(CW$7&gt;=$J67,CW$7&lt;=$K67),($D67*(1-$P67)/$N67),0))),IF(AND(CW$7&gt;=$J67,CW$7&lt;=$K67),(($D67-$O67)/$N67),0))))),(((IF(Data!$C$2&gt;0,(IF(OR(CW$5=Data!$F$2,CW$5=Data!$G$2,(IF(COUNTIF(Data!$A$2:$A$939,CW$7),CW$7=(VLOOKUP(CW$7,Data!$A$2:$A$852,1,FALSE)),0))),"H",IF(AND(CW$7&gt;=$J67,CW$7&lt;=$L67),($D67*$P67/$M67),0))),IF(AND(CW$7&gt;=$J67,CW$7&lt;=$L67),(($D67*$P67)/$M67),0))))))</f>
        <v>0</v>
      </c>
      <c r="CX68" s="37" t="str">
        <f>IF(CX$7&gt;$L67,(((IF(Data!$C$2&gt;0,(IF(OR(CX$5=Data!$F$2,CX$5=Data!$G$2,(IF(COUNTIF(Data!$A$2:$A$939,CX$7),CX$7=(VLOOKUP(CX$7,Data!$A$2:$A$852,1,FALSE)),0))),"H",IF(AND(CX$7&gt;=$J67,CX$7&lt;=$K67),($D67*(1-$P67)/$N67),0))),IF(AND(CX$7&gt;=$J67,CX$7&lt;=$K67),(($D67-$O67)/$N67),0))))),(((IF(Data!$C$2&gt;0,(IF(OR(CX$5=Data!$F$2,CX$5=Data!$G$2,(IF(COUNTIF(Data!$A$2:$A$939,CX$7),CX$7=(VLOOKUP(CX$7,Data!$A$2:$A$852,1,FALSE)),0))),"H",IF(AND(CX$7&gt;=$J67,CX$7&lt;=$L67),($D67*$P67/$M67),0))),IF(AND(CX$7&gt;=$J67,CX$7&lt;=$L67),(($D67*$P67)/$M67),0))))))</f>
        <v>H</v>
      </c>
      <c r="CY68" s="37" t="str">
        <f>IF(CY$7&gt;$L67,(((IF(Data!$C$2&gt;0,(IF(OR(CY$5=Data!$F$2,CY$5=Data!$G$2,(IF(COUNTIF(Data!$A$2:$A$939,CY$7),CY$7=(VLOOKUP(CY$7,Data!$A$2:$A$852,1,FALSE)),0))),"H",IF(AND(CY$7&gt;=$J67,CY$7&lt;=$K67),($D67*(1-$P67)/$N67),0))),IF(AND(CY$7&gt;=$J67,CY$7&lt;=$K67),(($D67-$O67)/$N67),0))))),(((IF(Data!$C$2&gt;0,(IF(OR(CY$5=Data!$F$2,CY$5=Data!$G$2,(IF(COUNTIF(Data!$A$2:$A$939,CY$7),CY$7=(VLOOKUP(CY$7,Data!$A$2:$A$852,1,FALSE)),0))),"H",IF(AND(CY$7&gt;=$J67,CY$7&lt;=$L67),($D67*$P67/$M67),0))),IF(AND(CY$7&gt;=$J67,CY$7&lt;=$L67),(($D67*$P67)/$M67),0))))))</f>
        <v>H</v>
      </c>
      <c r="CZ68" s="37">
        <f>IF(CZ$7&gt;$L67,(((IF(Data!$C$2&gt;0,(IF(OR(CZ$5=Data!$F$2,CZ$5=Data!$G$2,(IF(COUNTIF(Data!$A$2:$A$939,CZ$7),CZ$7=(VLOOKUP(CZ$7,Data!$A$2:$A$852,1,FALSE)),0))),"H",IF(AND(CZ$7&gt;=$J67,CZ$7&lt;=$K67),($D67*(1-$P67)/$N67),0))),IF(AND(CZ$7&gt;=$J67,CZ$7&lt;=$K67),(($D67-$O67)/$N67),0))))),(((IF(Data!$C$2&gt;0,(IF(OR(CZ$5=Data!$F$2,CZ$5=Data!$G$2,(IF(COUNTIF(Data!$A$2:$A$939,CZ$7),CZ$7=(VLOOKUP(CZ$7,Data!$A$2:$A$852,1,FALSE)),0))),"H",IF(AND(CZ$7&gt;=$J67,CZ$7&lt;=$L67),($D67*$P67/$M67),0))),IF(AND(CZ$7&gt;=$J67,CZ$7&lt;=$L67),(($D67*$P67)/$M67),0))))))</f>
        <v>0</v>
      </c>
      <c r="DA68" s="37">
        <f>IF(DA$7&gt;$L67,(((IF(Data!$C$2&gt;0,(IF(OR(DA$5=Data!$F$2,DA$5=Data!$G$2,(IF(COUNTIF(Data!$A$2:$A$939,DA$7),DA$7=(VLOOKUP(DA$7,Data!$A$2:$A$852,1,FALSE)),0))),"H",IF(AND(DA$7&gt;=$J67,DA$7&lt;=$K67),($D67*(1-$P67)/$N67),0))),IF(AND(DA$7&gt;=$J67,DA$7&lt;=$K67),(($D67-$O67)/$N67),0))))),(((IF(Data!$C$2&gt;0,(IF(OR(DA$5=Data!$F$2,DA$5=Data!$G$2,(IF(COUNTIF(Data!$A$2:$A$939,DA$7),DA$7=(VLOOKUP(DA$7,Data!$A$2:$A$852,1,FALSE)),0))),"H",IF(AND(DA$7&gt;=$J67,DA$7&lt;=$L67),($D67*$P67/$M67),0))),IF(AND(DA$7&gt;=$J67,DA$7&lt;=$L67),(($D67*$P67)/$M67),0))))))</f>
        <v>0</v>
      </c>
      <c r="DB68" s="37">
        <f>IF(DB$7&gt;$L67,(((IF(Data!$C$2&gt;0,(IF(OR(DB$5=Data!$F$2,DB$5=Data!$G$2,(IF(COUNTIF(Data!$A$2:$A$939,DB$7),DB$7=(VLOOKUP(DB$7,Data!$A$2:$A$852,1,FALSE)),0))),"H",IF(AND(DB$7&gt;=$J67,DB$7&lt;=$K67),($D67*(1-$P67)/$N67),0))),IF(AND(DB$7&gt;=$J67,DB$7&lt;=$K67),(($D67-$O67)/$N67),0))))),(((IF(Data!$C$2&gt;0,(IF(OR(DB$5=Data!$F$2,DB$5=Data!$G$2,(IF(COUNTIF(Data!$A$2:$A$939,DB$7),DB$7=(VLOOKUP(DB$7,Data!$A$2:$A$852,1,FALSE)),0))),"H",IF(AND(DB$7&gt;=$J67,DB$7&lt;=$L67),($D67*$P67/$M67),0))),IF(AND(DB$7&gt;=$J67,DB$7&lt;=$L67),(($D67*$P67)/$M67),0))))))</f>
        <v>0</v>
      </c>
      <c r="DC68" s="37">
        <f>IF(DC$7&gt;$L67,(((IF(Data!$C$2&gt;0,(IF(OR(DC$5=Data!$F$2,DC$5=Data!$G$2,(IF(COUNTIF(Data!$A$2:$A$939,DC$7),DC$7=(VLOOKUP(DC$7,Data!$A$2:$A$852,1,FALSE)),0))),"H",IF(AND(DC$7&gt;=$J67,DC$7&lt;=$K67),($D67*(1-$P67)/$N67),0))),IF(AND(DC$7&gt;=$J67,DC$7&lt;=$K67),(($D67-$O67)/$N67),0))))),(((IF(Data!$C$2&gt;0,(IF(OR(DC$5=Data!$F$2,DC$5=Data!$G$2,(IF(COUNTIF(Data!$A$2:$A$939,DC$7),DC$7=(VLOOKUP(DC$7,Data!$A$2:$A$852,1,FALSE)),0))),"H",IF(AND(DC$7&gt;=$J67,DC$7&lt;=$L67),($D67*$P67/$M67),0))),IF(AND(DC$7&gt;=$J67,DC$7&lt;=$L67),(($D67*$P67)/$M67),0))))))</f>
        <v>0</v>
      </c>
      <c r="DD68" s="37">
        <f>IF(DD$7&gt;$L67,(((IF(Data!$C$2&gt;0,(IF(OR(DD$5=Data!$F$2,DD$5=Data!$G$2,(IF(COUNTIF(Data!$A$2:$A$939,DD$7),DD$7=(VLOOKUP(DD$7,Data!$A$2:$A$852,1,FALSE)),0))),"H",IF(AND(DD$7&gt;=$J67,DD$7&lt;=$K67),($D67*(1-$P67)/$N67),0))),IF(AND(DD$7&gt;=$J67,DD$7&lt;=$K67),(($D67-$O67)/$N67),0))))),(((IF(Data!$C$2&gt;0,(IF(OR(DD$5=Data!$F$2,DD$5=Data!$G$2,(IF(COUNTIF(Data!$A$2:$A$939,DD$7),DD$7=(VLOOKUP(DD$7,Data!$A$2:$A$852,1,FALSE)),0))),"H",IF(AND(DD$7&gt;=$J67,DD$7&lt;=$L67),($D67*$P67/$M67),0))),IF(AND(DD$7&gt;=$J67,DD$7&lt;=$L67),(($D67*$P67)/$M67),0))))))</f>
        <v>0</v>
      </c>
      <c r="DE68" s="37" t="str">
        <f>IF(DE$7&gt;$L67,(((IF(Data!$C$2&gt;0,(IF(OR(DE$5=Data!$F$2,DE$5=Data!$G$2,(IF(COUNTIF(Data!$A$2:$A$939,DE$7),DE$7=(VLOOKUP(DE$7,Data!$A$2:$A$852,1,FALSE)),0))),"H",IF(AND(DE$7&gt;=$J67,DE$7&lt;=$K67),($D67*(1-$P67)/$N67),0))),IF(AND(DE$7&gt;=$J67,DE$7&lt;=$K67),(($D67-$O67)/$N67),0))))),(((IF(Data!$C$2&gt;0,(IF(OR(DE$5=Data!$F$2,DE$5=Data!$G$2,(IF(COUNTIF(Data!$A$2:$A$939,DE$7),DE$7=(VLOOKUP(DE$7,Data!$A$2:$A$852,1,FALSE)),0))),"H",IF(AND(DE$7&gt;=$J67,DE$7&lt;=$L67),($D67*$P67/$M67),0))),IF(AND(DE$7&gt;=$J67,DE$7&lt;=$L67),(($D67*$P67)/$M67),0))))))</f>
        <v>H</v>
      </c>
      <c r="DF68" s="37" t="str">
        <f>IF(DF$7&gt;$L67,(((IF(Data!$C$2&gt;0,(IF(OR(DF$5=Data!$F$2,DF$5=Data!$G$2,(IF(COUNTIF(Data!$A$2:$A$939,DF$7),DF$7=(VLOOKUP(DF$7,Data!$A$2:$A$852,1,FALSE)),0))),"H",IF(AND(DF$7&gt;=$J67,DF$7&lt;=$K67),($D67*(1-$P67)/$N67),0))),IF(AND(DF$7&gt;=$J67,DF$7&lt;=$K67),(($D67-$O67)/$N67),0))))),(((IF(Data!$C$2&gt;0,(IF(OR(DF$5=Data!$F$2,DF$5=Data!$G$2,(IF(COUNTIF(Data!$A$2:$A$939,DF$7),DF$7=(VLOOKUP(DF$7,Data!$A$2:$A$852,1,FALSE)),0))),"H",IF(AND(DF$7&gt;=$J67,DF$7&lt;=$L67),($D67*$P67/$M67),0))),IF(AND(DF$7&gt;=$J67,DF$7&lt;=$L67),(($D67*$P67)/$M67),0))))))</f>
        <v>H</v>
      </c>
      <c r="DG68" s="37">
        <f>IF(DG$7&gt;$L67,(((IF(Data!$C$2&gt;0,(IF(OR(DG$5=Data!$F$2,DG$5=Data!$G$2,(IF(COUNTIF(Data!$A$2:$A$939,DG$7),DG$7=(VLOOKUP(DG$7,Data!$A$2:$A$852,1,FALSE)),0))),"H",IF(AND(DG$7&gt;=$J67,DG$7&lt;=$K67),($D67*(1-$P67)/$N67),0))),IF(AND(DG$7&gt;=$J67,DG$7&lt;=$K67),(($D67-$O67)/$N67),0))))),(((IF(Data!$C$2&gt;0,(IF(OR(DG$5=Data!$F$2,DG$5=Data!$G$2,(IF(COUNTIF(Data!$A$2:$A$939,DG$7),DG$7=(VLOOKUP(DG$7,Data!$A$2:$A$852,1,FALSE)),0))),"H",IF(AND(DG$7&gt;=$J67,DG$7&lt;=$L67),($D67*$P67/$M67),0))),IF(AND(DG$7&gt;=$J67,DG$7&lt;=$L67),(($D67*$P67)/$M67),0))))))</f>
        <v>0</v>
      </c>
      <c r="DH68" s="37">
        <f>IF(DH$7&gt;$L67,(((IF(Data!$C$2&gt;0,(IF(OR(DH$5=Data!$F$2,DH$5=Data!$G$2,(IF(COUNTIF(Data!$A$2:$A$939,DH$7),DH$7=(VLOOKUP(DH$7,Data!$A$2:$A$852,1,FALSE)),0))),"H",IF(AND(DH$7&gt;=$J67,DH$7&lt;=$K67),($D67*(1-$P67)/$N67),0))),IF(AND(DH$7&gt;=$J67,DH$7&lt;=$K67),(($D67-$O67)/$N67),0))))),(((IF(Data!$C$2&gt;0,(IF(OR(DH$5=Data!$F$2,DH$5=Data!$G$2,(IF(COUNTIF(Data!$A$2:$A$939,DH$7),DH$7=(VLOOKUP(DH$7,Data!$A$2:$A$852,1,FALSE)),0))),"H",IF(AND(DH$7&gt;=$J67,DH$7&lt;=$L67),($D67*$P67/$M67),0))),IF(AND(DH$7&gt;=$J67,DH$7&lt;=$L67),(($D67*$P67)/$M67),0))))))</f>
        <v>0</v>
      </c>
      <c r="DI68" s="37">
        <f>IF(DI$7&gt;$L67,(((IF(Data!$C$2&gt;0,(IF(OR(DI$5=Data!$F$2,DI$5=Data!$G$2,(IF(COUNTIF(Data!$A$2:$A$939,DI$7),DI$7=(VLOOKUP(DI$7,Data!$A$2:$A$852,1,FALSE)),0))),"H",IF(AND(DI$7&gt;=$J67,DI$7&lt;=$K67),($D67*(1-$P67)/$N67),0))),IF(AND(DI$7&gt;=$J67,DI$7&lt;=$K67),(($D67-$O67)/$N67),0))))),(((IF(Data!$C$2&gt;0,(IF(OR(DI$5=Data!$F$2,DI$5=Data!$G$2,(IF(COUNTIF(Data!$A$2:$A$939,DI$7),DI$7=(VLOOKUP(DI$7,Data!$A$2:$A$852,1,FALSE)),0))),"H",IF(AND(DI$7&gt;=$J67,DI$7&lt;=$L67),($D67*$P67/$M67),0))),IF(AND(DI$7&gt;=$J67,DI$7&lt;=$L67),(($D67*$P67)/$M67),0))))))</f>
        <v>0</v>
      </c>
      <c r="DJ68" s="37">
        <f>IF(DJ$7&gt;$L67,(((IF(Data!$C$2&gt;0,(IF(OR(DJ$5=Data!$F$2,DJ$5=Data!$G$2,(IF(COUNTIF(Data!$A$2:$A$939,DJ$7),DJ$7=(VLOOKUP(DJ$7,Data!$A$2:$A$852,1,FALSE)),0))),"H",IF(AND(DJ$7&gt;=$J67,DJ$7&lt;=$K67),($D67*(1-$P67)/$N67),0))),IF(AND(DJ$7&gt;=$J67,DJ$7&lt;=$K67),(($D67-$O67)/$N67),0))))),(((IF(Data!$C$2&gt;0,(IF(OR(DJ$5=Data!$F$2,DJ$5=Data!$G$2,(IF(COUNTIF(Data!$A$2:$A$939,DJ$7),DJ$7=(VLOOKUP(DJ$7,Data!$A$2:$A$852,1,FALSE)),0))),"H",IF(AND(DJ$7&gt;=$J67,DJ$7&lt;=$L67),($D67*$P67/$M67),0))),IF(AND(DJ$7&gt;=$J67,DJ$7&lt;=$L67),(($D67*$P67)/$M67),0))))))</f>
        <v>0</v>
      </c>
      <c r="DK68" s="37">
        <f>IF(DK$7&gt;$L67,(((IF(Data!$C$2&gt;0,(IF(OR(DK$5=Data!$F$2,DK$5=Data!$G$2,(IF(COUNTIF(Data!$A$2:$A$939,DK$7),DK$7=(VLOOKUP(DK$7,Data!$A$2:$A$852,1,FALSE)),0))),"H",IF(AND(DK$7&gt;=$J67,DK$7&lt;=$K67),($D67*(1-$P67)/$N67),0))),IF(AND(DK$7&gt;=$J67,DK$7&lt;=$K67),(($D67-$O67)/$N67),0))))),(((IF(Data!$C$2&gt;0,(IF(OR(DK$5=Data!$F$2,DK$5=Data!$G$2,(IF(COUNTIF(Data!$A$2:$A$939,DK$7),DK$7=(VLOOKUP(DK$7,Data!$A$2:$A$852,1,FALSE)),0))),"H",IF(AND(DK$7&gt;=$J67,DK$7&lt;=$L67),($D67*$P67/$M67),0))),IF(AND(DK$7&gt;=$J67,DK$7&lt;=$L67),(($D67*$P67)/$M67),0))))))</f>
        <v>0</v>
      </c>
      <c r="DL68" s="37" t="str">
        <f>IF(DL$7&gt;$L67,(((IF(Data!$C$2&gt;0,(IF(OR(DL$5=Data!$F$2,DL$5=Data!$G$2,(IF(COUNTIF(Data!$A$2:$A$939,DL$7),DL$7=(VLOOKUP(DL$7,Data!$A$2:$A$852,1,FALSE)),0))),"H",IF(AND(DL$7&gt;=$J67,DL$7&lt;=$K67),($D67*(1-$P67)/$N67),0))),IF(AND(DL$7&gt;=$J67,DL$7&lt;=$K67),(($D67-$O67)/$N67),0))))),(((IF(Data!$C$2&gt;0,(IF(OR(DL$5=Data!$F$2,DL$5=Data!$G$2,(IF(COUNTIF(Data!$A$2:$A$939,DL$7),DL$7=(VLOOKUP(DL$7,Data!$A$2:$A$852,1,FALSE)),0))),"H",IF(AND(DL$7&gt;=$J67,DL$7&lt;=$L67),($D67*$P67/$M67),0))),IF(AND(DL$7&gt;=$J67,DL$7&lt;=$L67),(($D67*$P67)/$M67),0))))))</f>
        <v>H</v>
      </c>
      <c r="DM68" s="37" t="str">
        <f>IF(DM$7&gt;$L67,(((IF(Data!$C$2&gt;0,(IF(OR(DM$5=Data!$F$2,DM$5=Data!$G$2,(IF(COUNTIF(Data!$A$2:$A$939,DM$7),DM$7=(VLOOKUP(DM$7,Data!$A$2:$A$852,1,FALSE)),0))),"H",IF(AND(DM$7&gt;=$J67,DM$7&lt;=$K67),($D67*(1-$P67)/$N67),0))),IF(AND(DM$7&gt;=$J67,DM$7&lt;=$K67),(($D67-$O67)/$N67),0))))),(((IF(Data!$C$2&gt;0,(IF(OR(DM$5=Data!$F$2,DM$5=Data!$G$2,(IF(COUNTIF(Data!$A$2:$A$939,DM$7),DM$7=(VLOOKUP(DM$7,Data!$A$2:$A$852,1,FALSE)),0))),"H",IF(AND(DM$7&gt;=$J67,DM$7&lt;=$L67),($D67*$P67/$M67),0))),IF(AND(DM$7&gt;=$J67,DM$7&lt;=$L67),(($D67*$P67)/$M67),0))))))</f>
        <v>H</v>
      </c>
      <c r="DN68" s="37">
        <f>IF(DN$7&gt;$L67,(((IF(Data!$C$2&gt;0,(IF(OR(DN$5=Data!$F$2,DN$5=Data!$G$2,(IF(COUNTIF(Data!$A$2:$A$939,DN$7),DN$7=(VLOOKUP(DN$7,Data!$A$2:$A$852,1,FALSE)),0))),"H",IF(AND(DN$7&gt;=$J67,DN$7&lt;=$K67),($D67*(1-$P67)/$N67),0))),IF(AND(DN$7&gt;=$J67,DN$7&lt;=$K67),(($D67-$O67)/$N67),0))))),(((IF(Data!$C$2&gt;0,(IF(OR(DN$5=Data!$F$2,DN$5=Data!$G$2,(IF(COUNTIF(Data!$A$2:$A$939,DN$7),DN$7=(VLOOKUP(DN$7,Data!$A$2:$A$852,1,FALSE)),0))),"H",IF(AND(DN$7&gt;=$J67,DN$7&lt;=$L67),($D67*$P67/$M67),0))),IF(AND(DN$7&gt;=$J67,DN$7&lt;=$L67),(($D67*$P67)/$M67),0))))))</f>
        <v>0</v>
      </c>
      <c r="DO68" s="37">
        <f>IF(DO$7&gt;$L67,(((IF(Data!$C$2&gt;0,(IF(OR(DO$5=Data!$F$2,DO$5=Data!$G$2,(IF(COUNTIF(Data!$A$2:$A$939,DO$7),DO$7=(VLOOKUP(DO$7,Data!$A$2:$A$852,1,FALSE)),0))),"H",IF(AND(DO$7&gt;=$J67,DO$7&lt;=$K67),($D67*(1-$P67)/$N67),0))),IF(AND(DO$7&gt;=$J67,DO$7&lt;=$K67),(($D67-$O67)/$N67),0))))),(((IF(Data!$C$2&gt;0,(IF(OR(DO$5=Data!$F$2,DO$5=Data!$G$2,(IF(COUNTIF(Data!$A$2:$A$939,DO$7),DO$7=(VLOOKUP(DO$7,Data!$A$2:$A$852,1,FALSE)),0))),"H",IF(AND(DO$7&gt;=$J67,DO$7&lt;=$L67),($D67*$P67/$M67),0))),IF(AND(DO$7&gt;=$J67,DO$7&lt;=$L67),(($D67*$P67)/$M67),0))))))</f>
        <v>0</v>
      </c>
      <c r="DP68" s="37">
        <f>IF(DP$7&gt;$L67,(((IF(Data!$C$2&gt;0,(IF(OR(DP$5=Data!$F$2,DP$5=Data!$G$2,(IF(COUNTIF(Data!$A$2:$A$939,DP$7),DP$7=(VLOOKUP(DP$7,Data!$A$2:$A$852,1,FALSE)),0))),"H",IF(AND(DP$7&gt;=$J67,DP$7&lt;=$K67),($D67*(1-$P67)/$N67),0))),IF(AND(DP$7&gt;=$J67,DP$7&lt;=$K67),(($D67-$O67)/$N67),0))))),(((IF(Data!$C$2&gt;0,(IF(OR(DP$5=Data!$F$2,DP$5=Data!$G$2,(IF(COUNTIF(Data!$A$2:$A$939,DP$7),DP$7=(VLOOKUP(DP$7,Data!$A$2:$A$852,1,FALSE)),0))),"H",IF(AND(DP$7&gt;=$J67,DP$7&lt;=$L67),($D67*$P67/$M67),0))),IF(AND(DP$7&gt;=$J67,DP$7&lt;=$L67),(($D67*$P67)/$M67),0))))))</f>
        <v>0</v>
      </c>
      <c r="DQ68" s="37">
        <f>IF(DQ$7&gt;$L67,(((IF(Data!$C$2&gt;0,(IF(OR(DQ$5=Data!$F$2,DQ$5=Data!$G$2,(IF(COUNTIF(Data!$A$2:$A$939,DQ$7),DQ$7=(VLOOKUP(DQ$7,Data!$A$2:$A$852,1,FALSE)),0))),"H",IF(AND(DQ$7&gt;=$J67,DQ$7&lt;=$K67),($D67*(1-$P67)/$N67),0))),IF(AND(DQ$7&gt;=$J67,DQ$7&lt;=$K67),(($D67-$O67)/$N67),0))))),(((IF(Data!$C$2&gt;0,(IF(OR(DQ$5=Data!$F$2,DQ$5=Data!$G$2,(IF(COUNTIF(Data!$A$2:$A$939,DQ$7),DQ$7=(VLOOKUP(DQ$7,Data!$A$2:$A$852,1,FALSE)),0))),"H",IF(AND(DQ$7&gt;=$J67,DQ$7&lt;=$L67),($D67*$P67/$M67),0))),IF(AND(DQ$7&gt;=$J67,DQ$7&lt;=$L67),(($D67*$P67)/$M67),0))))))</f>
        <v>0</v>
      </c>
      <c r="DR68" s="37">
        <f>IF(DR$7&gt;$L67,(((IF(Data!$C$2&gt;0,(IF(OR(DR$5=Data!$F$2,DR$5=Data!$G$2,(IF(COUNTIF(Data!$A$2:$A$939,DR$7),DR$7=(VLOOKUP(DR$7,Data!$A$2:$A$852,1,FALSE)),0))),"H",IF(AND(DR$7&gt;=$J67,DR$7&lt;=$K67),($D67*(1-$P67)/$N67),0))),IF(AND(DR$7&gt;=$J67,DR$7&lt;=$K67),(($D67-$O67)/$N67),0))))),(((IF(Data!$C$2&gt;0,(IF(OR(DR$5=Data!$F$2,DR$5=Data!$G$2,(IF(COUNTIF(Data!$A$2:$A$939,DR$7),DR$7=(VLOOKUP(DR$7,Data!$A$2:$A$852,1,FALSE)),0))),"H",IF(AND(DR$7&gt;=$J67,DR$7&lt;=$L67),($D67*$P67/$M67),0))),IF(AND(DR$7&gt;=$J67,DR$7&lt;=$L67),(($D67*$P67)/$M67),0))))))</f>
        <v>0</v>
      </c>
      <c r="DS68" s="37" t="str">
        <f>IF(DS$7&gt;$L67,(((IF(Data!$C$2&gt;0,(IF(OR(DS$5=Data!$F$2,DS$5=Data!$G$2,(IF(COUNTIF(Data!$A$2:$A$939,DS$7),DS$7=(VLOOKUP(DS$7,Data!$A$2:$A$852,1,FALSE)),0))),"H",IF(AND(DS$7&gt;=$J67,DS$7&lt;=$K67),($D67*(1-$P67)/$N67),0))),IF(AND(DS$7&gt;=$J67,DS$7&lt;=$K67),(($D67-$O67)/$N67),0))))),(((IF(Data!$C$2&gt;0,(IF(OR(DS$5=Data!$F$2,DS$5=Data!$G$2,(IF(COUNTIF(Data!$A$2:$A$939,DS$7),DS$7=(VLOOKUP(DS$7,Data!$A$2:$A$852,1,FALSE)),0))),"H",IF(AND(DS$7&gt;=$J67,DS$7&lt;=$L67),($D67*$P67/$M67),0))),IF(AND(DS$7&gt;=$J67,DS$7&lt;=$L67),(($D67*$P67)/$M67),0))))))</f>
        <v>H</v>
      </c>
      <c r="DT68" s="37" t="str">
        <f>IF(DT$7&gt;$L67,(((IF(Data!$C$2&gt;0,(IF(OR(DT$5=Data!$F$2,DT$5=Data!$G$2,(IF(COUNTIF(Data!$A$2:$A$939,DT$7),DT$7=(VLOOKUP(DT$7,Data!$A$2:$A$852,1,FALSE)),0))),"H",IF(AND(DT$7&gt;=$J67,DT$7&lt;=$K67),($D67*(1-$P67)/$N67),0))),IF(AND(DT$7&gt;=$J67,DT$7&lt;=$K67),(($D67-$O67)/$N67),0))))),(((IF(Data!$C$2&gt;0,(IF(OR(DT$5=Data!$F$2,DT$5=Data!$G$2,(IF(COUNTIF(Data!$A$2:$A$939,DT$7),DT$7=(VLOOKUP(DT$7,Data!$A$2:$A$852,1,FALSE)),0))),"H",IF(AND(DT$7&gt;=$J67,DT$7&lt;=$L67),($D67*$P67/$M67),0))),IF(AND(DT$7&gt;=$J67,DT$7&lt;=$L67),(($D67*$P67)/$M67),0))))))</f>
        <v>H</v>
      </c>
      <c r="DU68" s="37">
        <f>IF(DU$7&gt;$L67,(((IF(Data!$C$2&gt;0,(IF(OR(DU$5=Data!$F$2,DU$5=Data!$G$2,(IF(COUNTIF(Data!$A$2:$A$939,DU$7),DU$7=(VLOOKUP(DU$7,Data!$A$2:$A$852,1,FALSE)),0))),"H",IF(AND(DU$7&gt;=$J67,DU$7&lt;=$K67),($D67*(1-$P67)/$N67),0))),IF(AND(DU$7&gt;=$J67,DU$7&lt;=$K67),(($D67-$O67)/$N67),0))))),(((IF(Data!$C$2&gt;0,(IF(OR(DU$5=Data!$F$2,DU$5=Data!$G$2,(IF(COUNTIF(Data!$A$2:$A$939,DU$7),DU$7=(VLOOKUP(DU$7,Data!$A$2:$A$852,1,FALSE)),0))),"H",IF(AND(DU$7&gt;=$J67,DU$7&lt;=$L67),($D67*$P67/$M67),0))),IF(AND(DU$7&gt;=$J67,DU$7&lt;=$L67),(($D67*$P67)/$M67),0))))))</f>
        <v>0</v>
      </c>
      <c r="DV68" s="37">
        <f>IF(DV$7&gt;$L67,(((IF(Data!$C$2&gt;0,(IF(OR(DV$5=Data!$F$2,DV$5=Data!$G$2,(IF(COUNTIF(Data!$A$2:$A$939,DV$7),DV$7=(VLOOKUP(DV$7,Data!$A$2:$A$852,1,FALSE)),0))),"H",IF(AND(DV$7&gt;=$J67,DV$7&lt;=$K67),($D67*(1-$P67)/$N67),0))),IF(AND(DV$7&gt;=$J67,DV$7&lt;=$K67),(($D67-$O67)/$N67),0))))),(((IF(Data!$C$2&gt;0,(IF(OR(DV$5=Data!$F$2,DV$5=Data!$G$2,(IF(COUNTIF(Data!$A$2:$A$939,DV$7),DV$7=(VLOOKUP(DV$7,Data!$A$2:$A$852,1,FALSE)),0))),"H",IF(AND(DV$7&gt;=$J67,DV$7&lt;=$L67),($D67*$P67/$M67),0))),IF(AND(DV$7&gt;=$J67,DV$7&lt;=$L67),(($D67*$P67)/$M67),0))))))</f>
        <v>0</v>
      </c>
      <c r="DW68" s="37">
        <f>IF(DW$7&gt;$L67,(((IF(Data!$C$2&gt;0,(IF(OR(DW$5=Data!$F$2,DW$5=Data!$G$2,(IF(COUNTIF(Data!$A$2:$A$939,DW$7),DW$7=(VLOOKUP(DW$7,Data!$A$2:$A$852,1,FALSE)),0))),"H",IF(AND(DW$7&gt;=$J67,DW$7&lt;=$K67),($D67*(1-$P67)/$N67),0))),IF(AND(DW$7&gt;=$J67,DW$7&lt;=$K67),(($D67-$O67)/$N67),0))))),(((IF(Data!$C$2&gt;0,(IF(OR(DW$5=Data!$F$2,DW$5=Data!$G$2,(IF(COUNTIF(Data!$A$2:$A$939,DW$7),DW$7=(VLOOKUP(DW$7,Data!$A$2:$A$852,1,FALSE)),0))),"H",IF(AND(DW$7&gt;=$J67,DW$7&lt;=$L67),($D67*$P67/$M67),0))),IF(AND(DW$7&gt;=$J67,DW$7&lt;=$L67),(($D67*$P67)/$M67),0))))))</f>
        <v>0</v>
      </c>
      <c r="DX68" s="37">
        <f>IF(DX$7&gt;$L67,(((IF(Data!$C$2&gt;0,(IF(OR(DX$5=Data!$F$2,DX$5=Data!$G$2,(IF(COUNTIF(Data!$A$2:$A$939,DX$7),DX$7=(VLOOKUP(DX$7,Data!$A$2:$A$852,1,FALSE)),0))),"H",IF(AND(DX$7&gt;=$J67,DX$7&lt;=$K67),($D67*(1-$P67)/$N67),0))),IF(AND(DX$7&gt;=$J67,DX$7&lt;=$K67),(($D67-$O67)/$N67),0))))),(((IF(Data!$C$2&gt;0,(IF(OR(DX$5=Data!$F$2,DX$5=Data!$G$2,(IF(COUNTIF(Data!$A$2:$A$939,DX$7),DX$7=(VLOOKUP(DX$7,Data!$A$2:$A$852,1,FALSE)),0))),"H",IF(AND(DX$7&gt;=$J67,DX$7&lt;=$L67),($D67*$P67/$M67),0))),IF(AND(DX$7&gt;=$J67,DX$7&lt;=$L67),(($D67*$P67)/$M67),0))))))</f>
        <v>0</v>
      </c>
      <c r="DY68" s="37">
        <f>IF(DY$7&gt;$L67,(((IF(Data!$C$2&gt;0,(IF(OR(DY$5=Data!$F$2,DY$5=Data!$G$2,(IF(COUNTIF(Data!$A$2:$A$939,DY$7),DY$7=(VLOOKUP(DY$7,Data!$A$2:$A$852,1,FALSE)),0))),"H",IF(AND(DY$7&gt;=$J67,DY$7&lt;=$K67),($D67*(1-$P67)/$N67),0))),IF(AND(DY$7&gt;=$J67,DY$7&lt;=$K67),(($D67-$O67)/$N67),0))))),(((IF(Data!$C$2&gt;0,(IF(OR(DY$5=Data!$F$2,DY$5=Data!$G$2,(IF(COUNTIF(Data!$A$2:$A$939,DY$7),DY$7=(VLOOKUP(DY$7,Data!$A$2:$A$852,1,FALSE)),0))),"H",IF(AND(DY$7&gt;=$J67,DY$7&lt;=$L67),($D67*$P67/$M67),0))),IF(AND(DY$7&gt;=$J67,DY$7&lt;=$L67),(($D67*$P67)/$M67),0))))))</f>
        <v>0</v>
      </c>
      <c r="DZ68" s="37" t="str">
        <f>IF(DZ$7&gt;$L67,(((IF(Data!$C$2&gt;0,(IF(OR(DZ$5=Data!$F$2,DZ$5=Data!$G$2,(IF(COUNTIF(Data!$A$2:$A$939,DZ$7),DZ$7=(VLOOKUP(DZ$7,Data!$A$2:$A$852,1,FALSE)),0))),"H",IF(AND(DZ$7&gt;=$J67,DZ$7&lt;=$K67),($D67*(1-$P67)/$N67),0))),IF(AND(DZ$7&gt;=$J67,DZ$7&lt;=$K67),(($D67-$O67)/$N67),0))))),(((IF(Data!$C$2&gt;0,(IF(OR(DZ$5=Data!$F$2,DZ$5=Data!$G$2,(IF(COUNTIF(Data!$A$2:$A$939,DZ$7),DZ$7=(VLOOKUP(DZ$7,Data!$A$2:$A$852,1,FALSE)),0))),"H",IF(AND(DZ$7&gt;=$J67,DZ$7&lt;=$L67),($D67*$P67/$M67),0))),IF(AND(DZ$7&gt;=$J67,DZ$7&lt;=$L67),(($D67*$P67)/$M67),0))))))</f>
        <v>H</v>
      </c>
      <c r="EA68" s="37" t="str">
        <f>IF(EA$7&gt;$L67,(((IF(Data!$C$2&gt;0,(IF(OR(EA$5=Data!$F$2,EA$5=Data!$G$2,(IF(COUNTIF(Data!$A$2:$A$939,EA$7),EA$7=(VLOOKUP(EA$7,Data!$A$2:$A$852,1,FALSE)),0))),"H",IF(AND(EA$7&gt;=$J67,EA$7&lt;=$K67),($D67*(1-$P67)/$N67),0))),IF(AND(EA$7&gt;=$J67,EA$7&lt;=$K67),(($D67-$O67)/$N67),0))))),(((IF(Data!$C$2&gt;0,(IF(OR(EA$5=Data!$F$2,EA$5=Data!$G$2,(IF(COUNTIF(Data!$A$2:$A$939,EA$7),EA$7=(VLOOKUP(EA$7,Data!$A$2:$A$852,1,FALSE)),0))),"H",IF(AND(EA$7&gt;=$J67,EA$7&lt;=$L67),($D67*$P67/$M67),0))),IF(AND(EA$7&gt;=$J67,EA$7&lt;=$L67),(($D67*$P67)/$M67),0))))))</f>
        <v>H</v>
      </c>
      <c r="EB68" s="37">
        <f>IF(EB$7&gt;$L67,(((IF(Data!$C$2&gt;0,(IF(OR(EB$5=Data!$F$2,EB$5=Data!$G$2,(IF(COUNTIF(Data!$A$2:$A$939,EB$7),EB$7=(VLOOKUP(EB$7,Data!$A$2:$A$852,1,FALSE)),0))),"H",IF(AND(EB$7&gt;=$J67,EB$7&lt;=$K67),($D67*(1-$P67)/$N67),0))),IF(AND(EB$7&gt;=$J67,EB$7&lt;=$K67),(($D67-$O67)/$N67),0))))),(((IF(Data!$C$2&gt;0,(IF(OR(EB$5=Data!$F$2,EB$5=Data!$G$2,(IF(COUNTIF(Data!$A$2:$A$939,EB$7),EB$7=(VLOOKUP(EB$7,Data!$A$2:$A$852,1,FALSE)),0))),"H",IF(AND(EB$7&gt;=$J67,EB$7&lt;=$L67),($D67*$P67/$M67),0))),IF(AND(EB$7&gt;=$J67,EB$7&lt;=$L67),(($D67*$P67)/$M67),0))))))</f>
        <v>0</v>
      </c>
      <c r="EC68" s="37">
        <f>IF(EC$7&gt;$L67,(((IF(Data!$C$2&gt;0,(IF(OR(EC$5=Data!$F$2,EC$5=Data!$G$2,(IF(COUNTIF(Data!$A$2:$A$939,EC$7),EC$7=(VLOOKUP(EC$7,Data!$A$2:$A$852,1,FALSE)),0))),"H",IF(AND(EC$7&gt;=$J67,EC$7&lt;=$K67),($D67*(1-$P67)/$N67),0))),IF(AND(EC$7&gt;=$J67,EC$7&lt;=$K67),(($D67-$O67)/$N67),0))))),(((IF(Data!$C$2&gt;0,(IF(OR(EC$5=Data!$F$2,EC$5=Data!$G$2,(IF(COUNTIF(Data!$A$2:$A$939,EC$7),EC$7=(VLOOKUP(EC$7,Data!$A$2:$A$852,1,FALSE)),0))),"H",IF(AND(EC$7&gt;=$J67,EC$7&lt;=$L67),($D67*$P67/$M67),0))),IF(AND(EC$7&gt;=$J67,EC$7&lt;=$L67),(($D67*$P67)/$M67),0))))))</f>
        <v>0</v>
      </c>
      <c r="ED68" s="37">
        <f>IF(ED$7&gt;$L67,(((IF(Data!$C$2&gt;0,(IF(OR(ED$5=Data!$F$2,ED$5=Data!$G$2,(IF(COUNTIF(Data!$A$2:$A$939,ED$7),ED$7=(VLOOKUP(ED$7,Data!$A$2:$A$852,1,FALSE)),0))),"H",IF(AND(ED$7&gt;=$J67,ED$7&lt;=$K67),($D67*(1-$P67)/$N67),0))),IF(AND(ED$7&gt;=$J67,ED$7&lt;=$K67),(($D67-$O67)/$N67),0))))),(((IF(Data!$C$2&gt;0,(IF(OR(ED$5=Data!$F$2,ED$5=Data!$G$2,(IF(COUNTIF(Data!$A$2:$A$939,ED$7),ED$7=(VLOOKUP(ED$7,Data!$A$2:$A$852,1,FALSE)),0))),"H",IF(AND(ED$7&gt;=$J67,ED$7&lt;=$L67),($D67*$P67/$M67),0))),IF(AND(ED$7&gt;=$J67,ED$7&lt;=$L67),(($D67*$P67)/$M67),0))))))</f>
        <v>0</v>
      </c>
      <c r="EE68" s="37">
        <f>IF(EE$7&gt;$L67,(((IF(Data!$C$2&gt;0,(IF(OR(EE$5=Data!$F$2,EE$5=Data!$G$2,(IF(COUNTIF(Data!$A$2:$A$939,EE$7),EE$7=(VLOOKUP(EE$7,Data!$A$2:$A$852,1,FALSE)),0))),"H",IF(AND(EE$7&gt;=$J67,EE$7&lt;=$K67),($D67*(1-$P67)/$N67),0))),IF(AND(EE$7&gt;=$J67,EE$7&lt;=$K67),(($D67-$O67)/$N67),0))))),(((IF(Data!$C$2&gt;0,(IF(OR(EE$5=Data!$F$2,EE$5=Data!$G$2,(IF(COUNTIF(Data!$A$2:$A$939,EE$7),EE$7=(VLOOKUP(EE$7,Data!$A$2:$A$852,1,FALSE)),0))),"H",IF(AND(EE$7&gt;=$J67,EE$7&lt;=$L67),($D67*$P67/$M67),0))),IF(AND(EE$7&gt;=$J67,EE$7&lt;=$L67),(($D67*$P67)/$M67),0))))))</f>
        <v>0</v>
      </c>
      <c r="EF68" s="37">
        <f>IF(EF$7&gt;$L67,(((IF(Data!$C$2&gt;0,(IF(OR(EF$5=Data!$F$2,EF$5=Data!$G$2,(IF(COUNTIF(Data!$A$2:$A$939,EF$7),EF$7=(VLOOKUP(EF$7,Data!$A$2:$A$852,1,FALSE)),0))),"H",IF(AND(EF$7&gt;=$J67,EF$7&lt;=$K67),($D67*(1-$P67)/$N67),0))),IF(AND(EF$7&gt;=$J67,EF$7&lt;=$K67),(($D67-$O67)/$N67),0))))),(((IF(Data!$C$2&gt;0,(IF(OR(EF$5=Data!$F$2,EF$5=Data!$G$2,(IF(COUNTIF(Data!$A$2:$A$939,EF$7),EF$7=(VLOOKUP(EF$7,Data!$A$2:$A$852,1,FALSE)),0))),"H",IF(AND(EF$7&gt;=$J67,EF$7&lt;=$L67),($D67*$P67/$M67),0))),IF(AND(EF$7&gt;=$J67,EF$7&lt;=$L67),(($D67*$P67)/$M67),0))))))</f>
        <v>0</v>
      </c>
      <c r="EG68" s="37" t="str">
        <f>IF(EG$7&gt;$L67,(((IF(Data!$C$2&gt;0,(IF(OR(EG$5=Data!$F$2,EG$5=Data!$G$2,(IF(COUNTIF(Data!$A$2:$A$939,EG$7),EG$7=(VLOOKUP(EG$7,Data!$A$2:$A$852,1,FALSE)),0))),"H",IF(AND(EG$7&gt;=$J67,EG$7&lt;=$K67),($D67*(1-$P67)/$N67),0))),IF(AND(EG$7&gt;=$J67,EG$7&lt;=$K67),(($D67-$O67)/$N67),0))))),(((IF(Data!$C$2&gt;0,(IF(OR(EG$5=Data!$F$2,EG$5=Data!$G$2,(IF(COUNTIF(Data!$A$2:$A$939,EG$7),EG$7=(VLOOKUP(EG$7,Data!$A$2:$A$852,1,FALSE)),0))),"H",IF(AND(EG$7&gt;=$J67,EG$7&lt;=$L67),($D67*$P67/$M67),0))),IF(AND(EG$7&gt;=$J67,EG$7&lt;=$L67),(($D67*$P67)/$M67),0))))))</f>
        <v>H</v>
      </c>
      <c r="EH68" s="37" t="str">
        <f>IF(EH$7&gt;$L67,(((IF(Data!$C$2&gt;0,(IF(OR(EH$5=Data!$F$2,EH$5=Data!$G$2,(IF(COUNTIF(Data!$A$2:$A$939,EH$7),EH$7=(VLOOKUP(EH$7,Data!$A$2:$A$852,1,FALSE)),0))),"H",IF(AND(EH$7&gt;=$J67,EH$7&lt;=$K67),($D67*(1-$P67)/$N67),0))),IF(AND(EH$7&gt;=$J67,EH$7&lt;=$K67),(($D67-$O67)/$N67),0))))),(((IF(Data!$C$2&gt;0,(IF(OR(EH$5=Data!$F$2,EH$5=Data!$G$2,(IF(COUNTIF(Data!$A$2:$A$939,EH$7),EH$7=(VLOOKUP(EH$7,Data!$A$2:$A$852,1,FALSE)),0))),"H",IF(AND(EH$7&gt;=$J67,EH$7&lt;=$L67),($D67*$P67/$M67),0))),IF(AND(EH$7&gt;=$J67,EH$7&lt;=$L67),(($D67*$P67)/$M67),0))))))</f>
        <v>H</v>
      </c>
      <c r="EI68" s="37">
        <f>IF(EI$7&gt;$L67,(((IF(Data!$C$2&gt;0,(IF(OR(EI$5=Data!$F$2,EI$5=Data!$G$2,(IF(COUNTIF(Data!$A$2:$A$939,EI$7),EI$7=(VLOOKUP(EI$7,Data!$A$2:$A$852,1,FALSE)),0))),"H",IF(AND(EI$7&gt;=$J67,EI$7&lt;=$K67),($D67*(1-$P67)/$N67),0))),IF(AND(EI$7&gt;=$J67,EI$7&lt;=$K67),(($D67-$O67)/$N67),0))))),(((IF(Data!$C$2&gt;0,(IF(OR(EI$5=Data!$F$2,EI$5=Data!$G$2,(IF(COUNTIF(Data!$A$2:$A$939,EI$7),EI$7=(VLOOKUP(EI$7,Data!$A$2:$A$852,1,FALSE)),0))),"H",IF(AND(EI$7&gt;=$J67,EI$7&lt;=$L67),($D67*$P67/$M67),0))),IF(AND(EI$7&gt;=$J67,EI$7&lt;=$L67),(($D67*$P67)/$M67),0))))))</f>
        <v>0</v>
      </c>
      <c r="EJ68" s="37">
        <f>IF(EJ$7&gt;$L67,(((IF(Data!$C$2&gt;0,(IF(OR(EJ$5=Data!$F$2,EJ$5=Data!$G$2,(IF(COUNTIF(Data!$A$2:$A$939,EJ$7),EJ$7=(VLOOKUP(EJ$7,Data!$A$2:$A$852,1,FALSE)),0))),"H",IF(AND(EJ$7&gt;=$J67,EJ$7&lt;=$K67),($D67*(1-$P67)/$N67),0))),IF(AND(EJ$7&gt;=$J67,EJ$7&lt;=$K67),(($D67-$O67)/$N67),0))))),(((IF(Data!$C$2&gt;0,(IF(OR(EJ$5=Data!$F$2,EJ$5=Data!$G$2,(IF(COUNTIF(Data!$A$2:$A$939,EJ$7),EJ$7=(VLOOKUP(EJ$7,Data!$A$2:$A$852,1,FALSE)),0))),"H",IF(AND(EJ$7&gt;=$J67,EJ$7&lt;=$L67),($D67*$P67/$M67),0))),IF(AND(EJ$7&gt;=$J67,EJ$7&lt;=$L67),(($D67*$P67)/$M67),0))))))</f>
        <v>0</v>
      </c>
      <c r="EK68" s="37">
        <f>IF(EK$7&gt;$L67,(((IF(Data!$C$2&gt;0,(IF(OR(EK$5=Data!$F$2,EK$5=Data!$G$2,(IF(COUNTIF(Data!$A$2:$A$939,EK$7),EK$7=(VLOOKUP(EK$7,Data!$A$2:$A$852,1,FALSE)),0))),"H",IF(AND(EK$7&gt;=$J67,EK$7&lt;=$K67),($D67*(1-$P67)/$N67),0))),IF(AND(EK$7&gt;=$J67,EK$7&lt;=$K67),(($D67-$O67)/$N67),0))))),(((IF(Data!$C$2&gt;0,(IF(OR(EK$5=Data!$F$2,EK$5=Data!$G$2,(IF(COUNTIF(Data!$A$2:$A$939,EK$7),EK$7=(VLOOKUP(EK$7,Data!$A$2:$A$852,1,FALSE)),0))),"H",IF(AND(EK$7&gt;=$J67,EK$7&lt;=$L67),($D67*$P67/$M67),0))),IF(AND(EK$7&gt;=$J67,EK$7&lt;=$L67),(($D67*$P67)/$M67),0))))))</f>
        <v>0</v>
      </c>
      <c r="EL68" s="37">
        <f>IF(EL$7&gt;$L67,(((IF(Data!$C$2&gt;0,(IF(OR(EL$5=Data!$F$2,EL$5=Data!$G$2,(IF(COUNTIF(Data!$A$2:$A$939,EL$7),EL$7=(VLOOKUP(EL$7,Data!$A$2:$A$852,1,FALSE)),0))),"H",IF(AND(EL$7&gt;=$J67,EL$7&lt;=$K67),($D67*(1-$P67)/$N67),0))),IF(AND(EL$7&gt;=$J67,EL$7&lt;=$K67),(($D67-$O67)/$N67),0))))),(((IF(Data!$C$2&gt;0,(IF(OR(EL$5=Data!$F$2,EL$5=Data!$G$2,(IF(COUNTIF(Data!$A$2:$A$939,EL$7),EL$7=(VLOOKUP(EL$7,Data!$A$2:$A$852,1,FALSE)),0))),"H",IF(AND(EL$7&gt;=$J67,EL$7&lt;=$L67),($D67*$P67/$M67),0))),IF(AND(EL$7&gt;=$J67,EL$7&lt;=$L67),(($D67*$P67)/$M67),0))))))</f>
        <v>0</v>
      </c>
      <c r="EM68" s="37">
        <f>IF(EM$7&gt;$L67,(((IF(Data!$C$2&gt;0,(IF(OR(EM$5=Data!$F$2,EM$5=Data!$G$2,(IF(COUNTIF(Data!$A$2:$A$939,EM$7),EM$7=(VLOOKUP(EM$7,Data!$A$2:$A$852,1,FALSE)),0))),"H",IF(AND(EM$7&gt;=$J67,EM$7&lt;=$K67),($D67*(1-$P67)/$N67),0))),IF(AND(EM$7&gt;=$J67,EM$7&lt;=$K67),(($D67-$O67)/$N67),0))))),(((IF(Data!$C$2&gt;0,(IF(OR(EM$5=Data!$F$2,EM$5=Data!$G$2,(IF(COUNTIF(Data!$A$2:$A$939,EM$7),EM$7=(VLOOKUP(EM$7,Data!$A$2:$A$852,1,FALSE)),0))),"H",IF(AND(EM$7&gt;=$J67,EM$7&lt;=$L67),($D67*$P67/$M67),0))),IF(AND(EM$7&gt;=$J67,EM$7&lt;=$L67),(($D67*$P67)/$M67),0))))))</f>
        <v>0</v>
      </c>
      <c r="EN68" s="37" t="str">
        <f>IF(EN$7&gt;$L67,(((IF(Data!$C$2&gt;0,(IF(OR(EN$5=Data!$F$2,EN$5=Data!$G$2,(IF(COUNTIF(Data!$A$2:$A$939,EN$7),EN$7=(VLOOKUP(EN$7,Data!$A$2:$A$852,1,FALSE)),0))),"H",IF(AND(EN$7&gt;=$J67,EN$7&lt;=$K67),($D67*(1-$P67)/$N67),0))),IF(AND(EN$7&gt;=$J67,EN$7&lt;=$K67),(($D67-$O67)/$N67),0))))),(((IF(Data!$C$2&gt;0,(IF(OR(EN$5=Data!$F$2,EN$5=Data!$G$2,(IF(COUNTIF(Data!$A$2:$A$939,EN$7),EN$7=(VLOOKUP(EN$7,Data!$A$2:$A$852,1,FALSE)),0))),"H",IF(AND(EN$7&gt;=$J67,EN$7&lt;=$L67),($D67*$P67/$M67),0))),IF(AND(EN$7&gt;=$J67,EN$7&lt;=$L67),(($D67*$P67)/$M67),0))))))</f>
        <v>H</v>
      </c>
      <c r="EO68" s="38" t="str">
        <f>IF(EO$7&gt;$L67,(((IF(Data!$C$2&gt;0,(IF(OR(EO$5=Data!$F$2,EO$5=Data!$G$2,(IF(COUNTIF(Data!$A$2:$A$939,EO$7),EO$7=(VLOOKUP(EO$7,Data!$A$2:$A$852,1,FALSE)),0))),"H",IF(AND(EO$7&gt;=$J67,EO$7&lt;=$K67),($D67*(1-$P67)/$N67),0))),IF(AND(EO$7&gt;=$J67,EO$7&lt;=$K67),(($D67-$O67)/$N67),0))))),(((IF(Data!$C$2&gt;0,(IF(OR(EO$5=Data!$F$2,EO$5=Data!$G$2,(IF(COUNTIF(Data!$A$2:$A$939,EO$7),EO$7=(VLOOKUP(EO$7,Data!$A$2:$A$852,1,FALSE)),0))),"H",IF(AND(EO$7&gt;=$J67,EO$7&lt;=$L67),($D67*$P67/$M67),0))),IF(AND(EO$7&gt;=$J67,EO$7&lt;=$L67),(($D67*$P67)/$M67),0))))))</f>
        <v>H</v>
      </c>
      <c r="EP68" s="8" t="s">
        <v>48</v>
      </c>
      <c r="EQ68" s="18">
        <f>SUM(T68:EO68)-D67</f>
        <v>0</v>
      </c>
    </row>
    <row r="69" spans="1:147" ht="30" customHeight="1" thickTop="1">
      <c r="A69" s="370"/>
      <c r="B69" s="368"/>
      <c r="C69" s="368"/>
      <c r="D69" s="346"/>
      <c r="E69" s="350"/>
      <c r="F69" s="350"/>
      <c r="G69" s="348">
        <f>IF(F69&gt;0,(IF(E69&gt;0,IF(Data!$C$2&gt;0,((NETWORKDAYS.INTL(E69,F69,Data!$C$2,Data!$A$2:$A$1242))),((F69-E69)+1)),0)),0)</f>
        <v>0</v>
      </c>
      <c r="H69" s="346">
        <f>I69*D69</f>
        <v>0</v>
      </c>
      <c r="I69" s="362">
        <f>IF(G69&gt;0,((IF(AND(E69&lt;=$EJ$3,F69&gt;=$EJ$3),(IF(Data!$C$2&gt;0,NETWORKDAYS.INTL(E69,$EJ$3,Data!$C$2,Data!$A$2:$A$1231),$EJ$3-E69)),IF(F69&lt;=$EJ$3,G69,0)))/G69),0)</f>
        <v>0</v>
      </c>
      <c r="J69" s="350"/>
      <c r="K69" s="350">
        <f>IF(AND(P69&lt;1,P69&gt;0,J69&gt;0),ROUND((((1-P69)*(F69-E69)+$EJ$3)),0),0)</f>
        <v>0</v>
      </c>
      <c r="L69" s="350">
        <f>IF(K69&gt;=$EJ$3,$EJ$3,K69)</f>
        <v>0</v>
      </c>
      <c r="M69" s="348">
        <f>IF(L69&gt;0,(IF(J69&gt;0,IF(Data!$C$2&gt;0,((NETWORKDAYS.INTL(J69,L69,Data!$C$2,Data!$A$2:$A$1242))),((L69-J69)+1)),0)),0)</f>
        <v>0</v>
      </c>
      <c r="N69" s="348">
        <f>IF(P69=1,0,IF(L69&gt;0,(IF(J69&gt;0,IF(Data!$C$2&gt;0,(((NETWORKDAYS.INTL($EJ$3,K69,Data!$C$2,Data!$A$2:$A$1242)))-1),((-$EJ$3+K69))),0)),0))</f>
        <v>0</v>
      </c>
      <c r="O69" s="346">
        <f>P69*D69</f>
        <v>0</v>
      </c>
      <c r="P69" s="362"/>
      <c r="Q69" s="344">
        <f>IF(K69&gt;0,F69-K69,0)</f>
        <v>0</v>
      </c>
      <c r="R69" s="346">
        <f>IF(K69&gt;0,O69-H69,0)</f>
        <v>0</v>
      </c>
      <c r="S69" s="341">
        <f>IF(P69&gt;0,P69-I69,0)</f>
        <v>0</v>
      </c>
      <c r="T69" s="33">
        <f>IF(Data!$C$2&gt;0,(IF(OR(T$5=Data!$F$2,T$5=Data!$G$2,(IF(COUNTIF(Data!$A$2:$A$939,T$7),T$7=(VLOOKUP(T$7,Data!$A$2:$A$852,1,FALSE)),0))),"H",IF(AND(T$7&gt;=$E69,T$7&lt;=$F69),($D69/$G69),0))),IF(AND(T$7&gt;=$E69,T$7&lt;=$F69),($D69/$G69),0))</f>
        <v>0</v>
      </c>
      <c r="U69" s="34">
        <f>IF(Data!$C$2&gt;0,(IF(OR(U$5=Data!$F$2,U$5=Data!$G$2,(IF(COUNTIF(Data!$A$2:$A$939,U$7),U$7=(VLOOKUP(U$7,Data!$A$2:$A$852,1,FALSE)),0))),"H",IF(AND(U$7&gt;=$E69,U$7&lt;=$F69),($D69/$G69),0))),IF(AND(U$7&gt;=$E69,U$7&lt;=$F69),($D69/$G69),0))</f>
        <v>0</v>
      </c>
      <c r="V69" s="34">
        <f>IF(Data!$C$2&gt;0,(IF(OR(V$5=Data!$F$2,V$5=Data!$G$2,(IF(COUNTIF(Data!$A$2:$A$939,V$7),V$7=(VLOOKUP(V$7,Data!$A$2:$A$852,1,FALSE)),0))),"H",IF(AND(V$7&gt;=$E69,V$7&lt;=$F69),($D69/$G69),0))),IF(AND(V$7&gt;=$E69,V$7&lt;=$F69),($D69/$G69),0))</f>
        <v>0</v>
      </c>
      <c r="W69" s="34">
        <f>IF(Data!$C$2&gt;0,(IF(OR(W$5=Data!$F$2,W$5=Data!$G$2,(IF(COUNTIF(Data!$A$2:$A$939,W$7),W$7=(VLOOKUP(W$7,Data!$A$2:$A$852,1,FALSE)),0))),"H",IF(AND(W$7&gt;=$E69,W$7&lt;=$F69),($D69/$G69),0))),IF(AND(W$7&gt;=$E69,W$7&lt;=$F69),($D69/$G69),0))</f>
        <v>0</v>
      </c>
      <c r="X69" s="34">
        <f>IF(Data!$C$2&gt;0,(IF(OR(X$5=Data!$F$2,X$5=Data!$G$2,(IF(COUNTIF(Data!$A$2:$A$939,X$7),X$7=(VLOOKUP(X$7,Data!$A$2:$A$852,1,FALSE)),0))),"H",IF(AND(X$7&gt;=$E69,X$7&lt;=$F69),($D69/$G69),0))),IF(AND(X$7&gt;=$E69,X$7&lt;=$F69),($D69/$G69),0))</f>
        <v>0</v>
      </c>
      <c r="Y69" s="34" t="str">
        <f>IF(Data!$C$2&gt;0,(IF(OR(Y$5=Data!$F$2,Y$5=Data!$G$2,(IF(COUNTIF(Data!$A$2:$A$939,Y$7),Y$7=(VLOOKUP(Y$7,Data!$A$2:$A$852,1,FALSE)),0))),"H",IF(AND(Y$7&gt;=$E69,Y$7&lt;=$F69),($D69/$G69),0))),IF(AND(Y$7&gt;=$E69,Y$7&lt;=$F69),($D69/$G69),0))</f>
        <v>H</v>
      </c>
      <c r="Z69" s="34" t="str">
        <f>IF(Data!$C$2&gt;0,(IF(OR(Z$5=Data!$F$2,Z$5=Data!$G$2,(IF(COUNTIF(Data!$A$2:$A$939,Z$7),Z$7=(VLOOKUP(Z$7,Data!$A$2:$A$852,1,FALSE)),0))),"H",IF(AND(Z$7&gt;=$E69,Z$7&lt;=$F69),($D69/$G69),0))),IF(AND(Z$7&gt;=$E69,Z$7&lt;=$F69),($D69/$G69),0))</f>
        <v>H</v>
      </c>
      <c r="AA69" s="34">
        <f>IF(Data!$C$2&gt;0,(IF(OR(AA$5=Data!$F$2,AA$5=Data!$G$2,(IF(COUNTIF(Data!$A$2:$A$939,AA$7),AA$7=(VLOOKUP(AA$7,Data!$A$2:$A$852,1,FALSE)),0))),"H",IF(AND(AA$7&gt;=$E69,AA$7&lt;=$F69),($D69/$G69),0))),IF(AND(AA$7&gt;=$E69,AA$7&lt;=$F69),($D69/$G69),0))</f>
        <v>0</v>
      </c>
      <c r="AB69" s="34">
        <f>IF(Data!$C$2&gt;0,(IF(OR(AB$5=Data!$F$2,AB$5=Data!$G$2,(IF(COUNTIF(Data!$A$2:$A$939,AB$7),AB$7=(VLOOKUP(AB$7,Data!$A$2:$A$852,1,FALSE)),0))),"H",IF(AND(AB$7&gt;=$E69,AB$7&lt;=$F69),($D69/$G69),0))),IF(AND(AB$7&gt;=$E69,AB$7&lt;=$F69),($D69/$G69),0))</f>
        <v>0</v>
      </c>
      <c r="AC69" s="34">
        <f>IF(Data!$C$2&gt;0,(IF(OR(AC$5=Data!$F$2,AC$5=Data!$G$2,(IF(COUNTIF(Data!$A$2:$A$939,AC$7),AC$7=(VLOOKUP(AC$7,Data!$A$2:$A$852,1,FALSE)),0))),"H",IF(AND(AC$7&gt;=$E69,AC$7&lt;=$F69),($D69/$G69),0))),IF(AND(AC$7&gt;=$E69,AC$7&lt;=$F69),($D69/$G69),0))</f>
        <v>0</v>
      </c>
      <c r="AD69" s="34">
        <f>IF(Data!$C$2&gt;0,(IF(OR(AD$5=Data!$F$2,AD$5=Data!$G$2,(IF(COUNTIF(Data!$A$2:$A$939,AD$7),AD$7=(VLOOKUP(AD$7,Data!$A$2:$A$852,1,FALSE)),0))),"H",IF(AND(AD$7&gt;=$E69,AD$7&lt;=$F69),($D69/$G69),0))),IF(AND(AD$7&gt;=$E69,AD$7&lt;=$F69),($D69/$G69),0))</f>
        <v>0</v>
      </c>
      <c r="AE69" s="34">
        <f>IF(Data!$C$2&gt;0,(IF(OR(AE$5=Data!$F$2,AE$5=Data!$G$2,(IF(COUNTIF(Data!$A$2:$A$939,AE$7),AE$7=(VLOOKUP(AE$7,Data!$A$2:$A$852,1,FALSE)),0))),"H",IF(AND(AE$7&gt;=$E69,AE$7&lt;=$F69),($D69/$G69),0))),IF(AND(AE$7&gt;=$E69,AE$7&lt;=$F69),($D69/$G69),0))</f>
        <v>0</v>
      </c>
      <c r="AF69" s="34" t="str">
        <f>IF(Data!$C$2&gt;0,(IF(OR(AF$5=Data!$F$2,AF$5=Data!$G$2,(IF(COUNTIF(Data!$A$2:$A$939,AF$7),AF$7=(VLOOKUP(AF$7,Data!$A$2:$A$852,1,FALSE)),0))),"H",IF(AND(AF$7&gt;=$E69,AF$7&lt;=$F69),($D69/$G69),0))),IF(AND(AF$7&gt;=$E69,AF$7&lt;=$F69),($D69/$G69),0))</f>
        <v>H</v>
      </c>
      <c r="AG69" s="34" t="str">
        <f>IF(Data!$C$2&gt;0,(IF(OR(AG$5=Data!$F$2,AG$5=Data!$G$2,(IF(COUNTIF(Data!$A$2:$A$939,AG$7),AG$7=(VLOOKUP(AG$7,Data!$A$2:$A$852,1,FALSE)),0))),"H",IF(AND(AG$7&gt;=$E69,AG$7&lt;=$F69),($D69/$G69),0))),IF(AND(AG$7&gt;=$E69,AG$7&lt;=$F69),($D69/$G69),0))</f>
        <v>H</v>
      </c>
      <c r="AH69" s="34">
        <f>IF(Data!$C$2&gt;0,(IF(OR(AH$5=Data!$F$2,AH$5=Data!$G$2,(IF(COUNTIF(Data!$A$2:$A$939,AH$7),AH$7=(VLOOKUP(AH$7,Data!$A$2:$A$852,1,FALSE)),0))),"H",IF(AND(AH$7&gt;=$E69,AH$7&lt;=$F69),($D69/$G69),0))),IF(AND(AH$7&gt;=$E69,AH$7&lt;=$F69),($D69/$G69),0))</f>
        <v>0</v>
      </c>
      <c r="AI69" s="34">
        <f>IF(Data!$C$2&gt;0,(IF(OR(AI$5=Data!$F$2,AI$5=Data!$G$2,(IF(COUNTIF(Data!$A$2:$A$939,AI$7),AI$7=(VLOOKUP(AI$7,Data!$A$2:$A$852,1,FALSE)),0))),"H",IF(AND(AI$7&gt;=$E69,AI$7&lt;=$F69),($D69/$G69),0))),IF(AND(AI$7&gt;=$E69,AI$7&lt;=$F69),($D69/$G69),0))</f>
        <v>0</v>
      </c>
      <c r="AJ69" s="34">
        <f>IF(Data!$C$2&gt;0,(IF(OR(AJ$5=Data!$F$2,AJ$5=Data!$G$2,(IF(COUNTIF(Data!$A$2:$A$939,AJ$7),AJ$7=(VLOOKUP(AJ$7,Data!$A$2:$A$852,1,FALSE)),0))),"H",IF(AND(AJ$7&gt;=$E69,AJ$7&lt;=$F69),($D69/$G69),0))),IF(AND(AJ$7&gt;=$E69,AJ$7&lt;=$F69),($D69/$G69),0))</f>
        <v>0</v>
      </c>
      <c r="AK69" s="34">
        <f>IF(Data!$C$2&gt;0,(IF(OR(AK$5=Data!$F$2,AK$5=Data!$G$2,(IF(COUNTIF(Data!$A$2:$A$939,AK$7),AK$7=(VLOOKUP(AK$7,Data!$A$2:$A$852,1,FALSE)),0))),"H",IF(AND(AK$7&gt;=$E69,AK$7&lt;=$F69),($D69/$G69),0))),IF(AND(AK$7&gt;=$E69,AK$7&lt;=$F69),($D69/$G69),0))</f>
        <v>0</v>
      </c>
      <c r="AL69" s="34">
        <f>IF(Data!$C$2&gt;0,(IF(OR(AL$5=Data!$F$2,AL$5=Data!$G$2,(IF(COUNTIF(Data!$A$2:$A$939,AL$7),AL$7=(VLOOKUP(AL$7,Data!$A$2:$A$852,1,FALSE)),0))),"H",IF(AND(AL$7&gt;=$E69,AL$7&lt;=$F69),($D69/$G69),0))),IF(AND(AL$7&gt;=$E69,AL$7&lt;=$F69),($D69/$G69),0))</f>
        <v>0</v>
      </c>
      <c r="AM69" s="34" t="str">
        <f>IF(Data!$C$2&gt;0,(IF(OR(AM$5=Data!$F$2,AM$5=Data!$G$2,(IF(COUNTIF(Data!$A$2:$A$939,AM$7),AM$7=(VLOOKUP(AM$7,Data!$A$2:$A$852,1,FALSE)),0))),"H",IF(AND(AM$7&gt;=$E69,AM$7&lt;=$F69),($D69/$G69),0))),IF(AND(AM$7&gt;=$E69,AM$7&lt;=$F69),($D69/$G69),0))</f>
        <v>H</v>
      </c>
      <c r="AN69" s="34" t="str">
        <f>IF(Data!$C$2&gt;0,(IF(OR(AN$5=Data!$F$2,AN$5=Data!$G$2,(IF(COUNTIF(Data!$A$2:$A$939,AN$7),AN$7=(VLOOKUP(AN$7,Data!$A$2:$A$852,1,FALSE)),0))),"H",IF(AND(AN$7&gt;=$E69,AN$7&lt;=$F69),($D69/$G69),0))),IF(AND(AN$7&gt;=$E69,AN$7&lt;=$F69),($D69/$G69),0))</f>
        <v>H</v>
      </c>
      <c r="AO69" s="34">
        <f>IF(Data!$C$2&gt;0,(IF(OR(AO$5=Data!$F$2,AO$5=Data!$G$2,(IF(COUNTIF(Data!$A$2:$A$939,AO$7),AO$7=(VLOOKUP(AO$7,Data!$A$2:$A$852,1,FALSE)),0))),"H",IF(AND(AO$7&gt;=$E69,AO$7&lt;=$F69),($D69/$G69),0))),IF(AND(AO$7&gt;=$E69,AO$7&lt;=$F69),($D69/$G69),0))</f>
        <v>0</v>
      </c>
      <c r="AP69" s="34">
        <f>IF(Data!$C$2&gt;0,(IF(OR(AP$5=Data!$F$2,AP$5=Data!$G$2,(IF(COUNTIF(Data!$A$2:$A$939,AP$7),AP$7=(VLOOKUP(AP$7,Data!$A$2:$A$852,1,FALSE)),0))),"H",IF(AND(AP$7&gt;=$E69,AP$7&lt;=$F69),($D69/$G69),0))),IF(AND(AP$7&gt;=$E69,AP$7&lt;=$F69),($D69/$G69),0))</f>
        <v>0</v>
      </c>
      <c r="AQ69" s="34">
        <f>IF(Data!$C$2&gt;0,(IF(OR(AQ$5=Data!$F$2,AQ$5=Data!$G$2,(IF(COUNTIF(Data!$A$2:$A$939,AQ$7),AQ$7=(VLOOKUP(AQ$7,Data!$A$2:$A$852,1,FALSE)),0))),"H",IF(AND(AQ$7&gt;=$E69,AQ$7&lt;=$F69),($D69/$G69),0))),IF(AND(AQ$7&gt;=$E69,AQ$7&lt;=$F69),($D69/$G69),0))</f>
        <v>0</v>
      </c>
      <c r="AR69" s="34">
        <f>IF(Data!$C$2&gt;0,(IF(OR(AR$5=Data!$F$2,AR$5=Data!$G$2,(IF(COUNTIF(Data!$A$2:$A$939,AR$7),AR$7=(VLOOKUP(AR$7,Data!$A$2:$A$852,1,FALSE)),0))),"H",IF(AND(AR$7&gt;=$E69,AR$7&lt;=$F69),($D69/$G69),0))),IF(AND(AR$7&gt;=$E69,AR$7&lt;=$F69),($D69/$G69),0))</f>
        <v>0</v>
      </c>
      <c r="AS69" s="34">
        <f>IF(Data!$C$2&gt;0,(IF(OR(AS$5=Data!$F$2,AS$5=Data!$G$2,(IF(COUNTIF(Data!$A$2:$A$939,AS$7),AS$7=(VLOOKUP(AS$7,Data!$A$2:$A$852,1,FALSE)),0))),"H",IF(AND(AS$7&gt;=$E69,AS$7&lt;=$F69),($D69/$G69),0))),IF(AND(AS$7&gt;=$E69,AS$7&lt;=$F69),($D69/$G69),0))</f>
        <v>0</v>
      </c>
      <c r="AT69" s="34" t="str">
        <f>IF(Data!$C$2&gt;0,(IF(OR(AT$5=Data!$F$2,AT$5=Data!$G$2,(IF(COUNTIF(Data!$A$2:$A$939,AT$7),AT$7=(VLOOKUP(AT$7,Data!$A$2:$A$852,1,FALSE)),0))),"H",IF(AND(AT$7&gt;=$E69,AT$7&lt;=$F69),($D69/$G69),0))),IF(AND(AT$7&gt;=$E69,AT$7&lt;=$F69),($D69/$G69),0))</f>
        <v>H</v>
      </c>
      <c r="AU69" s="34" t="str">
        <f>IF(Data!$C$2&gt;0,(IF(OR(AU$5=Data!$F$2,AU$5=Data!$G$2,(IF(COUNTIF(Data!$A$2:$A$939,AU$7),AU$7=(VLOOKUP(AU$7,Data!$A$2:$A$852,1,FALSE)),0))),"H",IF(AND(AU$7&gt;=$E69,AU$7&lt;=$F69),($D69/$G69),0))),IF(AND(AU$7&gt;=$E69,AU$7&lt;=$F69),($D69/$G69),0))</f>
        <v>H</v>
      </c>
      <c r="AV69" s="34">
        <f>IF(Data!$C$2&gt;0,(IF(OR(AV$5=Data!$F$2,AV$5=Data!$G$2,(IF(COUNTIF(Data!$A$2:$A$939,AV$7),AV$7=(VLOOKUP(AV$7,Data!$A$2:$A$852,1,FALSE)),0))),"H",IF(AND(AV$7&gt;=$E69,AV$7&lt;=$F69),($D69/$G69),0))),IF(AND(AV$7&gt;=$E69,AV$7&lt;=$F69),($D69/$G69),0))</f>
        <v>0</v>
      </c>
      <c r="AW69" s="34">
        <f>IF(Data!$C$2&gt;0,(IF(OR(AW$5=Data!$F$2,AW$5=Data!$G$2,(IF(COUNTIF(Data!$A$2:$A$939,AW$7),AW$7=(VLOOKUP(AW$7,Data!$A$2:$A$852,1,FALSE)),0))),"H",IF(AND(AW$7&gt;=$E69,AW$7&lt;=$F69),($D69/$G69),0))),IF(AND(AW$7&gt;=$E69,AW$7&lt;=$F69),($D69/$G69),0))</f>
        <v>0</v>
      </c>
      <c r="AX69" s="34">
        <f>IF(Data!$C$2&gt;0,(IF(OR(AX$5=Data!$F$2,AX$5=Data!$G$2,(IF(COUNTIF(Data!$A$2:$A$939,AX$7),AX$7=(VLOOKUP(AX$7,Data!$A$2:$A$852,1,FALSE)),0))),"H",IF(AND(AX$7&gt;=$E69,AX$7&lt;=$F69),($D69/$G69),0))),IF(AND(AX$7&gt;=$E69,AX$7&lt;=$F69),($D69/$G69),0))</f>
        <v>0</v>
      </c>
      <c r="AY69" s="34">
        <f>IF(Data!$C$2&gt;0,(IF(OR(AY$5=Data!$F$2,AY$5=Data!$G$2,(IF(COUNTIF(Data!$A$2:$A$939,AY$7),AY$7=(VLOOKUP(AY$7,Data!$A$2:$A$852,1,FALSE)),0))),"H",IF(AND(AY$7&gt;=$E69,AY$7&lt;=$F69),($D69/$G69),0))),IF(AND(AY$7&gt;=$E69,AY$7&lt;=$F69),($D69/$G69),0))</f>
        <v>0</v>
      </c>
      <c r="AZ69" s="34">
        <f>IF(Data!$C$2&gt;0,(IF(OR(AZ$5=Data!$F$2,AZ$5=Data!$G$2,(IF(COUNTIF(Data!$A$2:$A$939,AZ$7),AZ$7=(VLOOKUP(AZ$7,Data!$A$2:$A$852,1,FALSE)),0))),"H",IF(AND(AZ$7&gt;=$E69,AZ$7&lt;=$F69),($D69/$G69),0))),IF(AND(AZ$7&gt;=$E69,AZ$7&lt;=$F69),($D69/$G69),0))</f>
        <v>0</v>
      </c>
      <c r="BA69" s="34" t="str">
        <f>IF(Data!$C$2&gt;0,(IF(OR(BA$5=Data!$F$2,BA$5=Data!$G$2,(IF(COUNTIF(Data!$A$2:$A$939,BA$7),BA$7=(VLOOKUP(BA$7,Data!$A$2:$A$852,1,FALSE)),0))),"H",IF(AND(BA$7&gt;=$E69,BA$7&lt;=$F69),($D69/$G69),0))),IF(AND(BA$7&gt;=$E69,BA$7&lt;=$F69),($D69/$G69),0))</f>
        <v>H</v>
      </c>
      <c r="BB69" s="34" t="str">
        <f>IF(Data!$C$2&gt;0,(IF(OR(BB$5=Data!$F$2,BB$5=Data!$G$2,(IF(COUNTIF(Data!$A$2:$A$939,BB$7),BB$7=(VLOOKUP(BB$7,Data!$A$2:$A$852,1,FALSE)),0))),"H",IF(AND(BB$7&gt;=$E69,BB$7&lt;=$F69),($D69/$G69),0))),IF(AND(BB$7&gt;=$E69,BB$7&lt;=$F69),($D69/$G69),0))</f>
        <v>H</v>
      </c>
      <c r="BC69" s="34">
        <f>IF(Data!$C$2&gt;0,(IF(OR(BC$5=Data!$F$2,BC$5=Data!$G$2,(IF(COUNTIF(Data!$A$2:$A$939,BC$7),BC$7=(VLOOKUP(BC$7,Data!$A$2:$A$852,1,FALSE)),0))),"H",IF(AND(BC$7&gt;=$E69,BC$7&lt;=$F69),($D69/$G69),0))),IF(AND(BC$7&gt;=$E69,BC$7&lt;=$F69),($D69/$G69),0))</f>
        <v>0</v>
      </c>
      <c r="BD69" s="34">
        <f>IF(Data!$C$2&gt;0,(IF(OR(BD$5=Data!$F$2,BD$5=Data!$G$2,(IF(COUNTIF(Data!$A$2:$A$939,BD$7),BD$7=(VLOOKUP(BD$7,Data!$A$2:$A$852,1,FALSE)),0))),"H",IF(AND(BD$7&gt;=$E69,BD$7&lt;=$F69),($D69/$G69),0))),IF(AND(BD$7&gt;=$E69,BD$7&lt;=$F69),($D69/$G69),0))</f>
        <v>0</v>
      </c>
      <c r="BE69" s="34">
        <f>IF(Data!$C$2&gt;0,(IF(OR(BE$5=Data!$F$2,BE$5=Data!$G$2,(IF(COUNTIF(Data!$A$2:$A$939,BE$7),BE$7=(VLOOKUP(BE$7,Data!$A$2:$A$852,1,FALSE)),0))),"H",IF(AND(BE$7&gt;=$E69,BE$7&lt;=$F69),($D69/$G69),0))),IF(AND(BE$7&gt;=$E69,BE$7&lt;=$F69),($D69/$G69),0))</f>
        <v>0</v>
      </c>
      <c r="BF69" s="34">
        <f>IF(Data!$C$2&gt;0,(IF(OR(BF$5=Data!$F$2,BF$5=Data!$G$2,(IF(COUNTIF(Data!$A$2:$A$939,BF$7),BF$7=(VLOOKUP(BF$7,Data!$A$2:$A$852,1,FALSE)),0))),"H",IF(AND(BF$7&gt;=$E69,BF$7&lt;=$F69),($D69/$G69),0))),IF(AND(BF$7&gt;=$E69,BF$7&lt;=$F69),($D69/$G69),0))</f>
        <v>0</v>
      </c>
      <c r="BG69" s="34">
        <f>IF(Data!$C$2&gt;0,(IF(OR(BG$5=Data!$F$2,BG$5=Data!$G$2,(IF(COUNTIF(Data!$A$2:$A$939,BG$7),BG$7=(VLOOKUP(BG$7,Data!$A$2:$A$852,1,FALSE)),0))),"H",IF(AND(BG$7&gt;=$E69,BG$7&lt;=$F69),($D69/$G69),0))),IF(AND(BG$7&gt;=$E69,BG$7&lt;=$F69),($D69/$G69),0))</f>
        <v>0</v>
      </c>
      <c r="BH69" s="34" t="str">
        <f>IF(Data!$C$2&gt;0,(IF(OR(BH$5=Data!$F$2,BH$5=Data!$G$2,(IF(COUNTIF(Data!$A$2:$A$939,BH$7),BH$7=(VLOOKUP(BH$7,Data!$A$2:$A$852,1,FALSE)),0))),"H",IF(AND(BH$7&gt;=$E69,BH$7&lt;=$F69),($D69/$G69),0))),IF(AND(BH$7&gt;=$E69,BH$7&lt;=$F69),($D69/$G69),0))</f>
        <v>H</v>
      </c>
      <c r="BI69" s="34" t="str">
        <f>IF(Data!$C$2&gt;0,(IF(OR(BI$5=Data!$F$2,BI$5=Data!$G$2,(IF(COUNTIF(Data!$A$2:$A$939,BI$7),BI$7=(VLOOKUP(BI$7,Data!$A$2:$A$852,1,FALSE)),0))),"H",IF(AND(BI$7&gt;=$E69,BI$7&lt;=$F69),($D69/$G69),0))),IF(AND(BI$7&gt;=$E69,BI$7&lt;=$F69),($D69/$G69),0))</f>
        <v>H</v>
      </c>
      <c r="BJ69" s="34">
        <f>IF(Data!$C$2&gt;0,(IF(OR(BJ$5=Data!$F$2,BJ$5=Data!$G$2,(IF(COUNTIF(Data!$A$2:$A$939,BJ$7),BJ$7=(VLOOKUP(BJ$7,Data!$A$2:$A$852,1,FALSE)),0))),"H",IF(AND(BJ$7&gt;=$E69,BJ$7&lt;=$F69),($D69/$G69),0))),IF(AND(BJ$7&gt;=$E69,BJ$7&lt;=$F69),($D69/$G69),0))</f>
        <v>0</v>
      </c>
      <c r="BK69" s="34">
        <f>IF(Data!$C$2&gt;0,(IF(OR(BK$5=Data!$F$2,BK$5=Data!$G$2,(IF(COUNTIF(Data!$A$2:$A$939,BK$7),BK$7=(VLOOKUP(BK$7,Data!$A$2:$A$852,1,FALSE)),0))),"H",IF(AND(BK$7&gt;=$E69,BK$7&lt;=$F69),($D69/$G69),0))),IF(AND(BK$7&gt;=$E69,BK$7&lt;=$F69),($D69/$G69),0))</f>
        <v>0</v>
      </c>
      <c r="BL69" s="34">
        <f>IF(Data!$C$2&gt;0,(IF(OR(BL$5=Data!$F$2,BL$5=Data!$G$2,(IF(COUNTIF(Data!$A$2:$A$939,BL$7),BL$7=(VLOOKUP(BL$7,Data!$A$2:$A$852,1,FALSE)),0))),"H",IF(AND(BL$7&gt;=$E69,BL$7&lt;=$F69),($D69/$G69),0))),IF(AND(BL$7&gt;=$E69,BL$7&lt;=$F69),($D69/$G69),0))</f>
        <v>0</v>
      </c>
      <c r="BM69" s="34">
        <f>IF(Data!$C$2&gt;0,(IF(OR(BM$5=Data!$F$2,BM$5=Data!$G$2,(IF(COUNTIF(Data!$A$2:$A$939,BM$7),BM$7=(VLOOKUP(BM$7,Data!$A$2:$A$852,1,FALSE)),0))),"H",IF(AND(BM$7&gt;=$E69,BM$7&lt;=$F69),($D69/$G69),0))),IF(AND(BM$7&gt;=$E69,BM$7&lt;=$F69),($D69/$G69),0))</f>
        <v>0</v>
      </c>
      <c r="BN69" s="34">
        <f>IF(Data!$C$2&gt;0,(IF(OR(BN$5=Data!$F$2,BN$5=Data!$G$2,(IF(COUNTIF(Data!$A$2:$A$939,BN$7),BN$7=(VLOOKUP(BN$7,Data!$A$2:$A$852,1,FALSE)),0))),"H",IF(AND(BN$7&gt;=$E69,BN$7&lt;=$F69),($D69/$G69),0))),IF(AND(BN$7&gt;=$E69,BN$7&lt;=$F69),($D69/$G69),0))</f>
        <v>0</v>
      </c>
      <c r="BO69" s="34" t="str">
        <f>IF(Data!$C$2&gt;0,(IF(OR(BO$5=Data!$F$2,BO$5=Data!$G$2,(IF(COUNTIF(Data!$A$2:$A$939,BO$7),BO$7=(VLOOKUP(BO$7,Data!$A$2:$A$852,1,FALSE)),0))),"H",IF(AND(BO$7&gt;=$E69,BO$7&lt;=$F69),($D69/$G69),0))),IF(AND(BO$7&gt;=$E69,BO$7&lt;=$F69),($D69/$G69),0))</f>
        <v>H</v>
      </c>
      <c r="BP69" s="34" t="str">
        <f>IF(Data!$C$2&gt;0,(IF(OR(BP$5=Data!$F$2,BP$5=Data!$G$2,(IF(COUNTIF(Data!$A$2:$A$939,BP$7),BP$7=(VLOOKUP(BP$7,Data!$A$2:$A$852,1,FALSE)),0))),"H",IF(AND(BP$7&gt;=$E69,BP$7&lt;=$F69),($D69/$G69),0))),IF(AND(BP$7&gt;=$E69,BP$7&lt;=$F69),($D69/$G69),0))</f>
        <v>H</v>
      </c>
      <c r="BQ69" s="34">
        <f>IF(Data!$C$2&gt;0,(IF(OR(BQ$5=Data!$F$2,BQ$5=Data!$G$2,(IF(COUNTIF(Data!$A$2:$A$939,BQ$7),BQ$7=(VLOOKUP(BQ$7,Data!$A$2:$A$852,1,FALSE)),0))),"H",IF(AND(BQ$7&gt;=$E69,BQ$7&lt;=$F69),($D69/$G69),0))),IF(AND(BQ$7&gt;=$E69,BQ$7&lt;=$F69),($D69/$G69),0))</f>
        <v>0</v>
      </c>
      <c r="BR69" s="34">
        <f>IF(Data!$C$2&gt;0,(IF(OR(BR$5=Data!$F$2,BR$5=Data!$G$2,(IF(COUNTIF(Data!$A$2:$A$939,BR$7),BR$7=(VLOOKUP(BR$7,Data!$A$2:$A$852,1,FALSE)),0))),"H",IF(AND(BR$7&gt;=$E69,BR$7&lt;=$F69),($D69/$G69),0))),IF(AND(BR$7&gt;=$E69,BR$7&lt;=$F69),($D69/$G69),0))</f>
        <v>0</v>
      </c>
      <c r="BS69" s="34">
        <f>IF(Data!$C$2&gt;0,(IF(OR(BS$5=Data!$F$2,BS$5=Data!$G$2,(IF(COUNTIF(Data!$A$2:$A$939,BS$7),BS$7=(VLOOKUP(BS$7,Data!$A$2:$A$852,1,FALSE)),0))),"H",IF(AND(BS$7&gt;=$E69,BS$7&lt;=$F69),($D69/$G69),0))),IF(AND(BS$7&gt;=$E69,BS$7&lt;=$F69),($D69/$G69),0))</f>
        <v>0</v>
      </c>
      <c r="BT69" s="34">
        <f>IF(Data!$C$2&gt;0,(IF(OR(BT$5=Data!$F$2,BT$5=Data!$G$2,(IF(COUNTIF(Data!$A$2:$A$939,BT$7),BT$7=(VLOOKUP(BT$7,Data!$A$2:$A$852,1,FALSE)),0))),"H",IF(AND(BT$7&gt;=$E69,BT$7&lt;=$F69),($D69/$G69),0))),IF(AND(BT$7&gt;=$E69,BT$7&lt;=$F69),($D69/$G69),0))</f>
        <v>0</v>
      </c>
      <c r="BU69" s="34">
        <f>IF(Data!$C$2&gt;0,(IF(OR(BU$5=Data!$F$2,BU$5=Data!$G$2,(IF(COUNTIF(Data!$A$2:$A$939,BU$7),BU$7=(VLOOKUP(BU$7,Data!$A$2:$A$852,1,FALSE)),0))),"H",IF(AND(BU$7&gt;=$E69,BU$7&lt;=$F69),($D69/$G69),0))),IF(AND(BU$7&gt;=$E69,BU$7&lt;=$F69),($D69/$G69),0))</f>
        <v>0</v>
      </c>
      <c r="BV69" s="34" t="str">
        <f>IF(Data!$C$2&gt;0,(IF(OR(BV$5=Data!$F$2,BV$5=Data!$G$2,(IF(COUNTIF(Data!$A$2:$A$939,BV$7),BV$7=(VLOOKUP(BV$7,Data!$A$2:$A$852,1,FALSE)),0))),"H",IF(AND(BV$7&gt;=$E69,BV$7&lt;=$F69),($D69/$G69),0))),IF(AND(BV$7&gt;=$E69,BV$7&lt;=$F69),($D69/$G69),0))</f>
        <v>H</v>
      </c>
      <c r="BW69" s="34" t="str">
        <f>IF(Data!$C$2&gt;0,(IF(OR(BW$5=Data!$F$2,BW$5=Data!$G$2,(IF(COUNTIF(Data!$A$2:$A$939,BW$7),BW$7=(VLOOKUP(BW$7,Data!$A$2:$A$852,1,FALSE)),0))),"H",IF(AND(BW$7&gt;=$E69,BW$7&lt;=$F69),($D69/$G69),0))),IF(AND(BW$7&gt;=$E69,BW$7&lt;=$F69),($D69/$G69),0))</f>
        <v>H</v>
      </c>
      <c r="BX69" s="34">
        <f>IF(Data!$C$2&gt;0,(IF(OR(BX$5=Data!$F$2,BX$5=Data!$G$2,(IF(COUNTIF(Data!$A$2:$A$939,BX$7),BX$7=(VLOOKUP(BX$7,Data!$A$2:$A$852,1,FALSE)),0))),"H",IF(AND(BX$7&gt;=$E69,BX$7&lt;=$F69),($D69/$G69),0))),IF(AND(BX$7&gt;=$E69,BX$7&lt;=$F69),($D69/$G69),0))</f>
        <v>0</v>
      </c>
      <c r="BY69" s="34">
        <f>IF(Data!$C$2&gt;0,(IF(OR(BY$5=Data!$F$2,BY$5=Data!$G$2,(IF(COUNTIF(Data!$A$2:$A$939,BY$7),BY$7=(VLOOKUP(BY$7,Data!$A$2:$A$852,1,FALSE)),0))),"H",IF(AND(BY$7&gt;=$E69,BY$7&lt;=$F69),($D69/$G69),0))),IF(AND(BY$7&gt;=$E69,BY$7&lt;=$F69),($D69/$G69),0))</f>
        <v>0</v>
      </c>
      <c r="BZ69" s="34">
        <f>IF(Data!$C$2&gt;0,(IF(OR(BZ$5=Data!$F$2,BZ$5=Data!$G$2,(IF(COUNTIF(Data!$A$2:$A$939,BZ$7),BZ$7=(VLOOKUP(BZ$7,Data!$A$2:$A$852,1,FALSE)),0))),"H",IF(AND(BZ$7&gt;=$E69,BZ$7&lt;=$F69),($D69/$G69),0))),IF(AND(BZ$7&gt;=$E69,BZ$7&lt;=$F69),($D69/$G69),0))</f>
        <v>0</v>
      </c>
      <c r="CA69" s="34">
        <f>IF(Data!$C$2&gt;0,(IF(OR(CA$5=Data!$F$2,CA$5=Data!$G$2,(IF(COUNTIF(Data!$A$2:$A$939,CA$7),CA$7=(VLOOKUP(CA$7,Data!$A$2:$A$852,1,FALSE)),0))),"H",IF(AND(CA$7&gt;=$E69,CA$7&lt;=$F69),($D69/$G69),0))),IF(AND(CA$7&gt;=$E69,CA$7&lt;=$F69),($D69/$G69),0))</f>
        <v>0</v>
      </c>
      <c r="CB69" s="34">
        <f>IF(Data!$C$2&gt;0,(IF(OR(CB$5=Data!$F$2,CB$5=Data!$G$2,(IF(COUNTIF(Data!$A$2:$A$939,CB$7),CB$7=(VLOOKUP(CB$7,Data!$A$2:$A$852,1,FALSE)),0))),"H",IF(AND(CB$7&gt;=$E69,CB$7&lt;=$F69),($D69/$G69),0))),IF(AND(CB$7&gt;=$E69,CB$7&lt;=$F69),($D69/$G69),0))</f>
        <v>0</v>
      </c>
      <c r="CC69" s="34" t="str">
        <f>IF(Data!$C$2&gt;0,(IF(OR(CC$5=Data!$F$2,CC$5=Data!$G$2,(IF(COUNTIF(Data!$A$2:$A$939,CC$7),CC$7=(VLOOKUP(CC$7,Data!$A$2:$A$852,1,FALSE)),0))),"H",IF(AND(CC$7&gt;=$E69,CC$7&lt;=$F69),($D69/$G69),0))),IF(AND(CC$7&gt;=$E69,CC$7&lt;=$F69),($D69/$G69),0))</f>
        <v>H</v>
      </c>
      <c r="CD69" s="34" t="str">
        <f>IF(Data!$C$2&gt;0,(IF(OR(CD$5=Data!$F$2,CD$5=Data!$G$2,(IF(COUNTIF(Data!$A$2:$A$939,CD$7),CD$7=(VLOOKUP(CD$7,Data!$A$2:$A$852,1,FALSE)),0))),"H",IF(AND(CD$7&gt;=$E69,CD$7&lt;=$F69),($D69/$G69),0))),IF(AND(CD$7&gt;=$E69,CD$7&lt;=$F69),($D69/$G69),0))</f>
        <v>H</v>
      </c>
      <c r="CE69" s="34">
        <f>IF(Data!$C$2&gt;0,(IF(OR(CE$5=Data!$F$2,CE$5=Data!$G$2,(IF(COUNTIF(Data!$A$2:$A$939,CE$7),CE$7=(VLOOKUP(CE$7,Data!$A$2:$A$852,1,FALSE)),0))),"H",IF(AND(CE$7&gt;=$E69,CE$7&lt;=$F69),($D69/$G69),0))),IF(AND(CE$7&gt;=$E69,CE$7&lt;=$F69),($D69/$G69),0))</f>
        <v>0</v>
      </c>
      <c r="CF69" s="34">
        <f>IF(Data!$C$2&gt;0,(IF(OR(CF$5=Data!$F$2,CF$5=Data!$G$2,(IF(COUNTIF(Data!$A$2:$A$939,CF$7),CF$7=(VLOOKUP(CF$7,Data!$A$2:$A$852,1,FALSE)),0))),"H",IF(AND(CF$7&gt;=$E69,CF$7&lt;=$F69),($D69/$G69),0))),IF(AND(CF$7&gt;=$E69,CF$7&lt;=$F69),($D69/$G69),0))</f>
        <v>0</v>
      </c>
      <c r="CG69" s="34">
        <f>IF(Data!$C$2&gt;0,(IF(OR(CG$5=Data!$F$2,CG$5=Data!$G$2,(IF(COUNTIF(Data!$A$2:$A$939,CG$7),CG$7=(VLOOKUP(CG$7,Data!$A$2:$A$852,1,FALSE)),0))),"H",IF(AND(CG$7&gt;=$E69,CG$7&lt;=$F69),($D69/$G69),0))),IF(AND(CG$7&gt;=$E69,CG$7&lt;=$F69),($D69/$G69),0))</f>
        <v>0</v>
      </c>
      <c r="CH69" s="34">
        <f>IF(Data!$C$2&gt;0,(IF(OR(CH$5=Data!$F$2,CH$5=Data!$G$2,(IF(COUNTIF(Data!$A$2:$A$939,CH$7),CH$7=(VLOOKUP(CH$7,Data!$A$2:$A$852,1,FALSE)),0))),"H",IF(AND(CH$7&gt;=$E69,CH$7&lt;=$F69),($D69/$G69),0))),IF(AND(CH$7&gt;=$E69,CH$7&lt;=$F69),($D69/$G69),0))</f>
        <v>0</v>
      </c>
      <c r="CI69" s="34">
        <f>IF(Data!$C$2&gt;0,(IF(OR(CI$5=Data!$F$2,CI$5=Data!$G$2,(IF(COUNTIF(Data!$A$2:$A$939,CI$7),CI$7=(VLOOKUP(CI$7,Data!$A$2:$A$852,1,FALSE)),0))),"H",IF(AND(CI$7&gt;=$E69,CI$7&lt;=$F69),($D69/$G69),0))),IF(AND(CI$7&gt;=$E69,CI$7&lt;=$F69),($D69/$G69),0))</f>
        <v>0</v>
      </c>
      <c r="CJ69" s="34" t="str">
        <f>IF(Data!$C$2&gt;0,(IF(OR(CJ$5=Data!$F$2,CJ$5=Data!$G$2,(IF(COUNTIF(Data!$A$2:$A$939,CJ$7),CJ$7=(VLOOKUP(CJ$7,Data!$A$2:$A$852,1,FALSE)),0))),"H",IF(AND(CJ$7&gt;=$E69,CJ$7&lt;=$F69),($D69/$G69),0))),IF(AND(CJ$7&gt;=$E69,CJ$7&lt;=$F69),($D69/$G69),0))</f>
        <v>H</v>
      </c>
      <c r="CK69" s="34" t="str">
        <f>IF(Data!$C$2&gt;0,(IF(OR(CK$5=Data!$F$2,CK$5=Data!$G$2,(IF(COUNTIF(Data!$A$2:$A$939,CK$7),CK$7=(VLOOKUP(CK$7,Data!$A$2:$A$852,1,FALSE)),0))),"H",IF(AND(CK$7&gt;=$E69,CK$7&lt;=$F69),($D69/$G69),0))),IF(AND(CK$7&gt;=$E69,CK$7&lt;=$F69),($D69/$G69),0))</f>
        <v>H</v>
      </c>
      <c r="CL69" s="34">
        <f>IF(Data!$C$2&gt;0,(IF(OR(CL$5=Data!$F$2,CL$5=Data!$G$2,(IF(COUNTIF(Data!$A$2:$A$939,CL$7),CL$7=(VLOOKUP(CL$7,Data!$A$2:$A$852,1,FALSE)),0))),"H",IF(AND(CL$7&gt;=$E69,CL$7&lt;=$F69),($D69/$G69),0))),IF(AND(CL$7&gt;=$E69,CL$7&lt;=$F69),($D69/$G69),0))</f>
        <v>0</v>
      </c>
      <c r="CM69" s="34">
        <f>IF(Data!$C$2&gt;0,(IF(OR(CM$5=Data!$F$2,CM$5=Data!$G$2,(IF(COUNTIF(Data!$A$2:$A$939,CM$7),CM$7=(VLOOKUP(CM$7,Data!$A$2:$A$852,1,FALSE)),0))),"H",IF(AND(CM$7&gt;=$E69,CM$7&lt;=$F69),($D69/$G69),0))),IF(AND(CM$7&gt;=$E69,CM$7&lt;=$F69),($D69/$G69),0))</f>
        <v>0</v>
      </c>
      <c r="CN69" s="34">
        <f>IF(Data!$C$2&gt;0,(IF(OR(CN$5=Data!$F$2,CN$5=Data!$G$2,(IF(COUNTIF(Data!$A$2:$A$939,CN$7),CN$7=(VLOOKUP(CN$7,Data!$A$2:$A$852,1,FALSE)),0))),"H",IF(AND(CN$7&gt;=$E69,CN$7&lt;=$F69),($D69/$G69),0))),IF(AND(CN$7&gt;=$E69,CN$7&lt;=$F69),($D69/$G69),0))</f>
        <v>0</v>
      </c>
      <c r="CO69" s="34">
        <f>IF(Data!$C$2&gt;0,(IF(OR(CO$5=Data!$F$2,CO$5=Data!$G$2,(IF(COUNTIF(Data!$A$2:$A$939,CO$7),CO$7=(VLOOKUP(CO$7,Data!$A$2:$A$852,1,FALSE)),0))),"H",IF(AND(CO$7&gt;=$E69,CO$7&lt;=$F69),($D69/$G69),0))),IF(AND(CO$7&gt;=$E69,CO$7&lt;=$F69),($D69/$G69),0))</f>
        <v>0</v>
      </c>
      <c r="CP69" s="34">
        <f>IF(Data!$C$2&gt;0,(IF(OR(CP$5=Data!$F$2,CP$5=Data!$G$2,(IF(COUNTIF(Data!$A$2:$A$939,CP$7),CP$7=(VLOOKUP(CP$7,Data!$A$2:$A$852,1,FALSE)),0))),"H",IF(AND(CP$7&gt;=$E69,CP$7&lt;=$F69),($D69/$G69),0))),IF(AND(CP$7&gt;=$E69,CP$7&lt;=$F69),($D69/$G69),0))</f>
        <v>0</v>
      </c>
      <c r="CQ69" s="34" t="str">
        <f>IF(Data!$C$2&gt;0,(IF(OR(CQ$5=Data!$F$2,CQ$5=Data!$G$2,(IF(COUNTIF(Data!$A$2:$A$939,CQ$7),CQ$7=(VLOOKUP(CQ$7,Data!$A$2:$A$852,1,FALSE)),0))),"H",IF(AND(CQ$7&gt;=$E69,CQ$7&lt;=$F69),($D69/$G69),0))),IF(AND(CQ$7&gt;=$E69,CQ$7&lt;=$F69),($D69/$G69),0))</f>
        <v>H</v>
      </c>
      <c r="CR69" s="34" t="str">
        <f>IF(Data!$C$2&gt;0,(IF(OR(CR$5=Data!$F$2,CR$5=Data!$G$2,(IF(COUNTIF(Data!$A$2:$A$939,CR$7),CR$7=(VLOOKUP(CR$7,Data!$A$2:$A$852,1,FALSE)),0))),"H",IF(AND(CR$7&gt;=$E69,CR$7&lt;=$F69),($D69/$G69),0))),IF(AND(CR$7&gt;=$E69,CR$7&lt;=$F69),($D69/$G69),0))</f>
        <v>H</v>
      </c>
      <c r="CS69" s="34">
        <f>IF(Data!$C$2&gt;0,(IF(OR(CS$5=Data!$F$2,CS$5=Data!$G$2,(IF(COUNTIF(Data!$A$2:$A$939,CS$7),CS$7=(VLOOKUP(CS$7,Data!$A$2:$A$852,1,FALSE)),0))),"H",IF(AND(CS$7&gt;=$E69,CS$7&lt;=$F69),($D69/$G69),0))),IF(AND(CS$7&gt;=$E69,CS$7&lt;=$F69),($D69/$G69),0))</f>
        <v>0</v>
      </c>
      <c r="CT69" s="34">
        <f>IF(Data!$C$2&gt;0,(IF(OR(CT$5=Data!$F$2,CT$5=Data!$G$2,(IF(COUNTIF(Data!$A$2:$A$939,CT$7),CT$7=(VLOOKUP(CT$7,Data!$A$2:$A$852,1,FALSE)),0))),"H",IF(AND(CT$7&gt;=$E69,CT$7&lt;=$F69),($D69/$G69),0))),IF(AND(CT$7&gt;=$E69,CT$7&lt;=$F69),($D69/$G69),0))</f>
        <v>0</v>
      </c>
      <c r="CU69" s="34">
        <f>IF(Data!$C$2&gt;0,(IF(OR(CU$5=Data!$F$2,CU$5=Data!$G$2,(IF(COUNTIF(Data!$A$2:$A$939,CU$7),CU$7=(VLOOKUP(CU$7,Data!$A$2:$A$852,1,FALSE)),0))),"H",IF(AND(CU$7&gt;=$E69,CU$7&lt;=$F69),($D69/$G69),0))),IF(AND(CU$7&gt;=$E69,CU$7&lt;=$F69),($D69/$G69),0))</f>
        <v>0</v>
      </c>
      <c r="CV69" s="34">
        <f>IF(Data!$C$2&gt;0,(IF(OR(CV$5=Data!$F$2,CV$5=Data!$G$2,(IF(COUNTIF(Data!$A$2:$A$939,CV$7),CV$7=(VLOOKUP(CV$7,Data!$A$2:$A$852,1,FALSE)),0))),"H",IF(AND(CV$7&gt;=$E69,CV$7&lt;=$F69),($D69/$G69),0))),IF(AND(CV$7&gt;=$E69,CV$7&lt;=$F69),($D69/$G69),0))</f>
        <v>0</v>
      </c>
      <c r="CW69" s="34">
        <f>IF(Data!$C$2&gt;0,(IF(OR(CW$5=Data!$F$2,CW$5=Data!$G$2,(IF(COUNTIF(Data!$A$2:$A$939,CW$7),CW$7=(VLOOKUP(CW$7,Data!$A$2:$A$852,1,FALSE)),0))),"H",IF(AND(CW$7&gt;=$E69,CW$7&lt;=$F69),($D69/$G69),0))),IF(AND(CW$7&gt;=$E69,CW$7&lt;=$F69),($D69/$G69),0))</f>
        <v>0</v>
      </c>
      <c r="CX69" s="34" t="str">
        <f>IF(Data!$C$2&gt;0,(IF(OR(CX$5=Data!$F$2,CX$5=Data!$G$2,(IF(COUNTIF(Data!$A$2:$A$939,CX$7),CX$7=(VLOOKUP(CX$7,Data!$A$2:$A$852,1,FALSE)),0))),"H",IF(AND(CX$7&gt;=$E69,CX$7&lt;=$F69),($D69/$G69),0))),IF(AND(CX$7&gt;=$E69,CX$7&lt;=$F69),($D69/$G69),0))</f>
        <v>H</v>
      </c>
      <c r="CY69" s="34" t="str">
        <f>IF(Data!$C$2&gt;0,(IF(OR(CY$5=Data!$F$2,CY$5=Data!$G$2,(IF(COUNTIF(Data!$A$2:$A$939,CY$7),CY$7=(VLOOKUP(CY$7,Data!$A$2:$A$852,1,FALSE)),0))),"H",IF(AND(CY$7&gt;=$E69,CY$7&lt;=$F69),($D69/$G69),0))),IF(AND(CY$7&gt;=$E69,CY$7&lt;=$F69),($D69/$G69),0))</f>
        <v>H</v>
      </c>
      <c r="CZ69" s="34">
        <f>IF(Data!$C$2&gt;0,(IF(OR(CZ$5=Data!$F$2,CZ$5=Data!$G$2,(IF(COUNTIF(Data!$A$2:$A$939,CZ$7),CZ$7=(VLOOKUP(CZ$7,Data!$A$2:$A$852,1,FALSE)),0))),"H",IF(AND(CZ$7&gt;=$E69,CZ$7&lt;=$F69),($D69/$G69),0))),IF(AND(CZ$7&gt;=$E69,CZ$7&lt;=$F69),($D69/$G69),0))</f>
        <v>0</v>
      </c>
      <c r="DA69" s="34">
        <f>IF(Data!$C$2&gt;0,(IF(OR(DA$5=Data!$F$2,DA$5=Data!$G$2,(IF(COUNTIF(Data!$A$2:$A$939,DA$7),DA$7=(VLOOKUP(DA$7,Data!$A$2:$A$852,1,FALSE)),0))),"H",IF(AND(DA$7&gt;=$E69,DA$7&lt;=$F69),($D69/$G69),0))),IF(AND(DA$7&gt;=$E69,DA$7&lt;=$F69),($D69/$G69),0))</f>
        <v>0</v>
      </c>
      <c r="DB69" s="34">
        <f>IF(Data!$C$2&gt;0,(IF(OR(DB$5=Data!$F$2,DB$5=Data!$G$2,(IF(COUNTIF(Data!$A$2:$A$939,DB$7),DB$7=(VLOOKUP(DB$7,Data!$A$2:$A$852,1,FALSE)),0))),"H",IF(AND(DB$7&gt;=$E69,DB$7&lt;=$F69),($D69/$G69),0))),IF(AND(DB$7&gt;=$E69,DB$7&lt;=$F69),($D69/$G69),0))</f>
        <v>0</v>
      </c>
      <c r="DC69" s="34">
        <f>IF(Data!$C$2&gt;0,(IF(OR(DC$5=Data!$F$2,DC$5=Data!$G$2,(IF(COUNTIF(Data!$A$2:$A$939,DC$7),DC$7=(VLOOKUP(DC$7,Data!$A$2:$A$852,1,FALSE)),0))),"H",IF(AND(DC$7&gt;=$E69,DC$7&lt;=$F69),($D69/$G69),0))),IF(AND(DC$7&gt;=$E69,DC$7&lt;=$F69),($D69/$G69),0))</f>
        <v>0</v>
      </c>
      <c r="DD69" s="34">
        <f>IF(Data!$C$2&gt;0,(IF(OR(DD$5=Data!$F$2,DD$5=Data!$G$2,(IF(COUNTIF(Data!$A$2:$A$939,DD$7),DD$7=(VLOOKUP(DD$7,Data!$A$2:$A$852,1,FALSE)),0))),"H",IF(AND(DD$7&gt;=$E69,DD$7&lt;=$F69),($D69/$G69),0))),IF(AND(DD$7&gt;=$E69,DD$7&lt;=$F69),($D69/$G69),0))</f>
        <v>0</v>
      </c>
      <c r="DE69" s="34" t="str">
        <f>IF(Data!$C$2&gt;0,(IF(OR(DE$5=Data!$F$2,DE$5=Data!$G$2,(IF(COUNTIF(Data!$A$2:$A$939,DE$7),DE$7=(VLOOKUP(DE$7,Data!$A$2:$A$852,1,FALSE)),0))),"H",IF(AND(DE$7&gt;=$E69,DE$7&lt;=$F69),($D69/$G69),0))),IF(AND(DE$7&gt;=$E69,DE$7&lt;=$F69),($D69/$G69),0))</f>
        <v>H</v>
      </c>
      <c r="DF69" s="34" t="str">
        <f>IF(Data!$C$2&gt;0,(IF(OR(DF$5=Data!$F$2,DF$5=Data!$G$2,(IF(COUNTIF(Data!$A$2:$A$939,DF$7),DF$7=(VLOOKUP(DF$7,Data!$A$2:$A$852,1,FALSE)),0))),"H",IF(AND(DF$7&gt;=$E69,DF$7&lt;=$F69),($D69/$G69),0))),IF(AND(DF$7&gt;=$E69,DF$7&lt;=$F69),($D69/$G69),0))</f>
        <v>H</v>
      </c>
      <c r="DG69" s="34">
        <f>IF(Data!$C$2&gt;0,(IF(OR(DG$5=Data!$F$2,DG$5=Data!$G$2,(IF(COUNTIF(Data!$A$2:$A$939,DG$7),DG$7=(VLOOKUP(DG$7,Data!$A$2:$A$852,1,FALSE)),0))),"H",IF(AND(DG$7&gt;=$E69,DG$7&lt;=$F69),($D69/$G69),0))),IF(AND(DG$7&gt;=$E69,DG$7&lt;=$F69),($D69/$G69),0))</f>
        <v>0</v>
      </c>
      <c r="DH69" s="34">
        <f>IF(Data!$C$2&gt;0,(IF(OR(DH$5=Data!$F$2,DH$5=Data!$G$2,(IF(COUNTIF(Data!$A$2:$A$939,DH$7),DH$7=(VLOOKUP(DH$7,Data!$A$2:$A$852,1,FALSE)),0))),"H",IF(AND(DH$7&gt;=$E69,DH$7&lt;=$F69),($D69/$G69),0))),IF(AND(DH$7&gt;=$E69,DH$7&lt;=$F69),($D69/$G69),0))</f>
        <v>0</v>
      </c>
      <c r="DI69" s="34">
        <f>IF(Data!$C$2&gt;0,(IF(OR(DI$5=Data!$F$2,DI$5=Data!$G$2,(IF(COUNTIF(Data!$A$2:$A$939,DI$7),DI$7=(VLOOKUP(DI$7,Data!$A$2:$A$852,1,FALSE)),0))),"H",IF(AND(DI$7&gt;=$E69,DI$7&lt;=$F69),($D69/$G69),0))),IF(AND(DI$7&gt;=$E69,DI$7&lt;=$F69),($D69/$G69),0))</f>
        <v>0</v>
      </c>
      <c r="DJ69" s="34">
        <f>IF(Data!$C$2&gt;0,(IF(OR(DJ$5=Data!$F$2,DJ$5=Data!$G$2,(IF(COUNTIF(Data!$A$2:$A$939,DJ$7),DJ$7=(VLOOKUP(DJ$7,Data!$A$2:$A$852,1,FALSE)),0))),"H",IF(AND(DJ$7&gt;=$E69,DJ$7&lt;=$F69),($D69/$G69),0))),IF(AND(DJ$7&gt;=$E69,DJ$7&lt;=$F69),($D69/$G69),0))</f>
        <v>0</v>
      </c>
      <c r="DK69" s="34">
        <f>IF(Data!$C$2&gt;0,(IF(OR(DK$5=Data!$F$2,DK$5=Data!$G$2,(IF(COUNTIF(Data!$A$2:$A$939,DK$7),DK$7=(VLOOKUP(DK$7,Data!$A$2:$A$852,1,FALSE)),0))),"H",IF(AND(DK$7&gt;=$E69,DK$7&lt;=$F69),($D69/$G69),0))),IF(AND(DK$7&gt;=$E69,DK$7&lt;=$F69),($D69/$G69),0))</f>
        <v>0</v>
      </c>
      <c r="DL69" s="34" t="str">
        <f>IF(Data!$C$2&gt;0,(IF(OR(DL$5=Data!$F$2,DL$5=Data!$G$2,(IF(COUNTIF(Data!$A$2:$A$939,DL$7),DL$7=(VLOOKUP(DL$7,Data!$A$2:$A$852,1,FALSE)),0))),"H",IF(AND(DL$7&gt;=$E69,DL$7&lt;=$F69),($D69/$G69),0))),IF(AND(DL$7&gt;=$E69,DL$7&lt;=$F69),($D69/$G69),0))</f>
        <v>H</v>
      </c>
      <c r="DM69" s="34" t="str">
        <f>IF(Data!$C$2&gt;0,(IF(OR(DM$5=Data!$F$2,DM$5=Data!$G$2,(IF(COUNTIF(Data!$A$2:$A$939,DM$7),DM$7=(VLOOKUP(DM$7,Data!$A$2:$A$852,1,FALSE)),0))),"H",IF(AND(DM$7&gt;=$E69,DM$7&lt;=$F69),($D69/$G69),0))),IF(AND(DM$7&gt;=$E69,DM$7&lt;=$F69),($D69/$G69),0))</f>
        <v>H</v>
      </c>
      <c r="DN69" s="34">
        <f>IF(Data!$C$2&gt;0,(IF(OR(DN$5=Data!$F$2,DN$5=Data!$G$2,(IF(COUNTIF(Data!$A$2:$A$939,DN$7),DN$7=(VLOOKUP(DN$7,Data!$A$2:$A$852,1,FALSE)),0))),"H",IF(AND(DN$7&gt;=$E69,DN$7&lt;=$F69),($D69/$G69),0))),IF(AND(DN$7&gt;=$E69,DN$7&lt;=$F69),($D69/$G69),0))</f>
        <v>0</v>
      </c>
      <c r="DO69" s="34">
        <f>IF(Data!$C$2&gt;0,(IF(OR(DO$5=Data!$F$2,DO$5=Data!$G$2,(IF(COUNTIF(Data!$A$2:$A$939,DO$7),DO$7=(VLOOKUP(DO$7,Data!$A$2:$A$852,1,FALSE)),0))),"H",IF(AND(DO$7&gt;=$E69,DO$7&lt;=$F69),($D69/$G69),0))),IF(AND(DO$7&gt;=$E69,DO$7&lt;=$F69),($D69/$G69),0))</f>
        <v>0</v>
      </c>
      <c r="DP69" s="34">
        <f>IF(Data!$C$2&gt;0,(IF(OR(DP$5=Data!$F$2,DP$5=Data!$G$2,(IF(COUNTIF(Data!$A$2:$A$939,DP$7),DP$7=(VLOOKUP(DP$7,Data!$A$2:$A$852,1,FALSE)),0))),"H",IF(AND(DP$7&gt;=$E69,DP$7&lt;=$F69),($D69/$G69),0))),IF(AND(DP$7&gt;=$E69,DP$7&lt;=$F69),($D69/$G69),0))</f>
        <v>0</v>
      </c>
      <c r="DQ69" s="34">
        <f>IF(Data!$C$2&gt;0,(IF(OR(DQ$5=Data!$F$2,DQ$5=Data!$G$2,(IF(COUNTIF(Data!$A$2:$A$939,DQ$7),DQ$7=(VLOOKUP(DQ$7,Data!$A$2:$A$852,1,FALSE)),0))),"H",IF(AND(DQ$7&gt;=$E69,DQ$7&lt;=$F69),($D69/$G69),0))),IF(AND(DQ$7&gt;=$E69,DQ$7&lt;=$F69),($D69/$G69),0))</f>
        <v>0</v>
      </c>
      <c r="DR69" s="34">
        <f>IF(Data!$C$2&gt;0,(IF(OR(DR$5=Data!$F$2,DR$5=Data!$G$2,(IF(COUNTIF(Data!$A$2:$A$939,DR$7),DR$7=(VLOOKUP(DR$7,Data!$A$2:$A$852,1,FALSE)),0))),"H",IF(AND(DR$7&gt;=$E69,DR$7&lt;=$F69),($D69/$G69),0))),IF(AND(DR$7&gt;=$E69,DR$7&lt;=$F69),($D69/$G69),0))</f>
        <v>0</v>
      </c>
      <c r="DS69" s="34" t="str">
        <f>IF(Data!$C$2&gt;0,(IF(OR(DS$5=Data!$F$2,DS$5=Data!$G$2,(IF(COUNTIF(Data!$A$2:$A$939,DS$7),DS$7=(VLOOKUP(DS$7,Data!$A$2:$A$852,1,FALSE)),0))),"H",IF(AND(DS$7&gt;=$E69,DS$7&lt;=$F69),($D69/$G69),0))),IF(AND(DS$7&gt;=$E69,DS$7&lt;=$F69),($D69/$G69),0))</f>
        <v>H</v>
      </c>
      <c r="DT69" s="34" t="str">
        <f>IF(Data!$C$2&gt;0,(IF(OR(DT$5=Data!$F$2,DT$5=Data!$G$2,(IF(COUNTIF(Data!$A$2:$A$939,DT$7),DT$7=(VLOOKUP(DT$7,Data!$A$2:$A$852,1,FALSE)),0))),"H",IF(AND(DT$7&gt;=$E69,DT$7&lt;=$F69),($D69/$G69),0))),IF(AND(DT$7&gt;=$E69,DT$7&lt;=$F69),($D69/$G69),0))</f>
        <v>H</v>
      </c>
      <c r="DU69" s="34">
        <f>IF(Data!$C$2&gt;0,(IF(OR(DU$5=Data!$F$2,DU$5=Data!$G$2,(IF(COUNTIF(Data!$A$2:$A$939,DU$7),DU$7=(VLOOKUP(DU$7,Data!$A$2:$A$852,1,FALSE)),0))),"H",IF(AND(DU$7&gt;=$E69,DU$7&lt;=$F69),($D69/$G69),0))),IF(AND(DU$7&gt;=$E69,DU$7&lt;=$F69),($D69/$G69),0))</f>
        <v>0</v>
      </c>
      <c r="DV69" s="34">
        <f>IF(Data!$C$2&gt;0,(IF(OR(DV$5=Data!$F$2,DV$5=Data!$G$2,(IF(COUNTIF(Data!$A$2:$A$939,DV$7),DV$7=(VLOOKUP(DV$7,Data!$A$2:$A$852,1,FALSE)),0))),"H",IF(AND(DV$7&gt;=$E69,DV$7&lt;=$F69),($D69/$G69),0))),IF(AND(DV$7&gt;=$E69,DV$7&lt;=$F69),($D69/$G69),0))</f>
        <v>0</v>
      </c>
      <c r="DW69" s="34">
        <f>IF(Data!$C$2&gt;0,(IF(OR(DW$5=Data!$F$2,DW$5=Data!$G$2,(IF(COUNTIF(Data!$A$2:$A$939,DW$7),DW$7=(VLOOKUP(DW$7,Data!$A$2:$A$852,1,FALSE)),0))),"H",IF(AND(DW$7&gt;=$E69,DW$7&lt;=$F69),($D69/$G69),0))),IF(AND(DW$7&gt;=$E69,DW$7&lt;=$F69),($D69/$G69),0))</f>
        <v>0</v>
      </c>
      <c r="DX69" s="34">
        <f>IF(Data!$C$2&gt;0,(IF(OR(DX$5=Data!$F$2,DX$5=Data!$G$2,(IF(COUNTIF(Data!$A$2:$A$939,DX$7),DX$7=(VLOOKUP(DX$7,Data!$A$2:$A$852,1,FALSE)),0))),"H",IF(AND(DX$7&gt;=$E69,DX$7&lt;=$F69),($D69/$G69),0))),IF(AND(DX$7&gt;=$E69,DX$7&lt;=$F69),($D69/$G69),0))</f>
        <v>0</v>
      </c>
      <c r="DY69" s="34">
        <f>IF(Data!$C$2&gt;0,(IF(OR(DY$5=Data!$F$2,DY$5=Data!$G$2,(IF(COUNTIF(Data!$A$2:$A$939,DY$7),DY$7=(VLOOKUP(DY$7,Data!$A$2:$A$852,1,FALSE)),0))),"H",IF(AND(DY$7&gt;=$E69,DY$7&lt;=$F69),($D69/$G69),0))),IF(AND(DY$7&gt;=$E69,DY$7&lt;=$F69),($D69/$G69),0))</f>
        <v>0</v>
      </c>
      <c r="DZ69" s="34" t="str">
        <f>IF(Data!$C$2&gt;0,(IF(OR(DZ$5=Data!$F$2,DZ$5=Data!$G$2,(IF(COUNTIF(Data!$A$2:$A$939,DZ$7),DZ$7=(VLOOKUP(DZ$7,Data!$A$2:$A$852,1,FALSE)),0))),"H",IF(AND(DZ$7&gt;=$E69,DZ$7&lt;=$F69),($D69/$G69),0))),IF(AND(DZ$7&gt;=$E69,DZ$7&lt;=$F69),($D69/$G69),0))</f>
        <v>H</v>
      </c>
      <c r="EA69" s="34" t="str">
        <f>IF(Data!$C$2&gt;0,(IF(OR(EA$5=Data!$F$2,EA$5=Data!$G$2,(IF(COUNTIF(Data!$A$2:$A$939,EA$7),EA$7=(VLOOKUP(EA$7,Data!$A$2:$A$852,1,FALSE)),0))),"H",IF(AND(EA$7&gt;=$E69,EA$7&lt;=$F69),($D69/$G69),0))),IF(AND(EA$7&gt;=$E69,EA$7&lt;=$F69),($D69/$G69),0))</f>
        <v>H</v>
      </c>
      <c r="EB69" s="34">
        <f>IF(Data!$C$2&gt;0,(IF(OR(EB$5=Data!$F$2,EB$5=Data!$G$2,(IF(COUNTIF(Data!$A$2:$A$939,EB$7),EB$7=(VLOOKUP(EB$7,Data!$A$2:$A$852,1,FALSE)),0))),"H",IF(AND(EB$7&gt;=$E69,EB$7&lt;=$F69),($D69/$G69),0))),IF(AND(EB$7&gt;=$E69,EB$7&lt;=$F69),($D69/$G69),0))</f>
        <v>0</v>
      </c>
      <c r="EC69" s="34">
        <f>IF(Data!$C$2&gt;0,(IF(OR(EC$5=Data!$F$2,EC$5=Data!$G$2,(IF(COUNTIF(Data!$A$2:$A$939,EC$7),EC$7=(VLOOKUP(EC$7,Data!$A$2:$A$852,1,FALSE)),0))),"H",IF(AND(EC$7&gt;=$E69,EC$7&lt;=$F69),($D69/$G69),0))),IF(AND(EC$7&gt;=$E69,EC$7&lt;=$F69),($D69/$G69),0))</f>
        <v>0</v>
      </c>
      <c r="ED69" s="34">
        <f>IF(Data!$C$2&gt;0,(IF(OR(ED$5=Data!$F$2,ED$5=Data!$G$2,(IF(COUNTIF(Data!$A$2:$A$939,ED$7),ED$7=(VLOOKUP(ED$7,Data!$A$2:$A$852,1,FALSE)),0))),"H",IF(AND(ED$7&gt;=$E69,ED$7&lt;=$F69),($D69/$G69),0))),IF(AND(ED$7&gt;=$E69,ED$7&lt;=$F69),($D69/$G69),0))</f>
        <v>0</v>
      </c>
      <c r="EE69" s="34">
        <f>IF(Data!$C$2&gt;0,(IF(OR(EE$5=Data!$F$2,EE$5=Data!$G$2,(IF(COUNTIF(Data!$A$2:$A$939,EE$7),EE$7=(VLOOKUP(EE$7,Data!$A$2:$A$852,1,FALSE)),0))),"H",IF(AND(EE$7&gt;=$E69,EE$7&lt;=$F69),($D69/$G69),0))),IF(AND(EE$7&gt;=$E69,EE$7&lt;=$F69),($D69/$G69),0))</f>
        <v>0</v>
      </c>
      <c r="EF69" s="34">
        <f>IF(Data!$C$2&gt;0,(IF(OR(EF$5=Data!$F$2,EF$5=Data!$G$2,(IF(COUNTIF(Data!$A$2:$A$939,EF$7),EF$7=(VLOOKUP(EF$7,Data!$A$2:$A$852,1,FALSE)),0))),"H",IF(AND(EF$7&gt;=$E69,EF$7&lt;=$F69),($D69/$G69),0))),IF(AND(EF$7&gt;=$E69,EF$7&lt;=$F69),($D69/$G69),0))</f>
        <v>0</v>
      </c>
      <c r="EG69" s="34" t="str">
        <f>IF(Data!$C$2&gt;0,(IF(OR(EG$5=Data!$F$2,EG$5=Data!$G$2,(IF(COUNTIF(Data!$A$2:$A$939,EG$7),EG$7=(VLOOKUP(EG$7,Data!$A$2:$A$852,1,FALSE)),0))),"H",IF(AND(EG$7&gt;=$E69,EG$7&lt;=$F69),($D69/$G69),0))),IF(AND(EG$7&gt;=$E69,EG$7&lt;=$F69),($D69/$G69),0))</f>
        <v>H</v>
      </c>
      <c r="EH69" s="34" t="str">
        <f>IF(Data!$C$2&gt;0,(IF(OR(EH$5=Data!$F$2,EH$5=Data!$G$2,(IF(COUNTIF(Data!$A$2:$A$939,EH$7),EH$7=(VLOOKUP(EH$7,Data!$A$2:$A$852,1,FALSE)),0))),"H",IF(AND(EH$7&gt;=$E69,EH$7&lt;=$F69),($D69/$G69),0))),IF(AND(EH$7&gt;=$E69,EH$7&lt;=$F69),($D69/$G69),0))</f>
        <v>H</v>
      </c>
      <c r="EI69" s="34">
        <f>IF(Data!$C$2&gt;0,(IF(OR(EI$5=Data!$F$2,EI$5=Data!$G$2,(IF(COUNTIF(Data!$A$2:$A$939,EI$7),EI$7=(VLOOKUP(EI$7,Data!$A$2:$A$852,1,FALSE)),0))),"H",IF(AND(EI$7&gt;=$E69,EI$7&lt;=$F69),($D69/$G69),0))),IF(AND(EI$7&gt;=$E69,EI$7&lt;=$F69),($D69/$G69),0))</f>
        <v>0</v>
      </c>
      <c r="EJ69" s="34">
        <f>IF(Data!$C$2&gt;0,(IF(OR(EJ$5=Data!$F$2,EJ$5=Data!$G$2,(IF(COUNTIF(Data!$A$2:$A$939,EJ$7),EJ$7=(VLOOKUP(EJ$7,Data!$A$2:$A$852,1,FALSE)),0))),"H",IF(AND(EJ$7&gt;=$E69,EJ$7&lt;=$F69),($D69/$G69),0))),IF(AND(EJ$7&gt;=$E69,EJ$7&lt;=$F69),($D69/$G69),0))</f>
        <v>0</v>
      </c>
      <c r="EK69" s="34">
        <f>IF(Data!$C$2&gt;0,(IF(OR(EK$5=Data!$F$2,EK$5=Data!$G$2,(IF(COUNTIF(Data!$A$2:$A$939,EK$7),EK$7=(VLOOKUP(EK$7,Data!$A$2:$A$852,1,FALSE)),0))),"H",IF(AND(EK$7&gt;=$E69,EK$7&lt;=$F69),($D69/$G69),0))),IF(AND(EK$7&gt;=$E69,EK$7&lt;=$F69),($D69/$G69),0))</f>
        <v>0</v>
      </c>
      <c r="EL69" s="34">
        <f>IF(Data!$C$2&gt;0,(IF(OR(EL$5=Data!$F$2,EL$5=Data!$G$2,(IF(COUNTIF(Data!$A$2:$A$939,EL$7),EL$7=(VLOOKUP(EL$7,Data!$A$2:$A$852,1,FALSE)),0))),"H",IF(AND(EL$7&gt;=$E69,EL$7&lt;=$F69),($D69/$G69),0))),IF(AND(EL$7&gt;=$E69,EL$7&lt;=$F69),($D69/$G69),0))</f>
        <v>0</v>
      </c>
      <c r="EM69" s="34">
        <f>IF(Data!$C$2&gt;0,(IF(OR(EM$5=Data!$F$2,EM$5=Data!$G$2,(IF(COUNTIF(Data!$A$2:$A$939,EM$7),EM$7=(VLOOKUP(EM$7,Data!$A$2:$A$852,1,FALSE)),0))),"H",IF(AND(EM$7&gt;=$E69,EM$7&lt;=$F69),($D69/$G69),0))),IF(AND(EM$7&gt;=$E69,EM$7&lt;=$F69),($D69/$G69),0))</f>
        <v>0</v>
      </c>
      <c r="EN69" s="34" t="str">
        <f>IF(Data!$C$2&gt;0,(IF(OR(EN$5=Data!$F$2,EN$5=Data!$G$2,(IF(COUNTIF(Data!$A$2:$A$939,EN$7),EN$7=(VLOOKUP(EN$7,Data!$A$2:$A$852,1,FALSE)),0))),"H",IF(AND(EN$7&gt;=$E69,EN$7&lt;=$F69),($D69/$G69),0))),IF(AND(EN$7&gt;=$E69,EN$7&lt;=$F69),($D69/$G69),0))</f>
        <v>H</v>
      </c>
      <c r="EO69" s="35" t="str">
        <f>IF(Data!$C$2&gt;0,(IF(OR(EO$5=Data!$F$2,EO$5=Data!$G$2,(IF(COUNTIF(Data!$A$2:$A$939,EO$7),EO$7=(VLOOKUP(EO$7,Data!$A$2:$A$852,1,FALSE)),0))),"H",IF(AND(EO$7&gt;=$E69,EO$7&lt;=$F69),($D69/$G69),0))),IF(AND(EO$7&gt;=$E69,EO$7&lt;=$F69),($D69/$G69),0))</f>
        <v>H</v>
      </c>
      <c r="EP69" s="8" t="s">
        <v>47</v>
      </c>
      <c r="EQ69" s="18">
        <f>SUM(T69:EO69)-D69</f>
        <v>0</v>
      </c>
    </row>
    <row r="70" spans="1:147" ht="30" customHeight="1" thickBot="1">
      <c r="A70" s="385"/>
      <c r="B70" s="369"/>
      <c r="C70" s="369"/>
      <c r="D70" s="347"/>
      <c r="E70" s="366"/>
      <c r="F70" s="366"/>
      <c r="G70" s="373"/>
      <c r="H70" s="347"/>
      <c r="I70" s="363"/>
      <c r="J70" s="366"/>
      <c r="K70" s="366"/>
      <c r="L70" s="366"/>
      <c r="M70" s="373"/>
      <c r="N70" s="373"/>
      <c r="O70" s="347"/>
      <c r="P70" s="363"/>
      <c r="Q70" s="345"/>
      <c r="R70" s="347"/>
      <c r="S70" s="342"/>
      <c r="T70" s="36">
        <f>IF(T$7&gt;$L69,(((IF(Data!$C$2&gt;0,(IF(OR(T$5=Data!$F$2,T$5=Data!$G$2,(IF(COUNTIF(Data!$A$2:$A$939,T$7),T$7=(VLOOKUP(T$7,Data!$A$2:$A$852,1,FALSE)),0))),"H",IF(AND(T$7&gt;=$J69,T$7&lt;=$K69),($D69*(1-$P69)/$N69),0))),IF(AND(T$7&gt;=$J69,T$7&lt;=$K69),(($D69-$O69)/$N69),0))))),(((IF(Data!$C$2&gt;0,(IF(OR(T$5=Data!$F$2,T$5=Data!$G$2,(IF(COUNTIF(Data!$A$2:$A$939,T$7),T$7=(VLOOKUP(T$7,Data!$A$2:$A$852,1,FALSE)),0))),"H",IF(AND(T$7&gt;=$J69,T$7&lt;=$L69),($D69*$P69/$M69),0))),IF(AND(T$7&gt;=$J69,T$7&lt;=$L69),(($D69*$P69)/$M69),0))))))</f>
        <v>0</v>
      </c>
      <c r="U70" s="37">
        <f>IF(U$7&gt;$L69,(((IF(Data!$C$2&gt;0,(IF(OR(U$5=Data!$F$2,U$5=Data!$G$2,(IF(COUNTIF(Data!$A$2:$A$939,U$7),U$7=(VLOOKUP(U$7,Data!$A$2:$A$852,1,FALSE)),0))),"H",IF(AND(U$7&gt;=$J69,U$7&lt;=$K69),($D69*(1-$P69)/$N69),0))),IF(AND(U$7&gt;=$J69,U$7&lt;=$K69),(($D69-$O69)/$N69),0))))),(((IF(Data!$C$2&gt;0,(IF(OR(U$5=Data!$F$2,U$5=Data!$G$2,(IF(COUNTIF(Data!$A$2:$A$939,U$7),U$7=(VLOOKUP(U$7,Data!$A$2:$A$852,1,FALSE)),0))),"H",IF(AND(U$7&gt;=$J69,U$7&lt;=$L69),($D69*$P69/$M69),0))),IF(AND(U$7&gt;=$J69,U$7&lt;=$L69),(($D69*$P69)/$M69),0))))))</f>
        <v>0</v>
      </c>
      <c r="V70" s="37">
        <f>IF(V$7&gt;$L69,(((IF(Data!$C$2&gt;0,(IF(OR(V$5=Data!$F$2,V$5=Data!$G$2,(IF(COUNTIF(Data!$A$2:$A$939,V$7),V$7=(VLOOKUP(V$7,Data!$A$2:$A$852,1,FALSE)),0))),"H",IF(AND(V$7&gt;=$J69,V$7&lt;=$K69),($D69*(1-$P69)/$N69),0))),IF(AND(V$7&gt;=$J69,V$7&lt;=$K69),(($D69-$O69)/$N69),0))))),(((IF(Data!$C$2&gt;0,(IF(OR(V$5=Data!$F$2,V$5=Data!$G$2,(IF(COUNTIF(Data!$A$2:$A$939,V$7),V$7=(VLOOKUP(V$7,Data!$A$2:$A$852,1,FALSE)),0))),"H",IF(AND(V$7&gt;=$J69,V$7&lt;=$L69),($D69*$P69/$M69),0))),IF(AND(V$7&gt;=$J69,V$7&lt;=$L69),(($D69*$P69)/$M69),0))))))</f>
        <v>0</v>
      </c>
      <c r="W70" s="37">
        <f>IF(W$7&gt;$L69,(((IF(Data!$C$2&gt;0,(IF(OR(W$5=Data!$F$2,W$5=Data!$G$2,(IF(COUNTIF(Data!$A$2:$A$939,W$7),W$7=(VLOOKUP(W$7,Data!$A$2:$A$852,1,FALSE)),0))),"H",IF(AND(W$7&gt;=$J69,W$7&lt;=$K69),($D69*(1-$P69)/$N69),0))),IF(AND(W$7&gt;=$J69,W$7&lt;=$K69),(($D69-$O69)/$N69),0))))),(((IF(Data!$C$2&gt;0,(IF(OR(W$5=Data!$F$2,W$5=Data!$G$2,(IF(COUNTIF(Data!$A$2:$A$939,W$7),W$7=(VLOOKUP(W$7,Data!$A$2:$A$852,1,FALSE)),0))),"H",IF(AND(W$7&gt;=$J69,W$7&lt;=$L69),($D69*$P69/$M69),0))),IF(AND(W$7&gt;=$J69,W$7&lt;=$L69),(($D69*$P69)/$M69),0))))))</f>
        <v>0</v>
      </c>
      <c r="X70" s="37">
        <f>IF(X$7&gt;$L69,(((IF(Data!$C$2&gt;0,(IF(OR(X$5=Data!$F$2,X$5=Data!$G$2,(IF(COUNTIF(Data!$A$2:$A$939,X$7),X$7=(VLOOKUP(X$7,Data!$A$2:$A$852,1,FALSE)),0))),"H",IF(AND(X$7&gt;=$J69,X$7&lt;=$K69),($D69*(1-$P69)/$N69),0))),IF(AND(X$7&gt;=$J69,X$7&lt;=$K69),(($D69-$O69)/$N69),0))))),(((IF(Data!$C$2&gt;0,(IF(OR(X$5=Data!$F$2,X$5=Data!$G$2,(IF(COUNTIF(Data!$A$2:$A$939,X$7),X$7=(VLOOKUP(X$7,Data!$A$2:$A$852,1,FALSE)),0))),"H",IF(AND(X$7&gt;=$J69,X$7&lt;=$L69),($D69*$P69/$M69),0))),IF(AND(X$7&gt;=$J69,X$7&lt;=$L69),(($D69*$P69)/$M69),0))))))</f>
        <v>0</v>
      </c>
      <c r="Y70" s="37" t="str">
        <f>IF(Y$7&gt;$L69,(((IF(Data!$C$2&gt;0,(IF(OR(Y$5=Data!$F$2,Y$5=Data!$G$2,(IF(COUNTIF(Data!$A$2:$A$939,Y$7),Y$7=(VLOOKUP(Y$7,Data!$A$2:$A$852,1,FALSE)),0))),"H",IF(AND(Y$7&gt;=$J69,Y$7&lt;=$K69),($D69*(1-$P69)/$N69),0))),IF(AND(Y$7&gt;=$J69,Y$7&lt;=$K69),(($D69-$O69)/$N69),0))))),(((IF(Data!$C$2&gt;0,(IF(OR(Y$5=Data!$F$2,Y$5=Data!$G$2,(IF(COUNTIF(Data!$A$2:$A$939,Y$7),Y$7=(VLOOKUP(Y$7,Data!$A$2:$A$852,1,FALSE)),0))),"H",IF(AND(Y$7&gt;=$J69,Y$7&lt;=$L69),($D69*$P69/$M69),0))),IF(AND(Y$7&gt;=$J69,Y$7&lt;=$L69),(($D69*$P69)/$M69),0))))))</f>
        <v>H</v>
      </c>
      <c r="Z70" s="37" t="str">
        <f>IF(Z$7&gt;$L69,(((IF(Data!$C$2&gt;0,(IF(OR(Z$5=Data!$F$2,Z$5=Data!$G$2,(IF(COUNTIF(Data!$A$2:$A$939,Z$7),Z$7=(VLOOKUP(Z$7,Data!$A$2:$A$852,1,FALSE)),0))),"H",IF(AND(Z$7&gt;=$J69,Z$7&lt;=$K69),($D69*(1-$P69)/$N69),0))),IF(AND(Z$7&gt;=$J69,Z$7&lt;=$K69),(($D69-$O69)/$N69),0))))),(((IF(Data!$C$2&gt;0,(IF(OR(Z$5=Data!$F$2,Z$5=Data!$G$2,(IF(COUNTIF(Data!$A$2:$A$939,Z$7),Z$7=(VLOOKUP(Z$7,Data!$A$2:$A$852,1,FALSE)),0))),"H",IF(AND(Z$7&gt;=$J69,Z$7&lt;=$L69),($D69*$P69/$M69),0))),IF(AND(Z$7&gt;=$J69,Z$7&lt;=$L69),(($D69*$P69)/$M69),0))))))</f>
        <v>H</v>
      </c>
      <c r="AA70" s="37">
        <f>IF(AA$7&gt;$L69,(((IF(Data!$C$2&gt;0,(IF(OR(AA$5=Data!$F$2,AA$5=Data!$G$2,(IF(COUNTIF(Data!$A$2:$A$939,AA$7),AA$7=(VLOOKUP(AA$7,Data!$A$2:$A$852,1,FALSE)),0))),"H",IF(AND(AA$7&gt;=$J69,AA$7&lt;=$K69),($D69*(1-$P69)/$N69),0))),IF(AND(AA$7&gt;=$J69,AA$7&lt;=$K69),(($D69-$O69)/$N69),0))))),(((IF(Data!$C$2&gt;0,(IF(OR(AA$5=Data!$F$2,AA$5=Data!$G$2,(IF(COUNTIF(Data!$A$2:$A$939,AA$7),AA$7=(VLOOKUP(AA$7,Data!$A$2:$A$852,1,FALSE)),0))),"H",IF(AND(AA$7&gt;=$J69,AA$7&lt;=$L69),($D69*$P69/$M69),0))),IF(AND(AA$7&gt;=$J69,AA$7&lt;=$L69),(($D69*$P69)/$M69),0))))))</f>
        <v>0</v>
      </c>
      <c r="AB70" s="37">
        <f>IF(AB$7&gt;$L69,(((IF(Data!$C$2&gt;0,(IF(OR(AB$5=Data!$F$2,AB$5=Data!$G$2,(IF(COUNTIF(Data!$A$2:$A$939,AB$7),AB$7=(VLOOKUP(AB$7,Data!$A$2:$A$852,1,FALSE)),0))),"H",IF(AND(AB$7&gt;=$J69,AB$7&lt;=$K69),($D69*(1-$P69)/$N69),0))),IF(AND(AB$7&gt;=$J69,AB$7&lt;=$K69),(($D69-$O69)/$N69),0))))),(((IF(Data!$C$2&gt;0,(IF(OR(AB$5=Data!$F$2,AB$5=Data!$G$2,(IF(COUNTIF(Data!$A$2:$A$939,AB$7),AB$7=(VLOOKUP(AB$7,Data!$A$2:$A$852,1,FALSE)),0))),"H",IF(AND(AB$7&gt;=$J69,AB$7&lt;=$L69),($D69*$P69/$M69),0))),IF(AND(AB$7&gt;=$J69,AB$7&lt;=$L69),(($D69*$P69)/$M69),0))))))</f>
        <v>0</v>
      </c>
      <c r="AC70" s="37">
        <f>IF(AC$7&gt;$L69,(((IF(Data!$C$2&gt;0,(IF(OR(AC$5=Data!$F$2,AC$5=Data!$G$2,(IF(COUNTIF(Data!$A$2:$A$939,AC$7),AC$7=(VLOOKUP(AC$7,Data!$A$2:$A$852,1,FALSE)),0))),"H",IF(AND(AC$7&gt;=$J69,AC$7&lt;=$K69),($D69*(1-$P69)/$N69),0))),IF(AND(AC$7&gt;=$J69,AC$7&lt;=$K69),(($D69-$O69)/$N69),0))))),(((IF(Data!$C$2&gt;0,(IF(OR(AC$5=Data!$F$2,AC$5=Data!$G$2,(IF(COUNTIF(Data!$A$2:$A$939,AC$7),AC$7=(VLOOKUP(AC$7,Data!$A$2:$A$852,1,FALSE)),0))),"H",IF(AND(AC$7&gt;=$J69,AC$7&lt;=$L69),($D69*$P69/$M69),0))),IF(AND(AC$7&gt;=$J69,AC$7&lt;=$L69),(($D69*$P69)/$M69),0))))))</f>
        <v>0</v>
      </c>
      <c r="AD70" s="37">
        <f>IF(AD$7&gt;$L69,(((IF(Data!$C$2&gt;0,(IF(OR(AD$5=Data!$F$2,AD$5=Data!$G$2,(IF(COUNTIF(Data!$A$2:$A$939,AD$7),AD$7=(VLOOKUP(AD$7,Data!$A$2:$A$852,1,FALSE)),0))),"H",IF(AND(AD$7&gt;=$J69,AD$7&lt;=$K69),($D69*(1-$P69)/$N69),0))),IF(AND(AD$7&gt;=$J69,AD$7&lt;=$K69),(($D69-$O69)/$N69),0))))),(((IF(Data!$C$2&gt;0,(IF(OR(AD$5=Data!$F$2,AD$5=Data!$G$2,(IF(COUNTIF(Data!$A$2:$A$939,AD$7),AD$7=(VLOOKUP(AD$7,Data!$A$2:$A$852,1,FALSE)),0))),"H",IF(AND(AD$7&gt;=$J69,AD$7&lt;=$L69),($D69*$P69/$M69),0))),IF(AND(AD$7&gt;=$J69,AD$7&lt;=$L69),(($D69*$P69)/$M69),0))))))</f>
        <v>0</v>
      </c>
      <c r="AE70" s="37">
        <f>IF(AE$7&gt;$L69,(((IF(Data!$C$2&gt;0,(IF(OR(AE$5=Data!$F$2,AE$5=Data!$G$2,(IF(COUNTIF(Data!$A$2:$A$939,AE$7),AE$7=(VLOOKUP(AE$7,Data!$A$2:$A$852,1,FALSE)),0))),"H",IF(AND(AE$7&gt;=$J69,AE$7&lt;=$K69),($D69*(1-$P69)/$N69),0))),IF(AND(AE$7&gt;=$J69,AE$7&lt;=$K69),(($D69-$O69)/$N69),0))))),(((IF(Data!$C$2&gt;0,(IF(OR(AE$5=Data!$F$2,AE$5=Data!$G$2,(IF(COUNTIF(Data!$A$2:$A$939,AE$7),AE$7=(VLOOKUP(AE$7,Data!$A$2:$A$852,1,FALSE)),0))),"H",IF(AND(AE$7&gt;=$J69,AE$7&lt;=$L69),($D69*$P69/$M69),0))),IF(AND(AE$7&gt;=$J69,AE$7&lt;=$L69),(($D69*$P69)/$M69),0))))))</f>
        <v>0</v>
      </c>
      <c r="AF70" s="37" t="str">
        <f>IF(AF$7&gt;$L69,(((IF(Data!$C$2&gt;0,(IF(OR(AF$5=Data!$F$2,AF$5=Data!$G$2,(IF(COUNTIF(Data!$A$2:$A$939,AF$7),AF$7=(VLOOKUP(AF$7,Data!$A$2:$A$852,1,FALSE)),0))),"H",IF(AND(AF$7&gt;=$J69,AF$7&lt;=$K69),($D69*(1-$P69)/$N69),0))),IF(AND(AF$7&gt;=$J69,AF$7&lt;=$K69),(($D69-$O69)/$N69),0))))),(((IF(Data!$C$2&gt;0,(IF(OR(AF$5=Data!$F$2,AF$5=Data!$G$2,(IF(COUNTIF(Data!$A$2:$A$939,AF$7),AF$7=(VLOOKUP(AF$7,Data!$A$2:$A$852,1,FALSE)),0))),"H",IF(AND(AF$7&gt;=$J69,AF$7&lt;=$L69),($D69*$P69/$M69),0))),IF(AND(AF$7&gt;=$J69,AF$7&lt;=$L69),(($D69*$P69)/$M69),0))))))</f>
        <v>H</v>
      </c>
      <c r="AG70" s="37" t="str">
        <f>IF(AG$7&gt;$L69,(((IF(Data!$C$2&gt;0,(IF(OR(AG$5=Data!$F$2,AG$5=Data!$G$2,(IF(COUNTIF(Data!$A$2:$A$939,AG$7),AG$7=(VLOOKUP(AG$7,Data!$A$2:$A$852,1,FALSE)),0))),"H",IF(AND(AG$7&gt;=$J69,AG$7&lt;=$K69),($D69*(1-$P69)/$N69),0))),IF(AND(AG$7&gt;=$J69,AG$7&lt;=$K69),(($D69-$O69)/$N69),0))))),(((IF(Data!$C$2&gt;0,(IF(OR(AG$5=Data!$F$2,AG$5=Data!$G$2,(IF(COUNTIF(Data!$A$2:$A$939,AG$7),AG$7=(VLOOKUP(AG$7,Data!$A$2:$A$852,1,FALSE)),0))),"H",IF(AND(AG$7&gt;=$J69,AG$7&lt;=$L69),($D69*$P69/$M69),0))),IF(AND(AG$7&gt;=$J69,AG$7&lt;=$L69),(($D69*$P69)/$M69),0))))))</f>
        <v>H</v>
      </c>
      <c r="AH70" s="37">
        <f>IF(AH$7&gt;$L69,(((IF(Data!$C$2&gt;0,(IF(OR(AH$5=Data!$F$2,AH$5=Data!$G$2,(IF(COUNTIF(Data!$A$2:$A$939,AH$7),AH$7=(VLOOKUP(AH$7,Data!$A$2:$A$852,1,FALSE)),0))),"H",IF(AND(AH$7&gt;=$J69,AH$7&lt;=$K69),($D69*(1-$P69)/$N69),0))),IF(AND(AH$7&gt;=$J69,AH$7&lt;=$K69),(($D69-$O69)/$N69),0))))),(((IF(Data!$C$2&gt;0,(IF(OR(AH$5=Data!$F$2,AH$5=Data!$G$2,(IF(COUNTIF(Data!$A$2:$A$939,AH$7),AH$7=(VLOOKUP(AH$7,Data!$A$2:$A$852,1,FALSE)),0))),"H",IF(AND(AH$7&gt;=$J69,AH$7&lt;=$L69),($D69*$P69/$M69),0))),IF(AND(AH$7&gt;=$J69,AH$7&lt;=$L69),(($D69*$P69)/$M69),0))))))</f>
        <v>0</v>
      </c>
      <c r="AI70" s="37">
        <f>IF(AI$7&gt;$L69,(((IF(Data!$C$2&gt;0,(IF(OR(AI$5=Data!$F$2,AI$5=Data!$G$2,(IF(COUNTIF(Data!$A$2:$A$939,AI$7),AI$7=(VLOOKUP(AI$7,Data!$A$2:$A$852,1,FALSE)),0))),"H",IF(AND(AI$7&gt;=$J69,AI$7&lt;=$K69),($D69*(1-$P69)/$N69),0))),IF(AND(AI$7&gt;=$J69,AI$7&lt;=$K69),(($D69-$O69)/$N69),0))))),(((IF(Data!$C$2&gt;0,(IF(OR(AI$5=Data!$F$2,AI$5=Data!$G$2,(IF(COUNTIF(Data!$A$2:$A$939,AI$7),AI$7=(VLOOKUP(AI$7,Data!$A$2:$A$852,1,FALSE)),0))),"H",IF(AND(AI$7&gt;=$J69,AI$7&lt;=$L69),($D69*$P69/$M69),0))),IF(AND(AI$7&gt;=$J69,AI$7&lt;=$L69),(($D69*$P69)/$M69),0))))))</f>
        <v>0</v>
      </c>
      <c r="AJ70" s="37">
        <f>IF(AJ$7&gt;$L69,(((IF(Data!$C$2&gt;0,(IF(OR(AJ$5=Data!$F$2,AJ$5=Data!$G$2,(IF(COUNTIF(Data!$A$2:$A$939,AJ$7),AJ$7=(VLOOKUP(AJ$7,Data!$A$2:$A$852,1,FALSE)),0))),"H",IF(AND(AJ$7&gt;=$J69,AJ$7&lt;=$K69),($D69*(1-$P69)/$N69),0))),IF(AND(AJ$7&gt;=$J69,AJ$7&lt;=$K69),(($D69-$O69)/$N69),0))))),(((IF(Data!$C$2&gt;0,(IF(OR(AJ$5=Data!$F$2,AJ$5=Data!$G$2,(IF(COUNTIF(Data!$A$2:$A$939,AJ$7),AJ$7=(VLOOKUP(AJ$7,Data!$A$2:$A$852,1,FALSE)),0))),"H",IF(AND(AJ$7&gt;=$J69,AJ$7&lt;=$L69),($D69*$P69/$M69),0))),IF(AND(AJ$7&gt;=$J69,AJ$7&lt;=$L69),(($D69*$P69)/$M69),0))))))</f>
        <v>0</v>
      </c>
      <c r="AK70" s="37">
        <f>IF(AK$7&gt;$L69,(((IF(Data!$C$2&gt;0,(IF(OR(AK$5=Data!$F$2,AK$5=Data!$G$2,(IF(COUNTIF(Data!$A$2:$A$939,AK$7),AK$7=(VLOOKUP(AK$7,Data!$A$2:$A$852,1,FALSE)),0))),"H",IF(AND(AK$7&gt;=$J69,AK$7&lt;=$K69),($D69*(1-$P69)/$N69),0))),IF(AND(AK$7&gt;=$J69,AK$7&lt;=$K69),(($D69-$O69)/$N69),0))))),(((IF(Data!$C$2&gt;0,(IF(OR(AK$5=Data!$F$2,AK$5=Data!$G$2,(IF(COUNTIF(Data!$A$2:$A$939,AK$7),AK$7=(VLOOKUP(AK$7,Data!$A$2:$A$852,1,FALSE)),0))),"H",IF(AND(AK$7&gt;=$J69,AK$7&lt;=$L69),($D69*$P69/$M69),0))),IF(AND(AK$7&gt;=$J69,AK$7&lt;=$L69),(($D69*$P69)/$M69),0))))))</f>
        <v>0</v>
      </c>
      <c r="AL70" s="37">
        <f>IF(AL$7&gt;$L69,(((IF(Data!$C$2&gt;0,(IF(OR(AL$5=Data!$F$2,AL$5=Data!$G$2,(IF(COUNTIF(Data!$A$2:$A$939,AL$7),AL$7=(VLOOKUP(AL$7,Data!$A$2:$A$852,1,FALSE)),0))),"H",IF(AND(AL$7&gt;=$J69,AL$7&lt;=$K69),($D69*(1-$P69)/$N69),0))),IF(AND(AL$7&gt;=$J69,AL$7&lt;=$K69),(($D69-$O69)/$N69),0))))),(((IF(Data!$C$2&gt;0,(IF(OR(AL$5=Data!$F$2,AL$5=Data!$G$2,(IF(COUNTIF(Data!$A$2:$A$939,AL$7),AL$7=(VLOOKUP(AL$7,Data!$A$2:$A$852,1,FALSE)),0))),"H",IF(AND(AL$7&gt;=$J69,AL$7&lt;=$L69),($D69*$P69/$M69),0))),IF(AND(AL$7&gt;=$J69,AL$7&lt;=$L69),(($D69*$P69)/$M69),0))))))</f>
        <v>0</v>
      </c>
      <c r="AM70" s="37" t="str">
        <f>IF(AM$7&gt;$L69,(((IF(Data!$C$2&gt;0,(IF(OR(AM$5=Data!$F$2,AM$5=Data!$G$2,(IF(COUNTIF(Data!$A$2:$A$939,AM$7),AM$7=(VLOOKUP(AM$7,Data!$A$2:$A$852,1,FALSE)),0))),"H",IF(AND(AM$7&gt;=$J69,AM$7&lt;=$K69),($D69*(1-$P69)/$N69),0))),IF(AND(AM$7&gt;=$J69,AM$7&lt;=$K69),(($D69-$O69)/$N69),0))))),(((IF(Data!$C$2&gt;0,(IF(OR(AM$5=Data!$F$2,AM$5=Data!$G$2,(IF(COUNTIF(Data!$A$2:$A$939,AM$7),AM$7=(VLOOKUP(AM$7,Data!$A$2:$A$852,1,FALSE)),0))),"H",IF(AND(AM$7&gt;=$J69,AM$7&lt;=$L69),($D69*$P69/$M69),0))),IF(AND(AM$7&gt;=$J69,AM$7&lt;=$L69),(($D69*$P69)/$M69),0))))))</f>
        <v>H</v>
      </c>
      <c r="AN70" s="37" t="str">
        <f>IF(AN$7&gt;$L69,(((IF(Data!$C$2&gt;0,(IF(OR(AN$5=Data!$F$2,AN$5=Data!$G$2,(IF(COUNTIF(Data!$A$2:$A$939,AN$7),AN$7=(VLOOKUP(AN$7,Data!$A$2:$A$852,1,FALSE)),0))),"H",IF(AND(AN$7&gt;=$J69,AN$7&lt;=$K69),($D69*(1-$P69)/$N69),0))),IF(AND(AN$7&gt;=$J69,AN$7&lt;=$K69),(($D69-$O69)/$N69),0))))),(((IF(Data!$C$2&gt;0,(IF(OR(AN$5=Data!$F$2,AN$5=Data!$G$2,(IF(COUNTIF(Data!$A$2:$A$939,AN$7),AN$7=(VLOOKUP(AN$7,Data!$A$2:$A$852,1,FALSE)),0))),"H",IF(AND(AN$7&gt;=$J69,AN$7&lt;=$L69),($D69*$P69/$M69),0))),IF(AND(AN$7&gt;=$J69,AN$7&lt;=$L69),(($D69*$P69)/$M69),0))))))</f>
        <v>H</v>
      </c>
      <c r="AO70" s="37">
        <f>IF(AO$7&gt;$L69,(((IF(Data!$C$2&gt;0,(IF(OR(AO$5=Data!$F$2,AO$5=Data!$G$2,(IF(COUNTIF(Data!$A$2:$A$939,AO$7),AO$7=(VLOOKUP(AO$7,Data!$A$2:$A$852,1,FALSE)),0))),"H",IF(AND(AO$7&gt;=$J69,AO$7&lt;=$K69),($D69*(1-$P69)/$N69),0))),IF(AND(AO$7&gt;=$J69,AO$7&lt;=$K69),(($D69-$O69)/$N69),0))))),(((IF(Data!$C$2&gt;0,(IF(OR(AO$5=Data!$F$2,AO$5=Data!$G$2,(IF(COUNTIF(Data!$A$2:$A$939,AO$7),AO$7=(VLOOKUP(AO$7,Data!$A$2:$A$852,1,FALSE)),0))),"H",IF(AND(AO$7&gt;=$J69,AO$7&lt;=$L69),($D69*$P69/$M69),0))),IF(AND(AO$7&gt;=$J69,AO$7&lt;=$L69),(($D69*$P69)/$M69),0))))))</f>
        <v>0</v>
      </c>
      <c r="AP70" s="37">
        <f>IF(AP$7&gt;$L69,(((IF(Data!$C$2&gt;0,(IF(OR(AP$5=Data!$F$2,AP$5=Data!$G$2,(IF(COUNTIF(Data!$A$2:$A$939,AP$7),AP$7=(VLOOKUP(AP$7,Data!$A$2:$A$852,1,FALSE)),0))),"H",IF(AND(AP$7&gt;=$J69,AP$7&lt;=$K69),($D69*(1-$P69)/$N69),0))),IF(AND(AP$7&gt;=$J69,AP$7&lt;=$K69),(($D69-$O69)/$N69),0))))),(((IF(Data!$C$2&gt;0,(IF(OR(AP$5=Data!$F$2,AP$5=Data!$G$2,(IF(COUNTIF(Data!$A$2:$A$939,AP$7),AP$7=(VLOOKUP(AP$7,Data!$A$2:$A$852,1,FALSE)),0))),"H",IF(AND(AP$7&gt;=$J69,AP$7&lt;=$L69),($D69*$P69/$M69),0))),IF(AND(AP$7&gt;=$J69,AP$7&lt;=$L69),(($D69*$P69)/$M69),0))))))</f>
        <v>0</v>
      </c>
      <c r="AQ70" s="37">
        <f>IF(AQ$7&gt;$L69,(((IF(Data!$C$2&gt;0,(IF(OR(AQ$5=Data!$F$2,AQ$5=Data!$G$2,(IF(COUNTIF(Data!$A$2:$A$939,AQ$7),AQ$7=(VLOOKUP(AQ$7,Data!$A$2:$A$852,1,FALSE)),0))),"H",IF(AND(AQ$7&gt;=$J69,AQ$7&lt;=$K69),($D69*(1-$P69)/$N69),0))),IF(AND(AQ$7&gt;=$J69,AQ$7&lt;=$K69),(($D69-$O69)/$N69),0))))),(((IF(Data!$C$2&gt;0,(IF(OR(AQ$5=Data!$F$2,AQ$5=Data!$G$2,(IF(COUNTIF(Data!$A$2:$A$939,AQ$7),AQ$7=(VLOOKUP(AQ$7,Data!$A$2:$A$852,1,FALSE)),0))),"H",IF(AND(AQ$7&gt;=$J69,AQ$7&lt;=$L69),($D69*$P69/$M69),0))),IF(AND(AQ$7&gt;=$J69,AQ$7&lt;=$L69),(($D69*$P69)/$M69),0))))))</f>
        <v>0</v>
      </c>
      <c r="AR70" s="37">
        <f>IF(AR$7&gt;$L69,(((IF(Data!$C$2&gt;0,(IF(OR(AR$5=Data!$F$2,AR$5=Data!$G$2,(IF(COUNTIF(Data!$A$2:$A$939,AR$7),AR$7=(VLOOKUP(AR$7,Data!$A$2:$A$852,1,FALSE)),0))),"H",IF(AND(AR$7&gt;=$J69,AR$7&lt;=$K69),($D69*(1-$P69)/$N69),0))),IF(AND(AR$7&gt;=$J69,AR$7&lt;=$K69),(($D69-$O69)/$N69),0))))),(((IF(Data!$C$2&gt;0,(IF(OR(AR$5=Data!$F$2,AR$5=Data!$G$2,(IF(COUNTIF(Data!$A$2:$A$939,AR$7),AR$7=(VLOOKUP(AR$7,Data!$A$2:$A$852,1,FALSE)),0))),"H",IF(AND(AR$7&gt;=$J69,AR$7&lt;=$L69),($D69*$P69/$M69),0))),IF(AND(AR$7&gt;=$J69,AR$7&lt;=$L69),(($D69*$P69)/$M69),0))))))</f>
        <v>0</v>
      </c>
      <c r="AS70" s="37">
        <f>IF(AS$7&gt;$L69,(((IF(Data!$C$2&gt;0,(IF(OR(AS$5=Data!$F$2,AS$5=Data!$G$2,(IF(COUNTIF(Data!$A$2:$A$939,AS$7),AS$7=(VLOOKUP(AS$7,Data!$A$2:$A$852,1,FALSE)),0))),"H",IF(AND(AS$7&gt;=$J69,AS$7&lt;=$K69),($D69*(1-$P69)/$N69),0))),IF(AND(AS$7&gt;=$J69,AS$7&lt;=$K69),(($D69-$O69)/$N69),0))))),(((IF(Data!$C$2&gt;0,(IF(OR(AS$5=Data!$F$2,AS$5=Data!$G$2,(IF(COUNTIF(Data!$A$2:$A$939,AS$7),AS$7=(VLOOKUP(AS$7,Data!$A$2:$A$852,1,FALSE)),0))),"H",IF(AND(AS$7&gt;=$J69,AS$7&lt;=$L69),($D69*$P69/$M69),0))),IF(AND(AS$7&gt;=$J69,AS$7&lt;=$L69),(($D69*$P69)/$M69),0))))))</f>
        <v>0</v>
      </c>
      <c r="AT70" s="37" t="str">
        <f>IF(AT$7&gt;$L69,(((IF(Data!$C$2&gt;0,(IF(OR(AT$5=Data!$F$2,AT$5=Data!$G$2,(IF(COUNTIF(Data!$A$2:$A$939,AT$7),AT$7=(VLOOKUP(AT$7,Data!$A$2:$A$852,1,FALSE)),0))),"H",IF(AND(AT$7&gt;=$J69,AT$7&lt;=$K69),($D69*(1-$P69)/$N69),0))),IF(AND(AT$7&gt;=$J69,AT$7&lt;=$K69),(($D69-$O69)/$N69),0))))),(((IF(Data!$C$2&gt;0,(IF(OR(AT$5=Data!$F$2,AT$5=Data!$G$2,(IF(COUNTIF(Data!$A$2:$A$939,AT$7),AT$7=(VLOOKUP(AT$7,Data!$A$2:$A$852,1,FALSE)),0))),"H",IF(AND(AT$7&gt;=$J69,AT$7&lt;=$L69),($D69*$P69/$M69),0))),IF(AND(AT$7&gt;=$J69,AT$7&lt;=$L69),(($D69*$P69)/$M69),0))))))</f>
        <v>H</v>
      </c>
      <c r="AU70" s="37" t="str">
        <f>IF(AU$7&gt;$L69,(((IF(Data!$C$2&gt;0,(IF(OR(AU$5=Data!$F$2,AU$5=Data!$G$2,(IF(COUNTIF(Data!$A$2:$A$939,AU$7),AU$7=(VLOOKUP(AU$7,Data!$A$2:$A$852,1,FALSE)),0))),"H",IF(AND(AU$7&gt;=$J69,AU$7&lt;=$K69),($D69*(1-$P69)/$N69),0))),IF(AND(AU$7&gt;=$J69,AU$7&lt;=$K69),(($D69-$O69)/$N69),0))))),(((IF(Data!$C$2&gt;0,(IF(OR(AU$5=Data!$F$2,AU$5=Data!$G$2,(IF(COUNTIF(Data!$A$2:$A$939,AU$7),AU$7=(VLOOKUP(AU$7,Data!$A$2:$A$852,1,FALSE)),0))),"H",IF(AND(AU$7&gt;=$J69,AU$7&lt;=$L69),($D69*$P69/$M69),0))),IF(AND(AU$7&gt;=$J69,AU$7&lt;=$L69),(($D69*$P69)/$M69),0))))))</f>
        <v>H</v>
      </c>
      <c r="AV70" s="37">
        <f>IF(AV$7&gt;$L69,(((IF(Data!$C$2&gt;0,(IF(OR(AV$5=Data!$F$2,AV$5=Data!$G$2,(IF(COUNTIF(Data!$A$2:$A$939,AV$7),AV$7=(VLOOKUP(AV$7,Data!$A$2:$A$852,1,FALSE)),0))),"H",IF(AND(AV$7&gt;=$J69,AV$7&lt;=$K69),($D69*(1-$P69)/$N69),0))),IF(AND(AV$7&gt;=$J69,AV$7&lt;=$K69),(($D69-$O69)/$N69),0))))),(((IF(Data!$C$2&gt;0,(IF(OR(AV$5=Data!$F$2,AV$5=Data!$G$2,(IF(COUNTIF(Data!$A$2:$A$939,AV$7),AV$7=(VLOOKUP(AV$7,Data!$A$2:$A$852,1,FALSE)),0))),"H",IF(AND(AV$7&gt;=$J69,AV$7&lt;=$L69),($D69*$P69/$M69),0))),IF(AND(AV$7&gt;=$J69,AV$7&lt;=$L69),(($D69*$P69)/$M69),0))))))</f>
        <v>0</v>
      </c>
      <c r="AW70" s="37">
        <f>IF(AW$7&gt;$L69,(((IF(Data!$C$2&gt;0,(IF(OR(AW$5=Data!$F$2,AW$5=Data!$G$2,(IF(COUNTIF(Data!$A$2:$A$939,AW$7),AW$7=(VLOOKUP(AW$7,Data!$A$2:$A$852,1,FALSE)),0))),"H",IF(AND(AW$7&gt;=$J69,AW$7&lt;=$K69),($D69*(1-$P69)/$N69),0))),IF(AND(AW$7&gt;=$J69,AW$7&lt;=$K69),(($D69-$O69)/$N69),0))))),(((IF(Data!$C$2&gt;0,(IF(OR(AW$5=Data!$F$2,AW$5=Data!$G$2,(IF(COUNTIF(Data!$A$2:$A$939,AW$7),AW$7=(VLOOKUP(AW$7,Data!$A$2:$A$852,1,FALSE)),0))),"H",IF(AND(AW$7&gt;=$J69,AW$7&lt;=$L69),($D69*$P69/$M69),0))),IF(AND(AW$7&gt;=$J69,AW$7&lt;=$L69),(($D69*$P69)/$M69),0))))))</f>
        <v>0</v>
      </c>
      <c r="AX70" s="37">
        <f>IF(AX$7&gt;$L69,(((IF(Data!$C$2&gt;0,(IF(OR(AX$5=Data!$F$2,AX$5=Data!$G$2,(IF(COUNTIF(Data!$A$2:$A$939,AX$7),AX$7=(VLOOKUP(AX$7,Data!$A$2:$A$852,1,FALSE)),0))),"H",IF(AND(AX$7&gt;=$J69,AX$7&lt;=$K69),($D69*(1-$P69)/$N69),0))),IF(AND(AX$7&gt;=$J69,AX$7&lt;=$K69),(($D69-$O69)/$N69),0))))),(((IF(Data!$C$2&gt;0,(IF(OR(AX$5=Data!$F$2,AX$5=Data!$G$2,(IF(COUNTIF(Data!$A$2:$A$939,AX$7),AX$7=(VLOOKUP(AX$7,Data!$A$2:$A$852,1,FALSE)),0))),"H",IF(AND(AX$7&gt;=$J69,AX$7&lt;=$L69),($D69*$P69/$M69),0))),IF(AND(AX$7&gt;=$J69,AX$7&lt;=$L69),(($D69*$P69)/$M69),0))))))</f>
        <v>0</v>
      </c>
      <c r="AY70" s="37">
        <f>IF(AY$7&gt;$L69,(((IF(Data!$C$2&gt;0,(IF(OR(AY$5=Data!$F$2,AY$5=Data!$G$2,(IF(COUNTIF(Data!$A$2:$A$939,AY$7),AY$7=(VLOOKUP(AY$7,Data!$A$2:$A$852,1,FALSE)),0))),"H",IF(AND(AY$7&gt;=$J69,AY$7&lt;=$K69),($D69*(1-$P69)/$N69),0))),IF(AND(AY$7&gt;=$J69,AY$7&lt;=$K69),(($D69-$O69)/$N69),0))))),(((IF(Data!$C$2&gt;0,(IF(OR(AY$5=Data!$F$2,AY$5=Data!$G$2,(IF(COUNTIF(Data!$A$2:$A$939,AY$7),AY$7=(VLOOKUP(AY$7,Data!$A$2:$A$852,1,FALSE)),0))),"H",IF(AND(AY$7&gt;=$J69,AY$7&lt;=$L69),($D69*$P69/$M69),0))),IF(AND(AY$7&gt;=$J69,AY$7&lt;=$L69),(($D69*$P69)/$M69),0))))))</f>
        <v>0</v>
      </c>
      <c r="AZ70" s="37">
        <f>IF(AZ$7&gt;$L69,(((IF(Data!$C$2&gt;0,(IF(OR(AZ$5=Data!$F$2,AZ$5=Data!$G$2,(IF(COUNTIF(Data!$A$2:$A$939,AZ$7),AZ$7=(VLOOKUP(AZ$7,Data!$A$2:$A$852,1,FALSE)),0))),"H",IF(AND(AZ$7&gt;=$J69,AZ$7&lt;=$K69),($D69*(1-$P69)/$N69),0))),IF(AND(AZ$7&gt;=$J69,AZ$7&lt;=$K69),(($D69-$O69)/$N69),0))))),(((IF(Data!$C$2&gt;0,(IF(OR(AZ$5=Data!$F$2,AZ$5=Data!$G$2,(IF(COUNTIF(Data!$A$2:$A$939,AZ$7),AZ$7=(VLOOKUP(AZ$7,Data!$A$2:$A$852,1,FALSE)),0))),"H",IF(AND(AZ$7&gt;=$J69,AZ$7&lt;=$L69),($D69*$P69/$M69),0))),IF(AND(AZ$7&gt;=$J69,AZ$7&lt;=$L69),(($D69*$P69)/$M69),0))))))</f>
        <v>0</v>
      </c>
      <c r="BA70" s="37" t="str">
        <f>IF(BA$7&gt;$L69,(((IF(Data!$C$2&gt;0,(IF(OR(BA$5=Data!$F$2,BA$5=Data!$G$2,(IF(COUNTIF(Data!$A$2:$A$939,BA$7),BA$7=(VLOOKUP(BA$7,Data!$A$2:$A$852,1,FALSE)),0))),"H",IF(AND(BA$7&gt;=$J69,BA$7&lt;=$K69),($D69*(1-$P69)/$N69),0))),IF(AND(BA$7&gt;=$J69,BA$7&lt;=$K69),(($D69-$O69)/$N69),0))))),(((IF(Data!$C$2&gt;0,(IF(OR(BA$5=Data!$F$2,BA$5=Data!$G$2,(IF(COUNTIF(Data!$A$2:$A$939,BA$7),BA$7=(VLOOKUP(BA$7,Data!$A$2:$A$852,1,FALSE)),0))),"H",IF(AND(BA$7&gt;=$J69,BA$7&lt;=$L69),($D69*$P69/$M69),0))),IF(AND(BA$7&gt;=$J69,BA$7&lt;=$L69),(($D69*$P69)/$M69),0))))))</f>
        <v>H</v>
      </c>
      <c r="BB70" s="37" t="str">
        <f>IF(BB$7&gt;$L69,(((IF(Data!$C$2&gt;0,(IF(OR(BB$5=Data!$F$2,BB$5=Data!$G$2,(IF(COUNTIF(Data!$A$2:$A$939,BB$7),BB$7=(VLOOKUP(BB$7,Data!$A$2:$A$852,1,FALSE)),0))),"H",IF(AND(BB$7&gt;=$J69,BB$7&lt;=$K69),($D69*(1-$P69)/$N69),0))),IF(AND(BB$7&gt;=$J69,BB$7&lt;=$K69),(($D69-$O69)/$N69),0))))),(((IF(Data!$C$2&gt;0,(IF(OR(BB$5=Data!$F$2,BB$5=Data!$G$2,(IF(COUNTIF(Data!$A$2:$A$939,BB$7),BB$7=(VLOOKUP(BB$7,Data!$A$2:$A$852,1,FALSE)),0))),"H",IF(AND(BB$7&gt;=$J69,BB$7&lt;=$L69),($D69*$P69/$M69),0))),IF(AND(BB$7&gt;=$J69,BB$7&lt;=$L69),(($D69*$P69)/$M69),0))))))</f>
        <v>H</v>
      </c>
      <c r="BC70" s="37">
        <f>IF(BC$7&gt;$L69,(((IF(Data!$C$2&gt;0,(IF(OR(BC$5=Data!$F$2,BC$5=Data!$G$2,(IF(COUNTIF(Data!$A$2:$A$939,BC$7),BC$7=(VLOOKUP(BC$7,Data!$A$2:$A$852,1,FALSE)),0))),"H",IF(AND(BC$7&gt;=$J69,BC$7&lt;=$K69),($D69*(1-$P69)/$N69),0))),IF(AND(BC$7&gt;=$J69,BC$7&lt;=$K69),(($D69-$O69)/$N69),0))))),(((IF(Data!$C$2&gt;0,(IF(OR(BC$5=Data!$F$2,BC$5=Data!$G$2,(IF(COUNTIF(Data!$A$2:$A$939,BC$7),BC$7=(VLOOKUP(BC$7,Data!$A$2:$A$852,1,FALSE)),0))),"H",IF(AND(BC$7&gt;=$J69,BC$7&lt;=$L69),($D69*$P69/$M69),0))),IF(AND(BC$7&gt;=$J69,BC$7&lt;=$L69),(($D69*$P69)/$M69),0))))))</f>
        <v>0</v>
      </c>
      <c r="BD70" s="37">
        <f>IF(BD$7&gt;$L69,(((IF(Data!$C$2&gt;0,(IF(OR(BD$5=Data!$F$2,BD$5=Data!$G$2,(IF(COUNTIF(Data!$A$2:$A$939,BD$7),BD$7=(VLOOKUP(BD$7,Data!$A$2:$A$852,1,FALSE)),0))),"H",IF(AND(BD$7&gt;=$J69,BD$7&lt;=$K69),($D69*(1-$P69)/$N69),0))),IF(AND(BD$7&gt;=$J69,BD$7&lt;=$K69),(($D69-$O69)/$N69),0))))),(((IF(Data!$C$2&gt;0,(IF(OR(BD$5=Data!$F$2,BD$5=Data!$G$2,(IF(COUNTIF(Data!$A$2:$A$939,BD$7),BD$7=(VLOOKUP(BD$7,Data!$A$2:$A$852,1,FALSE)),0))),"H",IF(AND(BD$7&gt;=$J69,BD$7&lt;=$L69),($D69*$P69/$M69),0))),IF(AND(BD$7&gt;=$J69,BD$7&lt;=$L69),(($D69*$P69)/$M69),0))))))</f>
        <v>0</v>
      </c>
      <c r="BE70" s="37">
        <f>IF(BE$7&gt;$L69,(((IF(Data!$C$2&gt;0,(IF(OR(BE$5=Data!$F$2,BE$5=Data!$G$2,(IF(COUNTIF(Data!$A$2:$A$939,BE$7),BE$7=(VLOOKUP(BE$7,Data!$A$2:$A$852,1,FALSE)),0))),"H",IF(AND(BE$7&gt;=$J69,BE$7&lt;=$K69),($D69*(1-$P69)/$N69),0))),IF(AND(BE$7&gt;=$J69,BE$7&lt;=$K69),(($D69-$O69)/$N69),0))))),(((IF(Data!$C$2&gt;0,(IF(OR(BE$5=Data!$F$2,BE$5=Data!$G$2,(IF(COUNTIF(Data!$A$2:$A$939,BE$7),BE$7=(VLOOKUP(BE$7,Data!$A$2:$A$852,1,FALSE)),0))),"H",IF(AND(BE$7&gt;=$J69,BE$7&lt;=$L69),($D69*$P69/$M69),0))),IF(AND(BE$7&gt;=$J69,BE$7&lt;=$L69),(($D69*$P69)/$M69),0))))))</f>
        <v>0</v>
      </c>
      <c r="BF70" s="37">
        <f>IF(BF$7&gt;$L69,(((IF(Data!$C$2&gt;0,(IF(OR(BF$5=Data!$F$2,BF$5=Data!$G$2,(IF(COUNTIF(Data!$A$2:$A$939,BF$7),BF$7=(VLOOKUP(BF$7,Data!$A$2:$A$852,1,FALSE)),0))),"H",IF(AND(BF$7&gt;=$J69,BF$7&lt;=$K69),($D69*(1-$P69)/$N69),0))),IF(AND(BF$7&gt;=$J69,BF$7&lt;=$K69),(($D69-$O69)/$N69),0))))),(((IF(Data!$C$2&gt;0,(IF(OR(BF$5=Data!$F$2,BF$5=Data!$G$2,(IF(COUNTIF(Data!$A$2:$A$939,BF$7),BF$7=(VLOOKUP(BF$7,Data!$A$2:$A$852,1,FALSE)),0))),"H",IF(AND(BF$7&gt;=$J69,BF$7&lt;=$L69),($D69*$P69/$M69),0))),IF(AND(BF$7&gt;=$J69,BF$7&lt;=$L69),(($D69*$P69)/$M69),0))))))</f>
        <v>0</v>
      </c>
      <c r="BG70" s="37">
        <f>IF(BG$7&gt;$L69,(((IF(Data!$C$2&gt;0,(IF(OR(BG$5=Data!$F$2,BG$5=Data!$G$2,(IF(COUNTIF(Data!$A$2:$A$939,BG$7),BG$7=(VLOOKUP(BG$7,Data!$A$2:$A$852,1,FALSE)),0))),"H",IF(AND(BG$7&gt;=$J69,BG$7&lt;=$K69),($D69*(1-$P69)/$N69),0))),IF(AND(BG$7&gt;=$J69,BG$7&lt;=$K69),(($D69-$O69)/$N69),0))))),(((IF(Data!$C$2&gt;0,(IF(OR(BG$5=Data!$F$2,BG$5=Data!$G$2,(IF(COUNTIF(Data!$A$2:$A$939,BG$7),BG$7=(VLOOKUP(BG$7,Data!$A$2:$A$852,1,FALSE)),0))),"H",IF(AND(BG$7&gt;=$J69,BG$7&lt;=$L69),($D69*$P69/$M69),0))),IF(AND(BG$7&gt;=$J69,BG$7&lt;=$L69),(($D69*$P69)/$M69),0))))))</f>
        <v>0</v>
      </c>
      <c r="BH70" s="37" t="str">
        <f>IF(BH$7&gt;$L69,(((IF(Data!$C$2&gt;0,(IF(OR(BH$5=Data!$F$2,BH$5=Data!$G$2,(IF(COUNTIF(Data!$A$2:$A$939,BH$7),BH$7=(VLOOKUP(BH$7,Data!$A$2:$A$852,1,FALSE)),0))),"H",IF(AND(BH$7&gt;=$J69,BH$7&lt;=$K69),($D69*(1-$P69)/$N69),0))),IF(AND(BH$7&gt;=$J69,BH$7&lt;=$K69),(($D69-$O69)/$N69),0))))),(((IF(Data!$C$2&gt;0,(IF(OR(BH$5=Data!$F$2,BH$5=Data!$G$2,(IF(COUNTIF(Data!$A$2:$A$939,BH$7),BH$7=(VLOOKUP(BH$7,Data!$A$2:$A$852,1,FALSE)),0))),"H",IF(AND(BH$7&gt;=$J69,BH$7&lt;=$L69),($D69*$P69/$M69),0))),IF(AND(BH$7&gt;=$J69,BH$7&lt;=$L69),(($D69*$P69)/$M69),0))))))</f>
        <v>H</v>
      </c>
      <c r="BI70" s="37" t="str">
        <f>IF(BI$7&gt;$L69,(((IF(Data!$C$2&gt;0,(IF(OR(BI$5=Data!$F$2,BI$5=Data!$G$2,(IF(COUNTIF(Data!$A$2:$A$939,BI$7),BI$7=(VLOOKUP(BI$7,Data!$A$2:$A$852,1,FALSE)),0))),"H",IF(AND(BI$7&gt;=$J69,BI$7&lt;=$K69),($D69*(1-$P69)/$N69),0))),IF(AND(BI$7&gt;=$J69,BI$7&lt;=$K69),(($D69-$O69)/$N69),0))))),(((IF(Data!$C$2&gt;0,(IF(OR(BI$5=Data!$F$2,BI$5=Data!$G$2,(IF(COUNTIF(Data!$A$2:$A$939,BI$7),BI$7=(VLOOKUP(BI$7,Data!$A$2:$A$852,1,FALSE)),0))),"H",IF(AND(BI$7&gt;=$J69,BI$7&lt;=$L69),($D69*$P69/$M69),0))),IF(AND(BI$7&gt;=$J69,BI$7&lt;=$L69),(($D69*$P69)/$M69),0))))))</f>
        <v>H</v>
      </c>
      <c r="BJ70" s="37">
        <f>IF(BJ$7&gt;$L69,(((IF(Data!$C$2&gt;0,(IF(OR(BJ$5=Data!$F$2,BJ$5=Data!$G$2,(IF(COUNTIF(Data!$A$2:$A$939,BJ$7),BJ$7=(VLOOKUP(BJ$7,Data!$A$2:$A$852,1,FALSE)),0))),"H",IF(AND(BJ$7&gt;=$J69,BJ$7&lt;=$K69),($D69*(1-$P69)/$N69),0))),IF(AND(BJ$7&gt;=$J69,BJ$7&lt;=$K69),(($D69-$O69)/$N69),0))))),(((IF(Data!$C$2&gt;0,(IF(OR(BJ$5=Data!$F$2,BJ$5=Data!$G$2,(IF(COUNTIF(Data!$A$2:$A$939,BJ$7),BJ$7=(VLOOKUP(BJ$7,Data!$A$2:$A$852,1,FALSE)),0))),"H",IF(AND(BJ$7&gt;=$J69,BJ$7&lt;=$L69),($D69*$P69/$M69),0))),IF(AND(BJ$7&gt;=$J69,BJ$7&lt;=$L69),(($D69*$P69)/$M69),0))))))</f>
        <v>0</v>
      </c>
      <c r="BK70" s="37">
        <f>IF(BK$7&gt;$L69,(((IF(Data!$C$2&gt;0,(IF(OR(BK$5=Data!$F$2,BK$5=Data!$G$2,(IF(COUNTIF(Data!$A$2:$A$939,BK$7),BK$7=(VLOOKUP(BK$7,Data!$A$2:$A$852,1,FALSE)),0))),"H",IF(AND(BK$7&gt;=$J69,BK$7&lt;=$K69),($D69*(1-$P69)/$N69),0))),IF(AND(BK$7&gt;=$J69,BK$7&lt;=$K69),(($D69-$O69)/$N69),0))))),(((IF(Data!$C$2&gt;0,(IF(OR(BK$5=Data!$F$2,BK$5=Data!$G$2,(IF(COUNTIF(Data!$A$2:$A$939,BK$7),BK$7=(VLOOKUP(BK$7,Data!$A$2:$A$852,1,FALSE)),0))),"H",IF(AND(BK$7&gt;=$J69,BK$7&lt;=$L69),($D69*$P69/$M69),0))),IF(AND(BK$7&gt;=$J69,BK$7&lt;=$L69),(($D69*$P69)/$M69),0))))))</f>
        <v>0</v>
      </c>
      <c r="BL70" s="37">
        <f>IF(BL$7&gt;$L69,(((IF(Data!$C$2&gt;0,(IF(OR(BL$5=Data!$F$2,BL$5=Data!$G$2,(IF(COUNTIF(Data!$A$2:$A$939,BL$7),BL$7=(VLOOKUP(BL$7,Data!$A$2:$A$852,1,FALSE)),0))),"H",IF(AND(BL$7&gt;=$J69,BL$7&lt;=$K69),($D69*(1-$P69)/$N69),0))),IF(AND(BL$7&gt;=$J69,BL$7&lt;=$K69),(($D69-$O69)/$N69),0))))),(((IF(Data!$C$2&gt;0,(IF(OR(BL$5=Data!$F$2,BL$5=Data!$G$2,(IF(COUNTIF(Data!$A$2:$A$939,BL$7),BL$7=(VLOOKUP(BL$7,Data!$A$2:$A$852,1,FALSE)),0))),"H",IF(AND(BL$7&gt;=$J69,BL$7&lt;=$L69),($D69*$P69/$M69),0))),IF(AND(BL$7&gt;=$J69,BL$7&lt;=$L69),(($D69*$P69)/$M69),0))))))</f>
        <v>0</v>
      </c>
      <c r="BM70" s="37">
        <f>IF(BM$7&gt;$L69,(((IF(Data!$C$2&gt;0,(IF(OR(BM$5=Data!$F$2,BM$5=Data!$G$2,(IF(COUNTIF(Data!$A$2:$A$939,BM$7),BM$7=(VLOOKUP(BM$7,Data!$A$2:$A$852,1,FALSE)),0))),"H",IF(AND(BM$7&gt;=$J69,BM$7&lt;=$K69),($D69*(1-$P69)/$N69),0))),IF(AND(BM$7&gt;=$J69,BM$7&lt;=$K69),(($D69-$O69)/$N69),0))))),(((IF(Data!$C$2&gt;0,(IF(OR(BM$5=Data!$F$2,BM$5=Data!$G$2,(IF(COUNTIF(Data!$A$2:$A$939,BM$7),BM$7=(VLOOKUP(BM$7,Data!$A$2:$A$852,1,FALSE)),0))),"H",IF(AND(BM$7&gt;=$J69,BM$7&lt;=$L69),($D69*$P69/$M69),0))),IF(AND(BM$7&gt;=$J69,BM$7&lt;=$L69),(($D69*$P69)/$M69),0))))))</f>
        <v>0</v>
      </c>
      <c r="BN70" s="37">
        <f>IF(BN$7&gt;$L69,(((IF(Data!$C$2&gt;0,(IF(OR(BN$5=Data!$F$2,BN$5=Data!$G$2,(IF(COUNTIF(Data!$A$2:$A$939,BN$7),BN$7=(VLOOKUP(BN$7,Data!$A$2:$A$852,1,FALSE)),0))),"H",IF(AND(BN$7&gt;=$J69,BN$7&lt;=$K69),($D69*(1-$P69)/$N69),0))),IF(AND(BN$7&gt;=$J69,BN$7&lt;=$K69),(($D69-$O69)/$N69),0))))),(((IF(Data!$C$2&gt;0,(IF(OR(BN$5=Data!$F$2,BN$5=Data!$G$2,(IF(COUNTIF(Data!$A$2:$A$939,BN$7),BN$7=(VLOOKUP(BN$7,Data!$A$2:$A$852,1,FALSE)),0))),"H",IF(AND(BN$7&gt;=$J69,BN$7&lt;=$L69),($D69*$P69/$M69),0))),IF(AND(BN$7&gt;=$J69,BN$7&lt;=$L69),(($D69*$P69)/$M69),0))))))</f>
        <v>0</v>
      </c>
      <c r="BO70" s="37" t="str">
        <f>IF(BO$7&gt;$L69,(((IF(Data!$C$2&gt;0,(IF(OR(BO$5=Data!$F$2,BO$5=Data!$G$2,(IF(COUNTIF(Data!$A$2:$A$939,BO$7),BO$7=(VLOOKUP(BO$7,Data!$A$2:$A$852,1,FALSE)),0))),"H",IF(AND(BO$7&gt;=$J69,BO$7&lt;=$K69),($D69*(1-$P69)/$N69),0))),IF(AND(BO$7&gt;=$J69,BO$7&lt;=$K69),(($D69-$O69)/$N69),0))))),(((IF(Data!$C$2&gt;0,(IF(OR(BO$5=Data!$F$2,BO$5=Data!$G$2,(IF(COUNTIF(Data!$A$2:$A$939,BO$7),BO$7=(VLOOKUP(BO$7,Data!$A$2:$A$852,1,FALSE)),0))),"H",IF(AND(BO$7&gt;=$J69,BO$7&lt;=$L69),($D69*$P69/$M69),0))),IF(AND(BO$7&gt;=$J69,BO$7&lt;=$L69),(($D69*$P69)/$M69),0))))))</f>
        <v>H</v>
      </c>
      <c r="BP70" s="37" t="str">
        <f>IF(BP$7&gt;$L69,(((IF(Data!$C$2&gt;0,(IF(OR(BP$5=Data!$F$2,BP$5=Data!$G$2,(IF(COUNTIF(Data!$A$2:$A$939,BP$7),BP$7=(VLOOKUP(BP$7,Data!$A$2:$A$852,1,FALSE)),0))),"H",IF(AND(BP$7&gt;=$J69,BP$7&lt;=$K69),($D69*(1-$P69)/$N69),0))),IF(AND(BP$7&gt;=$J69,BP$7&lt;=$K69),(($D69-$O69)/$N69),0))))),(((IF(Data!$C$2&gt;0,(IF(OR(BP$5=Data!$F$2,BP$5=Data!$G$2,(IF(COUNTIF(Data!$A$2:$A$939,BP$7),BP$7=(VLOOKUP(BP$7,Data!$A$2:$A$852,1,FALSE)),0))),"H",IF(AND(BP$7&gt;=$J69,BP$7&lt;=$L69),($D69*$P69/$M69),0))),IF(AND(BP$7&gt;=$J69,BP$7&lt;=$L69),(($D69*$P69)/$M69),0))))))</f>
        <v>H</v>
      </c>
      <c r="BQ70" s="37">
        <f>IF(BQ$7&gt;$L69,(((IF(Data!$C$2&gt;0,(IF(OR(BQ$5=Data!$F$2,BQ$5=Data!$G$2,(IF(COUNTIF(Data!$A$2:$A$939,BQ$7),BQ$7=(VLOOKUP(BQ$7,Data!$A$2:$A$852,1,FALSE)),0))),"H",IF(AND(BQ$7&gt;=$J69,BQ$7&lt;=$K69),($D69*(1-$P69)/$N69),0))),IF(AND(BQ$7&gt;=$J69,BQ$7&lt;=$K69),(($D69-$O69)/$N69),0))))),(((IF(Data!$C$2&gt;0,(IF(OR(BQ$5=Data!$F$2,BQ$5=Data!$G$2,(IF(COUNTIF(Data!$A$2:$A$939,BQ$7),BQ$7=(VLOOKUP(BQ$7,Data!$A$2:$A$852,1,FALSE)),0))),"H",IF(AND(BQ$7&gt;=$J69,BQ$7&lt;=$L69),($D69*$P69/$M69),0))),IF(AND(BQ$7&gt;=$J69,BQ$7&lt;=$L69),(($D69*$P69)/$M69),0))))))</f>
        <v>0</v>
      </c>
      <c r="BR70" s="37">
        <f>IF(BR$7&gt;$L69,(((IF(Data!$C$2&gt;0,(IF(OR(BR$5=Data!$F$2,BR$5=Data!$G$2,(IF(COUNTIF(Data!$A$2:$A$939,BR$7),BR$7=(VLOOKUP(BR$7,Data!$A$2:$A$852,1,FALSE)),0))),"H",IF(AND(BR$7&gt;=$J69,BR$7&lt;=$K69),($D69*(1-$P69)/$N69),0))),IF(AND(BR$7&gt;=$J69,BR$7&lt;=$K69),(($D69-$O69)/$N69),0))))),(((IF(Data!$C$2&gt;0,(IF(OR(BR$5=Data!$F$2,BR$5=Data!$G$2,(IF(COUNTIF(Data!$A$2:$A$939,BR$7),BR$7=(VLOOKUP(BR$7,Data!$A$2:$A$852,1,FALSE)),0))),"H",IF(AND(BR$7&gt;=$J69,BR$7&lt;=$L69),($D69*$P69/$M69),0))),IF(AND(BR$7&gt;=$J69,BR$7&lt;=$L69),(($D69*$P69)/$M69),0))))))</f>
        <v>0</v>
      </c>
      <c r="BS70" s="37">
        <f>IF(BS$7&gt;$L69,(((IF(Data!$C$2&gt;0,(IF(OR(BS$5=Data!$F$2,BS$5=Data!$G$2,(IF(COUNTIF(Data!$A$2:$A$939,BS$7),BS$7=(VLOOKUP(BS$7,Data!$A$2:$A$852,1,FALSE)),0))),"H",IF(AND(BS$7&gt;=$J69,BS$7&lt;=$K69),($D69*(1-$P69)/$N69),0))),IF(AND(BS$7&gt;=$J69,BS$7&lt;=$K69),(($D69-$O69)/$N69),0))))),(((IF(Data!$C$2&gt;0,(IF(OR(BS$5=Data!$F$2,BS$5=Data!$G$2,(IF(COUNTIF(Data!$A$2:$A$939,BS$7),BS$7=(VLOOKUP(BS$7,Data!$A$2:$A$852,1,FALSE)),0))),"H",IF(AND(BS$7&gt;=$J69,BS$7&lt;=$L69),($D69*$P69/$M69),0))),IF(AND(BS$7&gt;=$J69,BS$7&lt;=$L69),(($D69*$P69)/$M69),0))))))</f>
        <v>0</v>
      </c>
      <c r="BT70" s="37">
        <f>IF(BT$7&gt;$L69,(((IF(Data!$C$2&gt;0,(IF(OR(BT$5=Data!$F$2,BT$5=Data!$G$2,(IF(COUNTIF(Data!$A$2:$A$939,BT$7),BT$7=(VLOOKUP(BT$7,Data!$A$2:$A$852,1,FALSE)),0))),"H",IF(AND(BT$7&gt;=$J69,BT$7&lt;=$K69),($D69*(1-$P69)/$N69),0))),IF(AND(BT$7&gt;=$J69,BT$7&lt;=$K69),(($D69-$O69)/$N69),0))))),(((IF(Data!$C$2&gt;0,(IF(OR(BT$5=Data!$F$2,BT$5=Data!$G$2,(IF(COUNTIF(Data!$A$2:$A$939,BT$7),BT$7=(VLOOKUP(BT$7,Data!$A$2:$A$852,1,FALSE)),0))),"H",IF(AND(BT$7&gt;=$J69,BT$7&lt;=$L69),($D69*$P69/$M69),0))),IF(AND(BT$7&gt;=$J69,BT$7&lt;=$L69),(($D69*$P69)/$M69),0))))))</f>
        <v>0</v>
      </c>
      <c r="BU70" s="37">
        <f>IF(BU$7&gt;$L69,(((IF(Data!$C$2&gt;0,(IF(OR(BU$5=Data!$F$2,BU$5=Data!$G$2,(IF(COUNTIF(Data!$A$2:$A$939,BU$7),BU$7=(VLOOKUP(BU$7,Data!$A$2:$A$852,1,FALSE)),0))),"H",IF(AND(BU$7&gt;=$J69,BU$7&lt;=$K69),($D69*(1-$P69)/$N69),0))),IF(AND(BU$7&gt;=$J69,BU$7&lt;=$K69),(($D69-$O69)/$N69),0))))),(((IF(Data!$C$2&gt;0,(IF(OR(BU$5=Data!$F$2,BU$5=Data!$G$2,(IF(COUNTIF(Data!$A$2:$A$939,BU$7),BU$7=(VLOOKUP(BU$7,Data!$A$2:$A$852,1,FALSE)),0))),"H",IF(AND(BU$7&gt;=$J69,BU$7&lt;=$L69),($D69*$P69/$M69),0))),IF(AND(BU$7&gt;=$J69,BU$7&lt;=$L69),(($D69*$P69)/$M69),0))))))</f>
        <v>0</v>
      </c>
      <c r="BV70" s="37" t="str">
        <f>IF(BV$7&gt;$L69,(((IF(Data!$C$2&gt;0,(IF(OR(BV$5=Data!$F$2,BV$5=Data!$G$2,(IF(COUNTIF(Data!$A$2:$A$939,BV$7),BV$7=(VLOOKUP(BV$7,Data!$A$2:$A$852,1,FALSE)),0))),"H",IF(AND(BV$7&gt;=$J69,BV$7&lt;=$K69),($D69*(1-$P69)/$N69),0))),IF(AND(BV$7&gt;=$J69,BV$7&lt;=$K69),(($D69-$O69)/$N69),0))))),(((IF(Data!$C$2&gt;0,(IF(OR(BV$5=Data!$F$2,BV$5=Data!$G$2,(IF(COUNTIF(Data!$A$2:$A$939,BV$7),BV$7=(VLOOKUP(BV$7,Data!$A$2:$A$852,1,FALSE)),0))),"H",IF(AND(BV$7&gt;=$J69,BV$7&lt;=$L69),($D69*$P69/$M69),0))),IF(AND(BV$7&gt;=$J69,BV$7&lt;=$L69),(($D69*$P69)/$M69),0))))))</f>
        <v>H</v>
      </c>
      <c r="BW70" s="37" t="str">
        <f>IF(BW$7&gt;$L69,(((IF(Data!$C$2&gt;0,(IF(OR(BW$5=Data!$F$2,BW$5=Data!$G$2,(IF(COUNTIF(Data!$A$2:$A$939,BW$7),BW$7=(VLOOKUP(BW$7,Data!$A$2:$A$852,1,FALSE)),0))),"H",IF(AND(BW$7&gt;=$J69,BW$7&lt;=$K69),($D69*(1-$P69)/$N69),0))),IF(AND(BW$7&gt;=$J69,BW$7&lt;=$K69),(($D69-$O69)/$N69),0))))),(((IF(Data!$C$2&gt;0,(IF(OR(BW$5=Data!$F$2,BW$5=Data!$G$2,(IF(COUNTIF(Data!$A$2:$A$939,BW$7),BW$7=(VLOOKUP(BW$7,Data!$A$2:$A$852,1,FALSE)),0))),"H",IF(AND(BW$7&gt;=$J69,BW$7&lt;=$L69),($D69*$P69/$M69),0))),IF(AND(BW$7&gt;=$J69,BW$7&lt;=$L69),(($D69*$P69)/$M69),0))))))</f>
        <v>H</v>
      </c>
      <c r="BX70" s="37">
        <f>IF(BX$7&gt;$L69,(((IF(Data!$C$2&gt;0,(IF(OR(BX$5=Data!$F$2,BX$5=Data!$G$2,(IF(COUNTIF(Data!$A$2:$A$939,BX$7),BX$7=(VLOOKUP(BX$7,Data!$A$2:$A$852,1,FALSE)),0))),"H",IF(AND(BX$7&gt;=$J69,BX$7&lt;=$K69),($D69*(1-$P69)/$N69),0))),IF(AND(BX$7&gt;=$J69,BX$7&lt;=$K69),(($D69-$O69)/$N69),0))))),(((IF(Data!$C$2&gt;0,(IF(OR(BX$5=Data!$F$2,BX$5=Data!$G$2,(IF(COUNTIF(Data!$A$2:$A$939,BX$7),BX$7=(VLOOKUP(BX$7,Data!$A$2:$A$852,1,FALSE)),0))),"H",IF(AND(BX$7&gt;=$J69,BX$7&lt;=$L69),($D69*$P69/$M69),0))),IF(AND(BX$7&gt;=$J69,BX$7&lt;=$L69),(($D69*$P69)/$M69),0))))))</f>
        <v>0</v>
      </c>
      <c r="BY70" s="37">
        <f>IF(BY$7&gt;$L69,(((IF(Data!$C$2&gt;0,(IF(OR(BY$5=Data!$F$2,BY$5=Data!$G$2,(IF(COUNTIF(Data!$A$2:$A$939,BY$7),BY$7=(VLOOKUP(BY$7,Data!$A$2:$A$852,1,FALSE)),0))),"H",IF(AND(BY$7&gt;=$J69,BY$7&lt;=$K69),($D69*(1-$P69)/$N69),0))),IF(AND(BY$7&gt;=$J69,BY$7&lt;=$K69),(($D69-$O69)/$N69),0))))),(((IF(Data!$C$2&gt;0,(IF(OR(BY$5=Data!$F$2,BY$5=Data!$G$2,(IF(COUNTIF(Data!$A$2:$A$939,BY$7),BY$7=(VLOOKUP(BY$7,Data!$A$2:$A$852,1,FALSE)),0))),"H",IF(AND(BY$7&gt;=$J69,BY$7&lt;=$L69),($D69*$P69/$M69),0))),IF(AND(BY$7&gt;=$J69,BY$7&lt;=$L69),(($D69*$P69)/$M69),0))))))</f>
        <v>0</v>
      </c>
      <c r="BZ70" s="37">
        <f>IF(BZ$7&gt;$L69,(((IF(Data!$C$2&gt;0,(IF(OR(BZ$5=Data!$F$2,BZ$5=Data!$G$2,(IF(COUNTIF(Data!$A$2:$A$939,BZ$7),BZ$7=(VLOOKUP(BZ$7,Data!$A$2:$A$852,1,FALSE)),0))),"H",IF(AND(BZ$7&gt;=$J69,BZ$7&lt;=$K69),($D69*(1-$P69)/$N69),0))),IF(AND(BZ$7&gt;=$J69,BZ$7&lt;=$K69),(($D69-$O69)/$N69),0))))),(((IF(Data!$C$2&gt;0,(IF(OR(BZ$5=Data!$F$2,BZ$5=Data!$G$2,(IF(COUNTIF(Data!$A$2:$A$939,BZ$7),BZ$7=(VLOOKUP(BZ$7,Data!$A$2:$A$852,1,FALSE)),0))),"H",IF(AND(BZ$7&gt;=$J69,BZ$7&lt;=$L69),($D69*$P69/$M69),0))),IF(AND(BZ$7&gt;=$J69,BZ$7&lt;=$L69),(($D69*$P69)/$M69),0))))))</f>
        <v>0</v>
      </c>
      <c r="CA70" s="37">
        <f>IF(CA$7&gt;$L69,(((IF(Data!$C$2&gt;0,(IF(OR(CA$5=Data!$F$2,CA$5=Data!$G$2,(IF(COUNTIF(Data!$A$2:$A$939,CA$7),CA$7=(VLOOKUP(CA$7,Data!$A$2:$A$852,1,FALSE)),0))),"H",IF(AND(CA$7&gt;=$J69,CA$7&lt;=$K69),($D69*(1-$P69)/$N69),0))),IF(AND(CA$7&gt;=$J69,CA$7&lt;=$K69),(($D69-$O69)/$N69),0))))),(((IF(Data!$C$2&gt;0,(IF(OR(CA$5=Data!$F$2,CA$5=Data!$G$2,(IF(COUNTIF(Data!$A$2:$A$939,CA$7),CA$7=(VLOOKUP(CA$7,Data!$A$2:$A$852,1,FALSE)),0))),"H",IF(AND(CA$7&gt;=$J69,CA$7&lt;=$L69),($D69*$P69/$M69),0))),IF(AND(CA$7&gt;=$J69,CA$7&lt;=$L69),(($D69*$P69)/$M69),0))))))</f>
        <v>0</v>
      </c>
      <c r="CB70" s="37">
        <f>IF(CB$7&gt;$L69,(((IF(Data!$C$2&gt;0,(IF(OR(CB$5=Data!$F$2,CB$5=Data!$G$2,(IF(COUNTIF(Data!$A$2:$A$939,CB$7),CB$7=(VLOOKUP(CB$7,Data!$A$2:$A$852,1,FALSE)),0))),"H",IF(AND(CB$7&gt;=$J69,CB$7&lt;=$K69),($D69*(1-$P69)/$N69),0))),IF(AND(CB$7&gt;=$J69,CB$7&lt;=$K69),(($D69-$O69)/$N69),0))))),(((IF(Data!$C$2&gt;0,(IF(OR(CB$5=Data!$F$2,CB$5=Data!$G$2,(IF(COUNTIF(Data!$A$2:$A$939,CB$7),CB$7=(VLOOKUP(CB$7,Data!$A$2:$A$852,1,FALSE)),0))),"H",IF(AND(CB$7&gt;=$J69,CB$7&lt;=$L69),($D69*$P69/$M69),0))),IF(AND(CB$7&gt;=$J69,CB$7&lt;=$L69),(($D69*$P69)/$M69),0))))))</f>
        <v>0</v>
      </c>
      <c r="CC70" s="37" t="str">
        <f>IF(CC$7&gt;$L69,(((IF(Data!$C$2&gt;0,(IF(OR(CC$5=Data!$F$2,CC$5=Data!$G$2,(IF(COUNTIF(Data!$A$2:$A$939,CC$7),CC$7=(VLOOKUP(CC$7,Data!$A$2:$A$852,1,FALSE)),0))),"H",IF(AND(CC$7&gt;=$J69,CC$7&lt;=$K69),($D69*(1-$P69)/$N69),0))),IF(AND(CC$7&gt;=$J69,CC$7&lt;=$K69),(($D69-$O69)/$N69),0))))),(((IF(Data!$C$2&gt;0,(IF(OR(CC$5=Data!$F$2,CC$5=Data!$G$2,(IF(COUNTIF(Data!$A$2:$A$939,CC$7),CC$7=(VLOOKUP(CC$7,Data!$A$2:$A$852,1,FALSE)),0))),"H",IF(AND(CC$7&gt;=$J69,CC$7&lt;=$L69),($D69*$P69/$M69),0))),IF(AND(CC$7&gt;=$J69,CC$7&lt;=$L69),(($D69*$P69)/$M69),0))))))</f>
        <v>H</v>
      </c>
      <c r="CD70" s="37" t="str">
        <f>IF(CD$7&gt;$L69,(((IF(Data!$C$2&gt;0,(IF(OR(CD$5=Data!$F$2,CD$5=Data!$G$2,(IF(COUNTIF(Data!$A$2:$A$939,CD$7),CD$7=(VLOOKUP(CD$7,Data!$A$2:$A$852,1,FALSE)),0))),"H",IF(AND(CD$7&gt;=$J69,CD$7&lt;=$K69),($D69*(1-$P69)/$N69),0))),IF(AND(CD$7&gt;=$J69,CD$7&lt;=$K69),(($D69-$O69)/$N69),0))))),(((IF(Data!$C$2&gt;0,(IF(OR(CD$5=Data!$F$2,CD$5=Data!$G$2,(IF(COUNTIF(Data!$A$2:$A$939,CD$7),CD$7=(VLOOKUP(CD$7,Data!$A$2:$A$852,1,FALSE)),0))),"H",IF(AND(CD$7&gt;=$J69,CD$7&lt;=$L69),($D69*$P69/$M69),0))),IF(AND(CD$7&gt;=$J69,CD$7&lt;=$L69),(($D69*$P69)/$M69),0))))))</f>
        <v>H</v>
      </c>
      <c r="CE70" s="37">
        <f>IF(CE$7&gt;$L69,(((IF(Data!$C$2&gt;0,(IF(OR(CE$5=Data!$F$2,CE$5=Data!$G$2,(IF(COUNTIF(Data!$A$2:$A$939,CE$7),CE$7=(VLOOKUP(CE$7,Data!$A$2:$A$852,1,FALSE)),0))),"H",IF(AND(CE$7&gt;=$J69,CE$7&lt;=$K69),($D69*(1-$P69)/$N69),0))),IF(AND(CE$7&gt;=$J69,CE$7&lt;=$K69),(($D69-$O69)/$N69),0))))),(((IF(Data!$C$2&gt;0,(IF(OR(CE$5=Data!$F$2,CE$5=Data!$G$2,(IF(COUNTIF(Data!$A$2:$A$939,CE$7),CE$7=(VLOOKUP(CE$7,Data!$A$2:$A$852,1,FALSE)),0))),"H",IF(AND(CE$7&gt;=$J69,CE$7&lt;=$L69),($D69*$P69/$M69),0))),IF(AND(CE$7&gt;=$J69,CE$7&lt;=$L69),(($D69*$P69)/$M69),0))))))</f>
        <v>0</v>
      </c>
      <c r="CF70" s="37">
        <f>IF(CF$7&gt;$L69,(((IF(Data!$C$2&gt;0,(IF(OR(CF$5=Data!$F$2,CF$5=Data!$G$2,(IF(COUNTIF(Data!$A$2:$A$939,CF$7),CF$7=(VLOOKUP(CF$7,Data!$A$2:$A$852,1,FALSE)),0))),"H",IF(AND(CF$7&gt;=$J69,CF$7&lt;=$K69),($D69*(1-$P69)/$N69),0))),IF(AND(CF$7&gt;=$J69,CF$7&lt;=$K69),(($D69-$O69)/$N69),0))))),(((IF(Data!$C$2&gt;0,(IF(OR(CF$5=Data!$F$2,CF$5=Data!$G$2,(IF(COUNTIF(Data!$A$2:$A$939,CF$7),CF$7=(VLOOKUP(CF$7,Data!$A$2:$A$852,1,FALSE)),0))),"H",IF(AND(CF$7&gt;=$J69,CF$7&lt;=$L69),($D69*$P69/$M69),0))),IF(AND(CF$7&gt;=$J69,CF$7&lt;=$L69),(($D69*$P69)/$M69),0))))))</f>
        <v>0</v>
      </c>
      <c r="CG70" s="37">
        <f>IF(CG$7&gt;$L69,(((IF(Data!$C$2&gt;0,(IF(OR(CG$5=Data!$F$2,CG$5=Data!$G$2,(IF(COUNTIF(Data!$A$2:$A$939,CG$7),CG$7=(VLOOKUP(CG$7,Data!$A$2:$A$852,1,FALSE)),0))),"H",IF(AND(CG$7&gt;=$J69,CG$7&lt;=$K69),($D69*(1-$P69)/$N69),0))),IF(AND(CG$7&gt;=$J69,CG$7&lt;=$K69),(($D69-$O69)/$N69),0))))),(((IF(Data!$C$2&gt;0,(IF(OR(CG$5=Data!$F$2,CG$5=Data!$G$2,(IF(COUNTIF(Data!$A$2:$A$939,CG$7),CG$7=(VLOOKUP(CG$7,Data!$A$2:$A$852,1,FALSE)),0))),"H",IF(AND(CG$7&gt;=$J69,CG$7&lt;=$L69),($D69*$P69/$M69),0))),IF(AND(CG$7&gt;=$J69,CG$7&lt;=$L69),(($D69*$P69)/$M69),0))))))</f>
        <v>0</v>
      </c>
      <c r="CH70" s="37">
        <f>IF(CH$7&gt;$L69,(((IF(Data!$C$2&gt;0,(IF(OR(CH$5=Data!$F$2,CH$5=Data!$G$2,(IF(COUNTIF(Data!$A$2:$A$939,CH$7),CH$7=(VLOOKUP(CH$7,Data!$A$2:$A$852,1,FALSE)),0))),"H",IF(AND(CH$7&gt;=$J69,CH$7&lt;=$K69),($D69*(1-$P69)/$N69),0))),IF(AND(CH$7&gt;=$J69,CH$7&lt;=$K69),(($D69-$O69)/$N69),0))))),(((IF(Data!$C$2&gt;0,(IF(OR(CH$5=Data!$F$2,CH$5=Data!$G$2,(IF(COUNTIF(Data!$A$2:$A$939,CH$7),CH$7=(VLOOKUP(CH$7,Data!$A$2:$A$852,1,FALSE)),0))),"H",IF(AND(CH$7&gt;=$J69,CH$7&lt;=$L69),($D69*$P69/$M69),0))),IF(AND(CH$7&gt;=$J69,CH$7&lt;=$L69),(($D69*$P69)/$M69),0))))))</f>
        <v>0</v>
      </c>
      <c r="CI70" s="37">
        <f>IF(CI$7&gt;$L69,(((IF(Data!$C$2&gt;0,(IF(OR(CI$5=Data!$F$2,CI$5=Data!$G$2,(IF(COUNTIF(Data!$A$2:$A$939,CI$7),CI$7=(VLOOKUP(CI$7,Data!$A$2:$A$852,1,FALSE)),0))),"H",IF(AND(CI$7&gt;=$J69,CI$7&lt;=$K69),($D69*(1-$P69)/$N69),0))),IF(AND(CI$7&gt;=$J69,CI$7&lt;=$K69),(($D69-$O69)/$N69),0))))),(((IF(Data!$C$2&gt;0,(IF(OR(CI$5=Data!$F$2,CI$5=Data!$G$2,(IF(COUNTIF(Data!$A$2:$A$939,CI$7),CI$7=(VLOOKUP(CI$7,Data!$A$2:$A$852,1,FALSE)),0))),"H",IF(AND(CI$7&gt;=$J69,CI$7&lt;=$L69),($D69*$P69/$M69),0))),IF(AND(CI$7&gt;=$J69,CI$7&lt;=$L69),(($D69*$P69)/$M69),0))))))</f>
        <v>0</v>
      </c>
      <c r="CJ70" s="37" t="str">
        <f>IF(CJ$7&gt;$L69,(((IF(Data!$C$2&gt;0,(IF(OR(CJ$5=Data!$F$2,CJ$5=Data!$G$2,(IF(COUNTIF(Data!$A$2:$A$939,CJ$7),CJ$7=(VLOOKUP(CJ$7,Data!$A$2:$A$852,1,FALSE)),0))),"H",IF(AND(CJ$7&gt;=$J69,CJ$7&lt;=$K69),($D69*(1-$P69)/$N69),0))),IF(AND(CJ$7&gt;=$J69,CJ$7&lt;=$K69),(($D69-$O69)/$N69),0))))),(((IF(Data!$C$2&gt;0,(IF(OR(CJ$5=Data!$F$2,CJ$5=Data!$G$2,(IF(COUNTIF(Data!$A$2:$A$939,CJ$7),CJ$7=(VLOOKUP(CJ$7,Data!$A$2:$A$852,1,FALSE)),0))),"H",IF(AND(CJ$7&gt;=$J69,CJ$7&lt;=$L69),($D69*$P69/$M69),0))),IF(AND(CJ$7&gt;=$J69,CJ$7&lt;=$L69),(($D69*$P69)/$M69),0))))))</f>
        <v>H</v>
      </c>
      <c r="CK70" s="37" t="str">
        <f>IF(CK$7&gt;$L69,(((IF(Data!$C$2&gt;0,(IF(OR(CK$5=Data!$F$2,CK$5=Data!$G$2,(IF(COUNTIF(Data!$A$2:$A$939,CK$7),CK$7=(VLOOKUP(CK$7,Data!$A$2:$A$852,1,FALSE)),0))),"H",IF(AND(CK$7&gt;=$J69,CK$7&lt;=$K69),($D69*(1-$P69)/$N69),0))),IF(AND(CK$7&gt;=$J69,CK$7&lt;=$K69),(($D69-$O69)/$N69),0))))),(((IF(Data!$C$2&gt;0,(IF(OR(CK$5=Data!$F$2,CK$5=Data!$G$2,(IF(COUNTIF(Data!$A$2:$A$939,CK$7),CK$7=(VLOOKUP(CK$7,Data!$A$2:$A$852,1,FALSE)),0))),"H",IF(AND(CK$7&gt;=$J69,CK$7&lt;=$L69),($D69*$P69/$M69),0))),IF(AND(CK$7&gt;=$J69,CK$7&lt;=$L69),(($D69*$P69)/$M69),0))))))</f>
        <v>H</v>
      </c>
      <c r="CL70" s="37">
        <f>IF(CL$7&gt;$L69,(((IF(Data!$C$2&gt;0,(IF(OR(CL$5=Data!$F$2,CL$5=Data!$G$2,(IF(COUNTIF(Data!$A$2:$A$939,CL$7),CL$7=(VLOOKUP(CL$7,Data!$A$2:$A$852,1,FALSE)),0))),"H",IF(AND(CL$7&gt;=$J69,CL$7&lt;=$K69),($D69*(1-$P69)/$N69),0))),IF(AND(CL$7&gt;=$J69,CL$7&lt;=$K69),(($D69-$O69)/$N69),0))))),(((IF(Data!$C$2&gt;0,(IF(OR(CL$5=Data!$F$2,CL$5=Data!$G$2,(IF(COUNTIF(Data!$A$2:$A$939,CL$7),CL$7=(VLOOKUP(CL$7,Data!$A$2:$A$852,1,FALSE)),0))),"H",IF(AND(CL$7&gt;=$J69,CL$7&lt;=$L69),($D69*$P69/$M69),0))),IF(AND(CL$7&gt;=$J69,CL$7&lt;=$L69),(($D69*$P69)/$M69),0))))))</f>
        <v>0</v>
      </c>
      <c r="CM70" s="37">
        <f>IF(CM$7&gt;$L69,(((IF(Data!$C$2&gt;0,(IF(OR(CM$5=Data!$F$2,CM$5=Data!$G$2,(IF(COUNTIF(Data!$A$2:$A$939,CM$7),CM$7=(VLOOKUP(CM$7,Data!$A$2:$A$852,1,FALSE)),0))),"H",IF(AND(CM$7&gt;=$J69,CM$7&lt;=$K69),($D69*(1-$P69)/$N69),0))),IF(AND(CM$7&gt;=$J69,CM$7&lt;=$K69),(($D69-$O69)/$N69),0))))),(((IF(Data!$C$2&gt;0,(IF(OR(CM$5=Data!$F$2,CM$5=Data!$G$2,(IF(COUNTIF(Data!$A$2:$A$939,CM$7),CM$7=(VLOOKUP(CM$7,Data!$A$2:$A$852,1,FALSE)),0))),"H",IF(AND(CM$7&gt;=$J69,CM$7&lt;=$L69),($D69*$P69/$M69),0))),IF(AND(CM$7&gt;=$J69,CM$7&lt;=$L69),(($D69*$P69)/$M69),0))))))</f>
        <v>0</v>
      </c>
      <c r="CN70" s="37">
        <f>IF(CN$7&gt;$L69,(((IF(Data!$C$2&gt;0,(IF(OR(CN$5=Data!$F$2,CN$5=Data!$G$2,(IF(COUNTIF(Data!$A$2:$A$939,CN$7),CN$7=(VLOOKUP(CN$7,Data!$A$2:$A$852,1,FALSE)),0))),"H",IF(AND(CN$7&gt;=$J69,CN$7&lt;=$K69),($D69*(1-$P69)/$N69),0))),IF(AND(CN$7&gt;=$J69,CN$7&lt;=$K69),(($D69-$O69)/$N69),0))))),(((IF(Data!$C$2&gt;0,(IF(OR(CN$5=Data!$F$2,CN$5=Data!$G$2,(IF(COUNTIF(Data!$A$2:$A$939,CN$7),CN$7=(VLOOKUP(CN$7,Data!$A$2:$A$852,1,FALSE)),0))),"H",IF(AND(CN$7&gt;=$J69,CN$7&lt;=$L69),($D69*$P69/$M69),0))),IF(AND(CN$7&gt;=$J69,CN$7&lt;=$L69),(($D69*$P69)/$M69),0))))))</f>
        <v>0</v>
      </c>
      <c r="CO70" s="37">
        <f>IF(CO$7&gt;$L69,(((IF(Data!$C$2&gt;0,(IF(OR(CO$5=Data!$F$2,CO$5=Data!$G$2,(IF(COUNTIF(Data!$A$2:$A$939,CO$7),CO$7=(VLOOKUP(CO$7,Data!$A$2:$A$852,1,FALSE)),0))),"H",IF(AND(CO$7&gt;=$J69,CO$7&lt;=$K69),($D69*(1-$P69)/$N69),0))),IF(AND(CO$7&gt;=$J69,CO$7&lt;=$K69),(($D69-$O69)/$N69),0))))),(((IF(Data!$C$2&gt;0,(IF(OR(CO$5=Data!$F$2,CO$5=Data!$G$2,(IF(COUNTIF(Data!$A$2:$A$939,CO$7),CO$7=(VLOOKUP(CO$7,Data!$A$2:$A$852,1,FALSE)),0))),"H",IF(AND(CO$7&gt;=$J69,CO$7&lt;=$L69),($D69*$P69/$M69),0))),IF(AND(CO$7&gt;=$J69,CO$7&lt;=$L69),(($D69*$P69)/$M69),0))))))</f>
        <v>0</v>
      </c>
      <c r="CP70" s="37">
        <f>IF(CP$7&gt;$L69,(((IF(Data!$C$2&gt;0,(IF(OR(CP$5=Data!$F$2,CP$5=Data!$G$2,(IF(COUNTIF(Data!$A$2:$A$939,CP$7),CP$7=(VLOOKUP(CP$7,Data!$A$2:$A$852,1,FALSE)),0))),"H",IF(AND(CP$7&gt;=$J69,CP$7&lt;=$K69),($D69*(1-$P69)/$N69),0))),IF(AND(CP$7&gt;=$J69,CP$7&lt;=$K69),(($D69-$O69)/$N69),0))))),(((IF(Data!$C$2&gt;0,(IF(OR(CP$5=Data!$F$2,CP$5=Data!$G$2,(IF(COUNTIF(Data!$A$2:$A$939,CP$7),CP$7=(VLOOKUP(CP$7,Data!$A$2:$A$852,1,FALSE)),0))),"H",IF(AND(CP$7&gt;=$J69,CP$7&lt;=$L69),($D69*$P69/$M69),0))),IF(AND(CP$7&gt;=$J69,CP$7&lt;=$L69),(($D69*$P69)/$M69),0))))))</f>
        <v>0</v>
      </c>
      <c r="CQ70" s="37" t="str">
        <f>IF(CQ$7&gt;$L69,(((IF(Data!$C$2&gt;0,(IF(OR(CQ$5=Data!$F$2,CQ$5=Data!$G$2,(IF(COUNTIF(Data!$A$2:$A$939,CQ$7),CQ$7=(VLOOKUP(CQ$7,Data!$A$2:$A$852,1,FALSE)),0))),"H",IF(AND(CQ$7&gt;=$J69,CQ$7&lt;=$K69),($D69*(1-$P69)/$N69),0))),IF(AND(CQ$7&gt;=$J69,CQ$7&lt;=$K69),(($D69-$O69)/$N69),0))))),(((IF(Data!$C$2&gt;0,(IF(OR(CQ$5=Data!$F$2,CQ$5=Data!$G$2,(IF(COUNTIF(Data!$A$2:$A$939,CQ$7),CQ$7=(VLOOKUP(CQ$7,Data!$A$2:$A$852,1,FALSE)),0))),"H",IF(AND(CQ$7&gt;=$J69,CQ$7&lt;=$L69),($D69*$P69/$M69),0))),IF(AND(CQ$7&gt;=$J69,CQ$7&lt;=$L69),(($D69*$P69)/$M69),0))))))</f>
        <v>H</v>
      </c>
      <c r="CR70" s="37" t="str">
        <f>IF(CR$7&gt;$L69,(((IF(Data!$C$2&gt;0,(IF(OR(CR$5=Data!$F$2,CR$5=Data!$G$2,(IF(COUNTIF(Data!$A$2:$A$939,CR$7),CR$7=(VLOOKUP(CR$7,Data!$A$2:$A$852,1,FALSE)),0))),"H",IF(AND(CR$7&gt;=$J69,CR$7&lt;=$K69),($D69*(1-$P69)/$N69),0))),IF(AND(CR$7&gt;=$J69,CR$7&lt;=$K69),(($D69-$O69)/$N69),0))))),(((IF(Data!$C$2&gt;0,(IF(OR(CR$5=Data!$F$2,CR$5=Data!$G$2,(IF(COUNTIF(Data!$A$2:$A$939,CR$7),CR$7=(VLOOKUP(CR$7,Data!$A$2:$A$852,1,FALSE)),0))),"H",IF(AND(CR$7&gt;=$J69,CR$7&lt;=$L69),($D69*$P69/$M69),0))),IF(AND(CR$7&gt;=$J69,CR$7&lt;=$L69),(($D69*$P69)/$M69),0))))))</f>
        <v>H</v>
      </c>
      <c r="CS70" s="37">
        <f>IF(CS$7&gt;$L69,(((IF(Data!$C$2&gt;0,(IF(OR(CS$5=Data!$F$2,CS$5=Data!$G$2,(IF(COUNTIF(Data!$A$2:$A$939,CS$7),CS$7=(VLOOKUP(CS$7,Data!$A$2:$A$852,1,FALSE)),0))),"H",IF(AND(CS$7&gt;=$J69,CS$7&lt;=$K69),($D69*(1-$P69)/$N69),0))),IF(AND(CS$7&gt;=$J69,CS$7&lt;=$K69),(($D69-$O69)/$N69),0))))),(((IF(Data!$C$2&gt;0,(IF(OR(CS$5=Data!$F$2,CS$5=Data!$G$2,(IF(COUNTIF(Data!$A$2:$A$939,CS$7),CS$7=(VLOOKUP(CS$7,Data!$A$2:$A$852,1,FALSE)),0))),"H",IF(AND(CS$7&gt;=$J69,CS$7&lt;=$L69),($D69*$P69/$M69),0))),IF(AND(CS$7&gt;=$J69,CS$7&lt;=$L69),(($D69*$P69)/$M69),0))))))</f>
        <v>0</v>
      </c>
      <c r="CT70" s="37">
        <f>IF(CT$7&gt;$L69,(((IF(Data!$C$2&gt;0,(IF(OR(CT$5=Data!$F$2,CT$5=Data!$G$2,(IF(COUNTIF(Data!$A$2:$A$939,CT$7),CT$7=(VLOOKUP(CT$7,Data!$A$2:$A$852,1,FALSE)),0))),"H",IF(AND(CT$7&gt;=$J69,CT$7&lt;=$K69),($D69*(1-$P69)/$N69),0))),IF(AND(CT$7&gt;=$J69,CT$7&lt;=$K69),(($D69-$O69)/$N69),0))))),(((IF(Data!$C$2&gt;0,(IF(OR(CT$5=Data!$F$2,CT$5=Data!$G$2,(IF(COUNTIF(Data!$A$2:$A$939,CT$7),CT$7=(VLOOKUP(CT$7,Data!$A$2:$A$852,1,FALSE)),0))),"H",IF(AND(CT$7&gt;=$J69,CT$7&lt;=$L69),($D69*$P69/$M69),0))),IF(AND(CT$7&gt;=$J69,CT$7&lt;=$L69),(($D69*$P69)/$M69),0))))))</f>
        <v>0</v>
      </c>
      <c r="CU70" s="37">
        <f>IF(CU$7&gt;$L69,(((IF(Data!$C$2&gt;0,(IF(OR(CU$5=Data!$F$2,CU$5=Data!$G$2,(IF(COUNTIF(Data!$A$2:$A$939,CU$7),CU$7=(VLOOKUP(CU$7,Data!$A$2:$A$852,1,FALSE)),0))),"H",IF(AND(CU$7&gt;=$J69,CU$7&lt;=$K69),($D69*(1-$P69)/$N69),0))),IF(AND(CU$7&gt;=$J69,CU$7&lt;=$K69),(($D69-$O69)/$N69),0))))),(((IF(Data!$C$2&gt;0,(IF(OR(CU$5=Data!$F$2,CU$5=Data!$G$2,(IF(COUNTIF(Data!$A$2:$A$939,CU$7),CU$7=(VLOOKUP(CU$7,Data!$A$2:$A$852,1,FALSE)),0))),"H",IF(AND(CU$7&gt;=$J69,CU$7&lt;=$L69),($D69*$P69/$M69),0))),IF(AND(CU$7&gt;=$J69,CU$7&lt;=$L69),(($D69*$P69)/$M69),0))))))</f>
        <v>0</v>
      </c>
      <c r="CV70" s="37">
        <f>IF(CV$7&gt;$L69,(((IF(Data!$C$2&gt;0,(IF(OR(CV$5=Data!$F$2,CV$5=Data!$G$2,(IF(COUNTIF(Data!$A$2:$A$939,CV$7),CV$7=(VLOOKUP(CV$7,Data!$A$2:$A$852,1,FALSE)),0))),"H",IF(AND(CV$7&gt;=$J69,CV$7&lt;=$K69),($D69*(1-$P69)/$N69),0))),IF(AND(CV$7&gt;=$J69,CV$7&lt;=$K69),(($D69-$O69)/$N69),0))))),(((IF(Data!$C$2&gt;0,(IF(OR(CV$5=Data!$F$2,CV$5=Data!$G$2,(IF(COUNTIF(Data!$A$2:$A$939,CV$7),CV$7=(VLOOKUP(CV$7,Data!$A$2:$A$852,1,FALSE)),0))),"H",IF(AND(CV$7&gt;=$J69,CV$7&lt;=$L69),($D69*$P69/$M69),0))),IF(AND(CV$7&gt;=$J69,CV$7&lt;=$L69),(($D69*$P69)/$M69),0))))))</f>
        <v>0</v>
      </c>
      <c r="CW70" s="37">
        <f>IF(CW$7&gt;$L69,(((IF(Data!$C$2&gt;0,(IF(OR(CW$5=Data!$F$2,CW$5=Data!$G$2,(IF(COUNTIF(Data!$A$2:$A$939,CW$7),CW$7=(VLOOKUP(CW$7,Data!$A$2:$A$852,1,FALSE)),0))),"H",IF(AND(CW$7&gt;=$J69,CW$7&lt;=$K69),($D69*(1-$P69)/$N69),0))),IF(AND(CW$7&gt;=$J69,CW$7&lt;=$K69),(($D69-$O69)/$N69),0))))),(((IF(Data!$C$2&gt;0,(IF(OR(CW$5=Data!$F$2,CW$5=Data!$G$2,(IF(COUNTIF(Data!$A$2:$A$939,CW$7),CW$7=(VLOOKUP(CW$7,Data!$A$2:$A$852,1,FALSE)),0))),"H",IF(AND(CW$7&gt;=$J69,CW$7&lt;=$L69),($D69*$P69/$M69),0))),IF(AND(CW$7&gt;=$J69,CW$7&lt;=$L69),(($D69*$P69)/$M69),0))))))</f>
        <v>0</v>
      </c>
      <c r="CX70" s="37" t="str">
        <f>IF(CX$7&gt;$L69,(((IF(Data!$C$2&gt;0,(IF(OR(CX$5=Data!$F$2,CX$5=Data!$G$2,(IF(COUNTIF(Data!$A$2:$A$939,CX$7),CX$7=(VLOOKUP(CX$7,Data!$A$2:$A$852,1,FALSE)),0))),"H",IF(AND(CX$7&gt;=$J69,CX$7&lt;=$K69),($D69*(1-$P69)/$N69),0))),IF(AND(CX$7&gt;=$J69,CX$7&lt;=$K69),(($D69-$O69)/$N69),0))))),(((IF(Data!$C$2&gt;0,(IF(OR(CX$5=Data!$F$2,CX$5=Data!$G$2,(IF(COUNTIF(Data!$A$2:$A$939,CX$7),CX$7=(VLOOKUP(CX$7,Data!$A$2:$A$852,1,FALSE)),0))),"H",IF(AND(CX$7&gt;=$J69,CX$7&lt;=$L69),($D69*$P69/$M69),0))),IF(AND(CX$7&gt;=$J69,CX$7&lt;=$L69),(($D69*$P69)/$M69),0))))))</f>
        <v>H</v>
      </c>
      <c r="CY70" s="37" t="str">
        <f>IF(CY$7&gt;$L69,(((IF(Data!$C$2&gt;0,(IF(OR(CY$5=Data!$F$2,CY$5=Data!$G$2,(IF(COUNTIF(Data!$A$2:$A$939,CY$7),CY$7=(VLOOKUP(CY$7,Data!$A$2:$A$852,1,FALSE)),0))),"H",IF(AND(CY$7&gt;=$J69,CY$7&lt;=$K69),($D69*(1-$P69)/$N69),0))),IF(AND(CY$7&gt;=$J69,CY$7&lt;=$K69),(($D69-$O69)/$N69),0))))),(((IF(Data!$C$2&gt;0,(IF(OR(CY$5=Data!$F$2,CY$5=Data!$G$2,(IF(COUNTIF(Data!$A$2:$A$939,CY$7),CY$7=(VLOOKUP(CY$7,Data!$A$2:$A$852,1,FALSE)),0))),"H",IF(AND(CY$7&gt;=$J69,CY$7&lt;=$L69),($D69*$P69/$M69),0))),IF(AND(CY$7&gt;=$J69,CY$7&lt;=$L69),(($D69*$P69)/$M69),0))))))</f>
        <v>H</v>
      </c>
      <c r="CZ70" s="37">
        <f>IF(CZ$7&gt;$L69,(((IF(Data!$C$2&gt;0,(IF(OR(CZ$5=Data!$F$2,CZ$5=Data!$G$2,(IF(COUNTIF(Data!$A$2:$A$939,CZ$7),CZ$7=(VLOOKUP(CZ$7,Data!$A$2:$A$852,1,FALSE)),0))),"H",IF(AND(CZ$7&gt;=$J69,CZ$7&lt;=$K69),($D69*(1-$P69)/$N69),0))),IF(AND(CZ$7&gt;=$J69,CZ$7&lt;=$K69),(($D69-$O69)/$N69),0))))),(((IF(Data!$C$2&gt;0,(IF(OR(CZ$5=Data!$F$2,CZ$5=Data!$G$2,(IF(COUNTIF(Data!$A$2:$A$939,CZ$7),CZ$7=(VLOOKUP(CZ$7,Data!$A$2:$A$852,1,FALSE)),0))),"H",IF(AND(CZ$7&gt;=$J69,CZ$7&lt;=$L69),($D69*$P69/$M69),0))),IF(AND(CZ$7&gt;=$J69,CZ$7&lt;=$L69),(($D69*$P69)/$M69),0))))))</f>
        <v>0</v>
      </c>
      <c r="DA70" s="37">
        <f>IF(DA$7&gt;$L69,(((IF(Data!$C$2&gt;0,(IF(OR(DA$5=Data!$F$2,DA$5=Data!$G$2,(IF(COUNTIF(Data!$A$2:$A$939,DA$7),DA$7=(VLOOKUP(DA$7,Data!$A$2:$A$852,1,FALSE)),0))),"H",IF(AND(DA$7&gt;=$J69,DA$7&lt;=$K69),($D69*(1-$P69)/$N69),0))),IF(AND(DA$7&gt;=$J69,DA$7&lt;=$K69),(($D69-$O69)/$N69),0))))),(((IF(Data!$C$2&gt;0,(IF(OR(DA$5=Data!$F$2,DA$5=Data!$G$2,(IF(COUNTIF(Data!$A$2:$A$939,DA$7),DA$7=(VLOOKUP(DA$7,Data!$A$2:$A$852,1,FALSE)),0))),"H",IF(AND(DA$7&gt;=$J69,DA$7&lt;=$L69),($D69*$P69/$M69),0))),IF(AND(DA$7&gt;=$J69,DA$7&lt;=$L69),(($D69*$P69)/$M69),0))))))</f>
        <v>0</v>
      </c>
      <c r="DB70" s="37">
        <f>IF(DB$7&gt;$L69,(((IF(Data!$C$2&gt;0,(IF(OR(DB$5=Data!$F$2,DB$5=Data!$G$2,(IF(COUNTIF(Data!$A$2:$A$939,DB$7),DB$7=(VLOOKUP(DB$7,Data!$A$2:$A$852,1,FALSE)),0))),"H",IF(AND(DB$7&gt;=$J69,DB$7&lt;=$K69),($D69*(1-$P69)/$N69),0))),IF(AND(DB$7&gt;=$J69,DB$7&lt;=$K69),(($D69-$O69)/$N69),0))))),(((IF(Data!$C$2&gt;0,(IF(OR(DB$5=Data!$F$2,DB$5=Data!$G$2,(IF(COUNTIF(Data!$A$2:$A$939,DB$7),DB$7=(VLOOKUP(DB$7,Data!$A$2:$A$852,1,FALSE)),0))),"H",IF(AND(DB$7&gt;=$J69,DB$7&lt;=$L69),($D69*$P69/$M69),0))),IF(AND(DB$7&gt;=$J69,DB$7&lt;=$L69),(($D69*$P69)/$M69),0))))))</f>
        <v>0</v>
      </c>
      <c r="DC70" s="37">
        <f>IF(DC$7&gt;$L69,(((IF(Data!$C$2&gt;0,(IF(OR(DC$5=Data!$F$2,DC$5=Data!$G$2,(IF(COUNTIF(Data!$A$2:$A$939,DC$7),DC$7=(VLOOKUP(DC$7,Data!$A$2:$A$852,1,FALSE)),0))),"H",IF(AND(DC$7&gt;=$J69,DC$7&lt;=$K69),($D69*(1-$P69)/$N69),0))),IF(AND(DC$7&gt;=$J69,DC$7&lt;=$K69),(($D69-$O69)/$N69),0))))),(((IF(Data!$C$2&gt;0,(IF(OR(DC$5=Data!$F$2,DC$5=Data!$G$2,(IF(COUNTIF(Data!$A$2:$A$939,DC$7),DC$7=(VLOOKUP(DC$7,Data!$A$2:$A$852,1,FALSE)),0))),"H",IF(AND(DC$7&gt;=$J69,DC$7&lt;=$L69),($D69*$P69/$M69),0))),IF(AND(DC$7&gt;=$J69,DC$7&lt;=$L69),(($D69*$P69)/$M69),0))))))</f>
        <v>0</v>
      </c>
      <c r="DD70" s="37">
        <f>IF(DD$7&gt;$L69,(((IF(Data!$C$2&gt;0,(IF(OR(DD$5=Data!$F$2,DD$5=Data!$G$2,(IF(COUNTIF(Data!$A$2:$A$939,DD$7),DD$7=(VLOOKUP(DD$7,Data!$A$2:$A$852,1,FALSE)),0))),"H",IF(AND(DD$7&gt;=$J69,DD$7&lt;=$K69),($D69*(1-$P69)/$N69),0))),IF(AND(DD$7&gt;=$J69,DD$7&lt;=$K69),(($D69-$O69)/$N69),0))))),(((IF(Data!$C$2&gt;0,(IF(OR(DD$5=Data!$F$2,DD$5=Data!$G$2,(IF(COUNTIF(Data!$A$2:$A$939,DD$7),DD$7=(VLOOKUP(DD$7,Data!$A$2:$A$852,1,FALSE)),0))),"H",IF(AND(DD$7&gt;=$J69,DD$7&lt;=$L69),($D69*$P69/$M69),0))),IF(AND(DD$7&gt;=$J69,DD$7&lt;=$L69),(($D69*$P69)/$M69),0))))))</f>
        <v>0</v>
      </c>
      <c r="DE70" s="37" t="str">
        <f>IF(DE$7&gt;$L69,(((IF(Data!$C$2&gt;0,(IF(OR(DE$5=Data!$F$2,DE$5=Data!$G$2,(IF(COUNTIF(Data!$A$2:$A$939,DE$7),DE$7=(VLOOKUP(DE$7,Data!$A$2:$A$852,1,FALSE)),0))),"H",IF(AND(DE$7&gt;=$J69,DE$7&lt;=$K69),($D69*(1-$P69)/$N69),0))),IF(AND(DE$7&gt;=$J69,DE$7&lt;=$K69),(($D69-$O69)/$N69),0))))),(((IF(Data!$C$2&gt;0,(IF(OR(DE$5=Data!$F$2,DE$5=Data!$G$2,(IF(COUNTIF(Data!$A$2:$A$939,DE$7),DE$7=(VLOOKUP(DE$7,Data!$A$2:$A$852,1,FALSE)),0))),"H",IF(AND(DE$7&gt;=$J69,DE$7&lt;=$L69),($D69*$P69/$M69),0))),IF(AND(DE$7&gt;=$J69,DE$7&lt;=$L69),(($D69*$P69)/$M69),0))))))</f>
        <v>H</v>
      </c>
      <c r="DF70" s="37" t="str">
        <f>IF(DF$7&gt;$L69,(((IF(Data!$C$2&gt;0,(IF(OR(DF$5=Data!$F$2,DF$5=Data!$G$2,(IF(COUNTIF(Data!$A$2:$A$939,DF$7),DF$7=(VLOOKUP(DF$7,Data!$A$2:$A$852,1,FALSE)),0))),"H",IF(AND(DF$7&gt;=$J69,DF$7&lt;=$K69),($D69*(1-$P69)/$N69),0))),IF(AND(DF$7&gt;=$J69,DF$7&lt;=$K69),(($D69-$O69)/$N69),0))))),(((IF(Data!$C$2&gt;0,(IF(OR(DF$5=Data!$F$2,DF$5=Data!$G$2,(IF(COUNTIF(Data!$A$2:$A$939,DF$7),DF$7=(VLOOKUP(DF$7,Data!$A$2:$A$852,1,FALSE)),0))),"H",IF(AND(DF$7&gt;=$J69,DF$7&lt;=$L69),($D69*$P69/$M69),0))),IF(AND(DF$7&gt;=$J69,DF$7&lt;=$L69),(($D69*$P69)/$M69),0))))))</f>
        <v>H</v>
      </c>
      <c r="DG70" s="37">
        <f>IF(DG$7&gt;$L69,(((IF(Data!$C$2&gt;0,(IF(OR(DG$5=Data!$F$2,DG$5=Data!$G$2,(IF(COUNTIF(Data!$A$2:$A$939,DG$7),DG$7=(VLOOKUP(DG$7,Data!$A$2:$A$852,1,FALSE)),0))),"H",IF(AND(DG$7&gt;=$J69,DG$7&lt;=$K69),($D69*(1-$P69)/$N69),0))),IF(AND(DG$7&gt;=$J69,DG$7&lt;=$K69),(($D69-$O69)/$N69),0))))),(((IF(Data!$C$2&gt;0,(IF(OR(DG$5=Data!$F$2,DG$5=Data!$G$2,(IF(COUNTIF(Data!$A$2:$A$939,DG$7),DG$7=(VLOOKUP(DG$7,Data!$A$2:$A$852,1,FALSE)),0))),"H",IF(AND(DG$7&gt;=$J69,DG$7&lt;=$L69),($D69*$P69/$M69),0))),IF(AND(DG$7&gt;=$J69,DG$7&lt;=$L69),(($D69*$P69)/$M69),0))))))</f>
        <v>0</v>
      </c>
      <c r="DH70" s="37">
        <f>IF(DH$7&gt;$L69,(((IF(Data!$C$2&gt;0,(IF(OR(DH$5=Data!$F$2,DH$5=Data!$G$2,(IF(COUNTIF(Data!$A$2:$A$939,DH$7),DH$7=(VLOOKUP(DH$7,Data!$A$2:$A$852,1,FALSE)),0))),"H",IF(AND(DH$7&gt;=$J69,DH$7&lt;=$K69),($D69*(1-$P69)/$N69),0))),IF(AND(DH$7&gt;=$J69,DH$7&lt;=$K69),(($D69-$O69)/$N69),0))))),(((IF(Data!$C$2&gt;0,(IF(OR(DH$5=Data!$F$2,DH$5=Data!$G$2,(IF(COUNTIF(Data!$A$2:$A$939,DH$7),DH$7=(VLOOKUP(DH$7,Data!$A$2:$A$852,1,FALSE)),0))),"H",IF(AND(DH$7&gt;=$J69,DH$7&lt;=$L69),($D69*$P69/$M69),0))),IF(AND(DH$7&gt;=$J69,DH$7&lt;=$L69),(($D69*$P69)/$M69),0))))))</f>
        <v>0</v>
      </c>
      <c r="DI70" s="37">
        <f>IF(DI$7&gt;$L69,(((IF(Data!$C$2&gt;0,(IF(OR(DI$5=Data!$F$2,DI$5=Data!$G$2,(IF(COUNTIF(Data!$A$2:$A$939,DI$7),DI$7=(VLOOKUP(DI$7,Data!$A$2:$A$852,1,FALSE)),0))),"H",IF(AND(DI$7&gt;=$J69,DI$7&lt;=$K69),($D69*(1-$P69)/$N69),0))),IF(AND(DI$7&gt;=$J69,DI$7&lt;=$K69),(($D69-$O69)/$N69),0))))),(((IF(Data!$C$2&gt;0,(IF(OR(DI$5=Data!$F$2,DI$5=Data!$G$2,(IF(COUNTIF(Data!$A$2:$A$939,DI$7),DI$7=(VLOOKUP(DI$7,Data!$A$2:$A$852,1,FALSE)),0))),"H",IF(AND(DI$7&gt;=$J69,DI$7&lt;=$L69),($D69*$P69/$M69),0))),IF(AND(DI$7&gt;=$J69,DI$7&lt;=$L69),(($D69*$P69)/$M69),0))))))</f>
        <v>0</v>
      </c>
      <c r="DJ70" s="37">
        <f>IF(DJ$7&gt;$L69,(((IF(Data!$C$2&gt;0,(IF(OR(DJ$5=Data!$F$2,DJ$5=Data!$G$2,(IF(COUNTIF(Data!$A$2:$A$939,DJ$7),DJ$7=(VLOOKUP(DJ$7,Data!$A$2:$A$852,1,FALSE)),0))),"H",IF(AND(DJ$7&gt;=$J69,DJ$7&lt;=$K69),($D69*(1-$P69)/$N69),0))),IF(AND(DJ$7&gt;=$J69,DJ$7&lt;=$K69),(($D69-$O69)/$N69),0))))),(((IF(Data!$C$2&gt;0,(IF(OR(DJ$5=Data!$F$2,DJ$5=Data!$G$2,(IF(COUNTIF(Data!$A$2:$A$939,DJ$7),DJ$7=(VLOOKUP(DJ$7,Data!$A$2:$A$852,1,FALSE)),0))),"H",IF(AND(DJ$7&gt;=$J69,DJ$7&lt;=$L69),($D69*$P69/$M69),0))),IF(AND(DJ$7&gt;=$J69,DJ$7&lt;=$L69),(($D69*$P69)/$M69),0))))))</f>
        <v>0</v>
      </c>
      <c r="DK70" s="37">
        <f>IF(DK$7&gt;$L69,(((IF(Data!$C$2&gt;0,(IF(OR(DK$5=Data!$F$2,DK$5=Data!$G$2,(IF(COUNTIF(Data!$A$2:$A$939,DK$7),DK$7=(VLOOKUP(DK$7,Data!$A$2:$A$852,1,FALSE)),0))),"H",IF(AND(DK$7&gt;=$J69,DK$7&lt;=$K69),($D69*(1-$P69)/$N69),0))),IF(AND(DK$7&gt;=$J69,DK$7&lt;=$K69),(($D69-$O69)/$N69),0))))),(((IF(Data!$C$2&gt;0,(IF(OR(DK$5=Data!$F$2,DK$5=Data!$G$2,(IF(COUNTIF(Data!$A$2:$A$939,DK$7),DK$7=(VLOOKUP(DK$7,Data!$A$2:$A$852,1,FALSE)),0))),"H",IF(AND(DK$7&gt;=$J69,DK$7&lt;=$L69),($D69*$P69/$M69),0))),IF(AND(DK$7&gt;=$J69,DK$7&lt;=$L69),(($D69*$P69)/$M69),0))))))</f>
        <v>0</v>
      </c>
      <c r="DL70" s="37" t="str">
        <f>IF(DL$7&gt;$L69,(((IF(Data!$C$2&gt;0,(IF(OR(DL$5=Data!$F$2,DL$5=Data!$G$2,(IF(COUNTIF(Data!$A$2:$A$939,DL$7),DL$7=(VLOOKUP(DL$7,Data!$A$2:$A$852,1,FALSE)),0))),"H",IF(AND(DL$7&gt;=$J69,DL$7&lt;=$K69),($D69*(1-$P69)/$N69),0))),IF(AND(DL$7&gt;=$J69,DL$7&lt;=$K69),(($D69-$O69)/$N69),0))))),(((IF(Data!$C$2&gt;0,(IF(OR(DL$5=Data!$F$2,DL$5=Data!$G$2,(IF(COUNTIF(Data!$A$2:$A$939,DL$7),DL$7=(VLOOKUP(DL$7,Data!$A$2:$A$852,1,FALSE)),0))),"H",IF(AND(DL$7&gt;=$J69,DL$7&lt;=$L69),($D69*$P69/$M69),0))),IF(AND(DL$7&gt;=$J69,DL$7&lt;=$L69),(($D69*$P69)/$M69),0))))))</f>
        <v>H</v>
      </c>
      <c r="DM70" s="37" t="str">
        <f>IF(DM$7&gt;$L69,(((IF(Data!$C$2&gt;0,(IF(OR(DM$5=Data!$F$2,DM$5=Data!$G$2,(IF(COUNTIF(Data!$A$2:$A$939,DM$7),DM$7=(VLOOKUP(DM$7,Data!$A$2:$A$852,1,FALSE)),0))),"H",IF(AND(DM$7&gt;=$J69,DM$7&lt;=$K69),($D69*(1-$P69)/$N69),0))),IF(AND(DM$7&gt;=$J69,DM$7&lt;=$K69),(($D69-$O69)/$N69),0))))),(((IF(Data!$C$2&gt;0,(IF(OR(DM$5=Data!$F$2,DM$5=Data!$G$2,(IF(COUNTIF(Data!$A$2:$A$939,DM$7),DM$7=(VLOOKUP(DM$7,Data!$A$2:$A$852,1,FALSE)),0))),"H",IF(AND(DM$7&gt;=$J69,DM$7&lt;=$L69),($D69*$P69/$M69),0))),IF(AND(DM$7&gt;=$J69,DM$7&lt;=$L69),(($D69*$P69)/$M69),0))))))</f>
        <v>H</v>
      </c>
      <c r="DN70" s="37">
        <f>IF(DN$7&gt;$L69,(((IF(Data!$C$2&gt;0,(IF(OR(DN$5=Data!$F$2,DN$5=Data!$G$2,(IF(COUNTIF(Data!$A$2:$A$939,DN$7),DN$7=(VLOOKUP(DN$7,Data!$A$2:$A$852,1,FALSE)),0))),"H",IF(AND(DN$7&gt;=$J69,DN$7&lt;=$K69),($D69*(1-$P69)/$N69),0))),IF(AND(DN$7&gt;=$J69,DN$7&lt;=$K69),(($D69-$O69)/$N69),0))))),(((IF(Data!$C$2&gt;0,(IF(OR(DN$5=Data!$F$2,DN$5=Data!$G$2,(IF(COUNTIF(Data!$A$2:$A$939,DN$7),DN$7=(VLOOKUP(DN$7,Data!$A$2:$A$852,1,FALSE)),0))),"H",IF(AND(DN$7&gt;=$J69,DN$7&lt;=$L69),($D69*$P69/$M69),0))),IF(AND(DN$7&gt;=$J69,DN$7&lt;=$L69),(($D69*$P69)/$M69),0))))))</f>
        <v>0</v>
      </c>
      <c r="DO70" s="37">
        <f>IF(DO$7&gt;$L69,(((IF(Data!$C$2&gt;0,(IF(OR(DO$5=Data!$F$2,DO$5=Data!$G$2,(IF(COUNTIF(Data!$A$2:$A$939,DO$7),DO$7=(VLOOKUP(DO$7,Data!$A$2:$A$852,1,FALSE)),0))),"H",IF(AND(DO$7&gt;=$J69,DO$7&lt;=$K69),($D69*(1-$P69)/$N69),0))),IF(AND(DO$7&gt;=$J69,DO$7&lt;=$K69),(($D69-$O69)/$N69),0))))),(((IF(Data!$C$2&gt;0,(IF(OR(DO$5=Data!$F$2,DO$5=Data!$G$2,(IF(COUNTIF(Data!$A$2:$A$939,DO$7),DO$7=(VLOOKUP(DO$7,Data!$A$2:$A$852,1,FALSE)),0))),"H",IF(AND(DO$7&gt;=$J69,DO$7&lt;=$L69),($D69*$P69/$M69),0))),IF(AND(DO$7&gt;=$J69,DO$7&lt;=$L69),(($D69*$P69)/$M69),0))))))</f>
        <v>0</v>
      </c>
      <c r="DP70" s="37">
        <f>IF(DP$7&gt;$L69,(((IF(Data!$C$2&gt;0,(IF(OR(DP$5=Data!$F$2,DP$5=Data!$G$2,(IF(COUNTIF(Data!$A$2:$A$939,DP$7),DP$7=(VLOOKUP(DP$7,Data!$A$2:$A$852,1,FALSE)),0))),"H",IF(AND(DP$7&gt;=$J69,DP$7&lt;=$K69),($D69*(1-$P69)/$N69),0))),IF(AND(DP$7&gt;=$J69,DP$7&lt;=$K69),(($D69-$O69)/$N69),0))))),(((IF(Data!$C$2&gt;0,(IF(OR(DP$5=Data!$F$2,DP$5=Data!$G$2,(IF(COUNTIF(Data!$A$2:$A$939,DP$7),DP$7=(VLOOKUP(DP$7,Data!$A$2:$A$852,1,FALSE)),0))),"H",IF(AND(DP$7&gt;=$J69,DP$7&lt;=$L69),($D69*$P69/$M69),0))),IF(AND(DP$7&gt;=$J69,DP$7&lt;=$L69),(($D69*$P69)/$M69),0))))))</f>
        <v>0</v>
      </c>
      <c r="DQ70" s="37">
        <f>IF(DQ$7&gt;$L69,(((IF(Data!$C$2&gt;0,(IF(OR(DQ$5=Data!$F$2,DQ$5=Data!$G$2,(IF(COUNTIF(Data!$A$2:$A$939,DQ$7),DQ$7=(VLOOKUP(DQ$7,Data!$A$2:$A$852,1,FALSE)),0))),"H",IF(AND(DQ$7&gt;=$J69,DQ$7&lt;=$K69),($D69*(1-$P69)/$N69),0))),IF(AND(DQ$7&gt;=$J69,DQ$7&lt;=$K69),(($D69-$O69)/$N69),0))))),(((IF(Data!$C$2&gt;0,(IF(OR(DQ$5=Data!$F$2,DQ$5=Data!$G$2,(IF(COUNTIF(Data!$A$2:$A$939,DQ$7),DQ$7=(VLOOKUP(DQ$7,Data!$A$2:$A$852,1,FALSE)),0))),"H",IF(AND(DQ$7&gt;=$J69,DQ$7&lt;=$L69),($D69*$P69/$M69),0))),IF(AND(DQ$7&gt;=$J69,DQ$7&lt;=$L69),(($D69*$P69)/$M69),0))))))</f>
        <v>0</v>
      </c>
      <c r="DR70" s="37">
        <f>IF(DR$7&gt;$L69,(((IF(Data!$C$2&gt;0,(IF(OR(DR$5=Data!$F$2,DR$5=Data!$G$2,(IF(COUNTIF(Data!$A$2:$A$939,DR$7),DR$7=(VLOOKUP(DR$7,Data!$A$2:$A$852,1,FALSE)),0))),"H",IF(AND(DR$7&gt;=$J69,DR$7&lt;=$K69),($D69*(1-$P69)/$N69),0))),IF(AND(DR$7&gt;=$J69,DR$7&lt;=$K69),(($D69-$O69)/$N69),0))))),(((IF(Data!$C$2&gt;0,(IF(OR(DR$5=Data!$F$2,DR$5=Data!$G$2,(IF(COUNTIF(Data!$A$2:$A$939,DR$7),DR$7=(VLOOKUP(DR$7,Data!$A$2:$A$852,1,FALSE)),0))),"H",IF(AND(DR$7&gt;=$J69,DR$7&lt;=$L69),($D69*$P69/$M69),0))),IF(AND(DR$7&gt;=$J69,DR$7&lt;=$L69),(($D69*$P69)/$M69),0))))))</f>
        <v>0</v>
      </c>
      <c r="DS70" s="37" t="str">
        <f>IF(DS$7&gt;$L69,(((IF(Data!$C$2&gt;0,(IF(OR(DS$5=Data!$F$2,DS$5=Data!$G$2,(IF(COUNTIF(Data!$A$2:$A$939,DS$7),DS$7=(VLOOKUP(DS$7,Data!$A$2:$A$852,1,FALSE)),0))),"H",IF(AND(DS$7&gt;=$J69,DS$7&lt;=$K69),($D69*(1-$P69)/$N69),0))),IF(AND(DS$7&gt;=$J69,DS$7&lt;=$K69),(($D69-$O69)/$N69),0))))),(((IF(Data!$C$2&gt;0,(IF(OR(DS$5=Data!$F$2,DS$5=Data!$G$2,(IF(COUNTIF(Data!$A$2:$A$939,DS$7),DS$7=(VLOOKUP(DS$7,Data!$A$2:$A$852,1,FALSE)),0))),"H",IF(AND(DS$7&gt;=$J69,DS$7&lt;=$L69),($D69*$P69/$M69),0))),IF(AND(DS$7&gt;=$J69,DS$7&lt;=$L69),(($D69*$P69)/$M69),0))))))</f>
        <v>H</v>
      </c>
      <c r="DT70" s="37" t="str">
        <f>IF(DT$7&gt;$L69,(((IF(Data!$C$2&gt;0,(IF(OR(DT$5=Data!$F$2,DT$5=Data!$G$2,(IF(COUNTIF(Data!$A$2:$A$939,DT$7),DT$7=(VLOOKUP(DT$7,Data!$A$2:$A$852,1,FALSE)),0))),"H",IF(AND(DT$7&gt;=$J69,DT$7&lt;=$K69),($D69*(1-$P69)/$N69),0))),IF(AND(DT$7&gt;=$J69,DT$7&lt;=$K69),(($D69-$O69)/$N69),0))))),(((IF(Data!$C$2&gt;0,(IF(OR(DT$5=Data!$F$2,DT$5=Data!$G$2,(IF(COUNTIF(Data!$A$2:$A$939,DT$7),DT$7=(VLOOKUP(DT$7,Data!$A$2:$A$852,1,FALSE)),0))),"H",IF(AND(DT$7&gt;=$J69,DT$7&lt;=$L69),($D69*$P69/$M69),0))),IF(AND(DT$7&gt;=$J69,DT$7&lt;=$L69),(($D69*$P69)/$M69),0))))))</f>
        <v>H</v>
      </c>
      <c r="DU70" s="37">
        <f>IF(DU$7&gt;$L69,(((IF(Data!$C$2&gt;0,(IF(OR(DU$5=Data!$F$2,DU$5=Data!$G$2,(IF(COUNTIF(Data!$A$2:$A$939,DU$7),DU$7=(VLOOKUP(DU$7,Data!$A$2:$A$852,1,FALSE)),0))),"H",IF(AND(DU$7&gt;=$J69,DU$7&lt;=$K69),($D69*(1-$P69)/$N69),0))),IF(AND(DU$7&gt;=$J69,DU$7&lt;=$K69),(($D69-$O69)/$N69),0))))),(((IF(Data!$C$2&gt;0,(IF(OR(DU$5=Data!$F$2,DU$5=Data!$G$2,(IF(COUNTIF(Data!$A$2:$A$939,DU$7),DU$7=(VLOOKUP(DU$7,Data!$A$2:$A$852,1,FALSE)),0))),"H",IF(AND(DU$7&gt;=$J69,DU$7&lt;=$L69),($D69*$P69/$M69),0))),IF(AND(DU$7&gt;=$J69,DU$7&lt;=$L69),(($D69*$P69)/$M69),0))))))</f>
        <v>0</v>
      </c>
      <c r="DV70" s="37">
        <f>IF(DV$7&gt;$L69,(((IF(Data!$C$2&gt;0,(IF(OR(DV$5=Data!$F$2,DV$5=Data!$G$2,(IF(COUNTIF(Data!$A$2:$A$939,DV$7),DV$7=(VLOOKUP(DV$7,Data!$A$2:$A$852,1,FALSE)),0))),"H",IF(AND(DV$7&gt;=$J69,DV$7&lt;=$K69),($D69*(1-$P69)/$N69),0))),IF(AND(DV$7&gt;=$J69,DV$7&lt;=$K69),(($D69-$O69)/$N69),0))))),(((IF(Data!$C$2&gt;0,(IF(OR(DV$5=Data!$F$2,DV$5=Data!$G$2,(IF(COUNTIF(Data!$A$2:$A$939,DV$7),DV$7=(VLOOKUP(DV$7,Data!$A$2:$A$852,1,FALSE)),0))),"H",IF(AND(DV$7&gt;=$J69,DV$7&lt;=$L69),($D69*$P69/$M69),0))),IF(AND(DV$7&gt;=$J69,DV$7&lt;=$L69),(($D69*$P69)/$M69),0))))))</f>
        <v>0</v>
      </c>
      <c r="DW70" s="37">
        <f>IF(DW$7&gt;$L69,(((IF(Data!$C$2&gt;0,(IF(OR(DW$5=Data!$F$2,DW$5=Data!$G$2,(IF(COUNTIF(Data!$A$2:$A$939,DW$7),DW$7=(VLOOKUP(DW$7,Data!$A$2:$A$852,1,FALSE)),0))),"H",IF(AND(DW$7&gt;=$J69,DW$7&lt;=$K69),($D69*(1-$P69)/$N69),0))),IF(AND(DW$7&gt;=$J69,DW$7&lt;=$K69),(($D69-$O69)/$N69),0))))),(((IF(Data!$C$2&gt;0,(IF(OR(DW$5=Data!$F$2,DW$5=Data!$G$2,(IF(COUNTIF(Data!$A$2:$A$939,DW$7),DW$7=(VLOOKUP(DW$7,Data!$A$2:$A$852,1,FALSE)),0))),"H",IF(AND(DW$7&gt;=$J69,DW$7&lt;=$L69),($D69*$P69/$M69),0))),IF(AND(DW$7&gt;=$J69,DW$7&lt;=$L69),(($D69*$P69)/$M69),0))))))</f>
        <v>0</v>
      </c>
      <c r="DX70" s="37">
        <f>IF(DX$7&gt;$L69,(((IF(Data!$C$2&gt;0,(IF(OR(DX$5=Data!$F$2,DX$5=Data!$G$2,(IF(COUNTIF(Data!$A$2:$A$939,DX$7),DX$7=(VLOOKUP(DX$7,Data!$A$2:$A$852,1,FALSE)),0))),"H",IF(AND(DX$7&gt;=$J69,DX$7&lt;=$K69),($D69*(1-$P69)/$N69),0))),IF(AND(DX$7&gt;=$J69,DX$7&lt;=$K69),(($D69-$O69)/$N69),0))))),(((IF(Data!$C$2&gt;0,(IF(OR(DX$5=Data!$F$2,DX$5=Data!$G$2,(IF(COUNTIF(Data!$A$2:$A$939,DX$7),DX$7=(VLOOKUP(DX$7,Data!$A$2:$A$852,1,FALSE)),0))),"H",IF(AND(DX$7&gt;=$J69,DX$7&lt;=$L69),($D69*$P69/$M69),0))),IF(AND(DX$7&gt;=$J69,DX$7&lt;=$L69),(($D69*$P69)/$M69),0))))))</f>
        <v>0</v>
      </c>
      <c r="DY70" s="37">
        <f>IF(DY$7&gt;$L69,(((IF(Data!$C$2&gt;0,(IF(OR(DY$5=Data!$F$2,DY$5=Data!$G$2,(IF(COUNTIF(Data!$A$2:$A$939,DY$7),DY$7=(VLOOKUP(DY$7,Data!$A$2:$A$852,1,FALSE)),0))),"H",IF(AND(DY$7&gt;=$J69,DY$7&lt;=$K69),($D69*(1-$P69)/$N69),0))),IF(AND(DY$7&gt;=$J69,DY$7&lt;=$K69),(($D69-$O69)/$N69),0))))),(((IF(Data!$C$2&gt;0,(IF(OR(DY$5=Data!$F$2,DY$5=Data!$G$2,(IF(COUNTIF(Data!$A$2:$A$939,DY$7),DY$7=(VLOOKUP(DY$7,Data!$A$2:$A$852,1,FALSE)),0))),"H",IF(AND(DY$7&gt;=$J69,DY$7&lt;=$L69),($D69*$P69/$M69),0))),IF(AND(DY$7&gt;=$J69,DY$7&lt;=$L69),(($D69*$P69)/$M69),0))))))</f>
        <v>0</v>
      </c>
      <c r="DZ70" s="37" t="str">
        <f>IF(DZ$7&gt;$L69,(((IF(Data!$C$2&gt;0,(IF(OR(DZ$5=Data!$F$2,DZ$5=Data!$G$2,(IF(COUNTIF(Data!$A$2:$A$939,DZ$7),DZ$7=(VLOOKUP(DZ$7,Data!$A$2:$A$852,1,FALSE)),0))),"H",IF(AND(DZ$7&gt;=$J69,DZ$7&lt;=$K69),($D69*(1-$P69)/$N69),0))),IF(AND(DZ$7&gt;=$J69,DZ$7&lt;=$K69),(($D69-$O69)/$N69),0))))),(((IF(Data!$C$2&gt;0,(IF(OR(DZ$5=Data!$F$2,DZ$5=Data!$G$2,(IF(COUNTIF(Data!$A$2:$A$939,DZ$7),DZ$7=(VLOOKUP(DZ$7,Data!$A$2:$A$852,1,FALSE)),0))),"H",IF(AND(DZ$7&gt;=$J69,DZ$7&lt;=$L69),($D69*$P69/$M69),0))),IF(AND(DZ$7&gt;=$J69,DZ$7&lt;=$L69),(($D69*$P69)/$M69),0))))))</f>
        <v>H</v>
      </c>
      <c r="EA70" s="37" t="str">
        <f>IF(EA$7&gt;$L69,(((IF(Data!$C$2&gt;0,(IF(OR(EA$5=Data!$F$2,EA$5=Data!$G$2,(IF(COUNTIF(Data!$A$2:$A$939,EA$7),EA$7=(VLOOKUP(EA$7,Data!$A$2:$A$852,1,FALSE)),0))),"H",IF(AND(EA$7&gt;=$J69,EA$7&lt;=$K69),($D69*(1-$P69)/$N69),0))),IF(AND(EA$7&gt;=$J69,EA$7&lt;=$K69),(($D69-$O69)/$N69),0))))),(((IF(Data!$C$2&gt;0,(IF(OR(EA$5=Data!$F$2,EA$5=Data!$G$2,(IF(COUNTIF(Data!$A$2:$A$939,EA$7),EA$7=(VLOOKUP(EA$7,Data!$A$2:$A$852,1,FALSE)),0))),"H",IF(AND(EA$7&gt;=$J69,EA$7&lt;=$L69),($D69*$P69/$M69),0))),IF(AND(EA$7&gt;=$J69,EA$7&lt;=$L69),(($D69*$P69)/$M69),0))))))</f>
        <v>H</v>
      </c>
      <c r="EB70" s="37">
        <f>IF(EB$7&gt;$L69,(((IF(Data!$C$2&gt;0,(IF(OR(EB$5=Data!$F$2,EB$5=Data!$G$2,(IF(COUNTIF(Data!$A$2:$A$939,EB$7),EB$7=(VLOOKUP(EB$7,Data!$A$2:$A$852,1,FALSE)),0))),"H",IF(AND(EB$7&gt;=$J69,EB$7&lt;=$K69),($D69*(1-$P69)/$N69),0))),IF(AND(EB$7&gt;=$J69,EB$7&lt;=$K69),(($D69-$O69)/$N69),0))))),(((IF(Data!$C$2&gt;0,(IF(OR(EB$5=Data!$F$2,EB$5=Data!$G$2,(IF(COUNTIF(Data!$A$2:$A$939,EB$7),EB$7=(VLOOKUP(EB$7,Data!$A$2:$A$852,1,FALSE)),0))),"H",IF(AND(EB$7&gt;=$J69,EB$7&lt;=$L69),($D69*$P69/$M69),0))),IF(AND(EB$7&gt;=$J69,EB$7&lt;=$L69),(($D69*$P69)/$M69),0))))))</f>
        <v>0</v>
      </c>
      <c r="EC70" s="37">
        <f>IF(EC$7&gt;$L69,(((IF(Data!$C$2&gt;0,(IF(OR(EC$5=Data!$F$2,EC$5=Data!$G$2,(IF(COUNTIF(Data!$A$2:$A$939,EC$7),EC$7=(VLOOKUP(EC$7,Data!$A$2:$A$852,1,FALSE)),0))),"H",IF(AND(EC$7&gt;=$J69,EC$7&lt;=$K69),($D69*(1-$P69)/$N69),0))),IF(AND(EC$7&gt;=$J69,EC$7&lt;=$K69),(($D69-$O69)/$N69),0))))),(((IF(Data!$C$2&gt;0,(IF(OR(EC$5=Data!$F$2,EC$5=Data!$G$2,(IF(COUNTIF(Data!$A$2:$A$939,EC$7),EC$7=(VLOOKUP(EC$7,Data!$A$2:$A$852,1,FALSE)),0))),"H",IF(AND(EC$7&gt;=$J69,EC$7&lt;=$L69),($D69*$P69/$M69),0))),IF(AND(EC$7&gt;=$J69,EC$7&lt;=$L69),(($D69*$P69)/$M69),0))))))</f>
        <v>0</v>
      </c>
      <c r="ED70" s="37">
        <f>IF(ED$7&gt;$L69,(((IF(Data!$C$2&gt;0,(IF(OR(ED$5=Data!$F$2,ED$5=Data!$G$2,(IF(COUNTIF(Data!$A$2:$A$939,ED$7),ED$7=(VLOOKUP(ED$7,Data!$A$2:$A$852,1,FALSE)),0))),"H",IF(AND(ED$7&gt;=$J69,ED$7&lt;=$K69),($D69*(1-$P69)/$N69),0))),IF(AND(ED$7&gt;=$J69,ED$7&lt;=$K69),(($D69-$O69)/$N69),0))))),(((IF(Data!$C$2&gt;0,(IF(OR(ED$5=Data!$F$2,ED$5=Data!$G$2,(IF(COUNTIF(Data!$A$2:$A$939,ED$7),ED$7=(VLOOKUP(ED$7,Data!$A$2:$A$852,1,FALSE)),0))),"H",IF(AND(ED$7&gt;=$J69,ED$7&lt;=$L69),($D69*$P69/$M69),0))),IF(AND(ED$7&gt;=$J69,ED$7&lt;=$L69),(($D69*$P69)/$M69),0))))))</f>
        <v>0</v>
      </c>
      <c r="EE70" s="37">
        <f>IF(EE$7&gt;$L69,(((IF(Data!$C$2&gt;0,(IF(OR(EE$5=Data!$F$2,EE$5=Data!$G$2,(IF(COUNTIF(Data!$A$2:$A$939,EE$7),EE$7=(VLOOKUP(EE$7,Data!$A$2:$A$852,1,FALSE)),0))),"H",IF(AND(EE$7&gt;=$J69,EE$7&lt;=$K69),($D69*(1-$P69)/$N69),0))),IF(AND(EE$7&gt;=$J69,EE$7&lt;=$K69),(($D69-$O69)/$N69),0))))),(((IF(Data!$C$2&gt;0,(IF(OR(EE$5=Data!$F$2,EE$5=Data!$G$2,(IF(COUNTIF(Data!$A$2:$A$939,EE$7),EE$7=(VLOOKUP(EE$7,Data!$A$2:$A$852,1,FALSE)),0))),"H",IF(AND(EE$7&gt;=$J69,EE$7&lt;=$L69),($D69*$P69/$M69),0))),IF(AND(EE$7&gt;=$J69,EE$7&lt;=$L69),(($D69*$P69)/$M69),0))))))</f>
        <v>0</v>
      </c>
      <c r="EF70" s="37">
        <f>IF(EF$7&gt;$L69,(((IF(Data!$C$2&gt;0,(IF(OR(EF$5=Data!$F$2,EF$5=Data!$G$2,(IF(COUNTIF(Data!$A$2:$A$939,EF$7),EF$7=(VLOOKUP(EF$7,Data!$A$2:$A$852,1,FALSE)),0))),"H",IF(AND(EF$7&gt;=$J69,EF$7&lt;=$K69),($D69*(1-$P69)/$N69),0))),IF(AND(EF$7&gt;=$J69,EF$7&lt;=$K69),(($D69-$O69)/$N69),0))))),(((IF(Data!$C$2&gt;0,(IF(OR(EF$5=Data!$F$2,EF$5=Data!$G$2,(IF(COUNTIF(Data!$A$2:$A$939,EF$7),EF$7=(VLOOKUP(EF$7,Data!$A$2:$A$852,1,FALSE)),0))),"H",IF(AND(EF$7&gt;=$J69,EF$7&lt;=$L69),($D69*$P69/$M69),0))),IF(AND(EF$7&gt;=$J69,EF$7&lt;=$L69),(($D69*$P69)/$M69),0))))))</f>
        <v>0</v>
      </c>
      <c r="EG70" s="37" t="str">
        <f>IF(EG$7&gt;$L69,(((IF(Data!$C$2&gt;0,(IF(OR(EG$5=Data!$F$2,EG$5=Data!$G$2,(IF(COUNTIF(Data!$A$2:$A$939,EG$7),EG$7=(VLOOKUP(EG$7,Data!$A$2:$A$852,1,FALSE)),0))),"H",IF(AND(EG$7&gt;=$J69,EG$7&lt;=$K69),($D69*(1-$P69)/$N69),0))),IF(AND(EG$7&gt;=$J69,EG$7&lt;=$K69),(($D69-$O69)/$N69),0))))),(((IF(Data!$C$2&gt;0,(IF(OR(EG$5=Data!$F$2,EG$5=Data!$G$2,(IF(COUNTIF(Data!$A$2:$A$939,EG$7),EG$7=(VLOOKUP(EG$7,Data!$A$2:$A$852,1,FALSE)),0))),"H",IF(AND(EG$7&gt;=$J69,EG$7&lt;=$L69),($D69*$P69/$M69),0))),IF(AND(EG$7&gt;=$J69,EG$7&lt;=$L69),(($D69*$P69)/$M69),0))))))</f>
        <v>H</v>
      </c>
      <c r="EH70" s="37" t="str">
        <f>IF(EH$7&gt;$L69,(((IF(Data!$C$2&gt;0,(IF(OR(EH$5=Data!$F$2,EH$5=Data!$G$2,(IF(COUNTIF(Data!$A$2:$A$939,EH$7),EH$7=(VLOOKUP(EH$7,Data!$A$2:$A$852,1,FALSE)),0))),"H",IF(AND(EH$7&gt;=$J69,EH$7&lt;=$K69),($D69*(1-$P69)/$N69),0))),IF(AND(EH$7&gt;=$J69,EH$7&lt;=$K69),(($D69-$O69)/$N69),0))))),(((IF(Data!$C$2&gt;0,(IF(OR(EH$5=Data!$F$2,EH$5=Data!$G$2,(IF(COUNTIF(Data!$A$2:$A$939,EH$7),EH$7=(VLOOKUP(EH$7,Data!$A$2:$A$852,1,FALSE)),0))),"H",IF(AND(EH$7&gt;=$J69,EH$7&lt;=$L69),($D69*$P69/$M69),0))),IF(AND(EH$7&gt;=$J69,EH$7&lt;=$L69),(($D69*$P69)/$M69),0))))))</f>
        <v>H</v>
      </c>
      <c r="EI70" s="37">
        <f>IF(EI$7&gt;$L69,(((IF(Data!$C$2&gt;0,(IF(OR(EI$5=Data!$F$2,EI$5=Data!$G$2,(IF(COUNTIF(Data!$A$2:$A$939,EI$7),EI$7=(VLOOKUP(EI$7,Data!$A$2:$A$852,1,FALSE)),0))),"H",IF(AND(EI$7&gt;=$J69,EI$7&lt;=$K69),($D69*(1-$P69)/$N69),0))),IF(AND(EI$7&gt;=$J69,EI$7&lt;=$K69),(($D69-$O69)/$N69),0))))),(((IF(Data!$C$2&gt;0,(IF(OR(EI$5=Data!$F$2,EI$5=Data!$G$2,(IF(COUNTIF(Data!$A$2:$A$939,EI$7),EI$7=(VLOOKUP(EI$7,Data!$A$2:$A$852,1,FALSE)),0))),"H",IF(AND(EI$7&gt;=$J69,EI$7&lt;=$L69),($D69*$P69/$M69),0))),IF(AND(EI$7&gt;=$J69,EI$7&lt;=$L69),(($D69*$P69)/$M69),0))))))</f>
        <v>0</v>
      </c>
      <c r="EJ70" s="37">
        <f>IF(EJ$7&gt;$L69,(((IF(Data!$C$2&gt;0,(IF(OR(EJ$5=Data!$F$2,EJ$5=Data!$G$2,(IF(COUNTIF(Data!$A$2:$A$939,EJ$7),EJ$7=(VLOOKUP(EJ$7,Data!$A$2:$A$852,1,FALSE)),0))),"H",IF(AND(EJ$7&gt;=$J69,EJ$7&lt;=$K69),($D69*(1-$P69)/$N69),0))),IF(AND(EJ$7&gt;=$J69,EJ$7&lt;=$K69),(($D69-$O69)/$N69),0))))),(((IF(Data!$C$2&gt;0,(IF(OR(EJ$5=Data!$F$2,EJ$5=Data!$G$2,(IF(COUNTIF(Data!$A$2:$A$939,EJ$7),EJ$7=(VLOOKUP(EJ$7,Data!$A$2:$A$852,1,FALSE)),0))),"H",IF(AND(EJ$7&gt;=$J69,EJ$7&lt;=$L69),($D69*$P69/$M69),0))),IF(AND(EJ$7&gt;=$J69,EJ$7&lt;=$L69),(($D69*$P69)/$M69),0))))))</f>
        <v>0</v>
      </c>
      <c r="EK70" s="37">
        <f>IF(EK$7&gt;$L69,(((IF(Data!$C$2&gt;0,(IF(OR(EK$5=Data!$F$2,EK$5=Data!$G$2,(IF(COUNTIF(Data!$A$2:$A$939,EK$7),EK$7=(VLOOKUP(EK$7,Data!$A$2:$A$852,1,FALSE)),0))),"H",IF(AND(EK$7&gt;=$J69,EK$7&lt;=$K69),($D69*(1-$P69)/$N69),0))),IF(AND(EK$7&gt;=$J69,EK$7&lt;=$K69),(($D69-$O69)/$N69),0))))),(((IF(Data!$C$2&gt;0,(IF(OR(EK$5=Data!$F$2,EK$5=Data!$G$2,(IF(COUNTIF(Data!$A$2:$A$939,EK$7),EK$7=(VLOOKUP(EK$7,Data!$A$2:$A$852,1,FALSE)),0))),"H",IF(AND(EK$7&gt;=$J69,EK$7&lt;=$L69),($D69*$P69/$M69),0))),IF(AND(EK$7&gt;=$J69,EK$7&lt;=$L69),(($D69*$P69)/$M69),0))))))</f>
        <v>0</v>
      </c>
      <c r="EL70" s="37">
        <f>IF(EL$7&gt;$L69,(((IF(Data!$C$2&gt;0,(IF(OR(EL$5=Data!$F$2,EL$5=Data!$G$2,(IF(COUNTIF(Data!$A$2:$A$939,EL$7),EL$7=(VLOOKUP(EL$7,Data!$A$2:$A$852,1,FALSE)),0))),"H",IF(AND(EL$7&gt;=$J69,EL$7&lt;=$K69),($D69*(1-$P69)/$N69),0))),IF(AND(EL$7&gt;=$J69,EL$7&lt;=$K69),(($D69-$O69)/$N69),0))))),(((IF(Data!$C$2&gt;0,(IF(OR(EL$5=Data!$F$2,EL$5=Data!$G$2,(IF(COUNTIF(Data!$A$2:$A$939,EL$7),EL$7=(VLOOKUP(EL$7,Data!$A$2:$A$852,1,FALSE)),0))),"H",IF(AND(EL$7&gt;=$J69,EL$7&lt;=$L69),($D69*$P69/$M69),0))),IF(AND(EL$7&gt;=$J69,EL$7&lt;=$L69),(($D69*$P69)/$M69),0))))))</f>
        <v>0</v>
      </c>
      <c r="EM70" s="37">
        <f>IF(EM$7&gt;$L69,(((IF(Data!$C$2&gt;0,(IF(OR(EM$5=Data!$F$2,EM$5=Data!$G$2,(IF(COUNTIF(Data!$A$2:$A$939,EM$7),EM$7=(VLOOKUP(EM$7,Data!$A$2:$A$852,1,FALSE)),0))),"H",IF(AND(EM$7&gt;=$J69,EM$7&lt;=$K69),($D69*(1-$P69)/$N69),0))),IF(AND(EM$7&gt;=$J69,EM$7&lt;=$K69),(($D69-$O69)/$N69),0))))),(((IF(Data!$C$2&gt;0,(IF(OR(EM$5=Data!$F$2,EM$5=Data!$G$2,(IF(COUNTIF(Data!$A$2:$A$939,EM$7),EM$7=(VLOOKUP(EM$7,Data!$A$2:$A$852,1,FALSE)),0))),"H",IF(AND(EM$7&gt;=$J69,EM$7&lt;=$L69),($D69*$P69/$M69),0))),IF(AND(EM$7&gt;=$J69,EM$7&lt;=$L69),(($D69*$P69)/$M69),0))))))</f>
        <v>0</v>
      </c>
      <c r="EN70" s="37" t="str">
        <f>IF(EN$7&gt;$L69,(((IF(Data!$C$2&gt;0,(IF(OR(EN$5=Data!$F$2,EN$5=Data!$G$2,(IF(COUNTIF(Data!$A$2:$A$939,EN$7),EN$7=(VLOOKUP(EN$7,Data!$A$2:$A$852,1,FALSE)),0))),"H",IF(AND(EN$7&gt;=$J69,EN$7&lt;=$K69),($D69*(1-$P69)/$N69),0))),IF(AND(EN$7&gt;=$J69,EN$7&lt;=$K69),(($D69-$O69)/$N69),0))))),(((IF(Data!$C$2&gt;0,(IF(OR(EN$5=Data!$F$2,EN$5=Data!$G$2,(IF(COUNTIF(Data!$A$2:$A$939,EN$7),EN$7=(VLOOKUP(EN$7,Data!$A$2:$A$852,1,FALSE)),0))),"H",IF(AND(EN$7&gt;=$J69,EN$7&lt;=$L69),($D69*$P69/$M69),0))),IF(AND(EN$7&gt;=$J69,EN$7&lt;=$L69),(($D69*$P69)/$M69),0))))))</f>
        <v>H</v>
      </c>
      <c r="EO70" s="38" t="str">
        <f>IF(EO$7&gt;$L69,(((IF(Data!$C$2&gt;0,(IF(OR(EO$5=Data!$F$2,EO$5=Data!$G$2,(IF(COUNTIF(Data!$A$2:$A$939,EO$7),EO$7=(VLOOKUP(EO$7,Data!$A$2:$A$852,1,FALSE)),0))),"H",IF(AND(EO$7&gt;=$J69,EO$7&lt;=$K69),($D69*(1-$P69)/$N69),0))),IF(AND(EO$7&gt;=$J69,EO$7&lt;=$K69),(($D69-$O69)/$N69),0))))),(((IF(Data!$C$2&gt;0,(IF(OR(EO$5=Data!$F$2,EO$5=Data!$G$2,(IF(COUNTIF(Data!$A$2:$A$939,EO$7),EO$7=(VLOOKUP(EO$7,Data!$A$2:$A$852,1,FALSE)),0))),"H",IF(AND(EO$7&gt;=$J69,EO$7&lt;=$L69),($D69*$P69/$M69),0))),IF(AND(EO$7&gt;=$J69,EO$7&lt;=$L69),(($D69*$P69)/$M69),0))))))</f>
        <v>H</v>
      </c>
      <c r="EP70" s="8" t="s">
        <v>48</v>
      </c>
      <c r="EQ70" s="18">
        <f>SUM(T70:EO70)-D69</f>
        <v>0</v>
      </c>
    </row>
    <row r="71" spans="1:147" ht="30" customHeight="1" thickTop="1">
      <c r="A71" s="370"/>
      <c r="B71" s="368"/>
      <c r="C71" s="368"/>
      <c r="D71" s="346"/>
      <c r="E71" s="350"/>
      <c r="F71" s="350"/>
      <c r="G71" s="348">
        <f>IF(F71&gt;0,(IF(E71&gt;0,IF(Data!$C$2&gt;0,((NETWORKDAYS.INTL(E71,F71,Data!$C$2,Data!$A$2:$A$1242))),((F71-E71)+1)),0)),0)</f>
        <v>0</v>
      </c>
      <c r="H71" s="346">
        <f>I71*D71</f>
        <v>0</v>
      </c>
      <c r="I71" s="362">
        <f>IF(G71&gt;0,((IF(AND(E71&lt;=$EJ$3,F71&gt;=$EJ$3),(IF(Data!$C$2&gt;0,NETWORKDAYS.INTL(E71,$EJ$3,Data!$C$2,Data!$A$2:$A$1231),$EJ$3-E71)),IF(F71&lt;=$EJ$3,G71,0)))/G71),0)</f>
        <v>0</v>
      </c>
      <c r="J71" s="350"/>
      <c r="K71" s="350">
        <f>IF(AND(P71&lt;1,P71&gt;0,J71&gt;0),ROUND((((1-P71)*(F71-E71)+$EJ$3)),0),0)</f>
        <v>0</v>
      </c>
      <c r="L71" s="350">
        <f>IF(K71&gt;=$EJ$3,$EJ$3,K71)</f>
        <v>0</v>
      </c>
      <c r="M71" s="348">
        <f>IF(L71&gt;0,(IF(J71&gt;0,IF(Data!$C$2&gt;0,((NETWORKDAYS.INTL(J71,L71,Data!$C$2,Data!$A$2:$A$1242))),((L71-J71)+1)),0)),0)</f>
        <v>0</v>
      </c>
      <c r="N71" s="348">
        <f>IF(P71=1,0,IF(L71&gt;0,(IF(J71&gt;0,IF(Data!$C$2&gt;0,(((NETWORKDAYS.INTL($EJ$3,K71,Data!$C$2,Data!$A$2:$A$1242)))-1),((-$EJ$3+K71))),0)),0))</f>
        <v>0</v>
      </c>
      <c r="O71" s="346">
        <f>P71*D71</f>
        <v>0</v>
      </c>
      <c r="P71" s="362"/>
      <c r="Q71" s="344">
        <f>IF(K71&gt;0,F71-K71,0)</f>
        <v>0</v>
      </c>
      <c r="R71" s="346">
        <f>IF(K71&gt;0,O71-H71,0)</f>
        <v>0</v>
      </c>
      <c r="S71" s="341">
        <f>IF(P71&gt;0,P71-I71,0)</f>
        <v>0</v>
      </c>
      <c r="T71" s="33">
        <f>IF(Data!$C$2&gt;0,(IF(OR(T$5=Data!$F$2,T$5=Data!$G$2,(IF(COUNTIF(Data!$A$2:$A$939,T$7),T$7=(VLOOKUP(T$7,Data!$A$2:$A$852,1,FALSE)),0))),"H",IF(AND(T$7&gt;=$E71,T$7&lt;=$F71),($D71/$G71),0))),IF(AND(T$7&gt;=$E71,T$7&lt;=$F71),($D71/$G71),0))</f>
        <v>0</v>
      </c>
      <c r="U71" s="34">
        <f>IF(Data!$C$2&gt;0,(IF(OR(U$5=Data!$F$2,U$5=Data!$G$2,(IF(COUNTIF(Data!$A$2:$A$939,U$7),U$7=(VLOOKUP(U$7,Data!$A$2:$A$852,1,FALSE)),0))),"H",IF(AND(U$7&gt;=$E71,U$7&lt;=$F71),($D71/$G71),0))),IF(AND(U$7&gt;=$E71,U$7&lt;=$F71),($D71/$G71),0))</f>
        <v>0</v>
      </c>
      <c r="V71" s="34">
        <f>IF(Data!$C$2&gt;0,(IF(OR(V$5=Data!$F$2,V$5=Data!$G$2,(IF(COUNTIF(Data!$A$2:$A$939,V$7),V$7=(VLOOKUP(V$7,Data!$A$2:$A$852,1,FALSE)),0))),"H",IF(AND(V$7&gt;=$E71,V$7&lt;=$F71),($D71/$G71),0))),IF(AND(V$7&gt;=$E71,V$7&lt;=$F71),($D71/$G71),0))</f>
        <v>0</v>
      </c>
      <c r="W71" s="34">
        <f>IF(Data!$C$2&gt;0,(IF(OR(W$5=Data!$F$2,W$5=Data!$G$2,(IF(COUNTIF(Data!$A$2:$A$939,W$7),W$7=(VLOOKUP(W$7,Data!$A$2:$A$852,1,FALSE)),0))),"H",IF(AND(W$7&gt;=$E71,W$7&lt;=$F71),($D71/$G71),0))),IF(AND(W$7&gt;=$E71,W$7&lt;=$F71),($D71/$G71),0))</f>
        <v>0</v>
      </c>
      <c r="X71" s="34">
        <f>IF(Data!$C$2&gt;0,(IF(OR(X$5=Data!$F$2,X$5=Data!$G$2,(IF(COUNTIF(Data!$A$2:$A$939,X$7),X$7=(VLOOKUP(X$7,Data!$A$2:$A$852,1,FALSE)),0))),"H",IF(AND(X$7&gt;=$E71,X$7&lt;=$F71),($D71/$G71),0))),IF(AND(X$7&gt;=$E71,X$7&lt;=$F71),($D71/$G71),0))</f>
        <v>0</v>
      </c>
      <c r="Y71" s="34" t="str">
        <f>IF(Data!$C$2&gt;0,(IF(OR(Y$5=Data!$F$2,Y$5=Data!$G$2,(IF(COUNTIF(Data!$A$2:$A$939,Y$7),Y$7=(VLOOKUP(Y$7,Data!$A$2:$A$852,1,FALSE)),0))),"H",IF(AND(Y$7&gt;=$E71,Y$7&lt;=$F71),($D71/$G71),0))),IF(AND(Y$7&gt;=$E71,Y$7&lt;=$F71),($D71/$G71),0))</f>
        <v>H</v>
      </c>
      <c r="Z71" s="34" t="str">
        <f>IF(Data!$C$2&gt;0,(IF(OR(Z$5=Data!$F$2,Z$5=Data!$G$2,(IF(COUNTIF(Data!$A$2:$A$939,Z$7),Z$7=(VLOOKUP(Z$7,Data!$A$2:$A$852,1,FALSE)),0))),"H",IF(AND(Z$7&gt;=$E71,Z$7&lt;=$F71),($D71/$G71),0))),IF(AND(Z$7&gt;=$E71,Z$7&lt;=$F71),($D71/$G71),0))</f>
        <v>H</v>
      </c>
      <c r="AA71" s="34">
        <f>IF(Data!$C$2&gt;0,(IF(OR(AA$5=Data!$F$2,AA$5=Data!$G$2,(IF(COUNTIF(Data!$A$2:$A$939,AA$7),AA$7=(VLOOKUP(AA$7,Data!$A$2:$A$852,1,FALSE)),0))),"H",IF(AND(AA$7&gt;=$E71,AA$7&lt;=$F71),($D71/$G71),0))),IF(AND(AA$7&gt;=$E71,AA$7&lt;=$F71),($D71/$G71),0))</f>
        <v>0</v>
      </c>
      <c r="AB71" s="34">
        <f>IF(Data!$C$2&gt;0,(IF(OR(AB$5=Data!$F$2,AB$5=Data!$G$2,(IF(COUNTIF(Data!$A$2:$A$939,AB$7),AB$7=(VLOOKUP(AB$7,Data!$A$2:$A$852,1,FALSE)),0))),"H",IF(AND(AB$7&gt;=$E71,AB$7&lt;=$F71),($D71/$G71),0))),IF(AND(AB$7&gt;=$E71,AB$7&lt;=$F71),($D71/$G71),0))</f>
        <v>0</v>
      </c>
      <c r="AC71" s="34">
        <f>IF(Data!$C$2&gt;0,(IF(OR(AC$5=Data!$F$2,AC$5=Data!$G$2,(IF(COUNTIF(Data!$A$2:$A$939,AC$7),AC$7=(VLOOKUP(AC$7,Data!$A$2:$A$852,1,FALSE)),0))),"H",IF(AND(AC$7&gt;=$E71,AC$7&lt;=$F71),($D71/$G71),0))),IF(AND(AC$7&gt;=$E71,AC$7&lt;=$F71),($D71/$G71),0))</f>
        <v>0</v>
      </c>
      <c r="AD71" s="34">
        <f>IF(Data!$C$2&gt;0,(IF(OR(AD$5=Data!$F$2,AD$5=Data!$G$2,(IF(COUNTIF(Data!$A$2:$A$939,AD$7),AD$7=(VLOOKUP(AD$7,Data!$A$2:$A$852,1,FALSE)),0))),"H",IF(AND(AD$7&gt;=$E71,AD$7&lt;=$F71),($D71/$G71),0))),IF(AND(AD$7&gt;=$E71,AD$7&lt;=$F71),($D71/$G71),0))</f>
        <v>0</v>
      </c>
      <c r="AE71" s="34">
        <f>IF(Data!$C$2&gt;0,(IF(OR(AE$5=Data!$F$2,AE$5=Data!$G$2,(IF(COUNTIF(Data!$A$2:$A$939,AE$7),AE$7=(VLOOKUP(AE$7,Data!$A$2:$A$852,1,FALSE)),0))),"H",IF(AND(AE$7&gt;=$E71,AE$7&lt;=$F71),($D71/$G71),0))),IF(AND(AE$7&gt;=$E71,AE$7&lt;=$F71),($D71/$G71),0))</f>
        <v>0</v>
      </c>
      <c r="AF71" s="34" t="str">
        <f>IF(Data!$C$2&gt;0,(IF(OR(AF$5=Data!$F$2,AF$5=Data!$G$2,(IF(COUNTIF(Data!$A$2:$A$939,AF$7),AF$7=(VLOOKUP(AF$7,Data!$A$2:$A$852,1,FALSE)),0))),"H",IF(AND(AF$7&gt;=$E71,AF$7&lt;=$F71),($D71/$G71),0))),IF(AND(AF$7&gt;=$E71,AF$7&lt;=$F71),($D71/$G71),0))</f>
        <v>H</v>
      </c>
      <c r="AG71" s="34" t="str">
        <f>IF(Data!$C$2&gt;0,(IF(OR(AG$5=Data!$F$2,AG$5=Data!$G$2,(IF(COUNTIF(Data!$A$2:$A$939,AG$7),AG$7=(VLOOKUP(AG$7,Data!$A$2:$A$852,1,FALSE)),0))),"H",IF(AND(AG$7&gt;=$E71,AG$7&lt;=$F71),($D71/$G71),0))),IF(AND(AG$7&gt;=$E71,AG$7&lt;=$F71),($D71/$G71),0))</f>
        <v>H</v>
      </c>
      <c r="AH71" s="34">
        <f>IF(Data!$C$2&gt;0,(IF(OR(AH$5=Data!$F$2,AH$5=Data!$G$2,(IF(COUNTIF(Data!$A$2:$A$939,AH$7),AH$7=(VLOOKUP(AH$7,Data!$A$2:$A$852,1,FALSE)),0))),"H",IF(AND(AH$7&gt;=$E71,AH$7&lt;=$F71),($D71/$G71),0))),IF(AND(AH$7&gt;=$E71,AH$7&lt;=$F71),($D71/$G71),0))</f>
        <v>0</v>
      </c>
      <c r="AI71" s="34">
        <f>IF(Data!$C$2&gt;0,(IF(OR(AI$5=Data!$F$2,AI$5=Data!$G$2,(IF(COUNTIF(Data!$A$2:$A$939,AI$7),AI$7=(VLOOKUP(AI$7,Data!$A$2:$A$852,1,FALSE)),0))),"H",IF(AND(AI$7&gt;=$E71,AI$7&lt;=$F71),($D71/$G71),0))),IF(AND(AI$7&gt;=$E71,AI$7&lt;=$F71),($D71/$G71),0))</f>
        <v>0</v>
      </c>
      <c r="AJ71" s="34">
        <f>IF(Data!$C$2&gt;0,(IF(OR(AJ$5=Data!$F$2,AJ$5=Data!$G$2,(IF(COUNTIF(Data!$A$2:$A$939,AJ$7),AJ$7=(VLOOKUP(AJ$7,Data!$A$2:$A$852,1,FALSE)),0))),"H",IF(AND(AJ$7&gt;=$E71,AJ$7&lt;=$F71),($D71/$G71),0))),IF(AND(AJ$7&gt;=$E71,AJ$7&lt;=$F71),($D71/$G71),0))</f>
        <v>0</v>
      </c>
      <c r="AK71" s="34">
        <f>IF(Data!$C$2&gt;0,(IF(OR(AK$5=Data!$F$2,AK$5=Data!$G$2,(IF(COUNTIF(Data!$A$2:$A$939,AK$7),AK$7=(VLOOKUP(AK$7,Data!$A$2:$A$852,1,FALSE)),0))),"H",IF(AND(AK$7&gt;=$E71,AK$7&lt;=$F71),($D71/$G71),0))),IF(AND(AK$7&gt;=$E71,AK$7&lt;=$F71),($D71/$G71),0))</f>
        <v>0</v>
      </c>
      <c r="AL71" s="34">
        <f>IF(Data!$C$2&gt;0,(IF(OR(AL$5=Data!$F$2,AL$5=Data!$G$2,(IF(COUNTIF(Data!$A$2:$A$939,AL$7),AL$7=(VLOOKUP(AL$7,Data!$A$2:$A$852,1,FALSE)),0))),"H",IF(AND(AL$7&gt;=$E71,AL$7&lt;=$F71),($D71/$G71),0))),IF(AND(AL$7&gt;=$E71,AL$7&lt;=$F71),($D71/$G71),0))</f>
        <v>0</v>
      </c>
      <c r="AM71" s="34" t="str">
        <f>IF(Data!$C$2&gt;0,(IF(OR(AM$5=Data!$F$2,AM$5=Data!$G$2,(IF(COUNTIF(Data!$A$2:$A$939,AM$7),AM$7=(VLOOKUP(AM$7,Data!$A$2:$A$852,1,FALSE)),0))),"H",IF(AND(AM$7&gt;=$E71,AM$7&lt;=$F71),($D71/$G71),0))),IF(AND(AM$7&gt;=$E71,AM$7&lt;=$F71),($D71/$G71),0))</f>
        <v>H</v>
      </c>
      <c r="AN71" s="34" t="str">
        <f>IF(Data!$C$2&gt;0,(IF(OR(AN$5=Data!$F$2,AN$5=Data!$G$2,(IF(COUNTIF(Data!$A$2:$A$939,AN$7),AN$7=(VLOOKUP(AN$7,Data!$A$2:$A$852,1,FALSE)),0))),"H",IF(AND(AN$7&gt;=$E71,AN$7&lt;=$F71),($D71/$G71),0))),IF(AND(AN$7&gt;=$E71,AN$7&lt;=$F71),($D71/$G71),0))</f>
        <v>H</v>
      </c>
      <c r="AO71" s="34">
        <f>IF(Data!$C$2&gt;0,(IF(OR(AO$5=Data!$F$2,AO$5=Data!$G$2,(IF(COUNTIF(Data!$A$2:$A$939,AO$7),AO$7=(VLOOKUP(AO$7,Data!$A$2:$A$852,1,FALSE)),0))),"H",IF(AND(AO$7&gt;=$E71,AO$7&lt;=$F71),($D71/$G71),0))),IF(AND(AO$7&gt;=$E71,AO$7&lt;=$F71),($D71/$G71),0))</f>
        <v>0</v>
      </c>
      <c r="AP71" s="34">
        <f>IF(Data!$C$2&gt;0,(IF(OR(AP$5=Data!$F$2,AP$5=Data!$G$2,(IF(COUNTIF(Data!$A$2:$A$939,AP$7),AP$7=(VLOOKUP(AP$7,Data!$A$2:$A$852,1,FALSE)),0))),"H",IF(AND(AP$7&gt;=$E71,AP$7&lt;=$F71),($D71/$G71),0))),IF(AND(AP$7&gt;=$E71,AP$7&lt;=$F71),($D71/$G71),0))</f>
        <v>0</v>
      </c>
      <c r="AQ71" s="34">
        <f>IF(Data!$C$2&gt;0,(IF(OR(AQ$5=Data!$F$2,AQ$5=Data!$G$2,(IF(COUNTIF(Data!$A$2:$A$939,AQ$7),AQ$7=(VLOOKUP(AQ$7,Data!$A$2:$A$852,1,FALSE)),0))),"H",IF(AND(AQ$7&gt;=$E71,AQ$7&lt;=$F71),($D71/$G71),0))),IF(AND(AQ$7&gt;=$E71,AQ$7&lt;=$F71),($D71/$G71),0))</f>
        <v>0</v>
      </c>
      <c r="AR71" s="34">
        <f>IF(Data!$C$2&gt;0,(IF(OR(AR$5=Data!$F$2,AR$5=Data!$G$2,(IF(COUNTIF(Data!$A$2:$A$939,AR$7),AR$7=(VLOOKUP(AR$7,Data!$A$2:$A$852,1,FALSE)),0))),"H",IF(AND(AR$7&gt;=$E71,AR$7&lt;=$F71),($D71/$G71),0))),IF(AND(AR$7&gt;=$E71,AR$7&lt;=$F71),($D71/$G71),0))</f>
        <v>0</v>
      </c>
      <c r="AS71" s="34">
        <f>IF(Data!$C$2&gt;0,(IF(OR(AS$5=Data!$F$2,AS$5=Data!$G$2,(IF(COUNTIF(Data!$A$2:$A$939,AS$7),AS$7=(VLOOKUP(AS$7,Data!$A$2:$A$852,1,FALSE)),0))),"H",IF(AND(AS$7&gt;=$E71,AS$7&lt;=$F71),($D71/$G71),0))),IF(AND(AS$7&gt;=$E71,AS$7&lt;=$F71),($D71/$G71),0))</f>
        <v>0</v>
      </c>
      <c r="AT71" s="34" t="str">
        <f>IF(Data!$C$2&gt;0,(IF(OR(AT$5=Data!$F$2,AT$5=Data!$G$2,(IF(COUNTIF(Data!$A$2:$A$939,AT$7),AT$7=(VLOOKUP(AT$7,Data!$A$2:$A$852,1,FALSE)),0))),"H",IF(AND(AT$7&gt;=$E71,AT$7&lt;=$F71),($D71/$G71),0))),IF(AND(AT$7&gt;=$E71,AT$7&lt;=$F71),($D71/$G71),0))</f>
        <v>H</v>
      </c>
      <c r="AU71" s="34" t="str">
        <f>IF(Data!$C$2&gt;0,(IF(OR(AU$5=Data!$F$2,AU$5=Data!$G$2,(IF(COUNTIF(Data!$A$2:$A$939,AU$7),AU$7=(VLOOKUP(AU$7,Data!$A$2:$A$852,1,FALSE)),0))),"H",IF(AND(AU$7&gt;=$E71,AU$7&lt;=$F71),($D71/$G71),0))),IF(AND(AU$7&gt;=$E71,AU$7&lt;=$F71),($D71/$G71),0))</f>
        <v>H</v>
      </c>
      <c r="AV71" s="34">
        <f>IF(Data!$C$2&gt;0,(IF(OR(AV$5=Data!$F$2,AV$5=Data!$G$2,(IF(COUNTIF(Data!$A$2:$A$939,AV$7),AV$7=(VLOOKUP(AV$7,Data!$A$2:$A$852,1,FALSE)),0))),"H",IF(AND(AV$7&gt;=$E71,AV$7&lt;=$F71),($D71/$G71),0))),IF(AND(AV$7&gt;=$E71,AV$7&lt;=$F71),($D71/$G71),0))</f>
        <v>0</v>
      </c>
      <c r="AW71" s="34">
        <f>IF(Data!$C$2&gt;0,(IF(OR(AW$5=Data!$F$2,AW$5=Data!$G$2,(IF(COUNTIF(Data!$A$2:$A$939,AW$7),AW$7=(VLOOKUP(AW$7,Data!$A$2:$A$852,1,FALSE)),0))),"H",IF(AND(AW$7&gt;=$E71,AW$7&lt;=$F71),($D71/$G71),0))),IF(AND(AW$7&gt;=$E71,AW$7&lt;=$F71),($D71/$G71),0))</f>
        <v>0</v>
      </c>
      <c r="AX71" s="34">
        <f>IF(Data!$C$2&gt;0,(IF(OR(AX$5=Data!$F$2,AX$5=Data!$G$2,(IF(COUNTIF(Data!$A$2:$A$939,AX$7),AX$7=(VLOOKUP(AX$7,Data!$A$2:$A$852,1,FALSE)),0))),"H",IF(AND(AX$7&gt;=$E71,AX$7&lt;=$F71),($D71/$G71),0))),IF(AND(AX$7&gt;=$E71,AX$7&lt;=$F71),($D71/$G71),0))</f>
        <v>0</v>
      </c>
      <c r="AY71" s="34">
        <f>IF(Data!$C$2&gt;0,(IF(OR(AY$5=Data!$F$2,AY$5=Data!$G$2,(IF(COUNTIF(Data!$A$2:$A$939,AY$7),AY$7=(VLOOKUP(AY$7,Data!$A$2:$A$852,1,FALSE)),0))),"H",IF(AND(AY$7&gt;=$E71,AY$7&lt;=$F71),($D71/$G71),0))),IF(AND(AY$7&gt;=$E71,AY$7&lt;=$F71),($D71/$G71),0))</f>
        <v>0</v>
      </c>
      <c r="AZ71" s="34">
        <f>IF(Data!$C$2&gt;0,(IF(OR(AZ$5=Data!$F$2,AZ$5=Data!$G$2,(IF(COUNTIF(Data!$A$2:$A$939,AZ$7),AZ$7=(VLOOKUP(AZ$7,Data!$A$2:$A$852,1,FALSE)),0))),"H",IF(AND(AZ$7&gt;=$E71,AZ$7&lt;=$F71),($D71/$G71),0))),IF(AND(AZ$7&gt;=$E71,AZ$7&lt;=$F71),($D71/$G71),0))</f>
        <v>0</v>
      </c>
      <c r="BA71" s="34" t="str">
        <f>IF(Data!$C$2&gt;0,(IF(OR(BA$5=Data!$F$2,BA$5=Data!$G$2,(IF(COUNTIF(Data!$A$2:$A$939,BA$7),BA$7=(VLOOKUP(BA$7,Data!$A$2:$A$852,1,FALSE)),0))),"H",IF(AND(BA$7&gt;=$E71,BA$7&lt;=$F71),($D71/$G71),0))),IF(AND(BA$7&gt;=$E71,BA$7&lt;=$F71),($D71/$G71),0))</f>
        <v>H</v>
      </c>
      <c r="BB71" s="34" t="str">
        <f>IF(Data!$C$2&gt;0,(IF(OR(BB$5=Data!$F$2,BB$5=Data!$G$2,(IF(COUNTIF(Data!$A$2:$A$939,BB$7),BB$7=(VLOOKUP(BB$7,Data!$A$2:$A$852,1,FALSE)),0))),"H",IF(AND(BB$7&gt;=$E71,BB$7&lt;=$F71),($D71/$G71),0))),IF(AND(BB$7&gt;=$E71,BB$7&lt;=$F71),($D71/$G71),0))</f>
        <v>H</v>
      </c>
      <c r="BC71" s="34">
        <f>IF(Data!$C$2&gt;0,(IF(OR(BC$5=Data!$F$2,BC$5=Data!$G$2,(IF(COUNTIF(Data!$A$2:$A$939,BC$7),BC$7=(VLOOKUP(BC$7,Data!$A$2:$A$852,1,FALSE)),0))),"H",IF(AND(BC$7&gt;=$E71,BC$7&lt;=$F71),($D71/$G71),0))),IF(AND(BC$7&gt;=$E71,BC$7&lt;=$F71),($D71/$G71),0))</f>
        <v>0</v>
      </c>
      <c r="BD71" s="34">
        <f>IF(Data!$C$2&gt;0,(IF(OR(BD$5=Data!$F$2,BD$5=Data!$G$2,(IF(COUNTIF(Data!$A$2:$A$939,BD$7),BD$7=(VLOOKUP(BD$7,Data!$A$2:$A$852,1,FALSE)),0))),"H",IF(AND(BD$7&gt;=$E71,BD$7&lt;=$F71),($D71/$G71),0))),IF(AND(BD$7&gt;=$E71,BD$7&lt;=$F71),($D71/$G71),0))</f>
        <v>0</v>
      </c>
      <c r="BE71" s="34">
        <f>IF(Data!$C$2&gt;0,(IF(OR(BE$5=Data!$F$2,BE$5=Data!$G$2,(IF(COUNTIF(Data!$A$2:$A$939,BE$7),BE$7=(VLOOKUP(BE$7,Data!$A$2:$A$852,1,FALSE)),0))),"H",IF(AND(BE$7&gt;=$E71,BE$7&lt;=$F71),($D71/$G71),0))),IF(AND(BE$7&gt;=$E71,BE$7&lt;=$F71),($D71/$G71),0))</f>
        <v>0</v>
      </c>
      <c r="BF71" s="34">
        <f>IF(Data!$C$2&gt;0,(IF(OR(BF$5=Data!$F$2,BF$5=Data!$G$2,(IF(COUNTIF(Data!$A$2:$A$939,BF$7),BF$7=(VLOOKUP(BF$7,Data!$A$2:$A$852,1,FALSE)),0))),"H",IF(AND(BF$7&gt;=$E71,BF$7&lt;=$F71),($D71/$G71),0))),IF(AND(BF$7&gt;=$E71,BF$7&lt;=$F71),($D71/$G71),0))</f>
        <v>0</v>
      </c>
      <c r="BG71" s="34">
        <f>IF(Data!$C$2&gt;0,(IF(OR(BG$5=Data!$F$2,BG$5=Data!$G$2,(IF(COUNTIF(Data!$A$2:$A$939,BG$7),BG$7=(VLOOKUP(BG$7,Data!$A$2:$A$852,1,FALSE)),0))),"H",IF(AND(BG$7&gt;=$E71,BG$7&lt;=$F71),($D71/$G71),0))),IF(AND(BG$7&gt;=$E71,BG$7&lt;=$F71),($D71/$G71),0))</f>
        <v>0</v>
      </c>
      <c r="BH71" s="34" t="str">
        <f>IF(Data!$C$2&gt;0,(IF(OR(BH$5=Data!$F$2,BH$5=Data!$G$2,(IF(COUNTIF(Data!$A$2:$A$939,BH$7),BH$7=(VLOOKUP(BH$7,Data!$A$2:$A$852,1,FALSE)),0))),"H",IF(AND(BH$7&gt;=$E71,BH$7&lt;=$F71),($D71/$G71),0))),IF(AND(BH$7&gt;=$E71,BH$7&lt;=$F71),($D71/$G71),0))</f>
        <v>H</v>
      </c>
      <c r="BI71" s="34" t="str">
        <f>IF(Data!$C$2&gt;0,(IF(OR(BI$5=Data!$F$2,BI$5=Data!$G$2,(IF(COUNTIF(Data!$A$2:$A$939,BI$7),BI$7=(VLOOKUP(BI$7,Data!$A$2:$A$852,1,FALSE)),0))),"H",IF(AND(BI$7&gt;=$E71,BI$7&lt;=$F71),($D71/$G71),0))),IF(AND(BI$7&gt;=$E71,BI$7&lt;=$F71),($D71/$G71),0))</f>
        <v>H</v>
      </c>
      <c r="BJ71" s="34">
        <f>IF(Data!$C$2&gt;0,(IF(OR(BJ$5=Data!$F$2,BJ$5=Data!$G$2,(IF(COUNTIF(Data!$A$2:$A$939,BJ$7),BJ$7=(VLOOKUP(BJ$7,Data!$A$2:$A$852,1,FALSE)),0))),"H",IF(AND(BJ$7&gt;=$E71,BJ$7&lt;=$F71),($D71/$G71),0))),IF(AND(BJ$7&gt;=$E71,BJ$7&lt;=$F71),($D71/$G71),0))</f>
        <v>0</v>
      </c>
      <c r="BK71" s="34">
        <f>IF(Data!$C$2&gt;0,(IF(OR(BK$5=Data!$F$2,BK$5=Data!$G$2,(IF(COUNTIF(Data!$A$2:$A$939,BK$7),BK$7=(VLOOKUP(BK$7,Data!$A$2:$A$852,1,FALSE)),0))),"H",IF(AND(BK$7&gt;=$E71,BK$7&lt;=$F71),($D71/$G71),0))),IF(AND(BK$7&gt;=$E71,BK$7&lt;=$F71),($D71/$G71),0))</f>
        <v>0</v>
      </c>
      <c r="BL71" s="34">
        <f>IF(Data!$C$2&gt;0,(IF(OR(BL$5=Data!$F$2,BL$5=Data!$G$2,(IF(COUNTIF(Data!$A$2:$A$939,BL$7),BL$7=(VLOOKUP(BL$7,Data!$A$2:$A$852,1,FALSE)),0))),"H",IF(AND(BL$7&gt;=$E71,BL$7&lt;=$F71),($D71/$G71),0))),IF(AND(BL$7&gt;=$E71,BL$7&lt;=$F71),($D71/$G71),0))</f>
        <v>0</v>
      </c>
      <c r="BM71" s="34">
        <f>IF(Data!$C$2&gt;0,(IF(OR(BM$5=Data!$F$2,BM$5=Data!$G$2,(IF(COUNTIF(Data!$A$2:$A$939,BM$7),BM$7=(VLOOKUP(BM$7,Data!$A$2:$A$852,1,FALSE)),0))),"H",IF(AND(BM$7&gt;=$E71,BM$7&lt;=$F71),($D71/$G71),0))),IF(AND(BM$7&gt;=$E71,BM$7&lt;=$F71),($D71/$G71),0))</f>
        <v>0</v>
      </c>
      <c r="BN71" s="34">
        <f>IF(Data!$C$2&gt;0,(IF(OR(BN$5=Data!$F$2,BN$5=Data!$G$2,(IF(COUNTIF(Data!$A$2:$A$939,BN$7),BN$7=(VLOOKUP(BN$7,Data!$A$2:$A$852,1,FALSE)),0))),"H",IF(AND(BN$7&gt;=$E71,BN$7&lt;=$F71),($D71/$G71),0))),IF(AND(BN$7&gt;=$E71,BN$7&lt;=$F71),($D71/$G71),0))</f>
        <v>0</v>
      </c>
      <c r="BO71" s="34" t="str">
        <f>IF(Data!$C$2&gt;0,(IF(OR(BO$5=Data!$F$2,BO$5=Data!$G$2,(IF(COUNTIF(Data!$A$2:$A$939,BO$7),BO$7=(VLOOKUP(BO$7,Data!$A$2:$A$852,1,FALSE)),0))),"H",IF(AND(BO$7&gt;=$E71,BO$7&lt;=$F71),($D71/$G71),0))),IF(AND(BO$7&gt;=$E71,BO$7&lt;=$F71),($D71/$G71),0))</f>
        <v>H</v>
      </c>
      <c r="BP71" s="34" t="str">
        <f>IF(Data!$C$2&gt;0,(IF(OR(BP$5=Data!$F$2,BP$5=Data!$G$2,(IF(COUNTIF(Data!$A$2:$A$939,BP$7),BP$7=(VLOOKUP(BP$7,Data!$A$2:$A$852,1,FALSE)),0))),"H",IF(AND(BP$7&gt;=$E71,BP$7&lt;=$F71),($D71/$G71),0))),IF(AND(BP$7&gt;=$E71,BP$7&lt;=$F71),($D71/$G71),0))</f>
        <v>H</v>
      </c>
      <c r="BQ71" s="34">
        <f>IF(Data!$C$2&gt;0,(IF(OR(BQ$5=Data!$F$2,BQ$5=Data!$G$2,(IF(COUNTIF(Data!$A$2:$A$939,BQ$7),BQ$7=(VLOOKUP(BQ$7,Data!$A$2:$A$852,1,FALSE)),0))),"H",IF(AND(BQ$7&gt;=$E71,BQ$7&lt;=$F71),($D71/$G71),0))),IF(AND(BQ$7&gt;=$E71,BQ$7&lt;=$F71),($D71/$G71),0))</f>
        <v>0</v>
      </c>
      <c r="BR71" s="34">
        <f>IF(Data!$C$2&gt;0,(IF(OR(BR$5=Data!$F$2,BR$5=Data!$G$2,(IF(COUNTIF(Data!$A$2:$A$939,BR$7),BR$7=(VLOOKUP(BR$7,Data!$A$2:$A$852,1,FALSE)),0))),"H",IF(AND(BR$7&gt;=$E71,BR$7&lt;=$F71),($D71/$G71),0))),IF(AND(BR$7&gt;=$E71,BR$7&lt;=$F71),($D71/$G71),0))</f>
        <v>0</v>
      </c>
      <c r="BS71" s="34">
        <f>IF(Data!$C$2&gt;0,(IF(OR(BS$5=Data!$F$2,BS$5=Data!$G$2,(IF(COUNTIF(Data!$A$2:$A$939,BS$7),BS$7=(VLOOKUP(BS$7,Data!$A$2:$A$852,1,FALSE)),0))),"H",IF(AND(BS$7&gt;=$E71,BS$7&lt;=$F71),($D71/$G71),0))),IF(AND(BS$7&gt;=$E71,BS$7&lt;=$F71),($D71/$G71),0))</f>
        <v>0</v>
      </c>
      <c r="BT71" s="34">
        <f>IF(Data!$C$2&gt;0,(IF(OR(BT$5=Data!$F$2,BT$5=Data!$G$2,(IF(COUNTIF(Data!$A$2:$A$939,BT$7),BT$7=(VLOOKUP(BT$7,Data!$A$2:$A$852,1,FALSE)),0))),"H",IF(AND(BT$7&gt;=$E71,BT$7&lt;=$F71),($D71/$G71),0))),IF(AND(BT$7&gt;=$E71,BT$7&lt;=$F71),($D71/$G71),0))</f>
        <v>0</v>
      </c>
      <c r="BU71" s="34">
        <f>IF(Data!$C$2&gt;0,(IF(OR(BU$5=Data!$F$2,BU$5=Data!$G$2,(IF(COUNTIF(Data!$A$2:$A$939,BU$7),BU$7=(VLOOKUP(BU$7,Data!$A$2:$A$852,1,FALSE)),0))),"H",IF(AND(BU$7&gt;=$E71,BU$7&lt;=$F71),($D71/$G71),0))),IF(AND(BU$7&gt;=$E71,BU$7&lt;=$F71),($D71/$G71),0))</f>
        <v>0</v>
      </c>
      <c r="BV71" s="34" t="str">
        <f>IF(Data!$C$2&gt;0,(IF(OR(BV$5=Data!$F$2,BV$5=Data!$G$2,(IF(COUNTIF(Data!$A$2:$A$939,BV$7),BV$7=(VLOOKUP(BV$7,Data!$A$2:$A$852,1,FALSE)),0))),"H",IF(AND(BV$7&gt;=$E71,BV$7&lt;=$F71),($D71/$G71),0))),IF(AND(BV$7&gt;=$E71,BV$7&lt;=$F71),($D71/$G71),0))</f>
        <v>H</v>
      </c>
      <c r="BW71" s="34" t="str">
        <f>IF(Data!$C$2&gt;0,(IF(OR(BW$5=Data!$F$2,BW$5=Data!$G$2,(IF(COUNTIF(Data!$A$2:$A$939,BW$7),BW$7=(VLOOKUP(BW$7,Data!$A$2:$A$852,1,FALSE)),0))),"H",IF(AND(BW$7&gt;=$E71,BW$7&lt;=$F71),($D71/$G71),0))),IF(AND(BW$7&gt;=$E71,BW$7&lt;=$F71),($D71/$G71),0))</f>
        <v>H</v>
      </c>
      <c r="BX71" s="34">
        <f>IF(Data!$C$2&gt;0,(IF(OR(BX$5=Data!$F$2,BX$5=Data!$G$2,(IF(COUNTIF(Data!$A$2:$A$939,BX$7),BX$7=(VLOOKUP(BX$7,Data!$A$2:$A$852,1,FALSE)),0))),"H",IF(AND(BX$7&gt;=$E71,BX$7&lt;=$F71),($D71/$G71),0))),IF(AND(BX$7&gt;=$E71,BX$7&lt;=$F71),($D71/$G71),0))</f>
        <v>0</v>
      </c>
      <c r="BY71" s="34">
        <f>IF(Data!$C$2&gt;0,(IF(OR(BY$5=Data!$F$2,BY$5=Data!$G$2,(IF(COUNTIF(Data!$A$2:$A$939,BY$7),BY$7=(VLOOKUP(BY$7,Data!$A$2:$A$852,1,FALSE)),0))),"H",IF(AND(BY$7&gt;=$E71,BY$7&lt;=$F71),($D71/$G71),0))),IF(AND(BY$7&gt;=$E71,BY$7&lt;=$F71),($D71/$G71),0))</f>
        <v>0</v>
      </c>
      <c r="BZ71" s="34">
        <f>IF(Data!$C$2&gt;0,(IF(OR(BZ$5=Data!$F$2,BZ$5=Data!$G$2,(IF(COUNTIF(Data!$A$2:$A$939,BZ$7),BZ$7=(VLOOKUP(BZ$7,Data!$A$2:$A$852,1,FALSE)),0))),"H",IF(AND(BZ$7&gt;=$E71,BZ$7&lt;=$F71),($D71/$G71),0))),IF(AND(BZ$7&gt;=$E71,BZ$7&lt;=$F71),($D71/$G71),0))</f>
        <v>0</v>
      </c>
      <c r="CA71" s="34">
        <f>IF(Data!$C$2&gt;0,(IF(OR(CA$5=Data!$F$2,CA$5=Data!$G$2,(IF(COUNTIF(Data!$A$2:$A$939,CA$7),CA$7=(VLOOKUP(CA$7,Data!$A$2:$A$852,1,FALSE)),0))),"H",IF(AND(CA$7&gt;=$E71,CA$7&lt;=$F71),($D71/$G71),0))),IF(AND(CA$7&gt;=$E71,CA$7&lt;=$F71),($D71/$G71),0))</f>
        <v>0</v>
      </c>
      <c r="CB71" s="34">
        <f>IF(Data!$C$2&gt;0,(IF(OR(CB$5=Data!$F$2,CB$5=Data!$G$2,(IF(COUNTIF(Data!$A$2:$A$939,CB$7),CB$7=(VLOOKUP(CB$7,Data!$A$2:$A$852,1,FALSE)),0))),"H",IF(AND(CB$7&gt;=$E71,CB$7&lt;=$F71),($D71/$G71),0))),IF(AND(CB$7&gt;=$E71,CB$7&lt;=$F71),($D71/$G71),0))</f>
        <v>0</v>
      </c>
      <c r="CC71" s="34" t="str">
        <f>IF(Data!$C$2&gt;0,(IF(OR(CC$5=Data!$F$2,CC$5=Data!$G$2,(IF(COUNTIF(Data!$A$2:$A$939,CC$7),CC$7=(VLOOKUP(CC$7,Data!$A$2:$A$852,1,FALSE)),0))),"H",IF(AND(CC$7&gt;=$E71,CC$7&lt;=$F71),($D71/$G71),0))),IF(AND(CC$7&gt;=$E71,CC$7&lt;=$F71),($D71/$G71),0))</f>
        <v>H</v>
      </c>
      <c r="CD71" s="34" t="str">
        <f>IF(Data!$C$2&gt;0,(IF(OR(CD$5=Data!$F$2,CD$5=Data!$G$2,(IF(COUNTIF(Data!$A$2:$A$939,CD$7),CD$7=(VLOOKUP(CD$7,Data!$A$2:$A$852,1,FALSE)),0))),"H",IF(AND(CD$7&gt;=$E71,CD$7&lt;=$F71),($D71/$G71),0))),IF(AND(CD$7&gt;=$E71,CD$7&lt;=$F71),($D71/$G71),0))</f>
        <v>H</v>
      </c>
      <c r="CE71" s="34">
        <f>IF(Data!$C$2&gt;0,(IF(OR(CE$5=Data!$F$2,CE$5=Data!$G$2,(IF(COUNTIF(Data!$A$2:$A$939,CE$7),CE$7=(VLOOKUP(CE$7,Data!$A$2:$A$852,1,FALSE)),0))),"H",IF(AND(CE$7&gt;=$E71,CE$7&lt;=$F71),($D71/$G71),0))),IF(AND(CE$7&gt;=$E71,CE$7&lt;=$F71),($D71/$G71),0))</f>
        <v>0</v>
      </c>
      <c r="CF71" s="34">
        <f>IF(Data!$C$2&gt;0,(IF(OR(CF$5=Data!$F$2,CF$5=Data!$G$2,(IF(COUNTIF(Data!$A$2:$A$939,CF$7),CF$7=(VLOOKUP(CF$7,Data!$A$2:$A$852,1,FALSE)),0))),"H",IF(AND(CF$7&gt;=$E71,CF$7&lt;=$F71),($D71/$G71),0))),IF(AND(CF$7&gt;=$E71,CF$7&lt;=$F71),($D71/$G71),0))</f>
        <v>0</v>
      </c>
      <c r="CG71" s="34">
        <f>IF(Data!$C$2&gt;0,(IF(OR(CG$5=Data!$F$2,CG$5=Data!$G$2,(IF(COUNTIF(Data!$A$2:$A$939,CG$7),CG$7=(VLOOKUP(CG$7,Data!$A$2:$A$852,1,FALSE)),0))),"H",IF(AND(CG$7&gt;=$E71,CG$7&lt;=$F71),($D71/$G71),0))),IF(AND(CG$7&gt;=$E71,CG$7&lt;=$F71),($D71/$G71),0))</f>
        <v>0</v>
      </c>
      <c r="CH71" s="34">
        <f>IF(Data!$C$2&gt;0,(IF(OR(CH$5=Data!$F$2,CH$5=Data!$G$2,(IF(COUNTIF(Data!$A$2:$A$939,CH$7),CH$7=(VLOOKUP(CH$7,Data!$A$2:$A$852,1,FALSE)),0))),"H",IF(AND(CH$7&gt;=$E71,CH$7&lt;=$F71),($D71/$G71),0))),IF(AND(CH$7&gt;=$E71,CH$7&lt;=$F71),($D71/$G71),0))</f>
        <v>0</v>
      </c>
      <c r="CI71" s="34">
        <f>IF(Data!$C$2&gt;0,(IF(OR(CI$5=Data!$F$2,CI$5=Data!$G$2,(IF(COUNTIF(Data!$A$2:$A$939,CI$7),CI$7=(VLOOKUP(CI$7,Data!$A$2:$A$852,1,FALSE)),0))),"H",IF(AND(CI$7&gt;=$E71,CI$7&lt;=$F71),($D71/$G71),0))),IF(AND(CI$7&gt;=$E71,CI$7&lt;=$F71),($D71/$G71),0))</f>
        <v>0</v>
      </c>
      <c r="CJ71" s="34" t="str">
        <f>IF(Data!$C$2&gt;0,(IF(OR(CJ$5=Data!$F$2,CJ$5=Data!$G$2,(IF(COUNTIF(Data!$A$2:$A$939,CJ$7),CJ$7=(VLOOKUP(CJ$7,Data!$A$2:$A$852,1,FALSE)),0))),"H",IF(AND(CJ$7&gt;=$E71,CJ$7&lt;=$F71),($D71/$G71),0))),IF(AND(CJ$7&gt;=$E71,CJ$7&lt;=$F71),($D71/$G71),0))</f>
        <v>H</v>
      </c>
      <c r="CK71" s="34" t="str">
        <f>IF(Data!$C$2&gt;0,(IF(OR(CK$5=Data!$F$2,CK$5=Data!$G$2,(IF(COUNTIF(Data!$A$2:$A$939,CK$7),CK$7=(VLOOKUP(CK$7,Data!$A$2:$A$852,1,FALSE)),0))),"H",IF(AND(CK$7&gt;=$E71,CK$7&lt;=$F71),($D71/$G71),0))),IF(AND(CK$7&gt;=$E71,CK$7&lt;=$F71),($D71/$G71),0))</f>
        <v>H</v>
      </c>
      <c r="CL71" s="34">
        <f>IF(Data!$C$2&gt;0,(IF(OR(CL$5=Data!$F$2,CL$5=Data!$G$2,(IF(COUNTIF(Data!$A$2:$A$939,CL$7),CL$7=(VLOOKUP(CL$7,Data!$A$2:$A$852,1,FALSE)),0))),"H",IF(AND(CL$7&gt;=$E71,CL$7&lt;=$F71),($D71/$G71),0))),IF(AND(CL$7&gt;=$E71,CL$7&lt;=$F71),($D71/$G71),0))</f>
        <v>0</v>
      </c>
      <c r="CM71" s="34">
        <f>IF(Data!$C$2&gt;0,(IF(OR(CM$5=Data!$F$2,CM$5=Data!$G$2,(IF(COUNTIF(Data!$A$2:$A$939,CM$7),CM$7=(VLOOKUP(CM$7,Data!$A$2:$A$852,1,FALSE)),0))),"H",IF(AND(CM$7&gt;=$E71,CM$7&lt;=$F71),($D71/$G71),0))),IF(AND(CM$7&gt;=$E71,CM$7&lt;=$F71),($D71/$G71),0))</f>
        <v>0</v>
      </c>
      <c r="CN71" s="34">
        <f>IF(Data!$C$2&gt;0,(IF(OR(CN$5=Data!$F$2,CN$5=Data!$G$2,(IF(COUNTIF(Data!$A$2:$A$939,CN$7),CN$7=(VLOOKUP(CN$7,Data!$A$2:$A$852,1,FALSE)),0))),"H",IF(AND(CN$7&gt;=$E71,CN$7&lt;=$F71),($D71/$G71),0))),IF(AND(CN$7&gt;=$E71,CN$7&lt;=$F71),($D71/$G71),0))</f>
        <v>0</v>
      </c>
      <c r="CO71" s="34">
        <f>IF(Data!$C$2&gt;0,(IF(OR(CO$5=Data!$F$2,CO$5=Data!$G$2,(IF(COUNTIF(Data!$A$2:$A$939,CO$7),CO$7=(VLOOKUP(CO$7,Data!$A$2:$A$852,1,FALSE)),0))),"H",IF(AND(CO$7&gt;=$E71,CO$7&lt;=$F71),($D71/$G71),0))),IF(AND(CO$7&gt;=$E71,CO$7&lt;=$F71),($D71/$G71),0))</f>
        <v>0</v>
      </c>
      <c r="CP71" s="34">
        <f>IF(Data!$C$2&gt;0,(IF(OR(CP$5=Data!$F$2,CP$5=Data!$G$2,(IF(COUNTIF(Data!$A$2:$A$939,CP$7),CP$7=(VLOOKUP(CP$7,Data!$A$2:$A$852,1,FALSE)),0))),"H",IF(AND(CP$7&gt;=$E71,CP$7&lt;=$F71),($D71/$G71),0))),IF(AND(CP$7&gt;=$E71,CP$7&lt;=$F71),($D71/$G71),0))</f>
        <v>0</v>
      </c>
      <c r="CQ71" s="34" t="str">
        <f>IF(Data!$C$2&gt;0,(IF(OR(CQ$5=Data!$F$2,CQ$5=Data!$G$2,(IF(COUNTIF(Data!$A$2:$A$939,CQ$7),CQ$7=(VLOOKUP(CQ$7,Data!$A$2:$A$852,1,FALSE)),0))),"H",IF(AND(CQ$7&gt;=$E71,CQ$7&lt;=$F71),($D71/$G71),0))),IF(AND(CQ$7&gt;=$E71,CQ$7&lt;=$F71),($D71/$G71),0))</f>
        <v>H</v>
      </c>
      <c r="CR71" s="34" t="str">
        <f>IF(Data!$C$2&gt;0,(IF(OR(CR$5=Data!$F$2,CR$5=Data!$G$2,(IF(COUNTIF(Data!$A$2:$A$939,CR$7),CR$7=(VLOOKUP(CR$7,Data!$A$2:$A$852,1,FALSE)),0))),"H",IF(AND(CR$7&gt;=$E71,CR$7&lt;=$F71),($D71/$G71),0))),IF(AND(CR$7&gt;=$E71,CR$7&lt;=$F71),($D71/$G71),0))</f>
        <v>H</v>
      </c>
      <c r="CS71" s="34">
        <f>IF(Data!$C$2&gt;0,(IF(OR(CS$5=Data!$F$2,CS$5=Data!$G$2,(IF(COUNTIF(Data!$A$2:$A$939,CS$7),CS$7=(VLOOKUP(CS$7,Data!$A$2:$A$852,1,FALSE)),0))),"H",IF(AND(CS$7&gt;=$E71,CS$7&lt;=$F71),($D71/$G71),0))),IF(AND(CS$7&gt;=$E71,CS$7&lt;=$F71),($D71/$G71),0))</f>
        <v>0</v>
      </c>
      <c r="CT71" s="34">
        <f>IF(Data!$C$2&gt;0,(IF(OR(CT$5=Data!$F$2,CT$5=Data!$G$2,(IF(COUNTIF(Data!$A$2:$A$939,CT$7),CT$7=(VLOOKUP(CT$7,Data!$A$2:$A$852,1,FALSE)),0))),"H",IF(AND(CT$7&gt;=$E71,CT$7&lt;=$F71),($D71/$G71),0))),IF(AND(CT$7&gt;=$E71,CT$7&lt;=$F71),($D71/$G71),0))</f>
        <v>0</v>
      </c>
      <c r="CU71" s="34">
        <f>IF(Data!$C$2&gt;0,(IF(OR(CU$5=Data!$F$2,CU$5=Data!$G$2,(IF(COUNTIF(Data!$A$2:$A$939,CU$7),CU$7=(VLOOKUP(CU$7,Data!$A$2:$A$852,1,FALSE)),0))),"H",IF(AND(CU$7&gt;=$E71,CU$7&lt;=$F71),($D71/$G71),0))),IF(AND(CU$7&gt;=$E71,CU$7&lt;=$F71),($D71/$G71),0))</f>
        <v>0</v>
      </c>
      <c r="CV71" s="34">
        <f>IF(Data!$C$2&gt;0,(IF(OR(CV$5=Data!$F$2,CV$5=Data!$G$2,(IF(COUNTIF(Data!$A$2:$A$939,CV$7),CV$7=(VLOOKUP(CV$7,Data!$A$2:$A$852,1,FALSE)),0))),"H",IF(AND(CV$7&gt;=$E71,CV$7&lt;=$F71),($D71/$G71),0))),IF(AND(CV$7&gt;=$E71,CV$7&lt;=$F71),($D71/$G71),0))</f>
        <v>0</v>
      </c>
      <c r="CW71" s="34">
        <f>IF(Data!$C$2&gt;0,(IF(OR(CW$5=Data!$F$2,CW$5=Data!$G$2,(IF(COUNTIF(Data!$A$2:$A$939,CW$7),CW$7=(VLOOKUP(CW$7,Data!$A$2:$A$852,1,FALSE)),0))),"H",IF(AND(CW$7&gt;=$E71,CW$7&lt;=$F71),($D71/$G71),0))),IF(AND(CW$7&gt;=$E71,CW$7&lt;=$F71),($D71/$G71),0))</f>
        <v>0</v>
      </c>
      <c r="CX71" s="34" t="str">
        <f>IF(Data!$C$2&gt;0,(IF(OR(CX$5=Data!$F$2,CX$5=Data!$G$2,(IF(COUNTIF(Data!$A$2:$A$939,CX$7),CX$7=(VLOOKUP(CX$7,Data!$A$2:$A$852,1,FALSE)),0))),"H",IF(AND(CX$7&gt;=$E71,CX$7&lt;=$F71),($D71/$G71),0))),IF(AND(CX$7&gt;=$E71,CX$7&lt;=$F71),($D71/$G71),0))</f>
        <v>H</v>
      </c>
      <c r="CY71" s="34" t="str">
        <f>IF(Data!$C$2&gt;0,(IF(OR(CY$5=Data!$F$2,CY$5=Data!$G$2,(IF(COUNTIF(Data!$A$2:$A$939,CY$7),CY$7=(VLOOKUP(CY$7,Data!$A$2:$A$852,1,FALSE)),0))),"H",IF(AND(CY$7&gt;=$E71,CY$7&lt;=$F71),($D71/$G71),0))),IF(AND(CY$7&gt;=$E71,CY$7&lt;=$F71),($D71/$G71),0))</f>
        <v>H</v>
      </c>
      <c r="CZ71" s="34">
        <f>IF(Data!$C$2&gt;0,(IF(OR(CZ$5=Data!$F$2,CZ$5=Data!$G$2,(IF(COUNTIF(Data!$A$2:$A$939,CZ$7),CZ$7=(VLOOKUP(CZ$7,Data!$A$2:$A$852,1,FALSE)),0))),"H",IF(AND(CZ$7&gt;=$E71,CZ$7&lt;=$F71),($D71/$G71),0))),IF(AND(CZ$7&gt;=$E71,CZ$7&lt;=$F71),($D71/$G71),0))</f>
        <v>0</v>
      </c>
      <c r="DA71" s="34">
        <f>IF(Data!$C$2&gt;0,(IF(OR(DA$5=Data!$F$2,DA$5=Data!$G$2,(IF(COUNTIF(Data!$A$2:$A$939,DA$7),DA$7=(VLOOKUP(DA$7,Data!$A$2:$A$852,1,FALSE)),0))),"H",IF(AND(DA$7&gt;=$E71,DA$7&lt;=$F71),($D71/$G71),0))),IF(AND(DA$7&gt;=$E71,DA$7&lt;=$F71),($D71/$G71),0))</f>
        <v>0</v>
      </c>
      <c r="DB71" s="34">
        <f>IF(Data!$C$2&gt;0,(IF(OR(DB$5=Data!$F$2,DB$5=Data!$G$2,(IF(COUNTIF(Data!$A$2:$A$939,DB$7),DB$7=(VLOOKUP(DB$7,Data!$A$2:$A$852,1,FALSE)),0))),"H",IF(AND(DB$7&gt;=$E71,DB$7&lt;=$F71),($D71/$G71),0))),IF(AND(DB$7&gt;=$E71,DB$7&lt;=$F71),($D71/$G71),0))</f>
        <v>0</v>
      </c>
      <c r="DC71" s="34">
        <f>IF(Data!$C$2&gt;0,(IF(OR(DC$5=Data!$F$2,DC$5=Data!$G$2,(IF(COUNTIF(Data!$A$2:$A$939,DC$7),DC$7=(VLOOKUP(DC$7,Data!$A$2:$A$852,1,FALSE)),0))),"H",IF(AND(DC$7&gt;=$E71,DC$7&lt;=$F71),($D71/$G71),0))),IF(AND(DC$7&gt;=$E71,DC$7&lt;=$F71),($D71/$G71),0))</f>
        <v>0</v>
      </c>
      <c r="DD71" s="34">
        <f>IF(Data!$C$2&gt;0,(IF(OR(DD$5=Data!$F$2,DD$5=Data!$G$2,(IF(COUNTIF(Data!$A$2:$A$939,DD$7),DD$7=(VLOOKUP(DD$7,Data!$A$2:$A$852,1,FALSE)),0))),"H",IF(AND(DD$7&gt;=$E71,DD$7&lt;=$F71),($D71/$G71),0))),IF(AND(DD$7&gt;=$E71,DD$7&lt;=$F71),($D71/$G71),0))</f>
        <v>0</v>
      </c>
      <c r="DE71" s="34" t="str">
        <f>IF(Data!$C$2&gt;0,(IF(OR(DE$5=Data!$F$2,DE$5=Data!$G$2,(IF(COUNTIF(Data!$A$2:$A$939,DE$7),DE$7=(VLOOKUP(DE$7,Data!$A$2:$A$852,1,FALSE)),0))),"H",IF(AND(DE$7&gt;=$E71,DE$7&lt;=$F71),($D71/$G71),0))),IF(AND(DE$7&gt;=$E71,DE$7&lt;=$F71),($D71/$G71),0))</f>
        <v>H</v>
      </c>
      <c r="DF71" s="34" t="str">
        <f>IF(Data!$C$2&gt;0,(IF(OR(DF$5=Data!$F$2,DF$5=Data!$G$2,(IF(COUNTIF(Data!$A$2:$A$939,DF$7),DF$7=(VLOOKUP(DF$7,Data!$A$2:$A$852,1,FALSE)),0))),"H",IF(AND(DF$7&gt;=$E71,DF$7&lt;=$F71),($D71/$G71),0))),IF(AND(DF$7&gt;=$E71,DF$7&lt;=$F71),($D71/$G71),0))</f>
        <v>H</v>
      </c>
      <c r="DG71" s="34">
        <f>IF(Data!$C$2&gt;0,(IF(OR(DG$5=Data!$F$2,DG$5=Data!$G$2,(IF(COUNTIF(Data!$A$2:$A$939,DG$7),DG$7=(VLOOKUP(DG$7,Data!$A$2:$A$852,1,FALSE)),0))),"H",IF(AND(DG$7&gt;=$E71,DG$7&lt;=$F71),($D71/$G71),0))),IF(AND(DG$7&gt;=$E71,DG$7&lt;=$F71),($D71/$G71),0))</f>
        <v>0</v>
      </c>
      <c r="DH71" s="34">
        <f>IF(Data!$C$2&gt;0,(IF(OR(DH$5=Data!$F$2,DH$5=Data!$G$2,(IF(COUNTIF(Data!$A$2:$A$939,DH$7),DH$7=(VLOOKUP(DH$7,Data!$A$2:$A$852,1,FALSE)),0))),"H",IF(AND(DH$7&gt;=$E71,DH$7&lt;=$F71),($D71/$G71),0))),IF(AND(DH$7&gt;=$E71,DH$7&lt;=$F71),($D71/$G71),0))</f>
        <v>0</v>
      </c>
      <c r="DI71" s="34">
        <f>IF(Data!$C$2&gt;0,(IF(OR(DI$5=Data!$F$2,DI$5=Data!$G$2,(IF(COUNTIF(Data!$A$2:$A$939,DI$7),DI$7=(VLOOKUP(DI$7,Data!$A$2:$A$852,1,FALSE)),0))),"H",IF(AND(DI$7&gt;=$E71,DI$7&lt;=$F71),($D71/$G71),0))),IF(AND(DI$7&gt;=$E71,DI$7&lt;=$F71),($D71/$G71),0))</f>
        <v>0</v>
      </c>
      <c r="DJ71" s="34">
        <f>IF(Data!$C$2&gt;0,(IF(OR(DJ$5=Data!$F$2,DJ$5=Data!$G$2,(IF(COUNTIF(Data!$A$2:$A$939,DJ$7),DJ$7=(VLOOKUP(DJ$7,Data!$A$2:$A$852,1,FALSE)),0))),"H",IF(AND(DJ$7&gt;=$E71,DJ$7&lt;=$F71),($D71/$G71),0))),IF(AND(DJ$7&gt;=$E71,DJ$7&lt;=$F71),($D71/$G71),0))</f>
        <v>0</v>
      </c>
      <c r="DK71" s="34">
        <f>IF(Data!$C$2&gt;0,(IF(OR(DK$5=Data!$F$2,DK$5=Data!$G$2,(IF(COUNTIF(Data!$A$2:$A$939,DK$7),DK$7=(VLOOKUP(DK$7,Data!$A$2:$A$852,1,FALSE)),0))),"H",IF(AND(DK$7&gt;=$E71,DK$7&lt;=$F71),($D71/$G71),0))),IF(AND(DK$7&gt;=$E71,DK$7&lt;=$F71),($D71/$G71),0))</f>
        <v>0</v>
      </c>
      <c r="DL71" s="34" t="str">
        <f>IF(Data!$C$2&gt;0,(IF(OR(DL$5=Data!$F$2,DL$5=Data!$G$2,(IF(COUNTIF(Data!$A$2:$A$939,DL$7),DL$7=(VLOOKUP(DL$7,Data!$A$2:$A$852,1,FALSE)),0))),"H",IF(AND(DL$7&gt;=$E71,DL$7&lt;=$F71),($D71/$G71),0))),IF(AND(DL$7&gt;=$E71,DL$7&lt;=$F71),($D71/$G71),0))</f>
        <v>H</v>
      </c>
      <c r="DM71" s="34" t="str">
        <f>IF(Data!$C$2&gt;0,(IF(OR(DM$5=Data!$F$2,DM$5=Data!$G$2,(IF(COUNTIF(Data!$A$2:$A$939,DM$7),DM$7=(VLOOKUP(DM$7,Data!$A$2:$A$852,1,FALSE)),0))),"H",IF(AND(DM$7&gt;=$E71,DM$7&lt;=$F71),($D71/$G71),0))),IF(AND(DM$7&gt;=$E71,DM$7&lt;=$F71),($D71/$G71),0))</f>
        <v>H</v>
      </c>
      <c r="DN71" s="34">
        <f>IF(Data!$C$2&gt;0,(IF(OR(DN$5=Data!$F$2,DN$5=Data!$G$2,(IF(COUNTIF(Data!$A$2:$A$939,DN$7),DN$7=(VLOOKUP(DN$7,Data!$A$2:$A$852,1,FALSE)),0))),"H",IF(AND(DN$7&gt;=$E71,DN$7&lt;=$F71),($D71/$G71),0))),IF(AND(DN$7&gt;=$E71,DN$7&lt;=$F71),($D71/$G71),0))</f>
        <v>0</v>
      </c>
      <c r="DO71" s="34">
        <f>IF(Data!$C$2&gt;0,(IF(OR(DO$5=Data!$F$2,DO$5=Data!$G$2,(IF(COUNTIF(Data!$A$2:$A$939,DO$7),DO$7=(VLOOKUP(DO$7,Data!$A$2:$A$852,1,FALSE)),0))),"H",IF(AND(DO$7&gt;=$E71,DO$7&lt;=$F71),($D71/$G71),0))),IF(AND(DO$7&gt;=$E71,DO$7&lt;=$F71),($D71/$G71),0))</f>
        <v>0</v>
      </c>
      <c r="DP71" s="34">
        <f>IF(Data!$C$2&gt;0,(IF(OR(DP$5=Data!$F$2,DP$5=Data!$G$2,(IF(COUNTIF(Data!$A$2:$A$939,DP$7),DP$7=(VLOOKUP(DP$7,Data!$A$2:$A$852,1,FALSE)),0))),"H",IF(AND(DP$7&gt;=$E71,DP$7&lt;=$F71),($D71/$G71),0))),IF(AND(DP$7&gt;=$E71,DP$7&lt;=$F71),($D71/$G71),0))</f>
        <v>0</v>
      </c>
      <c r="DQ71" s="34">
        <f>IF(Data!$C$2&gt;0,(IF(OR(DQ$5=Data!$F$2,DQ$5=Data!$G$2,(IF(COUNTIF(Data!$A$2:$A$939,DQ$7),DQ$7=(VLOOKUP(DQ$7,Data!$A$2:$A$852,1,FALSE)),0))),"H",IF(AND(DQ$7&gt;=$E71,DQ$7&lt;=$F71),($D71/$G71),0))),IF(AND(DQ$7&gt;=$E71,DQ$7&lt;=$F71),($D71/$G71),0))</f>
        <v>0</v>
      </c>
      <c r="DR71" s="34">
        <f>IF(Data!$C$2&gt;0,(IF(OR(DR$5=Data!$F$2,DR$5=Data!$G$2,(IF(COUNTIF(Data!$A$2:$A$939,DR$7),DR$7=(VLOOKUP(DR$7,Data!$A$2:$A$852,1,FALSE)),0))),"H",IF(AND(DR$7&gt;=$E71,DR$7&lt;=$F71),($D71/$G71),0))),IF(AND(DR$7&gt;=$E71,DR$7&lt;=$F71),($D71/$G71),0))</f>
        <v>0</v>
      </c>
      <c r="DS71" s="34" t="str">
        <f>IF(Data!$C$2&gt;0,(IF(OR(DS$5=Data!$F$2,DS$5=Data!$G$2,(IF(COUNTIF(Data!$A$2:$A$939,DS$7),DS$7=(VLOOKUP(DS$7,Data!$A$2:$A$852,1,FALSE)),0))),"H",IF(AND(DS$7&gt;=$E71,DS$7&lt;=$F71),($D71/$G71),0))),IF(AND(DS$7&gt;=$E71,DS$7&lt;=$F71),($D71/$G71),0))</f>
        <v>H</v>
      </c>
      <c r="DT71" s="34" t="str">
        <f>IF(Data!$C$2&gt;0,(IF(OR(DT$5=Data!$F$2,DT$5=Data!$G$2,(IF(COUNTIF(Data!$A$2:$A$939,DT$7),DT$7=(VLOOKUP(DT$7,Data!$A$2:$A$852,1,FALSE)),0))),"H",IF(AND(DT$7&gt;=$E71,DT$7&lt;=$F71),($D71/$G71),0))),IF(AND(DT$7&gt;=$E71,DT$7&lt;=$F71),($D71/$G71),0))</f>
        <v>H</v>
      </c>
      <c r="DU71" s="34">
        <f>IF(Data!$C$2&gt;0,(IF(OR(DU$5=Data!$F$2,DU$5=Data!$G$2,(IF(COUNTIF(Data!$A$2:$A$939,DU$7),DU$7=(VLOOKUP(DU$7,Data!$A$2:$A$852,1,FALSE)),0))),"H",IF(AND(DU$7&gt;=$E71,DU$7&lt;=$F71),($D71/$G71),0))),IF(AND(DU$7&gt;=$E71,DU$7&lt;=$F71),($D71/$G71),0))</f>
        <v>0</v>
      </c>
      <c r="DV71" s="34">
        <f>IF(Data!$C$2&gt;0,(IF(OR(DV$5=Data!$F$2,DV$5=Data!$G$2,(IF(COUNTIF(Data!$A$2:$A$939,DV$7),DV$7=(VLOOKUP(DV$7,Data!$A$2:$A$852,1,FALSE)),0))),"H",IF(AND(DV$7&gt;=$E71,DV$7&lt;=$F71),($D71/$G71),0))),IF(AND(DV$7&gt;=$E71,DV$7&lt;=$F71),($D71/$G71),0))</f>
        <v>0</v>
      </c>
      <c r="DW71" s="34">
        <f>IF(Data!$C$2&gt;0,(IF(OR(DW$5=Data!$F$2,DW$5=Data!$G$2,(IF(COUNTIF(Data!$A$2:$A$939,DW$7),DW$7=(VLOOKUP(DW$7,Data!$A$2:$A$852,1,FALSE)),0))),"H",IF(AND(DW$7&gt;=$E71,DW$7&lt;=$F71),($D71/$G71),0))),IF(AND(DW$7&gt;=$E71,DW$7&lt;=$F71),($D71/$G71),0))</f>
        <v>0</v>
      </c>
      <c r="DX71" s="34">
        <f>IF(Data!$C$2&gt;0,(IF(OR(DX$5=Data!$F$2,DX$5=Data!$G$2,(IF(COUNTIF(Data!$A$2:$A$939,DX$7),DX$7=(VLOOKUP(DX$7,Data!$A$2:$A$852,1,FALSE)),0))),"H",IF(AND(DX$7&gt;=$E71,DX$7&lt;=$F71),($D71/$G71),0))),IF(AND(DX$7&gt;=$E71,DX$7&lt;=$F71),($D71/$G71),0))</f>
        <v>0</v>
      </c>
      <c r="DY71" s="34">
        <f>IF(Data!$C$2&gt;0,(IF(OR(DY$5=Data!$F$2,DY$5=Data!$G$2,(IF(COUNTIF(Data!$A$2:$A$939,DY$7),DY$7=(VLOOKUP(DY$7,Data!$A$2:$A$852,1,FALSE)),0))),"H",IF(AND(DY$7&gt;=$E71,DY$7&lt;=$F71),($D71/$G71),0))),IF(AND(DY$7&gt;=$E71,DY$7&lt;=$F71),($D71/$G71),0))</f>
        <v>0</v>
      </c>
      <c r="DZ71" s="34" t="str">
        <f>IF(Data!$C$2&gt;0,(IF(OR(DZ$5=Data!$F$2,DZ$5=Data!$G$2,(IF(COUNTIF(Data!$A$2:$A$939,DZ$7),DZ$7=(VLOOKUP(DZ$7,Data!$A$2:$A$852,1,FALSE)),0))),"H",IF(AND(DZ$7&gt;=$E71,DZ$7&lt;=$F71),($D71/$G71),0))),IF(AND(DZ$7&gt;=$E71,DZ$7&lt;=$F71),($D71/$G71),0))</f>
        <v>H</v>
      </c>
      <c r="EA71" s="34" t="str">
        <f>IF(Data!$C$2&gt;0,(IF(OR(EA$5=Data!$F$2,EA$5=Data!$G$2,(IF(COUNTIF(Data!$A$2:$A$939,EA$7),EA$7=(VLOOKUP(EA$7,Data!$A$2:$A$852,1,FALSE)),0))),"H",IF(AND(EA$7&gt;=$E71,EA$7&lt;=$F71),($D71/$G71),0))),IF(AND(EA$7&gt;=$E71,EA$7&lt;=$F71),($D71/$G71),0))</f>
        <v>H</v>
      </c>
      <c r="EB71" s="34">
        <f>IF(Data!$C$2&gt;0,(IF(OR(EB$5=Data!$F$2,EB$5=Data!$G$2,(IF(COUNTIF(Data!$A$2:$A$939,EB$7),EB$7=(VLOOKUP(EB$7,Data!$A$2:$A$852,1,FALSE)),0))),"H",IF(AND(EB$7&gt;=$E71,EB$7&lt;=$F71),($D71/$G71),0))),IF(AND(EB$7&gt;=$E71,EB$7&lt;=$F71),($D71/$G71),0))</f>
        <v>0</v>
      </c>
      <c r="EC71" s="34">
        <f>IF(Data!$C$2&gt;0,(IF(OR(EC$5=Data!$F$2,EC$5=Data!$G$2,(IF(COUNTIF(Data!$A$2:$A$939,EC$7),EC$7=(VLOOKUP(EC$7,Data!$A$2:$A$852,1,FALSE)),0))),"H",IF(AND(EC$7&gt;=$E71,EC$7&lt;=$F71),($D71/$G71),0))),IF(AND(EC$7&gt;=$E71,EC$7&lt;=$F71),($D71/$G71),0))</f>
        <v>0</v>
      </c>
      <c r="ED71" s="34">
        <f>IF(Data!$C$2&gt;0,(IF(OR(ED$5=Data!$F$2,ED$5=Data!$G$2,(IF(COUNTIF(Data!$A$2:$A$939,ED$7),ED$7=(VLOOKUP(ED$7,Data!$A$2:$A$852,1,FALSE)),0))),"H",IF(AND(ED$7&gt;=$E71,ED$7&lt;=$F71),($D71/$G71),0))),IF(AND(ED$7&gt;=$E71,ED$7&lt;=$F71),($D71/$G71),0))</f>
        <v>0</v>
      </c>
      <c r="EE71" s="34">
        <f>IF(Data!$C$2&gt;0,(IF(OR(EE$5=Data!$F$2,EE$5=Data!$G$2,(IF(COUNTIF(Data!$A$2:$A$939,EE$7),EE$7=(VLOOKUP(EE$7,Data!$A$2:$A$852,1,FALSE)),0))),"H",IF(AND(EE$7&gt;=$E71,EE$7&lt;=$F71),($D71/$G71),0))),IF(AND(EE$7&gt;=$E71,EE$7&lt;=$F71),($D71/$G71),0))</f>
        <v>0</v>
      </c>
      <c r="EF71" s="34">
        <f>IF(Data!$C$2&gt;0,(IF(OR(EF$5=Data!$F$2,EF$5=Data!$G$2,(IF(COUNTIF(Data!$A$2:$A$939,EF$7),EF$7=(VLOOKUP(EF$7,Data!$A$2:$A$852,1,FALSE)),0))),"H",IF(AND(EF$7&gt;=$E71,EF$7&lt;=$F71),($D71/$G71),0))),IF(AND(EF$7&gt;=$E71,EF$7&lt;=$F71),($D71/$G71),0))</f>
        <v>0</v>
      </c>
      <c r="EG71" s="34" t="str">
        <f>IF(Data!$C$2&gt;0,(IF(OR(EG$5=Data!$F$2,EG$5=Data!$G$2,(IF(COUNTIF(Data!$A$2:$A$939,EG$7),EG$7=(VLOOKUP(EG$7,Data!$A$2:$A$852,1,FALSE)),0))),"H",IF(AND(EG$7&gt;=$E71,EG$7&lt;=$F71),($D71/$G71),0))),IF(AND(EG$7&gt;=$E71,EG$7&lt;=$F71),($D71/$G71),0))</f>
        <v>H</v>
      </c>
      <c r="EH71" s="34" t="str">
        <f>IF(Data!$C$2&gt;0,(IF(OR(EH$5=Data!$F$2,EH$5=Data!$G$2,(IF(COUNTIF(Data!$A$2:$A$939,EH$7),EH$7=(VLOOKUP(EH$7,Data!$A$2:$A$852,1,FALSE)),0))),"H",IF(AND(EH$7&gt;=$E71,EH$7&lt;=$F71),($D71/$G71),0))),IF(AND(EH$7&gt;=$E71,EH$7&lt;=$F71),($D71/$G71),0))</f>
        <v>H</v>
      </c>
      <c r="EI71" s="34">
        <f>IF(Data!$C$2&gt;0,(IF(OR(EI$5=Data!$F$2,EI$5=Data!$G$2,(IF(COUNTIF(Data!$A$2:$A$939,EI$7),EI$7=(VLOOKUP(EI$7,Data!$A$2:$A$852,1,FALSE)),0))),"H",IF(AND(EI$7&gt;=$E71,EI$7&lt;=$F71),($D71/$G71),0))),IF(AND(EI$7&gt;=$E71,EI$7&lt;=$F71),($D71/$G71),0))</f>
        <v>0</v>
      </c>
      <c r="EJ71" s="34">
        <f>IF(Data!$C$2&gt;0,(IF(OR(EJ$5=Data!$F$2,EJ$5=Data!$G$2,(IF(COUNTIF(Data!$A$2:$A$939,EJ$7),EJ$7=(VLOOKUP(EJ$7,Data!$A$2:$A$852,1,FALSE)),0))),"H",IF(AND(EJ$7&gt;=$E71,EJ$7&lt;=$F71),($D71/$G71),0))),IF(AND(EJ$7&gt;=$E71,EJ$7&lt;=$F71),($D71/$G71),0))</f>
        <v>0</v>
      </c>
      <c r="EK71" s="34">
        <f>IF(Data!$C$2&gt;0,(IF(OR(EK$5=Data!$F$2,EK$5=Data!$G$2,(IF(COUNTIF(Data!$A$2:$A$939,EK$7),EK$7=(VLOOKUP(EK$7,Data!$A$2:$A$852,1,FALSE)),0))),"H",IF(AND(EK$7&gt;=$E71,EK$7&lt;=$F71),($D71/$G71),0))),IF(AND(EK$7&gt;=$E71,EK$7&lt;=$F71),($D71/$G71),0))</f>
        <v>0</v>
      </c>
      <c r="EL71" s="34">
        <f>IF(Data!$C$2&gt;0,(IF(OR(EL$5=Data!$F$2,EL$5=Data!$G$2,(IF(COUNTIF(Data!$A$2:$A$939,EL$7),EL$7=(VLOOKUP(EL$7,Data!$A$2:$A$852,1,FALSE)),0))),"H",IF(AND(EL$7&gt;=$E71,EL$7&lt;=$F71),($D71/$G71),0))),IF(AND(EL$7&gt;=$E71,EL$7&lt;=$F71),($D71/$G71),0))</f>
        <v>0</v>
      </c>
      <c r="EM71" s="34">
        <f>IF(Data!$C$2&gt;0,(IF(OR(EM$5=Data!$F$2,EM$5=Data!$G$2,(IF(COUNTIF(Data!$A$2:$A$939,EM$7),EM$7=(VLOOKUP(EM$7,Data!$A$2:$A$852,1,FALSE)),0))),"H",IF(AND(EM$7&gt;=$E71,EM$7&lt;=$F71),($D71/$G71),0))),IF(AND(EM$7&gt;=$E71,EM$7&lt;=$F71),($D71/$G71),0))</f>
        <v>0</v>
      </c>
      <c r="EN71" s="34" t="str">
        <f>IF(Data!$C$2&gt;0,(IF(OR(EN$5=Data!$F$2,EN$5=Data!$G$2,(IF(COUNTIF(Data!$A$2:$A$939,EN$7),EN$7=(VLOOKUP(EN$7,Data!$A$2:$A$852,1,FALSE)),0))),"H",IF(AND(EN$7&gt;=$E71,EN$7&lt;=$F71),($D71/$G71),0))),IF(AND(EN$7&gt;=$E71,EN$7&lt;=$F71),($D71/$G71),0))</f>
        <v>H</v>
      </c>
      <c r="EO71" s="35" t="str">
        <f>IF(Data!$C$2&gt;0,(IF(OR(EO$5=Data!$F$2,EO$5=Data!$G$2,(IF(COUNTIF(Data!$A$2:$A$939,EO$7),EO$7=(VLOOKUP(EO$7,Data!$A$2:$A$852,1,FALSE)),0))),"H",IF(AND(EO$7&gt;=$E71,EO$7&lt;=$F71),($D71/$G71),0))),IF(AND(EO$7&gt;=$E71,EO$7&lt;=$F71),($D71/$G71),0))</f>
        <v>H</v>
      </c>
      <c r="EP71" s="8" t="s">
        <v>47</v>
      </c>
      <c r="EQ71" s="18">
        <f>SUM(T71:EO71)-D71</f>
        <v>0</v>
      </c>
    </row>
    <row r="72" spans="1:147" ht="30" customHeight="1" thickBot="1">
      <c r="A72" s="371"/>
      <c r="B72" s="372"/>
      <c r="C72" s="372"/>
      <c r="D72" s="364"/>
      <c r="E72" s="351"/>
      <c r="F72" s="351"/>
      <c r="G72" s="349"/>
      <c r="H72" s="364"/>
      <c r="I72" s="365"/>
      <c r="J72" s="351"/>
      <c r="K72" s="351"/>
      <c r="L72" s="351"/>
      <c r="M72" s="349"/>
      <c r="N72" s="349"/>
      <c r="O72" s="364"/>
      <c r="P72" s="365"/>
      <c r="Q72" s="391"/>
      <c r="R72" s="364"/>
      <c r="S72" s="343"/>
      <c r="T72" s="36">
        <f>IF(T$7&gt;$L71,(((IF(Data!$C$2&gt;0,(IF(OR(T$5=Data!$F$2,T$5=Data!$G$2,(IF(COUNTIF(Data!$A$2:$A$939,T$7),T$7=(VLOOKUP(T$7,Data!$A$2:$A$852,1,FALSE)),0))),"H",IF(AND(T$7&gt;=$J71,T$7&lt;=$K71),($D71*(1-$P71)/$N71),0))),IF(AND(T$7&gt;=$J71,T$7&lt;=$K71),(($D71-$O71)/$N71),0))))),(((IF(Data!$C$2&gt;0,(IF(OR(T$5=Data!$F$2,T$5=Data!$G$2,(IF(COUNTIF(Data!$A$2:$A$939,T$7),T$7=(VLOOKUP(T$7,Data!$A$2:$A$852,1,FALSE)),0))),"H",IF(AND(T$7&gt;=$J71,T$7&lt;=$L71),($D71*$P71/$M71),0))),IF(AND(T$7&gt;=$J71,T$7&lt;=$L71),(($D71*$P71)/$M71),0))))))</f>
        <v>0</v>
      </c>
      <c r="U72" s="37">
        <f>IF(U$7&gt;$L71,(((IF(Data!$C$2&gt;0,(IF(OR(U$5=Data!$F$2,U$5=Data!$G$2,(IF(COUNTIF(Data!$A$2:$A$939,U$7),U$7=(VLOOKUP(U$7,Data!$A$2:$A$852,1,FALSE)),0))),"H",IF(AND(U$7&gt;=$J71,U$7&lt;=$K71),($D71*(1-$P71)/$N71),0))),IF(AND(U$7&gt;=$J71,U$7&lt;=$K71),(($D71-$O71)/$N71),0))))),(((IF(Data!$C$2&gt;0,(IF(OR(U$5=Data!$F$2,U$5=Data!$G$2,(IF(COUNTIF(Data!$A$2:$A$939,U$7),U$7=(VLOOKUP(U$7,Data!$A$2:$A$852,1,FALSE)),0))),"H",IF(AND(U$7&gt;=$J71,U$7&lt;=$L71),($D71*$P71/$M71),0))),IF(AND(U$7&gt;=$J71,U$7&lt;=$L71),(($D71*$P71)/$M71),0))))))</f>
        <v>0</v>
      </c>
      <c r="V72" s="37">
        <f>IF(V$7&gt;$L71,(((IF(Data!$C$2&gt;0,(IF(OR(V$5=Data!$F$2,V$5=Data!$G$2,(IF(COUNTIF(Data!$A$2:$A$939,V$7),V$7=(VLOOKUP(V$7,Data!$A$2:$A$852,1,FALSE)),0))),"H",IF(AND(V$7&gt;=$J71,V$7&lt;=$K71),($D71*(1-$P71)/$N71),0))),IF(AND(V$7&gt;=$J71,V$7&lt;=$K71),(($D71-$O71)/$N71),0))))),(((IF(Data!$C$2&gt;0,(IF(OR(V$5=Data!$F$2,V$5=Data!$G$2,(IF(COUNTIF(Data!$A$2:$A$939,V$7),V$7=(VLOOKUP(V$7,Data!$A$2:$A$852,1,FALSE)),0))),"H",IF(AND(V$7&gt;=$J71,V$7&lt;=$L71),($D71*$P71/$M71),0))),IF(AND(V$7&gt;=$J71,V$7&lt;=$L71),(($D71*$P71)/$M71),0))))))</f>
        <v>0</v>
      </c>
      <c r="W72" s="37">
        <f>IF(W$7&gt;$L71,(((IF(Data!$C$2&gt;0,(IF(OR(W$5=Data!$F$2,W$5=Data!$G$2,(IF(COUNTIF(Data!$A$2:$A$939,W$7),W$7=(VLOOKUP(W$7,Data!$A$2:$A$852,1,FALSE)),0))),"H",IF(AND(W$7&gt;=$J71,W$7&lt;=$K71),($D71*(1-$P71)/$N71),0))),IF(AND(W$7&gt;=$J71,W$7&lt;=$K71),(($D71-$O71)/$N71),0))))),(((IF(Data!$C$2&gt;0,(IF(OR(W$5=Data!$F$2,W$5=Data!$G$2,(IF(COUNTIF(Data!$A$2:$A$939,W$7),W$7=(VLOOKUP(W$7,Data!$A$2:$A$852,1,FALSE)),0))),"H",IF(AND(W$7&gt;=$J71,W$7&lt;=$L71),($D71*$P71/$M71),0))),IF(AND(W$7&gt;=$J71,W$7&lt;=$L71),(($D71*$P71)/$M71),0))))))</f>
        <v>0</v>
      </c>
      <c r="X72" s="37">
        <f>IF(X$7&gt;$L71,(((IF(Data!$C$2&gt;0,(IF(OR(X$5=Data!$F$2,X$5=Data!$G$2,(IF(COUNTIF(Data!$A$2:$A$939,X$7),X$7=(VLOOKUP(X$7,Data!$A$2:$A$852,1,FALSE)),0))),"H",IF(AND(X$7&gt;=$J71,X$7&lt;=$K71),($D71*(1-$P71)/$N71),0))),IF(AND(X$7&gt;=$J71,X$7&lt;=$K71),(($D71-$O71)/$N71),0))))),(((IF(Data!$C$2&gt;0,(IF(OR(X$5=Data!$F$2,X$5=Data!$G$2,(IF(COUNTIF(Data!$A$2:$A$939,X$7),X$7=(VLOOKUP(X$7,Data!$A$2:$A$852,1,FALSE)),0))),"H",IF(AND(X$7&gt;=$J71,X$7&lt;=$L71),($D71*$P71/$M71),0))),IF(AND(X$7&gt;=$J71,X$7&lt;=$L71),(($D71*$P71)/$M71),0))))))</f>
        <v>0</v>
      </c>
      <c r="Y72" s="37" t="str">
        <f>IF(Y$7&gt;$L71,(((IF(Data!$C$2&gt;0,(IF(OR(Y$5=Data!$F$2,Y$5=Data!$G$2,(IF(COUNTIF(Data!$A$2:$A$939,Y$7),Y$7=(VLOOKUP(Y$7,Data!$A$2:$A$852,1,FALSE)),0))),"H",IF(AND(Y$7&gt;=$J71,Y$7&lt;=$K71),($D71*(1-$P71)/$N71),0))),IF(AND(Y$7&gt;=$J71,Y$7&lt;=$K71),(($D71-$O71)/$N71),0))))),(((IF(Data!$C$2&gt;0,(IF(OR(Y$5=Data!$F$2,Y$5=Data!$G$2,(IF(COUNTIF(Data!$A$2:$A$939,Y$7),Y$7=(VLOOKUP(Y$7,Data!$A$2:$A$852,1,FALSE)),0))),"H",IF(AND(Y$7&gt;=$J71,Y$7&lt;=$L71),($D71*$P71/$M71),0))),IF(AND(Y$7&gt;=$J71,Y$7&lt;=$L71),(($D71*$P71)/$M71),0))))))</f>
        <v>H</v>
      </c>
      <c r="Z72" s="37" t="str">
        <f>IF(Z$7&gt;$L71,(((IF(Data!$C$2&gt;0,(IF(OR(Z$5=Data!$F$2,Z$5=Data!$G$2,(IF(COUNTIF(Data!$A$2:$A$939,Z$7),Z$7=(VLOOKUP(Z$7,Data!$A$2:$A$852,1,FALSE)),0))),"H",IF(AND(Z$7&gt;=$J71,Z$7&lt;=$K71),($D71*(1-$P71)/$N71),0))),IF(AND(Z$7&gt;=$J71,Z$7&lt;=$K71),(($D71-$O71)/$N71),0))))),(((IF(Data!$C$2&gt;0,(IF(OR(Z$5=Data!$F$2,Z$5=Data!$G$2,(IF(COUNTIF(Data!$A$2:$A$939,Z$7),Z$7=(VLOOKUP(Z$7,Data!$A$2:$A$852,1,FALSE)),0))),"H",IF(AND(Z$7&gt;=$J71,Z$7&lt;=$L71),($D71*$P71/$M71),0))),IF(AND(Z$7&gt;=$J71,Z$7&lt;=$L71),(($D71*$P71)/$M71),0))))))</f>
        <v>H</v>
      </c>
      <c r="AA72" s="37">
        <f>IF(AA$7&gt;$L71,(((IF(Data!$C$2&gt;0,(IF(OR(AA$5=Data!$F$2,AA$5=Data!$G$2,(IF(COUNTIF(Data!$A$2:$A$939,AA$7),AA$7=(VLOOKUP(AA$7,Data!$A$2:$A$852,1,FALSE)),0))),"H",IF(AND(AA$7&gt;=$J71,AA$7&lt;=$K71),($D71*(1-$P71)/$N71),0))),IF(AND(AA$7&gt;=$J71,AA$7&lt;=$K71),(($D71-$O71)/$N71),0))))),(((IF(Data!$C$2&gt;0,(IF(OR(AA$5=Data!$F$2,AA$5=Data!$G$2,(IF(COUNTIF(Data!$A$2:$A$939,AA$7),AA$7=(VLOOKUP(AA$7,Data!$A$2:$A$852,1,FALSE)),0))),"H",IF(AND(AA$7&gt;=$J71,AA$7&lt;=$L71),($D71*$P71/$M71),0))),IF(AND(AA$7&gt;=$J71,AA$7&lt;=$L71),(($D71*$P71)/$M71),0))))))</f>
        <v>0</v>
      </c>
      <c r="AB72" s="37">
        <f>IF(AB$7&gt;$L71,(((IF(Data!$C$2&gt;0,(IF(OR(AB$5=Data!$F$2,AB$5=Data!$G$2,(IF(COUNTIF(Data!$A$2:$A$939,AB$7),AB$7=(VLOOKUP(AB$7,Data!$A$2:$A$852,1,FALSE)),0))),"H",IF(AND(AB$7&gt;=$J71,AB$7&lt;=$K71),($D71*(1-$P71)/$N71),0))),IF(AND(AB$7&gt;=$J71,AB$7&lt;=$K71),(($D71-$O71)/$N71),0))))),(((IF(Data!$C$2&gt;0,(IF(OR(AB$5=Data!$F$2,AB$5=Data!$G$2,(IF(COUNTIF(Data!$A$2:$A$939,AB$7),AB$7=(VLOOKUP(AB$7,Data!$A$2:$A$852,1,FALSE)),0))),"H",IF(AND(AB$7&gt;=$J71,AB$7&lt;=$L71),($D71*$P71/$M71),0))),IF(AND(AB$7&gt;=$J71,AB$7&lt;=$L71),(($D71*$P71)/$M71),0))))))</f>
        <v>0</v>
      </c>
      <c r="AC72" s="37">
        <f>IF(AC$7&gt;$L71,(((IF(Data!$C$2&gt;0,(IF(OR(AC$5=Data!$F$2,AC$5=Data!$G$2,(IF(COUNTIF(Data!$A$2:$A$939,AC$7),AC$7=(VLOOKUP(AC$7,Data!$A$2:$A$852,1,FALSE)),0))),"H",IF(AND(AC$7&gt;=$J71,AC$7&lt;=$K71),($D71*(1-$P71)/$N71),0))),IF(AND(AC$7&gt;=$J71,AC$7&lt;=$K71),(($D71-$O71)/$N71),0))))),(((IF(Data!$C$2&gt;0,(IF(OR(AC$5=Data!$F$2,AC$5=Data!$G$2,(IF(COUNTIF(Data!$A$2:$A$939,AC$7),AC$7=(VLOOKUP(AC$7,Data!$A$2:$A$852,1,FALSE)),0))),"H",IF(AND(AC$7&gt;=$J71,AC$7&lt;=$L71),($D71*$P71/$M71),0))),IF(AND(AC$7&gt;=$J71,AC$7&lt;=$L71),(($D71*$P71)/$M71),0))))))</f>
        <v>0</v>
      </c>
      <c r="AD72" s="37">
        <f>IF(AD$7&gt;$L71,(((IF(Data!$C$2&gt;0,(IF(OR(AD$5=Data!$F$2,AD$5=Data!$G$2,(IF(COUNTIF(Data!$A$2:$A$939,AD$7),AD$7=(VLOOKUP(AD$7,Data!$A$2:$A$852,1,FALSE)),0))),"H",IF(AND(AD$7&gt;=$J71,AD$7&lt;=$K71),($D71*(1-$P71)/$N71),0))),IF(AND(AD$7&gt;=$J71,AD$7&lt;=$K71),(($D71-$O71)/$N71),0))))),(((IF(Data!$C$2&gt;0,(IF(OR(AD$5=Data!$F$2,AD$5=Data!$G$2,(IF(COUNTIF(Data!$A$2:$A$939,AD$7),AD$7=(VLOOKUP(AD$7,Data!$A$2:$A$852,1,FALSE)),0))),"H",IF(AND(AD$7&gt;=$J71,AD$7&lt;=$L71),($D71*$P71/$M71),0))),IF(AND(AD$7&gt;=$J71,AD$7&lt;=$L71),(($D71*$P71)/$M71),0))))))</f>
        <v>0</v>
      </c>
      <c r="AE72" s="37">
        <f>IF(AE$7&gt;$L71,(((IF(Data!$C$2&gt;0,(IF(OR(AE$5=Data!$F$2,AE$5=Data!$G$2,(IF(COUNTIF(Data!$A$2:$A$939,AE$7),AE$7=(VLOOKUP(AE$7,Data!$A$2:$A$852,1,FALSE)),0))),"H",IF(AND(AE$7&gt;=$J71,AE$7&lt;=$K71),($D71*(1-$P71)/$N71),0))),IF(AND(AE$7&gt;=$J71,AE$7&lt;=$K71),(($D71-$O71)/$N71),0))))),(((IF(Data!$C$2&gt;0,(IF(OR(AE$5=Data!$F$2,AE$5=Data!$G$2,(IF(COUNTIF(Data!$A$2:$A$939,AE$7),AE$7=(VLOOKUP(AE$7,Data!$A$2:$A$852,1,FALSE)),0))),"H",IF(AND(AE$7&gt;=$J71,AE$7&lt;=$L71),($D71*$P71/$M71),0))),IF(AND(AE$7&gt;=$J71,AE$7&lt;=$L71),(($D71*$P71)/$M71),0))))))</f>
        <v>0</v>
      </c>
      <c r="AF72" s="37" t="str">
        <f>IF(AF$7&gt;$L71,(((IF(Data!$C$2&gt;0,(IF(OR(AF$5=Data!$F$2,AF$5=Data!$G$2,(IF(COUNTIF(Data!$A$2:$A$939,AF$7),AF$7=(VLOOKUP(AF$7,Data!$A$2:$A$852,1,FALSE)),0))),"H",IF(AND(AF$7&gt;=$J71,AF$7&lt;=$K71),($D71*(1-$P71)/$N71),0))),IF(AND(AF$7&gt;=$J71,AF$7&lt;=$K71),(($D71-$O71)/$N71),0))))),(((IF(Data!$C$2&gt;0,(IF(OR(AF$5=Data!$F$2,AF$5=Data!$G$2,(IF(COUNTIF(Data!$A$2:$A$939,AF$7),AF$7=(VLOOKUP(AF$7,Data!$A$2:$A$852,1,FALSE)),0))),"H",IF(AND(AF$7&gt;=$J71,AF$7&lt;=$L71),($D71*$P71/$M71),0))),IF(AND(AF$7&gt;=$J71,AF$7&lt;=$L71),(($D71*$P71)/$M71),0))))))</f>
        <v>H</v>
      </c>
      <c r="AG72" s="37" t="str">
        <f>IF(AG$7&gt;$L71,(((IF(Data!$C$2&gt;0,(IF(OR(AG$5=Data!$F$2,AG$5=Data!$G$2,(IF(COUNTIF(Data!$A$2:$A$939,AG$7),AG$7=(VLOOKUP(AG$7,Data!$A$2:$A$852,1,FALSE)),0))),"H",IF(AND(AG$7&gt;=$J71,AG$7&lt;=$K71),($D71*(1-$P71)/$N71),0))),IF(AND(AG$7&gt;=$J71,AG$7&lt;=$K71),(($D71-$O71)/$N71),0))))),(((IF(Data!$C$2&gt;0,(IF(OR(AG$5=Data!$F$2,AG$5=Data!$G$2,(IF(COUNTIF(Data!$A$2:$A$939,AG$7),AG$7=(VLOOKUP(AG$7,Data!$A$2:$A$852,1,FALSE)),0))),"H",IF(AND(AG$7&gt;=$J71,AG$7&lt;=$L71),($D71*$P71/$M71),0))),IF(AND(AG$7&gt;=$J71,AG$7&lt;=$L71),(($D71*$P71)/$M71),0))))))</f>
        <v>H</v>
      </c>
      <c r="AH72" s="37">
        <f>IF(AH$7&gt;$L71,(((IF(Data!$C$2&gt;0,(IF(OR(AH$5=Data!$F$2,AH$5=Data!$G$2,(IF(COUNTIF(Data!$A$2:$A$939,AH$7),AH$7=(VLOOKUP(AH$7,Data!$A$2:$A$852,1,FALSE)),0))),"H",IF(AND(AH$7&gt;=$J71,AH$7&lt;=$K71),($D71*(1-$P71)/$N71),0))),IF(AND(AH$7&gt;=$J71,AH$7&lt;=$K71),(($D71-$O71)/$N71),0))))),(((IF(Data!$C$2&gt;0,(IF(OR(AH$5=Data!$F$2,AH$5=Data!$G$2,(IF(COUNTIF(Data!$A$2:$A$939,AH$7),AH$7=(VLOOKUP(AH$7,Data!$A$2:$A$852,1,FALSE)),0))),"H",IF(AND(AH$7&gt;=$J71,AH$7&lt;=$L71),($D71*$P71/$M71),0))),IF(AND(AH$7&gt;=$J71,AH$7&lt;=$L71),(($D71*$P71)/$M71),0))))))</f>
        <v>0</v>
      </c>
      <c r="AI72" s="37">
        <f>IF(AI$7&gt;$L71,(((IF(Data!$C$2&gt;0,(IF(OR(AI$5=Data!$F$2,AI$5=Data!$G$2,(IF(COUNTIF(Data!$A$2:$A$939,AI$7),AI$7=(VLOOKUP(AI$7,Data!$A$2:$A$852,1,FALSE)),0))),"H",IF(AND(AI$7&gt;=$J71,AI$7&lt;=$K71),($D71*(1-$P71)/$N71),0))),IF(AND(AI$7&gt;=$J71,AI$7&lt;=$K71),(($D71-$O71)/$N71),0))))),(((IF(Data!$C$2&gt;0,(IF(OR(AI$5=Data!$F$2,AI$5=Data!$G$2,(IF(COUNTIF(Data!$A$2:$A$939,AI$7),AI$7=(VLOOKUP(AI$7,Data!$A$2:$A$852,1,FALSE)),0))),"H",IF(AND(AI$7&gt;=$J71,AI$7&lt;=$L71),($D71*$P71/$M71),0))),IF(AND(AI$7&gt;=$J71,AI$7&lt;=$L71),(($D71*$P71)/$M71),0))))))</f>
        <v>0</v>
      </c>
      <c r="AJ72" s="37">
        <f>IF(AJ$7&gt;$L71,(((IF(Data!$C$2&gt;0,(IF(OR(AJ$5=Data!$F$2,AJ$5=Data!$G$2,(IF(COUNTIF(Data!$A$2:$A$939,AJ$7),AJ$7=(VLOOKUP(AJ$7,Data!$A$2:$A$852,1,FALSE)),0))),"H",IF(AND(AJ$7&gt;=$J71,AJ$7&lt;=$K71),($D71*(1-$P71)/$N71),0))),IF(AND(AJ$7&gt;=$J71,AJ$7&lt;=$K71),(($D71-$O71)/$N71),0))))),(((IF(Data!$C$2&gt;0,(IF(OR(AJ$5=Data!$F$2,AJ$5=Data!$G$2,(IF(COUNTIF(Data!$A$2:$A$939,AJ$7),AJ$7=(VLOOKUP(AJ$7,Data!$A$2:$A$852,1,FALSE)),0))),"H",IF(AND(AJ$7&gt;=$J71,AJ$7&lt;=$L71),($D71*$P71/$M71),0))),IF(AND(AJ$7&gt;=$J71,AJ$7&lt;=$L71),(($D71*$P71)/$M71),0))))))</f>
        <v>0</v>
      </c>
      <c r="AK72" s="37">
        <f>IF(AK$7&gt;$L71,(((IF(Data!$C$2&gt;0,(IF(OR(AK$5=Data!$F$2,AK$5=Data!$G$2,(IF(COUNTIF(Data!$A$2:$A$939,AK$7),AK$7=(VLOOKUP(AK$7,Data!$A$2:$A$852,1,FALSE)),0))),"H",IF(AND(AK$7&gt;=$J71,AK$7&lt;=$K71),($D71*(1-$P71)/$N71),0))),IF(AND(AK$7&gt;=$J71,AK$7&lt;=$K71),(($D71-$O71)/$N71),0))))),(((IF(Data!$C$2&gt;0,(IF(OR(AK$5=Data!$F$2,AK$5=Data!$G$2,(IF(COUNTIF(Data!$A$2:$A$939,AK$7),AK$7=(VLOOKUP(AK$7,Data!$A$2:$A$852,1,FALSE)),0))),"H",IF(AND(AK$7&gt;=$J71,AK$7&lt;=$L71),($D71*$P71/$M71),0))),IF(AND(AK$7&gt;=$J71,AK$7&lt;=$L71),(($D71*$P71)/$M71),0))))))</f>
        <v>0</v>
      </c>
      <c r="AL72" s="37">
        <f>IF(AL$7&gt;$L71,(((IF(Data!$C$2&gt;0,(IF(OR(AL$5=Data!$F$2,AL$5=Data!$G$2,(IF(COUNTIF(Data!$A$2:$A$939,AL$7),AL$7=(VLOOKUP(AL$7,Data!$A$2:$A$852,1,FALSE)),0))),"H",IF(AND(AL$7&gt;=$J71,AL$7&lt;=$K71),($D71*(1-$P71)/$N71),0))),IF(AND(AL$7&gt;=$J71,AL$7&lt;=$K71),(($D71-$O71)/$N71),0))))),(((IF(Data!$C$2&gt;0,(IF(OR(AL$5=Data!$F$2,AL$5=Data!$G$2,(IF(COUNTIF(Data!$A$2:$A$939,AL$7),AL$7=(VLOOKUP(AL$7,Data!$A$2:$A$852,1,FALSE)),0))),"H",IF(AND(AL$7&gt;=$J71,AL$7&lt;=$L71),($D71*$P71/$M71),0))),IF(AND(AL$7&gt;=$J71,AL$7&lt;=$L71),(($D71*$P71)/$M71),0))))))</f>
        <v>0</v>
      </c>
      <c r="AM72" s="37" t="str">
        <f>IF(AM$7&gt;$L71,(((IF(Data!$C$2&gt;0,(IF(OR(AM$5=Data!$F$2,AM$5=Data!$G$2,(IF(COUNTIF(Data!$A$2:$A$939,AM$7),AM$7=(VLOOKUP(AM$7,Data!$A$2:$A$852,1,FALSE)),0))),"H",IF(AND(AM$7&gt;=$J71,AM$7&lt;=$K71),($D71*(1-$P71)/$N71),0))),IF(AND(AM$7&gt;=$J71,AM$7&lt;=$K71),(($D71-$O71)/$N71),0))))),(((IF(Data!$C$2&gt;0,(IF(OR(AM$5=Data!$F$2,AM$5=Data!$G$2,(IF(COUNTIF(Data!$A$2:$A$939,AM$7),AM$7=(VLOOKUP(AM$7,Data!$A$2:$A$852,1,FALSE)),0))),"H",IF(AND(AM$7&gt;=$J71,AM$7&lt;=$L71),($D71*$P71/$M71),0))),IF(AND(AM$7&gt;=$J71,AM$7&lt;=$L71),(($D71*$P71)/$M71),0))))))</f>
        <v>H</v>
      </c>
      <c r="AN72" s="37" t="str">
        <f>IF(AN$7&gt;$L71,(((IF(Data!$C$2&gt;0,(IF(OR(AN$5=Data!$F$2,AN$5=Data!$G$2,(IF(COUNTIF(Data!$A$2:$A$939,AN$7),AN$7=(VLOOKUP(AN$7,Data!$A$2:$A$852,1,FALSE)),0))),"H",IF(AND(AN$7&gt;=$J71,AN$7&lt;=$K71),($D71*(1-$P71)/$N71),0))),IF(AND(AN$7&gt;=$J71,AN$7&lt;=$K71),(($D71-$O71)/$N71),0))))),(((IF(Data!$C$2&gt;0,(IF(OR(AN$5=Data!$F$2,AN$5=Data!$G$2,(IF(COUNTIF(Data!$A$2:$A$939,AN$7),AN$7=(VLOOKUP(AN$7,Data!$A$2:$A$852,1,FALSE)),0))),"H",IF(AND(AN$7&gt;=$J71,AN$7&lt;=$L71),($D71*$P71/$M71),0))),IF(AND(AN$7&gt;=$J71,AN$7&lt;=$L71),(($D71*$P71)/$M71),0))))))</f>
        <v>H</v>
      </c>
      <c r="AO72" s="37">
        <f>IF(AO$7&gt;$L71,(((IF(Data!$C$2&gt;0,(IF(OR(AO$5=Data!$F$2,AO$5=Data!$G$2,(IF(COUNTIF(Data!$A$2:$A$939,AO$7),AO$7=(VLOOKUP(AO$7,Data!$A$2:$A$852,1,FALSE)),0))),"H",IF(AND(AO$7&gt;=$J71,AO$7&lt;=$K71),($D71*(1-$P71)/$N71),0))),IF(AND(AO$7&gt;=$J71,AO$7&lt;=$K71),(($D71-$O71)/$N71),0))))),(((IF(Data!$C$2&gt;0,(IF(OR(AO$5=Data!$F$2,AO$5=Data!$G$2,(IF(COUNTIF(Data!$A$2:$A$939,AO$7),AO$7=(VLOOKUP(AO$7,Data!$A$2:$A$852,1,FALSE)),0))),"H",IF(AND(AO$7&gt;=$J71,AO$7&lt;=$L71),($D71*$P71/$M71),0))),IF(AND(AO$7&gt;=$J71,AO$7&lt;=$L71),(($D71*$P71)/$M71),0))))))</f>
        <v>0</v>
      </c>
      <c r="AP72" s="37">
        <f>IF(AP$7&gt;$L71,(((IF(Data!$C$2&gt;0,(IF(OR(AP$5=Data!$F$2,AP$5=Data!$G$2,(IF(COUNTIF(Data!$A$2:$A$939,AP$7),AP$7=(VLOOKUP(AP$7,Data!$A$2:$A$852,1,FALSE)),0))),"H",IF(AND(AP$7&gt;=$J71,AP$7&lt;=$K71),($D71*(1-$P71)/$N71),0))),IF(AND(AP$7&gt;=$J71,AP$7&lt;=$K71),(($D71-$O71)/$N71),0))))),(((IF(Data!$C$2&gt;0,(IF(OR(AP$5=Data!$F$2,AP$5=Data!$G$2,(IF(COUNTIF(Data!$A$2:$A$939,AP$7),AP$7=(VLOOKUP(AP$7,Data!$A$2:$A$852,1,FALSE)),0))),"H",IF(AND(AP$7&gt;=$J71,AP$7&lt;=$L71),($D71*$P71/$M71),0))),IF(AND(AP$7&gt;=$J71,AP$7&lt;=$L71),(($D71*$P71)/$M71),0))))))</f>
        <v>0</v>
      </c>
      <c r="AQ72" s="37">
        <f>IF(AQ$7&gt;$L71,(((IF(Data!$C$2&gt;0,(IF(OR(AQ$5=Data!$F$2,AQ$5=Data!$G$2,(IF(COUNTIF(Data!$A$2:$A$939,AQ$7),AQ$7=(VLOOKUP(AQ$7,Data!$A$2:$A$852,1,FALSE)),0))),"H",IF(AND(AQ$7&gt;=$J71,AQ$7&lt;=$K71),($D71*(1-$P71)/$N71),0))),IF(AND(AQ$7&gt;=$J71,AQ$7&lt;=$K71),(($D71-$O71)/$N71),0))))),(((IF(Data!$C$2&gt;0,(IF(OR(AQ$5=Data!$F$2,AQ$5=Data!$G$2,(IF(COUNTIF(Data!$A$2:$A$939,AQ$7),AQ$7=(VLOOKUP(AQ$7,Data!$A$2:$A$852,1,FALSE)),0))),"H",IF(AND(AQ$7&gt;=$J71,AQ$7&lt;=$L71),($D71*$P71/$M71),0))),IF(AND(AQ$7&gt;=$J71,AQ$7&lt;=$L71),(($D71*$P71)/$M71),0))))))</f>
        <v>0</v>
      </c>
      <c r="AR72" s="37">
        <f>IF(AR$7&gt;$L71,(((IF(Data!$C$2&gt;0,(IF(OR(AR$5=Data!$F$2,AR$5=Data!$G$2,(IF(COUNTIF(Data!$A$2:$A$939,AR$7),AR$7=(VLOOKUP(AR$7,Data!$A$2:$A$852,1,FALSE)),0))),"H",IF(AND(AR$7&gt;=$J71,AR$7&lt;=$K71),($D71*(1-$P71)/$N71),0))),IF(AND(AR$7&gt;=$J71,AR$7&lt;=$K71),(($D71-$O71)/$N71),0))))),(((IF(Data!$C$2&gt;0,(IF(OR(AR$5=Data!$F$2,AR$5=Data!$G$2,(IF(COUNTIF(Data!$A$2:$A$939,AR$7),AR$7=(VLOOKUP(AR$7,Data!$A$2:$A$852,1,FALSE)),0))),"H",IF(AND(AR$7&gt;=$J71,AR$7&lt;=$L71),($D71*$P71/$M71),0))),IF(AND(AR$7&gt;=$J71,AR$7&lt;=$L71),(($D71*$P71)/$M71),0))))))</f>
        <v>0</v>
      </c>
      <c r="AS72" s="37">
        <f>IF(AS$7&gt;$L71,(((IF(Data!$C$2&gt;0,(IF(OR(AS$5=Data!$F$2,AS$5=Data!$G$2,(IF(COUNTIF(Data!$A$2:$A$939,AS$7),AS$7=(VLOOKUP(AS$7,Data!$A$2:$A$852,1,FALSE)),0))),"H",IF(AND(AS$7&gt;=$J71,AS$7&lt;=$K71),($D71*(1-$P71)/$N71),0))),IF(AND(AS$7&gt;=$J71,AS$7&lt;=$K71),(($D71-$O71)/$N71),0))))),(((IF(Data!$C$2&gt;0,(IF(OR(AS$5=Data!$F$2,AS$5=Data!$G$2,(IF(COUNTIF(Data!$A$2:$A$939,AS$7),AS$7=(VLOOKUP(AS$7,Data!$A$2:$A$852,1,FALSE)),0))),"H",IF(AND(AS$7&gt;=$J71,AS$7&lt;=$L71),($D71*$P71/$M71),0))),IF(AND(AS$7&gt;=$J71,AS$7&lt;=$L71),(($D71*$P71)/$M71),0))))))</f>
        <v>0</v>
      </c>
      <c r="AT72" s="37" t="str">
        <f>IF(AT$7&gt;$L71,(((IF(Data!$C$2&gt;0,(IF(OR(AT$5=Data!$F$2,AT$5=Data!$G$2,(IF(COUNTIF(Data!$A$2:$A$939,AT$7),AT$7=(VLOOKUP(AT$7,Data!$A$2:$A$852,1,FALSE)),0))),"H",IF(AND(AT$7&gt;=$J71,AT$7&lt;=$K71),($D71*(1-$P71)/$N71),0))),IF(AND(AT$7&gt;=$J71,AT$7&lt;=$K71),(($D71-$O71)/$N71),0))))),(((IF(Data!$C$2&gt;0,(IF(OR(AT$5=Data!$F$2,AT$5=Data!$G$2,(IF(COUNTIF(Data!$A$2:$A$939,AT$7),AT$7=(VLOOKUP(AT$7,Data!$A$2:$A$852,1,FALSE)),0))),"H",IF(AND(AT$7&gt;=$J71,AT$7&lt;=$L71),($D71*$P71/$M71),0))),IF(AND(AT$7&gt;=$J71,AT$7&lt;=$L71),(($D71*$P71)/$M71),0))))))</f>
        <v>H</v>
      </c>
      <c r="AU72" s="37" t="str">
        <f>IF(AU$7&gt;$L71,(((IF(Data!$C$2&gt;0,(IF(OR(AU$5=Data!$F$2,AU$5=Data!$G$2,(IF(COUNTIF(Data!$A$2:$A$939,AU$7),AU$7=(VLOOKUP(AU$7,Data!$A$2:$A$852,1,FALSE)),0))),"H",IF(AND(AU$7&gt;=$J71,AU$7&lt;=$K71),($D71*(1-$P71)/$N71),0))),IF(AND(AU$7&gt;=$J71,AU$7&lt;=$K71),(($D71-$O71)/$N71),0))))),(((IF(Data!$C$2&gt;0,(IF(OR(AU$5=Data!$F$2,AU$5=Data!$G$2,(IF(COUNTIF(Data!$A$2:$A$939,AU$7),AU$7=(VLOOKUP(AU$7,Data!$A$2:$A$852,1,FALSE)),0))),"H",IF(AND(AU$7&gt;=$J71,AU$7&lt;=$L71),($D71*$P71/$M71),0))),IF(AND(AU$7&gt;=$J71,AU$7&lt;=$L71),(($D71*$P71)/$M71),0))))))</f>
        <v>H</v>
      </c>
      <c r="AV72" s="37">
        <f>IF(AV$7&gt;$L71,(((IF(Data!$C$2&gt;0,(IF(OR(AV$5=Data!$F$2,AV$5=Data!$G$2,(IF(COUNTIF(Data!$A$2:$A$939,AV$7),AV$7=(VLOOKUP(AV$7,Data!$A$2:$A$852,1,FALSE)),0))),"H",IF(AND(AV$7&gt;=$J71,AV$7&lt;=$K71),($D71*(1-$P71)/$N71),0))),IF(AND(AV$7&gt;=$J71,AV$7&lt;=$K71),(($D71-$O71)/$N71),0))))),(((IF(Data!$C$2&gt;0,(IF(OR(AV$5=Data!$F$2,AV$5=Data!$G$2,(IF(COUNTIF(Data!$A$2:$A$939,AV$7),AV$7=(VLOOKUP(AV$7,Data!$A$2:$A$852,1,FALSE)),0))),"H",IF(AND(AV$7&gt;=$J71,AV$7&lt;=$L71),($D71*$P71/$M71),0))),IF(AND(AV$7&gt;=$J71,AV$7&lt;=$L71),(($D71*$P71)/$M71),0))))))</f>
        <v>0</v>
      </c>
      <c r="AW72" s="37">
        <f>IF(AW$7&gt;$L71,(((IF(Data!$C$2&gt;0,(IF(OR(AW$5=Data!$F$2,AW$5=Data!$G$2,(IF(COUNTIF(Data!$A$2:$A$939,AW$7),AW$7=(VLOOKUP(AW$7,Data!$A$2:$A$852,1,FALSE)),0))),"H",IF(AND(AW$7&gt;=$J71,AW$7&lt;=$K71),($D71*(1-$P71)/$N71),0))),IF(AND(AW$7&gt;=$J71,AW$7&lt;=$K71),(($D71-$O71)/$N71),0))))),(((IF(Data!$C$2&gt;0,(IF(OR(AW$5=Data!$F$2,AW$5=Data!$G$2,(IF(COUNTIF(Data!$A$2:$A$939,AW$7),AW$7=(VLOOKUP(AW$7,Data!$A$2:$A$852,1,FALSE)),0))),"H",IF(AND(AW$7&gt;=$J71,AW$7&lt;=$L71),($D71*$P71/$M71),0))),IF(AND(AW$7&gt;=$J71,AW$7&lt;=$L71),(($D71*$P71)/$M71),0))))))</f>
        <v>0</v>
      </c>
      <c r="AX72" s="37">
        <f>IF(AX$7&gt;$L71,(((IF(Data!$C$2&gt;0,(IF(OR(AX$5=Data!$F$2,AX$5=Data!$G$2,(IF(COUNTIF(Data!$A$2:$A$939,AX$7),AX$7=(VLOOKUP(AX$7,Data!$A$2:$A$852,1,FALSE)),0))),"H",IF(AND(AX$7&gt;=$J71,AX$7&lt;=$K71),($D71*(1-$P71)/$N71),0))),IF(AND(AX$7&gt;=$J71,AX$7&lt;=$K71),(($D71-$O71)/$N71),0))))),(((IF(Data!$C$2&gt;0,(IF(OR(AX$5=Data!$F$2,AX$5=Data!$G$2,(IF(COUNTIF(Data!$A$2:$A$939,AX$7),AX$7=(VLOOKUP(AX$7,Data!$A$2:$A$852,1,FALSE)),0))),"H",IF(AND(AX$7&gt;=$J71,AX$7&lt;=$L71),($D71*$P71/$M71),0))),IF(AND(AX$7&gt;=$J71,AX$7&lt;=$L71),(($D71*$P71)/$M71),0))))))</f>
        <v>0</v>
      </c>
      <c r="AY72" s="37">
        <f>IF(AY$7&gt;$L71,(((IF(Data!$C$2&gt;0,(IF(OR(AY$5=Data!$F$2,AY$5=Data!$G$2,(IF(COUNTIF(Data!$A$2:$A$939,AY$7),AY$7=(VLOOKUP(AY$7,Data!$A$2:$A$852,1,FALSE)),0))),"H",IF(AND(AY$7&gt;=$J71,AY$7&lt;=$K71),($D71*(1-$P71)/$N71),0))),IF(AND(AY$7&gt;=$J71,AY$7&lt;=$K71),(($D71-$O71)/$N71),0))))),(((IF(Data!$C$2&gt;0,(IF(OR(AY$5=Data!$F$2,AY$5=Data!$G$2,(IF(COUNTIF(Data!$A$2:$A$939,AY$7),AY$7=(VLOOKUP(AY$7,Data!$A$2:$A$852,1,FALSE)),0))),"H",IF(AND(AY$7&gt;=$J71,AY$7&lt;=$L71),($D71*$P71/$M71),0))),IF(AND(AY$7&gt;=$J71,AY$7&lt;=$L71),(($D71*$P71)/$M71),0))))))</f>
        <v>0</v>
      </c>
      <c r="AZ72" s="37">
        <f>IF(AZ$7&gt;$L71,(((IF(Data!$C$2&gt;0,(IF(OR(AZ$5=Data!$F$2,AZ$5=Data!$G$2,(IF(COUNTIF(Data!$A$2:$A$939,AZ$7),AZ$7=(VLOOKUP(AZ$7,Data!$A$2:$A$852,1,FALSE)),0))),"H",IF(AND(AZ$7&gt;=$J71,AZ$7&lt;=$K71),($D71*(1-$P71)/$N71),0))),IF(AND(AZ$7&gt;=$J71,AZ$7&lt;=$K71),(($D71-$O71)/$N71),0))))),(((IF(Data!$C$2&gt;0,(IF(OR(AZ$5=Data!$F$2,AZ$5=Data!$G$2,(IF(COUNTIF(Data!$A$2:$A$939,AZ$7),AZ$7=(VLOOKUP(AZ$7,Data!$A$2:$A$852,1,FALSE)),0))),"H",IF(AND(AZ$7&gt;=$J71,AZ$7&lt;=$L71),($D71*$P71/$M71),0))),IF(AND(AZ$7&gt;=$J71,AZ$7&lt;=$L71),(($D71*$P71)/$M71),0))))))</f>
        <v>0</v>
      </c>
      <c r="BA72" s="37" t="str">
        <f>IF(BA$7&gt;$L71,(((IF(Data!$C$2&gt;0,(IF(OR(BA$5=Data!$F$2,BA$5=Data!$G$2,(IF(COUNTIF(Data!$A$2:$A$939,BA$7),BA$7=(VLOOKUP(BA$7,Data!$A$2:$A$852,1,FALSE)),0))),"H",IF(AND(BA$7&gt;=$J71,BA$7&lt;=$K71),($D71*(1-$P71)/$N71),0))),IF(AND(BA$7&gt;=$J71,BA$7&lt;=$K71),(($D71-$O71)/$N71),0))))),(((IF(Data!$C$2&gt;0,(IF(OR(BA$5=Data!$F$2,BA$5=Data!$G$2,(IF(COUNTIF(Data!$A$2:$A$939,BA$7),BA$7=(VLOOKUP(BA$7,Data!$A$2:$A$852,1,FALSE)),0))),"H",IF(AND(BA$7&gt;=$J71,BA$7&lt;=$L71),($D71*$P71/$M71),0))),IF(AND(BA$7&gt;=$J71,BA$7&lt;=$L71),(($D71*$P71)/$M71),0))))))</f>
        <v>H</v>
      </c>
      <c r="BB72" s="37" t="str">
        <f>IF(BB$7&gt;$L71,(((IF(Data!$C$2&gt;0,(IF(OR(BB$5=Data!$F$2,BB$5=Data!$G$2,(IF(COUNTIF(Data!$A$2:$A$939,BB$7),BB$7=(VLOOKUP(BB$7,Data!$A$2:$A$852,1,FALSE)),0))),"H",IF(AND(BB$7&gt;=$J71,BB$7&lt;=$K71),($D71*(1-$P71)/$N71),0))),IF(AND(BB$7&gt;=$J71,BB$7&lt;=$K71),(($D71-$O71)/$N71),0))))),(((IF(Data!$C$2&gt;0,(IF(OR(BB$5=Data!$F$2,BB$5=Data!$G$2,(IF(COUNTIF(Data!$A$2:$A$939,BB$7),BB$7=(VLOOKUP(BB$7,Data!$A$2:$A$852,1,FALSE)),0))),"H",IF(AND(BB$7&gt;=$J71,BB$7&lt;=$L71),($D71*$P71/$M71),0))),IF(AND(BB$7&gt;=$J71,BB$7&lt;=$L71),(($D71*$P71)/$M71),0))))))</f>
        <v>H</v>
      </c>
      <c r="BC72" s="37">
        <f>IF(BC$7&gt;$L71,(((IF(Data!$C$2&gt;0,(IF(OR(BC$5=Data!$F$2,BC$5=Data!$G$2,(IF(COUNTIF(Data!$A$2:$A$939,BC$7),BC$7=(VLOOKUP(BC$7,Data!$A$2:$A$852,1,FALSE)),0))),"H",IF(AND(BC$7&gt;=$J71,BC$7&lt;=$K71),($D71*(1-$P71)/$N71),0))),IF(AND(BC$7&gt;=$J71,BC$7&lt;=$K71),(($D71-$O71)/$N71),0))))),(((IF(Data!$C$2&gt;0,(IF(OR(BC$5=Data!$F$2,BC$5=Data!$G$2,(IF(COUNTIF(Data!$A$2:$A$939,BC$7),BC$7=(VLOOKUP(BC$7,Data!$A$2:$A$852,1,FALSE)),0))),"H",IF(AND(BC$7&gt;=$J71,BC$7&lt;=$L71),($D71*$P71/$M71),0))),IF(AND(BC$7&gt;=$J71,BC$7&lt;=$L71),(($D71*$P71)/$M71),0))))))</f>
        <v>0</v>
      </c>
      <c r="BD72" s="37">
        <f>IF(BD$7&gt;$L71,(((IF(Data!$C$2&gt;0,(IF(OR(BD$5=Data!$F$2,BD$5=Data!$G$2,(IF(COUNTIF(Data!$A$2:$A$939,BD$7),BD$7=(VLOOKUP(BD$7,Data!$A$2:$A$852,1,FALSE)),0))),"H",IF(AND(BD$7&gt;=$J71,BD$7&lt;=$K71),($D71*(1-$P71)/$N71),0))),IF(AND(BD$7&gt;=$J71,BD$7&lt;=$K71),(($D71-$O71)/$N71),0))))),(((IF(Data!$C$2&gt;0,(IF(OR(BD$5=Data!$F$2,BD$5=Data!$G$2,(IF(COUNTIF(Data!$A$2:$A$939,BD$7),BD$7=(VLOOKUP(BD$7,Data!$A$2:$A$852,1,FALSE)),0))),"H",IF(AND(BD$7&gt;=$J71,BD$7&lt;=$L71),($D71*$P71/$M71),0))),IF(AND(BD$7&gt;=$J71,BD$7&lt;=$L71),(($D71*$P71)/$M71),0))))))</f>
        <v>0</v>
      </c>
      <c r="BE72" s="37">
        <f>IF(BE$7&gt;$L71,(((IF(Data!$C$2&gt;0,(IF(OR(BE$5=Data!$F$2,BE$5=Data!$G$2,(IF(COUNTIF(Data!$A$2:$A$939,BE$7),BE$7=(VLOOKUP(BE$7,Data!$A$2:$A$852,1,FALSE)),0))),"H",IF(AND(BE$7&gt;=$J71,BE$7&lt;=$K71),($D71*(1-$P71)/$N71),0))),IF(AND(BE$7&gt;=$J71,BE$7&lt;=$K71),(($D71-$O71)/$N71),0))))),(((IF(Data!$C$2&gt;0,(IF(OR(BE$5=Data!$F$2,BE$5=Data!$G$2,(IF(COUNTIF(Data!$A$2:$A$939,BE$7),BE$7=(VLOOKUP(BE$7,Data!$A$2:$A$852,1,FALSE)),0))),"H",IF(AND(BE$7&gt;=$J71,BE$7&lt;=$L71),($D71*$P71/$M71),0))),IF(AND(BE$7&gt;=$J71,BE$7&lt;=$L71),(($D71*$P71)/$M71),0))))))</f>
        <v>0</v>
      </c>
      <c r="BF72" s="37">
        <f>IF(BF$7&gt;$L71,(((IF(Data!$C$2&gt;0,(IF(OR(BF$5=Data!$F$2,BF$5=Data!$G$2,(IF(COUNTIF(Data!$A$2:$A$939,BF$7),BF$7=(VLOOKUP(BF$7,Data!$A$2:$A$852,1,FALSE)),0))),"H",IF(AND(BF$7&gt;=$J71,BF$7&lt;=$K71),($D71*(1-$P71)/$N71),0))),IF(AND(BF$7&gt;=$J71,BF$7&lt;=$K71),(($D71-$O71)/$N71),0))))),(((IF(Data!$C$2&gt;0,(IF(OR(BF$5=Data!$F$2,BF$5=Data!$G$2,(IF(COUNTIF(Data!$A$2:$A$939,BF$7),BF$7=(VLOOKUP(BF$7,Data!$A$2:$A$852,1,FALSE)),0))),"H",IF(AND(BF$7&gt;=$J71,BF$7&lt;=$L71),($D71*$P71/$M71),0))),IF(AND(BF$7&gt;=$J71,BF$7&lt;=$L71),(($D71*$P71)/$M71),0))))))</f>
        <v>0</v>
      </c>
      <c r="BG72" s="37">
        <f>IF(BG$7&gt;$L71,(((IF(Data!$C$2&gt;0,(IF(OR(BG$5=Data!$F$2,BG$5=Data!$G$2,(IF(COUNTIF(Data!$A$2:$A$939,BG$7),BG$7=(VLOOKUP(BG$7,Data!$A$2:$A$852,1,FALSE)),0))),"H",IF(AND(BG$7&gt;=$J71,BG$7&lt;=$K71),($D71*(1-$P71)/$N71),0))),IF(AND(BG$7&gt;=$J71,BG$7&lt;=$K71),(($D71-$O71)/$N71),0))))),(((IF(Data!$C$2&gt;0,(IF(OR(BG$5=Data!$F$2,BG$5=Data!$G$2,(IF(COUNTIF(Data!$A$2:$A$939,BG$7),BG$7=(VLOOKUP(BG$7,Data!$A$2:$A$852,1,FALSE)),0))),"H",IF(AND(BG$7&gt;=$J71,BG$7&lt;=$L71),($D71*$P71/$M71),0))),IF(AND(BG$7&gt;=$J71,BG$7&lt;=$L71),(($D71*$P71)/$M71),0))))))</f>
        <v>0</v>
      </c>
      <c r="BH72" s="37" t="str">
        <f>IF(BH$7&gt;$L71,(((IF(Data!$C$2&gt;0,(IF(OR(BH$5=Data!$F$2,BH$5=Data!$G$2,(IF(COUNTIF(Data!$A$2:$A$939,BH$7),BH$7=(VLOOKUP(BH$7,Data!$A$2:$A$852,1,FALSE)),0))),"H",IF(AND(BH$7&gt;=$J71,BH$7&lt;=$K71),($D71*(1-$P71)/$N71),0))),IF(AND(BH$7&gt;=$J71,BH$7&lt;=$K71),(($D71-$O71)/$N71),0))))),(((IF(Data!$C$2&gt;0,(IF(OR(BH$5=Data!$F$2,BH$5=Data!$G$2,(IF(COUNTIF(Data!$A$2:$A$939,BH$7),BH$7=(VLOOKUP(BH$7,Data!$A$2:$A$852,1,FALSE)),0))),"H",IF(AND(BH$7&gt;=$J71,BH$7&lt;=$L71),($D71*$P71/$M71),0))),IF(AND(BH$7&gt;=$J71,BH$7&lt;=$L71),(($D71*$P71)/$M71),0))))))</f>
        <v>H</v>
      </c>
      <c r="BI72" s="37" t="str">
        <f>IF(BI$7&gt;$L71,(((IF(Data!$C$2&gt;0,(IF(OR(BI$5=Data!$F$2,BI$5=Data!$G$2,(IF(COUNTIF(Data!$A$2:$A$939,BI$7),BI$7=(VLOOKUP(BI$7,Data!$A$2:$A$852,1,FALSE)),0))),"H",IF(AND(BI$7&gt;=$J71,BI$7&lt;=$K71),($D71*(1-$P71)/$N71),0))),IF(AND(BI$7&gt;=$J71,BI$7&lt;=$K71),(($D71-$O71)/$N71),0))))),(((IF(Data!$C$2&gt;0,(IF(OR(BI$5=Data!$F$2,BI$5=Data!$G$2,(IF(COUNTIF(Data!$A$2:$A$939,BI$7),BI$7=(VLOOKUP(BI$7,Data!$A$2:$A$852,1,FALSE)),0))),"H",IF(AND(BI$7&gt;=$J71,BI$7&lt;=$L71),($D71*$P71/$M71),0))),IF(AND(BI$7&gt;=$J71,BI$7&lt;=$L71),(($D71*$P71)/$M71),0))))))</f>
        <v>H</v>
      </c>
      <c r="BJ72" s="37">
        <f>IF(BJ$7&gt;$L71,(((IF(Data!$C$2&gt;0,(IF(OR(BJ$5=Data!$F$2,BJ$5=Data!$G$2,(IF(COUNTIF(Data!$A$2:$A$939,BJ$7),BJ$7=(VLOOKUP(BJ$7,Data!$A$2:$A$852,1,FALSE)),0))),"H",IF(AND(BJ$7&gt;=$J71,BJ$7&lt;=$K71),($D71*(1-$P71)/$N71),0))),IF(AND(BJ$7&gt;=$J71,BJ$7&lt;=$K71),(($D71-$O71)/$N71),0))))),(((IF(Data!$C$2&gt;0,(IF(OR(BJ$5=Data!$F$2,BJ$5=Data!$G$2,(IF(COUNTIF(Data!$A$2:$A$939,BJ$7),BJ$7=(VLOOKUP(BJ$7,Data!$A$2:$A$852,1,FALSE)),0))),"H",IF(AND(BJ$7&gt;=$J71,BJ$7&lt;=$L71),($D71*$P71/$M71),0))),IF(AND(BJ$7&gt;=$J71,BJ$7&lt;=$L71),(($D71*$P71)/$M71),0))))))</f>
        <v>0</v>
      </c>
      <c r="BK72" s="37">
        <f>IF(BK$7&gt;$L71,(((IF(Data!$C$2&gt;0,(IF(OR(BK$5=Data!$F$2,BK$5=Data!$G$2,(IF(COUNTIF(Data!$A$2:$A$939,BK$7),BK$7=(VLOOKUP(BK$7,Data!$A$2:$A$852,1,FALSE)),0))),"H",IF(AND(BK$7&gt;=$J71,BK$7&lt;=$K71),($D71*(1-$P71)/$N71),0))),IF(AND(BK$7&gt;=$J71,BK$7&lt;=$K71),(($D71-$O71)/$N71),0))))),(((IF(Data!$C$2&gt;0,(IF(OR(BK$5=Data!$F$2,BK$5=Data!$G$2,(IF(COUNTIF(Data!$A$2:$A$939,BK$7),BK$7=(VLOOKUP(BK$7,Data!$A$2:$A$852,1,FALSE)),0))),"H",IF(AND(BK$7&gt;=$J71,BK$7&lt;=$L71),($D71*$P71/$M71),0))),IF(AND(BK$7&gt;=$J71,BK$7&lt;=$L71),(($D71*$P71)/$M71),0))))))</f>
        <v>0</v>
      </c>
      <c r="BL72" s="37">
        <f>IF(BL$7&gt;$L71,(((IF(Data!$C$2&gt;0,(IF(OR(BL$5=Data!$F$2,BL$5=Data!$G$2,(IF(COUNTIF(Data!$A$2:$A$939,BL$7),BL$7=(VLOOKUP(BL$7,Data!$A$2:$A$852,1,FALSE)),0))),"H",IF(AND(BL$7&gt;=$J71,BL$7&lt;=$K71),($D71*(1-$P71)/$N71),0))),IF(AND(BL$7&gt;=$J71,BL$7&lt;=$K71),(($D71-$O71)/$N71),0))))),(((IF(Data!$C$2&gt;0,(IF(OR(BL$5=Data!$F$2,BL$5=Data!$G$2,(IF(COUNTIF(Data!$A$2:$A$939,BL$7),BL$7=(VLOOKUP(BL$7,Data!$A$2:$A$852,1,FALSE)),0))),"H",IF(AND(BL$7&gt;=$J71,BL$7&lt;=$L71),($D71*$P71/$M71),0))),IF(AND(BL$7&gt;=$J71,BL$7&lt;=$L71),(($D71*$P71)/$M71),0))))))</f>
        <v>0</v>
      </c>
      <c r="BM72" s="37">
        <f>IF(BM$7&gt;$L71,(((IF(Data!$C$2&gt;0,(IF(OR(BM$5=Data!$F$2,BM$5=Data!$G$2,(IF(COUNTIF(Data!$A$2:$A$939,BM$7),BM$7=(VLOOKUP(BM$7,Data!$A$2:$A$852,1,FALSE)),0))),"H",IF(AND(BM$7&gt;=$J71,BM$7&lt;=$K71),($D71*(1-$P71)/$N71),0))),IF(AND(BM$7&gt;=$J71,BM$7&lt;=$K71),(($D71-$O71)/$N71),0))))),(((IF(Data!$C$2&gt;0,(IF(OR(BM$5=Data!$F$2,BM$5=Data!$G$2,(IF(COUNTIF(Data!$A$2:$A$939,BM$7),BM$7=(VLOOKUP(BM$7,Data!$A$2:$A$852,1,FALSE)),0))),"H",IF(AND(BM$7&gt;=$J71,BM$7&lt;=$L71),($D71*$P71/$M71),0))),IF(AND(BM$7&gt;=$J71,BM$7&lt;=$L71),(($D71*$P71)/$M71),0))))))</f>
        <v>0</v>
      </c>
      <c r="BN72" s="37">
        <f>IF(BN$7&gt;$L71,(((IF(Data!$C$2&gt;0,(IF(OR(BN$5=Data!$F$2,BN$5=Data!$G$2,(IF(COUNTIF(Data!$A$2:$A$939,BN$7),BN$7=(VLOOKUP(BN$7,Data!$A$2:$A$852,1,FALSE)),0))),"H",IF(AND(BN$7&gt;=$J71,BN$7&lt;=$K71),($D71*(1-$P71)/$N71),0))),IF(AND(BN$7&gt;=$J71,BN$7&lt;=$K71),(($D71-$O71)/$N71),0))))),(((IF(Data!$C$2&gt;0,(IF(OR(BN$5=Data!$F$2,BN$5=Data!$G$2,(IF(COUNTIF(Data!$A$2:$A$939,BN$7),BN$7=(VLOOKUP(BN$7,Data!$A$2:$A$852,1,FALSE)),0))),"H",IF(AND(BN$7&gt;=$J71,BN$7&lt;=$L71),($D71*$P71/$M71),0))),IF(AND(BN$7&gt;=$J71,BN$7&lt;=$L71),(($D71*$P71)/$M71),0))))))</f>
        <v>0</v>
      </c>
      <c r="BO72" s="37" t="str">
        <f>IF(BO$7&gt;$L71,(((IF(Data!$C$2&gt;0,(IF(OR(BO$5=Data!$F$2,BO$5=Data!$G$2,(IF(COUNTIF(Data!$A$2:$A$939,BO$7),BO$7=(VLOOKUP(BO$7,Data!$A$2:$A$852,1,FALSE)),0))),"H",IF(AND(BO$7&gt;=$J71,BO$7&lt;=$K71),($D71*(1-$P71)/$N71),0))),IF(AND(BO$7&gt;=$J71,BO$7&lt;=$K71),(($D71-$O71)/$N71),0))))),(((IF(Data!$C$2&gt;0,(IF(OR(BO$5=Data!$F$2,BO$5=Data!$G$2,(IF(COUNTIF(Data!$A$2:$A$939,BO$7),BO$7=(VLOOKUP(BO$7,Data!$A$2:$A$852,1,FALSE)),0))),"H",IF(AND(BO$7&gt;=$J71,BO$7&lt;=$L71),($D71*$P71/$M71),0))),IF(AND(BO$7&gt;=$J71,BO$7&lt;=$L71),(($D71*$P71)/$M71),0))))))</f>
        <v>H</v>
      </c>
      <c r="BP72" s="37" t="str">
        <f>IF(BP$7&gt;$L71,(((IF(Data!$C$2&gt;0,(IF(OR(BP$5=Data!$F$2,BP$5=Data!$G$2,(IF(COUNTIF(Data!$A$2:$A$939,BP$7),BP$7=(VLOOKUP(BP$7,Data!$A$2:$A$852,1,FALSE)),0))),"H",IF(AND(BP$7&gt;=$J71,BP$7&lt;=$K71),($D71*(1-$P71)/$N71),0))),IF(AND(BP$7&gt;=$J71,BP$7&lt;=$K71),(($D71-$O71)/$N71),0))))),(((IF(Data!$C$2&gt;0,(IF(OR(BP$5=Data!$F$2,BP$5=Data!$G$2,(IF(COUNTIF(Data!$A$2:$A$939,BP$7),BP$7=(VLOOKUP(BP$7,Data!$A$2:$A$852,1,FALSE)),0))),"H",IF(AND(BP$7&gt;=$J71,BP$7&lt;=$L71),($D71*$P71/$M71),0))),IF(AND(BP$7&gt;=$J71,BP$7&lt;=$L71),(($D71*$P71)/$M71),0))))))</f>
        <v>H</v>
      </c>
      <c r="BQ72" s="37">
        <f>IF(BQ$7&gt;$L71,(((IF(Data!$C$2&gt;0,(IF(OR(BQ$5=Data!$F$2,BQ$5=Data!$G$2,(IF(COUNTIF(Data!$A$2:$A$939,BQ$7),BQ$7=(VLOOKUP(BQ$7,Data!$A$2:$A$852,1,FALSE)),0))),"H",IF(AND(BQ$7&gt;=$J71,BQ$7&lt;=$K71),($D71*(1-$P71)/$N71),0))),IF(AND(BQ$7&gt;=$J71,BQ$7&lt;=$K71),(($D71-$O71)/$N71),0))))),(((IF(Data!$C$2&gt;0,(IF(OR(BQ$5=Data!$F$2,BQ$5=Data!$G$2,(IF(COUNTIF(Data!$A$2:$A$939,BQ$7),BQ$7=(VLOOKUP(BQ$7,Data!$A$2:$A$852,1,FALSE)),0))),"H",IF(AND(BQ$7&gt;=$J71,BQ$7&lt;=$L71),($D71*$P71/$M71),0))),IF(AND(BQ$7&gt;=$J71,BQ$7&lt;=$L71),(($D71*$P71)/$M71),0))))))</f>
        <v>0</v>
      </c>
      <c r="BR72" s="37">
        <f>IF(BR$7&gt;$L71,(((IF(Data!$C$2&gt;0,(IF(OR(BR$5=Data!$F$2,BR$5=Data!$G$2,(IF(COUNTIF(Data!$A$2:$A$939,BR$7),BR$7=(VLOOKUP(BR$7,Data!$A$2:$A$852,1,FALSE)),0))),"H",IF(AND(BR$7&gt;=$J71,BR$7&lt;=$K71),($D71*(1-$P71)/$N71),0))),IF(AND(BR$7&gt;=$J71,BR$7&lt;=$K71),(($D71-$O71)/$N71),0))))),(((IF(Data!$C$2&gt;0,(IF(OR(BR$5=Data!$F$2,BR$5=Data!$G$2,(IF(COUNTIF(Data!$A$2:$A$939,BR$7),BR$7=(VLOOKUP(BR$7,Data!$A$2:$A$852,1,FALSE)),0))),"H",IF(AND(BR$7&gt;=$J71,BR$7&lt;=$L71),($D71*$P71/$M71),0))),IF(AND(BR$7&gt;=$J71,BR$7&lt;=$L71),(($D71*$P71)/$M71),0))))))</f>
        <v>0</v>
      </c>
      <c r="BS72" s="37">
        <f>IF(BS$7&gt;$L71,(((IF(Data!$C$2&gt;0,(IF(OR(BS$5=Data!$F$2,BS$5=Data!$G$2,(IF(COUNTIF(Data!$A$2:$A$939,BS$7),BS$7=(VLOOKUP(BS$7,Data!$A$2:$A$852,1,FALSE)),0))),"H",IF(AND(BS$7&gt;=$J71,BS$7&lt;=$K71),($D71*(1-$P71)/$N71),0))),IF(AND(BS$7&gt;=$J71,BS$7&lt;=$K71),(($D71-$O71)/$N71),0))))),(((IF(Data!$C$2&gt;0,(IF(OR(BS$5=Data!$F$2,BS$5=Data!$G$2,(IF(COUNTIF(Data!$A$2:$A$939,BS$7),BS$7=(VLOOKUP(BS$7,Data!$A$2:$A$852,1,FALSE)),0))),"H",IF(AND(BS$7&gt;=$J71,BS$7&lt;=$L71),($D71*$P71/$M71),0))),IF(AND(BS$7&gt;=$J71,BS$7&lt;=$L71),(($D71*$P71)/$M71),0))))))</f>
        <v>0</v>
      </c>
      <c r="BT72" s="37">
        <f>IF(BT$7&gt;$L71,(((IF(Data!$C$2&gt;0,(IF(OR(BT$5=Data!$F$2,BT$5=Data!$G$2,(IF(COUNTIF(Data!$A$2:$A$939,BT$7),BT$7=(VLOOKUP(BT$7,Data!$A$2:$A$852,1,FALSE)),0))),"H",IF(AND(BT$7&gt;=$J71,BT$7&lt;=$K71),($D71*(1-$P71)/$N71),0))),IF(AND(BT$7&gt;=$J71,BT$7&lt;=$K71),(($D71-$O71)/$N71),0))))),(((IF(Data!$C$2&gt;0,(IF(OR(BT$5=Data!$F$2,BT$5=Data!$G$2,(IF(COUNTIF(Data!$A$2:$A$939,BT$7),BT$7=(VLOOKUP(BT$7,Data!$A$2:$A$852,1,FALSE)),0))),"H",IF(AND(BT$7&gt;=$J71,BT$7&lt;=$L71),($D71*$P71/$M71),0))),IF(AND(BT$7&gt;=$J71,BT$7&lt;=$L71),(($D71*$P71)/$M71),0))))))</f>
        <v>0</v>
      </c>
      <c r="BU72" s="37">
        <f>IF(BU$7&gt;$L71,(((IF(Data!$C$2&gt;0,(IF(OR(BU$5=Data!$F$2,BU$5=Data!$G$2,(IF(COUNTIF(Data!$A$2:$A$939,BU$7),BU$7=(VLOOKUP(BU$7,Data!$A$2:$A$852,1,FALSE)),0))),"H",IF(AND(BU$7&gt;=$J71,BU$7&lt;=$K71),($D71*(1-$P71)/$N71),0))),IF(AND(BU$7&gt;=$J71,BU$7&lt;=$K71),(($D71-$O71)/$N71),0))))),(((IF(Data!$C$2&gt;0,(IF(OR(BU$5=Data!$F$2,BU$5=Data!$G$2,(IF(COUNTIF(Data!$A$2:$A$939,BU$7),BU$7=(VLOOKUP(BU$7,Data!$A$2:$A$852,1,FALSE)),0))),"H",IF(AND(BU$7&gt;=$J71,BU$7&lt;=$L71),($D71*$P71/$M71),0))),IF(AND(BU$7&gt;=$J71,BU$7&lt;=$L71),(($D71*$P71)/$M71),0))))))</f>
        <v>0</v>
      </c>
      <c r="BV72" s="37" t="str">
        <f>IF(BV$7&gt;$L71,(((IF(Data!$C$2&gt;0,(IF(OR(BV$5=Data!$F$2,BV$5=Data!$G$2,(IF(COUNTIF(Data!$A$2:$A$939,BV$7),BV$7=(VLOOKUP(BV$7,Data!$A$2:$A$852,1,FALSE)),0))),"H",IF(AND(BV$7&gt;=$J71,BV$7&lt;=$K71),($D71*(1-$P71)/$N71),0))),IF(AND(BV$7&gt;=$J71,BV$7&lt;=$K71),(($D71-$O71)/$N71),0))))),(((IF(Data!$C$2&gt;0,(IF(OR(BV$5=Data!$F$2,BV$5=Data!$G$2,(IF(COUNTIF(Data!$A$2:$A$939,BV$7),BV$7=(VLOOKUP(BV$7,Data!$A$2:$A$852,1,FALSE)),0))),"H",IF(AND(BV$7&gt;=$J71,BV$7&lt;=$L71),($D71*$P71/$M71),0))),IF(AND(BV$7&gt;=$J71,BV$7&lt;=$L71),(($D71*$P71)/$M71),0))))))</f>
        <v>H</v>
      </c>
      <c r="BW72" s="37" t="str">
        <f>IF(BW$7&gt;$L71,(((IF(Data!$C$2&gt;0,(IF(OR(BW$5=Data!$F$2,BW$5=Data!$G$2,(IF(COUNTIF(Data!$A$2:$A$939,BW$7),BW$7=(VLOOKUP(BW$7,Data!$A$2:$A$852,1,FALSE)),0))),"H",IF(AND(BW$7&gt;=$J71,BW$7&lt;=$K71),($D71*(1-$P71)/$N71),0))),IF(AND(BW$7&gt;=$J71,BW$7&lt;=$K71),(($D71-$O71)/$N71),0))))),(((IF(Data!$C$2&gt;0,(IF(OR(BW$5=Data!$F$2,BW$5=Data!$G$2,(IF(COUNTIF(Data!$A$2:$A$939,BW$7),BW$7=(VLOOKUP(BW$7,Data!$A$2:$A$852,1,FALSE)),0))),"H",IF(AND(BW$7&gt;=$J71,BW$7&lt;=$L71),($D71*$P71/$M71),0))),IF(AND(BW$7&gt;=$J71,BW$7&lt;=$L71),(($D71*$P71)/$M71),0))))))</f>
        <v>H</v>
      </c>
      <c r="BX72" s="37">
        <f>IF(BX$7&gt;$L71,(((IF(Data!$C$2&gt;0,(IF(OR(BX$5=Data!$F$2,BX$5=Data!$G$2,(IF(COUNTIF(Data!$A$2:$A$939,BX$7),BX$7=(VLOOKUP(BX$7,Data!$A$2:$A$852,1,FALSE)),0))),"H",IF(AND(BX$7&gt;=$J71,BX$7&lt;=$K71),($D71*(1-$P71)/$N71),0))),IF(AND(BX$7&gt;=$J71,BX$7&lt;=$K71),(($D71-$O71)/$N71),0))))),(((IF(Data!$C$2&gt;0,(IF(OR(BX$5=Data!$F$2,BX$5=Data!$G$2,(IF(COUNTIF(Data!$A$2:$A$939,BX$7),BX$7=(VLOOKUP(BX$7,Data!$A$2:$A$852,1,FALSE)),0))),"H",IF(AND(BX$7&gt;=$J71,BX$7&lt;=$L71),($D71*$P71/$M71),0))),IF(AND(BX$7&gt;=$J71,BX$7&lt;=$L71),(($D71*$P71)/$M71),0))))))</f>
        <v>0</v>
      </c>
      <c r="BY72" s="37">
        <f>IF(BY$7&gt;$L71,(((IF(Data!$C$2&gt;0,(IF(OR(BY$5=Data!$F$2,BY$5=Data!$G$2,(IF(COUNTIF(Data!$A$2:$A$939,BY$7),BY$7=(VLOOKUP(BY$7,Data!$A$2:$A$852,1,FALSE)),0))),"H",IF(AND(BY$7&gt;=$J71,BY$7&lt;=$K71),($D71*(1-$P71)/$N71),0))),IF(AND(BY$7&gt;=$J71,BY$7&lt;=$K71),(($D71-$O71)/$N71),0))))),(((IF(Data!$C$2&gt;0,(IF(OR(BY$5=Data!$F$2,BY$5=Data!$G$2,(IF(COUNTIF(Data!$A$2:$A$939,BY$7),BY$7=(VLOOKUP(BY$7,Data!$A$2:$A$852,1,FALSE)),0))),"H",IF(AND(BY$7&gt;=$J71,BY$7&lt;=$L71),($D71*$P71/$M71),0))),IF(AND(BY$7&gt;=$J71,BY$7&lt;=$L71),(($D71*$P71)/$M71),0))))))</f>
        <v>0</v>
      </c>
      <c r="BZ72" s="37">
        <f>IF(BZ$7&gt;$L71,(((IF(Data!$C$2&gt;0,(IF(OR(BZ$5=Data!$F$2,BZ$5=Data!$G$2,(IF(COUNTIF(Data!$A$2:$A$939,BZ$7),BZ$7=(VLOOKUP(BZ$7,Data!$A$2:$A$852,1,FALSE)),0))),"H",IF(AND(BZ$7&gt;=$J71,BZ$7&lt;=$K71),($D71*(1-$P71)/$N71),0))),IF(AND(BZ$7&gt;=$J71,BZ$7&lt;=$K71),(($D71-$O71)/$N71),0))))),(((IF(Data!$C$2&gt;0,(IF(OR(BZ$5=Data!$F$2,BZ$5=Data!$G$2,(IF(COUNTIF(Data!$A$2:$A$939,BZ$7),BZ$7=(VLOOKUP(BZ$7,Data!$A$2:$A$852,1,FALSE)),0))),"H",IF(AND(BZ$7&gt;=$J71,BZ$7&lt;=$L71),($D71*$P71/$M71),0))),IF(AND(BZ$7&gt;=$J71,BZ$7&lt;=$L71),(($D71*$P71)/$M71),0))))))</f>
        <v>0</v>
      </c>
      <c r="CA72" s="37">
        <f>IF(CA$7&gt;$L71,(((IF(Data!$C$2&gt;0,(IF(OR(CA$5=Data!$F$2,CA$5=Data!$G$2,(IF(COUNTIF(Data!$A$2:$A$939,CA$7),CA$7=(VLOOKUP(CA$7,Data!$A$2:$A$852,1,FALSE)),0))),"H",IF(AND(CA$7&gt;=$J71,CA$7&lt;=$K71),($D71*(1-$P71)/$N71),0))),IF(AND(CA$7&gt;=$J71,CA$7&lt;=$K71),(($D71-$O71)/$N71),0))))),(((IF(Data!$C$2&gt;0,(IF(OR(CA$5=Data!$F$2,CA$5=Data!$G$2,(IF(COUNTIF(Data!$A$2:$A$939,CA$7),CA$7=(VLOOKUP(CA$7,Data!$A$2:$A$852,1,FALSE)),0))),"H",IF(AND(CA$7&gt;=$J71,CA$7&lt;=$L71),($D71*$P71/$M71),0))),IF(AND(CA$7&gt;=$J71,CA$7&lt;=$L71),(($D71*$P71)/$M71),0))))))</f>
        <v>0</v>
      </c>
      <c r="CB72" s="37">
        <f>IF(CB$7&gt;$L71,(((IF(Data!$C$2&gt;0,(IF(OR(CB$5=Data!$F$2,CB$5=Data!$G$2,(IF(COUNTIF(Data!$A$2:$A$939,CB$7),CB$7=(VLOOKUP(CB$7,Data!$A$2:$A$852,1,FALSE)),0))),"H",IF(AND(CB$7&gt;=$J71,CB$7&lt;=$K71),($D71*(1-$P71)/$N71),0))),IF(AND(CB$7&gt;=$J71,CB$7&lt;=$K71),(($D71-$O71)/$N71),0))))),(((IF(Data!$C$2&gt;0,(IF(OR(CB$5=Data!$F$2,CB$5=Data!$G$2,(IF(COUNTIF(Data!$A$2:$A$939,CB$7),CB$7=(VLOOKUP(CB$7,Data!$A$2:$A$852,1,FALSE)),0))),"H",IF(AND(CB$7&gt;=$J71,CB$7&lt;=$L71),($D71*$P71/$M71),0))),IF(AND(CB$7&gt;=$J71,CB$7&lt;=$L71),(($D71*$P71)/$M71),0))))))</f>
        <v>0</v>
      </c>
      <c r="CC72" s="37" t="str">
        <f>IF(CC$7&gt;$L71,(((IF(Data!$C$2&gt;0,(IF(OR(CC$5=Data!$F$2,CC$5=Data!$G$2,(IF(COUNTIF(Data!$A$2:$A$939,CC$7),CC$7=(VLOOKUP(CC$7,Data!$A$2:$A$852,1,FALSE)),0))),"H",IF(AND(CC$7&gt;=$J71,CC$7&lt;=$K71),($D71*(1-$P71)/$N71),0))),IF(AND(CC$7&gt;=$J71,CC$7&lt;=$K71),(($D71-$O71)/$N71),0))))),(((IF(Data!$C$2&gt;0,(IF(OR(CC$5=Data!$F$2,CC$5=Data!$G$2,(IF(COUNTIF(Data!$A$2:$A$939,CC$7),CC$7=(VLOOKUP(CC$7,Data!$A$2:$A$852,1,FALSE)),0))),"H",IF(AND(CC$7&gt;=$J71,CC$7&lt;=$L71),($D71*$P71/$M71),0))),IF(AND(CC$7&gt;=$J71,CC$7&lt;=$L71),(($D71*$P71)/$M71),0))))))</f>
        <v>H</v>
      </c>
      <c r="CD72" s="37" t="str">
        <f>IF(CD$7&gt;$L71,(((IF(Data!$C$2&gt;0,(IF(OR(CD$5=Data!$F$2,CD$5=Data!$G$2,(IF(COUNTIF(Data!$A$2:$A$939,CD$7),CD$7=(VLOOKUP(CD$7,Data!$A$2:$A$852,1,FALSE)),0))),"H",IF(AND(CD$7&gt;=$J71,CD$7&lt;=$K71),($D71*(1-$P71)/$N71),0))),IF(AND(CD$7&gt;=$J71,CD$7&lt;=$K71),(($D71-$O71)/$N71),0))))),(((IF(Data!$C$2&gt;0,(IF(OR(CD$5=Data!$F$2,CD$5=Data!$G$2,(IF(COUNTIF(Data!$A$2:$A$939,CD$7),CD$7=(VLOOKUP(CD$7,Data!$A$2:$A$852,1,FALSE)),0))),"H",IF(AND(CD$7&gt;=$J71,CD$7&lt;=$L71),($D71*$P71/$M71),0))),IF(AND(CD$7&gt;=$J71,CD$7&lt;=$L71),(($D71*$P71)/$M71),0))))))</f>
        <v>H</v>
      </c>
      <c r="CE72" s="37">
        <f>IF(CE$7&gt;$L71,(((IF(Data!$C$2&gt;0,(IF(OR(CE$5=Data!$F$2,CE$5=Data!$G$2,(IF(COUNTIF(Data!$A$2:$A$939,CE$7),CE$7=(VLOOKUP(CE$7,Data!$A$2:$A$852,1,FALSE)),0))),"H",IF(AND(CE$7&gt;=$J71,CE$7&lt;=$K71),($D71*(1-$P71)/$N71),0))),IF(AND(CE$7&gt;=$J71,CE$7&lt;=$K71),(($D71-$O71)/$N71),0))))),(((IF(Data!$C$2&gt;0,(IF(OR(CE$5=Data!$F$2,CE$5=Data!$G$2,(IF(COUNTIF(Data!$A$2:$A$939,CE$7),CE$7=(VLOOKUP(CE$7,Data!$A$2:$A$852,1,FALSE)),0))),"H",IF(AND(CE$7&gt;=$J71,CE$7&lt;=$L71),($D71*$P71/$M71),0))),IF(AND(CE$7&gt;=$J71,CE$7&lt;=$L71),(($D71*$P71)/$M71),0))))))</f>
        <v>0</v>
      </c>
      <c r="CF72" s="37">
        <f>IF(CF$7&gt;$L71,(((IF(Data!$C$2&gt;0,(IF(OR(CF$5=Data!$F$2,CF$5=Data!$G$2,(IF(COUNTIF(Data!$A$2:$A$939,CF$7),CF$7=(VLOOKUP(CF$7,Data!$A$2:$A$852,1,FALSE)),0))),"H",IF(AND(CF$7&gt;=$J71,CF$7&lt;=$K71),($D71*(1-$P71)/$N71),0))),IF(AND(CF$7&gt;=$J71,CF$7&lt;=$K71),(($D71-$O71)/$N71),0))))),(((IF(Data!$C$2&gt;0,(IF(OR(CF$5=Data!$F$2,CF$5=Data!$G$2,(IF(COUNTIF(Data!$A$2:$A$939,CF$7),CF$7=(VLOOKUP(CF$7,Data!$A$2:$A$852,1,FALSE)),0))),"H",IF(AND(CF$7&gt;=$J71,CF$7&lt;=$L71),($D71*$P71/$M71),0))),IF(AND(CF$7&gt;=$J71,CF$7&lt;=$L71),(($D71*$P71)/$M71),0))))))</f>
        <v>0</v>
      </c>
      <c r="CG72" s="37">
        <f>IF(CG$7&gt;$L71,(((IF(Data!$C$2&gt;0,(IF(OR(CG$5=Data!$F$2,CG$5=Data!$G$2,(IF(COUNTIF(Data!$A$2:$A$939,CG$7),CG$7=(VLOOKUP(CG$7,Data!$A$2:$A$852,1,FALSE)),0))),"H",IF(AND(CG$7&gt;=$J71,CG$7&lt;=$K71),($D71*(1-$P71)/$N71),0))),IF(AND(CG$7&gt;=$J71,CG$7&lt;=$K71),(($D71-$O71)/$N71),0))))),(((IF(Data!$C$2&gt;0,(IF(OR(CG$5=Data!$F$2,CG$5=Data!$G$2,(IF(COUNTIF(Data!$A$2:$A$939,CG$7),CG$7=(VLOOKUP(CG$7,Data!$A$2:$A$852,1,FALSE)),0))),"H",IF(AND(CG$7&gt;=$J71,CG$7&lt;=$L71),($D71*$P71/$M71),0))),IF(AND(CG$7&gt;=$J71,CG$7&lt;=$L71),(($D71*$P71)/$M71),0))))))</f>
        <v>0</v>
      </c>
      <c r="CH72" s="37">
        <f>IF(CH$7&gt;$L71,(((IF(Data!$C$2&gt;0,(IF(OR(CH$5=Data!$F$2,CH$5=Data!$G$2,(IF(COUNTIF(Data!$A$2:$A$939,CH$7),CH$7=(VLOOKUP(CH$7,Data!$A$2:$A$852,1,FALSE)),0))),"H",IF(AND(CH$7&gt;=$J71,CH$7&lt;=$K71),($D71*(1-$P71)/$N71),0))),IF(AND(CH$7&gt;=$J71,CH$7&lt;=$K71),(($D71-$O71)/$N71),0))))),(((IF(Data!$C$2&gt;0,(IF(OR(CH$5=Data!$F$2,CH$5=Data!$G$2,(IF(COUNTIF(Data!$A$2:$A$939,CH$7),CH$7=(VLOOKUP(CH$7,Data!$A$2:$A$852,1,FALSE)),0))),"H",IF(AND(CH$7&gt;=$J71,CH$7&lt;=$L71),($D71*$P71/$M71),0))),IF(AND(CH$7&gt;=$J71,CH$7&lt;=$L71),(($D71*$P71)/$M71),0))))))</f>
        <v>0</v>
      </c>
      <c r="CI72" s="37">
        <f>IF(CI$7&gt;$L71,(((IF(Data!$C$2&gt;0,(IF(OR(CI$5=Data!$F$2,CI$5=Data!$G$2,(IF(COUNTIF(Data!$A$2:$A$939,CI$7),CI$7=(VLOOKUP(CI$7,Data!$A$2:$A$852,1,FALSE)),0))),"H",IF(AND(CI$7&gt;=$J71,CI$7&lt;=$K71),($D71*(1-$P71)/$N71),0))),IF(AND(CI$7&gt;=$J71,CI$7&lt;=$K71),(($D71-$O71)/$N71),0))))),(((IF(Data!$C$2&gt;0,(IF(OR(CI$5=Data!$F$2,CI$5=Data!$G$2,(IF(COUNTIF(Data!$A$2:$A$939,CI$7),CI$7=(VLOOKUP(CI$7,Data!$A$2:$A$852,1,FALSE)),0))),"H",IF(AND(CI$7&gt;=$J71,CI$7&lt;=$L71),($D71*$P71/$M71),0))),IF(AND(CI$7&gt;=$J71,CI$7&lt;=$L71),(($D71*$P71)/$M71),0))))))</f>
        <v>0</v>
      </c>
      <c r="CJ72" s="37" t="str">
        <f>IF(CJ$7&gt;$L71,(((IF(Data!$C$2&gt;0,(IF(OR(CJ$5=Data!$F$2,CJ$5=Data!$G$2,(IF(COUNTIF(Data!$A$2:$A$939,CJ$7),CJ$7=(VLOOKUP(CJ$7,Data!$A$2:$A$852,1,FALSE)),0))),"H",IF(AND(CJ$7&gt;=$J71,CJ$7&lt;=$K71),($D71*(1-$P71)/$N71),0))),IF(AND(CJ$7&gt;=$J71,CJ$7&lt;=$K71),(($D71-$O71)/$N71),0))))),(((IF(Data!$C$2&gt;0,(IF(OR(CJ$5=Data!$F$2,CJ$5=Data!$G$2,(IF(COUNTIF(Data!$A$2:$A$939,CJ$7),CJ$7=(VLOOKUP(CJ$7,Data!$A$2:$A$852,1,FALSE)),0))),"H",IF(AND(CJ$7&gt;=$J71,CJ$7&lt;=$L71),($D71*$P71/$M71),0))),IF(AND(CJ$7&gt;=$J71,CJ$7&lt;=$L71),(($D71*$P71)/$M71),0))))))</f>
        <v>H</v>
      </c>
      <c r="CK72" s="37" t="str">
        <f>IF(CK$7&gt;$L71,(((IF(Data!$C$2&gt;0,(IF(OR(CK$5=Data!$F$2,CK$5=Data!$G$2,(IF(COUNTIF(Data!$A$2:$A$939,CK$7),CK$7=(VLOOKUP(CK$7,Data!$A$2:$A$852,1,FALSE)),0))),"H",IF(AND(CK$7&gt;=$J71,CK$7&lt;=$K71),($D71*(1-$P71)/$N71),0))),IF(AND(CK$7&gt;=$J71,CK$7&lt;=$K71),(($D71-$O71)/$N71),0))))),(((IF(Data!$C$2&gt;0,(IF(OR(CK$5=Data!$F$2,CK$5=Data!$G$2,(IF(COUNTIF(Data!$A$2:$A$939,CK$7),CK$7=(VLOOKUP(CK$7,Data!$A$2:$A$852,1,FALSE)),0))),"H",IF(AND(CK$7&gt;=$J71,CK$7&lt;=$L71),($D71*$P71/$M71),0))),IF(AND(CK$7&gt;=$J71,CK$7&lt;=$L71),(($D71*$P71)/$M71),0))))))</f>
        <v>H</v>
      </c>
      <c r="CL72" s="37">
        <f>IF(CL$7&gt;$L71,(((IF(Data!$C$2&gt;0,(IF(OR(CL$5=Data!$F$2,CL$5=Data!$G$2,(IF(COUNTIF(Data!$A$2:$A$939,CL$7),CL$7=(VLOOKUP(CL$7,Data!$A$2:$A$852,1,FALSE)),0))),"H",IF(AND(CL$7&gt;=$J71,CL$7&lt;=$K71),($D71*(1-$P71)/$N71),0))),IF(AND(CL$7&gt;=$J71,CL$7&lt;=$K71),(($D71-$O71)/$N71),0))))),(((IF(Data!$C$2&gt;0,(IF(OR(CL$5=Data!$F$2,CL$5=Data!$G$2,(IF(COUNTIF(Data!$A$2:$A$939,CL$7),CL$7=(VLOOKUP(CL$7,Data!$A$2:$A$852,1,FALSE)),0))),"H",IF(AND(CL$7&gt;=$J71,CL$7&lt;=$L71),($D71*$P71/$M71),0))),IF(AND(CL$7&gt;=$J71,CL$7&lt;=$L71),(($D71*$P71)/$M71),0))))))</f>
        <v>0</v>
      </c>
      <c r="CM72" s="37">
        <f>IF(CM$7&gt;$L71,(((IF(Data!$C$2&gt;0,(IF(OR(CM$5=Data!$F$2,CM$5=Data!$G$2,(IF(COUNTIF(Data!$A$2:$A$939,CM$7),CM$7=(VLOOKUP(CM$7,Data!$A$2:$A$852,1,FALSE)),0))),"H",IF(AND(CM$7&gt;=$J71,CM$7&lt;=$K71),($D71*(1-$P71)/$N71),0))),IF(AND(CM$7&gt;=$J71,CM$7&lt;=$K71),(($D71-$O71)/$N71),0))))),(((IF(Data!$C$2&gt;0,(IF(OR(CM$5=Data!$F$2,CM$5=Data!$G$2,(IF(COUNTIF(Data!$A$2:$A$939,CM$7),CM$7=(VLOOKUP(CM$7,Data!$A$2:$A$852,1,FALSE)),0))),"H",IF(AND(CM$7&gt;=$J71,CM$7&lt;=$L71),($D71*$P71/$M71),0))),IF(AND(CM$7&gt;=$J71,CM$7&lt;=$L71),(($D71*$P71)/$M71),0))))))</f>
        <v>0</v>
      </c>
      <c r="CN72" s="37">
        <f>IF(CN$7&gt;$L71,(((IF(Data!$C$2&gt;0,(IF(OR(CN$5=Data!$F$2,CN$5=Data!$G$2,(IF(COUNTIF(Data!$A$2:$A$939,CN$7),CN$7=(VLOOKUP(CN$7,Data!$A$2:$A$852,1,FALSE)),0))),"H",IF(AND(CN$7&gt;=$J71,CN$7&lt;=$K71),($D71*(1-$P71)/$N71),0))),IF(AND(CN$7&gt;=$J71,CN$7&lt;=$K71),(($D71-$O71)/$N71),0))))),(((IF(Data!$C$2&gt;0,(IF(OR(CN$5=Data!$F$2,CN$5=Data!$G$2,(IF(COUNTIF(Data!$A$2:$A$939,CN$7),CN$7=(VLOOKUP(CN$7,Data!$A$2:$A$852,1,FALSE)),0))),"H",IF(AND(CN$7&gt;=$J71,CN$7&lt;=$L71),($D71*$P71/$M71),0))),IF(AND(CN$7&gt;=$J71,CN$7&lt;=$L71),(($D71*$P71)/$M71),0))))))</f>
        <v>0</v>
      </c>
      <c r="CO72" s="37">
        <f>IF(CO$7&gt;$L71,(((IF(Data!$C$2&gt;0,(IF(OR(CO$5=Data!$F$2,CO$5=Data!$G$2,(IF(COUNTIF(Data!$A$2:$A$939,CO$7),CO$7=(VLOOKUP(CO$7,Data!$A$2:$A$852,1,FALSE)),0))),"H",IF(AND(CO$7&gt;=$J71,CO$7&lt;=$K71),($D71*(1-$P71)/$N71),0))),IF(AND(CO$7&gt;=$J71,CO$7&lt;=$K71),(($D71-$O71)/$N71),0))))),(((IF(Data!$C$2&gt;0,(IF(OR(CO$5=Data!$F$2,CO$5=Data!$G$2,(IF(COUNTIF(Data!$A$2:$A$939,CO$7),CO$7=(VLOOKUP(CO$7,Data!$A$2:$A$852,1,FALSE)),0))),"H",IF(AND(CO$7&gt;=$J71,CO$7&lt;=$L71),($D71*$P71/$M71),0))),IF(AND(CO$7&gt;=$J71,CO$7&lt;=$L71),(($D71*$P71)/$M71),0))))))</f>
        <v>0</v>
      </c>
      <c r="CP72" s="37">
        <f>IF(CP$7&gt;$L71,(((IF(Data!$C$2&gt;0,(IF(OR(CP$5=Data!$F$2,CP$5=Data!$G$2,(IF(COUNTIF(Data!$A$2:$A$939,CP$7),CP$7=(VLOOKUP(CP$7,Data!$A$2:$A$852,1,FALSE)),0))),"H",IF(AND(CP$7&gt;=$J71,CP$7&lt;=$K71),($D71*(1-$P71)/$N71),0))),IF(AND(CP$7&gt;=$J71,CP$7&lt;=$K71),(($D71-$O71)/$N71),0))))),(((IF(Data!$C$2&gt;0,(IF(OR(CP$5=Data!$F$2,CP$5=Data!$G$2,(IF(COUNTIF(Data!$A$2:$A$939,CP$7),CP$7=(VLOOKUP(CP$7,Data!$A$2:$A$852,1,FALSE)),0))),"H",IF(AND(CP$7&gt;=$J71,CP$7&lt;=$L71),($D71*$P71/$M71),0))),IF(AND(CP$7&gt;=$J71,CP$7&lt;=$L71),(($D71*$P71)/$M71),0))))))</f>
        <v>0</v>
      </c>
      <c r="CQ72" s="37" t="str">
        <f>IF(CQ$7&gt;$L71,(((IF(Data!$C$2&gt;0,(IF(OR(CQ$5=Data!$F$2,CQ$5=Data!$G$2,(IF(COUNTIF(Data!$A$2:$A$939,CQ$7),CQ$7=(VLOOKUP(CQ$7,Data!$A$2:$A$852,1,FALSE)),0))),"H",IF(AND(CQ$7&gt;=$J71,CQ$7&lt;=$K71),($D71*(1-$P71)/$N71),0))),IF(AND(CQ$7&gt;=$J71,CQ$7&lt;=$K71),(($D71-$O71)/$N71),0))))),(((IF(Data!$C$2&gt;0,(IF(OR(CQ$5=Data!$F$2,CQ$5=Data!$G$2,(IF(COUNTIF(Data!$A$2:$A$939,CQ$7),CQ$7=(VLOOKUP(CQ$7,Data!$A$2:$A$852,1,FALSE)),0))),"H",IF(AND(CQ$7&gt;=$J71,CQ$7&lt;=$L71),($D71*$P71/$M71),0))),IF(AND(CQ$7&gt;=$J71,CQ$7&lt;=$L71),(($D71*$P71)/$M71),0))))))</f>
        <v>H</v>
      </c>
      <c r="CR72" s="37" t="str">
        <f>IF(CR$7&gt;$L71,(((IF(Data!$C$2&gt;0,(IF(OR(CR$5=Data!$F$2,CR$5=Data!$G$2,(IF(COUNTIF(Data!$A$2:$A$939,CR$7),CR$7=(VLOOKUP(CR$7,Data!$A$2:$A$852,1,FALSE)),0))),"H",IF(AND(CR$7&gt;=$J71,CR$7&lt;=$K71),($D71*(1-$P71)/$N71),0))),IF(AND(CR$7&gt;=$J71,CR$7&lt;=$K71),(($D71-$O71)/$N71),0))))),(((IF(Data!$C$2&gt;0,(IF(OR(CR$5=Data!$F$2,CR$5=Data!$G$2,(IF(COUNTIF(Data!$A$2:$A$939,CR$7),CR$7=(VLOOKUP(CR$7,Data!$A$2:$A$852,1,FALSE)),0))),"H",IF(AND(CR$7&gt;=$J71,CR$7&lt;=$L71),($D71*$P71/$M71),0))),IF(AND(CR$7&gt;=$J71,CR$7&lt;=$L71),(($D71*$P71)/$M71),0))))))</f>
        <v>H</v>
      </c>
      <c r="CS72" s="37">
        <f>IF(CS$7&gt;$L71,(((IF(Data!$C$2&gt;0,(IF(OR(CS$5=Data!$F$2,CS$5=Data!$G$2,(IF(COUNTIF(Data!$A$2:$A$939,CS$7),CS$7=(VLOOKUP(CS$7,Data!$A$2:$A$852,1,FALSE)),0))),"H",IF(AND(CS$7&gt;=$J71,CS$7&lt;=$K71),($D71*(1-$P71)/$N71),0))),IF(AND(CS$7&gt;=$J71,CS$7&lt;=$K71),(($D71-$O71)/$N71),0))))),(((IF(Data!$C$2&gt;0,(IF(OR(CS$5=Data!$F$2,CS$5=Data!$G$2,(IF(COUNTIF(Data!$A$2:$A$939,CS$7),CS$7=(VLOOKUP(CS$7,Data!$A$2:$A$852,1,FALSE)),0))),"H",IF(AND(CS$7&gt;=$J71,CS$7&lt;=$L71),($D71*$P71/$M71),0))),IF(AND(CS$7&gt;=$J71,CS$7&lt;=$L71),(($D71*$P71)/$M71),0))))))</f>
        <v>0</v>
      </c>
      <c r="CT72" s="37">
        <f>IF(CT$7&gt;$L71,(((IF(Data!$C$2&gt;0,(IF(OR(CT$5=Data!$F$2,CT$5=Data!$G$2,(IF(COUNTIF(Data!$A$2:$A$939,CT$7),CT$7=(VLOOKUP(CT$7,Data!$A$2:$A$852,1,FALSE)),0))),"H",IF(AND(CT$7&gt;=$J71,CT$7&lt;=$K71),($D71*(1-$P71)/$N71),0))),IF(AND(CT$7&gt;=$J71,CT$7&lt;=$K71),(($D71-$O71)/$N71),0))))),(((IF(Data!$C$2&gt;0,(IF(OR(CT$5=Data!$F$2,CT$5=Data!$G$2,(IF(COUNTIF(Data!$A$2:$A$939,CT$7),CT$7=(VLOOKUP(CT$7,Data!$A$2:$A$852,1,FALSE)),0))),"H",IF(AND(CT$7&gt;=$J71,CT$7&lt;=$L71),($D71*$P71/$M71),0))),IF(AND(CT$7&gt;=$J71,CT$7&lt;=$L71),(($D71*$P71)/$M71),0))))))</f>
        <v>0</v>
      </c>
      <c r="CU72" s="37">
        <f>IF(CU$7&gt;$L71,(((IF(Data!$C$2&gt;0,(IF(OR(CU$5=Data!$F$2,CU$5=Data!$G$2,(IF(COUNTIF(Data!$A$2:$A$939,CU$7),CU$7=(VLOOKUP(CU$7,Data!$A$2:$A$852,1,FALSE)),0))),"H",IF(AND(CU$7&gt;=$J71,CU$7&lt;=$K71),($D71*(1-$P71)/$N71),0))),IF(AND(CU$7&gt;=$J71,CU$7&lt;=$K71),(($D71-$O71)/$N71),0))))),(((IF(Data!$C$2&gt;0,(IF(OR(CU$5=Data!$F$2,CU$5=Data!$G$2,(IF(COUNTIF(Data!$A$2:$A$939,CU$7),CU$7=(VLOOKUP(CU$7,Data!$A$2:$A$852,1,FALSE)),0))),"H",IF(AND(CU$7&gt;=$J71,CU$7&lt;=$L71),($D71*$P71/$M71),0))),IF(AND(CU$7&gt;=$J71,CU$7&lt;=$L71),(($D71*$P71)/$M71),0))))))</f>
        <v>0</v>
      </c>
      <c r="CV72" s="37">
        <f>IF(CV$7&gt;$L71,(((IF(Data!$C$2&gt;0,(IF(OR(CV$5=Data!$F$2,CV$5=Data!$G$2,(IF(COUNTIF(Data!$A$2:$A$939,CV$7),CV$7=(VLOOKUP(CV$7,Data!$A$2:$A$852,1,FALSE)),0))),"H",IF(AND(CV$7&gt;=$J71,CV$7&lt;=$K71),($D71*(1-$P71)/$N71),0))),IF(AND(CV$7&gt;=$J71,CV$7&lt;=$K71),(($D71-$O71)/$N71),0))))),(((IF(Data!$C$2&gt;0,(IF(OR(CV$5=Data!$F$2,CV$5=Data!$G$2,(IF(COUNTIF(Data!$A$2:$A$939,CV$7),CV$7=(VLOOKUP(CV$7,Data!$A$2:$A$852,1,FALSE)),0))),"H",IF(AND(CV$7&gt;=$J71,CV$7&lt;=$L71),($D71*$P71/$M71),0))),IF(AND(CV$7&gt;=$J71,CV$7&lt;=$L71),(($D71*$P71)/$M71),0))))))</f>
        <v>0</v>
      </c>
      <c r="CW72" s="37">
        <f>IF(CW$7&gt;$L71,(((IF(Data!$C$2&gt;0,(IF(OR(CW$5=Data!$F$2,CW$5=Data!$G$2,(IF(COUNTIF(Data!$A$2:$A$939,CW$7),CW$7=(VLOOKUP(CW$7,Data!$A$2:$A$852,1,FALSE)),0))),"H",IF(AND(CW$7&gt;=$J71,CW$7&lt;=$K71),($D71*(1-$P71)/$N71),0))),IF(AND(CW$7&gt;=$J71,CW$7&lt;=$K71),(($D71-$O71)/$N71),0))))),(((IF(Data!$C$2&gt;0,(IF(OR(CW$5=Data!$F$2,CW$5=Data!$G$2,(IF(COUNTIF(Data!$A$2:$A$939,CW$7),CW$7=(VLOOKUP(CW$7,Data!$A$2:$A$852,1,FALSE)),0))),"H",IF(AND(CW$7&gt;=$J71,CW$7&lt;=$L71),($D71*$P71/$M71),0))),IF(AND(CW$7&gt;=$J71,CW$7&lt;=$L71),(($D71*$P71)/$M71),0))))))</f>
        <v>0</v>
      </c>
      <c r="CX72" s="37" t="str">
        <f>IF(CX$7&gt;$L71,(((IF(Data!$C$2&gt;0,(IF(OR(CX$5=Data!$F$2,CX$5=Data!$G$2,(IF(COUNTIF(Data!$A$2:$A$939,CX$7),CX$7=(VLOOKUP(CX$7,Data!$A$2:$A$852,1,FALSE)),0))),"H",IF(AND(CX$7&gt;=$J71,CX$7&lt;=$K71),($D71*(1-$P71)/$N71),0))),IF(AND(CX$7&gt;=$J71,CX$7&lt;=$K71),(($D71-$O71)/$N71),0))))),(((IF(Data!$C$2&gt;0,(IF(OR(CX$5=Data!$F$2,CX$5=Data!$G$2,(IF(COUNTIF(Data!$A$2:$A$939,CX$7),CX$7=(VLOOKUP(CX$7,Data!$A$2:$A$852,1,FALSE)),0))),"H",IF(AND(CX$7&gt;=$J71,CX$7&lt;=$L71),($D71*$P71/$M71),0))),IF(AND(CX$7&gt;=$J71,CX$7&lt;=$L71),(($D71*$P71)/$M71),0))))))</f>
        <v>H</v>
      </c>
      <c r="CY72" s="37" t="str">
        <f>IF(CY$7&gt;$L71,(((IF(Data!$C$2&gt;0,(IF(OR(CY$5=Data!$F$2,CY$5=Data!$G$2,(IF(COUNTIF(Data!$A$2:$A$939,CY$7),CY$7=(VLOOKUP(CY$7,Data!$A$2:$A$852,1,FALSE)),0))),"H",IF(AND(CY$7&gt;=$J71,CY$7&lt;=$K71),($D71*(1-$P71)/$N71),0))),IF(AND(CY$7&gt;=$J71,CY$7&lt;=$K71),(($D71-$O71)/$N71),0))))),(((IF(Data!$C$2&gt;0,(IF(OR(CY$5=Data!$F$2,CY$5=Data!$G$2,(IF(COUNTIF(Data!$A$2:$A$939,CY$7),CY$7=(VLOOKUP(CY$7,Data!$A$2:$A$852,1,FALSE)),0))),"H",IF(AND(CY$7&gt;=$J71,CY$7&lt;=$L71),($D71*$P71/$M71),0))),IF(AND(CY$7&gt;=$J71,CY$7&lt;=$L71),(($D71*$P71)/$M71),0))))))</f>
        <v>H</v>
      </c>
      <c r="CZ72" s="37">
        <f>IF(CZ$7&gt;$L71,(((IF(Data!$C$2&gt;0,(IF(OR(CZ$5=Data!$F$2,CZ$5=Data!$G$2,(IF(COUNTIF(Data!$A$2:$A$939,CZ$7),CZ$7=(VLOOKUP(CZ$7,Data!$A$2:$A$852,1,FALSE)),0))),"H",IF(AND(CZ$7&gt;=$J71,CZ$7&lt;=$K71),($D71*(1-$P71)/$N71),0))),IF(AND(CZ$7&gt;=$J71,CZ$7&lt;=$K71),(($D71-$O71)/$N71),0))))),(((IF(Data!$C$2&gt;0,(IF(OR(CZ$5=Data!$F$2,CZ$5=Data!$G$2,(IF(COUNTIF(Data!$A$2:$A$939,CZ$7),CZ$7=(VLOOKUP(CZ$7,Data!$A$2:$A$852,1,FALSE)),0))),"H",IF(AND(CZ$7&gt;=$J71,CZ$7&lt;=$L71),($D71*$P71/$M71),0))),IF(AND(CZ$7&gt;=$J71,CZ$7&lt;=$L71),(($D71*$P71)/$M71),0))))))</f>
        <v>0</v>
      </c>
      <c r="DA72" s="37">
        <f>IF(DA$7&gt;$L71,(((IF(Data!$C$2&gt;0,(IF(OR(DA$5=Data!$F$2,DA$5=Data!$G$2,(IF(COUNTIF(Data!$A$2:$A$939,DA$7),DA$7=(VLOOKUP(DA$7,Data!$A$2:$A$852,1,FALSE)),0))),"H",IF(AND(DA$7&gt;=$J71,DA$7&lt;=$K71),($D71*(1-$P71)/$N71),0))),IF(AND(DA$7&gt;=$J71,DA$7&lt;=$K71),(($D71-$O71)/$N71),0))))),(((IF(Data!$C$2&gt;0,(IF(OR(DA$5=Data!$F$2,DA$5=Data!$G$2,(IF(COUNTIF(Data!$A$2:$A$939,DA$7),DA$7=(VLOOKUP(DA$7,Data!$A$2:$A$852,1,FALSE)),0))),"H",IF(AND(DA$7&gt;=$J71,DA$7&lt;=$L71),($D71*$P71/$M71),0))),IF(AND(DA$7&gt;=$J71,DA$7&lt;=$L71),(($D71*$P71)/$M71),0))))))</f>
        <v>0</v>
      </c>
      <c r="DB72" s="37">
        <f>IF(DB$7&gt;$L71,(((IF(Data!$C$2&gt;0,(IF(OR(DB$5=Data!$F$2,DB$5=Data!$G$2,(IF(COUNTIF(Data!$A$2:$A$939,DB$7),DB$7=(VLOOKUP(DB$7,Data!$A$2:$A$852,1,FALSE)),0))),"H",IF(AND(DB$7&gt;=$J71,DB$7&lt;=$K71),($D71*(1-$P71)/$N71),0))),IF(AND(DB$7&gt;=$J71,DB$7&lt;=$K71),(($D71-$O71)/$N71),0))))),(((IF(Data!$C$2&gt;0,(IF(OR(DB$5=Data!$F$2,DB$5=Data!$G$2,(IF(COUNTIF(Data!$A$2:$A$939,DB$7),DB$7=(VLOOKUP(DB$7,Data!$A$2:$A$852,1,FALSE)),0))),"H",IF(AND(DB$7&gt;=$J71,DB$7&lt;=$L71),($D71*$P71/$M71),0))),IF(AND(DB$7&gt;=$J71,DB$7&lt;=$L71),(($D71*$P71)/$M71),0))))))</f>
        <v>0</v>
      </c>
      <c r="DC72" s="37">
        <f>IF(DC$7&gt;$L71,(((IF(Data!$C$2&gt;0,(IF(OR(DC$5=Data!$F$2,DC$5=Data!$G$2,(IF(COUNTIF(Data!$A$2:$A$939,DC$7),DC$7=(VLOOKUP(DC$7,Data!$A$2:$A$852,1,FALSE)),0))),"H",IF(AND(DC$7&gt;=$J71,DC$7&lt;=$K71),($D71*(1-$P71)/$N71),0))),IF(AND(DC$7&gt;=$J71,DC$7&lt;=$K71),(($D71-$O71)/$N71),0))))),(((IF(Data!$C$2&gt;0,(IF(OR(DC$5=Data!$F$2,DC$5=Data!$G$2,(IF(COUNTIF(Data!$A$2:$A$939,DC$7),DC$7=(VLOOKUP(DC$7,Data!$A$2:$A$852,1,FALSE)),0))),"H",IF(AND(DC$7&gt;=$J71,DC$7&lt;=$L71),($D71*$P71/$M71),0))),IF(AND(DC$7&gt;=$J71,DC$7&lt;=$L71),(($D71*$P71)/$M71),0))))))</f>
        <v>0</v>
      </c>
      <c r="DD72" s="37">
        <f>IF(DD$7&gt;$L71,(((IF(Data!$C$2&gt;0,(IF(OR(DD$5=Data!$F$2,DD$5=Data!$G$2,(IF(COUNTIF(Data!$A$2:$A$939,DD$7),DD$7=(VLOOKUP(DD$7,Data!$A$2:$A$852,1,FALSE)),0))),"H",IF(AND(DD$7&gt;=$J71,DD$7&lt;=$K71),($D71*(1-$P71)/$N71),0))),IF(AND(DD$7&gt;=$J71,DD$7&lt;=$K71),(($D71-$O71)/$N71),0))))),(((IF(Data!$C$2&gt;0,(IF(OR(DD$5=Data!$F$2,DD$5=Data!$G$2,(IF(COUNTIF(Data!$A$2:$A$939,DD$7),DD$7=(VLOOKUP(DD$7,Data!$A$2:$A$852,1,FALSE)),0))),"H",IF(AND(DD$7&gt;=$J71,DD$7&lt;=$L71),($D71*$P71/$M71),0))),IF(AND(DD$7&gt;=$J71,DD$7&lt;=$L71),(($D71*$P71)/$M71),0))))))</f>
        <v>0</v>
      </c>
      <c r="DE72" s="37" t="str">
        <f>IF(DE$7&gt;$L71,(((IF(Data!$C$2&gt;0,(IF(OR(DE$5=Data!$F$2,DE$5=Data!$G$2,(IF(COUNTIF(Data!$A$2:$A$939,DE$7),DE$7=(VLOOKUP(DE$7,Data!$A$2:$A$852,1,FALSE)),0))),"H",IF(AND(DE$7&gt;=$J71,DE$7&lt;=$K71),($D71*(1-$P71)/$N71),0))),IF(AND(DE$7&gt;=$J71,DE$7&lt;=$K71),(($D71-$O71)/$N71),0))))),(((IF(Data!$C$2&gt;0,(IF(OR(DE$5=Data!$F$2,DE$5=Data!$G$2,(IF(COUNTIF(Data!$A$2:$A$939,DE$7),DE$7=(VLOOKUP(DE$7,Data!$A$2:$A$852,1,FALSE)),0))),"H",IF(AND(DE$7&gt;=$J71,DE$7&lt;=$L71),($D71*$P71/$M71),0))),IF(AND(DE$7&gt;=$J71,DE$7&lt;=$L71),(($D71*$P71)/$M71),0))))))</f>
        <v>H</v>
      </c>
      <c r="DF72" s="37" t="str">
        <f>IF(DF$7&gt;$L71,(((IF(Data!$C$2&gt;0,(IF(OR(DF$5=Data!$F$2,DF$5=Data!$G$2,(IF(COUNTIF(Data!$A$2:$A$939,DF$7),DF$7=(VLOOKUP(DF$7,Data!$A$2:$A$852,1,FALSE)),0))),"H",IF(AND(DF$7&gt;=$J71,DF$7&lt;=$K71),($D71*(1-$P71)/$N71),0))),IF(AND(DF$7&gt;=$J71,DF$7&lt;=$K71),(($D71-$O71)/$N71),0))))),(((IF(Data!$C$2&gt;0,(IF(OR(DF$5=Data!$F$2,DF$5=Data!$G$2,(IF(COUNTIF(Data!$A$2:$A$939,DF$7),DF$7=(VLOOKUP(DF$7,Data!$A$2:$A$852,1,FALSE)),0))),"H",IF(AND(DF$7&gt;=$J71,DF$7&lt;=$L71),($D71*$P71/$M71),0))),IF(AND(DF$7&gt;=$J71,DF$7&lt;=$L71),(($D71*$P71)/$M71),0))))))</f>
        <v>H</v>
      </c>
      <c r="DG72" s="37">
        <f>IF(DG$7&gt;$L71,(((IF(Data!$C$2&gt;0,(IF(OR(DG$5=Data!$F$2,DG$5=Data!$G$2,(IF(COUNTIF(Data!$A$2:$A$939,DG$7),DG$7=(VLOOKUP(DG$7,Data!$A$2:$A$852,1,FALSE)),0))),"H",IF(AND(DG$7&gt;=$J71,DG$7&lt;=$K71),($D71*(1-$P71)/$N71),0))),IF(AND(DG$7&gt;=$J71,DG$7&lt;=$K71),(($D71-$O71)/$N71),0))))),(((IF(Data!$C$2&gt;0,(IF(OR(DG$5=Data!$F$2,DG$5=Data!$G$2,(IF(COUNTIF(Data!$A$2:$A$939,DG$7),DG$7=(VLOOKUP(DG$7,Data!$A$2:$A$852,1,FALSE)),0))),"H",IF(AND(DG$7&gt;=$J71,DG$7&lt;=$L71),($D71*$P71/$M71),0))),IF(AND(DG$7&gt;=$J71,DG$7&lt;=$L71),(($D71*$P71)/$M71),0))))))</f>
        <v>0</v>
      </c>
      <c r="DH72" s="37">
        <f>IF(DH$7&gt;$L71,(((IF(Data!$C$2&gt;0,(IF(OR(DH$5=Data!$F$2,DH$5=Data!$G$2,(IF(COUNTIF(Data!$A$2:$A$939,DH$7),DH$7=(VLOOKUP(DH$7,Data!$A$2:$A$852,1,FALSE)),0))),"H",IF(AND(DH$7&gt;=$J71,DH$7&lt;=$K71),($D71*(1-$P71)/$N71),0))),IF(AND(DH$7&gt;=$J71,DH$7&lt;=$K71),(($D71-$O71)/$N71),0))))),(((IF(Data!$C$2&gt;0,(IF(OR(DH$5=Data!$F$2,DH$5=Data!$G$2,(IF(COUNTIF(Data!$A$2:$A$939,DH$7),DH$7=(VLOOKUP(DH$7,Data!$A$2:$A$852,1,FALSE)),0))),"H",IF(AND(DH$7&gt;=$J71,DH$7&lt;=$L71),($D71*$P71/$M71),0))),IF(AND(DH$7&gt;=$J71,DH$7&lt;=$L71),(($D71*$P71)/$M71),0))))))</f>
        <v>0</v>
      </c>
      <c r="DI72" s="37">
        <f>IF(DI$7&gt;$L71,(((IF(Data!$C$2&gt;0,(IF(OR(DI$5=Data!$F$2,DI$5=Data!$G$2,(IF(COUNTIF(Data!$A$2:$A$939,DI$7),DI$7=(VLOOKUP(DI$7,Data!$A$2:$A$852,1,FALSE)),0))),"H",IF(AND(DI$7&gt;=$J71,DI$7&lt;=$K71),($D71*(1-$P71)/$N71),0))),IF(AND(DI$7&gt;=$J71,DI$7&lt;=$K71),(($D71-$O71)/$N71),0))))),(((IF(Data!$C$2&gt;0,(IF(OR(DI$5=Data!$F$2,DI$5=Data!$G$2,(IF(COUNTIF(Data!$A$2:$A$939,DI$7),DI$7=(VLOOKUP(DI$7,Data!$A$2:$A$852,1,FALSE)),0))),"H",IF(AND(DI$7&gt;=$J71,DI$7&lt;=$L71),($D71*$P71/$M71),0))),IF(AND(DI$7&gt;=$J71,DI$7&lt;=$L71),(($D71*$P71)/$M71),0))))))</f>
        <v>0</v>
      </c>
      <c r="DJ72" s="37">
        <f>IF(DJ$7&gt;$L71,(((IF(Data!$C$2&gt;0,(IF(OR(DJ$5=Data!$F$2,DJ$5=Data!$G$2,(IF(COUNTIF(Data!$A$2:$A$939,DJ$7),DJ$7=(VLOOKUP(DJ$7,Data!$A$2:$A$852,1,FALSE)),0))),"H",IF(AND(DJ$7&gt;=$J71,DJ$7&lt;=$K71),($D71*(1-$P71)/$N71),0))),IF(AND(DJ$7&gt;=$J71,DJ$7&lt;=$K71),(($D71-$O71)/$N71),0))))),(((IF(Data!$C$2&gt;0,(IF(OR(DJ$5=Data!$F$2,DJ$5=Data!$G$2,(IF(COUNTIF(Data!$A$2:$A$939,DJ$7),DJ$7=(VLOOKUP(DJ$7,Data!$A$2:$A$852,1,FALSE)),0))),"H",IF(AND(DJ$7&gt;=$J71,DJ$7&lt;=$L71),($D71*$P71/$M71),0))),IF(AND(DJ$7&gt;=$J71,DJ$7&lt;=$L71),(($D71*$P71)/$M71),0))))))</f>
        <v>0</v>
      </c>
      <c r="DK72" s="37">
        <f>IF(DK$7&gt;$L71,(((IF(Data!$C$2&gt;0,(IF(OR(DK$5=Data!$F$2,DK$5=Data!$G$2,(IF(COUNTIF(Data!$A$2:$A$939,DK$7),DK$7=(VLOOKUP(DK$7,Data!$A$2:$A$852,1,FALSE)),0))),"H",IF(AND(DK$7&gt;=$J71,DK$7&lt;=$K71),($D71*(1-$P71)/$N71),0))),IF(AND(DK$7&gt;=$J71,DK$7&lt;=$K71),(($D71-$O71)/$N71),0))))),(((IF(Data!$C$2&gt;0,(IF(OR(DK$5=Data!$F$2,DK$5=Data!$G$2,(IF(COUNTIF(Data!$A$2:$A$939,DK$7),DK$7=(VLOOKUP(DK$7,Data!$A$2:$A$852,1,FALSE)),0))),"H",IF(AND(DK$7&gt;=$J71,DK$7&lt;=$L71),($D71*$P71/$M71),0))),IF(AND(DK$7&gt;=$J71,DK$7&lt;=$L71),(($D71*$P71)/$M71),0))))))</f>
        <v>0</v>
      </c>
      <c r="DL72" s="37" t="str">
        <f>IF(DL$7&gt;$L71,(((IF(Data!$C$2&gt;0,(IF(OR(DL$5=Data!$F$2,DL$5=Data!$G$2,(IF(COUNTIF(Data!$A$2:$A$939,DL$7),DL$7=(VLOOKUP(DL$7,Data!$A$2:$A$852,1,FALSE)),0))),"H",IF(AND(DL$7&gt;=$J71,DL$7&lt;=$K71),($D71*(1-$P71)/$N71),0))),IF(AND(DL$7&gt;=$J71,DL$7&lt;=$K71),(($D71-$O71)/$N71),0))))),(((IF(Data!$C$2&gt;0,(IF(OR(DL$5=Data!$F$2,DL$5=Data!$G$2,(IF(COUNTIF(Data!$A$2:$A$939,DL$7),DL$7=(VLOOKUP(DL$7,Data!$A$2:$A$852,1,FALSE)),0))),"H",IF(AND(DL$7&gt;=$J71,DL$7&lt;=$L71),($D71*$P71/$M71),0))),IF(AND(DL$7&gt;=$J71,DL$7&lt;=$L71),(($D71*$P71)/$M71),0))))))</f>
        <v>H</v>
      </c>
      <c r="DM72" s="37" t="str">
        <f>IF(DM$7&gt;$L71,(((IF(Data!$C$2&gt;0,(IF(OR(DM$5=Data!$F$2,DM$5=Data!$G$2,(IF(COUNTIF(Data!$A$2:$A$939,DM$7),DM$7=(VLOOKUP(DM$7,Data!$A$2:$A$852,1,FALSE)),0))),"H",IF(AND(DM$7&gt;=$J71,DM$7&lt;=$K71),($D71*(1-$P71)/$N71),0))),IF(AND(DM$7&gt;=$J71,DM$7&lt;=$K71),(($D71-$O71)/$N71),0))))),(((IF(Data!$C$2&gt;0,(IF(OR(DM$5=Data!$F$2,DM$5=Data!$G$2,(IF(COUNTIF(Data!$A$2:$A$939,DM$7),DM$7=(VLOOKUP(DM$7,Data!$A$2:$A$852,1,FALSE)),0))),"H",IF(AND(DM$7&gt;=$J71,DM$7&lt;=$L71),($D71*$P71/$M71),0))),IF(AND(DM$7&gt;=$J71,DM$7&lt;=$L71),(($D71*$P71)/$M71),0))))))</f>
        <v>H</v>
      </c>
      <c r="DN72" s="37">
        <f>IF(DN$7&gt;$L71,(((IF(Data!$C$2&gt;0,(IF(OR(DN$5=Data!$F$2,DN$5=Data!$G$2,(IF(COUNTIF(Data!$A$2:$A$939,DN$7),DN$7=(VLOOKUP(DN$7,Data!$A$2:$A$852,1,FALSE)),0))),"H",IF(AND(DN$7&gt;=$J71,DN$7&lt;=$K71),($D71*(1-$P71)/$N71),0))),IF(AND(DN$7&gt;=$J71,DN$7&lt;=$K71),(($D71-$O71)/$N71),0))))),(((IF(Data!$C$2&gt;0,(IF(OR(DN$5=Data!$F$2,DN$5=Data!$G$2,(IF(COUNTIF(Data!$A$2:$A$939,DN$7),DN$7=(VLOOKUP(DN$7,Data!$A$2:$A$852,1,FALSE)),0))),"H",IF(AND(DN$7&gt;=$J71,DN$7&lt;=$L71),($D71*$P71/$M71),0))),IF(AND(DN$7&gt;=$J71,DN$7&lt;=$L71),(($D71*$P71)/$M71),0))))))</f>
        <v>0</v>
      </c>
      <c r="DO72" s="37">
        <f>IF(DO$7&gt;$L71,(((IF(Data!$C$2&gt;0,(IF(OR(DO$5=Data!$F$2,DO$5=Data!$G$2,(IF(COUNTIF(Data!$A$2:$A$939,DO$7),DO$7=(VLOOKUP(DO$7,Data!$A$2:$A$852,1,FALSE)),0))),"H",IF(AND(DO$7&gt;=$J71,DO$7&lt;=$K71),($D71*(1-$P71)/$N71),0))),IF(AND(DO$7&gt;=$J71,DO$7&lt;=$K71),(($D71-$O71)/$N71),0))))),(((IF(Data!$C$2&gt;0,(IF(OR(DO$5=Data!$F$2,DO$5=Data!$G$2,(IF(COUNTIF(Data!$A$2:$A$939,DO$7),DO$7=(VLOOKUP(DO$7,Data!$A$2:$A$852,1,FALSE)),0))),"H",IF(AND(DO$7&gt;=$J71,DO$7&lt;=$L71),($D71*$P71/$M71),0))),IF(AND(DO$7&gt;=$J71,DO$7&lt;=$L71),(($D71*$P71)/$M71),0))))))</f>
        <v>0</v>
      </c>
      <c r="DP72" s="37">
        <f>IF(DP$7&gt;$L71,(((IF(Data!$C$2&gt;0,(IF(OR(DP$5=Data!$F$2,DP$5=Data!$G$2,(IF(COUNTIF(Data!$A$2:$A$939,DP$7),DP$7=(VLOOKUP(DP$7,Data!$A$2:$A$852,1,FALSE)),0))),"H",IF(AND(DP$7&gt;=$J71,DP$7&lt;=$K71),($D71*(1-$P71)/$N71),0))),IF(AND(DP$7&gt;=$J71,DP$7&lt;=$K71),(($D71-$O71)/$N71),0))))),(((IF(Data!$C$2&gt;0,(IF(OR(DP$5=Data!$F$2,DP$5=Data!$G$2,(IF(COUNTIF(Data!$A$2:$A$939,DP$7),DP$7=(VLOOKUP(DP$7,Data!$A$2:$A$852,1,FALSE)),0))),"H",IF(AND(DP$7&gt;=$J71,DP$7&lt;=$L71),($D71*$P71/$M71),0))),IF(AND(DP$7&gt;=$J71,DP$7&lt;=$L71),(($D71*$P71)/$M71),0))))))</f>
        <v>0</v>
      </c>
      <c r="DQ72" s="37">
        <f>IF(DQ$7&gt;$L71,(((IF(Data!$C$2&gt;0,(IF(OR(DQ$5=Data!$F$2,DQ$5=Data!$G$2,(IF(COUNTIF(Data!$A$2:$A$939,DQ$7),DQ$7=(VLOOKUP(DQ$7,Data!$A$2:$A$852,1,FALSE)),0))),"H",IF(AND(DQ$7&gt;=$J71,DQ$7&lt;=$K71),($D71*(1-$P71)/$N71),0))),IF(AND(DQ$7&gt;=$J71,DQ$7&lt;=$K71),(($D71-$O71)/$N71),0))))),(((IF(Data!$C$2&gt;0,(IF(OR(DQ$5=Data!$F$2,DQ$5=Data!$G$2,(IF(COUNTIF(Data!$A$2:$A$939,DQ$7),DQ$7=(VLOOKUP(DQ$7,Data!$A$2:$A$852,1,FALSE)),0))),"H",IF(AND(DQ$7&gt;=$J71,DQ$7&lt;=$L71),($D71*$P71/$M71),0))),IF(AND(DQ$7&gt;=$J71,DQ$7&lt;=$L71),(($D71*$P71)/$M71),0))))))</f>
        <v>0</v>
      </c>
      <c r="DR72" s="37">
        <f>IF(DR$7&gt;$L71,(((IF(Data!$C$2&gt;0,(IF(OR(DR$5=Data!$F$2,DR$5=Data!$G$2,(IF(COUNTIF(Data!$A$2:$A$939,DR$7),DR$7=(VLOOKUP(DR$7,Data!$A$2:$A$852,1,FALSE)),0))),"H",IF(AND(DR$7&gt;=$J71,DR$7&lt;=$K71),($D71*(1-$P71)/$N71),0))),IF(AND(DR$7&gt;=$J71,DR$7&lt;=$K71),(($D71-$O71)/$N71),0))))),(((IF(Data!$C$2&gt;0,(IF(OR(DR$5=Data!$F$2,DR$5=Data!$G$2,(IF(COUNTIF(Data!$A$2:$A$939,DR$7),DR$7=(VLOOKUP(DR$7,Data!$A$2:$A$852,1,FALSE)),0))),"H",IF(AND(DR$7&gt;=$J71,DR$7&lt;=$L71),($D71*$P71/$M71),0))),IF(AND(DR$7&gt;=$J71,DR$7&lt;=$L71),(($D71*$P71)/$M71),0))))))</f>
        <v>0</v>
      </c>
      <c r="DS72" s="37" t="str">
        <f>IF(DS$7&gt;$L71,(((IF(Data!$C$2&gt;0,(IF(OR(DS$5=Data!$F$2,DS$5=Data!$G$2,(IF(COUNTIF(Data!$A$2:$A$939,DS$7),DS$7=(VLOOKUP(DS$7,Data!$A$2:$A$852,1,FALSE)),0))),"H",IF(AND(DS$7&gt;=$J71,DS$7&lt;=$K71),($D71*(1-$P71)/$N71),0))),IF(AND(DS$7&gt;=$J71,DS$7&lt;=$K71),(($D71-$O71)/$N71),0))))),(((IF(Data!$C$2&gt;0,(IF(OR(DS$5=Data!$F$2,DS$5=Data!$G$2,(IF(COUNTIF(Data!$A$2:$A$939,DS$7),DS$7=(VLOOKUP(DS$7,Data!$A$2:$A$852,1,FALSE)),0))),"H",IF(AND(DS$7&gt;=$J71,DS$7&lt;=$L71),($D71*$P71/$M71),0))),IF(AND(DS$7&gt;=$J71,DS$7&lt;=$L71),(($D71*$P71)/$M71),0))))))</f>
        <v>H</v>
      </c>
      <c r="DT72" s="37" t="str">
        <f>IF(DT$7&gt;$L71,(((IF(Data!$C$2&gt;0,(IF(OR(DT$5=Data!$F$2,DT$5=Data!$G$2,(IF(COUNTIF(Data!$A$2:$A$939,DT$7),DT$7=(VLOOKUP(DT$7,Data!$A$2:$A$852,1,FALSE)),0))),"H",IF(AND(DT$7&gt;=$J71,DT$7&lt;=$K71),($D71*(1-$P71)/$N71),0))),IF(AND(DT$7&gt;=$J71,DT$7&lt;=$K71),(($D71-$O71)/$N71),0))))),(((IF(Data!$C$2&gt;0,(IF(OR(DT$5=Data!$F$2,DT$5=Data!$G$2,(IF(COUNTIF(Data!$A$2:$A$939,DT$7),DT$7=(VLOOKUP(DT$7,Data!$A$2:$A$852,1,FALSE)),0))),"H",IF(AND(DT$7&gt;=$J71,DT$7&lt;=$L71),($D71*$P71/$M71),0))),IF(AND(DT$7&gt;=$J71,DT$7&lt;=$L71),(($D71*$P71)/$M71),0))))))</f>
        <v>H</v>
      </c>
      <c r="DU72" s="37">
        <f>IF(DU$7&gt;$L71,(((IF(Data!$C$2&gt;0,(IF(OR(DU$5=Data!$F$2,DU$5=Data!$G$2,(IF(COUNTIF(Data!$A$2:$A$939,DU$7),DU$7=(VLOOKUP(DU$7,Data!$A$2:$A$852,1,FALSE)),0))),"H",IF(AND(DU$7&gt;=$J71,DU$7&lt;=$K71),($D71*(1-$P71)/$N71),0))),IF(AND(DU$7&gt;=$J71,DU$7&lt;=$K71),(($D71-$O71)/$N71),0))))),(((IF(Data!$C$2&gt;0,(IF(OR(DU$5=Data!$F$2,DU$5=Data!$G$2,(IF(COUNTIF(Data!$A$2:$A$939,DU$7),DU$7=(VLOOKUP(DU$7,Data!$A$2:$A$852,1,FALSE)),0))),"H",IF(AND(DU$7&gt;=$J71,DU$7&lt;=$L71),($D71*$P71/$M71),0))),IF(AND(DU$7&gt;=$J71,DU$7&lt;=$L71),(($D71*$P71)/$M71),0))))))</f>
        <v>0</v>
      </c>
      <c r="DV72" s="37">
        <f>IF(DV$7&gt;$L71,(((IF(Data!$C$2&gt;0,(IF(OR(DV$5=Data!$F$2,DV$5=Data!$G$2,(IF(COUNTIF(Data!$A$2:$A$939,DV$7),DV$7=(VLOOKUP(DV$7,Data!$A$2:$A$852,1,FALSE)),0))),"H",IF(AND(DV$7&gt;=$J71,DV$7&lt;=$K71),($D71*(1-$P71)/$N71),0))),IF(AND(DV$7&gt;=$J71,DV$7&lt;=$K71),(($D71-$O71)/$N71),0))))),(((IF(Data!$C$2&gt;0,(IF(OR(DV$5=Data!$F$2,DV$5=Data!$G$2,(IF(COUNTIF(Data!$A$2:$A$939,DV$7),DV$7=(VLOOKUP(DV$7,Data!$A$2:$A$852,1,FALSE)),0))),"H",IF(AND(DV$7&gt;=$J71,DV$7&lt;=$L71),($D71*$P71/$M71),0))),IF(AND(DV$7&gt;=$J71,DV$7&lt;=$L71),(($D71*$P71)/$M71),0))))))</f>
        <v>0</v>
      </c>
      <c r="DW72" s="37">
        <f>IF(DW$7&gt;$L71,(((IF(Data!$C$2&gt;0,(IF(OR(DW$5=Data!$F$2,DW$5=Data!$G$2,(IF(COUNTIF(Data!$A$2:$A$939,DW$7),DW$7=(VLOOKUP(DW$7,Data!$A$2:$A$852,1,FALSE)),0))),"H",IF(AND(DW$7&gt;=$J71,DW$7&lt;=$K71),($D71*(1-$P71)/$N71),0))),IF(AND(DW$7&gt;=$J71,DW$7&lt;=$K71),(($D71-$O71)/$N71),0))))),(((IF(Data!$C$2&gt;0,(IF(OR(DW$5=Data!$F$2,DW$5=Data!$G$2,(IF(COUNTIF(Data!$A$2:$A$939,DW$7),DW$7=(VLOOKUP(DW$7,Data!$A$2:$A$852,1,FALSE)),0))),"H",IF(AND(DW$7&gt;=$J71,DW$7&lt;=$L71),($D71*$P71/$M71),0))),IF(AND(DW$7&gt;=$J71,DW$7&lt;=$L71),(($D71*$P71)/$M71),0))))))</f>
        <v>0</v>
      </c>
      <c r="DX72" s="37">
        <f>IF(DX$7&gt;$L71,(((IF(Data!$C$2&gt;0,(IF(OR(DX$5=Data!$F$2,DX$5=Data!$G$2,(IF(COUNTIF(Data!$A$2:$A$939,DX$7),DX$7=(VLOOKUP(DX$7,Data!$A$2:$A$852,1,FALSE)),0))),"H",IF(AND(DX$7&gt;=$J71,DX$7&lt;=$K71),($D71*(1-$P71)/$N71),0))),IF(AND(DX$7&gt;=$J71,DX$7&lt;=$K71),(($D71-$O71)/$N71),0))))),(((IF(Data!$C$2&gt;0,(IF(OR(DX$5=Data!$F$2,DX$5=Data!$G$2,(IF(COUNTIF(Data!$A$2:$A$939,DX$7),DX$7=(VLOOKUP(DX$7,Data!$A$2:$A$852,1,FALSE)),0))),"H",IF(AND(DX$7&gt;=$J71,DX$7&lt;=$L71),($D71*$P71/$M71),0))),IF(AND(DX$7&gt;=$J71,DX$7&lt;=$L71),(($D71*$P71)/$M71),0))))))</f>
        <v>0</v>
      </c>
      <c r="DY72" s="37">
        <f>IF(DY$7&gt;$L71,(((IF(Data!$C$2&gt;0,(IF(OR(DY$5=Data!$F$2,DY$5=Data!$G$2,(IF(COUNTIF(Data!$A$2:$A$939,DY$7),DY$7=(VLOOKUP(DY$7,Data!$A$2:$A$852,1,FALSE)),0))),"H",IF(AND(DY$7&gt;=$J71,DY$7&lt;=$K71),($D71*(1-$P71)/$N71),0))),IF(AND(DY$7&gt;=$J71,DY$7&lt;=$K71),(($D71-$O71)/$N71),0))))),(((IF(Data!$C$2&gt;0,(IF(OR(DY$5=Data!$F$2,DY$5=Data!$G$2,(IF(COUNTIF(Data!$A$2:$A$939,DY$7),DY$7=(VLOOKUP(DY$7,Data!$A$2:$A$852,1,FALSE)),0))),"H",IF(AND(DY$7&gt;=$J71,DY$7&lt;=$L71),($D71*$P71/$M71),0))),IF(AND(DY$7&gt;=$J71,DY$7&lt;=$L71),(($D71*$P71)/$M71),0))))))</f>
        <v>0</v>
      </c>
      <c r="DZ72" s="37" t="str">
        <f>IF(DZ$7&gt;$L71,(((IF(Data!$C$2&gt;0,(IF(OR(DZ$5=Data!$F$2,DZ$5=Data!$G$2,(IF(COUNTIF(Data!$A$2:$A$939,DZ$7),DZ$7=(VLOOKUP(DZ$7,Data!$A$2:$A$852,1,FALSE)),0))),"H",IF(AND(DZ$7&gt;=$J71,DZ$7&lt;=$K71),($D71*(1-$P71)/$N71),0))),IF(AND(DZ$7&gt;=$J71,DZ$7&lt;=$K71),(($D71-$O71)/$N71),0))))),(((IF(Data!$C$2&gt;0,(IF(OR(DZ$5=Data!$F$2,DZ$5=Data!$G$2,(IF(COUNTIF(Data!$A$2:$A$939,DZ$7),DZ$7=(VLOOKUP(DZ$7,Data!$A$2:$A$852,1,FALSE)),0))),"H",IF(AND(DZ$7&gt;=$J71,DZ$7&lt;=$L71),($D71*$P71/$M71),0))),IF(AND(DZ$7&gt;=$J71,DZ$7&lt;=$L71),(($D71*$P71)/$M71),0))))))</f>
        <v>H</v>
      </c>
      <c r="EA72" s="37" t="str">
        <f>IF(EA$7&gt;$L71,(((IF(Data!$C$2&gt;0,(IF(OR(EA$5=Data!$F$2,EA$5=Data!$G$2,(IF(COUNTIF(Data!$A$2:$A$939,EA$7),EA$7=(VLOOKUP(EA$7,Data!$A$2:$A$852,1,FALSE)),0))),"H",IF(AND(EA$7&gt;=$J71,EA$7&lt;=$K71),($D71*(1-$P71)/$N71),0))),IF(AND(EA$7&gt;=$J71,EA$7&lt;=$K71),(($D71-$O71)/$N71),0))))),(((IF(Data!$C$2&gt;0,(IF(OR(EA$5=Data!$F$2,EA$5=Data!$G$2,(IF(COUNTIF(Data!$A$2:$A$939,EA$7),EA$7=(VLOOKUP(EA$7,Data!$A$2:$A$852,1,FALSE)),0))),"H",IF(AND(EA$7&gt;=$J71,EA$7&lt;=$L71),($D71*$P71/$M71),0))),IF(AND(EA$7&gt;=$J71,EA$7&lt;=$L71),(($D71*$P71)/$M71),0))))))</f>
        <v>H</v>
      </c>
      <c r="EB72" s="37">
        <f>IF(EB$7&gt;$L71,(((IF(Data!$C$2&gt;0,(IF(OR(EB$5=Data!$F$2,EB$5=Data!$G$2,(IF(COUNTIF(Data!$A$2:$A$939,EB$7),EB$7=(VLOOKUP(EB$7,Data!$A$2:$A$852,1,FALSE)),0))),"H",IF(AND(EB$7&gt;=$J71,EB$7&lt;=$K71),($D71*(1-$P71)/$N71),0))),IF(AND(EB$7&gt;=$J71,EB$7&lt;=$K71),(($D71-$O71)/$N71),0))))),(((IF(Data!$C$2&gt;0,(IF(OR(EB$5=Data!$F$2,EB$5=Data!$G$2,(IF(COUNTIF(Data!$A$2:$A$939,EB$7),EB$7=(VLOOKUP(EB$7,Data!$A$2:$A$852,1,FALSE)),0))),"H",IF(AND(EB$7&gt;=$J71,EB$7&lt;=$L71),($D71*$P71/$M71),0))),IF(AND(EB$7&gt;=$J71,EB$7&lt;=$L71),(($D71*$P71)/$M71),0))))))</f>
        <v>0</v>
      </c>
      <c r="EC72" s="37">
        <f>IF(EC$7&gt;$L71,(((IF(Data!$C$2&gt;0,(IF(OR(EC$5=Data!$F$2,EC$5=Data!$G$2,(IF(COUNTIF(Data!$A$2:$A$939,EC$7),EC$7=(VLOOKUP(EC$7,Data!$A$2:$A$852,1,FALSE)),0))),"H",IF(AND(EC$7&gt;=$J71,EC$7&lt;=$K71),($D71*(1-$P71)/$N71),0))),IF(AND(EC$7&gt;=$J71,EC$7&lt;=$K71),(($D71-$O71)/$N71),0))))),(((IF(Data!$C$2&gt;0,(IF(OR(EC$5=Data!$F$2,EC$5=Data!$G$2,(IF(COUNTIF(Data!$A$2:$A$939,EC$7),EC$7=(VLOOKUP(EC$7,Data!$A$2:$A$852,1,FALSE)),0))),"H",IF(AND(EC$7&gt;=$J71,EC$7&lt;=$L71),($D71*$P71/$M71),0))),IF(AND(EC$7&gt;=$J71,EC$7&lt;=$L71),(($D71*$P71)/$M71),0))))))</f>
        <v>0</v>
      </c>
      <c r="ED72" s="37">
        <f>IF(ED$7&gt;$L71,(((IF(Data!$C$2&gt;0,(IF(OR(ED$5=Data!$F$2,ED$5=Data!$G$2,(IF(COUNTIF(Data!$A$2:$A$939,ED$7),ED$7=(VLOOKUP(ED$7,Data!$A$2:$A$852,1,FALSE)),0))),"H",IF(AND(ED$7&gt;=$J71,ED$7&lt;=$K71),($D71*(1-$P71)/$N71),0))),IF(AND(ED$7&gt;=$J71,ED$7&lt;=$K71),(($D71-$O71)/$N71),0))))),(((IF(Data!$C$2&gt;0,(IF(OR(ED$5=Data!$F$2,ED$5=Data!$G$2,(IF(COUNTIF(Data!$A$2:$A$939,ED$7),ED$7=(VLOOKUP(ED$7,Data!$A$2:$A$852,1,FALSE)),0))),"H",IF(AND(ED$7&gt;=$J71,ED$7&lt;=$L71),($D71*$P71/$M71),0))),IF(AND(ED$7&gt;=$J71,ED$7&lt;=$L71),(($D71*$P71)/$M71),0))))))</f>
        <v>0</v>
      </c>
      <c r="EE72" s="37">
        <f>IF(EE$7&gt;$L71,(((IF(Data!$C$2&gt;0,(IF(OR(EE$5=Data!$F$2,EE$5=Data!$G$2,(IF(COUNTIF(Data!$A$2:$A$939,EE$7),EE$7=(VLOOKUP(EE$7,Data!$A$2:$A$852,1,FALSE)),0))),"H",IF(AND(EE$7&gt;=$J71,EE$7&lt;=$K71),($D71*(1-$P71)/$N71),0))),IF(AND(EE$7&gt;=$J71,EE$7&lt;=$K71),(($D71-$O71)/$N71),0))))),(((IF(Data!$C$2&gt;0,(IF(OR(EE$5=Data!$F$2,EE$5=Data!$G$2,(IF(COUNTIF(Data!$A$2:$A$939,EE$7),EE$7=(VLOOKUP(EE$7,Data!$A$2:$A$852,1,FALSE)),0))),"H",IF(AND(EE$7&gt;=$J71,EE$7&lt;=$L71),($D71*$P71/$M71),0))),IF(AND(EE$7&gt;=$J71,EE$7&lt;=$L71),(($D71*$P71)/$M71),0))))))</f>
        <v>0</v>
      </c>
      <c r="EF72" s="37">
        <f>IF(EF$7&gt;$L71,(((IF(Data!$C$2&gt;0,(IF(OR(EF$5=Data!$F$2,EF$5=Data!$G$2,(IF(COUNTIF(Data!$A$2:$A$939,EF$7),EF$7=(VLOOKUP(EF$7,Data!$A$2:$A$852,1,FALSE)),0))),"H",IF(AND(EF$7&gt;=$J71,EF$7&lt;=$K71),($D71*(1-$P71)/$N71),0))),IF(AND(EF$7&gt;=$J71,EF$7&lt;=$K71),(($D71-$O71)/$N71),0))))),(((IF(Data!$C$2&gt;0,(IF(OR(EF$5=Data!$F$2,EF$5=Data!$G$2,(IF(COUNTIF(Data!$A$2:$A$939,EF$7),EF$7=(VLOOKUP(EF$7,Data!$A$2:$A$852,1,FALSE)),0))),"H",IF(AND(EF$7&gt;=$J71,EF$7&lt;=$L71),($D71*$P71/$M71),0))),IF(AND(EF$7&gt;=$J71,EF$7&lt;=$L71),(($D71*$P71)/$M71),0))))))</f>
        <v>0</v>
      </c>
      <c r="EG72" s="37" t="str">
        <f>IF(EG$7&gt;$L71,(((IF(Data!$C$2&gt;0,(IF(OR(EG$5=Data!$F$2,EG$5=Data!$G$2,(IF(COUNTIF(Data!$A$2:$A$939,EG$7),EG$7=(VLOOKUP(EG$7,Data!$A$2:$A$852,1,FALSE)),0))),"H",IF(AND(EG$7&gt;=$J71,EG$7&lt;=$K71),($D71*(1-$P71)/$N71),0))),IF(AND(EG$7&gt;=$J71,EG$7&lt;=$K71),(($D71-$O71)/$N71),0))))),(((IF(Data!$C$2&gt;0,(IF(OR(EG$5=Data!$F$2,EG$5=Data!$G$2,(IF(COUNTIF(Data!$A$2:$A$939,EG$7),EG$7=(VLOOKUP(EG$7,Data!$A$2:$A$852,1,FALSE)),0))),"H",IF(AND(EG$7&gt;=$J71,EG$7&lt;=$L71),($D71*$P71/$M71),0))),IF(AND(EG$7&gt;=$J71,EG$7&lt;=$L71),(($D71*$P71)/$M71),0))))))</f>
        <v>H</v>
      </c>
      <c r="EH72" s="37" t="str">
        <f>IF(EH$7&gt;$L71,(((IF(Data!$C$2&gt;0,(IF(OR(EH$5=Data!$F$2,EH$5=Data!$G$2,(IF(COUNTIF(Data!$A$2:$A$939,EH$7),EH$7=(VLOOKUP(EH$7,Data!$A$2:$A$852,1,FALSE)),0))),"H",IF(AND(EH$7&gt;=$J71,EH$7&lt;=$K71),($D71*(1-$P71)/$N71),0))),IF(AND(EH$7&gt;=$J71,EH$7&lt;=$K71),(($D71-$O71)/$N71),0))))),(((IF(Data!$C$2&gt;0,(IF(OR(EH$5=Data!$F$2,EH$5=Data!$G$2,(IF(COUNTIF(Data!$A$2:$A$939,EH$7),EH$7=(VLOOKUP(EH$7,Data!$A$2:$A$852,1,FALSE)),0))),"H",IF(AND(EH$7&gt;=$J71,EH$7&lt;=$L71),($D71*$P71/$M71),0))),IF(AND(EH$7&gt;=$J71,EH$7&lt;=$L71),(($D71*$P71)/$M71),0))))))</f>
        <v>H</v>
      </c>
      <c r="EI72" s="37">
        <f>IF(EI$7&gt;$L71,(((IF(Data!$C$2&gt;0,(IF(OR(EI$5=Data!$F$2,EI$5=Data!$G$2,(IF(COUNTIF(Data!$A$2:$A$939,EI$7),EI$7=(VLOOKUP(EI$7,Data!$A$2:$A$852,1,FALSE)),0))),"H",IF(AND(EI$7&gt;=$J71,EI$7&lt;=$K71),($D71*(1-$P71)/$N71),0))),IF(AND(EI$7&gt;=$J71,EI$7&lt;=$K71),(($D71-$O71)/$N71),0))))),(((IF(Data!$C$2&gt;0,(IF(OR(EI$5=Data!$F$2,EI$5=Data!$G$2,(IF(COUNTIF(Data!$A$2:$A$939,EI$7),EI$7=(VLOOKUP(EI$7,Data!$A$2:$A$852,1,FALSE)),0))),"H",IF(AND(EI$7&gt;=$J71,EI$7&lt;=$L71),($D71*$P71/$M71),0))),IF(AND(EI$7&gt;=$J71,EI$7&lt;=$L71),(($D71*$P71)/$M71),0))))))</f>
        <v>0</v>
      </c>
      <c r="EJ72" s="37">
        <f>IF(EJ$7&gt;$L71,(((IF(Data!$C$2&gt;0,(IF(OR(EJ$5=Data!$F$2,EJ$5=Data!$G$2,(IF(COUNTIF(Data!$A$2:$A$939,EJ$7),EJ$7=(VLOOKUP(EJ$7,Data!$A$2:$A$852,1,FALSE)),0))),"H",IF(AND(EJ$7&gt;=$J71,EJ$7&lt;=$K71),($D71*(1-$P71)/$N71),0))),IF(AND(EJ$7&gt;=$J71,EJ$7&lt;=$K71),(($D71-$O71)/$N71),0))))),(((IF(Data!$C$2&gt;0,(IF(OR(EJ$5=Data!$F$2,EJ$5=Data!$G$2,(IF(COUNTIF(Data!$A$2:$A$939,EJ$7),EJ$7=(VLOOKUP(EJ$7,Data!$A$2:$A$852,1,FALSE)),0))),"H",IF(AND(EJ$7&gt;=$J71,EJ$7&lt;=$L71),($D71*$P71/$M71),0))),IF(AND(EJ$7&gt;=$J71,EJ$7&lt;=$L71),(($D71*$P71)/$M71),0))))))</f>
        <v>0</v>
      </c>
      <c r="EK72" s="37">
        <f>IF(EK$7&gt;$L71,(((IF(Data!$C$2&gt;0,(IF(OR(EK$5=Data!$F$2,EK$5=Data!$G$2,(IF(COUNTIF(Data!$A$2:$A$939,EK$7),EK$7=(VLOOKUP(EK$7,Data!$A$2:$A$852,1,FALSE)),0))),"H",IF(AND(EK$7&gt;=$J71,EK$7&lt;=$K71),($D71*(1-$P71)/$N71),0))),IF(AND(EK$7&gt;=$J71,EK$7&lt;=$K71),(($D71-$O71)/$N71),0))))),(((IF(Data!$C$2&gt;0,(IF(OR(EK$5=Data!$F$2,EK$5=Data!$G$2,(IF(COUNTIF(Data!$A$2:$A$939,EK$7),EK$7=(VLOOKUP(EK$7,Data!$A$2:$A$852,1,FALSE)),0))),"H",IF(AND(EK$7&gt;=$J71,EK$7&lt;=$L71),($D71*$P71/$M71),0))),IF(AND(EK$7&gt;=$J71,EK$7&lt;=$L71),(($D71*$P71)/$M71),0))))))</f>
        <v>0</v>
      </c>
      <c r="EL72" s="37">
        <f>IF(EL$7&gt;$L71,(((IF(Data!$C$2&gt;0,(IF(OR(EL$5=Data!$F$2,EL$5=Data!$G$2,(IF(COUNTIF(Data!$A$2:$A$939,EL$7),EL$7=(VLOOKUP(EL$7,Data!$A$2:$A$852,1,FALSE)),0))),"H",IF(AND(EL$7&gt;=$J71,EL$7&lt;=$K71),($D71*(1-$P71)/$N71),0))),IF(AND(EL$7&gt;=$J71,EL$7&lt;=$K71),(($D71-$O71)/$N71),0))))),(((IF(Data!$C$2&gt;0,(IF(OR(EL$5=Data!$F$2,EL$5=Data!$G$2,(IF(COUNTIF(Data!$A$2:$A$939,EL$7),EL$7=(VLOOKUP(EL$7,Data!$A$2:$A$852,1,FALSE)),0))),"H",IF(AND(EL$7&gt;=$J71,EL$7&lt;=$L71),($D71*$P71/$M71),0))),IF(AND(EL$7&gt;=$J71,EL$7&lt;=$L71),(($D71*$P71)/$M71),0))))))</f>
        <v>0</v>
      </c>
      <c r="EM72" s="37">
        <f>IF(EM$7&gt;$L71,(((IF(Data!$C$2&gt;0,(IF(OR(EM$5=Data!$F$2,EM$5=Data!$G$2,(IF(COUNTIF(Data!$A$2:$A$939,EM$7),EM$7=(VLOOKUP(EM$7,Data!$A$2:$A$852,1,FALSE)),0))),"H",IF(AND(EM$7&gt;=$J71,EM$7&lt;=$K71),($D71*(1-$P71)/$N71),0))),IF(AND(EM$7&gt;=$J71,EM$7&lt;=$K71),(($D71-$O71)/$N71),0))))),(((IF(Data!$C$2&gt;0,(IF(OR(EM$5=Data!$F$2,EM$5=Data!$G$2,(IF(COUNTIF(Data!$A$2:$A$939,EM$7),EM$7=(VLOOKUP(EM$7,Data!$A$2:$A$852,1,FALSE)),0))),"H",IF(AND(EM$7&gt;=$J71,EM$7&lt;=$L71),($D71*$P71/$M71),0))),IF(AND(EM$7&gt;=$J71,EM$7&lt;=$L71),(($D71*$P71)/$M71),0))))))</f>
        <v>0</v>
      </c>
      <c r="EN72" s="37" t="str">
        <f>IF(EN$7&gt;$L71,(((IF(Data!$C$2&gt;0,(IF(OR(EN$5=Data!$F$2,EN$5=Data!$G$2,(IF(COUNTIF(Data!$A$2:$A$939,EN$7),EN$7=(VLOOKUP(EN$7,Data!$A$2:$A$852,1,FALSE)),0))),"H",IF(AND(EN$7&gt;=$J71,EN$7&lt;=$K71),($D71*(1-$P71)/$N71),0))),IF(AND(EN$7&gt;=$J71,EN$7&lt;=$K71),(($D71-$O71)/$N71),0))))),(((IF(Data!$C$2&gt;0,(IF(OR(EN$5=Data!$F$2,EN$5=Data!$G$2,(IF(COUNTIF(Data!$A$2:$A$939,EN$7),EN$7=(VLOOKUP(EN$7,Data!$A$2:$A$852,1,FALSE)),0))),"H",IF(AND(EN$7&gt;=$J71,EN$7&lt;=$L71),($D71*$P71/$M71),0))),IF(AND(EN$7&gt;=$J71,EN$7&lt;=$L71),(($D71*$P71)/$M71),0))))))</f>
        <v>H</v>
      </c>
      <c r="EO72" s="38" t="str">
        <f>IF(EO$7&gt;$L71,(((IF(Data!$C$2&gt;0,(IF(OR(EO$5=Data!$F$2,EO$5=Data!$G$2,(IF(COUNTIF(Data!$A$2:$A$939,EO$7),EO$7=(VLOOKUP(EO$7,Data!$A$2:$A$852,1,FALSE)),0))),"H",IF(AND(EO$7&gt;=$J71,EO$7&lt;=$K71),($D71*(1-$P71)/$N71),0))),IF(AND(EO$7&gt;=$J71,EO$7&lt;=$K71),(($D71-$O71)/$N71),0))))),(((IF(Data!$C$2&gt;0,(IF(OR(EO$5=Data!$F$2,EO$5=Data!$G$2,(IF(COUNTIF(Data!$A$2:$A$939,EO$7),EO$7=(VLOOKUP(EO$7,Data!$A$2:$A$852,1,FALSE)),0))),"H",IF(AND(EO$7&gt;=$J71,EO$7&lt;=$L71),($D71*$P71/$M71),0))),IF(AND(EO$7&gt;=$J71,EO$7&lt;=$L71),(($D71*$P71)/$M71),0))))))</f>
        <v>H</v>
      </c>
      <c r="EP72" s="8" t="s">
        <v>48</v>
      </c>
      <c r="EQ72" s="18">
        <f>SUM(T72:EO72)-D71</f>
        <v>0</v>
      </c>
    </row>
    <row r="73" spans="1:147" ht="30" customHeight="1" thickTop="1">
      <c r="A73" s="370"/>
      <c r="B73" s="368"/>
      <c r="C73" s="368"/>
      <c r="D73" s="346"/>
      <c r="E73" s="350"/>
      <c r="F73" s="350"/>
      <c r="G73" s="348">
        <f>IF(F73&gt;0,(IF(E73&gt;0,IF(Data!$C$2&gt;0,((NETWORKDAYS.INTL(E73,F73,Data!$C$2,Data!$A$2:$A$1242))),((F73-E73)+1)),0)),0)</f>
        <v>0</v>
      </c>
      <c r="H73" s="346">
        <f>I73*D73</f>
        <v>0</v>
      </c>
      <c r="I73" s="362">
        <f>IF(G73&gt;0,((IF(AND(E73&lt;=$EJ$3,F73&gt;=$EJ$3),(IF(Data!$C$2&gt;0,NETWORKDAYS.INTL(E73,$EJ$3,Data!$C$2,Data!$A$2:$A$1231),$EJ$3-E73)),IF(F73&lt;=$EJ$3,G73,0)))/G73),0)</f>
        <v>0</v>
      </c>
      <c r="J73" s="350"/>
      <c r="K73" s="350">
        <f>IF(AND(P73&lt;1,P73&gt;0,J73&gt;0),ROUND((((1-P73)*(F73-E73)+$EJ$3)),0),0)</f>
        <v>0</v>
      </c>
      <c r="L73" s="350">
        <f>IF(K73&gt;=$EJ$3,$EJ$3,K73)</f>
        <v>0</v>
      </c>
      <c r="M73" s="348">
        <f>IF(L73&gt;0,(IF(J73&gt;0,IF(Data!$C$2&gt;0,((NETWORKDAYS.INTL(J73,L73,Data!$C$2,Data!$A$2:$A$1242))),((L73-J73)+1)),0)),0)</f>
        <v>0</v>
      </c>
      <c r="N73" s="348">
        <f>IF(P73=1,0,IF(L73&gt;0,(IF(J73&gt;0,IF(Data!$C$2&gt;0,(((NETWORKDAYS.INTL($EJ$3,K73,Data!$C$2,Data!$A$2:$A$1242)))-1),((-$EJ$3+K73))),0)),0))</f>
        <v>0</v>
      </c>
      <c r="O73" s="346">
        <f>P73*D73</f>
        <v>0</v>
      </c>
      <c r="P73" s="362"/>
      <c r="Q73" s="344">
        <f>IF(K73&gt;0,F73-K73,0)</f>
        <v>0</v>
      </c>
      <c r="R73" s="346">
        <f>IF(K73&gt;0,O73-H73,0)</f>
        <v>0</v>
      </c>
      <c r="S73" s="341">
        <f>IF(P73&gt;0,P73-I73,0)</f>
        <v>0</v>
      </c>
      <c r="T73" s="33">
        <f>IF(Data!$C$2&gt;0,(IF(OR(T$5=Data!$F$2,T$5=Data!$G$2,(IF(COUNTIF(Data!$A$2:$A$939,T$7),T$7=(VLOOKUP(T$7,Data!$A$2:$A$852,1,FALSE)),0))),"H",IF(AND(T$7&gt;=$E73,T$7&lt;=$F73),($D73/$G73),0))),IF(AND(T$7&gt;=$E73,T$7&lt;=$F73),($D73/$G73),0))</f>
        <v>0</v>
      </c>
      <c r="U73" s="34">
        <f>IF(Data!$C$2&gt;0,(IF(OR(U$5=Data!$F$2,U$5=Data!$G$2,(IF(COUNTIF(Data!$A$2:$A$939,U$7),U$7=(VLOOKUP(U$7,Data!$A$2:$A$852,1,FALSE)),0))),"H",IF(AND(U$7&gt;=$E73,U$7&lt;=$F73),($D73/$G73),0))),IF(AND(U$7&gt;=$E73,U$7&lt;=$F73),($D73/$G73),0))</f>
        <v>0</v>
      </c>
      <c r="V73" s="34">
        <f>IF(Data!$C$2&gt;0,(IF(OR(V$5=Data!$F$2,V$5=Data!$G$2,(IF(COUNTIF(Data!$A$2:$A$939,V$7),V$7=(VLOOKUP(V$7,Data!$A$2:$A$852,1,FALSE)),0))),"H",IF(AND(V$7&gt;=$E73,V$7&lt;=$F73),($D73/$G73),0))),IF(AND(V$7&gt;=$E73,V$7&lt;=$F73),($D73/$G73),0))</f>
        <v>0</v>
      </c>
      <c r="W73" s="34">
        <f>IF(Data!$C$2&gt;0,(IF(OR(W$5=Data!$F$2,W$5=Data!$G$2,(IF(COUNTIF(Data!$A$2:$A$939,W$7),W$7=(VLOOKUP(W$7,Data!$A$2:$A$852,1,FALSE)),0))),"H",IF(AND(W$7&gt;=$E73,W$7&lt;=$F73),($D73/$G73),0))),IF(AND(W$7&gt;=$E73,W$7&lt;=$F73),($D73/$G73),0))</f>
        <v>0</v>
      </c>
      <c r="X73" s="34">
        <f>IF(Data!$C$2&gt;0,(IF(OR(X$5=Data!$F$2,X$5=Data!$G$2,(IF(COUNTIF(Data!$A$2:$A$939,X$7),X$7=(VLOOKUP(X$7,Data!$A$2:$A$852,1,FALSE)),0))),"H",IF(AND(X$7&gt;=$E73,X$7&lt;=$F73),($D73/$G73),0))),IF(AND(X$7&gt;=$E73,X$7&lt;=$F73),($D73/$G73),0))</f>
        <v>0</v>
      </c>
      <c r="Y73" s="34" t="str">
        <f>IF(Data!$C$2&gt;0,(IF(OR(Y$5=Data!$F$2,Y$5=Data!$G$2,(IF(COUNTIF(Data!$A$2:$A$939,Y$7),Y$7=(VLOOKUP(Y$7,Data!$A$2:$A$852,1,FALSE)),0))),"H",IF(AND(Y$7&gt;=$E73,Y$7&lt;=$F73),($D73/$G73),0))),IF(AND(Y$7&gt;=$E73,Y$7&lt;=$F73),($D73/$G73),0))</f>
        <v>H</v>
      </c>
      <c r="Z73" s="34" t="str">
        <f>IF(Data!$C$2&gt;0,(IF(OR(Z$5=Data!$F$2,Z$5=Data!$G$2,(IF(COUNTIF(Data!$A$2:$A$939,Z$7),Z$7=(VLOOKUP(Z$7,Data!$A$2:$A$852,1,FALSE)),0))),"H",IF(AND(Z$7&gt;=$E73,Z$7&lt;=$F73),($D73/$G73),0))),IF(AND(Z$7&gt;=$E73,Z$7&lt;=$F73),($D73/$G73),0))</f>
        <v>H</v>
      </c>
      <c r="AA73" s="34">
        <f>IF(Data!$C$2&gt;0,(IF(OR(AA$5=Data!$F$2,AA$5=Data!$G$2,(IF(COUNTIF(Data!$A$2:$A$939,AA$7),AA$7=(VLOOKUP(AA$7,Data!$A$2:$A$852,1,FALSE)),0))),"H",IF(AND(AA$7&gt;=$E73,AA$7&lt;=$F73),($D73/$G73),0))),IF(AND(AA$7&gt;=$E73,AA$7&lt;=$F73),($D73/$G73),0))</f>
        <v>0</v>
      </c>
      <c r="AB73" s="34">
        <f>IF(Data!$C$2&gt;0,(IF(OR(AB$5=Data!$F$2,AB$5=Data!$G$2,(IF(COUNTIF(Data!$A$2:$A$939,AB$7),AB$7=(VLOOKUP(AB$7,Data!$A$2:$A$852,1,FALSE)),0))),"H",IF(AND(AB$7&gt;=$E73,AB$7&lt;=$F73),($D73/$G73),0))),IF(AND(AB$7&gt;=$E73,AB$7&lt;=$F73),($D73/$G73),0))</f>
        <v>0</v>
      </c>
      <c r="AC73" s="34">
        <f>IF(Data!$C$2&gt;0,(IF(OR(AC$5=Data!$F$2,AC$5=Data!$G$2,(IF(COUNTIF(Data!$A$2:$A$939,AC$7),AC$7=(VLOOKUP(AC$7,Data!$A$2:$A$852,1,FALSE)),0))),"H",IF(AND(AC$7&gt;=$E73,AC$7&lt;=$F73),($D73/$G73),0))),IF(AND(AC$7&gt;=$E73,AC$7&lt;=$F73),($D73/$G73),0))</f>
        <v>0</v>
      </c>
      <c r="AD73" s="34">
        <f>IF(Data!$C$2&gt;0,(IF(OR(AD$5=Data!$F$2,AD$5=Data!$G$2,(IF(COUNTIF(Data!$A$2:$A$939,AD$7),AD$7=(VLOOKUP(AD$7,Data!$A$2:$A$852,1,FALSE)),0))),"H",IF(AND(AD$7&gt;=$E73,AD$7&lt;=$F73),($D73/$G73),0))),IF(AND(AD$7&gt;=$E73,AD$7&lt;=$F73),($D73/$G73),0))</f>
        <v>0</v>
      </c>
      <c r="AE73" s="34">
        <f>IF(Data!$C$2&gt;0,(IF(OR(AE$5=Data!$F$2,AE$5=Data!$G$2,(IF(COUNTIF(Data!$A$2:$A$939,AE$7),AE$7=(VLOOKUP(AE$7,Data!$A$2:$A$852,1,FALSE)),0))),"H",IF(AND(AE$7&gt;=$E73,AE$7&lt;=$F73),($D73/$G73),0))),IF(AND(AE$7&gt;=$E73,AE$7&lt;=$F73),($D73/$G73),0))</f>
        <v>0</v>
      </c>
      <c r="AF73" s="34" t="str">
        <f>IF(Data!$C$2&gt;0,(IF(OR(AF$5=Data!$F$2,AF$5=Data!$G$2,(IF(COUNTIF(Data!$A$2:$A$939,AF$7),AF$7=(VLOOKUP(AF$7,Data!$A$2:$A$852,1,FALSE)),0))),"H",IF(AND(AF$7&gt;=$E73,AF$7&lt;=$F73),($D73/$G73),0))),IF(AND(AF$7&gt;=$E73,AF$7&lt;=$F73),($D73/$G73),0))</f>
        <v>H</v>
      </c>
      <c r="AG73" s="34" t="str">
        <f>IF(Data!$C$2&gt;0,(IF(OR(AG$5=Data!$F$2,AG$5=Data!$G$2,(IF(COUNTIF(Data!$A$2:$A$939,AG$7),AG$7=(VLOOKUP(AG$7,Data!$A$2:$A$852,1,FALSE)),0))),"H",IF(AND(AG$7&gt;=$E73,AG$7&lt;=$F73),($D73/$G73),0))),IF(AND(AG$7&gt;=$E73,AG$7&lt;=$F73),($D73/$G73),0))</f>
        <v>H</v>
      </c>
      <c r="AH73" s="34">
        <f>IF(Data!$C$2&gt;0,(IF(OR(AH$5=Data!$F$2,AH$5=Data!$G$2,(IF(COUNTIF(Data!$A$2:$A$939,AH$7),AH$7=(VLOOKUP(AH$7,Data!$A$2:$A$852,1,FALSE)),0))),"H",IF(AND(AH$7&gt;=$E73,AH$7&lt;=$F73),($D73/$G73),0))),IF(AND(AH$7&gt;=$E73,AH$7&lt;=$F73),($D73/$G73),0))</f>
        <v>0</v>
      </c>
      <c r="AI73" s="34">
        <f>IF(Data!$C$2&gt;0,(IF(OR(AI$5=Data!$F$2,AI$5=Data!$G$2,(IF(COUNTIF(Data!$A$2:$A$939,AI$7),AI$7=(VLOOKUP(AI$7,Data!$A$2:$A$852,1,FALSE)),0))),"H",IF(AND(AI$7&gt;=$E73,AI$7&lt;=$F73),($D73/$G73),0))),IF(AND(AI$7&gt;=$E73,AI$7&lt;=$F73),($D73/$G73),0))</f>
        <v>0</v>
      </c>
      <c r="AJ73" s="34">
        <f>IF(Data!$C$2&gt;0,(IF(OR(AJ$5=Data!$F$2,AJ$5=Data!$G$2,(IF(COUNTIF(Data!$A$2:$A$939,AJ$7),AJ$7=(VLOOKUP(AJ$7,Data!$A$2:$A$852,1,FALSE)),0))),"H",IF(AND(AJ$7&gt;=$E73,AJ$7&lt;=$F73),($D73/$G73),0))),IF(AND(AJ$7&gt;=$E73,AJ$7&lt;=$F73),($D73/$G73),0))</f>
        <v>0</v>
      </c>
      <c r="AK73" s="34">
        <f>IF(Data!$C$2&gt;0,(IF(OR(AK$5=Data!$F$2,AK$5=Data!$G$2,(IF(COUNTIF(Data!$A$2:$A$939,AK$7),AK$7=(VLOOKUP(AK$7,Data!$A$2:$A$852,1,FALSE)),0))),"H",IF(AND(AK$7&gt;=$E73,AK$7&lt;=$F73),($D73/$G73),0))),IF(AND(AK$7&gt;=$E73,AK$7&lt;=$F73),($D73/$G73),0))</f>
        <v>0</v>
      </c>
      <c r="AL73" s="34">
        <f>IF(Data!$C$2&gt;0,(IF(OR(AL$5=Data!$F$2,AL$5=Data!$G$2,(IF(COUNTIF(Data!$A$2:$A$939,AL$7),AL$7=(VLOOKUP(AL$7,Data!$A$2:$A$852,1,FALSE)),0))),"H",IF(AND(AL$7&gt;=$E73,AL$7&lt;=$F73),($D73/$G73),0))),IF(AND(AL$7&gt;=$E73,AL$7&lt;=$F73),($D73/$G73),0))</f>
        <v>0</v>
      </c>
      <c r="AM73" s="34" t="str">
        <f>IF(Data!$C$2&gt;0,(IF(OR(AM$5=Data!$F$2,AM$5=Data!$G$2,(IF(COUNTIF(Data!$A$2:$A$939,AM$7),AM$7=(VLOOKUP(AM$7,Data!$A$2:$A$852,1,FALSE)),0))),"H",IF(AND(AM$7&gt;=$E73,AM$7&lt;=$F73),($D73/$G73),0))),IF(AND(AM$7&gt;=$E73,AM$7&lt;=$F73),($D73/$G73),0))</f>
        <v>H</v>
      </c>
      <c r="AN73" s="34" t="str">
        <f>IF(Data!$C$2&gt;0,(IF(OR(AN$5=Data!$F$2,AN$5=Data!$G$2,(IF(COUNTIF(Data!$A$2:$A$939,AN$7),AN$7=(VLOOKUP(AN$7,Data!$A$2:$A$852,1,FALSE)),0))),"H",IF(AND(AN$7&gt;=$E73,AN$7&lt;=$F73),($D73/$G73),0))),IF(AND(AN$7&gt;=$E73,AN$7&lt;=$F73),($D73/$G73),0))</f>
        <v>H</v>
      </c>
      <c r="AO73" s="34">
        <f>IF(Data!$C$2&gt;0,(IF(OR(AO$5=Data!$F$2,AO$5=Data!$G$2,(IF(COUNTIF(Data!$A$2:$A$939,AO$7),AO$7=(VLOOKUP(AO$7,Data!$A$2:$A$852,1,FALSE)),0))),"H",IF(AND(AO$7&gt;=$E73,AO$7&lt;=$F73),($D73/$G73),0))),IF(AND(AO$7&gt;=$E73,AO$7&lt;=$F73),($D73/$G73),0))</f>
        <v>0</v>
      </c>
      <c r="AP73" s="34">
        <f>IF(Data!$C$2&gt;0,(IF(OR(AP$5=Data!$F$2,AP$5=Data!$G$2,(IF(COUNTIF(Data!$A$2:$A$939,AP$7),AP$7=(VLOOKUP(AP$7,Data!$A$2:$A$852,1,FALSE)),0))),"H",IF(AND(AP$7&gt;=$E73,AP$7&lt;=$F73),($D73/$G73),0))),IF(AND(AP$7&gt;=$E73,AP$7&lt;=$F73),($D73/$G73),0))</f>
        <v>0</v>
      </c>
      <c r="AQ73" s="34">
        <f>IF(Data!$C$2&gt;0,(IF(OR(AQ$5=Data!$F$2,AQ$5=Data!$G$2,(IF(COUNTIF(Data!$A$2:$A$939,AQ$7),AQ$7=(VLOOKUP(AQ$7,Data!$A$2:$A$852,1,FALSE)),0))),"H",IF(AND(AQ$7&gt;=$E73,AQ$7&lt;=$F73),($D73/$G73),0))),IF(AND(AQ$7&gt;=$E73,AQ$7&lt;=$F73),($D73/$G73),0))</f>
        <v>0</v>
      </c>
      <c r="AR73" s="34">
        <f>IF(Data!$C$2&gt;0,(IF(OR(AR$5=Data!$F$2,AR$5=Data!$G$2,(IF(COUNTIF(Data!$A$2:$A$939,AR$7),AR$7=(VLOOKUP(AR$7,Data!$A$2:$A$852,1,FALSE)),0))),"H",IF(AND(AR$7&gt;=$E73,AR$7&lt;=$F73),($D73/$G73),0))),IF(AND(AR$7&gt;=$E73,AR$7&lt;=$F73),($D73/$G73),0))</f>
        <v>0</v>
      </c>
      <c r="AS73" s="34">
        <f>IF(Data!$C$2&gt;0,(IF(OR(AS$5=Data!$F$2,AS$5=Data!$G$2,(IF(COUNTIF(Data!$A$2:$A$939,AS$7),AS$7=(VLOOKUP(AS$7,Data!$A$2:$A$852,1,FALSE)),0))),"H",IF(AND(AS$7&gt;=$E73,AS$7&lt;=$F73),($D73/$G73),0))),IF(AND(AS$7&gt;=$E73,AS$7&lt;=$F73),($D73/$G73),0))</f>
        <v>0</v>
      </c>
      <c r="AT73" s="34" t="str">
        <f>IF(Data!$C$2&gt;0,(IF(OR(AT$5=Data!$F$2,AT$5=Data!$G$2,(IF(COUNTIF(Data!$A$2:$A$939,AT$7),AT$7=(VLOOKUP(AT$7,Data!$A$2:$A$852,1,FALSE)),0))),"H",IF(AND(AT$7&gt;=$E73,AT$7&lt;=$F73),($D73/$G73),0))),IF(AND(AT$7&gt;=$E73,AT$7&lt;=$F73),($D73/$G73),0))</f>
        <v>H</v>
      </c>
      <c r="AU73" s="34" t="str">
        <f>IF(Data!$C$2&gt;0,(IF(OR(AU$5=Data!$F$2,AU$5=Data!$G$2,(IF(COUNTIF(Data!$A$2:$A$939,AU$7),AU$7=(VLOOKUP(AU$7,Data!$A$2:$A$852,1,FALSE)),0))),"H",IF(AND(AU$7&gt;=$E73,AU$7&lt;=$F73),($D73/$G73),0))),IF(AND(AU$7&gt;=$E73,AU$7&lt;=$F73),($D73/$G73),0))</f>
        <v>H</v>
      </c>
      <c r="AV73" s="34">
        <f>IF(Data!$C$2&gt;0,(IF(OR(AV$5=Data!$F$2,AV$5=Data!$G$2,(IF(COUNTIF(Data!$A$2:$A$939,AV$7),AV$7=(VLOOKUP(AV$7,Data!$A$2:$A$852,1,FALSE)),0))),"H",IF(AND(AV$7&gt;=$E73,AV$7&lt;=$F73),($D73/$G73),0))),IF(AND(AV$7&gt;=$E73,AV$7&lt;=$F73),($D73/$G73),0))</f>
        <v>0</v>
      </c>
      <c r="AW73" s="34">
        <f>IF(Data!$C$2&gt;0,(IF(OR(AW$5=Data!$F$2,AW$5=Data!$G$2,(IF(COUNTIF(Data!$A$2:$A$939,AW$7),AW$7=(VLOOKUP(AW$7,Data!$A$2:$A$852,1,FALSE)),0))),"H",IF(AND(AW$7&gt;=$E73,AW$7&lt;=$F73),($D73/$G73),0))),IF(AND(AW$7&gt;=$E73,AW$7&lt;=$F73),($D73/$G73),0))</f>
        <v>0</v>
      </c>
      <c r="AX73" s="34">
        <f>IF(Data!$C$2&gt;0,(IF(OR(AX$5=Data!$F$2,AX$5=Data!$G$2,(IF(COUNTIF(Data!$A$2:$A$939,AX$7),AX$7=(VLOOKUP(AX$7,Data!$A$2:$A$852,1,FALSE)),0))),"H",IF(AND(AX$7&gt;=$E73,AX$7&lt;=$F73),($D73/$G73),0))),IF(AND(AX$7&gt;=$E73,AX$7&lt;=$F73),($D73/$G73),0))</f>
        <v>0</v>
      </c>
      <c r="AY73" s="34">
        <f>IF(Data!$C$2&gt;0,(IF(OR(AY$5=Data!$F$2,AY$5=Data!$G$2,(IF(COUNTIF(Data!$A$2:$A$939,AY$7),AY$7=(VLOOKUP(AY$7,Data!$A$2:$A$852,1,FALSE)),0))),"H",IF(AND(AY$7&gt;=$E73,AY$7&lt;=$F73),($D73/$G73),0))),IF(AND(AY$7&gt;=$E73,AY$7&lt;=$F73),($D73/$G73),0))</f>
        <v>0</v>
      </c>
      <c r="AZ73" s="34">
        <f>IF(Data!$C$2&gt;0,(IF(OR(AZ$5=Data!$F$2,AZ$5=Data!$G$2,(IF(COUNTIF(Data!$A$2:$A$939,AZ$7),AZ$7=(VLOOKUP(AZ$7,Data!$A$2:$A$852,1,FALSE)),0))),"H",IF(AND(AZ$7&gt;=$E73,AZ$7&lt;=$F73),($D73/$G73),0))),IF(AND(AZ$7&gt;=$E73,AZ$7&lt;=$F73),($D73/$G73),0))</f>
        <v>0</v>
      </c>
      <c r="BA73" s="34" t="str">
        <f>IF(Data!$C$2&gt;0,(IF(OR(BA$5=Data!$F$2,BA$5=Data!$G$2,(IF(COUNTIF(Data!$A$2:$A$939,BA$7),BA$7=(VLOOKUP(BA$7,Data!$A$2:$A$852,1,FALSE)),0))),"H",IF(AND(BA$7&gt;=$E73,BA$7&lt;=$F73),($D73/$G73),0))),IF(AND(BA$7&gt;=$E73,BA$7&lt;=$F73),($D73/$G73),0))</f>
        <v>H</v>
      </c>
      <c r="BB73" s="34" t="str">
        <f>IF(Data!$C$2&gt;0,(IF(OR(BB$5=Data!$F$2,BB$5=Data!$G$2,(IF(COUNTIF(Data!$A$2:$A$939,BB$7),BB$7=(VLOOKUP(BB$7,Data!$A$2:$A$852,1,FALSE)),0))),"H",IF(AND(BB$7&gt;=$E73,BB$7&lt;=$F73),($D73/$G73),0))),IF(AND(BB$7&gt;=$E73,BB$7&lt;=$F73),($D73/$G73),0))</f>
        <v>H</v>
      </c>
      <c r="BC73" s="34">
        <f>IF(Data!$C$2&gt;0,(IF(OR(BC$5=Data!$F$2,BC$5=Data!$G$2,(IF(COUNTIF(Data!$A$2:$A$939,BC$7),BC$7=(VLOOKUP(BC$7,Data!$A$2:$A$852,1,FALSE)),0))),"H",IF(AND(BC$7&gt;=$E73,BC$7&lt;=$F73),($D73/$G73),0))),IF(AND(BC$7&gt;=$E73,BC$7&lt;=$F73),($D73/$G73),0))</f>
        <v>0</v>
      </c>
      <c r="BD73" s="34">
        <f>IF(Data!$C$2&gt;0,(IF(OR(BD$5=Data!$F$2,BD$5=Data!$G$2,(IF(COUNTIF(Data!$A$2:$A$939,BD$7),BD$7=(VLOOKUP(BD$7,Data!$A$2:$A$852,1,FALSE)),0))),"H",IF(AND(BD$7&gt;=$E73,BD$7&lt;=$F73),($D73/$G73),0))),IF(AND(BD$7&gt;=$E73,BD$7&lt;=$F73),($D73/$G73),0))</f>
        <v>0</v>
      </c>
      <c r="BE73" s="34">
        <f>IF(Data!$C$2&gt;0,(IF(OR(BE$5=Data!$F$2,BE$5=Data!$G$2,(IF(COUNTIF(Data!$A$2:$A$939,BE$7),BE$7=(VLOOKUP(BE$7,Data!$A$2:$A$852,1,FALSE)),0))),"H",IF(AND(BE$7&gt;=$E73,BE$7&lt;=$F73),($D73/$G73),0))),IF(AND(BE$7&gt;=$E73,BE$7&lt;=$F73),($D73/$G73),0))</f>
        <v>0</v>
      </c>
      <c r="BF73" s="34">
        <f>IF(Data!$C$2&gt;0,(IF(OR(BF$5=Data!$F$2,BF$5=Data!$G$2,(IF(COUNTIF(Data!$A$2:$A$939,BF$7),BF$7=(VLOOKUP(BF$7,Data!$A$2:$A$852,1,FALSE)),0))),"H",IF(AND(BF$7&gt;=$E73,BF$7&lt;=$F73),($D73/$G73),0))),IF(AND(BF$7&gt;=$E73,BF$7&lt;=$F73),($D73/$G73),0))</f>
        <v>0</v>
      </c>
      <c r="BG73" s="34">
        <f>IF(Data!$C$2&gt;0,(IF(OR(BG$5=Data!$F$2,BG$5=Data!$G$2,(IF(COUNTIF(Data!$A$2:$A$939,BG$7),BG$7=(VLOOKUP(BG$7,Data!$A$2:$A$852,1,FALSE)),0))),"H",IF(AND(BG$7&gt;=$E73,BG$7&lt;=$F73),($D73/$G73),0))),IF(AND(BG$7&gt;=$E73,BG$7&lt;=$F73),($D73/$G73),0))</f>
        <v>0</v>
      </c>
      <c r="BH73" s="34" t="str">
        <f>IF(Data!$C$2&gt;0,(IF(OR(BH$5=Data!$F$2,BH$5=Data!$G$2,(IF(COUNTIF(Data!$A$2:$A$939,BH$7),BH$7=(VLOOKUP(BH$7,Data!$A$2:$A$852,1,FALSE)),0))),"H",IF(AND(BH$7&gt;=$E73,BH$7&lt;=$F73),($D73/$G73),0))),IF(AND(BH$7&gt;=$E73,BH$7&lt;=$F73),($D73/$G73),0))</f>
        <v>H</v>
      </c>
      <c r="BI73" s="34" t="str">
        <f>IF(Data!$C$2&gt;0,(IF(OR(BI$5=Data!$F$2,BI$5=Data!$G$2,(IF(COUNTIF(Data!$A$2:$A$939,BI$7),BI$7=(VLOOKUP(BI$7,Data!$A$2:$A$852,1,FALSE)),0))),"H",IF(AND(BI$7&gt;=$E73,BI$7&lt;=$F73),($D73/$G73),0))),IF(AND(BI$7&gt;=$E73,BI$7&lt;=$F73),($D73/$G73),0))</f>
        <v>H</v>
      </c>
      <c r="BJ73" s="34">
        <f>IF(Data!$C$2&gt;0,(IF(OR(BJ$5=Data!$F$2,BJ$5=Data!$G$2,(IF(COUNTIF(Data!$A$2:$A$939,BJ$7),BJ$7=(VLOOKUP(BJ$7,Data!$A$2:$A$852,1,FALSE)),0))),"H",IF(AND(BJ$7&gt;=$E73,BJ$7&lt;=$F73),($D73/$G73),0))),IF(AND(BJ$7&gt;=$E73,BJ$7&lt;=$F73),($D73/$G73),0))</f>
        <v>0</v>
      </c>
      <c r="BK73" s="34">
        <f>IF(Data!$C$2&gt;0,(IF(OR(BK$5=Data!$F$2,BK$5=Data!$G$2,(IF(COUNTIF(Data!$A$2:$A$939,BK$7),BK$7=(VLOOKUP(BK$7,Data!$A$2:$A$852,1,FALSE)),0))),"H",IF(AND(BK$7&gt;=$E73,BK$7&lt;=$F73),($D73/$G73),0))),IF(AND(BK$7&gt;=$E73,BK$7&lt;=$F73),($D73/$G73),0))</f>
        <v>0</v>
      </c>
      <c r="BL73" s="34">
        <f>IF(Data!$C$2&gt;0,(IF(OR(BL$5=Data!$F$2,BL$5=Data!$G$2,(IF(COUNTIF(Data!$A$2:$A$939,BL$7),BL$7=(VLOOKUP(BL$7,Data!$A$2:$A$852,1,FALSE)),0))),"H",IF(AND(BL$7&gt;=$E73,BL$7&lt;=$F73),($D73/$G73),0))),IF(AND(BL$7&gt;=$E73,BL$7&lt;=$F73),($D73/$G73),0))</f>
        <v>0</v>
      </c>
      <c r="BM73" s="34">
        <f>IF(Data!$C$2&gt;0,(IF(OR(BM$5=Data!$F$2,BM$5=Data!$G$2,(IF(COUNTIF(Data!$A$2:$A$939,BM$7),BM$7=(VLOOKUP(BM$7,Data!$A$2:$A$852,1,FALSE)),0))),"H",IF(AND(BM$7&gt;=$E73,BM$7&lt;=$F73),($D73/$G73),0))),IF(AND(BM$7&gt;=$E73,BM$7&lt;=$F73),($D73/$G73),0))</f>
        <v>0</v>
      </c>
      <c r="BN73" s="34">
        <f>IF(Data!$C$2&gt;0,(IF(OR(BN$5=Data!$F$2,BN$5=Data!$G$2,(IF(COUNTIF(Data!$A$2:$A$939,BN$7),BN$7=(VLOOKUP(BN$7,Data!$A$2:$A$852,1,FALSE)),0))),"H",IF(AND(BN$7&gt;=$E73,BN$7&lt;=$F73),($D73/$G73),0))),IF(AND(BN$7&gt;=$E73,BN$7&lt;=$F73),($D73/$G73),0))</f>
        <v>0</v>
      </c>
      <c r="BO73" s="34" t="str">
        <f>IF(Data!$C$2&gt;0,(IF(OR(BO$5=Data!$F$2,BO$5=Data!$G$2,(IF(COUNTIF(Data!$A$2:$A$939,BO$7),BO$7=(VLOOKUP(BO$7,Data!$A$2:$A$852,1,FALSE)),0))),"H",IF(AND(BO$7&gt;=$E73,BO$7&lt;=$F73),($D73/$G73),0))),IF(AND(BO$7&gt;=$E73,BO$7&lt;=$F73),($D73/$G73),0))</f>
        <v>H</v>
      </c>
      <c r="BP73" s="34" t="str">
        <f>IF(Data!$C$2&gt;0,(IF(OR(BP$5=Data!$F$2,BP$5=Data!$G$2,(IF(COUNTIF(Data!$A$2:$A$939,BP$7),BP$7=(VLOOKUP(BP$7,Data!$A$2:$A$852,1,FALSE)),0))),"H",IF(AND(BP$7&gt;=$E73,BP$7&lt;=$F73),($D73/$G73),0))),IF(AND(BP$7&gt;=$E73,BP$7&lt;=$F73),($D73/$G73),0))</f>
        <v>H</v>
      </c>
      <c r="BQ73" s="34">
        <f>IF(Data!$C$2&gt;0,(IF(OR(BQ$5=Data!$F$2,BQ$5=Data!$G$2,(IF(COUNTIF(Data!$A$2:$A$939,BQ$7),BQ$7=(VLOOKUP(BQ$7,Data!$A$2:$A$852,1,FALSE)),0))),"H",IF(AND(BQ$7&gt;=$E73,BQ$7&lt;=$F73),($D73/$G73),0))),IF(AND(BQ$7&gt;=$E73,BQ$7&lt;=$F73),($D73/$G73),0))</f>
        <v>0</v>
      </c>
      <c r="BR73" s="34">
        <f>IF(Data!$C$2&gt;0,(IF(OR(BR$5=Data!$F$2,BR$5=Data!$G$2,(IF(COUNTIF(Data!$A$2:$A$939,BR$7),BR$7=(VLOOKUP(BR$7,Data!$A$2:$A$852,1,FALSE)),0))),"H",IF(AND(BR$7&gt;=$E73,BR$7&lt;=$F73),($D73/$G73),0))),IF(AND(BR$7&gt;=$E73,BR$7&lt;=$F73),($D73/$G73),0))</f>
        <v>0</v>
      </c>
      <c r="BS73" s="34">
        <f>IF(Data!$C$2&gt;0,(IF(OR(BS$5=Data!$F$2,BS$5=Data!$G$2,(IF(COUNTIF(Data!$A$2:$A$939,BS$7),BS$7=(VLOOKUP(BS$7,Data!$A$2:$A$852,1,FALSE)),0))),"H",IF(AND(BS$7&gt;=$E73,BS$7&lt;=$F73),($D73/$G73),0))),IF(AND(BS$7&gt;=$E73,BS$7&lt;=$F73),($D73/$G73),0))</f>
        <v>0</v>
      </c>
      <c r="BT73" s="34">
        <f>IF(Data!$C$2&gt;0,(IF(OR(BT$5=Data!$F$2,BT$5=Data!$G$2,(IF(COUNTIF(Data!$A$2:$A$939,BT$7),BT$7=(VLOOKUP(BT$7,Data!$A$2:$A$852,1,FALSE)),0))),"H",IF(AND(BT$7&gt;=$E73,BT$7&lt;=$F73),($D73/$G73),0))),IF(AND(BT$7&gt;=$E73,BT$7&lt;=$F73),($D73/$G73),0))</f>
        <v>0</v>
      </c>
      <c r="BU73" s="34">
        <f>IF(Data!$C$2&gt;0,(IF(OR(BU$5=Data!$F$2,BU$5=Data!$G$2,(IF(COUNTIF(Data!$A$2:$A$939,BU$7),BU$7=(VLOOKUP(BU$7,Data!$A$2:$A$852,1,FALSE)),0))),"H",IF(AND(BU$7&gt;=$E73,BU$7&lt;=$F73),($D73/$G73),0))),IF(AND(BU$7&gt;=$E73,BU$7&lt;=$F73),($D73/$G73),0))</f>
        <v>0</v>
      </c>
      <c r="BV73" s="34" t="str">
        <f>IF(Data!$C$2&gt;0,(IF(OR(BV$5=Data!$F$2,BV$5=Data!$G$2,(IF(COUNTIF(Data!$A$2:$A$939,BV$7),BV$7=(VLOOKUP(BV$7,Data!$A$2:$A$852,1,FALSE)),0))),"H",IF(AND(BV$7&gt;=$E73,BV$7&lt;=$F73),($D73/$G73),0))),IF(AND(BV$7&gt;=$E73,BV$7&lt;=$F73),($D73/$G73),0))</f>
        <v>H</v>
      </c>
      <c r="BW73" s="34" t="str">
        <f>IF(Data!$C$2&gt;0,(IF(OR(BW$5=Data!$F$2,BW$5=Data!$G$2,(IF(COUNTIF(Data!$A$2:$A$939,BW$7),BW$7=(VLOOKUP(BW$7,Data!$A$2:$A$852,1,FALSE)),0))),"H",IF(AND(BW$7&gt;=$E73,BW$7&lt;=$F73),($D73/$G73),0))),IF(AND(BW$7&gt;=$E73,BW$7&lt;=$F73),($D73/$G73),0))</f>
        <v>H</v>
      </c>
      <c r="BX73" s="34">
        <f>IF(Data!$C$2&gt;0,(IF(OR(BX$5=Data!$F$2,BX$5=Data!$G$2,(IF(COUNTIF(Data!$A$2:$A$939,BX$7),BX$7=(VLOOKUP(BX$7,Data!$A$2:$A$852,1,FALSE)),0))),"H",IF(AND(BX$7&gt;=$E73,BX$7&lt;=$F73),($D73/$G73),0))),IF(AND(BX$7&gt;=$E73,BX$7&lt;=$F73),($D73/$G73),0))</f>
        <v>0</v>
      </c>
      <c r="BY73" s="34">
        <f>IF(Data!$C$2&gt;0,(IF(OR(BY$5=Data!$F$2,BY$5=Data!$G$2,(IF(COUNTIF(Data!$A$2:$A$939,BY$7),BY$7=(VLOOKUP(BY$7,Data!$A$2:$A$852,1,FALSE)),0))),"H",IF(AND(BY$7&gt;=$E73,BY$7&lt;=$F73),($D73/$G73),0))),IF(AND(BY$7&gt;=$E73,BY$7&lt;=$F73),($D73/$G73),0))</f>
        <v>0</v>
      </c>
      <c r="BZ73" s="34">
        <f>IF(Data!$C$2&gt;0,(IF(OR(BZ$5=Data!$F$2,BZ$5=Data!$G$2,(IF(COUNTIF(Data!$A$2:$A$939,BZ$7),BZ$7=(VLOOKUP(BZ$7,Data!$A$2:$A$852,1,FALSE)),0))),"H",IF(AND(BZ$7&gt;=$E73,BZ$7&lt;=$F73),($D73/$G73),0))),IF(AND(BZ$7&gt;=$E73,BZ$7&lt;=$F73),($D73/$G73),0))</f>
        <v>0</v>
      </c>
      <c r="CA73" s="34">
        <f>IF(Data!$C$2&gt;0,(IF(OR(CA$5=Data!$F$2,CA$5=Data!$G$2,(IF(COUNTIF(Data!$A$2:$A$939,CA$7),CA$7=(VLOOKUP(CA$7,Data!$A$2:$A$852,1,FALSE)),0))),"H",IF(AND(CA$7&gt;=$E73,CA$7&lt;=$F73),($D73/$G73),0))),IF(AND(CA$7&gt;=$E73,CA$7&lt;=$F73),($D73/$G73),0))</f>
        <v>0</v>
      </c>
      <c r="CB73" s="34">
        <f>IF(Data!$C$2&gt;0,(IF(OR(CB$5=Data!$F$2,CB$5=Data!$G$2,(IF(COUNTIF(Data!$A$2:$A$939,CB$7),CB$7=(VLOOKUP(CB$7,Data!$A$2:$A$852,1,FALSE)),0))),"H",IF(AND(CB$7&gt;=$E73,CB$7&lt;=$F73),($D73/$G73),0))),IF(AND(CB$7&gt;=$E73,CB$7&lt;=$F73),($D73/$G73),0))</f>
        <v>0</v>
      </c>
      <c r="CC73" s="34" t="str">
        <f>IF(Data!$C$2&gt;0,(IF(OR(CC$5=Data!$F$2,CC$5=Data!$G$2,(IF(COUNTIF(Data!$A$2:$A$939,CC$7),CC$7=(VLOOKUP(CC$7,Data!$A$2:$A$852,1,FALSE)),0))),"H",IF(AND(CC$7&gt;=$E73,CC$7&lt;=$F73),($D73/$G73),0))),IF(AND(CC$7&gt;=$E73,CC$7&lt;=$F73),($D73/$G73),0))</f>
        <v>H</v>
      </c>
      <c r="CD73" s="34" t="str">
        <f>IF(Data!$C$2&gt;0,(IF(OR(CD$5=Data!$F$2,CD$5=Data!$G$2,(IF(COUNTIF(Data!$A$2:$A$939,CD$7),CD$7=(VLOOKUP(CD$7,Data!$A$2:$A$852,1,FALSE)),0))),"H",IF(AND(CD$7&gt;=$E73,CD$7&lt;=$F73),($D73/$G73),0))),IF(AND(CD$7&gt;=$E73,CD$7&lt;=$F73),($D73/$G73),0))</f>
        <v>H</v>
      </c>
      <c r="CE73" s="34">
        <f>IF(Data!$C$2&gt;0,(IF(OR(CE$5=Data!$F$2,CE$5=Data!$G$2,(IF(COUNTIF(Data!$A$2:$A$939,CE$7),CE$7=(VLOOKUP(CE$7,Data!$A$2:$A$852,1,FALSE)),0))),"H",IF(AND(CE$7&gt;=$E73,CE$7&lt;=$F73),($D73/$G73),0))),IF(AND(CE$7&gt;=$E73,CE$7&lt;=$F73),($D73/$G73),0))</f>
        <v>0</v>
      </c>
      <c r="CF73" s="34">
        <f>IF(Data!$C$2&gt;0,(IF(OR(CF$5=Data!$F$2,CF$5=Data!$G$2,(IF(COUNTIF(Data!$A$2:$A$939,CF$7),CF$7=(VLOOKUP(CF$7,Data!$A$2:$A$852,1,FALSE)),0))),"H",IF(AND(CF$7&gt;=$E73,CF$7&lt;=$F73),($D73/$G73),0))),IF(AND(CF$7&gt;=$E73,CF$7&lt;=$F73),($D73/$G73),0))</f>
        <v>0</v>
      </c>
      <c r="CG73" s="34">
        <f>IF(Data!$C$2&gt;0,(IF(OR(CG$5=Data!$F$2,CG$5=Data!$G$2,(IF(COUNTIF(Data!$A$2:$A$939,CG$7),CG$7=(VLOOKUP(CG$7,Data!$A$2:$A$852,1,FALSE)),0))),"H",IF(AND(CG$7&gt;=$E73,CG$7&lt;=$F73),($D73/$G73),0))),IF(AND(CG$7&gt;=$E73,CG$7&lt;=$F73),($D73/$G73),0))</f>
        <v>0</v>
      </c>
      <c r="CH73" s="34">
        <f>IF(Data!$C$2&gt;0,(IF(OR(CH$5=Data!$F$2,CH$5=Data!$G$2,(IF(COUNTIF(Data!$A$2:$A$939,CH$7),CH$7=(VLOOKUP(CH$7,Data!$A$2:$A$852,1,FALSE)),0))),"H",IF(AND(CH$7&gt;=$E73,CH$7&lt;=$F73),($D73/$G73),0))),IF(AND(CH$7&gt;=$E73,CH$7&lt;=$F73),($D73/$G73),0))</f>
        <v>0</v>
      </c>
      <c r="CI73" s="34">
        <f>IF(Data!$C$2&gt;0,(IF(OR(CI$5=Data!$F$2,CI$5=Data!$G$2,(IF(COUNTIF(Data!$A$2:$A$939,CI$7),CI$7=(VLOOKUP(CI$7,Data!$A$2:$A$852,1,FALSE)),0))),"H",IF(AND(CI$7&gt;=$E73,CI$7&lt;=$F73),($D73/$G73),0))),IF(AND(CI$7&gt;=$E73,CI$7&lt;=$F73),($D73/$G73),0))</f>
        <v>0</v>
      </c>
      <c r="CJ73" s="34" t="str">
        <f>IF(Data!$C$2&gt;0,(IF(OR(CJ$5=Data!$F$2,CJ$5=Data!$G$2,(IF(COUNTIF(Data!$A$2:$A$939,CJ$7),CJ$7=(VLOOKUP(CJ$7,Data!$A$2:$A$852,1,FALSE)),0))),"H",IF(AND(CJ$7&gt;=$E73,CJ$7&lt;=$F73),($D73/$G73),0))),IF(AND(CJ$7&gt;=$E73,CJ$7&lt;=$F73),($D73/$G73),0))</f>
        <v>H</v>
      </c>
      <c r="CK73" s="34" t="str">
        <f>IF(Data!$C$2&gt;0,(IF(OR(CK$5=Data!$F$2,CK$5=Data!$G$2,(IF(COUNTIF(Data!$A$2:$A$939,CK$7),CK$7=(VLOOKUP(CK$7,Data!$A$2:$A$852,1,FALSE)),0))),"H",IF(AND(CK$7&gt;=$E73,CK$7&lt;=$F73),($D73/$G73),0))),IF(AND(CK$7&gt;=$E73,CK$7&lt;=$F73),($D73/$G73),0))</f>
        <v>H</v>
      </c>
      <c r="CL73" s="34">
        <f>IF(Data!$C$2&gt;0,(IF(OR(CL$5=Data!$F$2,CL$5=Data!$G$2,(IF(COUNTIF(Data!$A$2:$A$939,CL$7),CL$7=(VLOOKUP(CL$7,Data!$A$2:$A$852,1,FALSE)),0))),"H",IF(AND(CL$7&gt;=$E73,CL$7&lt;=$F73),($D73/$G73),0))),IF(AND(CL$7&gt;=$E73,CL$7&lt;=$F73),($D73/$G73),0))</f>
        <v>0</v>
      </c>
      <c r="CM73" s="34">
        <f>IF(Data!$C$2&gt;0,(IF(OR(CM$5=Data!$F$2,CM$5=Data!$G$2,(IF(COUNTIF(Data!$A$2:$A$939,CM$7),CM$7=(VLOOKUP(CM$7,Data!$A$2:$A$852,1,FALSE)),0))),"H",IF(AND(CM$7&gt;=$E73,CM$7&lt;=$F73),($D73/$G73),0))),IF(AND(CM$7&gt;=$E73,CM$7&lt;=$F73),($D73/$G73),0))</f>
        <v>0</v>
      </c>
      <c r="CN73" s="34">
        <f>IF(Data!$C$2&gt;0,(IF(OR(CN$5=Data!$F$2,CN$5=Data!$G$2,(IF(COUNTIF(Data!$A$2:$A$939,CN$7),CN$7=(VLOOKUP(CN$7,Data!$A$2:$A$852,1,FALSE)),0))),"H",IF(AND(CN$7&gt;=$E73,CN$7&lt;=$F73),($D73/$G73),0))),IF(AND(CN$7&gt;=$E73,CN$7&lt;=$F73),($D73/$G73),0))</f>
        <v>0</v>
      </c>
      <c r="CO73" s="34">
        <f>IF(Data!$C$2&gt;0,(IF(OR(CO$5=Data!$F$2,CO$5=Data!$G$2,(IF(COUNTIF(Data!$A$2:$A$939,CO$7),CO$7=(VLOOKUP(CO$7,Data!$A$2:$A$852,1,FALSE)),0))),"H",IF(AND(CO$7&gt;=$E73,CO$7&lt;=$F73),($D73/$G73),0))),IF(AND(CO$7&gt;=$E73,CO$7&lt;=$F73),($D73/$G73),0))</f>
        <v>0</v>
      </c>
      <c r="CP73" s="34">
        <f>IF(Data!$C$2&gt;0,(IF(OR(CP$5=Data!$F$2,CP$5=Data!$G$2,(IF(COUNTIF(Data!$A$2:$A$939,CP$7),CP$7=(VLOOKUP(CP$7,Data!$A$2:$A$852,1,FALSE)),0))),"H",IF(AND(CP$7&gt;=$E73,CP$7&lt;=$F73),($D73/$G73),0))),IF(AND(CP$7&gt;=$E73,CP$7&lt;=$F73),($D73/$G73),0))</f>
        <v>0</v>
      </c>
      <c r="CQ73" s="34" t="str">
        <f>IF(Data!$C$2&gt;0,(IF(OR(CQ$5=Data!$F$2,CQ$5=Data!$G$2,(IF(COUNTIF(Data!$A$2:$A$939,CQ$7),CQ$7=(VLOOKUP(CQ$7,Data!$A$2:$A$852,1,FALSE)),0))),"H",IF(AND(CQ$7&gt;=$E73,CQ$7&lt;=$F73),($D73/$G73),0))),IF(AND(CQ$7&gt;=$E73,CQ$7&lt;=$F73),($D73/$G73),0))</f>
        <v>H</v>
      </c>
      <c r="CR73" s="34" t="str">
        <f>IF(Data!$C$2&gt;0,(IF(OR(CR$5=Data!$F$2,CR$5=Data!$G$2,(IF(COUNTIF(Data!$A$2:$A$939,CR$7),CR$7=(VLOOKUP(CR$7,Data!$A$2:$A$852,1,FALSE)),0))),"H",IF(AND(CR$7&gt;=$E73,CR$7&lt;=$F73),($D73/$G73),0))),IF(AND(CR$7&gt;=$E73,CR$7&lt;=$F73),($D73/$G73),0))</f>
        <v>H</v>
      </c>
      <c r="CS73" s="34">
        <f>IF(Data!$C$2&gt;0,(IF(OR(CS$5=Data!$F$2,CS$5=Data!$G$2,(IF(COUNTIF(Data!$A$2:$A$939,CS$7),CS$7=(VLOOKUP(CS$7,Data!$A$2:$A$852,1,FALSE)),0))),"H",IF(AND(CS$7&gt;=$E73,CS$7&lt;=$F73),($D73/$G73),0))),IF(AND(CS$7&gt;=$E73,CS$7&lt;=$F73),($D73/$G73),0))</f>
        <v>0</v>
      </c>
      <c r="CT73" s="34">
        <f>IF(Data!$C$2&gt;0,(IF(OR(CT$5=Data!$F$2,CT$5=Data!$G$2,(IF(COUNTIF(Data!$A$2:$A$939,CT$7),CT$7=(VLOOKUP(CT$7,Data!$A$2:$A$852,1,FALSE)),0))),"H",IF(AND(CT$7&gt;=$E73,CT$7&lt;=$F73),($D73/$G73),0))),IF(AND(CT$7&gt;=$E73,CT$7&lt;=$F73),($D73/$G73),0))</f>
        <v>0</v>
      </c>
      <c r="CU73" s="34">
        <f>IF(Data!$C$2&gt;0,(IF(OR(CU$5=Data!$F$2,CU$5=Data!$G$2,(IF(COUNTIF(Data!$A$2:$A$939,CU$7),CU$7=(VLOOKUP(CU$7,Data!$A$2:$A$852,1,FALSE)),0))),"H",IF(AND(CU$7&gt;=$E73,CU$7&lt;=$F73),($D73/$G73),0))),IF(AND(CU$7&gt;=$E73,CU$7&lt;=$F73),($D73/$G73),0))</f>
        <v>0</v>
      </c>
      <c r="CV73" s="34">
        <f>IF(Data!$C$2&gt;0,(IF(OR(CV$5=Data!$F$2,CV$5=Data!$G$2,(IF(COUNTIF(Data!$A$2:$A$939,CV$7),CV$7=(VLOOKUP(CV$7,Data!$A$2:$A$852,1,FALSE)),0))),"H",IF(AND(CV$7&gt;=$E73,CV$7&lt;=$F73),($D73/$G73),0))),IF(AND(CV$7&gt;=$E73,CV$7&lt;=$F73),($D73/$G73),0))</f>
        <v>0</v>
      </c>
      <c r="CW73" s="34">
        <f>IF(Data!$C$2&gt;0,(IF(OR(CW$5=Data!$F$2,CW$5=Data!$G$2,(IF(COUNTIF(Data!$A$2:$A$939,CW$7),CW$7=(VLOOKUP(CW$7,Data!$A$2:$A$852,1,FALSE)),0))),"H",IF(AND(CW$7&gt;=$E73,CW$7&lt;=$F73),($D73/$G73),0))),IF(AND(CW$7&gt;=$E73,CW$7&lt;=$F73),($D73/$G73),0))</f>
        <v>0</v>
      </c>
      <c r="CX73" s="34" t="str">
        <f>IF(Data!$C$2&gt;0,(IF(OR(CX$5=Data!$F$2,CX$5=Data!$G$2,(IF(COUNTIF(Data!$A$2:$A$939,CX$7),CX$7=(VLOOKUP(CX$7,Data!$A$2:$A$852,1,FALSE)),0))),"H",IF(AND(CX$7&gt;=$E73,CX$7&lt;=$F73),($D73/$G73),0))),IF(AND(CX$7&gt;=$E73,CX$7&lt;=$F73),($D73/$G73),0))</f>
        <v>H</v>
      </c>
      <c r="CY73" s="34" t="str">
        <f>IF(Data!$C$2&gt;0,(IF(OR(CY$5=Data!$F$2,CY$5=Data!$G$2,(IF(COUNTIF(Data!$A$2:$A$939,CY$7),CY$7=(VLOOKUP(CY$7,Data!$A$2:$A$852,1,FALSE)),0))),"H",IF(AND(CY$7&gt;=$E73,CY$7&lt;=$F73),($D73/$G73),0))),IF(AND(CY$7&gt;=$E73,CY$7&lt;=$F73),($D73/$G73),0))</f>
        <v>H</v>
      </c>
      <c r="CZ73" s="34">
        <f>IF(Data!$C$2&gt;0,(IF(OR(CZ$5=Data!$F$2,CZ$5=Data!$G$2,(IF(COUNTIF(Data!$A$2:$A$939,CZ$7),CZ$7=(VLOOKUP(CZ$7,Data!$A$2:$A$852,1,FALSE)),0))),"H",IF(AND(CZ$7&gt;=$E73,CZ$7&lt;=$F73),($D73/$G73),0))),IF(AND(CZ$7&gt;=$E73,CZ$7&lt;=$F73),($D73/$G73),0))</f>
        <v>0</v>
      </c>
      <c r="DA73" s="34">
        <f>IF(Data!$C$2&gt;0,(IF(OR(DA$5=Data!$F$2,DA$5=Data!$G$2,(IF(COUNTIF(Data!$A$2:$A$939,DA$7),DA$7=(VLOOKUP(DA$7,Data!$A$2:$A$852,1,FALSE)),0))),"H",IF(AND(DA$7&gt;=$E73,DA$7&lt;=$F73),($D73/$G73),0))),IF(AND(DA$7&gt;=$E73,DA$7&lt;=$F73),($D73/$G73),0))</f>
        <v>0</v>
      </c>
      <c r="DB73" s="34">
        <f>IF(Data!$C$2&gt;0,(IF(OR(DB$5=Data!$F$2,DB$5=Data!$G$2,(IF(COUNTIF(Data!$A$2:$A$939,DB$7),DB$7=(VLOOKUP(DB$7,Data!$A$2:$A$852,1,FALSE)),0))),"H",IF(AND(DB$7&gt;=$E73,DB$7&lt;=$F73),($D73/$G73),0))),IF(AND(DB$7&gt;=$E73,DB$7&lt;=$F73),($D73/$G73),0))</f>
        <v>0</v>
      </c>
      <c r="DC73" s="34">
        <f>IF(Data!$C$2&gt;0,(IF(OR(DC$5=Data!$F$2,DC$5=Data!$G$2,(IF(COUNTIF(Data!$A$2:$A$939,DC$7),DC$7=(VLOOKUP(DC$7,Data!$A$2:$A$852,1,FALSE)),0))),"H",IF(AND(DC$7&gt;=$E73,DC$7&lt;=$F73),($D73/$G73),0))),IF(AND(DC$7&gt;=$E73,DC$7&lt;=$F73),($D73/$G73),0))</f>
        <v>0</v>
      </c>
      <c r="DD73" s="34">
        <f>IF(Data!$C$2&gt;0,(IF(OR(DD$5=Data!$F$2,DD$5=Data!$G$2,(IF(COUNTIF(Data!$A$2:$A$939,DD$7),DD$7=(VLOOKUP(DD$7,Data!$A$2:$A$852,1,FALSE)),0))),"H",IF(AND(DD$7&gt;=$E73,DD$7&lt;=$F73),($D73/$G73),0))),IF(AND(DD$7&gt;=$E73,DD$7&lt;=$F73),($D73/$G73),0))</f>
        <v>0</v>
      </c>
      <c r="DE73" s="34" t="str">
        <f>IF(Data!$C$2&gt;0,(IF(OR(DE$5=Data!$F$2,DE$5=Data!$G$2,(IF(COUNTIF(Data!$A$2:$A$939,DE$7),DE$7=(VLOOKUP(DE$7,Data!$A$2:$A$852,1,FALSE)),0))),"H",IF(AND(DE$7&gt;=$E73,DE$7&lt;=$F73),($D73/$G73),0))),IF(AND(DE$7&gt;=$E73,DE$7&lt;=$F73),($D73/$G73),0))</f>
        <v>H</v>
      </c>
      <c r="DF73" s="34" t="str">
        <f>IF(Data!$C$2&gt;0,(IF(OR(DF$5=Data!$F$2,DF$5=Data!$G$2,(IF(COUNTIF(Data!$A$2:$A$939,DF$7),DF$7=(VLOOKUP(DF$7,Data!$A$2:$A$852,1,FALSE)),0))),"H",IF(AND(DF$7&gt;=$E73,DF$7&lt;=$F73),($D73/$G73),0))),IF(AND(DF$7&gt;=$E73,DF$7&lt;=$F73),($D73/$G73),0))</f>
        <v>H</v>
      </c>
      <c r="DG73" s="34">
        <f>IF(Data!$C$2&gt;0,(IF(OR(DG$5=Data!$F$2,DG$5=Data!$G$2,(IF(COUNTIF(Data!$A$2:$A$939,DG$7),DG$7=(VLOOKUP(DG$7,Data!$A$2:$A$852,1,FALSE)),0))),"H",IF(AND(DG$7&gt;=$E73,DG$7&lt;=$F73),($D73/$G73),0))),IF(AND(DG$7&gt;=$E73,DG$7&lt;=$F73),($D73/$G73),0))</f>
        <v>0</v>
      </c>
      <c r="DH73" s="34">
        <f>IF(Data!$C$2&gt;0,(IF(OR(DH$5=Data!$F$2,DH$5=Data!$G$2,(IF(COUNTIF(Data!$A$2:$A$939,DH$7),DH$7=(VLOOKUP(DH$7,Data!$A$2:$A$852,1,FALSE)),0))),"H",IF(AND(DH$7&gt;=$E73,DH$7&lt;=$F73),($D73/$G73),0))),IF(AND(DH$7&gt;=$E73,DH$7&lt;=$F73),($D73/$G73),0))</f>
        <v>0</v>
      </c>
      <c r="DI73" s="34">
        <f>IF(Data!$C$2&gt;0,(IF(OR(DI$5=Data!$F$2,DI$5=Data!$G$2,(IF(COUNTIF(Data!$A$2:$A$939,DI$7),DI$7=(VLOOKUP(DI$7,Data!$A$2:$A$852,1,FALSE)),0))),"H",IF(AND(DI$7&gt;=$E73,DI$7&lt;=$F73),($D73/$G73),0))),IF(AND(DI$7&gt;=$E73,DI$7&lt;=$F73),($D73/$G73),0))</f>
        <v>0</v>
      </c>
      <c r="DJ73" s="34">
        <f>IF(Data!$C$2&gt;0,(IF(OR(DJ$5=Data!$F$2,DJ$5=Data!$G$2,(IF(COUNTIF(Data!$A$2:$A$939,DJ$7),DJ$7=(VLOOKUP(DJ$7,Data!$A$2:$A$852,1,FALSE)),0))),"H",IF(AND(DJ$7&gt;=$E73,DJ$7&lt;=$F73),($D73/$G73),0))),IF(AND(DJ$7&gt;=$E73,DJ$7&lt;=$F73),($D73/$G73),0))</f>
        <v>0</v>
      </c>
      <c r="DK73" s="34">
        <f>IF(Data!$C$2&gt;0,(IF(OR(DK$5=Data!$F$2,DK$5=Data!$G$2,(IF(COUNTIF(Data!$A$2:$A$939,DK$7),DK$7=(VLOOKUP(DK$7,Data!$A$2:$A$852,1,FALSE)),0))),"H",IF(AND(DK$7&gt;=$E73,DK$7&lt;=$F73),($D73/$G73),0))),IF(AND(DK$7&gt;=$E73,DK$7&lt;=$F73),($D73/$G73),0))</f>
        <v>0</v>
      </c>
      <c r="DL73" s="34" t="str">
        <f>IF(Data!$C$2&gt;0,(IF(OR(DL$5=Data!$F$2,DL$5=Data!$G$2,(IF(COUNTIF(Data!$A$2:$A$939,DL$7),DL$7=(VLOOKUP(DL$7,Data!$A$2:$A$852,1,FALSE)),0))),"H",IF(AND(DL$7&gt;=$E73,DL$7&lt;=$F73),($D73/$G73),0))),IF(AND(DL$7&gt;=$E73,DL$7&lt;=$F73),($D73/$G73),0))</f>
        <v>H</v>
      </c>
      <c r="DM73" s="34" t="str">
        <f>IF(Data!$C$2&gt;0,(IF(OR(DM$5=Data!$F$2,DM$5=Data!$G$2,(IF(COUNTIF(Data!$A$2:$A$939,DM$7),DM$7=(VLOOKUP(DM$7,Data!$A$2:$A$852,1,FALSE)),0))),"H",IF(AND(DM$7&gt;=$E73,DM$7&lt;=$F73),($D73/$G73),0))),IF(AND(DM$7&gt;=$E73,DM$7&lt;=$F73),($D73/$G73),0))</f>
        <v>H</v>
      </c>
      <c r="DN73" s="34">
        <f>IF(Data!$C$2&gt;0,(IF(OR(DN$5=Data!$F$2,DN$5=Data!$G$2,(IF(COUNTIF(Data!$A$2:$A$939,DN$7),DN$7=(VLOOKUP(DN$7,Data!$A$2:$A$852,1,FALSE)),0))),"H",IF(AND(DN$7&gt;=$E73,DN$7&lt;=$F73),($D73/$G73),0))),IF(AND(DN$7&gt;=$E73,DN$7&lt;=$F73),($D73/$G73),0))</f>
        <v>0</v>
      </c>
      <c r="DO73" s="34">
        <f>IF(Data!$C$2&gt;0,(IF(OR(DO$5=Data!$F$2,DO$5=Data!$G$2,(IF(COUNTIF(Data!$A$2:$A$939,DO$7),DO$7=(VLOOKUP(DO$7,Data!$A$2:$A$852,1,FALSE)),0))),"H",IF(AND(DO$7&gt;=$E73,DO$7&lt;=$F73),($D73/$G73),0))),IF(AND(DO$7&gt;=$E73,DO$7&lt;=$F73),($D73/$G73),0))</f>
        <v>0</v>
      </c>
      <c r="DP73" s="34">
        <f>IF(Data!$C$2&gt;0,(IF(OR(DP$5=Data!$F$2,DP$5=Data!$G$2,(IF(COUNTIF(Data!$A$2:$A$939,DP$7),DP$7=(VLOOKUP(DP$7,Data!$A$2:$A$852,1,FALSE)),0))),"H",IF(AND(DP$7&gt;=$E73,DP$7&lt;=$F73),($D73/$G73),0))),IF(AND(DP$7&gt;=$E73,DP$7&lt;=$F73),($D73/$G73),0))</f>
        <v>0</v>
      </c>
      <c r="DQ73" s="34">
        <f>IF(Data!$C$2&gt;0,(IF(OR(DQ$5=Data!$F$2,DQ$5=Data!$G$2,(IF(COUNTIF(Data!$A$2:$A$939,DQ$7),DQ$7=(VLOOKUP(DQ$7,Data!$A$2:$A$852,1,FALSE)),0))),"H",IF(AND(DQ$7&gt;=$E73,DQ$7&lt;=$F73),($D73/$G73),0))),IF(AND(DQ$7&gt;=$E73,DQ$7&lt;=$F73),($D73/$G73),0))</f>
        <v>0</v>
      </c>
      <c r="DR73" s="34">
        <f>IF(Data!$C$2&gt;0,(IF(OR(DR$5=Data!$F$2,DR$5=Data!$G$2,(IF(COUNTIF(Data!$A$2:$A$939,DR$7),DR$7=(VLOOKUP(DR$7,Data!$A$2:$A$852,1,FALSE)),0))),"H",IF(AND(DR$7&gt;=$E73,DR$7&lt;=$F73),($D73/$G73),0))),IF(AND(DR$7&gt;=$E73,DR$7&lt;=$F73),($D73/$G73),0))</f>
        <v>0</v>
      </c>
      <c r="DS73" s="34" t="str">
        <f>IF(Data!$C$2&gt;0,(IF(OR(DS$5=Data!$F$2,DS$5=Data!$G$2,(IF(COUNTIF(Data!$A$2:$A$939,DS$7),DS$7=(VLOOKUP(DS$7,Data!$A$2:$A$852,1,FALSE)),0))),"H",IF(AND(DS$7&gt;=$E73,DS$7&lt;=$F73),($D73/$G73),0))),IF(AND(DS$7&gt;=$E73,DS$7&lt;=$F73),($D73/$G73),0))</f>
        <v>H</v>
      </c>
      <c r="DT73" s="34" t="str">
        <f>IF(Data!$C$2&gt;0,(IF(OR(DT$5=Data!$F$2,DT$5=Data!$G$2,(IF(COUNTIF(Data!$A$2:$A$939,DT$7),DT$7=(VLOOKUP(DT$7,Data!$A$2:$A$852,1,FALSE)),0))),"H",IF(AND(DT$7&gt;=$E73,DT$7&lt;=$F73),($D73/$G73),0))),IF(AND(DT$7&gt;=$E73,DT$7&lt;=$F73),($D73/$G73),0))</f>
        <v>H</v>
      </c>
      <c r="DU73" s="34">
        <f>IF(Data!$C$2&gt;0,(IF(OR(DU$5=Data!$F$2,DU$5=Data!$G$2,(IF(COUNTIF(Data!$A$2:$A$939,DU$7),DU$7=(VLOOKUP(DU$7,Data!$A$2:$A$852,1,FALSE)),0))),"H",IF(AND(DU$7&gt;=$E73,DU$7&lt;=$F73),($D73/$G73),0))),IF(AND(DU$7&gt;=$E73,DU$7&lt;=$F73),($D73/$G73),0))</f>
        <v>0</v>
      </c>
      <c r="DV73" s="34">
        <f>IF(Data!$C$2&gt;0,(IF(OR(DV$5=Data!$F$2,DV$5=Data!$G$2,(IF(COUNTIF(Data!$A$2:$A$939,DV$7),DV$7=(VLOOKUP(DV$7,Data!$A$2:$A$852,1,FALSE)),0))),"H",IF(AND(DV$7&gt;=$E73,DV$7&lt;=$F73),($D73/$G73),0))),IF(AND(DV$7&gt;=$E73,DV$7&lt;=$F73),($D73/$G73),0))</f>
        <v>0</v>
      </c>
      <c r="DW73" s="34">
        <f>IF(Data!$C$2&gt;0,(IF(OR(DW$5=Data!$F$2,DW$5=Data!$G$2,(IF(COUNTIF(Data!$A$2:$A$939,DW$7),DW$7=(VLOOKUP(DW$7,Data!$A$2:$A$852,1,FALSE)),0))),"H",IF(AND(DW$7&gt;=$E73,DW$7&lt;=$F73),($D73/$G73),0))),IF(AND(DW$7&gt;=$E73,DW$7&lt;=$F73),($D73/$G73),0))</f>
        <v>0</v>
      </c>
      <c r="DX73" s="34">
        <f>IF(Data!$C$2&gt;0,(IF(OR(DX$5=Data!$F$2,DX$5=Data!$G$2,(IF(COUNTIF(Data!$A$2:$A$939,DX$7),DX$7=(VLOOKUP(DX$7,Data!$A$2:$A$852,1,FALSE)),0))),"H",IF(AND(DX$7&gt;=$E73,DX$7&lt;=$F73),($D73/$G73),0))),IF(AND(DX$7&gt;=$E73,DX$7&lt;=$F73),($D73/$G73),0))</f>
        <v>0</v>
      </c>
      <c r="DY73" s="34">
        <f>IF(Data!$C$2&gt;0,(IF(OR(DY$5=Data!$F$2,DY$5=Data!$G$2,(IF(COUNTIF(Data!$A$2:$A$939,DY$7),DY$7=(VLOOKUP(DY$7,Data!$A$2:$A$852,1,FALSE)),0))),"H",IF(AND(DY$7&gt;=$E73,DY$7&lt;=$F73),($D73/$G73),0))),IF(AND(DY$7&gt;=$E73,DY$7&lt;=$F73),($D73/$G73),0))</f>
        <v>0</v>
      </c>
      <c r="DZ73" s="34" t="str">
        <f>IF(Data!$C$2&gt;0,(IF(OR(DZ$5=Data!$F$2,DZ$5=Data!$G$2,(IF(COUNTIF(Data!$A$2:$A$939,DZ$7),DZ$7=(VLOOKUP(DZ$7,Data!$A$2:$A$852,1,FALSE)),0))),"H",IF(AND(DZ$7&gt;=$E73,DZ$7&lt;=$F73),($D73/$G73),0))),IF(AND(DZ$7&gt;=$E73,DZ$7&lt;=$F73),($D73/$G73),0))</f>
        <v>H</v>
      </c>
      <c r="EA73" s="34" t="str">
        <f>IF(Data!$C$2&gt;0,(IF(OR(EA$5=Data!$F$2,EA$5=Data!$G$2,(IF(COUNTIF(Data!$A$2:$A$939,EA$7),EA$7=(VLOOKUP(EA$7,Data!$A$2:$A$852,1,FALSE)),0))),"H",IF(AND(EA$7&gt;=$E73,EA$7&lt;=$F73),($D73/$G73),0))),IF(AND(EA$7&gt;=$E73,EA$7&lt;=$F73),($D73/$G73),0))</f>
        <v>H</v>
      </c>
      <c r="EB73" s="34">
        <f>IF(Data!$C$2&gt;0,(IF(OR(EB$5=Data!$F$2,EB$5=Data!$G$2,(IF(COUNTIF(Data!$A$2:$A$939,EB$7),EB$7=(VLOOKUP(EB$7,Data!$A$2:$A$852,1,FALSE)),0))),"H",IF(AND(EB$7&gt;=$E73,EB$7&lt;=$F73),($D73/$G73),0))),IF(AND(EB$7&gt;=$E73,EB$7&lt;=$F73),($D73/$G73),0))</f>
        <v>0</v>
      </c>
      <c r="EC73" s="34">
        <f>IF(Data!$C$2&gt;0,(IF(OR(EC$5=Data!$F$2,EC$5=Data!$G$2,(IF(COUNTIF(Data!$A$2:$A$939,EC$7),EC$7=(VLOOKUP(EC$7,Data!$A$2:$A$852,1,FALSE)),0))),"H",IF(AND(EC$7&gt;=$E73,EC$7&lt;=$F73),($D73/$G73),0))),IF(AND(EC$7&gt;=$E73,EC$7&lt;=$F73),($D73/$G73),0))</f>
        <v>0</v>
      </c>
      <c r="ED73" s="34">
        <f>IF(Data!$C$2&gt;0,(IF(OR(ED$5=Data!$F$2,ED$5=Data!$G$2,(IF(COUNTIF(Data!$A$2:$A$939,ED$7),ED$7=(VLOOKUP(ED$7,Data!$A$2:$A$852,1,FALSE)),0))),"H",IF(AND(ED$7&gt;=$E73,ED$7&lt;=$F73),($D73/$G73),0))),IF(AND(ED$7&gt;=$E73,ED$7&lt;=$F73),($D73/$G73),0))</f>
        <v>0</v>
      </c>
      <c r="EE73" s="34">
        <f>IF(Data!$C$2&gt;0,(IF(OR(EE$5=Data!$F$2,EE$5=Data!$G$2,(IF(COUNTIF(Data!$A$2:$A$939,EE$7),EE$7=(VLOOKUP(EE$7,Data!$A$2:$A$852,1,FALSE)),0))),"H",IF(AND(EE$7&gt;=$E73,EE$7&lt;=$F73),($D73/$G73),0))),IF(AND(EE$7&gt;=$E73,EE$7&lt;=$F73),($D73/$G73),0))</f>
        <v>0</v>
      </c>
      <c r="EF73" s="34">
        <f>IF(Data!$C$2&gt;0,(IF(OR(EF$5=Data!$F$2,EF$5=Data!$G$2,(IF(COUNTIF(Data!$A$2:$A$939,EF$7),EF$7=(VLOOKUP(EF$7,Data!$A$2:$A$852,1,FALSE)),0))),"H",IF(AND(EF$7&gt;=$E73,EF$7&lt;=$F73),($D73/$G73),0))),IF(AND(EF$7&gt;=$E73,EF$7&lt;=$F73),($D73/$G73),0))</f>
        <v>0</v>
      </c>
      <c r="EG73" s="34" t="str">
        <f>IF(Data!$C$2&gt;0,(IF(OR(EG$5=Data!$F$2,EG$5=Data!$G$2,(IF(COUNTIF(Data!$A$2:$A$939,EG$7),EG$7=(VLOOKUP(EG$7,Data!$A$2:$A$852,1,FALSE)),0))),"H",IF(AND(EG$7&gt;=$E73,EG$7&lt;=$F73),($D73/$G73),0))),IF(AND(EG$7&gt;=$E73,EG$7&lt;=$F73),($D73/$G73),0))</f>
        <v>H</v>
      </c>
      <c r="EH73" s="34" t="str">
        <f>IF(Data!$C$2&gt;0,(IF(OR(EH$5=Data!$F$2,EH$5=Data!$G$2,(IF(COUNTIF(Data!$A$2:$A$939,EH$7),EH$7=(VLOOKUP(EH$7,Data!$A$2:$A$852,1,FALSE)),0))),"H",IF(AND(EH$7&gt;=$E73,EH$7&lt;=$F73),($D73/$G73),0))),IF(AND(EH$7&gt;=$E73,EH$7&lt;=$F73),($D73/$G73),0))</f>
        <v>H</v>
      </c>
      <c r="EI73" s="34">
        <f>IF(Data!$C$2&gt;0,(IF(OR(EI$5=Data!$F$2,EI$5=Data!$G$2,(IF(COUNTIF(Data!$A$2:$A$939,EI$7),EI$7=(VLOOKUP(EI$7,Data!$A$2:$A$852,1,FALSE)),0))),"H",IF(AND(EI$7&gt;=$E73,EI$7&lt;=$F73),($D73/$G73),0))),IF(AND(EI$7&gt;=$E73,EI$7&lt;=$F73),($D73/$G73),0))</f>
        <v>0</v>
      </c>
      <c r="EJ73" s="34">
        <f>IF(Data!$C$2&gt;0,(IF(OR(EJ$5=Data!$F$2,EJ$5=Data!$G$2,(IF(COUNTIF(Data!$A$2:$A$939,EJ$7),EJ$7=(VLOOKUP(EJ$7,Data!$A$2:$A$852,1,FALSE)),0))),"H",IF(AND(EJ$7&gt;=$E73,EJ$7&lt;=$F73),($D73/$G73),0))),IF(AND(EJ$7&gt;=$E73,EJ$7&lt;=$F73),($D73/$G73),0))</f>
        <v>0</v>
      </c>
      <c r="EK73" s="34">
        <f>IF(Data!$C$2&gt;0,(IF(OR(EK$5=Data!$F$2,EK$5=Data!$G$2,(IF(COUNTIF(Data!$A$2:$A$939,EK$7),EK$7=(VLOOKUP(EK$7,Data!$A$2:$A$852,1,FALSE)),0))),"H",IF(AND(EK$7&gt;=$E73,EK$7&lt;=$F73),($D73/$G73),0))),IF(AND(EK$7&gt;=$E73,EK$7&lt;=$F73),($D73/$G73),0))</f>
        <v>0</v>
      </c>
      <c r="EL73" s="34">
        <f>IF(Data!$C$2&gt;0,(IF(OR(EL$5=Data!$F$2,EL$5=Data!$G$2,(IF(COUNTIF(Data!$A$2:$A$939,EL$7),EL$7=(VLOOKUP(EL$7,Data!$A$2:$A$852,1,FALSE)),0))),"H",IF(AND(EL$7&gt;=$E73,EL$7&lt;=$F73),($D73/$G73),0))),IF(AND(EL$7&gt;=$E73,EL$7&lt;=$F73),($D73/$G73),0))</f>
        <v>0</v>
      </c>
      <c r="EM73" s="34">
        <f>IF(Data!$C$2&gt;0,(IF(OR(EM$5=Data!$F$2,EM$5=Data!$G$2,(IF(COUNTIF(Data!$A$2:$A$939,EM$7),EM$7=(VLOOKUP(EM$7,Data!$A$2:$A$852,1,FALSE)),0))),"H",IF(AND(EM$7&gt;=$E73,EM$7&lt;=$F73),($D73/$G73),0))),IF(AND(EM$7&gt;=$E73,EM$7&lt;=$F73),($D73/$G73),0))</f>
        <v>0</v>
      </c>
      <c r="EN73" s="34" t="str">
        <f>IF(Data!$C$2&gt;0,(IF(OR(EN$5=Data!$F$2,EN$5=Data!$G$2,(IF(COUNTIF(Data!$A$2:$A$939,EN$7),EN$7=(VLOOKUP(EN$7,Data!$A$2:$A$852,1,FALSE)),0))),"H",IF(AND(EN$7&gt;=$E73,EN$7&lt;=$F73),($D73/$G73),0))),IF(AND(EN$7&gt;=$E73,EN$7&lt;=$F73),($D73/$G73),0))</f>
        <v>H</v>
      </c>
      <c r="EO73" s="35" t="str">
        <f>IF(Data!$C$2&gt;0,(IF(OR(EO$5=Data!$F$2,EO$5=Data!$G$2,(IF(COUNTIF(Data!$A$2:$A$939,EO$7),EO$7=(VLOOKUP(EO$7,Data!$A$2:$A$852,1,FALSE)),0))),"H",IF(AND(EO$7&gt;=$E73,EO$7&lt;=$F73),($D73/$G73),0))),IF(AND(EO$7&gt;=$E73,EO$7&lt;=$F73),($D73/$G73),0))</f>
        <v>H</v>
      </c>
      <c r="EP73" s="8" t="s">
        <v>47</v>
      </c>
      <c r="EQ73" s="18">
        <f>SUM(T73:EO73)-D73</f>
        <v>0</v>
      </c>
    </row>
    <row r="74" spans="1:147" ht="30" customHeight="1" thickBot="1">
      <c r="A74" s="385"/>
      <c r="B74" s="369"/>
      <c r="C74" s="369"/>
      <c r="D74" s="347"/>
      <c r="E74" s="366"/>
      <c r="F74" s="366"/>
      <c r="G74" s="373"/>
      <c r="H74" s="347"/>
      <c r="I74" s="363"/>
      <c r="J74" s="366"/>
      <c r="K74" s="366"/>
      <c r="L74" s="366"/>
      <c r="M74" s="373"/>
      <c r="N74" s="373"/>
      <c r="O74" s="347"/>
      <c r="P74" s="363"/>
      <c r="Q74" s="345"/>
      <c r="R74" s="347"/>
      <c r="S74" s="342"/>
      <c r="T74" s="36">
        <f>IF(T$7&gt;$L73,(((IF(Data!$C$2&gt;0,(IF(OR(T$5=Data!$F$2,T$5=Data!$G$2,(IF(COUNTIF(Data!$A$2:$A$939,T$7),T$7=(VLOOKUP(T$7,Data!$A$2:$A$852,1,FALSE)),0))),"H",IF(AND(T$7&gt;=$J73,T$7&lt;=$K73),($D73*(1-$P73)/$N73),0))),IF(AND(T$7&gt;=$J73,T$7&lt;=$K73),(($D73-$O73)/$N73),0))))),(((IF(Data!$C$2&gt;0,(IF(OR(T$5=Data!$F$2,T$5=Data!$G$2,(IF(COUNTIF(Data!$A$2:$A$939,T$7),T$7=(VLOOKUP(T$7,Data!$A$2:$A$852,1,FALSE)),0))),"H",IF(AND(T$7&gt;=$J73,T$7&lt;=$L73),($D73*$P73/$M73),0))),IF(AND(T$7&gt;=$J73,T$7&lt;=$L73),(($D73*$P73)/$M73),0))))))</f>
        <v>0</v>
      </c>
      <c r="U74" s="37">
        <f>IF(U$7&gt;$L73,(((IF(Data!$C$2&gt;0,(IF(OR(U$5=Data!$F$2,U$5=Data!$G$2,(IF(COUNTIF(Data!$A$2:$A$939,U$7),U$7=(VLOOKUP(U$7,Data!$A$2:$A$852,1,FALSE)),0))),"H",IF(AND(U$7&gt;=$J73,U$7&lt;=$K73),($D73*(1-$P73)/$N73),0))),IF(AND(U$7&gt;=$J73,U$7&lt;=$K73),(($D73-$O73)/$N73),0))))),(((IF(Data!$C$2&gt;0,(IF(OR(U$5=Data!$F$2,U$5=Data!$G$2,(IF(COUNTIF(Data!$A$2:$A$939,U$7),U$7=(VLOOKUP(U$7,Data!$A$2:$A$852,1,FALSE)),0))),"H",IF(AND(U$7&gt;=$J73,U$7&lt;=$L73),($D73*$P73/$M73),0))),IF(AND(U$7&gt;=$J73,U$7&lt;=$L73),(($D73*$P73)/$M73),0))))))</f>
        <v>0</v>
      </c>
      <c r="V74" s="37">
        <f>IF(V$7&gt;$L73,(((IF(Data!$C$2&gt;0,(IF(OR(V$5=Data!$F$2,V$5=Data!$G$2,(IF(COUNTIF(Data!$A$2:$A$939,V$7),V$7=(VLOOKUP(V$7,Data!$A$2:$A$852,1,FALSE)),0))),"H",IF(AND(V$7&gt;=$J73,V$7&lt;=$K73),($D73*(1-$P73)/$N73),0))),IF(AND(V$7&gt;=$J73,V$7&lt;=$K73),(($D73-$O73)/$N73),0))))),(((IF(Data!$C$2&gt;0,(IF(OR(V$5=Data!$F$2,V$5=Data!$G$2,(IF(COUNTIF(Data!$A$2:$A$939,V$7),V$7=(VLOOKUP(V$7,Data!$A$2:$A$852,1,FALSE)),0))),"H",IF(AND(V$7&gt;=$J73,V$7&lt;=$L73),($D73*$P73/$M73),0))),IF(AND(V$7&gt;=$J73,V$7&lt;=$L73),(($D73*$P73)/$M73),0))))))</f>
        <v>0</v>
      </c>
      <c r="W74" s="37">
        <f>IF(W$7&gt;$L73,(((IF(Data!$C$2&gt;0,(IF(OR(W$5=Data!$F$2,W$5=Data!$G$2,(IF(COUNTIF(Data!$A$2:$A$939,W$7),W$7=(VLOOKUP(W$7,Data!$A$2:$A$852,1,FALSE)),0))),"H",IF(AND(W$7&gt;=$J73,W$7&lt;=$K73),($D73*(1-$P73)/$N73),0))),IF(AND(W$7&gt;=$J73,W$7&lt;=$K73),(($D73-$O73)/$N73),0))))),(((IF(Data!$C$2&gt;0,(IF(OR(W$5=Data!$F$2,W$5=Data!$G$2,(IF(COUNTIF(Data!$A$2:$A$939,W$7),W$7=(VLOOKUP(W$7,Data!$A$2:$A$852,1,FALSE)),0))),"H",IF(AND(W$7&gt;=$J73,W$7&lt;=$L73),($D73*$P73/$M73),0))),IF(AND(W$7&gt;=$J73,W$7&lt;=$L73),(($D73*$P73)/$M73),0))))))</f>
        <v>0</v>
      </c>
      <c r="X74" s="37">
        <f>IF(X$7&gt;$L73,(((IF(Data!$C$2&gt;0,(IF(OR(X$5=Data!$F$2,X$5=Data!$G$2,(IF(COUNTIF(Data!$A$2:$A$939,X$7),X$7=(VLOOKUP(X$7,Data!$A$2:$A$852,1,FALSE)),0))),"H",IF(AND(X$7&gt;=$J73,X$7&lt;=$K73),($D73*(1-$P73)/$N73),0))),IF(AND(X$7&gt;=$J73,X$7&lt;=$K73),(($D73-$O73)/$N73),0))))),(((IF(Data!$C$2&gt;0,(IF(OR(X$5=Data!$F$2,X$5=Data!$G$2,(IF(COUNTIF(Data!$A$2:$A$939,X$7),X$7=(VLOOKUP(X$7,Data!$A$2:$A$852,1,FALSE)),0))),"H",IF(AND(X$7&gt;=$J73,X$7&lt;=$L73),($D73*$P73/$M73),0))),IF(AND(X$7&gt;=$J73,X$7&lt;=$L73),(($D73*$P73)/$M73),0))))))</f>
        <v>0</v>
      </c>
      <c r="Y74" s="37" t="str">
        <f>IF(Y$7&gt;$L73,(((IF(Data!$C$2&gt;0,(IF(OR(Y$5=Data!$F$2,Y$5=Data!$G$2,(IF(COUNTIF(Data!$A$2:$A$939,Y$7),Y$7=(VLOOKUP(Y$7,Data!$A$2:$A$852,1,FALSE)),0))),"H",IF(AND(Y$7&gt;=$J73,Y$7&lt;=$K73),($D73*(1-$P73)/$N73),0))),IF(AND(Y$7&gt;=$J73,Y$7&lt;=$K73),(($D73-$O73)/$N73),0))))),(((IF(Data!$C$2&gt;0,(IF(OR(Y$5=Data!$F$2,Y$5=Data!$G$2,(IF(COUNTIF(Data!$A$2:$A$939,Y$7),Y$7=(VLOOKUP(Y$7,Data!$A$2:$A$852,1,FALSE)),0))),"H",IF(AND(Y$7&gt;=$J73,Y$7&lt;=$L73),($D73*$P73/$M73),0))),IF(AND(Y$7&gt;=$J73,Y$7&lt;=$L73),(($D73*$P73)/$M73),0))))))</f>
        <v>H</v>
      </c>
      <c r="Z74" s="37" t="str">
        <f>IF(Z$7&gt;$L73,(((IF(Data!$C$2&gt;0,(IF(OR(Z$5=Data!$F$2,Z$5=Data!$G$2,(IF(COUNTIF(Data!$A$2:$A$939,Z$7),Z$7=(VLOOKUP(Z$7,Data!$A$2:$A$852,1,FALSE)),0))),"H",IF(AND(Z$7&gt;=$J73,Z$7&lt;=$K73),($D73*(1-$P73)/$N73),0))),IF(AND(Z$7&gt;=$J73,Z$7&lt;=$K73),(($D73-$O73)/$N73),0))))),(((IF(Data!$C$2&gt;0,(IF(OR(Z$5=Data!$F$2,Z$5=Data!$G$2,(IF(COUNTIF(Data!$A$2:$A$939,Z$7),Z$7=(VLOOKUP(Z$7,Data!$A$2:$A$852,1,FALSE)),0))),"H",IF(AND(Z$7&gt;=$J73,Z$7&lt;=$L73),($D73*$P73/$M73),0))),IF(AND(Z$7&gt;=$J73,Z$7&lt;=$L73),(($D73*$P73)/$M73),0))))))</f>
        <v>H</v>
      </c>
      <c r="AA74" s="37">
        <f>IF(AA$7&gt;$L73,(((IF(Data!$C$2&gt;0,(IF(OR(AA$5=Data!$F$2,AA$5=Data!$G$2,(IF(COUNTIF(Data!$A$2:$A$939,AA$7),AA$7=(VLOOKUP(AA$7,Data!$A$2:$A$852,1,FALSE)),0))),"H",IF(AND(AA$7&gt;=$J73,AA$7&lt;=$K73),($D73*(1-$P73)/$N73),0))),IF(AND(AA$7&gt;=$J73,AA$7&lt;=$K73),(($D73-$O73)/$N73),0))))),(((IF(Data!$C$2&gt;0,(IF(OR(AA$5=Data!$F$2,AA$5=Data!$G$2,(IF(COUNTIF(Data!$A$2:$A$939,AA$7),AA$7=(VLOOKUP(AA$7,Data!$A$2:$A$852,1,FALSE)),0))),"H",IF(AND(AA$7&gt;=$J73,AA$7&lt;=$L73),($D73*$P73/$M73),0))),IF(AND(AA$7&gt;=$J73,AA$7&lt;=$L73),(($D73*$P73)/$M73),0))))))</f>
        <v>0</v>
      </c>
      <c r="AB74" s="37">
        <f>IF(AB$7&gt;$L73,(((IF(Data!$C$2&gt;0,(IF(OR(AB$5=Data!$F$2,AB$5=Data!$G$2,(IF(COUNTIF(Data!$A$2:$A$939,AB$7),AB$7=(VLOOKUP(AB$7,Data!$A$2:$A$852,1,FALSE)),0))),"H",IF(AND(AB$7&gt;=$J73,AB$7&lt;=$K73),($D73*(1-$P73)/$N73),0))),IF(AND(AB$7&gt;=$J73,AB$7&lt;=$K73),(($D73-$O73)/$N73),0))))),(((IF(Data!$C$2&gt;0,(IF(OR(AB$5=Data!$F$2,AB$5=Data!$G$2,(IF(COUNTIF(Data!$A$2:$A$939,AB$7),AB$7=(VLOOKUP(AB$7,Data!$A$2:$A$852,1,FALSE)),0))),"H",IF(AND(AB$7&gt;=$J73,AB$7&lt;=$L73),($D73*$P73/$M73),0))),IF(AND(AB$7&gt;=$J73,AB$7&lt;=$L73),(($D73*$P73)/$M73),0))))))</f>
        <v>0</v>
      </c>
      <c r="AC74" s="37">
        <f>IF(AC$7&gt;$L73,(((IF(Data!$C$2&gt;0,(IF(OR(AC$5=Data!$F$2,AC$5=Data!$G$2,(IF(COUNTIF(Data!$A$2:$A$939,AC$7),AC$7=(VLOOKUP(AC$7,Data!$A$2:$A$852,1,FALSE)),0))),"H",IF(AND(AC$7&gt;=$J73,AC$7&lt;=$K73),($D73*(1-$P73)/$N73),0))),IF(AND(AC$7&gt;=$J73,AC$7&lt;=$K73),(($D73-$O73)/$N73),0))))),(((IF(Data!$C$2&gt;0,(IF(OR(AC$5=Data!$F$2,AC$5=Data!$G$2,(IF(COUNTIF(Data!$A$2:$A$939,AC$7),AC$7=(VLOOKUP(AC$7,Data!$A$2:$A$852,1,FALSE)),0))),"H",IF(AND(AC$7&gt;=$J73,AC$7&lt;=$L73),($D73*$P73/$M73),0))),IF(AND(AC$7&gt;=$J73,AC$7&lt;=$L73),(($D73*$P73)/$M73),0))))))</f>
        <v>0</v>
      </c>
      <c r="AD74" s="37">
        <f>IF(AD$7&gt;$L73,(((IF(Data!$C$2&gt;0,(IF(OR(AD$5=Data!$F$2,AD$5=Data!$G$2,(IF(COUNTIF(Data!$A$2:$A$939,AD$7),AD$7=(VLOOKUP(AD$7,Data!$A$2:$A$852,1,FALSE)),0))),"H",IF(AND(AD$7&gt;=$J73,AD$7&lt;=$K73),($D73*(1-$P73)/$N73),0))),IF(AND(AD$7&gt;=$J73,AD$7&lt;=$K73),(($D73-$O73)/$N73),0))))),(((IF(Data!$C$2&gt;0,(IF(OR(AD$5=Data!$F$2,AD$5=Data!$G$2,(IF(COUNTIF(Data!$A$2:$A$939,AD$7),AD$7=(VLOOKUP(AD$7,Data!$A$2:$A$852,1,FALSE)),0))),"H",IF(AND(AD$7&gt;=$J73,AD$7&lt;=$L73),($D73*$P73/$M73),0))),IF(AND(AD$7&gt;=$J73,AD$7&lt;=$L73),(($D73*$P73)/$M73),0))))))</f>
        <v>0</v>
      </c>
      <c r="AE74" s="37">
        <f>IF(AE$7&gt;$L73,(((IF(Data!$C$2&gt;0,(IF(OR(AE$5=Data!$F$2,AE$5=Data!$G$2,(IF(COUNTIF(Data!$A$2:$A$939,AE$7),AE$7=(VLOOKUP(AE$7,Data!$A$2:$A$852,1,FALSE)),0))),"H",IF(AND(AE$7&gt;=$J73,AE$7&lt;=$K73),($D73*(1-$P73)/$N73),0))),IF(AND(AE$7&gt;=$J73,AE$7&lt;=$K73),(($D73-$O73)/$N73),0))))),(((IF(Data!$C$2&gt;0,(IF(OR(AE$5=Data!$F$2,AE$5=Data!$G$2,(IF(COUNTIF(Data!$A$2:$A$939,AE$7),AE$7=(VLOOKUP(AE$7,Data!$A$2:$A$852,1,FALSE)),0))),"H",IF(AND(AE$7&gt;=$J73,AE$7&lt;=$L73),($D73*$P73/$M73),0))),IF(AND(AE$7&gt;=$J73,AE$7&lt;=$L73),(($D73*$P73)/$M73),0))))))</f>
        <v>0</v>
      </c>
      <c r="AF74" s="37" t="str">
        <f>IF(AF$7&gt;$L73,(((IF(Data!$C$2&gt;0,(IF(OR(AF$5=Data!$F$2,AF$5=Data!$G$2,(IF(COUNTIF(Data!$A$2:$A$939,AF$7),AF$7=(VLOOKUP(AF$7,Data!$A$2:$A$852,1,FALSE)),0))),"H",IF(AND(AF$7&gt;=$J73,AF$7&lt;=$K73),($D73*(1-$P73)/$N73),0))),IF(AND(AF$7&gt;=$J73,AF$7&lt;=$K73),(($D73-$O73)/$N73),0))))),(((IF(Data!$C$2&gt;0,(IF(OR(AF$5=Data!$F$2,AF$5=Data!$G$2,(IF(COUNTIF(Data!$A$2:$A$939,AF$7),AF$7=(VLOOKUP(AF$7,Data!$A$2:$A$852,1,FALSE)),0))),"H",IF(AND(AF$7&gt;=$J73,AF$7&lt;=$L73),($D73*$P73/$M73),0))),IF(AND(AF$7&gt;=$J73,AF$7&lt;=$L73),(($D73*$P73)/$M73),0))))))</f>
        <v>H</v>
      </c>
      <c r="AG74" s="37" t="str">
        <f>IF(AG$7&gt;$L73,(((IF(Data!$C$2&gt;0,(IF(OR(AG$5=Data!$F$2,AG$5=Data!$G$2,(IF(COUNTIF(Data!$A$2:$A$939,AG$7),AG$7=(VLOOKUP(AG$7,Data!$A$2:$A$852,1,FALSE)),0))),"H",IF(AND(AG$7&gt;=$J73,AG$7&lt;=$K73),($D73*(1-$P73)/$N73),0))),IF(AND(AG$7&gt;=$J73,AG$7&lt;=$K73),(($D73-$O73)/$N73),0))))),(((IF(Data!$C$2&gt;0,(IF(OR(AG$5=Data!$F$2,AG$5=Data!$G$2,(IF(COUNTIF(Data!$A$2:$A$939,AG$7),AG$7=(VLOOKUP(AG$7,Data!$A$2:$A$852,1,FALSE)),0))),"H",IF(AND(AG$7&gt;=$J73,AG$7&lt;=$L73),($D73*$P73/$M73),0))),IF(AND(AG$7&gt;=$J73,AG$7&lt;=$L73),(($D73*$P73)/$M73),0))))))</f>
        <v>H</v>
      </c>
      <c r="AH74" s="37">
        <f>IF(AH$7&gt;$L73,(((IF(Data!$C$2&gt;0,(IF(OR(AH$5=Data!$F$2,AH$5=Data!$G$2,(IF(COUNTIF(Data!$A$2:$A$939,AH$7),AH$7=(VLOOKUP(AH$7,Data!$A$2:$A$852,1,FALSE)),0))),"H",IF(AND(AH$7&gt;=$J73,AH$7&lt;=$K73),($D73*(1-$P73)/$N73),0))),IF(AND(AH$7&gt;=$J73,AH$7&lt;=$K73),(($D73-$O73)/$N73),0))))),(((IF(Data!$C$2&gt;0,(IF(OR(AH$5=Data!$F$2,AH$5=Data!$G$2,(IF(COUNTIF(Data!$A$2:$A$939,AH$7),AH$7=(VLOOKUP(AH$7,Data!$A$2:$A$852,1,FALSE)),0))),"H",IF(AND(AH$7&gt;=$J73,AH$7&lt;=$L73),($D73*$P73/$M73),0))),IF(AND(AH$7&gt;=$J73,AH$7&lt;=$L73),(($D73*$P73)/$M73),0))))))</f>
        <v>0</v>
      </c>
      <c r="AI74" s="37">
        <f>IF(AI$7&gt;$L73,(((IF(Data!$C$2&gt;0,(IF(OR(AI$5=Data!$F$2,AI$5=Data!$G$2,(IF(COUNTIF(Data!$A$2:$A$939,AI$7),AI$7=(VLOOKUP(AI$7,Data!$A$2:$A$852,1,FALSE)),0))),"H",IF(AND(AI$7&gt;=$J73,AI$7&lt;=$K73),($D73*(1-$P73)/$N73),0))),IF(AND(AI$7&gt;=$J73,AI$7&lt;=$K73),(($D73-$O73)/$N73),0))))),(((IF(Data!$C$2&gt;0,(IF(OR(AI$5=Data!$F$2,AI$5=Data!$G$2,(IF(COUNTIF(Data!$A$2:$A$939,AI$7),AI$7=(VLOOKUP(AI$7,Data!$A$2:$A$852,1,FALSE)),0))),"H",IF(AND(AI$7&gt;=$J73,AI$7&lt;=$L73),($D73*$P73/$M73),0))),IF(AND(AI$7&gt;=$J73,AI$7&lt;=$L73),(($D73*$P73)/$M73),0))))))</f>
        <v>0</v>
      </c>
      <c r="AJ74" s="37">
        <f>IF(AJ$7&gt;$L73,(((IF(Data!$C$2&gt;0,(IF(OR(AJ$5=Data!$F$2,AJ$5=Data!$G$2,(IF(COUNTIF(Data!$A$2:$A$939,AJ$7),AJ$7=(VLOOKUP(AJ$7,Data!$A$2:$A$852,1,FALSE)),0))),"H",IF(AND(AJ$7&gt;=$J73,AJ$7&lt;=$K73),($D73*(1-$P73)/$N73),0))),IF(AND(AJ$7&gt;=$J73,AJ$7&lt;=$K73),(($D73-$O73)/$N73),0))))),(((IF(Data!$C$2&gt;0,(IF(OR(AJ$5=Data!$F$2,AJ$5=Data!$G$2,(IF(COUNTIF(Data!$A$2:$A$939,AJ$7),AJ$7=(VLOOKUP(AJ$7,Data!$A$2:$A$852,1,FALSE)),0))),"H",IF(AND(AJ$7&gt;=$J73,AJ$7&lt;=$L73),($D73*$P73/$M73),0))),IF(AND(AJ$7&gt;=$J73,AJ$7&lt;=$L73),(($D73*$P73)/$M73),0))))))</f>
        <v>0</v>
      </c>
      <c r="AK74" s="37">
        <f>IF(AK$7&gt;$L73,(((IF(Data!$C$2&gt;0,(IF(OR(AK$5=Data!$F$2,AK$5=Data!$G$2,(IF(COUNTIF(Data!$A$2:$A$939,AK$7),AK$7=(VLOOKUP(AK$7,Data!$A$2:$A$852,1,FALSE)),0))),"H",IF(AND(AK$7&gt;=$J73,AK$7&lt;=$K73),($D73*(1-$P73)/$N73),0))),IF(AND(AK$7&gt;=$J73,AK$7&lt;=$K73),(($D73-$O73)/$N73),0))))),(((IF(Data!$C$2&gt;0,(IF(OR(AK$5=Data!$F$2,AK$5=Data!$G$2,(IF(COUNTIF(Data!$A$2:$A$939,AK$7),AK$7=(VLOOKUP(AK$7,Data!$A$2:$A$852,1,FALSE)),0))),"H",IF(AND(AK$7&gt;=$J73,AK$7&lt;=$L73),($D73*$P73/$M73),0))),IF(AND(AK$7&gt;=$J73,AK$7&lt;=$L73),(($D73*$P73)/$M73),0))))))</f>
        <v>0</v>
      </c>
      <c r="AL74" s="37">
        <f>IF(AL$7&gt;$L73,(((IF(Data!$C$2&gt;0,(IF(OR(AL$5=Data!$F$2,AL$5=Data!$G$2,(IF(COUNTIF(Data!$A$2:$A$939,AL$7),AL$7=(VLOOKUP(AL$7,Data!$A$2:$A$852,1,FALSE)),0))),"H",IF(AND(AL$7&gt;=$J73,AL$7&lt;=$K73),($D73*(1-$P73)/$N73),0))),IF(AND(AL$7&gt;=$J73,AL$7&lt;=$K73),(($D73-$O73)/$N73),0))))),(((IF(Data!$C$2&gt;0,(IF(OR(AL$5=Data!$F$2,AL$5=Data!$G$2,(IF(COUNTIF(Data!$A$2:$A$939,AL$7),AL$7=(VLOOKUP(AL$7,Data!$A$2:$A$852,1,FALSE)),0))),"H",IF(AND(AL$7&gt;=$J73,AL$7&lt;=$L73),($D73*$P73/$M73),0))),IF(AND(AL$7&gt;=$J73,AL$7&lt;=$L73),(($D73*$P73)/$M73),0))))))</f>
        <v>0</v>
      </c>
      <c r="AM74" s="37" t="str">
        <f>IF(AM$7&gt;$L73,(((IF(Data!$C$2&gt;0,(IF(OR(AM$5=Data!$F$2,AM$5=Data!$G$2,(IF(COUNTIF(Data!$A$2:$A$939,AM$7),AM$7=(VLOOKUP(AM$7,Data!$A$2:$A$852,1,FALSE)),0))),"H",IF(AND(AM$7&gt;=$J73,AM$7&lt;=$K73),($D73*(1-$P73)/$N73),0))),IF(AND(AM$7&gt;=$J73,AM$7&lt;=$K73),(($D73-$O73)/$N73),0))))),(((IF(Data!$C$2&gt;0,(IF(OR(AM$5=Data!$F$2,AM$5=Data!$G$2,(IF(COUNTIF(Data!$A$2:$A$939,AM$7),AM$7=(VLOOKUP(AM$7,Data!$A$2:$A$852,1,FALSE)),0))),"H",IF(AND(AM$7&gt;=$J73,AM$7&lt;=$L73),($D73*$P73/$M73),0))),IF(AND(AM$7&gt;=$J73,AM$7&lt;=$L73),(($D73*$P73)/$M73),0))))))</f>
        <v>H</v>
      </c>
      <c r="AN74" s="37" t="str">
        <f>IF(AN$7&gt;$L73,(((IF(Data!$C$2&gt;0,(IF(OR(AN$5=Data!$F$2,AN$5=Data!$G$2,(IF(COUNTIF(Data!$A$2:$A$939,AN$7),AN$7=(VLOOKUP(AN$7,Data!$A$2:$A$852,1,FALSE)),0))),"H",IF(AND(AN$7&gt;=$J73,AN$7&lt;=$K73),($D73*(1-$P73)/$N73),0))),IF(AND(AN$7&gt;=$J73,AN$7&lt;=$K73),(($D73-$O73)/$N73),0))))),(((IF(Data!$C$2&gt;0,(IF(OR(AN$5=Data!$F$2,AN$5=Data!$G$2,(IF(COUNTIF(Data!$A$2:$A$939,AN$7),AN$7=(VLOOKUP(AN$7,Data!$A$2:$A$852,1,FALSE)),0))),"H",IF(AND(AN$7&gt;=$J73,AN$7&lt;=$L73),($D73*$P73/$M73),0))),IF(AND(AN$7&gt;=$J73,AN$7&lt;=$L73),(($D73*$P73)/$M73),0))))))</f>
        <v>H</v>
      </c>
      <c r="AO74" s="37">
        <f>IF(AO$7&gt;$L73,(((IF(Data!$C$2&gt;0,(IF(OR(AO$5=Data!$F$2,AO$5=Data!$G$2,(IF(COUNTIF(Data!$A$2:$A$939,AO$7),AO$7=(VLOOKUP(AO$7,Data!$A$2:$A$852,1,FALSE)),0))),"H",IF(AND(AO$7&gt;=$J73,AO$7&lt;=$K73),($D73*(1-$P73)/$N73),0))),IF(AND(AO$7&gt;=$J73,AO$7&lt;=$K73),(($D73-$O73)/$N73),0))))),(((IF(Data!$C$2&gt;0,(IF(OR(AO$5=Data!$F$2,AO$5=Data!$G$2,(IF(COUNTIF(Data!$A$2:$A$939,AO$7),AO$7=(VLOOKUP(AO$7,Data!$A$2:$A$852,1,FALSE)),0))),"H",IF(AND(AO$7&gt;=$J73,AO$7&lt;=$L73),($D73*$P73/$M73),0))),IF(AND(AO$7&gt;=$J73,AO$7&lt;=$L73),(($D73*$P73)/$M73),0))))))</f>
        <v>0</v>
      </c>
      <c r="AP74" s="37">
        <f>IF(AP$7&gt;$L73,(((IF(Data!$C$2&gt;0,(IF(OR(AP$5=Data!$F$2,AP$5=Data!$G$2,(IF(COUNTIF(Data!$A$2:$A$939,AP$7),AP$7=(VLOOKUP(AP$7,Data!$A$2:$A$852,1,FALSE)),0))),"H",IF(AND(AP$7&gt;=$J73,AP$7&lt;=$K73),($D73*(1-$P73)/$N73),0))),IF(AND(AP$7&gt;=$J73,AP$7&lt;=$K73),(($D73-$O73)/$N73),0))))),(((IF(Data!$C$2&gt;0,(IF(OR(AP$5=Data!$F$2,AP$5=Data!$G$2,(IF(COUNTIF(Data!$A$2:$A$939,AP$7),AP$7=(VLOOKUP(AP$7,Data!$A$2:$A$852,1,FALSE)),0))),"H",IF(AND(AP$7&gt;=$J73,AP$7&lt;=$L73),($D73*$P73/$M73),0))),IF(AND(AP$7&gt;=$J73,AP$7&lt;=$L73),(($D73*$P73)/$M73),0))))))</f>
        <v>0</v>
      </c>
      <c r="AQ74" s="37">
        <f>IF(AQ$7&gt;$L73,(((IF(Data!$C$2&gt;0,(IF(OR(AQ$5=Data!$F$2,AQ$5=Data!$G$2,(IF(COUNTIF(Data!$A$2:$A$939,AQ$7),AQ$7=(VLOOKUP(AQ$7,Data!$A$2:$A$852,1,FALSE)),0))),"H",IF(AND(AQ$7&gt;=$J73,AQ$7&lt;=$K73),($D73*(1-$P73)/$N73),0))),IF(AND(AQ$7&gt;=$J73,AQ$7&lt;=$K73),(($D73-$O73)/$N73),0))))),(((IF(Data!$C$2&gt;0,(IF(OR(AQ$5=Data!$F$2,AQ$5=Data!$G$2,(IF(COUNTIF(Data!$A$2:$A$939,AQ$7),AQ$7=(VLOOKUP(AQ$7,Data!$A$2:$A$852,1,FALSE)),0))),"H",IF(AND(AQ$7&gt;=$J73,AQ$7&lt;=$L73),($D73*$P73/$M73),0))),IF(AND(AQ$7&gt;=$J73,AQ$7&lt;=$L73),(($D73*$P73)/$M73),0))))))</f>
        <v>0</v>
      </c>
      <c r="AR74" s="37">
        <f>IF(AR$7&gt;$L73,(((IF(Data!$C$2&gt;0,(IF(OR(AR$5=Data!$F$2,AR$5=Data!$G$2,(IF(COUNTIF(Data!$A$2:$A$939,AR$7),AR$7=(VLOOKUP(AR$7,Data!$A$2:$A$852,1,FALSE)),0))),"H",IF(AND(AR$7&gt;=$J73,AR$7&lt;=$K73),($D73*(1-$P73)/$N73),0))),IF(AND(AR$7&gt;=$J73,AR$7&lt;=$K73),(($D73-$O73)/$N73),0))))),(((IF(Data!$C$2&gt;0,(IF(OR(AR$5=Data!$F$2,AR$5=Data!$G$2,(IF(COUNTIF(Data!$A$2:$A$939,AR$7),AR$7=(VLOOKUP(AR$7,Data!$A$2:$A$852,1,FALSE)),0))),"H",IF(AND(AR$7&gt;=$J73,AR$7&lt;=$L73),($D73*$P73/$M73),0))),IF(AND(AR$7&gt;=$J73,AR$7&lt;=$L73),(($D73*$P73)/$M73),0))))))</f>
        <v>0</v>
      </c>
      <c r="AS74" s="37">
        <f>IF(AS$7&gt;$L73,(((IF(Data!$C$2&gt;0,(IF(OR(AS$5=Data!$F$2,AS$5=Data!$G$2,(IF(COUNTIF(Data!$A$2:$A$939,AS$7),AS$7=(VLOOKUP(AS$7,Data!$A$2:$A$852,1,FALSE)),0))),"H",IF(AND(AS$7&gt;=$J73,AS$7&lt;=$K73),($D73*(1-$P73)/$N73),0))),IF(AND(AS$7&gt;=$J73,AS$7&lt;=$K73),(($D73-$O73)/$N73),0))))),(((IF(Data!$C$2&gt;0,(IF(OR(AS$5=Data!$F$2,AS$5=Data!$G$2,(IF(COUNTIF(Data!$A$2:$A$939,AS$7),AS$7=(VLOOKUP(AS$7,Data!$A$2:$A$852,1,FALSE)),0))),"H",IF(AND(AS$7&gt;=$J73,AS$7&lt;=$L73),($D73*$P73/$M73),0))),IF(AND(AS$7&gt;=$J73,AS$7&lt;=$L73),(($D73*$P73)/$M73),0))))))</f>
        <v>0</v>
      </c>
      <c r="AT74" s="37" t="str">
        <f>IF(AT$7&gt;$L73,(((IF(Data!$C$2&gt;0,(IF(OR(AT$5=Data!$F$2,AT$5=Data!$G$2,(IF(COUNTIF(Data!$A$2:$A$939,AT$7),AT$7=(VLOOKUP(AT$7,Data!$A$2:$A$852,1,FALSE)),0))),"H",IF(AND(AT$7&gt;=$J73,AT$7&lt;=$K73),($D73*(1-$P73)/$N73),0))),IF(AND(AT$7&gt;=$J73,AT$7&lt;=$K73),(($D73-$O73)/$N73),0))))),(((IF(Data!$C$2&gt;0,(IF(OR(AT$5=Data!$F$2,AT$5=Data!$G$2,(IF(COUNTIF(Data!$A$2:$A$939,AT$7),AT$7=(VLOOKUP(AT$7,Data!$A$2:$A$852,1,FALSE)),0))),"H",IF(AND(AT$7&gt;=$J73,AT$7&lt;=$L73),($D73*$P73/$M73),0))),IF(AND(AT$7&gt;=$J73,AT$7&lt;=$L73),(($D73*$P73)/$M73),0))))))</f>
        <v>H</v>
      </c>
      <c r="AU74" s="37" t="str">
        <f>IF(AU$7&gt;$L73,(((IF(Data!$C$2&gt;0,(IF(OR(AU$5=Data!$F$2,AU$5=Data!$G$2,(IF(COUNTIF(Data!$A$2:$A$939,AU$7),AU$7=(VLOOKUP(AU$7,Data!$A$2:$A$852,1,FALSE)),0))),"H",IF(AND(AU$7&gt;=$J73,AU$7&lt;=$K73),($D73*(1-$P73)/$N73),0))),IF(AND(AU$7&gt;=$J73,AU$7&lt;=$K73),(($D73-$O73)/$N73),0))))),(((IF(Data!$C$2&gt;0,(IF(OR(AU$5=Data!$F$2,AU$5=Data!$G$2,(IF(COUNTIF(Data!$A$2:$A$939,AU$7),AU$7=(VLOOKUP(AU$7,Data!$A$2:$A$852,1,FALSE)),0))),"H",IF(AND(AU$7&gt;=$J73,AU$7&lt;=$L73),($D73*$P73/$M73),0))),IF(AND(AU$7&gt;=$J73,AU$7&lt;=$L73),(($D73*$P73)/$M73),0))))))</f>
        <v>H</v>
      </c>
      <c r="AV74" s="37">
        <f>IF(AV$7&gt;$L73,(((IF(Data!$C$2&gt;0,(IF(OR(AV$5=Data!$F$2,AV$5=Data!$G$2,(IF(COUNTIF(Data!$A$2:$A$939,AV$7),AV$7=(VLOOKUP(AV$7,Data!$A$2:$A$852,1,FALSE)),0))),"H",IF(AND(AV$7&gt;=$J73,AV$7&lt;=$K73),($D73*(1-$P73)/$N73),0))),IF(AND(AV$7&gt;=$J73,AV$7&lt;=$K73),(($D73-$O73)/$N73),0))))),(((IF(Data!$C$2&gt;0,(IF(OR(AV$5=Data!$F$2,AV$5=Data!$G$2,(IF(COUNTIF(Data!$A$2:$A$939,AV$7),AV$7=(VLOOKUP(AV$7,Data!$A$2:$A$852,1,FALSE)),0))),"H",IF(AND(AV$7&gt;=$J73,AV$7&lt;=$L73),($D73*$P73/$M73),0))),IF(AND(AV$7&gt;=$J73,AV$7&lt;=$L73),(($D73*$P73)/$M73),0))))))</f>
        <v>0</v>
      </c>
      <c r="AW74" s="37">
        <f>IF(AW$7&gt;$L73,(((IF(Data!$C$2&gt;0,(IF(OR(AW$5=Data!$F$2,AW$5=Data!$G$2,(IF(COUNTIF(Data!$A$2:$A$939,AW$7),AW$7=(VLOOKUP(AW$7,Data!$A$2:$A$852,1,FALSE)),0))),"H",IF(AND(AW$7&gt;=$J73,AW$7&lt;=$K73),($D73*(1-$P73)/$N73),0))),IF(AND(AW$7&gt;=$J73,AW$7&lt;=$K73),(($D73-$O73)/$N73),0))))),(((IF(Data!$C$2&gt;0,(IF(OR(AW$5=Data!$F$2,AW$5=Data!$G$2,(IF(COUNTIF(Data!$A$2:$A$939,AW$7),AW$7=(VLOOKUP(AW$7,Data!$A$2:$A$852,1,FALSE)),0))),"H",IF(AND(AW$7&gt;=$J73,AW$7&lt;=$L73),($D73*$P73/$M73),0))),IF(AND(AW$7&gt;=$J73,AW$7&lt;=$L73),(($D73*$P73)/$M73),0))))))</f>
        <v>0</v>
      </c>
      <c r="AX74" s="37">
        <f>IF(AX$7&gt;$L73,(((IF(Data!$C$2&gt;0,(IF(OR(AX$5=Data!$F$2,AX$5=Data!$G$2,(IF(COUNTIF(Data!$A$2:$A$939,AX$7),AX$7=(VLOOKUP(AX$7,Data!$A$2:$A$852,1,FALSE)),0))),"H",IF(AND(AX$7&gt;=$J73,AX$7&lt;=$K73),($D73*(1-$P73)/$N73),0))),IF(AND(AX$7&gt;=$J73,AX$7&lt;=$K73),(($D73-$O73)/$N73),0))))),(((IF(Data!$C$2&gt;0,(IF(OR(AX$5=Data!$F$2,AX$5=Data!$G$2,(IF(COUNTIF(Data!$A$2:$A$939,AX$7),AX$7=(VLOOKUP(AX$7,Data!$A$2:$A$852,1,FALSE)),0))),"H",IF(AND(AX$7&gt;=$J73,AX$7&lt;=$L73),($D73*$P73/$M73),0))),IF(AND(AX$7&gt;=$J73,AX$7&lt;=$L73),(($D73*$P73)/$M73),0))))))</f>
        <v>0</v>
      </c>
      <c r="AY74" s="37">
        <f>IF(AY$7&gt;$L73,(((IF(Data!$C$2&gt;0,(IF(OR(AY$5=Data!$F$2,AY$5=Data!$G$2,(IF(COUNTIF(Data!$A$2:$A$939,AY$7),AY$7=(VLOOKUP(AY$7,Data!$A$2:$A$852,1,FALSE)),0))),"H",IF(AND(AY$7&gt;=$J73,AY$7&lt;=$K73),($D73*(1-$P73)/$N73),0))),IF(AND(AY$7&gt;=$J73,AY$7&lt;=$K73),(($D73-$O73)/$N73),0))))),(((IF(Data!$C$2&gt;0,(IF(OR(AY$5=Data!$F$2,AY$5=Data!$G$2,(IF(COUNTIF(Data!$A$2:$A$939,AY$7),AY$7=(VLOOKUP(AY$7,Data!$A$2:$A$852,1,FALSE)),0))),"H",IF(AND(AY$7&gt;=$J73,AY$7&lt;=$L73),($D73*$P73/$M73),0))),IF(AND(AY$7&gt;=$J73,AY$7&lt;=$L73),(($D73*$P73)/$M73),0))))))</f>
        <v>0</v>
      </c>
      <c r="AZ74" s="37">
        <f>IF(AZ$7&gt;$L73,(((IF(Data!$C$2&gt;0,(IF(OR(AZ$5=Data!$F$2,AZ$5=Data!$G$2,(IF(COUNTIF(Data!$A$2:$A$939,AZ$7),AZ$7=(VLOOKUP(AZ$7,Data!$A$2:$A$852,1,FALSE)),0))),"H",IF(AND(AZ$7&gt;=$J73,AZ$7&lt;=$K73),($D73*(1-$P73)/$N73),0))),IF(AND(AZ$7&gt;=$J73,AZ$7&lt;=$K73),(($D73-$O73)/$N73),0))))),(((IF(Data!$C$2&gt;0,(IF(OR(AZ$5=Data!$F$2,AZ$5=Data!$G$2,(IF(COUNTIF(Data!$A$2:$A$939,AZ$7),AZ$7=(VLOOKUP(AZ$7,Data!$A$2:$A$852,1,FALSE)),0))),"H",IF(AND(AZ$7&gt;=$J73,AZ$7&lt;=$L73),($D73*$P73/$M73),0))),IF(AND(AZ$7&gt;=$J73,AZ$7&lt;=$L73),(($D73*$P73)/$M73),0))))))</f>
        <v>0</v>
      </c>
      <c r="BA74" s="37" t="str">
        <f>IF(BA$7&gt;$L73,(((IF(Data!$C$2&gt;0,(IF(OR(BA$5=Data!$F$2,BA$5=Data!$G$2,(IF(COUNTIF(Data!$A$2:$A$939,BA$7),BA$7=(VLOOKUP(BA$7,Data!$A$2:$A$852,1,FALSE)),0))),"H",IF(AND(BA$7&gt;=$J73,BA$7&lt;=$K73),($D73*(1-$P73)/$N73),0))),IF(AND(BA$7&gt;=$J73,BA$7&lt;=$K73),(($D73-$O73)/$N73),0))))),(((IF(Data!$C$2&gt;0,(IF(OR(BA$5=Data!$F$2,BA$5=Data!$G$2,(IF(COUNTIF(Data!$A$2:$A$939,BA$7),BA$7=(VLOOKUP(BA$7,Data!$A$2:$A$852,1,FALSE)),0))),"H",IF(AND(BA$7&gt;=$J73,BA$7&lt;=$L73),($D73*$P73/$M73),0))),IF(AND(BA$7&gt;=$J73,BA$7&lt;=$L73),(($D73*$P73)/$M73),0))))))</f>
        <v>H</v>
      </c>
      <c r="BB74" s="37" t="str">
        <f>IF(BB$7&gt;$L73,(((IF(Data!$C$2&gt;0,(IF(OR(BB$5=Data!$F$2,BB$5=Data!$G$2,(IF(COUNTIF(Data!$A$2:$A$939,BB$7),BB$7=(VLOOKUP(BB$7,Data!$A$2:$A$852,1,FALSE)),0))),"H",IF(AND(BB$7&gt;=$J73,BB$7&lt;=$K73),($D73*(1-$P73)/$N73),0))),IF(AND(BB$7&gt;=$J73,BB$7&lt;=$K73),(($D73-$O73)/$N73),0))))),(((IF(Data!$C$2&gt;0,(IF(OR(BB$5=Data!$F$2,BB$5=Data!$G$2,(IF(COUNTIF(Data!$A$2:$A$939,BB$7),BB$7=(VLOOKUP(BB$7,Data!$A$2:$A$852,1,FALSE)),0))),"H",IF(AND(BB$7&gt;=$J73,BB$7&lt;=$L73),($D73*$P73/$M73),0))),IF(AND(BB$7&gt;=$J73,BB$7&lt;=$L73),(($D73*$P73)/$M73),0))))))</f>
        <v>H</v>
      </c>
      <c r="BC74" s="37">
        <f>IF(BC$7&gt;$L73,(((IF(Data!$C$2&gt;0,(IF(OR(BC$5=Data!$F$2,BC$5=Data!$G$2,(IF(COUNTIF(Data!$A$2:$A$939,BC$7),BC$7=(VLOOKUP(BC$7,Data!$A$2:$A$852,1,FALSE)),0))),"H",IF(AND(BC$7&gt;=$J73,BC$7&lt;=$K73),($D73*(1-$P73)/$N73),0))),IF(AND(BC$7&gt;=$J73,BC$7&lt;=$K73),(($D73-$O73)/$N73),0))))),(((IF(Data!$C$2&gt;0,(IF(OR(BC$5=Data!$F$2,BC$5=Data!$G$2,(IF(COUNTIF(Data!$A$2:$A$939,BC$7),BC$7=(VLOOKUP(BC$7,Data!$A$2:$A$852,1,FALSE)),0))),"H",IF(AND(BC$7&gt;=$J73,BC$7&lt;=$L73),($D73*$P73/$M73),0))),IF(AND(BC$7&gt;=$J73,BC$7&lt;=$L73),(($D73*$P73)/$M73),0))))))</f>
        <v>0</v>
      </c>
      <c r="BD74" s="37">
        <f>IF(BD$7&gt;$L73,(((IF(Data!$C$2&gt;0,(IF(OR(BD$5=Data!$F$2,BD$5=Data!$G$2,(IF(COUNTIF(Data!$A$2:$A$939,BD$7),BD$7=(VLOOKUP(BD$7,Data!$A$2:$A$852,1,FALSE)),0))),"H",IF(AND(BD$7&gt;=$J73,BD$7&lt;=$K73),($D73*(1-$P73)/$N73),0))),IF(AND(BD$7&gt;=$J73,BD$7&lt;=$K73),(($D73-$O73)/$N73),0))))),(((IF(Data!$C$2&gt;0,(IF(OR(BD$5=Data!$F$2,BD$5=Data!$G$2,(IF(COUNTIF(Data!$A$2:$A$939,BD$7),BD$7=(VLOOKUP(BD$7,Data!$A$2:$A$852,1,FALSE)),0))),"H",IF(AND(BD$7&gt;=$J73,BD$7&lt;=$L73),($D73*$P73/$M73),0))),IF(AND(BD$7&gt;=$J73,BD$7&lt;=$L73),(($D73*$P73)/$M73),0))))))</f>
        <v>0</v>
      </c>
      <c r="BE74" s="37">
        <f>IF(BE$7&gt;$L73,(((IF(Data!$C$2&gt;0,(IF(OR(BE$5=Data!$F$2,BE$5=Data!$G$2,(IF(COUNTIF(Data!$A$2:$A$939,BE$7),BE$7=(VLOOKUP(BE$7,Data!$A$2:$A$852,1,FALSE)),0))),"H",IF(AND(BE$7&gt;=$J73,BE$7&lt;=$K73),($D73*(1-$P73)/$N73),0))),IF(AND(BE$7&gt;=$J73,BE$7&lt;=$K73),(($D73-$O73)/$N73),0))))),(((IF(Data!$C$2&gt;0,(IF(OR(BE$5=Data!$F$2,BE$5=Data!$G$2,(IF(COUNTIF(Data!$A$2:$A$939,BE$7),BE$7=(VLOOKUP(BE$7,Data!$A$2:$A$852,1,FALSE)),0))),"H",IF(AND(BE$7&gt;=$J73,BE$7&lt;=$L73),($D73*$P73/$M73),0))),IF(AND(BE$7&gt;=$J73,BE$7&lt;=$L73),(($D73*$P73)/$M73),0))))))</f>
        <v>0</v>
      </c>
      <c r="BF74" s="37">
        <f>IF(BF$7&gt;$L73,(((IF(Data!$C$2&gt;0,(IF(OR(BF$5=Data!$F$2,BF$5=Data!$G$2,(IF(COUNTIF(Data!$A$2:$A$939,BF$7),BF$7=(VLOOKUP(BF$7,Data!$A$2:$A$852,1,FALSE)),0))),"H",IF(AND(BF$7&gt;=$J73,BF$7&lt;=$K73),($D73*(1-$P73)/$N73),0))),IF(AND(BF$7&gt;=$J73,BF$7&lt;=$K73),(($D73-$O73)/$N73),0))))),(((IF(Data!$C$2&gt;0,(IF(OR(BF$5=Data!$F$2,BF$5=Data!$G$2,(IF(COUNTIF(Data!$A$2:$A$939,BF$7),BF$7=(VLOOKUP(BF$7,Data!$A$2:$A$852,1,FALSE)),0))),"H",IF(AND(BF$7&gt;=$J73,BF$7&lt;=$L73),($D73*$P73/$M73),0))),IF(AND(BF$7&gt;=$J73,BF$7&lt;=$L73),(($D73*$P73)/$M73),0))))))</f>
        <v>0</v>
      </c>
      <c r="BG74" s="37">
        <f>IF(BG$7&gt;$L73,(((IF(Data!$C$2&gt;0,(IF(OR(BG$5=Data!$F$2,BG$5=Data!$G$2,(IF(COUNTIF(Data!$A$2:$A$939,BG$7),BG$7=(VLOOKUP(BG$7,Data!$A$2:$A$852,1,FALSE)),0))),"H",IF(AND(BG$7&gt;=$J73,BG$7&lt;=$K73),($D73*(1-$P73)/$N73),0))),IF(AND(BG$7&gt;=$J73,BG$7&lt;=$K73),(($D73-$O73)/$N73),0))))),(((IF(Data!$C$2&gt;0,(IF(OR(BG$5=Data!$F$2,BG$5=Data!$G$2,(IF(COUNTIF(Data!$A$2:$A$939,BG$7),BG$7=(VLOOKUP(BG$7,Data!$A$2:$A$852,1,FALSE)),0))),"H",IF(AND(BG$7&gt;=$J73,BG$7&lt;=$L73),($D73*$P73/$M73),0))),IF(AND(BG$7&gt;=$J73,BG$7&lt;=$L73),(($D73*$P73)/$M73),0))))))</f>
        <v>0</v>
      </c>
      <c r="BH74" s="37" t="str">
        <f>IF(BH$7&gt;$L73,(((IF(Data!$C$2&gt;0,(IF(OR(BH$5=Data!$F$2,BH$5=Data!$G$2,(IF(COUNTIF(Data!$A$2:$A$939,BH$7),BH$7=(VLOOKUP(BH$7,Data!$A$2:$A$852,1,FALSE)),0))),"H",IF(AND(BH$7&gt;=$J73,BH$7&lt;=$K73),($D73*(1-$P73)/$N73),0))),IF(AND(BH$7&gt;=$J73,BH$7&lt;=$K73),(($D73-$O73)/$N73),0))))),(((IF(Data!$C$2&gt;0,(IF(OR(BH$5=Data!$F$2,BH$5=Data!$G$2,(IF(COUNTIF(Data!$A$2:$A$939,BH$7),BH$7=(VLOOKUP(BH$7,Data!$A$2:$A$852,1,FALSE)),0))),"H",IF(AND(BH$7&gt;=$J73,BH$7&lt;=$L73),($D73*$P73/$M73),0))),IF(AND(BH$7&gt;=$J73,BH$7&lt;=$L73),(($D73*$P73)/$M73),0))))))</f>
        <v>H</v>
      </c>
      <c r="BI74" s="37" t="str">
        <f>IF(BI$7&gt;$L73,(((IF(Data!$C$2&gt;0,(IF(OR(BI$5=Data!$F$2,BI$5=Data!$G$2,(IF(COUNTIF(Data!$A$2:$A$939,BI$7),BI$7=(VLOOKUP(BI$7,Data!$A$2:$A$852,1,FALSE)),0))),"H",IF(AND(BI$7&gt;=$J73,BI$7&lt;=$K73),($D73*(1-$P73)/$N73),0))),IF(AND(BI$7&gt;=$J73,BI$7&lt;=$K73),(($D73-$O73)/$N73),0))))),(((IF(Data!$C$2&gt;0,(IF(OR(BI$5=Data!$F$2,BI$5=Data!$G$2,(IF(COUNTIF(Data!$A$2:$A$939,BI$7),BI$7=(VLOOKUP(BI$7,Data!$A$2:$A$852,1,FALSE)),0))),"H",IF(AND(BI$7&gt;=$J73,BI$7&lt;=$L73),($D73*$P73/$M73),0))),IF(AND(BI$7&gt;=$J73,BI$7&lt;=$L73),(($D73*$P73)/$M73),0))))))</f>
        <v>H</v>
      </c>
      <c r="BJ74" s="37">
        <f>IF(BJ$7&gt;$L73,(((IF(Data!$C$2&gt;0,(IF(OR(BJ$5=Data!$F$2,BJ$5=Data!$G$2,(IF(COUNTIF(Data!$A$2:$A$939,BJ$7),BJ$7=(VLOOKUP(BJ$7,Data!$A$2:$A$852,1,FALSE)),0))),"H",IF(AND(BJ$7&gt;=$J73,BJ$7&lt;=$K73),($D73*(1-$P73)/$N73),0))),IF(AND(BJ$7&gt;=$J73,BJ$7&lt;=$K73),(($D73-$O73)/$N73),0))))),(((IF(Data!$C$2&gt;0,(IF(OR(BJ$5=Data!$F$2,BJ$5=Data!$G$2,(IF(COUNTIF(Data!$A$2:$A$939,BJ$7),BJ$7=(VLOOKUP(BJ$7,Data!$A$2:$A$852,1,FALSE)),0))),"H",IF(AND(BJ$7&gt;=$J73,BJ$7&lt;=$L73),($D73*$P73/$M73),0))),IF(AND(BJ$7&gt;=$J73,BJ$7&lt;=$L73),(($D73*$P73)/$M73),0))))))</f>
        <v>0</v>
      </c>
      <c r="BK74" s="37">
        <f>IF(BK$7&gt;$L73,(((IF(Data!$C$2&gt;0,(IF(OR(BK$5=Data!$F$2,BK$5=Data!$G$2,(IF(COUNTIF(Data!$A$2:$A$939,BK$7),BK$7=(VLOOKUP(BK$7,Data!$A$2:$A$852,1,FALSE)),0))),"H",IF(AND(BK$7&gt;=$J73,BK$7&lt;=$K73),($D73*(1-$P73)/$N73),0))),IF(AND(BK$7&gt;=$J73,BK$7&lt;=$K73),(($D73-$O73)/$N73),0))))),(((IF(Data!$C$2&gt;0,(IF(OR(BK$5=Data!$F$2,BK$5=Data!$G$2,(IF(COUNTIF(Data!$A$2:$A$939,BK$7),BK$7=(VLOOKUP(BK$7,Data!$A$2:$A$852,1,FALSE)),0))),"H",IF(AND(BK$7&gt;=$J73,BK$7&lt;=$L73),($D73*$P73/$M73),0))),IF(AND(BK$7&gt;=$J73,BK$7&lt;=$L73),(($D73*$P73)/$M73),0))))))</f>
        <v>0</v>
      </c>
      <c r="BL74" s="37">
        <f>IF(BL$7&gt;$L73,(((IF(Data!$C$2&gt;0,(IF(OR(BL$5=Data!$F$2,BL$5=Data!$G$2,(IF(COUNTIF(Data!$A$2:$A$939,BL$7),BL$7=(VLOOKUP(BL$7,Data!$A$2:$A$852,1,FALSE)),0))),"H",IF(AND(BL$7&gt;=$J73,BL$7&lt;=$K73),($D73*(1-$P73)/$N73),0))),IF(AND(BL$7&gt;=$J73,BL$7&lt;=$K73),(($D73-$O73)/$N73),0))))),(((IF(Data!$C$2&gt;0,(IF(OR(BL$5=Data!$F$2,BL$5=Data!$G$2,(IF(COUNTIF(Data!$A$2:$A$939,BL$7),BL$7=(VLOOKUP(BL$7,Data!$A$2:$A$852,1,FALSE)),0))),"H",IF(AND(BL$7&gt;=$J73,BL$7&lt;=$L73),($D73*$P73/$M73),0))),IF(AND(BL$7&gt;=$J73,BL$7&lt;=$L73),(($D73*$P73)/$M73),0))))))</f>
        <v>0</v>
      </c>
      <c r="BM74" s="37">
        <f>IF(BM$7&gt;$L73,(((IF(Data!$C$2&gt;0,(IF(OR(BM$5=Data!$F$2,BM$5=Data!$G$2,(IF(COUNTIF(Data!$A$2:$A$939,BM$7),BM$7=(VLOOKUP(BM$7,Data!$A$2:$A$852,1,FALSE)),0))),"H",IF(AND(BM$7&gt;=$J73,BM$7&lt;=$K73),($D73*(1-$P73)/$N73),0))),IF(AND(BM$7&gt;=$J73,BM$7&lt;=$K73),(($D73-$O73)/$N73),0))))),(((IF(Data!$C$2&gt;0,(IF(OR(BM$5=Data!$F$2,BM$5=Data!$G$2,(IF(COUNTIF(Data!$A$2:$A$939,BM$7),BM$7=(VLOOKUP(BM$7,Data!$A$2:$A$852,1,FALSE)),0))),"H",IF(AND(BM$7&gt;=$J73,BM$7&lt;=$L73),($D73*$P73/$M73),0))),IF(AND(BM$7&gt;=$J73,BM$7&lt;=$L73),(($D73*$P73)/$M73),0))))))</f>
        <v>0</v>
      </c>
      <c r="BN74" s="37">
        <f>IF(BN$7&gt;$L73,(((IF(Data!$C$2&gt;0,(IF(OR(BN$5=Data!$F$2,BN$5=Data!$G$2,(IF(COUNTIF(Data!$A$2:$A$939,BN$7),BN$7=(VLOOKUP(BN$7,Data!$A$2:$A$852,1,FALSE)),0))),"H",IF(AND(BN$7&gt;=$J73,BN$7&lt;=$K73),($D73*(1-$P73)/$N73),0))),IF(AND(BN$7&gt;=$J73,BN$7&lt;=$K73),(($D73-$O73)/$N73),0))))),(((IF(Data!$C$2&gt;0,(IF(OR(BN$5=Data!$F$2,BN$5=Data!$G$2,(IF(COUNTIF(Data!$A$2:$A$939,BN$7),BN$7=(VLOOKUP(BN$7,Data!$A$2:$A$852,1,FALSE)),0))),"H",IF(AND(BN$7&gt;=$J73,BN$7&lt;=$L73),($D73*$P73/$M73),0))),IF(AND(BN$7&gt;=$J73,BN$7&lt;=$L73),(($D73*$P73)/$M73),0))))))</f>
        <v>0</v>
      </c>
      <c r="BO74" s="37" t="str">
        <f>IF(BO$7&gt;$L73,(((IF(Data!$C$2&gt;0,(IF(OR(BO$5=Data!$F$2,BO$5=Data!$G$2,(IF(COUNTIF(Data!$A$2:$A$939,BO$7),BO$7=(VLOOKUP(BO$7,Data!$A$2:$A$852,1,FALSE)),0))),"H",IF(AND(BO$7&gt;=$J73,BO$7&lt;=$K73),($D73*(1-$P73)/$N73),0))),IF(AND(BO$7&gt;=$J73,BO$7&lt;=$K73),(($D73-$O73)/$N73),0))))),(((IF(Data!$C$2&gt;0,(IF(OR(BO$5=Data!$F$2,BO$5=Data!$G$2,(IF(COUNTIF(Data!$A$2:$A$939,BO$7),BO$7=(VLOOKUP(BO$7,Data!$A$2:$A$852,1,FALSE)),0))),"H",IF(AND(BO$7&gt;=$J73,BO$7&lt;=$L73),($D73*$P73/$M73),0))),IF(AND(BO$7&gt;=$J73,BO$7&lt;=$L73),(($D73*$P73)/$M73),0))))))</f>
        <v>H</v>
      </c>
      <c r="BP74" s="37" t="str">
        <f>IF(BP$7&gt;$L73,(((IF(Data!$C$2&gt;0,(IF(OR(BP$5=Data!$F$2,BP$5=Data!$G$2,(IF(COUNTIF(Data!$A$2:$A$939,BP$7),BP$7=(VLOOKUP(BP$7,Data!$A$2:$A$852,1,FALSE)),0))),"H",IF(AND(BP$7&gt;=$J73,BP$7&lt;=$K73),($D73*(1-$P73)/$N73),0))),IF(AND(BP$7&gt;=$J73,BP$7&lt;=$K73),(($D73-$O73)/$N73),0))))),(((IF(Data!$C$2&gt;0,(IF(OR(BP$5=Data!$F$2,BP$5=Data!$G$2,(IF(COUNTIF(Data!$A$2:$A$939,BP$7),BP$7=(VLOOKUP(BP$7,Data!$A$2:$A$852,1,FALSE)),0))),"H",IF(AND(BP$7&gt;=$J73,BP$7&lt;=$L73),($D73*$P73/$M73),0))),IF(AND(BP$7&gt;=$J73,BP$7&lt;=$L73),(($D73*$P73)/$M73),0))))))</f>
        <v>H</v>
      </c>
      <c r="BQ74" s="37">
        <f>IF(BQ$7&gt;$L73,(((IF(Data!$C$2&gt;0,(IF(OR(BQ$5=Data!$F$2,BQ$5=Data!$G$2,(IF(COUNTIF(Data!$A$2:$A$939,BQ$7),BQ$7=(VLOOKUP(BQ$7,Data!$A$2:$A$852,1,FALSE)),0))),"H",IF(AND(BQ$7&gt;=$J73,BQ$7&lt;=$K73),($D73*(1-$P73)/$N73),0))),IF(AND(BQ$7&gt;=$J73,BQ$7&lt;=$K73),(($D73-$O73)/$N73),0))))),(((IF(Data!$C$2&gt;0,(IF(OR(BQ$5=Data!$F$2,BQ$5=Data!$G$2,(IF(COUNTIF(Data!$A$2:$A$939,BQ$7),BQ$7=(VLOOKUP(BQ$7,Data!$A$2:$A$852,1,FALSE)),0))),"H",IF(AND(BQ$7&gt;=$J73,BQ$7&lt;=$L73),($D73*$P73/$M73),0))),IF(AND(BQ$7&gt;=$J73,BQ$7&lt;=$L73),(($D73*$P73)/$M73),0))))))</f>
        <v>0</v>
      </c>
      <c r="BR74" s="37">
        <f>IF(BR$7&gt;$L73,(((IF(Data!$C$2&gt;0,(IF(OR(BR$5=Data!$F$2,BR$5=Data!$G$2,(IF(COUNTIF(Data!$A$2:$A$939,BR$7),BR$7=(VLOOKUP(BR$7,Data!$A$2:$A$852,1,FALSE)),0))),"H",IF(AND(BR$7&gt;=$J73,BR$7&lt;=$K73),($D73*(1-$P73)/$N73),0))),IF(AND(BR$7&gt;=$J73,BR$7&lt;=$K73),(($D73-$O73)/$N73),0))))),(((IF(Data!$C$2&gt;0,(IF(OR(BR$5=Data!$F$2,BR$5=Data!$G$2,(IF(COUNTIF(Data!$A$2:$A$939,BR$7),BR$7=(VLOOKUP(BR$7,Data!$A$2:$A$852,1,FALSE)),0))),"H",IF(AND(BR$7&gt;=$J73,BR$7&lt;=$L73),($D73*$P73/$M73),0))),IF(AND(BR$7&gt;=$J73,BR$7&lt;=$L73),(($D73*$P73)/$M73),0))))))</f>
        <v>0</v>
      </c>
      <c r="BS74" s="37">
        <f>IF(BS$7&gt;$L73,(((IF(Data!$C$2&gt;0,(IF(OR(BS$5=Data!$F$2,BS$5=Data!$G$2,(IF(COUNTIF(Data!$A$2:$A$939,BS$7),BS$7=(VLOOKUP(BS$7,Data!$A$2:$A$852,1,FALSE)),0))),"H",IF(AND(BS$7&gt;=$J73,BS$7&lt;=$K73),($D73*(1-$P73)/$N73),0))),IF(AND(BS$7&gt;=$J73,BS$7&lt;=$K73),(($D73-$O73)/$N73),0))))),(((IF(Data!$C$2&gt;0,(IF(OR(BS$5=Data!$F$2,BS$5=Data!$G$2,(IF(COUNTIF(Data!$A$2:$A$939,BS$7),BS$7=(VLOOKUP(BS$7,Data!$A$2:$A$852,1,FALSE)),0))),"H",IF(AND(BS$7&gt;=$J73,BS$7&lt;=$L73),($D73*$P73/$M73),0))),IF(AND(BS$7&gt;=$J73,BS$7&lt;=$L73),(($D73*$P73)/$M73),0))))))</f>
        <v>0</v>
      </c>
      <c r="BT74" s="37">
        <f>IF(BT$7&gt;$L73,(((IF(Data!$C$2&gt;0,(IF(OR(BT$5=Data!$F$2,BT$5=Data!$G$2,(IF(COUNTIF(Data!$A$2:$A$939,BT$7),BT$7=(VLOOKUP(BT$7,Data!$A$2:$A$852,1,FALSE)),0))),"H",IF(AND(BT$7&gt;=$J73,BT$7&lt;=$K73),($D73*(1-$P73)/$N73),0))),IF(AND(BT$7&gt;=$J73,BT$7&lt;=$K73),(($D73-$O73)/$N73),0))))),(((IF(Data!$C$2&gt;0,(IF(OR(BT$5=Data!$F$2,BT$5=Data!$G$2,(IF(COUNTIF(Data!$A$2:$A$939,BT$7),BT$7=(VLOOKUP(BT$7,Data!$A$2:$A$852,1,FALSE)),0))),"H",IF(AND(BT$7&gt;=$J73,BT$7&lt;=$L73),($D73*$P73/$M73),0))),IF(AND(BT$7&gt;=$J73,BT$7&lt;=$L73),(($D73*$P73)/$M73),0))))))</f>
        <v>0</v>
      </c>
      <c r="BU74" s="37">
        <f>IF(BU$7&gt;$L73,(((IF(Data!$C$2&gt;0,(IF(OR(BU$5=Data!$F$2,BU$5=Data!$G$2,(IF(COUNTIF(Data!$A$2:$A$939,BU$7),BU$7=(VLOOKUP(BU$7,Data!$A$2:$A$852,1,FALSE)),0))),"H",IF(AND(BU$7&gt;=$J73,BU$7&lt;=$K73),($D73*(1-$P73)/$N73),0))),IF(AND(BU$7&gt;=$J73,BU$7&lt;=$K73),(($D73-$O73)/$N73),0))))),(((IF(Data!$C$2&gt;0,(IF(OR(BU$5=Data!$F$2,BU$5=Data!$G$2,(IF(COUNTIF(Data!$A$2:$A$939,BU$7),BU$7=(VLOOKUP(BU$7,Data!$A$2:$A$852,1,FALSE)),0))),"H",IF(AND(BU$7&gt;=$J73,BU$7&lt;=$L73),($D73*$P73/$M73),0))),IF(AND(BU$7&gt;=$J73,BU$7&lt;=$L73),(($D73*$P73)/$M73),0))))))</f>
        <v>0</v>
      </c>
      <c r="BV74" s="37" t="str">
        <f>IF(BV$7&gt;$L73,(((IF(Data!$C$2&gt;0,(IF(OR(BV$5=Data!$F$2,BV$5=Data!$G$2,(IF(COUNTIF(Data!$A$2:$A$939,BV$7),BV$7=(VLOOKUP(BV$7,Data!$A$2:$A$852,1,FALSE)),0))),"H",IF(AND(BV$7&gt;=$J73,BV$7&lt;=$K73),($D73*(1-$P73)/$N73),0))),IF(AND(BV$7&gt;=$J73,BV$7&lt;=$K73),(($D73-$O73)/$N73),0))))),(((IF(Data!$C$2&gt;0,(IF(OR(BV$5=Data!$F$2,BV$5=Data!$G$2,(IF(COUNTIF(Data!$A$2:$A$939,BV$7),BV$7=(VLOOKUP(BV$7,Data!$A$2:$A$852,1,FALSE)),0))),"H",IF(AND(BV$7&gt;=$J73,BV$7&lt;=$L73),($D73*$P73/$M73),0))),IF(AND(BV$7&gt;=$J73,BV$7&lt;=$L73),(($D73*$P73)/$M73),0))))))</f>
        <v>H</v>
      </c>
      <c r="BW74" s="37" t="str">
        <f>IF(BW$7&gt;$L73,(((IF(Data!$C$2&gt;0,(IF(OR(BW$5=Data!$F$2,BW$5=Data!$G$2,(IF(COUNTIF(Data!$A$2:$A$939,BW$7),BW$7=(VLOOKUP(BW$7,Data!$A$2:$A$852,1,FALSE)),0))),"H",IF(AND(BW$7&gt;=$J73,BW$7&lt;=$K73),($D73*(1-$P73)/$N73),0))),IF(AND(BW$7&gt;=$J73,BW$7&lt;=$K73),(($D73-$O73)/$N73),0))))),(((IF(Data!$C$2&gt;0,(IF(OR(BW$5=Data!$F$2,BW$5=Data!$G$2,(IF(COUNTIF(Data!$A$2:$A$939,BW$7),BW$7=(VLOOKUP(BW$7,Data!$A$2:$A$852,1,FALSE)),0))),"H",IF(AND(BW$7&gt;=$J73,BW$7&lt;=$L73),($D73*$P73/$M73),0))),IF(AND(BW$7&gt;=$J73,BW$7&lt;=$L73),(($D73*$P73)/$M73),0))))))</f>
        <v>H</v>
      </c>
      <c r="BX74" s="37">
        <f>IF(BX$7&gt;$L73,(((IF(Data!$C$2&gt;0,(IF(OR(BX$5=Data!$F$2,BX$5=Data!$G$2,(IF(COUNTIF(Data!$A$2:$A$939,BX$7),BX$7=(VLOOKUP(BX$7,Data!$A$2:$A$852,1,FALSE)),0))),"H",IF(AND(BX$7&gt;=$J73,BX$7&lt;=$K73),($D73*(1-$P73)/$N73),0))),IF(AND(BX$7&gt;=$J73,BX$7&lt;=$K73),(($D73-$O73)/$N73),0))))),(((IF(Data!$C$2&gt;0,(IF(OR(BX$5=Data!$F$2,BX$5=Data!$G$2,(IF(COUNTIF(Data!$A$2:$A$939,BX$7),BX$7=(VLOOKUP(BX$7,Data!$A$2:$A$852,1,FALSE)),0))),"H",IF(AND(BX$7&gt;=$J73,BX$7&lt;=$L73),($D73*$P73/$M73),0))),IF(AND(BX$7&gt;=$J73,BX$7&lt;=$L73),(($D73*$P73)/$M73),0))))))</f>
        <v>0</v>
      </c>
      <c r="BY74" s="37">
        <f>IF(BY$7&gt;$L73,(((IF(Data!$C$2&gt;0,(IF(OR(BY$5=Data!$F$2,BY$5=Data!$G$2,(IF(COUNTIF(Data!$A$2:$A$939,BY$7),BY$7=(VLOOKUP(BY$7,Data!$A$2:$A$852,1,FALSE)),0))),"H",IF(AND(BY$7&gt;=$J73,BY$7&lt;=$K73),($D73*(1-$P73)/$N73),0))),IF(AND(BY$7&gt;=$J73,BY$7&lt;=$K73),(($D73-$O73)/$N73),0))))),(((IF(Data!$C$2&gt;0,(IF(OR(BY$5=Data!$F$2,BY$5=Data!$G$2,(IF(COUNTIF(Data!$A$2:$A$939,BY$7),BY$7=(VLOOKUP(BY$7,Data!$A$2:$A$852,1,FALSE)),0))),"H",IF(AND(BY$7&gt;=$J73,BY$7&lt;=$L73),($D73*$P73/$M73),0))),IF(AND(BY$7&gt;=$J73,BY$7&lt;=$L73),(($D73*$P73)/$M73),0))))))</f>
        <v>0</v>
      </c>
      <c r="BZ74" s="37">
        <f>IF(BZ$7&gt;$L73,(((IF(Data!$C$2&gt;0,(IF(OR(BZ$5=Data!$F$2,BZ$5=Data!$G$2,(IF(COUNTIF(Data!$A$2:$A$939,BZ$7),BZ$7=(VLOOKUP(BZ$7,Data!$A$2:$A$852,1,FALSE)),0))),"H",IF(AND(BZ$7&gt;=$J73,BZ$7&lt;=$K73),($D73*(1-$P73)/$N73),0))),IF(AND(BZ$7&gt;=$J73,BZ$7&lt;=$K73),(($D73-$O73)/$N73),0))))),(((IF(Data!$C$2&gt;0,(IF(OR(BZ$5=Data!$F$2,BZ$5=Data!$G$2,(IF(COUNTIF(Data!$A$2:$A$939,BZ$7),BZ$7=(VLOOKUP(BZ$7,Data!$A$2:$A$852,1,FALSE)),0))),"H",IF(AND(BZ$7&gt;=$J73,BZ$7&lt;=$L73),($D73*$P73/$M73),0))),IF(AND(BZ$7&gt;=$J73,BZ$7&lt;=$L73),(($D73*$P73)/$M73),0))))))</f>
        <v>0</v>
      </c>
      <c r="CA74" s="37">
        <f>IF(CA$7&gt;$L73,(((IF(Data!$C$2&gt;0,(IF(OR(CA$5=Data!$F$2,CA$5=Data!$G$2,(IF(COUNTIF(Data!$A$2:$A$939,CA$7),CA$7=(VLOOKUP(CA$7,Data!$A$2:$A$852,1,FALSE)),0))),"H",IF(AND(CA$7&gt;=$J73,CA$7&lt;=$K73),($D73*(1-$P73)/$N73),0))),IF(AND(CA$7&gt;=$J73,CA$7&lt;=$K73),(($D73-$O73)/$N73),0))))),(((IF(Data!$C$2&gt;0,(IF(OR(CA$5=Data!$F$2,CA$5=Data!$G$2,(IF(COUNTIF(Data!$A$2:$A$939,CA$7),CA$7=(VLOOKUP(CA$7,Data!$A$2:$A$852,1,FALSE)),0))),"H",IF(AND(CA$7&gt;=$J73,CA$7&lt;=$L73),($D73*$P73/$M73),0))),IF(AND(CA$7&gt;=$J73,CA$7&lt;=$L73),(($D73*$P73)/$M73),0))))))</f>
        <v>0</v>
      </c>
      <c r="CB74" s="37">
        <f>IF(CB$7&gt;$L73,(((IF(Data!$C$2&gt;0,(IF(OR(CB$5=Data!$F$2,CB$5=Data!$G$2,(IF(COUNTIF(Data!$A$2:$A$939,CB$7),CB$7=(VLOOKUP(CB$7,Data!$A$2:$A$852,1,FALSE)),0))),"H",IF(AND(CB$7&gt;=$J73,CB$7&lt;=$K73),($D73*(1-$P73)/$N73),0))),IF(AND(CB$7&gt;=$J73,CB$7&lt;=$K73),(($D73-$O73)/$N73),0))))),(((IF(Data!$C$2&gt;0,(IF(OR(CB$5=Data!$F$2,CB$5=Data!$G$2,(IF(COUNTIF(Data!$A$2:$A$939,CB$7),CB$7=(VLOOKUP(CB$7,Data!$A$2:$A$852,1,FALSE)),0))),"H",IF(AND(CB$7&gt;=$J73,CB$7&lt;=$L73),($D73*$P73/$M73),0))),IF(AND(CB$7&gt;=$J73,CB$7&lt;=$L73),(($D73*$P73)/$M73),0))))))</f>
        <v>0</v>
      </c>
      <c r="CC74" s="37" t="str">
        <f>IF(CC$7&gt;$L73,(((IF(Data!$C$2&gt;0,(IF(OR(CC$5=Data!$F$2,CC$5=Data!$G$2,(IF(COUNTIF(Data!$A$2:$A$939,CC$7),CC$7=(VLOOKUP(CC$7,Data!$A$2:$A$852,1,FALSE)),0))),"H",IF(AND(CC$7&gt;=$J73,CC$7&lt;=$K73),($D73*(1-$P73)/$N73),0))),IF(AND(CC$7&gt;=$J73,CC$7&lt;=$K73),(($D73-$O73)/$N73),0))))),(((IF(Data!$C$2&gt;0,(IF(OR(CC$5=Data!$F$2,CC$5=Data!$G$2,(IF(COUNTIF(Data!$A$2:$A$939,CC$7),CC$7=(VLOOKUP(CC$7,Data!$A$2:$A$852,1,FALSE)),0))),"H",IF(AND(CC$7&gt;=$J73,CC$7&lt;=$L73),($D73*$P73/$M73),0))),IF(AND(CC$7&gt;=$J73,CC$7&lt;=$L73),(($D73*$P73)/$M73),0))))))</f>
        <v>H</v>
      </c>
      <c r="CD74" s="37" t="str">
        <f>IF(CD$7&gt;$L73,(((IF(Data!$C$2&gt;0,(IF(OR(CD$5=Data!$F$2,CD$5=Data!$G$2,(IF(COUNTIF(Data!$A$2:$A$939,CD$7),CD$7=(VLOOKUP(CD$7,Data!$A$2:$A$852,1,FALSE)),0))),"H",IF(AND(CD$7&gt;=$J73,CD$7&lt;=$K73),($D73*(1-$P73)/$N73),0))),IF(AND(CD$7&gt;=$J73,CD$7&lt;=$K73),(($D73-$O73)/$N73),0))))),(((IF(Data!$C$2&gt;0,(IF(OR(CD$5=Data!$F$2,CD$5=Data!$G$2,(IF(COUNTIF(Data!$A$2:$A$939,CD$7),CD$7=(VLOOKUP(CD$7,Data!$A$2:$A$852,1,FALSE)),0))),"H",IF(AND(CD$7&gt;=$J73,CD$7&lt;=$L73),($D73*$P73/$M73),0))),IF(AND(CD$7&gt;=$J73,CD$7&lt;=$L73),(($D73*$P73)/$M73),0))))))</f>
        <v>H</v>
      </c>
      <c r="CE74" s="37">
        <f>IF(CE$7&gt;$L73,(((IF(Data!$C$2&gt;0,(IF(OR(CE$5=Data!$F$2,CE$5=Data!$G$2,(IF(COUNTIF(Data!$A$2:$A$939,CE$7),CE$7=(VLOOKUP(CE$7,Data!$A$2:$A$852,1,FALSE)),0))),"H",IF(AND(CE$7&gt;=$J73,CE$7&lt;=$K73),($D73*(1-$P73)/$N73),0))),IF(AND(CE$7&gt;=$J73,CE$7&lt;=$K73),(($D73-$O73)/$N73),0))))),(((IF(Data!$C$2&gt;0,(IF(OR(CE$5=Data!$F$2,CE$5=Data!$G$2,(IF(COUNTIF(Data!$A$2:$A$939,CE$7),CE$7=(VLOOKUP(CE$7,Data!$A$2:$A$852,1,FALSE)),0))),"H",IF(AND(CE$7&gt;=$J73,CE$7&lt;=$L73),($D73*$P73/$M73),0))),IF(AND(CE$7&gt;=$J73,CE$7&lt;=$L73),(($D73*$P73)/$M73),0))))))</f>
        <v>0</v>
      </c>
      <c r="CF74" s="37">
        <f>IF(CF$7&gt;$L73,(((IF(Data!$C$2&gt;0,(IF(OR(CF$5=Data!$F$2,CF$5=Data!$G$2,(IF(COUNTIF(Data!$A$2:$A$939,CF$7),CF$7=(VLOOKUP(CF$7,Data!$A$2:$A$852,1,FALSE)),0))),"H",IF(AND(CF$7&gt;=$J73,CF$7&lt;=$K73),($D73*(1-$P73)/$N73),0))),IF(AND(CF$7&gt;=$J73,CF$7&lt;=$K73),(($D73-$O73)/$N73),0))))),(((IF(Data!$C$2&gt;0,(IF(OR(CF$5=Data!$F$2,CF$5=Data!$G$2,(IF(COUNTIF(Data!$A$2:$A$939,CF$7),CF$7=(VLOOKUP(CF$7,Data!$A$2:$A$852,1,FALSE)),0))),"H",IF(AND(CF$7&gt;=$J73,CF$7&lt;=$L73),($D73*$P73/$M73),0))),IF(AND(CF$7&gt;=$J73,CF$7&lt;=$L73),(($D73*$P73)/$M73),0))))))</f>
        <v>0</v>
      </c>
      <c r="CG74" s="37">
        <f>IF(CG$7&gt;$L73,(((IF(Data!$C$2&gt;0,(IF(OR(CG$5=Data!$F$2,CG$5=Data!$G$2,(IF(COUNTIF(Data!$A$2:$A$939,CG$7),CG$7=(VLOOKUP(CG$7,Data!$A$2:$A$852,1,FALSE)),0))),"H",IF(AND(CG$7&gt;=$J73,CG$7&lt;=$K73),($D73*(1-$P73)/$N73),0))),IF(AND(CG$7&gt;=$J73,CG$7&lt;=$K73),(($D73-$O73)/$N73),0))))),(((IF(Data!$C$2&gt;0,(IF(OR(CG$5=Data!$F$2,CG$5=Data!$G$2,(IF(COUNTIF(Data!$A$2:$A$939,CG$7),CG$7=(VLOOKUP(CG$7,Data!$A$2:$A$852,1,FALSE)),0))),"H",IF(AND(CG$7&gt;=$J73,CG$7&lt;=$L73),($D73*$P73/$M73),0))),IF(AND(CG$7&gt;=$J73,CG$7&lt;=$L73),(($D73*$P73)/$M73),0))))))</f>
        <v>0</v>
      </c>
      <c r="CH74" s="37">
        <f>IF(CH$7&gt;$L73,(((IF(Data!$C$2&gt;0,(IF(OR(CH$5=Data!$F$2,CH$5=Data!$G$2,(IF(COUNTIF(Data!$A$2:$A$939,CH$7),CH$7=(VLOOKUP(CH$7,Data!$A$2:$A$852,1,FALSE)),0))),"H",IF(AND(CH$7&gt;=$J73,CH$7&lt;=$K73),($D73*(1-$P73)/$N73),0))),IF(AND(CH$7&gt;=$J73,CH$7&lt;=$K73),(($D73-$O73)/$N73),0))))),(((IF(Data!$C$2&gt;0,(IF(OR(CH$5=Data!$F$2,CH$5=Data!$G$2,(IF(COUNTIF(Data!$A$2:$A$939,CH$7),CH$7=(VLOOKUP(CH$7,Data!$A$2:$A$852,1,FALSE)),0))),"H",IF(AND(CH$7&gt;=$J73,CH$7&lt;=$L73),($D73*$P73/$M73),0))),IF(AND(CH$7&gt;=$J73,CH$7&lt;=$L73),(($D73*$P73)/$M73),0))))))</f>
        <v>0</v>
      </c>
      <c r="CI74" s="37">
        <f>IF(CI$7&gt;$L73,(((IF(Data!$C$2&gt;0,(IF(OR(CI$5=Data!$F$2,CI$5=Data!$G$2,(IF(COUNTIF(Data!$A$2:$A$939,CI$7),CI$7=(VLOOKUP(CI$7,Data!$A$2:$A$852,1,FALSE)),0))),"H",IF(AND(CI$7&gt;=$J73,CI$7&lt;=$K73),($D73*(1-$P73)/$N73),0))),IF(AND(CI$7&gt;=$J73,CI$7&lt;=$K73),(($D73-$O73)/$N73),0))))),(((IF(Data!$C$2&gt;0,(IF(OR(CI$5=Data!$F$2,CI$5=Data!$G$2,(IF(COUNTIF(Data!$A$2:$A$939,CI$7),CI$7=(VLOOKUP(CI$7,Data!$A$2:$A$852,1,FALSE)),0))),"H",IF(AND(CI$7&gt;=$J73,CI$7&lt;=$L73),($D73*$P73/$M73),0))),IF(AND(CI$7&gt;=$J73,CI$7&lt;=$L73),(($D73*$P73)/$M73),0))))))</f>
        <v>0</v>
      </c>
      <c r="CJ74" s="37" t="str">
        <f>IF(CJ$7&gt;$L73,(((IF(Data!$C$2&gt;0,(IF(OR(CJ$5=Data!$F$2,CJ$5=Data!$G$2,(IF(COUNTIF(Data!$A$2:$A$939,CJ$7),CJ$7=(VLOOKUP(CJ$7,Data!$A$2:$A$852,1,FALSE)),0))),"H",IF(AND(CJ$7&gt;=$J73,CJ$7&lt;=$K73),($D73*(1-$P73)/$N73),0))),IF(AND(CJ$7&gt;=$J73,CJ$7&lt;=$K73),(($D73-$O73)/$N73),0))))),(((IF(Data!$C$2&gt;0,(IF(OR(CJ$5=Data!$F$2,CJ$5=Data!$G$2,(IF(COUNTIF(Data!$A$2:$A$939,CJ$7),CJ$7=(VLOOKUP(CJ$7,Data!$A$2:$A$852,1,FALSE)),0))),"H",IF(AND(CJ$7&gt;=$J73,CJ$7&lt;=$L73),($D73*$P73/$M73),0))),IF(AND(CJ$7&gt;=$J73,CJ$7&lt;=$L73),(($D73*$P73)/$M73),0))))))</f>
        <v>H</v>
      </c>
      <c r="CK74" s="37" t="str">
        <f>IF(CK$7&gt;$L73,(((IF(Data!$C$2&gt;0,(IF(OR(CK$5=Data!$F$2,CK$5=Data!$G$2,(IF(COUNTIF(Data!$A$2:$A$939,CK$7),CK$7=(VLOOKUP(CK$7,Data!$A$2:$A$852,1,FALSE)),0))),"H",IF(AND(CK$7&gt;=$J73,CK$7&lt;=$K73),($D73*(1-$P73)/$N73),0))),IF(AND(CK$7&gt;=$J73,CK$7&lt;=$K73),(($D73-$O73)/$N73),0))))),(((IF(Data!$C$2&gt;0,(IF(OR(CK$5=Data!$F$2,CK$5=Data!$G$2,(IF(COUNTIF(Data!$A$2:$A$939,CK$7),CK$7=(VLOOKUP(CK$7,Data!$A$2:$A$852,1,FALSE)),0))),"H",IF(AND(CK$7&gt;=$J73,CK$7&lt;=$L73),($D73*$P73/$M73),0))),IF(AND(CK$7&gt;=$J73,CK$7&lt;=$L73),(($D73*$P73)/$M73),0))))))</f>
        <v>H</v>
      </c>
      <c r="CL74" s="37">
        <f>IF(CL$7&gt;$L73,(((IF(Data!$C$2&gt;0,(IF(OR(CL$5=Data!$F$2,CL$5=Data!$G$2,(IF(COUNTIF(Data!$A$2:$A$939,CL$7),CL$7=(VLOOKUP(CL$7,Data!$A$2:$A$852,1,FALSE)),0))),"H",IF(AND(CL$7&gt;=$J73,CL$7&lt;=$K73),($D73*(1-$P73)/$N73),0))),IF(AND(CL$7&gt;=$J73,CL$7&lt;=$K73),(($D73-$O73)/$N73),0))))),(((IF(Data!$C$2&gt;0,(IF(OR(CL$5=Data!$F$2,CL$5=Data!$G$2,(IF(COUNTIF(Data!$A$2:$A$939,CL$7),CL$7=(VLOOKUP(CL$7,Data!$A$2:$A$852,1,FALSE)),0))),"H",IF(AND(CL$7&gt;=$J73,CL$7&lt;=$L73),($D73*$P73/$M73),0))),IF(AND(CL$7&gt;=$J73,CL$7&lt;=$L73),(($D73*$P73)/$M73),0))))))</f>
        <v>0</v>
      </c>
      <c r="CM74" s="37">
        <f>IF(CM$7&gt;$L73,(((IF(Data!$C$2&gt;0,(IF(OR(CM$5=Data!$F$2,CM$5=Data!$G$2,(IF(COUNTIF(Data!$A$2:$A$939,CM$7),CM$7=(VLOOKUP(CM$7,Data!$A$2:$A$852,1,FALSE)),0))),"H",IF(AND(CM$7&gt;=$J73,CM$7&lt;=$K73),($D73*(1-$P73)/$N73),0))),IF(AND(CM$7&gt;=$J73,CM$7&lt;=$K73),(($D73-$O73)/$N73),0))))),(((IF(Data!$C$2&gt;0,(IF(OR(CM$5=Data!$F$2,CM$5=Data!$G$2,(IF(COUNTIF(Data!$A$2:$A$939,CM$7),CM$7=(VLOOKUP(CM$7,Data!$A$2:$A$852,1,FALSE)),0))),"H",IF(AND(CM$7&gt;=$J73,CM$7&lt;=$L73),($D73*$P73/$M73),0))),IF(AND(CM$7&gt;=$J73,CM$7&lt;=$L73),(($D73*$P73)/$M73),0))))))</f>
        <v>0</v>
      </c>
      <c r="CN74" s="37">
        <f>IF(CN$7&gt;$L73,(((IF(Data!$C$2&gt;0,(IF(OR(CN$5=Data!$F$2,CN$5=Data!$G$2,(IF(COUNTIF(Data!$A$2:$A$939,CN$7),CN$7=(VLOOKUP(CN$7,Data!$A$2:$A$852,1,FALSE)),0))),"H",IF(AND(CN$7&gt;=$J73,CN$7&lt;=$K73),($D73*(1-$P73)/$N73),0))),IF(AND(CN$7&gt;=$J73,CN$7&lt;=$K73),(($D73-$O73)/$N73),0))))),(((IF(Data!$C$2&gt;0,(IF(OR(CN$5=Data!$F$2,CN$5=Data!$G$2,(IF(COUNTIF(Data!$A$2:$A$939,CN$7),CN$7=(VLOOKUP(CN$7,Data!$A$2:$A$852,1,FALSE)),0))),"H",IF(AND(CN$7&gt;=$J73,CN$7&lt;=$L73),($D73*$P73/$M73),0))),IF(AND(CN$7&gt;=$J73,CN$7&lt;=$L73),(($D73*$P73)/$M73),0))))))</f>
        <v>0</v>
      </c>
      <c r="CO74" s="37">
        <f>IF(CO$7&gt;$L73,(((IF(Data!$C$2&gt;0,(IF(OR(CO$5=Data!$F$2,CO$5=Data!$G$2,(IF(COUNTIF(Data!$A$2:$A$939,CO$7),CO$7=(VLOOKUP(CO$7,Data!$A$2:$A$852,1,FALSE)),0))),"H",IF(AND(CO$7&gt;=$J73,CO$7&lt;=$K73),($D73*(1-$P73)/$N73),0))),IF(AND(CO$7&gt;=$J73,CO$7&lt;=$K73),(($D73-$O73)/$N73),0))))),(((IF(Data!$C$2&gt;0,(IF(OR(CO$5=Data!$F$2,CO$5=Data!$G$2,(IF(COUNTIF(Data!$A$2:$A$939,CO$7),CO$7=(VLOOKUP(CO$7,Data!$A$2:$A$852,1,FALSE)),0))),"H",IF(AND(CO$7&gt;=$J73,CO$7&lt;=$L73),($D73*$P73/$M73),0))),IF(AND(CO$7&gt;=$J73,CO$7&lt;=$L73),(($D73*$P73)/$M73),0))))))</f>
        <v>0</v>
      </c>
      <c r="CP74" s="37">
        <f>IF(CP$7&gt;$L73,(((IF(Data!$C$2&gt;0,(IF(OR(CP$5=Data!$F$2,CP$5=Data!$G$2,(IF(COUNTIF(Data!$A$2:$A$939,CP$7),CP$7=(VLOOKUP(CP$7,Data!$A$2:$A$852,1,FALSE)),0))),"H",IF(AND(CP$7&gt;=$J73,CP$7&lt;=$K73),($D73*(1-$P73)/$N73),0))),IF(AND(CP$7&gt;=$J73,CP$7&lt;=$K73),(($D73-$O73)/$N73),0))))),(((IF(Data!$C$2&gt;0,(IF(OR(CP$5=Data!$F$2,CP$5=Data!$G$2,(IF(COUNTIF(Data!$A$2:$A$939,CP$7),CP$7=(VLOOKUP(CP$7,Data!$A$2:$A$852,1,FALSE)),0))),"H",IF(AND(CP$7&gt;=$J73,CP$7&lt;=$L73),($D73*$P73/$M73),0))),IF(AND(CP$7&gt;=$J73,CP$7&lt;=$L73),(($D73*$P73)/$M73),0))))))</f>
        <v>0</v>
      </c>
      <c r="CQ74" s="37" t="str">
        <f>IF(CQ$7&gt;$L73,(((IF(Data!$C$2&gt;0,(IF(OR(CQ$5=Data!$F$2,CQ$5=Data!$G$2,(IF(COUNTIF(Data!$A$2:$A$939,CQ$7),CQ$7=(VLOOKUP(CQ$7,Data!$A$2:$A$852,1,FALSE)),0))),"H",IF(AND(CQ$7&gt;=$J73,CQ$7&lt;=$K73),($D73*(1-$P73)/$N73),0))),IF(AND(CQ$7&gt;=$J73,CQ$7&lt;=$K73),(($D73-$O73)/$N73),0))))),(((IF(Data!$C$2&gt;0,(IF(OR(CQ$5=Data!$F$2,CQ$5=Data!$G$2,(IF(COUNTIF(Data!$A$2:$A$939,CQ$7),CQ$7=(VLOOKUP(CQ$7,Data!$A$2:$A$852,1,FALSE)),0))),"H",IF(AND(CQ$7&gt;=$J73,CQ$7&lt;=$L73),($D73*$P73/$M73),0))),IF(AND(CQ$7&gt;=$J73,CQ$7&lt;=$L73),(($D73*$P73)/$M73),0))))))</f>
        <v>H</v>
      </c>
      <c r="CR74" s="37" t="str">
        <f>IF(CR$7&gt;$L73,(((IF(Data!$C$2&gt;0,(IF(OR(CR$5=Data!$F$2,CR$5=Data!$G$2,(IF(COUNTIF(Data!$A$2:$A$939,CR$7),CR$7=(VLOOKUP(CR$7,Data!$A$2:$A$852,1,FALSE)),0))),"H",IF(AND(CR$7&gt;=$J73,CR$7&lt;=$K73),($D73*(1-$P73)/$N73),0))),IF(AND(CR$7&gt;=$J73,CR$7&lt;=$K73),(($D73-$O73)/$N73),0))))),(((IF(Data!$C$2&gt;0,(IF(OR(CR$5=Data!$F$2,CR$5=Data!$G$2,(IF(COUNTIF(Data!$A$2:$A$939,CR$7),CR$7=(VLOOKUP(CR$7,Data!$A$2:$A$852,1,FALSE)),0))),"H",IF(AND(CR$7&gt;=$J73,CR$7&lt;=$L73),($D73*$P73/$M73),0))),IF(AND(CR$7&gt;=$J73,CR$7&lt;=$L73),(($D73*$P73)/$M73),0))))))</f>
        <v>H</v>
      </c>
      <c r="CS74" s="37">
        <f>IF(CS$7&gt;$L73,(((IF(Data!$C$2&gt;0,(IF(OR(CS$5=Data!$F$2,CS$5=Data!$G$2,(IF(COUNTIF(Data!$A$2:$A$939,CS$7),CS$7=(VLOOKUP(CS$7,Data!$A$2:$A$852,1,FALSE)),0))),"H",IF(AND(CS$7&gt;=$J73,CS$7&lt;=$K73),($D73*(1-$P73)/$N73),0))),IF(AND(CS$7&gt;=$J73,CS$7&lt;=$K73),(($D73-$O73)/$N73),0))))),(((IF(Data!$C$2&gt;0,(IF(OR(CS$5=Data!$F$2,CS$5=Data!$G$2,(IF(COUNTIF(Data!$A$2:$A$939,CS$7),CS$7=(VLOOKUP(CS$7,Data!$A$2:$A$852,1,FALSE)),0))),"H",IF(AND(CS$7&gt;=$J73,CS$7&lt;=$L73),($D73*$P73/$M73),0))),IF(AND(CS$7&gt;=$J73,CS$7&lt;=$L73),(($D73*$P73)/$M73),0))))))</f>
        <v>0</v>
      </c>
      <c r="CT74" s="37">
        <f>IF(CT$7&gt;$L73,(((IF(Data!$C$2&gt;0,(IF(OR(CT$5=Data!$F$2,CT$5=Data!$G$2,(IF(COUNTIF(Data!$A$2:$A$939,CT$7),CT$7=(VLOOKUP(CT$7,Data!$A$2:$A$852,1,FALSE)),0))),"H",IF(AND(CT$7&gt;=$J73,CT$7&lt;=$K73),($D73*(1-$P73)/$N73),0))),IF(AND(CT$7&gt;=$J73,CT$7&lt;=$K73),(($D73-$O73)/$N73),0))))),(((IF(Data!$C$2&gt;0,(IF(OR(CT$5=Data!$F$2,CT$5=Data!$G$2,(IF(COUNTIF(Data!$A$2:$A$939,CT$7),CT$7=(VLOOKUP(CT$7,Data!$A$2:$A$852,1,FALSE)),0))),"H",IF(AND(CT$7&gt;=$J73,CT$7&lt;=$L73),($D73*$P73/$M73),0))),IF(AND(CT$7&gt;=$J73,CT$7&lt;=$L73),(($D73*$P73)/$M73),0))))))</f>
        <v>0</v>
      </c>
      <c r="CU74" s="37">
        <f>IF(CU$7&gt;$L73,(((IF(Data!$C$2&gt;0,(IF(OR(CU$5=Data!$F$2,CU$5=Data!$G$2,(IF(COUNTIF(Data!$A$2:$A$939,CU$7),CU$7=(VLOOKUP(CU$7,Data!$A$2:$A$852,1,FALSE)),0))),"H",IF(AND(CU$7&gt;=$J73,CU$7&lt;=$K73),($D73*(1-$P73)/$N73),0))),IF(AND(CU$7&gt;=$J73,CU$7&lt;=$K73),(($D73-$O73)/$N73),0))))),(((IF(Data!$C$2&gt;0,(IF(OR(CU$5=Data!$F$2,CU$5=Data!$G$2,(IF(COUNTIF(Data!$A$2:$A$939,CU$7),CU$7=(VLOOKUP(CU$7,Data!$A$2:$A$852,1,FALSE)),0))),"H",IF(AND(CU$7&gt;=$J73,CU$7&lt;=$L73),($D73*$P73/$M73),0))),IF(AND(CU$7&gt;=$J73,CU$7&lt;=$L73),(($D73*$P73)/$M73),0))))))</f>
        <v>0</v>
      </c>
      <c r="CV74" s="37">
        <f>IF(CV$7&gt;$L73,(((IF(Data!$C$2&gt;0,(IF(OR(CV$5=Data!$F$2,CV$5=Data!$G$2,(IF(COUNTIF(Data!$A$2:$A$939,CV$7),CV$7=(VLOOKUP(CV$7,Data!$A$2:$A$852,1,FALSE)),0))),"H",IF(AND(CV$7&gt;=$J73,CV$7&lt;=$K73),($D73*(1-$P73)/$N73),0))),IF(AND(CV$7&gt;=$J73,CV$7&lt;=$K73),(($D73-$O73)/$N73),0))))),(((IF(Data!$C$2&gt;0,(IF(OR(CV$5=Data!$F$2,CV$5=Data!$G$2,(IF(COUNTIF(Data!$A$2:$A$939,CV$7),CV$7=(VLOOKUP(CV$7,Data!$A$2:$A$852,1,FALSE)),0))),"H",IF(AND(CV$7&gt;=$J73,CV$7&lt;=$L73),($D73*$P73/$M73),0))),IF(AND(CV$7&gt;=$J73,CV$7&lt;=$L73),(($D73*$P73)/$M73),0))))))</f>
        <v>0</v>
      </c>
      <c r="CW74" s="37">
        <f>IF(CW$7&gt;$L73,(((IF(Data!$C$2&gt;0,(IF(OR(CW$5=Data!$F$2,CW$5=Data!$G$2,(IF(COUNTIF(Data!$A$2:$A$939,CW$7),CW$7=(VLOOKUP(CW$7,Data!$A$2:$A$852,1,FALSE)),0))),"H",IF(AND(CW$7&gt;=$J73,CW$7&lt;=$K73),($D73*(1-$P73)/$N73),0))),IF(AND(CW$7&gt;=$J73,CW$7&lt;=$K73),(($D73-$O73)/$N73),0))))),(((IF(Data!$C$2&gt;0,(IF(OR(CW$5=Data!$F$2,CW$5=Data!$G$2,(IF(COUNTIF(Data!$A$2:$A$939,CW$7),CW$7=(VLOOKUP(CW$7,Data!$A$2:$A$852,1,FALSE)),0))),"H",IF(AND(CW$7&gt;=$J73,CW$7&lt;=$L73),($D73*$P73/$M73),0))),IF(AND(CW$7&gt;=$J73,CW$7&lt;=$L73),(($D73*$P73)/$M73),0))))))</f>
        <v>0</v>
      </c>
      <c r="CX74" s="37" t="str">
        <f>IF(CX$7&gt;$L73,(((IF(Data!$C$2&gt;0,(IF(OR(CX$5=Data!$F$2,CX$5=Data!$G$2,(IF(COUNTIF(Data!$A$2:$A$939,CX$7),CX$7=(VLOOKUP(CX$7,Data!$A$2:$A$852,1,FALSE)),0))),"H",IF(AND(CX$7&gt;=$J73,CX$7&lt;=$K73),($D73*(1-$P73)/$N73),0))),IF(AND(CX$7&gt;=$J73,CX$7&lt;=$K73),(($D73-$O73)/$N73),0))))),(((IF(Data!$C$2&gt;0,(IF(OR(CX$5=Data!$F$2,CX$5=Data!$G$2,(IF(COUNTIF(Data!$A$2:$A$939,CX$7),CX$7=(VLOOKUP(CX$7,Data!$A$2:$A$852,1,FALSE)),0))),"H",IF(AND(CX$7&gt;=$J73,CX$7&lt;=$L73),($D73*$P73/$M73),0))),IF(AND(CX$7&gt;=$J73,CX$7&lt;=$L73),(($D73*$P73)/$M73),0))))))</f>
        <v>H</v>
      </c>
      <c r="CY74" s="37" t="str">
        <f>IF(CY$7&gt;$L73,(((IF(Data!$C$2&gt;0,(IF(OR(CY$5=Data!$F$2,CY$5=Data!$G$2,(IF(COUNTIF(Data!$A$2:$A$939,CY$7),CY$7=(VLOOKUP(CY$7,Data!$A$2:$A$852,1,FALSE)),0))),"H",IF(AND(CY$7&gt;=$J73,CY$7&lt;=$K73),($D73*(1-$P73)/$N73),0))),IF(AND(CY$7&gt;=$J73,CY$7&lt;=$K73),(($D73-$O73)/$N73),0))))),(((IF(Data!$C$2&gt;0,(IF(OR(CY$5=Data!$F$2,CY$5=Data!$G$2,(IF(COUNTIF(Data!$A$2:$A$939,CY$7),CY$7=(VLOOKUP(CY$7,Data!$A$2:$A$852,1,FALSE)),0))),"H",IF(AND(CY$7&gt;=$J73,CY$7&lt;=$L73),($D73*$P73/$M73),0))),IF(AND(CY$7&gt;=$J73,CY$7&lt;=$L73),(($D73*$P73)/$M73),0))))))</f>
        <v>H</v>
      </c>
      <c r="CZ74" s="37">
        <f>IF(CZ$7&gt;$L73,(((IF(Data!$C$2&gt;0,(IF(OR(CZ$5=Data!$F$2,CZ$5=Data!$G$2,(IF(COUNTIF(Data!$A$2:$A$939,CZ$7),CZ$7=(VLOOKUP(CZ$7,Data!$A$2:$A$852,1,FALSE)),0))),"H",IF(AND(CZ$7&gt;=$J73,CZ$7&lt;=$K73),($D73*(1-$P73)/$N73),0))),IF(AND(CZ$7&gt;=$J73,CZ$7&lt;=$K73),(($D73-$O73)/$N73),0))))),(((IF(Data!$C$2&gt;0,(IF(OR(CZ$5=Data!$F$2,CZ$5=Data!$G$2,(IF(COUNTIF(Data!$A$2:$A$939,CZ$7),CZ$7=(VLOOKUP(CZ$7,Data!$A$2:$A$852,1,FALSE)),0))),"H",IF(AND(CZ$7&gt;=$J73,CZ$7&lt;=$L73),($D73*$P73/$M73),0))),IF(AND(CZ$7&gt;=$J73,CZ$7&lt;=$L73),(($D73*$P73)/$M73),0))))))</f>
        <v>0</v>
      </c>
      <c r="DA74" s="37">
        <f>IF(DA$7&gt;$L73,(((IF(Data!$C$2&gt;0,(IF(OR(DA$5=Data!$F$2,DA$5=Data!$G$2,(IF(COUNTIF(Data!$A$2:$A$939,DA$7),DA$7=(VLOOKUP(DA$7,Data!$A$2:$A$852,1,FALSE)),0))),"H",IF(AND(DA$7&gt;=$J73,DA$7&lt;=$K73),($D73*(1-$P73)/$N73),0))),IF(AND(DA$7&gt;=$J73,DA$7&lt;=$K73),(($D73-$O73)/$N73),0))))),(((IF(Data!$C$2&gt;0,(IF(OR(DA$5=Data!$F$2,DA$5=Data!$G$2,(IF(COUNTIF(Data!$A$2:$A$939,DA$7),DA$7=(VLOOKUP(DA$7,Data!$A$2:$A$852,1,FALSE)),0))),"H",IF(AND(DA$7&gt;=$J73,DA$7&lt;=$L73),($D73*$P73/$M73),0))),IF(AND(DA$7&gt;=$J73,DA$7&lt;=$L73),(($D73*$P73)/$M73),0))))))</f>
        <v>0</v>
      </c>
      <c r="DB74" s="37">
        <f>IF(DB$7&gt;$L73,(((IF(Data!$C$2&gt;0,(IF(OR(DB$5=Data!$F$2,DB$5=Data!$G$2,(IF(COUNTIF(Data!$A$2:$A$939,DB$7),DB$7=(VLOOKUP(DB$7,Data!$A$2:$A$852,1,FALSE)),0))),"H",IF(AND(DB$7&gt;=$J73,DB$7&lt;=$K73),($D73*(1-$P73)/$N73),0))),IF(AND(DB$7&gt;=$J73,DB$7&lt;=$K73),(($D73-$O73)/$N73),0))))),(((IF(Data!$C$2&gt;0,(IF(OR(DB$5=Data!$F$2,DB$5=Data!$G$2,(IF(COUNTIF(Data!$A$2:$A$939,DB$7),DB$7=(VLOOKUP(DB$7,Data!$A$2:$A$852,1,FALSE)),0))),"H",IF(AND(DB$7&gt;=$J73,DB$7&lt;=$L73),($D73*$P73/$M73),0))),IF(AND(DB$7&gt;=$J73,DB$7&lt;=$L73),(($D73*$P73)/$M73),0))))))</f>
        <v>0</v>
      </c>
      <c r="DC74" s="37">
        <f>IF(DC$7&gt;$L73,(((IF(Data!$C$2&gt;0,(IF(OR(DC$5=Data!$F$2,DC$5=Data!$G$2,(IF(COUNTIF(Data!$A$2:$A$939,DC$7),DC$7=(VLOOKUP(DC$7,Data!$A$2:$A$852,1,FALSE)),0))),"H",IF(AND(DC$7&gt;=$J73,DC$7&lt;=$K73),($D73*(1-$P73)/$N73),0))),IF(AND(DC$7&gt;=$J73,DC$7&lt;=$K73),(($D73-$O73)/$N73),0))))),(((IF(Data!$C$2&gt;0,(IF(OR(DC$5=Data!$F$2,DC$5=Data!$G$2,(IF(COUNTIF(Data!$A$2:$A$939,DC$7),DC$7=(VLOOKUP(DC$7,Data!$A$2:$A$852,1,FALSE)),0))),"H",IF(AND(DC$7&gt;=$J73,DC$7&lt;=$L73),($D73*$P73/$M73),0))),IF(AND(DC$7&gt;=$J73,DC$7&lt;=$L73),(($D73*$P73)/$M73),0))))))</f>
        <v>0</v>
      </c>
      <c r="DD74" s="37">
        <f>IF(DD$7&gt;$L73,(((IF(Data!$C$2&gt;0,(IF(OR(DD$5=Data!$F$2,DD$5=Data!$G$2,(IF(COUNTIF(Data!$A$2:$A$939,DD$7),DD$7=(VLOOKUP(DD$7,Data!$A$2:$A$852,1,FALSE)),0))),"H",IF(AND(DD$7&gt;=$J73,DD$7&lt;=$K73),($D73*(1-$P73)/$N73),0))),IF(AND(DD$7&gt;=$J73,DD$7&lt;=$K73),(($D73-$O73)/$N73),0))))),(((IF(Data!$C$2&gt;0,(IF(OR(DD$5=Data!$F$2,DD$5=Data!$G$2,(IF(COUNTIF(Data!$A$2:$A$939,DD$7),DD$7=(VLOOKUP(DD$7,Data!$A$2:$A$852,1,FALSE)),0))),"H",IF(AND(DD$7&gt;=$J73,DD$7&lt;=$L73),($D73*$P73/$M73),0))),IF(AND(DD$7&gt;=$J73,DD$7&lt;=$L73),(($D73*$P73)/$M73),0))))))</f>
        <v>0</v>
      </c>
      <c r="DE74" s="37" t="str">
        <f>IF(DE$7&gt;$L73,(((IF(Data!$C$2&gt;0,(IF(OR(DE$5=Data!$F$2,DE$5=Data!$G$2,(IF(COUNTIF(Data!$A$2:$A$939,DE$7),DE$7=(VLOOKUP(DE$7,Data!$A$2:$A$852,1,FALSE)),0))),"H",IF(AND(DE$7&gt;=$J73,DE$7&lt;=$K73),($D73*(1-$P73)/$N73),0))),IF(AND(DE$7&gt;=$J73,DE$7&lt;=$K73),(($D73-$O73)/$N73),0))))),(((IF(Data!$C$2&gt;0,(IF(OR(DE$5=Data!$F$2,DE$5=Data!$G$2,(IF(COUNTIF(Data!$A$2:$A$939,DE$7),DE$7=(VLOOKUP(DE$7,Data!$A$2:$A$852,1,FALSE)),0))),"H",IF(AND(DE$7&gt;=$J73,DE$7&lt;=$L73),($D73*$P73/$M73),0))),IF(AND(DE$7&gt;=$J73,DE$7&lt;=$L73),(($D73*$P73)/$M73),0))))))</f>
        <v>H</v>
      </c>
      <c r="DF74" s="37" t="str">
        <f>IF(DF$7&gt;$L73,(((IF(Data!$C$2&gt;0,(IF(OR(DF$5=Data!$F$2,DF$5=Data!$G$2,(IF(COUNTIF(Data!$A$2:$A$939,DF$7),DF$7=(VLOOKUP(DF$7,Data!$A$2:$A$852,1,FALSE)),0))),"H",IF(AND(DF$7&gt;=$J73,DF$7&lt;=$K73),($D73*(1-$P73)/$N73),0))),IF(AND(DF$7&gt;=$J73,DF$7&lt;=$K73),(($D73-$O73)/$N73),0))))),(((IF(Data!$C$2&gt;0,(IF(OR(DF$5=Data!$F$2,DF$5=Data!$G$2,(IF(COUNTIF(Data!$A$2:$A$939,DF$7),DF$7=(VLOOKUP(DF$7,Data!$A$2:$A$852,1,FALSE)),0))),"H",IF(AND(DF$7&gt;=$J73,DF$7&lt;=$L73),($D73*$P73/$M73),0))),IF(AND(DF$7&gt;=$J73,DF$7&lt;=$L73),(($D73*$P73)/$M73),0))))))</f>
        <v>H</v>
      </c>
      <c r="DG74" s="37">
        <f>IF(DG$7&gt;$L73,(((IF(Data!$C$2&gt;0,(IF(OR(DG$5=Data!$F$2,DG$5=Data!$G$2,(IF(COUNTIF(Data!$A$2:$A$939,DG$7),DG$7=(VLOOKUP(DG$7,Data!$A$2:$A$852,1,FALSE)),0))),"H",IF(AND(DG$7&gt;=$J73,DG$7&lt;=$K73),($D73*(1-$P73)/$N73),0))),IF(AND(DG$7&gt;=$J73,DG$7&lt;=$K73),(($D73-$O73)/$N73),0))))),(((IF(Data!$C$2&gt;0,(IF(OR(DG$5=Data!$F$2,DG$5=Data!$G$2,(IF(COUNTIF(Data!$A$2:$A$939,DG$7),DG$7=(VLOOKUP(DG$7,Data!$A$2:$A$852,1,FALSE)),0))),"H",IF(AND(DG$7&gt;=$J73,DG$7&lt;=$L73),($D73*$P73/$M73),0))),IF(AND(DG$7&gt;=$J73,DG$7&lt;=$L73),(($D73*$P73)/$M73),0))))))</f>
        <v>0</v>
      </c>
      <c r="DH74" s="37">
        <f>IF(DH$7&gt;$L73,(((IF(Data!$C$2&gt;0,(IF(OR(DH$5=Data!$F$2,DH$5=Data!$G$2,(IF(COUNTIF(Data!$A$2:$A$939,DH$7),DH$7=(VLOOKUP(DH$7,Data!$A$2:$A$852,1,FALSE)),0))),"H",IF(AND(DH$7&gt;=$J73,DH$7&lt;=$K73),($D73*(1-$P73)/$N73),0))),IF(AND(DH$7&gt;=$J73,DH$7&lt;=$K73),(($D73-$O73)/$N73),0))))),(((IF(Data!$C$2&gt;0,(IF(OR(DH$5=Data!$F$2,DH$5=Data!$G$2,(IF(COUNTIF(Data!$A$2:$A$939,DH$7),DH$7=(VLOOKUP(DH$7,Data!$A$2:$A$852,1,FALSE)),0))),"H",IF(AND(DH$7&gt;=$J73,DH$7&lt;=$L73),($D73*$P73/$M73),0))),IF(AND(DH$7&gt;=$J73,DH$7&lt;=$L73),(($D73*$P73)/$M73),0))))))</f>
        <v>0</v>
      </c>
      <c r="DI74" s="37">
        <f>IF(DI$7&gt;$L73,(((IF(Data!$C$2&gt;0,(IF(OR(DI$5=Data!$F$2,DI$5=Data!$G$2,(IF(COUNTIF(Data!$A$2:$A$939,DI$7),DI$7=(VLOOKUP(DI$7,Data!$A$2:$A$852,1,FALSE)),0))),"H",IF(AND(DI$7&gt;=$J73,DI$7&lt;=$K73),($D73*(1-$P73)/$N73),0))),IF(AND(DI$7&gt;=$J73,DI$7&lt;=$K73),(($D73-$O73)/$N73),0))))),(((IF(Data!$C$2&gt;0,(IF(OR(DI$5=Data!$F$2,DI$5=Data!$G$2,(IF(COUNTIF(Data!$A$2:$A$939,DI$7),DI$7=(VLOOKUP(DI$7,Data!$A$2:$A$852,1,FALSE)),0))),"H",IF(AND(DI$7&gt;=$J73,DI$7&lt;=$L73),($D73*$P73/$M73),0))),IF(AND(DI$7&gt;=$J73,DI$7&lt;=$L73),(($D73*$P73)/$M73),0))))))</f>
        <v>0</v>
      </c>
      <c r="DJ74" s="37">
        <f>IF(DJ$7&gt;$L73,(((IF(Data!$C$2&gt;0,(IF(OR(DJ$5=Data!$F$2,DJ$5=Data!$G$2,(IF(COUNTIF(Data!$A$2:$A$939,DJ$7),DJ$7=(VLOOKUP(DJ$7,Data!$A$2:$A$852,1,FALSE)),0))),"H",IF(AND(DJ$7&gt;=$J73,DJ$7&lt;=$K73),($D73*(1-$P73)/$N73),0))),IF(AND(DJ$7&gt;=$J73,DJ$7&lt;=$K73),(($D73-$O73)/$N73),0))))),(((IF(Data!$C$2&gt;0,(IF(OR(DJ$5=Data!$F$2,DJ$5=Data!$G$2,(IF(COUNTIF(Data!$A$2:$A$939,DJ$7),DJ$7=(VLOOKUP(DJ$7,Data!$A$2:$A$852,1,FALSE)),0))),"H",IF(AND(DJ$7&gt;=$J73,DJ$7&lt;=$L73),($D73*$P73/$M73),0))),IF(AND(DJ$7&gt;=$J73,DJ$7&lt;=$L73),(($D73*$P73)/$M73),0))))))</f>
        <v>0</v>
      </c>
      <c r="DK74" s="37">
        <f>IF(DK$7&gt;$L73,(((IF(Data!$C$2&gt;0,(IF(OR(DK$5=Data!$F$2,DK$5=Data!$G$2,(IF(COUNTIF(Data!$A$2:$A$939,DK$7),DK$7=(VLOOKUP(DK$7,Data!$A$2:$A$852,1,FALSE)),0))),"H",IF(AND(DK$7&gt;=$J73,DK$7&lt;=$K73),($D73*(1-$P73)/$N73),0))),IF(AND(DK$7&gt;=$J73,DK$7&lt;=$K73),(($D73-$O73)/$N73),0))))),(((IF(Data!$C$2&gt;0,(IF(OR(DK$5=Data!$F$2,DK$5=Data!$G$2,(IF(COUNTIF(Data!$A$2:$A$939,DK$7),DK$7=(VLOOKUP(DK$7,Data!$A$2:$A$852,1,FALSE)),0))),"H",IF(AND(DK$7&gt;=$J73,DK$7&lt;=$L73),($D73*$P73/$M73),0))),IF(AND(DK$7&gt;=$J73,DK$7&lt;=$L73),(($D73*$P73)/$M73),0))))))</f>
        <v>0</v>
      </c>
      <c r="DL74" s="37" t="str">
        <f>IF(DL$7&gt;$L73,(((IF(Data!$C$2&gt;0,(IF(OR(DL$5=Data!$F$2,DL$5=Data!$G$2,(IF(COUNTIF(Data!$A$2:$A$939,DL$7),DL$7=(VLOOKUP(DL$7,Data!$A$2:$A$852,1,FALSE)),0))),"H",IF(AND(DL$7&gt;=$J73,DL$7&lt;=$K73),($D73*(1-$P73)/$N73),0))),IF(AND(DL$7&gt;=$J73,DL$7&lt;=$K73),(($D73-$O73)/$N73),0))))),(((IF(Data!$C$2&gt;0,(IF(OR(DL$5=Data!$F$2,DL$5=Data!$G$2,(IF(COUNTIF(Data!$A$2:$A$939,DL$7),DL$7=(VLOOKUP(DL$7,Data!$A$2:$A$852,1,FALSE)),0))),"H",IF(AND(DL$7&gt;=$J73,DL$7&lt;=$L73),($D73*$P73/$M73),0))),IF(AND(DL$7&gt;=$J73,DL$7&lt;=$L73),(($D73*$P73)/$M73),0))))))</f>
        <v>H</v>
      </c>
      <c r="DM74" s="37" t="str">
        <f>IF(DM$7&gt;$L73,(((IF(Data!$C$2&gt;0,(IF(OR(DM$5=Data!$F$2,DM$5=Data!$G$2,(IF(COUNTIF(Data!$A$2:$A$939,DM$7),DM$7=(VLOOKUP(DM$7,Data!$A$2:$A$852,1,FALSE)),0))),"H",IF(AND(DM$7&gt;=$J73,DM$7&lt;=$K73),($D73*(1-$P73)/$N73),0))),IF(AND(DM$7&gt;=$J73,DM$7&lt;=$K73),(($D73-$O73)/$N73),0))))),(((IF(Data!$C$2&gt;0,(IF(OR(DM$5=Data!$F$2,DM$5=Data!$G$2,(IF(COUNTIF(Data!$A$2:$A$939,DM$7),DM$7=(VLOOKUP(DM$7,Data!$A$2:$A$852,1,FALSE)),0))),"H",IF(AND(DM$7&gt;=$J73,DM$7&lt;=$L73),($D73*$P73/$M73),0))),IF(AND(DM$7&gt;=$J73,DM$7&lt;=$L73),(($D73*$P73)/$M73),0))))))</f>
        <v>H</v>
      </c>
      <c r="DN74" s="37">
        <f>IF(DN$7&gt;$L73,(((IF(Data!$C$2&gt;0,(IF(OR(DN$5=Data!$F$2,DN$5=Data!$G$2,(IF(COUNTIF(Data!$A$2:$A$939,DN$7),DN$7=(VLOOKUP(DN$7,Data!$A$2:$A$852,1,FALSE)),0))),"H",IF(AND(DN$7&gt;=$J73,DN$7&lt;=$K73),($D73*(1-$P73)/$N73),0))),IF(AND(DN$7&gt;=$J73,DN$7&lt;=$K73),(($D73-$O73)/$N73),0))))),(((IF(Data!$C$2&gt;0,(IF(OR(DN$5=Data!$F$2,DN$5=Data!$G$2,(IF(COUNTIF(Data!$A$2:$A$939,DN$7),DN$7=(VLOOKUP(DN$7,Data!$A$2:$A$852,1,FALSE)),0))),"H",IF(AND(DN$7&gt;=$J73,DN$7&lt;=$L73),($D73*$P73/$M73),0))),IF(AND(DN$7&gt;=$J73,DN$7&lt;=$L73),(($D73*$P73)/$M73),0))))))</f>
        <v>0</v>
      </c>
      <c r="DO74" s="37">
        <f>IF(DO$7&gt;$L73,(((IF(Data!$C$2&gt;0,(IF(OR(DO$5=Data!$F$2,DO$5=Data!$G$2,(IF(COUNTIF(Data!$A$2:$A$939,DO$7),DO$7=(VLOOKUP(DO$7,Data!$A$2:$A$852,1,FALSE)),0))),"H",IF(AND(DO$7&gt;=$J73,DO$7&lt;=$K73),($D73*(1-$P73)/$N73),0))),IF(AND(DO$7&gt;=$J73,DO$7&lt;=$K73),(($D73-$O73)/$N73),0))))),(((IF(Data!$C$2&gt;0,(IF(OR(DO$5=Data!$F$2,DO$5=Data!$G$2,(IF(COUNTIF(Data!$A$2:$A$939,DO$7),DO$7=(VLOOKUP(DO$7,Data!$A$2:$A$852,1,FALSE)),0))),"H",IF(AND(DO$7&gt;=$J73,DO$7&lt;=$L73),($D73*$P73/$M73),0))),IF(AND(DO$7&gt;=$J73,DO$7&lt;=$L73),(($D73*$P73)/$M73),0))))))</f>
        <v>0</v>
      </c>
      <c r="DP74" s="37">
        <f>IF(DP$7&gt;$L73,(((IF(Data!$C$2&gt;0,(IF(OR(DP$5=Data!$F$2,DP$5=Data!$G$2,(IF(COUNTIF(Data!$A$2:$A$939,DP$7),DP$7=(VLOOKUP(DP$7,Data!$A$2:$A$852,1,FALSE)),0))),"H",IF(AND(DP$7&gt;=$J73,DP$7&lt;=$K73),($D73*(1-$P73)/$N73),0))),IF(AND(DP$7&gt;=$J73,DP$7&lt;=$K73),(($D73-$O73)/$N73),0))))),(((IF(Data!$C$2&gt;0,(IF(OR(DP$5=Data!$F$2,DP$5=Data!$G$2,(IF(COUNTIF(Data!$A$2:$A$939,DP$7),DP$7=(VLOOKUP(DP$7,Data!$A$2:$A$852,1,FALSE)),0))),"H",IF(AND(DP$7&gt;=$J73,DP$7&lt;=$L73),($D73*$P73/$M73),0))),IF(AND(DP$7&gt;=$J73,DP$7&lt;=$L73),(($D73*$P73)/$M73),0))))))</f>
        <v>0</v>
      </c>
      <c r="DQ74" s="37">
        <f>IF(DQ$7&gt;$L73,(((IF(Data!$C$2&gt;0,(IF(OR(DQ$5=Data!$F$2,DQ$5=Data!$G$2,(IF(COUNTIF(Data!$A$2:$A$939,DQ$7),DQ$7=(VLOOKUP(DQ$7,Data!$A$2:$A$852,1,FALSE)),0))),"H",IF(AND(DQ$7&gt;=$J73,DQ$7&lt;=$K73),($D73*(1-$P73)/$N73),0))),IF(AND(DQ$7&gt;=$J73,DQ$7&lt;=$K73),(($D73-$O73)/$N73),0))))),(((IF(Data!$C$2&gt;0,(IF(OR(DQ$5=Data!$F$2,DQ$5=Data!$G$2,(IF(COUNTIF(Data!$A$2:$A$939,DQ$7),DQ$7=(VLOOKUP(DQ$7,Data!$A$2:$A$852,1,FALSE)),0))),"H",IF(AND(DQ$7&gt;=$J73,DQ$7&lt;=$L73),($D73*$P73/$M73),0))),IF(AND(DQ$7&gt;=$J73,DQ$7&lt;=$L73),(($D73*$P73)/$M73),0))))))</f>
        <v>0</v>
      </c>
      <c r="DR74" s="37">
        <f>IF(DR$7&gt;$L73,(((IF(Data!$C$2&gt;0,(IF(OR(DR$5=Data!$F$2,DR$5=Data!$G$2,(IF(COUNTIF(Data!$A$2:$A$939,DR$7),DR$7=(VLOOKUP(DR$7,Data!$A$2:$A$852,1,FALSE)),0))),"H",IF(AND(DR$7&gt;=$J73,DR$7&lt;=$K73),($D73*(1-$P73)/$N73),0))),IF(AND(DR$7&gt;=$J73,DR$7&lt;=$K73),(($D73-$O73)/$N73),0))))),(((IF(Data!$C$2&gt;0,(IF(OR(DR$5=Data!$F$2,DR$5=Data!$G$2,(IF(COUNTIF(Data!$A$2:$A$939,DR$7),DR$7=(VLOOKUP(DR$7,Data!$A$2:$A$852,1,FALSE)),0))),"H",IF(AND(DR$7&gt;=$J73,DR$7&lt;=$L73),($D73*$P73/$M73),0))),IF(AND(DR$7&gt;=$J73,DR$7&lt;=$L73),(($D73*$P73)/$M73),0))))))</f>
        <v>0</v>
      </c>
      <c r="DS74" s="37" t="str">
        <f>IF(DS$7&gt;$L73,(((IF(Data!$C$2&gt;0,(IF(OR(DS$5=Data!$F$2,DS$5=Data!$G$2,(IF(COUNTIF(Data!$A$2:$A$939,DS$7),DS$7=(VLOOKUP(DS$7,Data!$A$2:$A$852,1,FALSE)),0))),"H",IF(AND(DS$7&gt;=$J73,DS$7&lt;=$K73),($D73*(1-$P73)/$N73),0))),IF(AND(DS$7&gt;=$J73,DS$7&lt;=$K73),(($D73-$O73)/$N73),0))))),(((IF(Data!$C$2&gt;0,(IF(OR(DS$5=Data!$F$2,DS$5=Data!$G$2,(IF(COUNTIF(Data!$A$2:$A$939,DS$7),DS$7=(VLOOKUP(DS$7,Data!$A$2:$A$852,1,FALSE)),0))),"H",IF(AND(DS$7&gt;=$J73,DS$7&lt;=$L73),($D73*$P73/$M73),0))),IF(AND(DS$7&gt;=$J73,DS$7&lt;=$L73),(($D73*$P73)/$M73),0))))))</f>
        <v>H</v>
      </c>
      <c r="DT74" s="37" t="str">
        <f>IF(DT$7&gt;$L73,(((IF(Data!$C$2&gt;0,(IF(OR(DT$5=Data!$F$2,DT$5=Data!$G$2,(IF(COUNTIF(Data!$A$2:$A$939,DT$7),DT$7=(VLOOKUP(DT$7,Data!$A$2:$A$852,1,FALSE)),0))),"H",IF(AND(DT$7&gt;=$J73,DT$7&lt;=$K73),($D73*(1-$P73)/$N73),0))),IF(AND(DT$7&gt;=$J73,DT$7&lt;=$K73),(($D73-$O73)/$N73),0))))),(((IF(Data!$C$2&gt;0,(IF(OR(DT$5=Data!$F$2,DT$5=Data!$G$2,(IF(COUNTIF(Data!$A$2:$A$939,DT$7),DT$7=(VLOOKUP(DT$7,Data!$A$2:$A$852,1,FALSE)),0))),"H",IF(AND(DT$7&gt;=$J73,DT$7&lt;=$L73),($D73*$P73/$M73),0))),IF(AND(DT$7&gt;=$J73,DT$7&lt;=$L73),(($D73*$P73)/$M73),0))))))</f>
        <v>H</v>
      </c>
      <c r="DU74" s="37">
        <f>IF(DU$7&gt;$L73,(((IF(Data!$C$2&gt;0,(IF(OR(DU$5=Data!$F$2,DU$5=Data!$G$2,(IF(COUNTIF(Data!$A$2:$A$939,DU$7),DU$7=(VLOOKUP(DU$7,Data!$A$2:$A$852,1,FALSE)),0))),"H",IF(AND(DU$7&gt;=$J73,DU$7&lt;=$K73),($D73*(1-$P73)/$N73),0))),IF(AND(DU$7&gt;=$J73,DU$7&lt;=$K73),(($D73-$O73)/$N73),0))))),(((IF(Data!$C$2&gt;0,(IF(OR(DU$5=Data!$F$2,DU$5=Data!$G$2,(IF(COUNTIF(Data!$A$2:$A$939,DU$7),DU$7=(VLOOKUP(DU$7,Data!$A$2:$A$852,1,FALSE)),0))),"H",IF(AND(DU$7&gt;=$J73,DU$7&lt;=$L73),($D73*$P73/$M73),0))),IF(AND(DU$7&gt;=$J73,DU$7&lt;=$L73),(($D73*$P73)/$M73),0))))))</f>
        <v>0</v>
      </c>
      <c r="DV74" s="37">
        <f>IF(DV$7&gt;$L73,(((IF(Data!$C$2&gt;0,(IF(OR(DV$5=Data!$F$2,DV$5=Data!$G$2,(IF(COUNTIF(Data!$A$2:$A$939,DV$7),DV$7=(VLOOKUP(DV$7,Data!$A$2:$A$852,1,FALSE)),0))),"H",IF(AND(DV$7&gt;=$J73,DV$7&lt;=$K73),($D73*(1-$P73)/$N73),0))),IF(AND(DV$7&gt;=$J73,DV$7&lt;=$K73),(($D73-$O73)/$N73),0))))),(((IF(Data!$C$2&gt;0,(IF(OR(DV$5=Data!$F$2,DV$5=Data!$G$2,(IF(COUNTIF(Data!$A$2:$A$939,DV$7),DV$7=(VLOOKUP(DV$7,Data!$A$2:$A$852,1,FALSE)),0))),"H",IF(AND(DV$7&gt;=$J73,DV$7&lt;=$L73),($D73*$P73/$M73),0))),IF(AND(DV$7&gt;=$J73,DV$7&lt;=$L73),(($D73*$P73)/$M73),0))))))</f>
        <v>0</v>
      </c>
      <c r="DW74" s="37">
        <f>IF(DW$7&gt;$L73,(((IF(Data!$C$2&gt;0,(IF(OR(DW$5=Data!$F$2,DW$5=Data!$G$2,(IF(COUNTIF(Data!$A$2:$A$939,DW$7),DW$7=(VLOOKUP(DW$7,Data!$A$2:$A$852,1,FALSE)),0))),"H",IF(AND(DW$7&gt;=$J73,DW$7&lt;=$K73),($D73*(1-$P73)/$N73),0))),IF(AND(DW$7&gt;=$J73,DW$7&lt;=$K73),(($D73-$O73)/$N73),0))))),(((IF(Data!$C$2&gt;0,(IF(OR(DW$5=Data!$F$2,DW$5=Data!$G$2,(IF(COUNTIF(Data!$A$2:$A$939,DW$7),DW$7=(VLOOKUP(DW$7,Data!$A$2:$A$852,1,FALSE)),0))),"H",IF(AND(DW$7&gt;=$J73,DW$7&lt;=$L73),($D73*$P73/$M73),0))),IF(AND(DW$7&gt;=$J73,DW$7&lt;=$L73),(($D73*$P73)/$M73),0))))))</f>
        <v>0</v>
      </c>
      <c r="DX74" s="37">
        <f>IF(DX$7&gt;$L73,(((IF(Data!$C$2&gt;0,(IF(OR(DX$5=Data!$F$2,DX$5=Data!$G$2,(IF(COUNTIF(Data!$A$2:$A$939,DX$7),DX$7=(VLOOKUP(DX$7,Data!$A$2:$A$852,1,FALSE)),0))),"H",IF(AND(DX$7&gt;=$J73,DX$7&lt;=$K73),($D73*(1-$P73)/$N73),0))),IF(AND(DX$7&gt;=$J73,DX$7&lt;=$K73),(($D73-$O73)/$N73),0))))),(((IF(Data!$C$2&gt;0,(IF(OR(DX$5=Data!$F$2,DX$5=Data!$G$2,(IF(COUNTIF(Data!$A$2:$A$939,DX$7),DX$7=(VLOOKUP(DX$7,Data!$A$2:$A$852,1,FALSE)),0))),"H",IF(AND(DX$7&gt;=$J73,DX$7&lt;=$L73),($D73*$P73/$M73),0))),IF(AND(DX$7&gt;=$J73,DX$7&lt;=$L73),(($D73*$P73)/$M73),0))))))</f>
        <v>0</v>
      </c>
      <c r="DY74" s="37">
        <f>IF(DY$7&gt;$L73,(((IF(Data!$C$2&gt;0,(IF(OR(DY$5=Data!$F$2,DY$5=Data!$G$2,(IF(COUNTIF(Data!$A$2:$A$939,DY$7),DY$7=(VLOOKUP(DY$7,Data!$A$2:$A$852,1,FALSE)),0))),"H",IF(AND(DY$7&gt;=$J73,DY$7&lt;=$K73),($D73*(1-$P73)/$N73),0))),IF(AND(DY$7&gt;=$J73,DY$7&lt;=$K73),(($D73-$O73)/$N73),0))))),(((IF(Data!$C$2&gt;0,(IF(OR(DY$5=Data!$F$2,DY$5=Data!$G$2,(IF(COUNTIF(Data!$A$2:$A$939,DY$7),DY$7=(VLOOKUP(DY$7,Data!$A$2:$A$852,1,FALSE)),0))),"H",IF(AND(DY$7&gt;=$J73,DY$7&lt;=$L73),($D73*$P73/$M73),0))),IF(AND(DY$7&gt;=$J73,DY$7&lt;=$L73),(($D73*$P73)/$M73),0))))))</f>
        <v>0</v>
      </c>
      <c r="DZ74" s="37" t="str">
        <f>IF(DZ$7&gt;$L73,(((IF(Data!$C$2&gt;0,(IF(OR(DZ$5=Data!$F$2,DZ$5=Data!$G$2,(IF(COUNTIF(Data!$A$2:$A$939,DZ$7),DZ$7=(VLOOKUP(DZ$7,Data!$A$2:$A$852,1,FALSE)),0))),"H",IF(AND(DZ$7&gt;=$J73,DZ$7&lt;=$K73),($D73*(1-$P73)/$N73),0))),IF(AND(DZ$7&gt;=$J73,DZ$7&lt;=$K73),(($D73-$O73)/$N73),0))))),(((IF(Data!$C$2&gt;0,(IF(OR(DZ$5=Data!$F$2,DZ$5=Data!$G$2,(IF(COUNTIF(Data!$A$2:$A$939,DZ$7),DZ$7=(VLOOKUP(DZ$7,Data!$A$2:$A$852,1,FALSE)),0))),"H",IF(AND(DZ$7&gt;=$J73,DZ$7&lt;=$L73),($D73*$P73/$M73),0))),IF(AND(DZ$7&gt;=$J73,DZ$7&lt;=$L73),(($D73*$P73)/$M73),0))))))</f>
        <v>H</v>
      </c>
      <c r="EA74" s="37" t="str">
        <f>IF(EA$7&gt;$L73,(((IF(Data!$C$2&gt;0,(IF(OR(EA$5=Data!$F$2,EA$5=Data!$G$2,(IF(COUNTIF(Data!$A$2:$A$939,EA$7),EA$7=(VLOOKUP(EA$7,Data!$A$2:$A$852,1,FALSE)),0))),"H",IF(AND(EA$7&gt;=$J73,EA$7&lt;=$K73),($D73*(1-$P73)/$N73),0))),IF(AND(EA$7&gt;=$J73,EA$7&lt;=$K73),(($D73-$O73)/$N73),0))))),(((IF(Data!$C$2&gt;0,(IF(OR(EA$5=Data!$F$2,EA$5=Data!$G$2,(IF(COUNTIF(Data!$A$2:$A$939,EA$7),EA$7=(VLOOKUP(EA$7,Data!$A$2:$A$852,1,FALSE)),0))),"H",IF(AND(EA$7&gt;=$J73,EA$7&lt;=$L73),($D73*$P73/$M73),0))),IF(AND(EA$7&gt;=$J73,EA$7&lt;=$L73),(($D73*$P73)/$M73),0))))))</f>
        <v>H</v>
      </c>
      <c r="EB74" s="37">
        <f>IF(EB$7&gt;$L73,(((IF(Data!$C$2&gt;0,(IF(OR(EB$5=Data!$F$2,EB$5=Data!$G$2,(IF(COUNTIF(Data!$A$2:$A$939,EB$7),EB$7=(VLOOKUP(EB$7,Data!$A$2:$A$852,1,FALSE)),0))),"H",IF(AND(EB$7&gt;=$J73,EB$7&lt;=$K73),($D73*(1-$P73)/$N73),0))),IF(AND(EB$7&gt;=$J73,EB$7&lt;=$K73),(($D73-$O73)/$N73),0))))),(((IF(Data!$C$2&gt;0,(IF(OR(EB$5=Data!$F$2,EB$5=Data!$G$2,(IF(COUNTIF(Data!$A$2:$A$939,EB$7),EB$7=(VLOOKUP(EB$7,Data!$A$2:$A$852,1,FALSE)),0))),"H",IF(AND(EB$7&gt;=$J73,EB$7&lt;=$L73),($D73*$P73/$M73),0))),IF(AND(EB$7&gt;=$J73,EB$7&lt;=$L73),(($D73*$P73)/$M73),0))))))</f>
        <v>0</v>
      </c>
      <c r="EC74" s="37">
        <f>IF(EC$7&gt;$L73,(((IF(Data!$C$2&gt;0,(IF(OR(EC$5=Data!$F$2,EC$5=Data!$G$2,(IF(COUNTIF(Data!$A$2:$A$939,EC$7),EC$7=(VLOOKUP(EC$7,Data!$A$2:$A$852,1,FALSE)),0))),"H",IF(AND(EC$7&gt;=$J73,EC$7&lt;=$K73),($D73*(1-$P73)/$N73),0))),IF(AND(EC$7&gt;=$J73,EC$7&lt;=$K73),(($D73-$O73)/$N73),0))))),(((IF(Data!$C$2&gt;0,(IF(OR(EC$5=Data!$F$2,EC$5=Data!$G$2,(IF(COUNTIF(Data!$A$2:$A$939,EC$7),EC$7=(VLOOKUP(EC$7,Data!$A$2:$A$852,1,FALSE)),0))),"H",IF(AND(EC$7&gt;=$J73,EC$7&lt;=$L73),($D73*$P73/$M73),0))),IF(AND(EC$7&gt;=$J73,EC$7&lt;=$L73),(($D73*$P73)/$M73),0))))))</f>
        <v>0</v>
      </c>
      <c r="ED74" s="37">
        <f>IF(ED$7&gt;$L73,(((IF(Data!$C$2&gt;0,(IF(OR(ED$5=Data!$F$2,ED$5=Data!$G$2,(IF(COUNTIF(Data!$A$2:$A$939,ED$7),ED$7=(VLOOKUP(ED$7,Data!$A$2:$A$852,1,FALSE)),0))),"H",IF(AND(ED$7&gt;=$J73,ED$7&lt;=$K73),($D73*(1-$P73)/$N73),0))),IF(AND(ED$7&gt;=$J73,ED$7&lt;=$K73),(($D73-$O73)/$N73),0))))),(((IF(Data!$C$2&gt;0,(IF(OR(ED$5=Data!$F$2,ED$5=Data!$G$2,(IF(COUNTIF(Data!$A$2:$A$939,ED$7),ED$7=(VLOOKUP(ED$7,Data!$A$2:$A$852,1,FALSE)),0))),"H",IF(AND(ED$7&gt;=$J73,ED$7&lt;=$L73),($D73*$P73/$M73),0))),IF(AND(ED$7&gt;=$J73,ED$7&lt;=$L73),(($D73*$P73)/$M73),0))))))</f>
        <v>0</v>
      </c>
      <c r="EE74" s="37">
        <f>IF(EE$7&gt;$L73,(((IF(Data!$C$2&gt;0,(IF(OR(EE$5=Data!$F$2,EE$5=Data!$G$2,(IF(COUNTIF(Data!$A$2:$A$939,EE$7),EE$7=(VLOOKUP(EE$7,Data!$A$2:$A$852,1,FALSE)),0))),"H",IF(AND(EE$7&gt;=$J73,EE$7&lt;=$K73),($D73*(1-$P73)/$N73),0))),IF(AND(EE$7&gt;=$J73,EE$7&lt;=$K73),(($D73-$O73)/$N73),0))))),(((IF(Data!$C$2&gt;0,(IF(OR(EE$5=Data!$F$2,EE$5=Data!$G$2,(IF(COUNTIF(Data!$A$2:$A$939,EE$7),EE$7=(VLOOKUP(EE$7,Data!$A$2:$A$852,1,FALSE)),0))),"H",IF(AND(EE$7&gt;=$J73,EE$7&lt;=$L73),($D73*$P73/$M73),0))),IF(AND(EE$7&gt;=$J73,EE$7&lt;=$L73),(($D73*$P73)/$M73),0))))))</f>
        <v>0</v>
      </c>
      <c r="EF74" s="37">
        <f>IF(EF$7&gt;$L73,(((IF(Data!$C$2&gt;0,(IF(OR(EF$5=Data!$F$2,EF$5=Data!$G$2,(IF(COUNTIF(Data!$A$2:$A$939,EF$7),EF$7=(VLOOKUP(EF$7,Data!$A$2:$A$852,1,FALSE)),0))),"H",IF(AND(EF$7&gt;=$J73,EF$7&lt;=$K73),($D73*(1-$P73)/$N73),0))),IF(AND(EF$7&gt;=$J73,EF$7&lt;=$K73),(($D73-$O73)/$N73),0))))),(((IF(Data!$C$2&gt;0,(IF(OR(EF$5=Data!$F$2,EF$5=Data!$G$2,(IF(COUNTIF(Data!$A$2:$A$939,EF$7),EF$7=(VLOOKUP(EF$7,Data!$A$2:$A$852,1,FALSE)),0))),"H",IF(AND(EF$7&gt;=$J73,EF$7&lt;=$L73),($D73*$P73/$M73),0))),IF(AND(EF$7&gt;=$J73,EF$7&lt;=$L73),(($D73*$P73)/$M73),0))))))</f>
        <v>0</v>
      </c>
      <c r="EG74" s="37" t="str">
        <f>IF(EG$7&gt;$L73,(((IF(Data!$C$2&gt;0,(IF(OR(EG$5=Data!$F$2,EG$5=Data!$G$2,(IF(COUNTIF(Data!$A$2:$A$939,EG$7),EG$7=(VLOOKUP(EG$7,Data!$A$2:$A$852,1,FALSE)),0))),"H",IF(AND(EG$7&gt;=$J73,EG$7&lt;=$K73),($D73*(1-$P73)/$N73),0))),IF(AND(EG$7&gt;=$J73,EG$7&lt;=$K73),(($D73-$O73)/$N73),0))))),(((IF(Data!$C$2&gt;0,(IF(OR(EG$5=Data!$F$2,EG$5=Data!$G$2,(IF(COUNTIF(Data!$A$2:$A$939,EG$7),EG$7=(VLOOKUP(EG$7,Data!$A$2:$A$852,1,FALSE)),0))),"H",IF(AND(EG$7&gt;=$J73,EG$7&lt;=$L73),($D73*$P73/$M73),0))),IF(AND(EG$7&gt;=$J73,EG$7&lt;=$L73),(($D73*$P73)/$M73),0))))))</f>
        <v>H</v>
      </c>
      <c r="EH74" s="37" t="str">
        <f>IF(EH$7&gt;$L73,(((IF(Data!$C$2&gt;0,(IF(OR(EH$5=Data!$F$2,EH$5=Data!$G$2,(IF(COUNTIF(Data!$A$2:$A$939,EH$7),EH$7=(VLOOKUP(EH$7,Data!$A$2:$A$852,1,FALSE)),0))),"H",IF(AND(EH$7&gt;=$J73,EH$7&lt;=$K73),($D73*(1-$P73)/$N73),0))),IF(AND(EH$7&gt;=$J73,EH$7&lt;=$K73),(($D73-$O73)/$N73),0))))),(((IF(Data!$C$2&gt;0,(IF(OR(EH$5=Data!$F$2,EH$5=Data!$G$2,(IF(COUNTIF(Data!$A$2:$A$939,EH$7),EH$7=(VLOOKUP(EH$7,Data!$A$2:$A$852,1,FALSE)),0))),"H",IF(AND(EH$7&gt;=$J73,EH$7&lt;=$L73),($D73*$P73/$M73),0))),IF(AND(EH$7&gt;=$J73,EH$7&lt;=$L73),(($D73*$P73)/$M73),0))))))</f>
        <v>H</v>
      </c>
      <c r="EI74" s="37">
        <f>IF(EI$7&gt;$L73,(((IF(Data!$C$2&gt;0,(IF(OR(EI$5=Data!$F$2,EI$5=Data!$G$2,(IF(COUNTIF(Data!$A$2:$A$939,EI$7),EI$7=(VLOOKUP(EI$7,Data!$A$2:$A$852,1,FALSE)),0))),"H",IF(AND(EI$7&gt;=$J73,EI$7&lt;=$K73),($D73*(1-$P73)/$N73),0))),IF(AND(EI$7&gt;=$J73,EI$7&lt;=$K73),(($D73-$O73)/$N73),0))))),(((IF(Data!$C$2&gt;0,(IF(OR(EI$5=Data!$F$2,EI$5=Data!$G$2,(IF(COUNTIF(Data!$A$2:$A$939,EI$7),EI$7=(VLOOKUP(EI$7,Data!$A$2:$A$852,1,FALSE)),0))),"H",IF(AND(EI$7&gt;=$J73,EI$7&lt;=$L73),($D73*$P73/$M73),0))),IF(AND(EI$7&gt;=$J73,EI$7&lt;=$L73),(($D73*$P73)/$M73),0))))))</f>
        <v>0</v>
      </c>
      <c r="EJ74" s="37">
        <f>IF(EJ$7&gt;$L73,(((IF(Data!$C$2&gt;0,(IF(OR(EJ$5=Data!$F$2,EJ$5=Data!$G$2,(IF(COUNTIF(Data!$A$2:$A$939,EJ$7),EJ$7=(VLOOKUP(EJ$7,Data!$A$2:$A$852,1,FALSE)),0))),"H",IF(AND(EJ$7&gt;=$J73,EJ$7&lt;=$K73),($D73*(1-$P73)/$N73),0))),IF(AND(EJ$7&gt;=$J73,EJ$7&lt;=$K73),(($D73-$O73)/$N73),0))))),(((IF(Data!$C$2&gt;0,(IF(OR(EJ$5=Data!$F$2,EJ$5=Data!$G$2,(IF(COUNTIF(Data!$A$2:$A$939,EJ$7),EJ$7=(VLOOKUP(EJ$7,Data!$A$2:$A$852,1,FALSE)),0))),"H",IF(AND(EJ$7&gt;=$J73,EJ$7&lt;=$L73),($D73*$P73/$M73),0))),IF(AND(EJ$7&gt;=$J73,EJ$7&lt;=$L73),(($D73*$P73)/$M73),0))))))</f>
        <v>0</v>
      </c>
      <c r="EK74" s="37">
        <f>IF(EK$7&gt;$L73,(((IF(Data!$C$2&gt;0,(IF(OR(EK$5=Data!$F$2,EK$5=Data!$G$2,(IF(COUNTIF(Data!$A$2:$A$939,EK$7),EK$7=(VLOOKUP(EK$7,Data!$A$2:$A$852,1,FALSE)),0))),"H",IF(AND(EK$7&gt;=$J73,EK$7&lt;=$K73),($D73*(1-$P73)/$N73),0))),IF(AND(EK$7&gt;=$J73,EK$7&lt;=$K73),(($D73-$O73)/$N73),0))))),(((IF(Data!$C$2&gt;0,(IF(OR(EK$5=Data!$F$2,EK$5=Data!$G$2,(IF(COUNTIF(Data!$A$2:$A$939,EK$7),EK$7=(VLOOKUP(EK$7,Data!$A$2:$A$852,1,FALSE)),0))),"H",IF(AND(EK$7&gt;=$J73,EK$7&lt;=$L73),($D73*$P73/$M73),0))),IF(AND(EK$7&gt;=$J73,EK$7&lt;=$L73),(($D73*$P73)/$M73),0))))))</f>
        <v>0</v>
      </c>
      <c r="EL74" s="37">
        <f>IF(EL$7&gt;$L73,(((IF(Data!$C$2&gt;0,(IF(OR(EL$5=Data!$F$2,EL$5=Data!$G$2,(IF(COUNTIF(Data!$A$2:$A$939,EL$7),EL$7=(VLOOKUP(EL$7,Data!$A$2:$A$852,1,FALSE)),0))),"H",IF(AND(EL$7&gt;=$J73,EL$7&lt;=$K73),($D73*(1-$P73)/$N73),0))),IF(AND(EL$7&gt;=$J73,EL$7&lt;=$K73),(($D73-$O73)/$N73),0))))),(((IF(Data!$C$2&gt;0,(IF(OR(EL$5=Data!$F$2,EL$5=Data!$G$2,(IF(COUNTIF(Data!$A$2:$A$939,EL$7),EL$7=(VLOOKUP(EL$7,Data!$A$2:$A$852,1,FALSE)),0))),"H",IF(AND(EL$7&gt;=$J73,EL$7&lt;=$L73),($D73*$P73/$M73),0))),IF(AND(EL$7&gt;=$J73,EL$7&lt;=$L73),(($D73*$P73)/$M73),0))))))</f>
        <v>0</v>
      </c>
      <c r="EM74" s="37">
        <f>IF(EM$7&gt;$L73,(((IF(Data!$C$2&gt;0,(IF(OR(EM$5=Data!$F$2,EM$5=Data!$G$2,(IF(COUNTIF(Data!$A$2:$A$939,EM$7),EM$7=(VLOOKUP(EM$7,Data!$A$2:$A$852,1,FALSE)),0))),"H",IF(AND(EM$7&gt;=$J73,EM$7&lt;=$K73),($D73*(1-$P73)/$N73),0))),IF(AND(EM$7&gt;=$J73,EM$7&lt;=$K73),(($D73-$O73)/$N73),0))))),(((IF(Data!$C$2&gt;0,(IF(OR(EM$5=Data!$F$2,EM$5=Data!$G$2,(IF(COUNTIF(Data!$A$2:$A$939,EM$7),EM$7=(VLOOKUP(EM$7,Data!$A$2:$A$852,1,FALSE)),0))),"H",IF(AND(EM$7&gt;=$J73,EM$7&lt;=$L73),($D73*$P73/$M73),0))),IF(AND(EM$7&gt;=$J73,EM$7&lt;=$L73),(($D73*$P73)/$M73),0))))))</f>
        <v>0</v>
      </c>
      <c r="EN74" s="37" t="str">
        <f>IF(EN$7&gt;$L73,(((IF(Data!$C$2&gt;0,(IF(OR(EN$5=Data!$F$2,EN$5=Data!$G$2,(IF(COUNTIF(Data!$A$2:$A$939,EN$7),EN$7=(VLOOKUP(EN$7,Data!$A$2:$A$852,1,FALSE)),0))),"H",IF(AND(EN$7&gt;=$J73,EN$7&lt;=$K73),($D73*(1-$P73)/$N73),0))),IF(AND(EN$7&gt;=$J73,EN$7&lt;=$K73),(($D73-$O73)/$N73),0))))),(((IF(Data!$C$2&gt;0,(IF(OR(EN$5=Data!$F$2,EN$5=Data!$G$2,(IF(COUNTIF(Data!$A$2:$A$939,EN$7),EN$7=(VLOOKUP(EN$7,Data!$A$2:$A$852,1,FALSE)),0))),"H",IF(AND(EN$7&gt;=$J73,EN$7&lt;=$L73),($D73*$P73/$M73),0))),IF(AND(EN$7&gt;=$J73,EN$7&lt;=$L73),(($D73*$P73)/$M73),0))))))</f>
        <v>H</v>
      </c>
      <c r="EO74" s="38" t="str">
        <f>IF(EO$7&gt;$L73,(((IF(Data!$C$2&gt;0,(IF(OR(EO$5=Data!$F$2,EO$5=Data!$G$2,(IF(COUNTIF(Data!$A$2:$A$939,EO$7),EO$7=(VLOOKUP(EO$7,Data!$A$2:$A$852,1,FALSE)),0))),"H",IF(AND(EO$7&gt;=$J73,EO$7&lt;=$K73),($D73*(1-$P73)/$N73),0))),IF(AND(EO$7&gt;=$J73,EO$7&lt;=$K73),(($D73-$O73)/$N73),0))))),(((IF(Data!$C$2&gt;0,(IF(OR(EO$5=Data!$F$2,EO$5=Data!$G$2,(IF(COUNTIF(Data!$A$2:$A$939,EO$7),EO$7=(VLOOKUP(EO$7,Data!$A$2:$A$852,1,FALSE)),0))),"H",IF(AND(EO$7&gt;=$J73,EO$7&lt;=$L73),($D73*$P73/$M73),0))),IF(AND(EO$7&gt;=$J73,EO$7&lt;=$L73),(($D73*$P73)/$M73),0))))))</f>
        <v>H</v>
      </c>
      <c r="EP74" s="8" t="s">
        <v>48</v>
      </c>
      <c r="EQ74" s="18">
        <f>SUM(T74:EO74)-D73</f>
        <v>0</v>
      </c>
    </row>
    <row r="75" spans="1:147" ht="30" customHeight="1" thickTop="1">
      <c r="A75" s="370"/>
      <c r="B75" s="368"/>
      <c r="C75" s="368"/>
      <c r="D75" s="346"/>
      <c r="E75" s="350"/>
      <c r="F75" s="350"/>
      <c r="G75" s="348">
        <f>IF(F75&gt;0,(IF(E75&gt;0,IF(Data!$C$2&gt;0,((NETWORKDAYS.INTL(E75,F75,Data!$C$2,Data!$A$2:$A$1242))),((F75-E75)+1)),0)),0)</f>
        <v>0</v>
      </c>
      <c r="H75" s="346">
        <f>I75*D75</f>
        <v>0</v>
      </c>
      <c r="I75" s="362">
        <f>IF(G75&gt;0,((IF(AND(E75&lt;=$EJ$3,F75&gt;=$EJ$3),(IF(Data!$C$2&gt;0,NETWORKDAYS.INTL(E75,$EJ$3,Data!$C$2,Data!$A$2:$A$1231),$EJ$3-E75)),IF(F75&lt;=$EJ$3,G75,0)))/G75),0)</f>
        <v>0</v>
      </c>
      <c r="J75" s="350"/>
      <c r="K75" s="350">
        <f>IF(AND(P75&lt;1,P75&gt;0,J75&gt;0),ROUND((((1-P75)*(F75-E75)+$EJ$3)),0),0)</f>
        <v>0</v>
      </c>
      <c r="L75" s="350">
        <f>IF(K75&gt;=$EJ$3,$EJ$3,K75)</f>
        <v>0</v>
      </c>
      <c r="M75" s="348">
        <f>IF(L75&gt;0,(IF(J75&gt;0,IF(Data!$C$2&gt;0,((NETWORKDAYS.INTL(J75,L75,Data!$C$2,Data!$A$2:$A$1242))),((L75-J75)+1)),0)),0)</f>
        <v>0</v>
      </c>
      <c r="N75" s="348">
        <f>IF(P75=1,0,IF(L75&gt;0,(IF(J75&gt;0,IF(Data!$C$2&gt;0,(((NETWORKDAYS.INTL($EJ$3,K75,Data!$C$2,Data!$A$2:$A$1242)))-1),((-$EJ$3+K75))),0)),0))</f>
        <v>0</v>
      </c>
      <c r="O75" s="346">
        <f>P75*D75</f>
        <v>0</v>
      </c>
      <c r="P75" s="362"/>
      <c r="Q75" s="344">
        <f>IF(K75&gt;0,F75-K75,0)</f>
        <v>0</v>
      </c>
      <c r="R75" s="346">
        <f>IF(K75&gt;0,O75-H75,0)</f>
        <v>0</v>
      </c>
      <c r="S75" s="341">
        <f>IF(P75&gt;0,P75-I75,0)</f>
        <v>0</v>
      </c>
      <c r="T75" s="33">
        <f>IF(Data!$C$2&gt;0,(IF(OR(T$5=Data!$F$2,T$5=Data!$G$2,(IF(COUNTIF(Data!$A$2:$A$939,T$7),T$7=(VLOOKUP(T$7,Data!$A$2:$A$852,1,FALSE)),0))),"H",IF(AND(T$7&gt;=$E75,T$7&lt;=$F75),($D75/$G75),0))),IF(AND(T$7&gt;=$E75,T$7&lt;=$F75),($D75/$G75),0))</f>
        <v>0</v>
      </c>
      <c r="U75" s="34">
        <f>IF(Data!$C$2&gt;0,(IF(OR(U$5=Data!$F$2,U$5=Data!$G$2,(IF(COUNTIF(Data!$A$2:$A$939,U$7),U$7=(VLOOKUP(U$7,Data!$A$2:$A$852,1,FALSE)),0))),"H",IF(AND(U$7&gt;=$E75,U$7&lt;=$F75),($D75/$G75),0))),IF(AND(U$7&gt;=$E75,U$7&lt;=$F75),($D75/$G75),0))</f>
        <v>0</v>
      </c>
      <c r="V75" s="34">
        <f>IF(Data!$C$2&gt;0,(IF(OR(V$5=Data!$F$2,V$5=Data!$G$2,(IF(COUNTIF(Data!$A$2:$A$939,V$7),V$7=(VLOOKUP(V$7,Data!$A$2:$A$852,1,FALSE)),0))),"H",IF(AND(V$7&gt;=$E75,V$7&lt;=$F75),($D75/$G75),0))),IF(AND(V$7&gt;=$E75,V$7&lt;=$F75),($D75/$G75),0))</f>
        <v>0</v>
      </c>
      <c r="W75" s="34">
        <f>IF(Data!$C$2&gt;0,(IF(OR(W$5=Data!$F$2,W$5=Data!$G$2,(IF(COUNTIF(Data!$A$2:$A$939,W$7),W$7=(VLOOKUP(W$7,Data!$A$2:$A$852,1,FALSE)),0))),"H",IF(AND(W$7&gt;=$E75,W$7&lt;=$F75),($D75/$G75),0))),IF(AND(W$7&gt;=$E75,W$7&lt;=$F75),($D75/$G75),0))</f>
        <v>0</v>
      </c>
      <c r="X75" s="34">
        <f>IF(Data!$C$2&gt;0,(IF(OR(X$5=Data!$F$2,X$5=Data!$G$2,(IF(COUNTIF(Data!$A$2:$A$939,X$7),X$7=(VLOOKUP(X$7,Data!$A$2:$A$852,1,FALSE)),0))),"H",IF(AND(X$7&gt;=$E75,X$7&lt;=$F75),($D75/$G75),0))),IF(AND(X$7&gt;=$E75,X$7&lt;=$F75),($D75/$G75),0))</f>
        <v>0</v>
      </c>
      <c r="Y75" s="34" t="str">
        <f>IF(Data!$C$2&gt;0,(IF(OR(Y$5=Data!$F$2,Y$5=Data!$G$2,(IF(COUNTIF(Data!$A$2:$A$939,Y$7),Y$7=(VLOOKUP(Y$7,Data!$A$2:$A$852,1,FALSE)),0))),"H",IF(AND(Y$7&gt;=$E75,Y$7&lt;=$F75),($D75/$G75),0))),IF(AND(Y$7&gt;=$E75,Y$7&lt;=$F75),($D75/$G75),0))</f>
        <v>H</v>
      </c>
      <c r="Z75" s="34" t="str">
        <f>IF(Data!$C$2&gt;0,(IF(OR(Z$5=Data!$F$2,Z$5=Data!$G$2,(IF(COUNTIF(Data!$A$2:$A$939,Z$7),Z$7=(VLOOKUP(Z$7,Data!$A$2:$A$852,1,FALSE)),0))),"H",IF(AND(Z$7&gt;=$E75,Z$7&lt;=$F75),($D75/$G75),0))),IF(AND(Z$7&gt;=$E75,Z$7&lt;=$F75),($D75/$G75),0))</f>
        <v>H</v>
      </c>
      <c r="AA75" s="34">
        <f>IF(Data!$C$2&gt;0,(IF(OR(AA$5=Data!$F$2,AA$5=Data!$G$2,(IF(COUNTIF(Data!$A$2:$A$939,AA$7),AA$7=(VLOOKUP(AA$7,Data!$A$2:$A$852,1,FALSE)),0))),"H",IF(AND(AA$7&gt;=$E75,AA$7&lt;=$F75),($D75/$G75),0))),IF(AND(AA$7&gt;=$E75,AA$7&lt;=$F75),($D75/$G75),0))</f>
        <v>0</v>
      </c>
      <c r="AB75" s="34">
        <f>IF(Data!$C$2&gt;0,(IF(OR(AB$5=Data!$F$2,AB$5=Data!$G$2,(IF(COUNTIF(Data!$A$2:$A$939,AB$7),AB$7=(VLOOKUP(AB$7,Data!$A$2:$A$852,1,FALSE)),0))),"H",IF(AND(AB$7&gt;=$E75,AB$7&lt;=$F75),($D75/$G75),0))),IF(AND(AB$7&gt;=$E75,AB$7&lt;=$F75),($D75/$G75),0))</f>
        <v>0</v>
      </c>
      <c r="AC75" s="34">
        <f>IF(Data!$C$2&gt;0,(IF(OR(AC$5=Data!$F$2,AC$5=Data!$G$2,(IF(COUNTIF(Data!$A$2:$A$939,AC$7),AC$7=(VLOOKUP(AC$7,Data!$A$2:$A$852,1,FALSE)),0))),"H",IF(AND(AC$7&gt;=$E75,AC$7&lt;=$F75),($D75/$G75),0))),IF(AND(AC$7&gt;=$E75,AC$7&lt;=$F75),($D75/$G75),0))</f>
        <v>0</v>
      </c>
      <c r="AD75" s="34">
        <f>IF(Data!$C$2&gt;0,(IF(OR(AD$5=Data!$F$2,AD$5=Data!$G$2,(IF(COUNTIF(Data!$A$2:$A$939,AD$7),AD$7=(VLOOKUP(AD$7,Data!$A$2:$A$852,1,FALSE)),0))),"H",IF(AND(AD$7&gt;=$E75,AD$7&lt;=$F75),($D75/$G75),0))),IF(AND(AD$7&gt;=$E75,AD$7&lt;=$F75),($D75/$G75),0))</f>
        <v>0</v>
      </c>
      <c r="AE75" s="34">
        <f>IF(Data!$C$2&gt;0,(IF(OR(AE$5=Data!$F$2,AE$5=Data!$G$2,(IF(COUNTIF(Data!$A$2:$A$939,AE$7),AE$7=(VLOOKUP(AE$7,Data!$A$2:$A$852,1,FALSE)),0))),"H",IF(AND(AE$7&gt;=$E75,AE$7&lt;=$F75),($D75/$G75),0))),IF(AND(AE$7&gt;=$E75,AE$7&lt;=$F75),($D75/$G75),0))</f>
        <v>0</v>
      </c>
      <c r="AF75" s="34" t="str">
        <f>IF(Data!$C$2&gt;0,(IF(OR(AF$5=Data!$F$2,AF$5=Data!$G$2,(IF(COUNTIF(Data!$A$2:$A$939,AF$7),AF$7=(VLOOKUP(AF$7,Data!$A$2:$A$852,1,FALSE)),0))),"H",IF(AND(AF$7&gt;=$E75,AF$7&lt;=$F75),($D75/$G75),0))),IF(AND(AF$7&gt;=$E75,AF$7&lt;=$F75),($D75/$G75),0))</f>
        <v>H</v>
      </c>
      <c r="AG75" s="34" t="str">
        <f>IF(Data!$C$2&gt;0,(IF(OR(AG$5=Data!$F$2,AG$5=Data!$G$2,(IF(COUNTIF(Data!$A$2:$A$939,AG$7),AG$7=(VLOOKUP(AG$7,Data!$A$2:$A$852,1,FALSE)),0))),"H",IF(AND(AG$7&gt;=$E75,AG$7&lt;=$F75),($D75/$G75),0))),IF(AND(AG$7&gt;=$E75,AG$7&lt;=$F75),($D75/$G75),0))</f>
        <v>H</v>
      </c>
      <c r="AH75" s="34">
        <f>IF(Data!$C$2&gt;0,(IF(OR(AH$5=Data!$F$2,AH$5=Data!$G$2,(IF(COUNTIF(Data!$A$2:$A$939,AH$7),AH$7=(VLOOKUP(AH$7,Data!$A$2:$A$852,1,FALSE)),0))),"H",IF(AND(AH$7&gt;=$E75,AH$7&lt;=$F75),($D75/$G75),0))),IF(AND(AH$7&gt;=$E75,AH$7&lt;=$F75),($D75/$G75),0))</f>
        <v>0</v>
      </c>
      <c r="AI75" s="34">
        <f>IF(Data!$C$2&gt;0,(IF(OR(AI$5=Data!$F$2,AI$5=Data!$G$2,(IF(COUNTIF(Data!$A$2:$A$939,AI$7),AI$7=(VLOOKUP(AI$7,Data!$A$2:$A$852,1,FALSE)),0))),"H",IF(AND(AI$7&gt;=$E75,AI$7&lt;=$F75),($D75/$G75),0))),IF(AND(AI$7&gt;=$E75,AI$7&lt;=$F75),($D75/$G75),0))</f>
        <v>0</v>
      </c>
      <c r="AJ75" s="34">
        <f>IF(Data!$C$2&gt;0,(IF(OR(AJ$5=Data!$F$2,AJ$5=Data!$G$2,(IF(COUNTIF(Data!$A$2:$A$939,AJ$7),AJ$7=(VLOOKUP(AJ$7,Data!$A$2:$A$852,1,FALSE)),0))),"H",IF(AND(AJ$7&gt;=$E75,AJ$7&lt;=$F75),($D75/$G75),0))),IF(AND(AJ$7&gt;=$E75,AJ$7&lt;=$F75),($D75/$G75),0))</f>
        <v>0</v>
      </c>
      <c r="AK75" s="34">
        <f>IF(Data!$C$2&gt;0,(IF(OR(AK$5=Data!$F$2,AK$5=Data!$G$2,(IF(COUNTIF(Data!$A$2:$A$939,AK$7),AK$7=(VLOOKUP(AK$7,Data!$A$2:$A$852,1,FALSE)),0))),"H",IF(AND(AK$7&gt;=$E75,AK$7&lt;=$F75),($D75/$G75),0))),IF(AND(AK$7&gt;=$E75,AK$7&lt;=$F75),($D75/$G75),0))</f>
        <v>0</v>
      </c>
      <c r="AL75" s="34">
        <f>IF(Data!$C$2&gt;0,(IF(OR(AL$5=Data!$F$2,AL$5=Data!$G$2,(IF(COUNTIF(Data!$A$2:$A$939,AL$7),AL$7=(VLOOKUP(AL$7,Data!$A$2:$A$852,1,FALSE)),0))),"H",IF(AND(AL$7&gt;=$E75,AL$7&lt;=$F75),($D75/$G75),0))),IF(AND(AL$7&gt;=$E75,AL$7&lt;=$F75),($D75/$G75),0))</f>
        <v>0</v>
      </c>
      <c r="AM75" s="34" t="str">
        <f>IF(Data!$C$2&gt;0,(IF(OR(AM$5=Data!$F$2,AM$5=Data!$G$2,(IF(COUNTIF(Data!$A$2:$A$939,AM$7),AM$7=(VLOOKUP(AM$7,Data!$A$2:$A$852,1,FALSE)),0))),"H",IF(AND(AM$7&gt;=$E75,AM$7&lt;=$F75),($D75/$G75),0))),IF(AND(AM$7&gt;=$E75,AM$7&lt;=$F75),($D75/$G75),0))</f>
        <v>H</v>
      </c>
      <c r="AN75" s="34" t="str">
        <f>IF(Data!$C$2&gt;0,(IF(OR(AN$5=Data!$F$2,AN$5=Data!$G$2,(IF(COUNTIF(Data!$A$2:$A$939,AN$7),AN$7=(VLOOKUP(AN$7,Data!$A$2:$A$852,1,FALSE)),0))),"H",IF(AND(AN$7&gt;=$E75,AN$7&lt;=$F75),($D75/$G75),0))),IF(AND(AN$7&gt;=$E75,AN$7&lt;=$F75),($D75/$G75),0))</f>
        <v>H</v>
      </c>
      <c r="AO75" s="34">
        <f>IF(Data!$C$2&gt;0,(IF(OR(AO$5=Data!$F$2,AO$5=Data!$G$2,(IF(COUNTIF(Data!$A$2:$A$939,AO$7),AO$7=(VLOOKUP(AO$7,Data!$A$2:$A$852,1,FALSE)),0))),"H",IF(AND(AO$7&gt;=$E75,AO$7&lt;=$F75),($D75/$G75),0))),IF(AND(AO$7&gt;=$E75,AO$7&lt;=$F75),($D75/$G75),0))</f>
        <v>0</v>
      </c>
      <c r="AP75" s="34">
        <f>IF(Data!$C$2&gt;0,(IF(OR(AP$5=Data!$F$2,AP$5=Data!$G$2,(IF(COUNTIF(Data!$A$2:$A$939,AP$7),AP$7=(VLOOKUP(AP$7,Data!$A$2:$A$852,1,FALSE)),0))),"H",IF(AND(AP$7&gt;=$E75,AP$7&lt;=$F75),($D75/$G75),0))),IF(AND(AP$7&gt;=$E75,AP$7&lt;=$F75),($D75/$G75),0))</f>
        <v>0</v>
      </c>
      <c r="AQ75" s="34">
        <f>IF(Data!$C$2&gt;0,(IF(OR(AQ$5=Data!$F$2,AQ$5=Data!$G$2,(IF(COUNTIF(Data!$A$2:$A$939,AQ$7),AQ$7=(VLOOKUP(AQ$7,Data!$A$2:$A$852,1,FALSE)),0))),"H",IF(AND(AQ$7&gt;=$E75,AQ$7&lt;=$F75),($D75/$G75),0))),IF(AND(AQ$7&gt;=$E75,AQ$7&lt;=$F75),($D75/$G75),0))</f>
        <v>0</v>
      </c>
      <c r="AR75" s="34">
        <f>IF(Data!$C$2&gt;0,(IF(OR(AR$5=Data!$F$2,AR$5=Data!$G$2,(IF(COUNTIF(Data!$A$2:$A$939,AR$7),AR$7=(VLOOKUP(AR$7,Data!$A$2:$A$852,1,FALSE)),0))),"H",IF(AND(AR$7&gt;=$E75,AR$7&lt;=$F75),($D75/$G75),0))),IF(AND(AR$7&gt;=$E75,AR$7&lt;=$F75),($D75/$G75),0))</f>
        <v>0</v>
      </c>
      <c r="AS75" s="34">
        <f>IF(Data!$C$2&gt;0,(IF(OR(AS$5=Data!$F$2,AS$5=Data!$G$2,(IF(COUNTIF(Data!$A$2:$A$939,AS$7),AS$7=(VLOOKUP(AS$7,Data!$A$2:$A$852,1,FALSE)),0))),"H",IF(AND(AS$7&gt;=$E75,AS$7&lt;=$F75),($D75/$G75),0))),IF(AND(AS$7&gt;=$E75,AS$7&lt;=$F75),($D75/$G75),0))</f>
        <v>0</v>
      </c>
      <c r="AT75" s="34" t="str">
        <f>IF(Data!$C$2&gt;0,(IF(OR(AT$5=Data!$F$2,AT$5=Data!$G$2,(IF(COUNTIF(Data!$A$2:$A$939,AT$7),AT$7=(VLOOKUP(AT$7,Data!$A$2:$A$852,1,FALSE)),0))),"H",IF(AND(AT$7&gt;=$E75,AT$7&lt;=$F75),($D75/$G75),0))),IF(AND(AT$7&gt;=$E75,AT$7&lt;=$F75),($D75/$G75),0))</f>
        <v>H</v>
      </c>
      <c r="AU75" s="34" t="str">
        <f>IF(Data!$C$2&gt;0,(IF(OR(AU$5=Data!$F$2,AU$5=Data!$G$2,(IF(COUNTIF(Data!$A$2:$A$939,AU$7),AU$7=(VLOOKUP(AU$7,Data!$A$2:$A$852,1,FALSE)),0))),"H",IF(AND(AU$7&gt;=$E75,AU$7&lt;=$F75),($D75/$G75),0))),IF(AND(AU$7&gt;=$E75,AU$7&lt;=$F75),($D75/$G75),0))</f>
        <v>H</v>
      </c>
      <c r="AV75" s="34">
        <f>IF(Data!$C$2&gt;0,(IF(OR(AV$5=Data!$F$2,AV$5=Data!$G$2,(IF(COUNTIF(Data!$A$2:$A$939,AV$7),AV$7=(VLOOKUP(AV$7,Data!$A$2:$A$852,1,FALSE)),0))),"H",IF(AND(AV$7&gt;=$E75,AV$7&lt;=$F75),($D75/$G75),0))),IF(AND(AV$7&gt;=$E75,AV$7&lt;=$F75),($D75/$G75),0))</f>
        <v>0</v>
      </c>
      <c r="AW75" s="34">
        <f>IF(Data!$C$2&gt;0,(IF(OR(AW$5=Data!$F$2,AW$5=Data!$G$2,(IF(COUNTIF(Data!$A$2:$A$939,AW$7),AW$7=(VLOOKUP(AW$7,Data!$A$2:$A$852,1,FALSE)),0))),"H",IF(AND(AW$7&gt;=$E75,AW$7&lt;=$F75),($D75/$G75),0))),IF(AND(AW$7&gt;=$E75,AW$7&lt;=$F75),($D75/$G75),0))</f>
        <v>0</v>
      </c>
      <c r="AX75" s="34">
        <f>IF(Data!$C$2&gt;0,(IF(OR(AX$5=Data!$F$2,AX$5=Data!$G$2,(IF(COUNTIF(Data!$A$2:$A$939,AX$7),AX$7=(VLOOKUP(AX$7,Data!$A$2:$A$852,1,FALSE)),0))),"H",IF(AND(AX$7&gt;=$E75,AX$7&lt;=$F75),($D75/$G75),0))),IF(AND(AX$7&gt;=$E75,AX$7&lt;=$F75),($D75/$G75),0))</f>
        <v>0</v>
      </c>
      <c r="AY75" s="34">
        <f>IF(Data!$C$2&gt;0,(IF(OR(AY$5=Data!$F$2,AY$5=Data!$G$2,(IF(COUNTIF(Data!$A$2:$A$939,AY$7),AY$7=(VLOOKUP(AY$7,Data!$A$2:$A$852,1,FALSE)),0))),"H",IF(AND(AY$7&gt;=$E75,AY$7&lt;=$F75),($D75/$G75),0))),IF(AND(AY$7&gt;=$E75,AY$7&lt;=$F75),($D75/$G75),0))</f>
        <v>0</v>
      </c>
      <c r="AZ75" s="34">
        <f>IF(Data!$C$2&gt;0,(IF(OR(AZ$5=Data!$F$2,AZ$5=Data!$G$2,(IF(COUNTIF(Data!$A$2:$A$939,AZ$7),AZ$7=(VLOOKUP(AZ$7,Data!$A$2:$A$852,1,FALSE)),0))),"H",IF(AND(AZ$7&gt;=$E75,AZ$7&lt;=$F75),($D75/$G75),0))),IF(AND(AZ$7&gt;=$E75,AZ$7&lt;=$F75),($D75/$G75),0))</f>
        <v>0</v>
      </c>
      <c r="BA75" s="34" t="str">
        <f>IF(Data!$C$2&gt;0,(IF(OR(BA$5=Data!$F$2,BA$5=Data!$G$2,(IF(COUNTIF(Data!$A$2:$A$939,BA$7),BA$7=(VLOOKUP(BA$7,Data!$A$2:$A$852,1,FALSE)),0))),"H",IF(AND(BA$7&gt;=$E75,BA$7&lt;=$F75),($D75/$G75),0))),IF(AND(BA$7&gt;=$E75,BA$7&lt;=$F75),($D75/$G75),0))</f>
        <v>H</v>
      </c>
      <c r="BB75" s="34" t="str">
        <f>IF(Data!$C$2&gt;0,(IF(OR(BB$5=Data!$F$2,BB$5=Data!$G$2,(IF(COUNTIF(Data!$A$2:$A$939,BB$7),BB$7=(VLOOKUP(BB$7,Data!$A$2:$A$852,1,FALSE)),0))),"H",IF(AND(BB$7&gt;=$E75,BB$7&lt;=$F75),($D75/$G75),0))),IF(AND(BB$7&gt;=$E75,BB$7&lt;=$F75),($D75/$G75),0))</f>
        <v>H</v>
      </c>
      <c r="BC75" s="34">
        <f>IF(Data!$C$2&gt;0,(IF(OR(BC$5=Data!$F$2,BC$5=Data!$G$2,(IF(COUNTIF(Data!$A$2:$A$939,BC$7),BC$7=(VLOOKUP(BC$7,Data!$A$2:$A$852,1,FALSE)),0))),"H",IF(AND(BC$7&gt;=$E75,BC$7&lt;=$F75),($D75/$G75),0))),IF(AND(BC$7&gt;=$E75,BC$7&lt;=$F75),($D75/$G75),0))</f>
        <v>0</v>
      </c>
      <c r="BD75" s="34">
        <f>IF(Data!$C$2&gt;0,(IF(OR(BD$5=Data!$F$2,BD$5=Data!$G$2,(IF(COUNTIF(Data!$A$2:$A$939,BD$7),BD$7=(VLOOKUP(BD$7,Data!$A$2:$A$852,1,FALSE)),0))),"H",IF(AND(BD$7&gt;=$E75,BD$7&lt;=$F75),($D75/$G75),0))),IF(AND(BD$7&gt;=$E75,BD$7&lt;=$F75),($D75/$G75),0))</f>
        <v>0</v>
      </c>
      <c r="BE75" s="34">
        <f>IF(Data!$C$2&gt;0,(IF(OR(BE$5=Data!$F$2,BE$5=Data!$G$2,(IF(COUNTIF(Data!$A$2:$A$939,BE$7),BE$7=(VLOOKUP(BE$7,Data!$A$2:$A$852,1,FALSE)),0))),"H",IF(AND(BE$7&gt;=$E75,BE$7&lt;=$F75),($D75/$G75),0))),IF(AND(BE$7&gt;=$E75,BE$7&lt;=$F75),($D75/$G75),0))</f>
        <v>0</v>
      </c>
      <c r="BF75" s="34">
        <f>IF(Data!$C$2&gt;0,(IF(OR(BF$5=Data!$F$2,BF$5=Data!$G$2,(IF(COUNTIF(Data!$A$2:$A$939,BF$7),BF$7=(VLOOKUP(BF$7,Data!$A$2:$A$852,1,FALSE)),0))),"H",IF(AND(BF$7&gt;=$E75,BF$7&lt;=$F75),($D75/$G75),0))),IF(AND(BF$7&gt;=$E75,BF$7&lt;=$F75),($D75/$G75),0))</f>
        <v>0</v>
      </c>
      <c r="BG75" s="34">
        <f>IF(Data!$C$2&gt;0,(IF(OR(BG$5=Data!$F$2,BG$5=Data!$G$2,(IF(COUNTIF(Data!$A$2:$A$939,BG$7),BG$7=(VLOOKUP(BG$7,Data!$A$2:$A$852,1,FALSE)),0))),"H",IF(AND(BG$7&gt;=$E75,BG$7&lt;=$F75),($D75/$G75),0))),IF(AND(BG$7&gt;=$E75,BG$7&lt;=$F75),($D75/$G75),0))</f>
        <v>0</v>
      </c>
      <c r="BH75" s="34" t="str">
        <f>IF(Data!$C$2&gt;0,(IF(OR(BH$5=Data!$F$2,BH$5=Data!$G$2,(IF(COUNTIF(Data!$A$2:$A$939,BH$7),BH$7=(VLOOKUP(BH$7,Data!$A$2:$A$852,1,FALSE)),0))),"H",IF(AND(BH$7&gt;=$E75,BH$7&lt;=$F75),($D75/$G75),0))),IF(AND(BH$7&gt;=$E75,BH$7&lt;=$F75),($D75/$G75),0))</f>
        <v>H</v>
      </c>
      <c r="BI75" s="34" t="str">
        <f>IF(Data!$C$2&gt;0,(IF(OR(BI$5=Data!$F$2,BI$5=Data!$G$2,(IF(COUNTIF(Data!$A$2:$A$939,BI$7),BI$7=(VLOOKUP(BI$7,Data!$A$2:$A$852,1,FALSE)),0))),"H",IF(AND(BI$7&gt;=$E75,BI$7&lt;=$F75),($D75/$G75),0))),IF(AND(BI$7&gt;=$E75,BI$7&lt;=$F75),($D75/$G75),0))</f>
        <v>H</v>
      </c>
      <c r="BJ75" s="34">
        <f>IF(Data!$C$2&gt;0,(IF(OR(BJ$5=Data!$F$2,BJ$5=Data!$G$2,(IF(COUNTIF(Data!$A$2:$A$939,BJ$7),BJ$7=(VLOOKUP(BJ$7,Data!$A$2:$A$852,1,FALSE)),0))),"H",IF(AND(BJ$7&gt;=$E75,BJ$7&lt;=$F75),($D75/$G75),0))),IF(AND(BJ$7&gt;=$E75,BJ$7&lt;=$F75),($D75/$G75),0))</f>
        <v>0</v>
      </c>
      <c r="BK75" s="34">
        <f>IF(Data!$C$2&gt;0,(IF(OR(BK$5=Data!$F$2,BK$5=Data!$G$2,(IF(COUNTIF(Data!$A$2:$A$939,BK$7),BK$7=(VLOOKUP(BK$7,Data!$A$2:$A$852,1,FALSE)),0))),"H",IF(AND(BK$7&gt;=$E75,BK$7&lt;=$F75),($D75/$G75),0))),IF(AND(BK$7&gt;=$E75,BK$7&lt;=$F75),($D75/$G75),0))</f>
        <v>0</v>
      </c>
      <c r="BL75" s="34">
        <f>IF(Data!$C$2&gt;0,(IF(OR(BL$5=Data!$F$2,BL$5=Data!$G$2,(IF(COUNTIF(Data!$A$2:$A$939,BL$7),BL$7=(VLOOKUP(BL$7,Data!$A$2:$A$852,1,FALSE)),0))),"H",IF(AND(BL$7&gt;=$E75,BL$7&lt;=$F75),($D75/$G75),0))),IF(AND(BL$7&gt;=$E75,BL$7&lt;=$F75),($D75/$G75),0))</f>
        <v>0</v>
      </c>
      <c r="BM75" s="34">
        <f>IF(Data!$C$2&gt;0,(IF(OR(BM$5=Data!$F$2,BM$5=Data!$G$2,(IF(COUNTIF(Data!$A$2:$A$939,BM$7),BM$7=(VLOOKUP(BM$7,Data!$A$2:$A$852,1,FALSE)),0))),"H",IF(AND(BM$7&gt;=$E75,BM$7&lt;=$F75),($D75/$G75),0))),IF(AND(BM$7&gt;=$E75,BM$7&lt;=$F75),($D75/$G75),0))</f>
        <v>0</v>
      </c>
      <c r="BN75" s="34">
        <f>IF(Data!$C$2&gt;0,(IF(OR(BN$5=Data!$F$2,BN$5=Data!$G$2,(IF(COUNTIF(Data!$A$2:$A$939,BN$7),BN$7=(VLOOKUP(BN$7,Data!$A$2:$A$852,1,FALSE)),0))),"H",IF(AND(BN$7&gt;=$E75,BN$7&lt;=$F75),($D75/$G75),0))),IF(AND(BN$7&gt;=$E75,BN$7&lt;=$F75),($D75/$G75),0))</f>
        <v>0</v>
      </c>
      <c r="BO75" s="34" t="str">
        <f>IF(Data!$C$2&gt;0,(IF(OR(BO$5=Data!$F$2,BO$5=Data!$G$2,(IF(COUNTIF(Data!$A$2:$A$939,BO$7),BO$7=(VLOOKUP(BO$7,Data!$A$2:$A$852,1,FALSE)),0))),"H",IF(AND(BO$7&gt;=$E75,BO$7&lt;=$F75),($D75/$G75),0))),IF(AND(BO$7&gt;=$E75,BO$7&lt;=$F75),($D75/$G75),0))</f>
        <v>H</v>
      </c>
      <c r="BP75" s="34" t="str">
        <f>IF(Data!$C$2&gt;0,(IF(OR(BP$5=Data!$F$2,BP$5=Data!$G$2,(IF(COUNTIF(Data!$A$2:$A$939,BP$7),BP$7=(VLOOKUP(BP$7,Data!$A$2:$A$852,1,FALSE)),0))),"H",IF(AND(BP$7&gt;=$E75,BP$7&lt;=$F75),($D75/$G75),0))),IF(AND(BP$7&gt;=$E75,BP$7&lt;=$F75),($D75/$G75),0))</f>
        <v>H</v>
      </c>
      <c r="BQ75" s="34">
        <f>IF(Data!$C$2&gt;0,(IF(OR(BQ$5=Data!$F$2,BQ$5=Data!$G$2,(IF(COUNTIF(Data!$A$2:$A$939,BQ$7),BQ$7=(VLOOKUP(BQ$7,Data!$A$2:$A$852,1,FALSE)),0))),"H",IF(AND(BQ$7&gt;=$E75,BQ$7&lt;=$F75),($D75/$G75),0))),IF(AND(BQ$7&gt;=$E75,BQ$7&lt;=$F75),($D75/$G75),0))</f>
        <v>0</v>
      </c>
      <c r="BR75" s="34">
        <f>IF(Data!$C$2&gt;0,(IF(OR(BR$5=Data!$F$2,BR$5=Data!$G$2,(IF(COUNTIF(Data!$A$2:$A$939,BR$7),BR$7=(VLOOKUP(BR$7,Data!$A$2:$A$852,1,FALSE)),0))),"H",IF(AND(BR$7&gt;=$E75,BR$7&lt;=$F75),($D75/$G75),0))),IF(AND(BR$7&gt;=$E75,BR$7&lt;=$F75),($D75/$G75),0))</f>
        <v>0</v>
      </c>
      <c r="BS75" s="34">
        <f>IF(Data!$C$2&gt;0,(IF(OR(BS$5=Data!$F$2,BS$5=Data!$G$2,(IF(COUNTIF(Data!$A$2:$A$939,BS$7),BS$7=(VLOOKUP(BS$7,Data!$A$2:$A$852,1,FALSE)),0))),"H",IF(AND(BS$7&gt;=$E75,BS$7&lt;=$F75),($D75/$G75),0))),IF(AND(BS$7&gt;=$E75,BS$7&lt;=$F75),($D75/$G75),0))</f>
        <v>0</v>
      </c>
      <c r="BT75" s="34">
        <f>IF(Data!$C$2&gt;0,(IF(OR(BT$5=Data!$F$2,BT$5=Data!$G$2,(IF(COUNTIF(Data!$A$2:$A$939,BT$7),BT$7=(VLOOKUP(BT$7,Data!$A$2:$A$852,1,FALSE)),0))),"H",IF(AND(BT$7&gt;=$E75,BT$7&lt;=$F75),($D75/$G75),0))),IF(AND(BT$7&gt;=$E75,BT$7&lt;=$F75),($D75/$G75),0))</f>
        <v>0</v>
      </c>
      <c r="BU75" s="34">
        <f>IF(Data!$C$2&gt;0,(IF(OR(BU$5=Data!$F$2,BU$5=Data!$G$2,(IF(COUNTIF(Data!$A$2:$A$939,BU$7),BU$7=(VLOOKUP(BU$7,Data!$A$2:$A$852,1,FALSE)),0))),"H",IF(AND(BU$7&gt;=$E75,BU$7&lt;=$F75),($D75/$G75),0))),IF(AND(BU$7&gt;=$E75,BU$7&lt;=$F75),($D75/$G75),0))</f>
        <v>0</v>
      </c>
      <c r="BV75" s="34" t="str">
        <f>IF(Data!$C$2&gt;0,(IF(OR(BV$5=Data!$F$2,BV$5=Data!$G$2,(IF(COUNTIF(Data!$A$2:$A$939,BV$7),BV$7=(VLOOKUP(BV$7,Data!$A$2:$A$852,1,FALSE)),0))),"H",IF(AND(BV$7&gt;=$E75,BV$7&lt;=$F75),($D75/$G75),0))),IF(AND(BV$7&gt;=$E75,BV$7&lt;=$F75),($D75/$G75),0))</f>
        <v>H</v>
      </c>
      <c r="BW75" s="34" t="str">
        <f>IF(Data!$C$2&gt;0,(IF(OR(BW$5=Data!$F$2,BW$5=Data!$G$2,(IF(COUNTIF(Data!$A$2:$A$939,BW$7),BW$7=(VLOOKUP(BW$7,Data!$A$2:$A$852,1,FALSE)),0))),"H",IF(AND(BW$7&gt;=$E75,BW$7&lt;=$F75),($D75/$G75),0))),IF(AND(BW$7&gt;=$E75,BW$7&lt;=$F75),($D75/$G75),0))</f>
        <v>H</v>
      </c>
      <c r="BX75" s="34">
        <f>IF(Data!$C$2&gt;0,(IF(OR(BX$5=Data!$F$2,BX$5=Data!$G$2,(IF(COUNTIF(Data!$A$2:$A$939,BX$7),BX$7=(VLOOKUP(BX$7,Data!$A$2:$A$852,1,FALSE)),0))),"H",IF(AND(BX$7&gt;=$E75,BX$7&lt;=$F75),($D75/$G75),0))),IF(AND(BX$7&gt;=$E75,BX$7&lt;=$F75),($D75/$G75),0))</f>
        <v>0</v>
      </c>
      <c r="BY75" s="34">
        <f>IF(Data!$C$2&gt;0,(IF(OR(BY$5=Data!$F$2,BY$5=Data!$G$2,(IF(COUNTIF(Data!$A$2:$A$939,BY$7),BY$7=(VLOOKUP(BY$7,Data!$A$2:$A$852,1,FALSE)),0))),"H",IF(AND(BY$7&gt;=$E75,BY$7&lt;=$F75),($D75/$G75),0))),IF(AND(BY$7&gt;=$E75,BY$7&lt;=$F75),($D75/$G75),0))</f>
        <v>0</v>
      </c>
      <c r="BZ75" s="34">
        <f>IF(Data!$C$2&gt;0,(IF(OR(BZ$5=Data!$F$2,BZ$5=Data!$G$2,(IF(COUNTIF(Data!$A$2:$A$939,BZ$7),BZ$7=(VLOOKUP(BZ$7,Data!$A$2:$A$852,1,FALSE)),0))),"H",IF(AND(BZ$7&gt;=$E75,BZ$7&lt;=$F75),($D75/$G75),0))),IF(AND(BZ$7&gt;=$E75,BZ$7&lt;=$F75),($D75/$G75),0))</f>
        <v>0</v>
      </c>
      <c r="CA75" s="34">
        <f>IF(Data!$C$2&gt;0,(IF(OR(CA$5=Data!$F$2,CA$5=Data!$G$2,(IF(COUNTIF(Data!$A$2:$A$939,CA$7),CA$7=(VLOOKUP(CA$7,Data!$A$2:$A$852,1,FALSE)),0))),"H",IF(AND(CA$7&gt;=$E75,CA$7&lt;=$F75),($D75/$G75),0))),IF(AND(CA$7&gt;=$E75,CA$7&lt;=$F75),($D75/$G75),0))</f>
        <v>0</v>
      </c>
      <c r="CB75" s="34">
        <f>IF(Data!$C$2&gt;0,(IF(OR(CB$5=Data!$F$2,CB$5=Data!$G$2,(IF(COUNTIF(Data!$A$2:$A$939,CB$7),CB$7=(VLOOKUP(CB$7,Data!$A$2:$A$852,1,FALSE)),0))),"H",IF(AND(CB$7&gt;=$E75,CB$7&lt;=$F75),($D75/$G75),0))),IF(AND(CB$7&gt;=$E75,CB$7&lt;=$F75),($D75/$G75),0))</f>
        <v>0</v>
      </c>
      <c r="CC75" s="34" t="str">
        <f>IF(Data!$C$2&gt;0,(IF(OR(CC$5=Data!$F$2,CC$5=Data!$G$2,(IF(COUNTIF(Data!$A$2:$A$939,CC$7),CC$7=(VLOOKUP(CC$7,Data!$A$2:$A$852,1,FALSE)),0))),"H",IF(AND(CC$7&gt;=$E75,CC$7&lt;=$F75),($D75/$G75),0))),IF(AND(CC$7&gt;=$E75,CC$7&lt;=$F75),($D75/$G75),0))</f>
        <v>H</v>
      </c>
      <c r="CD75" s="34" t="str">
        <f>IF(Data!$C$2&gt;0,(IF(OR(CD$5=Data!$F$2,CD$5=Data!$G$2,(IF(COUNTIF(Data!$A$2:$A$939,CD$7),CD$7=(VLOOKUP(CD$7,Data!$A$2:$A$852,1,FALSE)),0))),"H",IF(AND(CD$7&gt;=$E75,CD$7&lt;=$F75),($D75/$G75),0))),IF(AND(CD$7&gt;=$E75,CD$7&lt;=$F75),($D75/$G75),0))</f>
        <v>H</v>
      </c>
      <c r="CE75" s="34">
        <f>IF(Data!$C$2&gt;0,(IF(OR(CE$5=Data!$F$2,CE$5=Data!$G$2,(IF(COUNTIF(Data!$A$2:$A$939,CE$7),CE$7=(VLOOKUP(CE$7,Data!$A$2:$A$852,1,FALSE)),0))),"H",IF(AND(CE$7&gt;=$E75,CE$7&lt;=$F75),($D75/$G75),0))),IF(AND(CE$7&gt;=$E75,CE$7&lt;=$F75),($D75/$G75),0))</f>
        <v>0</v>
      </c>
      <c r="CF75" s="34">
        <f>IF(Data!$C$2&gt;0,(IF(OR(CF$5=Data!$F$2,CF$5=Data!$G$2,(IF(COUNTIF(Data!$A$2:$A$939,CF$7),CF$7=(VLOOKUP(CF$7,Data!$A$2:$A$852,1,FALSE)),0))),"H",IF(AND(CF$7&gt;=$E75,CF$7&lt;=$F75),($D75/$G75),0))),IF(AND(CF$7&gt;=$E75,CF$7&lt;=$F75),($D75/$G75),0))</f>
        <v>0</v>
      </c>
      <c r="CG75" s="34">
        <f>IF(Data!$C$2&gt;0,(IF(OR(CG$5=Data!$F$2,CG$5=Data!$G$2,(IF(COUNTIF(Data!$A$2:$A$939,CG$7),CG$7=(VLOOKUP(CG$7,Data!$A$2:$A$852,1,FALSE)),0))),"H",IF(AND(CG$7&gt;=$E75,CG$7&lt;=$F75),($D75/$G75),0))),IF(AND(CG$7&gt;=$E75,CG$7&lt;=$F75),($D75/$G75),0))</f>
        <v>0</v>
      </c>
      <c r="CH75" s="34">
        <f>IF(Data!$C$2&gt;0,(IF(OR(CH$5=Data!$F$2,CH$5=Data!$G$2,(IF(COUNTIF(Data!$A$2:$A$939,CH$7),CH$7=(VLOOKUP(CH$7,Data!$A$2:$A$852,1,FALSE)),0))),"H",IF(AND(CH$7&gt;=$E75,CH$7&lt;=$F75),($D75/$G75),0))),IF(AND(CH$7&gt;=$E75,CH$7&lt;=$F75),($D75/$G75),0))</f>
        <v>0</v>
      </c>
      <c r="CI75" s="34">
        <f>IF(Data!$C$2&gt;0,(IF(OR(CI$5=Data!$F$2,CI$5=Data!$G$2,(IF(COUNTIF(Data!$A$2:$A$939,CI$7),CI$7=(VLOOKUP(CI$7,Data!$A$2:$A$852,1,FALSE)),0))),"H",IF(AND(CI$7&gt;=$E75,CI$7&lt;=$F75),($D75/$G75),0))),IF(AND(CI$7&gt;=$E75,CI$7&lt;=$F75),($D75/$G75),0))</f>
        <v>0</v>
      </c>
      <c r="CJ75" s="34" t="str">
        <f>IF(Data!$C$2&gt;0,(IF(OR(CJ$5=Data!$F$2,CJ$5=Data!$G$2,(IF(COUNTIF(Data!$A$2:$A$939,CJ$7),CJ$7=(VLOOKUP(CJ$7,Data!$A$2:$A$852,1,FALSE)),0))),"H",IF(AND(CJ$7&gt;=$E75,CJ$7&lt;=$F75),($D75/$G75),0))),IF(AND(CJ$7&gt;=$E75,CJ$7&lt;=$F75),($D75/$G75),0))</f>
        <v>H</v>
      </c>
      <c r="CK75" s="34" t="str">
        <f>IF(Data!$C$2&gt;0,(IF(OR(CK$5=Data!$F$2,CK$5=Data!$G$2,(IF(COUNTIF(Data!$A$2:$A$939,CK$7),CK$7=(VLOOKUP(CK$7,Data!$A$2:$A$852,1,FALSE)),0))),"H",IF(AND(CK$7&gt;=$E75,CK$7&lt;=$F75),($D75/$G75),0))),IF(AND(CK$7&gt;=$E75,CK$7&lt;=$F75),($D75/$G75),0))</f>
        <v>H</v>
      </c>
      <c r="CL75" s="34">
        <f>IF(Data!$C$2&gt;0,(IF(OR(CL$5=Data!$F$2,CL$5=Data!$G$2,(IF(COUNTIF(Data!$A$2:$A$939,CL$7),CL$7=(VLOOKUP(CL$7,Data!$A$2:$A$852,1,FALSE)),0))),"H",IF(AND(CL$7&gt;=$E75,CL$7&lt;=$F75),($D75/$G75),0))),IF(AND(CL$7&gt;=$E75,CL$7&lt;=$F75),($D75/$G75),0))</f>
        <v>0</v>
      </c>
      <c r="CM75" s="34">
        <f>IF(Data!$C$2&gt;0,(IF(OR(CM$5=Data!$F$2,CM$5=Data!$G$2,(IF(COUNTIF(Data!$A$2:$A$939,CM$7),CM$7=(VLOOKUP(CM$7,Data!$A$2:$A$852,1,FALSE)),0))),"H",IF(AND(CM$7&gt;=$E75,CM$7&lt;=$F75),($D75/$G75),0))),IF(AND(CM$7&gt;=$E75,CM$7&lt;=$F75),($D75/$G75),0))</f>
        <v>0</v>
      </c>
      <c r="CN75" s="34">
        <f>IF(Data!$C$2&gt;0,(IF(OR(CN$5=Data!$F$2,CN$5=Data!$G$2,(IF(COUNTIF(Data!$A$2:$A$939,CN$7),CN$7=(VLOOKUP(CN$7,Data!$A$2:$A$852,1,FALSE)),0))),"H",IF(AND(CN$7&gt;=$E75,CN$7&lt;=$F75),($D75/$G75),0))),IF(AND(CN$7&gt;=$E75,CN$7&lt;=$F75),($D75/$G75),0))</f>
        <v>0</v>
      </c>
      <c r="CO75" s="34">
        <f>IF(Data!$C$2&gt;0,(IF(OR(CO$5=Data!$F$2,CO$5=Data!$G$2,(IF(COUNTIF(Data!$A$2:$A$939,CO$7),CO$7=(VLOOKUP(CO$7,Data!$A$2:$A$852,1,FALSE)),0))),"H",IF(AND(CO$7&gt;=$E75,CO$7&lt;=$F75),($D75/$G75),0))),IF(AND(CO$7&gt;=$E75,CO$7&lt;=$F75),($D75/$G75),0))</f>
        <v>0</v>
      </c>
      <c r="CP75" s="34">
        <f>IF(Data!$C$2&gt;0,(IF(OR(CP$5=Data!$F$2,CP$5=Data!$G$2,(IF(COUNTIF(Data!$A$2:$A$939,CP$7),CP$7=(VLOOKUP(CP$7,Data!$A$2:$A$852,1,FALSE)),0))),"H",IF(AND(CP$7&gt;=$E75,CP$7&lt;=$F75),($D75/$G75),0))),IF(AND(CP$7&gt;=$E75,CP$7&lt;=$F75),($D75/$G75),0))</f>
        <v>0</v>
      </c>
      <c r="CQ75" s="34" t="str">
        <f>IF(Data!$C$2&gt;0,(IF(OR(CQ$5=Data!$F$2,CQ$5=Data!$G$2,(IF(COUNTIF(Data!$A$2:$A$939,CQ$7),CQ$7=(VLOOKUP(CQ$7,Data!$A$2:$A$852,1,FALSE)),0))),"H",IF(AND(CQ$7&gt;=$E75,CQ$7&lt;=$F75),($D75/$G75),0))),IF(AND(CQ$7&gt;=$E75,CQ$7&lt;=$F75),($D75/$G75),0))</f>
        <v>H</v>
      </c>
      <c r="CR75" s="34" t="str">
        <f>IF(Data!$C$2&gt;0,(IF(OR(CR$5=Data!$F$2,CR$5=Data!$G$2,(IF(COUNTIF(Data!$A$2:$A$939,CR$7),CR$7=(VLOOKUP(CR$7,Data!$A$2:$A$852,1,FALSE)),0))),"H",IF(AND(CR$7&gt;=$E75,CR$7&lt;=$F75),($D75/$G75),0))),IF(AND(CR$7&gt;=$E75,CR$7&lt;=$F75),($D75/$G75),0))</f>
        <v>H</v>
      </c>
      <c r="CS75" s="34">
        <f>IF(Data!$C$2&gt;0,(IF(OR(CS$5=Data!$F$2,CS$5=Data!$G$2,(IF(COUNTIF(Data!$A$2:$A$939,CS$7),CS$7=(VLOOKUP(CS$7,Data!$A$2:$A$852,1,FALSE)),0))),"H",IF(AND(CS$7&gt;=$E75,CS$7&lt;=$F75),($D75/$G75),0))),IF(AND(CS$7&gt;=$E75,CS$7&lt;=$F75),($D75/$G75),0))</f>
        <v>0</v>
      </c>
      <c r="CT75" s="34">
        <f>IF(Data!$C$2&gt;0,(IF(OR(CT$5=Data!$F$2,CT$5=Data!$G$2,(IF(COUNTIF(Data!$A$2:$A$939,CT$7),CT$7=(VLOOKUP(CT$7,Data!$A$2:$A$852,1,FALSE)),0))),"H",IF(AND(CT$7&gt;=$E75,CT$7&lt;=$F75),($D75/$G75),0))),IF(AND(CT$7&gt;=$E75,CT$7&lt;=$F75),($D75/$G75),0))</f>
        <v>0</v>
      </c>
      <c r="CU75" s="34">
        <f>IF(Data!$C$2&gt;0,(IF(OR(CU$5=Data!$F$2,CU$5=Data!$G$2,(IF(COUNTIF(Data!$A$2:$A$939,CU$7),CU$7=(VLOOKUP(CU$7,Data!$A$2:$A$852,1,FALSE)),0))),"H",IF(AND(CU$7&gt;=$E75,CU$7&lt;=$F75),($D75/$G75),0))),IF(AND(CU$7&gt;=$E75,CU$7&lt;=$F75),($D75/$G75),0))</f>
        <v>0</v>
      </c>
      <c r="CV75" s="34">
        <f>IF(Data!$C$2&gt;0,(IF(OR(CV$5=Data!$F$2,CV$5=Data!$G$2,(IF(COUNTIF(Data!$A$2:$A$939,CV$7),CV$7=(VLOOKUP(CV$7,Data!$A$2:$A$852,1,FALSE)),0))),"H",IF(AND(CV$7&gt;=$E75,CV$7&lt;=$F75),($D75/$G75),0))),IF(AND(CV$7&gt;=$E75,CV$7&lt;=$F75),($D75/$G75),0))</f>
        <v>0</v>
      </c>
      <c r="CW75" s="34">
        <f>IF(Data!$C$2&gt;0,(IF(OR(CW$5=Data!$F$2,CW$5=Data!$G$2,(IF(COUNTIF(Data!$A$2:$A$939,CW$7),CW$7=(VLOOKUP(CW$7,Data!$A$2:$A$852,1,FALSE)),0))),"H",IF(AND(CW$7&gt;=$E75,CW$7&lt;=$F75),($D75/$G75),0))),IF(AND(CW$7&gt;=$E75,CW$7&lt;=$F75),($D75/$G75),0))</f>
        <v>0</v>
      </c>
      <c r="CX75" s="34" t="str">
        <f>IF(Data!$C$2&gt;0,(IF(OR(CX$5=Data!$F$2,CX$5=Data!$G$2,(IF(COUNTIF(Data!$A$2:$A$939,CX$7),CX$7=(VLOOKUP(CX$7,Data!$A$2:$A$852,1,FALSE)),0))),"H",IF(AND(CX$7&gt;=$E75,CX$7&lt;=$F75),($D75/$G75),0))),IF(AND(CX$7&gt;=$E75,CX$7&lt;=$F75),($D75/$G75),0))</f>
        <v>H</v>
      </c>
      <c r="CY75" s="34" t="str">
        <f>IF(Data!$C$2&gt;0,(IF(OR(CY$5=Data!$F$2,CY$5=Data!$G$2,(IF(COUNTIF(Data!$A$2:$A$939,CY$7),CY$7=(VLOOKUP(CY$7,Data!$A$2:$A$852,1,FALSE)),0))),"H",IF(AND(CY$7&gt;=$E75,CY$7&lt;=$F75),($D75/$G75),0))),IF(AND(CY$7&gt;=$E75,CY$7&lt;=$F75),($D75/$G75),0))</f>
        <v>H</v>
      </c>
      <c r="CZ75" s="34">
        <f>IF(Data!$C$2&gt;0,(IF(OR(CZ$5=Data!$F$2,CZ$5=Data!$G$2,(IF(COUNTIF(Data!$A$2:$A$939,CZ$7),CZ$7=(VLOOKUP(CZ$7,Data!$A$2:$A$852,1,FALSE)),0))),"H",IF(AND(CZ$7&gt;=$E75,CZ$7&lt;=$F75),($D75/$G75),0))),IF(AND(CZ$7&gt;=$E75,CZ$7&lt;=$F75),($D75/$G75),0))</f>
        <v>0</v>
      </c>
      <c r="DA75" s="34">
        <f>IF(Data!$C$2&gt;0,(IF(OR(DA$5=Data!$F$2,DA$5=Data!$G$2,(IF(COUNTIF(Data!$A$2:$A$939,DA$7),DA$7=(VLOOKUP(DA$7,Data!$A$2:$A$852,1,FALSE)),0))),"H",IF(AND(DA$7&gt;=$E75,DA$7&lt;=$F75),($D75/$G75),0))),IF(AND(DA$7&gt;=$E75,DA$7&lt;=$F75),($D75/$G75),0))</f>
        <v>0</v>
      </c>
      <c r="DB75" s="34">
        <f>IF(Data!$C$2&gt;0,(IF(OR(DB$5=Data!$F$2,DB$5=Data!$G$2,(IF(COUNTIF(Data!$A$2:$A$939,DB$7),DB$7=(VLOOKUP(DB$7,Data!$A$2:$A$852,1,FALSE)),0))),"H",IF(AND(DB$7&gt;=$E75,DB$7&lt;=$F75),($D75/$G75),0))),IF(AND(DB$7&gt;=$E75,DB$7&lt;=$F75),($D75/$G75),0))</f>
        <v>0</v>
      </c>
      <c r="DC75" s="34">
        <f>IF(Data!$C$2&gt;0,(IF(OR(DC$5=Data!$F$2,DC$5=Data!$G$2,(IF(COUNTIF(Data!$A$2:$A$939,DC$7),DC$7=(VLOOKUP(DC$7,Data!$A$2:$A$852,1,FALSE)),0))),"H",IF(AND(DC$7&gt;=$E75,DC$7&lt;=$F75),($D75/$G75),0))),IF(AND(DC$7&gt;=$E75,DC$7&lt;=$F75),($D75/$G75),0))</f>
        <v>0</v>
      </c>
      <c r="DD75" s="34">
        <f>IF(Data!$C$2&gt;0,(IF(OR(DD$5=Data!$F$2,DD$5=Data!$G$2,(IF(COUNTIF(Data!$A$2:$A$939,DD$7),DD$7=(VLOOKUP(DD$7,Data!$A$2:$A$852,1,FALSE)),0))),"H",IF(AND(DD$7&gt;=$E75,DD$7&lt;=$F75),($D75/$G75),0))),IF(AND(DD$7&gt;=$E75,DD$7&lt;=$F75),($D75/$G75),0))</f>
        <v>0</v>
      </c>
      <c r="DE75" s="34" t="str">
        <f>IF(Data!$C$2&gt;0,(IF(OR(DE$5=Data!$F$2,DE$5=Data!$G$2,(IF(COUNTIF(Data!$A$2:$A$939,DE$7),DE$7=(VLOOKUP(DE$7,Data!$A$2:$A$852,1,FALSE)),0))),"H",IF(AND(DE$7&gt;=$E75,DE$7&lt;=$F75),($D75/$G75),0))),IF(AND(DE$7&gt;=$E75,DE$7&lt;=$F75),($D75/$G75),0))</f>
        <v>H</v>
      </c>
      <c r="DF75" s="34" t="str">
        <f>IF(Data!$C$2&gt;0,(IF(OR(DF$5=Data!$F$2,DF$5=Data!$G$2,(IF(COUNTIF(Data!$A$2:$A$939,DF$7),DF$7=(VLOOKUP(DF$7,Data!$A$2:$A$852,1,FALSE)),0))),"H",IF(AND(DF$7&gt;=$E75,DF$7&lt;=$F75),($D75/$G75),0))),IF(AND(DF$7&gt;=$E75,DF$7&lt;=$F75),($D75/$G75),0))</f>
        <v>H</v>
      </c>
      <c r="DG75" s="34">
        <f>IF(Data!$C$2&gt;0,(IF(OR(DG$5=Data!$F$2,DG$5=Data!$G$2,(IF(COUNTIF(Data!$A$2:$A$939,DG$7),DG$7=(VLOOKUP(DG$7,Data!$A$2:$A$852,1,FALSE)),0))),"H",IF(AND(DG$7&gt;=$E75,DG$7&lt;=$F75),($D75/$G75),0))),IF(AND(DG$7&gt;=$E75,DG$7&lt;=$F75),($D75/$G75),0))</f>
        <v>0</v>
      </c>
      <c r="DH75" s="34">
        <f>IF(Data!$C$2&gt;0,(IF(OR(DH$5=Data!$F$2,DH$5=Data!$G$2,(IF(COUNTIF(Data!$A$2:$A$939,DH$7),DH$7=(VLOOKUP(DH$7,Data!$A$2:$A$852,1,FALSE)),0))),"H",IF(AND(DH$7&gt;=$E75,DH$7&lt;=$F75),($D75/$G75),0))),IF(AND(DH$7&gt;=$E75,DH$7&lt;=$F75),($D75/$G75),0))</f>
        <v>0</v>
      </c>
      <c r="DI75" s="34">
        <f>IF(Data!$C$2&gt;0,(IF(OR(DI$5=Data!$F$2,DI$5=Data!$G$2,(IF(COUNTIF(Data!$A$2:$A$939,DI$7),DI$7=(VLOOKUP(DI$7,Data!$A$2:$A$852,1,FALSE)),0))),"H",IF(AND(DI$7&gt;=$E75,DI$7&lt;=$F75),($D75/$G75),0))),IF(AND(DI$7&gt;=$E75,DI$7&lt;=$F75),($D75/$G75),0))</f>
        <v>0</v>
      </c>
      <c r="DJ75" s="34">
        <f>IF(Data!$C$2&gt;0,(IF(OR(DJ$5=Data!$F$2,DJ$5=Data!$G$2,(IF(COUNTIF(Data!$A$2:$A$939,DJ$7),DJ$7=(VLOOKUP(DJ$7,Data!$A$2:$A$852,1,FALSE)),0))),"H",IF(AND(DJ$7&gt;=$E75,DJ$7&lt;=$F75),($D75/$G75),0))),IF(AND(DJ$7&gt;=$E75,DJ$7&lt;=$F75),($D75/$G75),0))</f>
        <v>0</v>
      </c>
      <c r="DK75" s="34">
        <f>IF(Data!$C$2&gt;0,(IF(OR(DK$5=Data!$F$2,DK$5=Data!$G$2,(IF(COUNTIF(Data!$A$2:$A$939,DK$7),DK$7=(VLOOKUP(DK$7,Data!$A$2:$A$852,1,FALSE)),0))),"H",IF(AND(DK$7&gt;=$E75,DK$7&lt;=$F75),($D75/$G75),0))),IF(AND(DK$7&gt;=$E75,DK$7&lt;=$F75),($D75/$G75),0))</f>
        <v>0</v>
      </c>
      <c r="DL75" s="34" t="str">
        <f>IF(Data!$C$2&gt;0,(IF(OR(DL$5=Data!$F$2,DL$5=Data!$G$2,(IF(COUNTIF(Data!$A$2:$A$939,DL$7),DL$7=(VLOOKUP(DL$7,Data!$A$2:$A$852,1,FALSE)),0))),"H",IF(AND(DL$7&gt;=$E75,DL$7&lt;=$F75),($D75/$G75),0))),IF(AND(DL$7&gt;=$E75,DL$7&lt;=$F75),($D75/$G75),0))</f>
        <v>H</v>
      </c>
      <c r="DM75" s="34" t="str">
        <f>IF(Data!$C$2&gt;0,(IF(OR(DM$5=Data!$F$2,DM$5=Data!$G$2,(IF(COUNTIF(Data!$A$2:$A$939,DM$7),DM$7=(VLOOKUP(DM$7,Data!$A$2:$A$852,1,FALSE)),0))),"H",IF(AND(DM$7&gt;=$E75,DM$7&lt;=$F75),($D75/$G75),0))),IF(AND(DM$7&gt;=$E75,DM$7&lt;=$F75),($D75/$G75),0))</f>
        <v>H</v>
      </c>
      <c r="DN75" s="34">
        <f>IF(Data!$C$2&gt;0,(IF(OR(DN$5=Data!$F$2,DN$5=Data!$G$2,(IF(COUNTIF(Data!$A$2:$A$939,DN$7),DN$7=(VLOOKUP(DN$7,Data!$A$2:$A$852,1,FALSE)),0))),"H",IF(AND(DN$7&gt;=$E75,DN$7&lt;=$F75),($D75/$G75),0))),IF(AND(DN$7&gt;=$E75,DN$7&lt;=$F75),($D75/$G75),0))</f>
        <v>0</v>
      </c>
      <c r="DO75" s="34">
        <f>IF(Data!$C$2&gt;0,(IF(OR(DO$5=Data!$F$2,DO$5=Data!$G$2,(IF(COUNTIF(Data!$A$2:$A$939,DO$7),DO$7=(VLOOKUP(DO$7,Data!$A$2:$A$852,1,FALSE)),0))),"H",IF(AND(DO$7&gt;=$E75,DO$7&lt;=$F75),($D75/$G75),0))),IF(AND(DO$7&gt;=$E75,DO$7&lt;=$F75),($D75/$G75),0))</f>
        <v>0</v>
      </c>
      <c r="DP75" s="34">
        <f>IF(Data!$C$2&gt;0,(IF(OR(DP$5=Data!$F$2,DP$5=Data!$G$2,(IF(COUNTIF(Data!$A$2:$A$939,DP$7),DP$7=(VLOOKUP(DP$7,Data!$A$2:$A$852,1,FALSE)),0))),"H",IF(AND(DP$7&gt;=$E75,DP$7&lt;=$F75),($D75/$G75),0))),IF(AND(DP$7&gt;=$E75,DP$7&lt;=$F75),($D75/$G75),0))</f>
        <v>0</v>
      </c>
      <c r="DQ75" s="34">
        <f>IF(Data!$C$2&gt;0,(IF(OR(DQ$5=Data!$F$2,DQ$5=Data!$G$2,(IF(COUNTIF(Data!$A$2:$A$939,DQ$7),DQ$7=(VLOOKUP(DQ$7,Data!$A$2:$A$852,1,FALSE)),0))),"H",IF(AND(DQ$7&gt;=$E75,DQ$7&lt;=$F75),($D75/$G75),0))),IF(AND(DQ$7&gt;=$E75,DQ$7&lt;=$F75),($D75/$G75),0))</f>
        <v>0</v>
      </c>
      <c r="DR75" s="34">
        <f>IF(Data!$C$2&gt;0,(IF(OR(DR$5=Data!$F$2,DR$5=Data!$G$2,(IF(COUNTIF(Data!$A$2:$A$939,DR$7),DR$7=(VLOOKUP(DR$7,Data!$A$2:$A$852,1,FALSE)),0))),"H",IF(AND(DR$7&gt;=$E75,DR$7&lt;=$F75),($D75/$G75),0))),IF(AND(DR$7&gt;=$E75,DR$7&lt;=$F75),($D75/$G75),0))</f>
        <v>0</v>
      </c>
      <c r="DS75" s="34" t="str">
        <f>IF(Data!$C$2&gt;0,(IF(OR(DS$5=Data!$F$2,DS$5=Data!$G$2,(IF(COUNTIF(Data!$A$2:$A$939,DS$7),DS$7=(VLOOKUP(DS$7,Data!$A$2:$A$852,1,FALSE)),0))),"H",IF(AND(DS$7&gt;=$E75,DS$7&lt;=$F75),($D75/$G75),0))),IF(AND(DS$7&gt;=$E75,DS$7&lt;=$F75),($D75/$G75),0))</f>
        <v>H</v>
      </c>
      <c r="DT75" s="34" t="str">
        <f>IF(Data!$C$2&gt;0,(IF(OR(DT$5=Data!$F$2,DT$5=Data!$G$2,(IF(COUNTIF(Data!$A$2:$A$939,DT$7),DT$7=(VLOOKUP(DT$7,Data!$A$2:$A$852,1,FALSE)),0))),"H",IF(AND(DT$7&gt;=$E75,DT$7&lt;=$F75),($D75/$G75),0))),IF(AND(DT$7&gt;=$E75,DT$7&lt;=$F75),($D75/$G75),0))</f>
        <v>H</v>
      </c>
      <c r="DU75" s="34">
        <f>IF(Data!$C$2&gt;0,(IF(OR(DU$5=Data!$F$2,DU$5=Data!$G$2,(IF(COUNTIF(Data!$A$2:$A$939,DU$7),DU$7=(VLOOKUP(DU$7,Data!$A$2:$A$852,1,FALSE)),0))),"H",IF(AND(DU$7&gt;=$E75,DU$7&lt;=$F75),($D75/$G75),0))),IF(AND(DU$7&gt;=$E75,DU$7&lt;=$F75),($D75/$G75),0))</f>
        <v>0</v>
      </c>
      <c r="DV75" s="34">
        <f>IF(Data!$C$2&gt;0,(IF(OR(DV$5=Data!$F$2,DV$5=Data!$G$2,(IF(COUNTIF(Data!$A$2:$A$939,DV$7),DV$7=(VLOOKUP(DV$7,Data!$A$2:$A$852,1,FALSE)),0))),"H",IF(AND(DV$7&gt;=$E75,DV$7&lt;=$F75),($D75/$G75),0))),IF(AND(DV$7&gt;=$E75,DV$7&lt;=$F75),($D75/$G75),0))</f>
        <v>0</v>
      </c>
      <c r="DW75" s="34">
        <f>IF(Data!$C$2&gt;0,(IF(OR(DW$5=Data!$F$2,DW$5=Data!$G$2,(IF(COUNTIF(Data!$A$2:$A$939,DW$7),DW$7=(VLOOKUP(DW$7,Data!$A$2:$A$852,1,FALSE)),0))),"H",IF(AND(DW$7&gt;=$E75,DW$7&lt;=$F75),($D75/$G75),0))),IF(AND(DW$7&gt;=$E75,DW$7&lt;=$F75),($D75/$G75),0))</f>
        <v>0</v>
      </c>
      <c r="DX75" s="34">
        <f>IF(Data!$C$2&gt;0,(IF(OR(DX$5=Data!$F$2,DX$5=Data!$G$2,(IF(COUNTIF(Data!$A$2:$A$939,DX$7),DX$7=(VLOOKUP(DX$7,Data!$A$2:$A$852,1,FALSE)),0))),"H",IF(AND(DX$7&gt;=$E75,DX$7&lt;=$F75),($D75/$G75),0))),IF(AND(DX$7&gt;=$E75,DX$7&lt;=$F75),($D75/$G75),0))</f>
        <v>0</v>
      </c>
      <c r="DY75" s="34">
        <f>IF(Data!$C$2&gt;0,(IF(OR(DY$5=Data!$F$2,DY$5=Data!$G$2,(IF(COUNTIF(Data!$A$2:$A$939,DY$7),DY$7=(VLOOKUP(DY$7,Data!$A$2:$A$852,1,FALSE)),0))),"H",IF(AND(DY$7&gt;=$E75,DY$7&lt;=$F75),($D75/$G75),0))),IF(AND(DY$7&gt;=$E75,DY$7&lt;=$F75),($D75/$G75),0))</f>
        <v>0</v>
      </c>
      <c r="DZ75" s="34" t="str">
        <f>IF(Data!$C$2&gt;0,(IF(OR(DZ$5=Data!$F$2,DZ$5=Data!$G$2,(IF(COUNTIF(Data!$A$2:$A$939,DZ$7),DZ$7=(VLOOKUP(DZ$7,Data!$A$2:$A$852,1,FALSE)),0))),"H",IF(AND(DZ$7&gt;=$E75,DZ$7&lt;=$F75),($D75/$G75),0))),IF(AND(DZ$7&gt;=$E75,DZ$7&lt;=$F75),($D75/$G75),0))</f>
        <v>H</v>
      </c>
      <c r="EA75" s="34" t="str">
        <f>IF(Data!$C$2&gt;0,(IF(OR(EA$5=Data!$F$2,EA$5=Data!$G$2,(IF(COUNTIF(Data!$A$2:$A$939,EA$7),EA$7=(VLOOKUP(EA$7,Data!$A$2:$A$852,1,FALSE)),0))),"H",IF(AND(EA$7&gt;=$E75,EA$7&lt;=$F75),($D75/$G75),0))),IF(AND(EA$7&gt;=$E75,EA$7&lt;=$F75),($D75/$G75),0))</f>
        <v>H</v>
      </c>
      <c r="EB75" s="34">
        <f>IF(Data!$C$2&gt;0,(IF(OR(EB$5=Data!$F$2,EB$5=Data!$G$2,(IF(COUNTIF(Data!$A$2:$A$939,EB$7),EB$7=(VLOOKUP(EB$7,Data!$A$2:$A$852,1,FALSE)),0))),"H",IF(AND(EB$7&gt;=$E75,EB$7&lt;=$F75),($D75/$G75),0))),IF(AND(EB$7&gt;=$E75,EB$7&lt;=$F75),($D75/$G75),0))</f>
        <v>0</v>
      </c>
      <c r="EC75" s="34">
        <f>IF(Data!$C$2&gt;0,(IF(OR(EC$5=Data!$F$2,EC$5=Data!$G$2,(IF(COUNTIF(Data!$A$2:$A$939,EC$7),EC$7=(VLOOKUP(EC$7,Data!$A$2:$A$852,1,FALSE)),0))),"H",IF(AND(EC$7&gt;=$E75,EC$7&lt;=$F75),($D75/$G75),0))),IF(AND(EC$7&gt;=$E75,EC$7&lt;=$F75),($D75/$G75),0))</f>
        <v>0</v>
      </c>
      <c r="ED75" s="34">
        <f>IF(Data!$C$2&gt;0,(IF(OR(ED$5=Data!$F$2,ED$5=Data!$G$2,(IF(COUNTIF(Data!$A$2:$A$939,ED$7),ED$7=(VLOOKUP(ED$7,Data!$A$2:$A$852,1,FALSE)),0))),"H",IF(AND(ED$7&gt;=$E75,ED$7&lt;=$F75),($D75/$G75),0))),IF(AND(ED$7&gt;=$E75,ED$7&lt;=$F75),($D75/$G75),0))</f>
        <v>0</v>
      </c>
      <c r="EE75" s="34">
        <f>IF(Data!$C$2&gt;0,(IF(OR(EE$5=Data!$F$2,EE$5=Data!$G$2,(IF(COUNTIF(Data!$A$2:$A$939,EE$7),EE$7=(VLOOKUP(EE$7,Data!$A$2:$A$852,1,FALSE)),0))),"H",IF(AND(EE$7&gt;=$E75,EE$7&lt;=$F75),($D75/$G75),0))),IF(AND(EE$7&gt;=$E75,EE$7&lt;=$F75),($D75/$G75),0))</f>
        <v>0</v>
      </c>
      <c r="EF75" s="34">
        <f>IF(Data!$C$2&gt;0,(IF(OR(EF$5=Data!$F$2,EF$5=Data!$G$2,(IF(COUNTIF(Data!$A$2:$A$939,EF$7),EF$7=(VLOOKUP(EF$7,Data!$A$2:$A$852,1,FALSE)),0))),"H",IF(AND(EF$7&gt;=$E75,EF$7&lt;=$F75),($D75/$G75),0))),IF(AND(EF$7&gt;=$E75,EF$7&lt;=$F75),($D75/$G75),0))</f>
        <v>0</v>
      </c>
      <c r="EG75" s="34" t="str">
        <f>IF(Data!$C$2&gt;0,(IF(OR(EG$5=Data!$F$2,EG$5=Data!$G$2,(IF(COUNTIF(Data!$A$2:$A$939,EG$7),EG$7=(VLOOKUP(EG$7,Data!$A$2:$A$852,1,FALSE)),0))),"H",IF(AND(EG$7&gt;=$E75,EG$7&lt;=$F75),($D75/$G75),0))),IF(AND(EG$7&gt;=$E75,EG$7&lt;=$F75),($D75/$G75),0))</f>
        <v>H</v>
      </c>
      <c r="EH75" s="34" t="str">
        <f>IF(Data!$C$2&gt;0,(IF(OR(EH$5=Data!$F$2,EH$5=Data!$G$2,(IF(COUNTIF(Data!$A$2:$A$939,EH$7),EH$7=(VLOOKUP(EH$7,Data!$A$2:$A$852,1,FALSE)),0))),"H",IF(AND(EH$7&gt;=$E75,EH$7&lt;=$F75),($D75/$G75),0))),IF(AND(EH$7&gt;=$E75,EH$7&lt;=$F75),($D75/$G75),0))</f>
        <v>H</v>
      </c>
      <c r="EI75" s="34">
        <f>IF(Data!$C$2&gt;0,(IF(OR(EI$5=Data!$F$2,EI$5=Data!$G$2,(IF(COUNTIF(Data!$A$2:$A$939,EI$7),EI$7=(VLOOKUP(EI$7,Data!$A$2:$A$852,1,FALSE)),0))),"H",IF(AND(EI$7&gt;=$E75,EI$7&lt;=$F75),($D75/$G75),0))),IF(AND(EI$7&gt;=$E75,EI$7&lt;=$F75),($D75/$G75),0))</f>
        <v>0</v>
      </c>
      <c r="EJ75" s="34">
        <f>IF(Data!$C$2&gt;0,(IF(OR(EJ$5=Data!$F$2,EJ$5=Data!$G$2,(IF(COUNTIF(Data!$A$2:$A$939,EJ$7),EJ$7=(VLOOKUP(EJ$7,Data!$A$2:$A$852,1,FALSE)),0))),"H",IF(AND(EJ$7&gt;=$E75,EJ$7&lt;=$F75),($D75/$G75),0))),IF(AND(EJ$7&gt;=$E75,EJ$7&lt;=$F75),($D75/$G75),0))</f>
        <v>0</v>
      </c>
      <c r="EK75" s="34">
        <f>IF(Data!$C$2&gt;0,(IF(OR(EK$5=Data!$F$2,EK$5=Data!$G$2,(IF(COUNTIF(Data!$A$2:$A$939,EK$7),EK$7=(VLOOKUP(EK$7,Data!$A$2:$A$852,1,FALSE)),0))),"H",IF(AND(EK$7&gt;=$E75,EK$7&lt;=$F75),($D75/$G75),0))),IF(AND(EK$7&gt;=$E75,EK$7&lt;=$F75),($D75/$G75),0))</f>
        <v>0</v>
      </c>
      <c r="EL75" s="34">
        <f>IF(Data!$C$2&gt;0,(IF(OR(EL$5=Data!$F$2,EL$5=Data!$G$2,(IF(COUNTIF(Data!$A$2:$A$939,EL$7),EL$7=(VLOOKUP(EL$7,Data!$A$2:$A$852,1,FALSE)),0))),"H",IF(AND(EL$7&gt;=$E75,EL$7&lt;=$F75),($D75/$G75),0))),IF(AND(EL$7&gt;=$E75,EL$7&lt;=$F75),($D75/$G75),0))</f>
        <v>0</v>
      </c>
      <c r="EM75" s="34">
        <f>IF(Data!$C$2&gt;0,(IF(OR(EM$5=Data!$F$2,EM$5=Data!$G$2,(IF(COUNTIF(Data!$A$2:$A$939,EM$7),EM$7=(VLOOKUP(EM$7,Data!$A$2:$A$852,1,FALSE)),0))),"H",IF(AND(EM$7&gt;=$E75,EM$7&lt;=$F75),($D75/$G75),0))),IF(AND(EM$7&gt;=$E75,EM$7&lt;=$F75),($D75/$G75),0))</f>
        <v>0</v>
      </c>
      <c r="EN75" s="34" t="str">
        <f>IF(Data!$C$2&gt;0,(IF(OR(EN$5=Data!$F$2,EN$5=Data!$G$2,(IF(COUNTIF(Data!$A$2:$A$939,EN$7),EN$7=(VLOOKUP(EN$7,Data!$A$2:$A$852,1,FALSE)),0))),"H",IF(AND(EN$7&gt;=$E75,EN$7&lt;=$F75),($D75/$G75),0))),IF(AND(EN$7&gt;=$E75,EN$7&lt;=$F75),($D75/$G75),0))</f>
        <v>H</v>
      </c>
      <c r="EO75" s="35" t="str">
        <f>IF(Data!$C$2&gt;0,(IF(OR(EO$5=Data!$F$2,EO$5=Data!$G$2,(IF(COUNTIF(Data!$A$2:$A$939,EO$7),EO$7=(VLOOKUP(EO$7,Data!$A$2:$A$852,1,FALSE)),0))),"H",IF(AND(EO$7&gt;=$E75,EO$7&lt;=$F75),($D75/$G75),0))),IF(AND(EO$7&gt;=$E75,EO$7&lt;=$F75),($D75/$G75),0))</f>
        <v>H</v>
      </c>
      <c r="EP75" s="8" t="s">
        <v>47</v>
      </c>
      <c r="EQ75" s="18">
        <f>SUM(T75:EO75)-D75</f>
        <v>0</v>
      </c>
    </row>
    <row r="76" spans="1:147" ht="30" customHeight="1" thickBot="1">
      <c r="A76" s="371"/>
      <c r="B76" s="372"/>
      <c r="C76" s="372"/>
      <c r="D76" s="364"/>
      <c r="E76" s="351"/>
      <c r="F76" s="351"/>
      <c r="G76" s="349"/>
      <c r="H76" s="364"/>
      <c r="I76" s="365"/>
      <c r="J76" s="351"/>
      <c r="K76" s="351"/>
      <c r="L76" s="351"/>
      <c r="M76" s="349"/>
      <c r="N76" s="349"/>
      <c r="O76" s="364"/>
      <c r="P76" s="365"/>
      <c r="Q76" s="391"/>
      <c r="R76" s="364"/>
      <c r="S76" s="343"/>
      <c r="T76" s="36">
        <f>IF(T$7&gt;$L75,(((IF(Data!$C$2&gt;0,(IF(OR(T$5=Data!$F$2,T$5=Data!$G$2,(IF(COUNTIF(Data!$A$2:$A$939,T$7),T$7=(VLOOKUP(T$7,Data!$A$2:$A$852,1,FALSE)),0))),"H",IF(AND(T$7&gt;=$J75,T$7&lt;=$K75),($D75*(1-$P75)/$N75),0))),IF(AND(T$7&gt;=$J75,T$7&lt;=$K75),(($D75-$O75)/$N75),0))))),(((IF(Data!$C$2&gt;0,(IF(OR(T$5=Data!$F$2,T$5=Data!$G$2,(IF(COUNTIF(Data!$A$2:$A$939,T$7),T$7=(VLOOKUP(T$7,Data!$A$2:$A$852,1,FALSE)),0))),"H",IF(AND(T$7&gt;=$J75,T$7&lt;=$L75),($D75*$P75/$M75),0))),IF(AND(T$7&gt;=$J75,T$7&lt;=$L75),(($D75*$P75)/$M75),0))))))</f>
        <v>0</v>
      </c>
      <c r="U76" s="37">
        <f>IF(U$7&gt;$L75,(((IF(Data!$C$2&gt;0,(IF(OR(U$5=Data!$F$2,U$5=Data!$G$2,(IF(COUNTIF(Data!$A$2:$A$939,U$7),U$7=(VLOOKUP(U$7,Data!$A$2:$A$852,1,FALSE)),0))),"H",IF(AND(U$7&gt;=$J75,U$7&lt;=$K75),($D75*(1-$P75)/$N75),0))),IF(AND(U$7&gt;=$J75,U$7&lt;=$K75),(($D75-$O75)/$N75),0))))),(((IF(Data!$C$2&gt;0,(IF(OR(U$5=Data!$F$2,U$5=Data!$G$2,(IF(COUNTIF(Data!$A$2:$A$939,U$7),U$7=(VLOOKUP(U$7,Data!$A$2:$A$852,1,FALSE)),0))),"H",IF(AND(U$7&gt;=$J75,U$7&lt;=$L75),($D75*$P75/$M75),0))),IF(AND(U$7&gt;=$J75,U$7&lt;=$L75),(($D75*$P75)/$M75),0))))))</f>
        <v>0</v>
      </c>
      <c r="V76" s="37">
        <f>IF(V$7&gt;$L75,(((IF(Data!$C$2&gt;0,(IF(OR(V$5=Data!$F$2,V$5=Data!$G$2,(IF(COUNTIF(Data!$A$2:$A$939,V$7),V$7=(VLOOKUP(V$7,Data!$A$2:$A$852,1,FALSE)),0))),"H",IF(AND(V$7&gt;=$J75,V$7&lt;=$K75),($D75*(1-$P75)/$N75),0))),IF(AND(V$7&gt;=$J75,V$7&lt;=$K75),(($D75-$O75)/$N75),0))))),(((IF(Data!$C$2&gt;0,(IF(OR(V$5=Data!$F$2,V$5=Data!$G$2,(IF(COUNTIF(Data!$A$2:$A$939,V$7),V$7=(VLOOKUP(V$7,Data!$A$2:$A$852,1,FALSE)),0))),"H",IF(AND(V$7&gt;=$J75,V$7&lt;=$L75),($D75*$P75/$M75),0))),IF(AND(V$7&gt;=$J75,V$7&lt;=$L75),(($D75*$P75)/$M75),0))))))</f>
        <v>0</v>
      </c>
      <c r="W76" s="37">
        <f>IF(W$7&gt;$L75,(((IF(Data!$C$2&gt;0,(IF(OR(W$5=Data!$F$2,W$5=Data!$G$2,(IF(COUNTIF(Data!$A$2:$A$939,W$7),W$7=(VLOOKUP(W$7,Data!$A$2:$A$852,1,FALSE)),0))),"H",IF(AND(W$7&gt;=$J75,W$7&lt;=$K75),($D75*(1-$P75)/$N75),0))),IF(AND(W$7&gt;=$J75,W$7&lt;=$K75),(($D75-$O75)/$N75),0))))),(((IF(Data!$C$2&gt;0,(IF(OR(W$5=Data!$F$2,W$5=Data!$G$2,(IF(COUNTIF(Data!$A$2:$A$939,W$7),W$7=(VLOOKUP(W$7,Data!$A$2:$A$852,1,FALSE)),0))),"H",IF(AND(W$7&gt;=$J75,W$7&lt;=$L75),($D75*$P75/$M75),0))),IF(AND(W$7&gt;=$J75,W$7&lt;=$L75),(($D75*$P75)/$M75),0))))))</f>
        <v>0</v>
      </c>
      <c r="X76" s="37">
        <f>IF(X$7&gt;$L75,(((IF(Data!$C$2&gt;0,(IF(OR(X$5=Data!$F$2,X$5=Data!$G$2,(IF(COUNTIF(Data!$A$2:$A$939,X$7),X$7=(VLOOKUP(X$7,Data!$A$2:$A$852,1,FALSE)),0))),"H",IF(AND(X$7&gt;=$J75,X$7&lt;=$K75),($D75*(1-$P75)/$N75),0))),IF(AND(X$7&gt;=$J75,X$7&lt;=$K75),(($D75-$O75)/$N75),0))))),(((IF(Data!$C$2&gt;0,(IF(OR(X$5=Data!$F$2,X$5=Data!$G$2,(IF(COUNTIF(Data!$A$2:$A$939,X$7),X$7=(VLOOKUP(X$7,Data!$A$2:$A$852,1,FALSE)),0))),"H",IF(AND(X$7&gt;=$J75,X$7&lt;=$L75),($D75*$P75/$M75),0))),IF(AND(X$7&gt;=$J75,X$7&lt;=$L75),(($D75*$P75)/$M75),0))))))</f>
        <v>0</v>
      </c>
      <c r="Y76" s="37" t="str">
        <f>IF(Y$7&gt;$L75,(((IF(Data!$C$2&gt;0,(IF(OR(Y$5=Data!$F$2,Y$5=Data!$G$2,(IF(COUNTIF(Data!$A$2:$A$939,Y$7),Y$7=(VLOOKUP(Y$7,Data!$A$2:$A$852,1,FALSE)),0))),"H",IF(AND(Y$7&gt;=$J75,Y$7&lt;=$K75),($D75*(1-$P75)/$N75),0))),IF(AND(Y$7&gt;=$J75,Y$7&lt;=$K75),(($D75-$O75)/$N75),0))))),(((IF(Data!$C$2&gt;0,(IF(OR(Y$5=Data!$F$2,Y$5=Data!$G$2,(IF(COUNTIF(Data!$A$2:$A$939,Y$7),Y$7=(VLOOKUP(Y$7,Data!$A$2:$A$852,1,FALSE)),0))),"H",IF(AND(Y$7&gt;=$J75,Y$7&lt;=$L75),($D75*$P75/$M75),0))),IF(AND(Y$7&gt;=$J75,Y$7&lt;=$L75),(($D75*$P75)/$M75),0))))))</f>
        <v>H</v>
      </c>
      <c r="Z76" s="37" t="str">
        <f>IF(Z$7&gt;$L75,(((IF(Data!$C$2&gt;0,(IF(OR(Z$5=Data!$F$2,Z$5=Data!$G$2,(IF(COUNTIF(Data!$A$2:$A$939,Z$7),Z$7=(VLOOKUP(Z$7,Data!$A$2:$A$852,1,FALSE)),0))),"H",IF(AND(Z$7&gt;=$J75,Z$7&lt;=$K75),($D75*(1-$P75)/$N75),0))),IF(AND(Z$7&gt;=$J75,Z$7&lt;=$K75),(($D75-$O75)/$N75),0))))),(((IF(Data!$C$2&gt;0,(IF(OR(Z$5=Data!$F$2,Z$5=Data!$G$2,(IF(COUNTIF(Data!$A$2:$A$939,Z$7),Z$7=(VLOOKUP(Z$7,Data!$A$2:$A$852,1,FALSE)),0))),"H",IF(AND(Z$7&gt;=$J75,Z$7&lt;=$L75),($D75*$P75/$M75),0))),IF(AND(Z$7&gt;=$J75,Z$7&lt;=$L75),(($D75*$P75)/$M75),0))))))</f>
        <v>H</v>
      </c>
      <c r="AA76" s="37">
        <f>IF(AA$7&gt;$L75,(((IF(Data!$C$2&gt;0,(IF(OR(AA$5=Data!$F$2,AA$5=Data!$G$2,(IF(COUNTIF(Data!$A$2:$A$939,AA$7),AA$7=(VLOOKUP(AA$7,Data!$A$2:$A$852,1,FALSE)),0))),"H",IF(AND(AA$7&gt;=$J75,AA$7&lt;=$K75),($D75*(1-$P75)/$N75),0))),IF(AND(AA$7&gt;=$J75,AA$7&lt;=$K75),(($D75-$O75)/$N75),0))))),(((IF(Data!$C$2&gt;0,(IF(OR(AA$5=Data!$F$2,AA$5=Data!$G$2,(IF(COUNTIF(Data!$A$2:$A$939,AA$7),AA$7=(VLOOKUP(AA$7,Data!$A$2:$A$852,1,FALSE)),0))),"H",IF(AND(AA$7&gt;=$J75,AA$7&lt;=$L75),($D75*$P75/$M75),0))),IF(AND(AA$7&gt;=$J75,AA$7&lt;=$L75),(($D75*$P75)/$M75),0))))))</f>
        <v>0</v>
      </c>
      <c r="AB76" s="37">
        <f>IF(AB$7&gt;$L75,(((IF(Data!$C$2&gt;0,(IF(OR(AB$5=Data!$F$2,AB$5=Data!$G$2,(IF(COUNTIF(Data!$A$2:$A$939,AB$7),AB$7=(VLOOKUP(AB$7,Data!$A$2:$A$852,1,FALSE)),0))),"H",IF(AND(AB$7&gt;=$J75,AB$7&lt;=$K75),($D75*(1-$P75)/$N75),0))),IF(AND(AB$7&gt;=$J75,AB$7&lt;=$K75),(($D75-$O75)/$N75),0))))),(((IF(Data!$C$2&gt;0,(IF(OR(AB$5=Data!$F$2,AB$5=Data!$G$2,(IF(COUNTIF(Data!$A$2:$A$939,AB$7),AB$7=(VLOOKUP(AB$7,Data!$A$2:$A$852,1,FALSE)),0))),"H",IF(AND(AB$7&gt;=$J75,AB$7&lt;=$L75),($D75*$P75/$M75),0))),IF(AND(AB$7&gt;=$J75,AB$7&lt;=$L75),(($D75*$P75)/$M75),0))))))</f>
        <v>0</v>
      </c>
      <c r="AC76" s="37">
        <f>IF(AC$7&gt;$L75,(((IF(Data!$C$2&gt;0,(IF(OR(AC$5=Data!$F$2,AC$5=Data!$G$2,(IF(COUNTIF(Data!$A$2:$A$939,AC$7),AC$7=(VLOOKUP(AC$7,Data!$A$2:$A$852,1,FALSE)),0))),"H",IF(AND(AC$7&gt;=$J75,AC$7&lt;=$K75),($D75*(1-$P75)/$N75),0))),IF(AND(AC$7&gt;=$J75,AC$7&lt;=$K75),(($D75-$O75)/$N75),0))))),(((IF(Data!$C$2&gt;0,(IF(OR(AC$5=Data!$F$2,AC$5=Data!$G$2,(IF(COUNTIF(Data!$A$2:$A$939,AC$7),AC$7=(VLOOKUP(AC$7,Data!$A$2:$A$852,1,FALSE)),0))),"H",IF(AND(AC$7&gt;=$J75,AC$7&lt;=$L75),($D75*$P75/$M75),0))),IF(AND(AC$7&gt;=$J75,AC$7&lt;=$L75),(($D75*$P75)/$M75),0))))))</f>
        <v>0</v>
      </c>
      <c r="AD76" s="37">
        <f>IF(AD$7&gt;$L75,(((IF(Data!$C$2&gt;0,(IF(OR(AD$5=Data!$F$2,AD$5=Data!$G$2,(IF(COUNTIF(Data!$A$2:$A$939,AD$7),AD$7=(VLOOKUP(AD$7,Data!$A$2:$A$852,1,FALSE)),0))),"H",IF(AND(AD$7&gt;=$J75,AD$7&lt;=$K75),($D75*(1-$P75)/$N75),0))),IF(AND(AD$7&gt;=$J75,AD$7&lt;=$K75),(($D75-$O75)/$N75),0))))),(((IF(Data!$C$2&gt;0,(IF(OR(AD$5=Data!$F$2,AD$5=Data!$G$2,(IF(COUNTIF(Data!$A$2:$A$939,AD$7),AD$7=(VLOOKUP(AD$7,Data!$A$2:$A$852,1,FALSE)),0))),"H",IF(AND(AD$7&gt;=$J75,AD$7&lt;=$L75),($D75*$P75/$M75),0))),IF(AND(AD$7&gt;=$J75,AD$7&lt;=$L75),(($D75*$P75)/$M75),0))))))</f>
        <v>0</v>
      </c>
      <c r="AE76" s="37">
        <f>IF(AE$7&gt;$L75,(((IF(Data!$C$2&gt;0,(IF(OR(AE$5=Data!$F$2,AE$5=Data!$G$2,(IF(COUNTIF(Data!$A$2:$A$939,AE$7),AE$7=(VLOOKUP(AE$7,Data!$A$2:$A$852,1,FALSE)),0))),"H",IF(AND(AE$7&gt;=$J75,AE$7&lt;=$K75),($D75*(1-$P75)/$N75),0))),IF(AND(AE$7&gt;=$J75,AE$7&lt;=$K75),(($D75-$O75)/$N75),0))))),(((IF(Data!$C$2&gt;0,(IF(OR(AE$5=Data!$F$2,AE$5=Data!$G$2,(IF(COUNTIF(Data!$A$2:$A$939,AE$7),AE$7=(VLOOKUP(AE$7,Data!$A$2:$A$852,1,FALSE)),0))),"H",IF(AND(AE$7&gt;=$J75,AE$7&lt;=$L75),($D75*$P75/$M75),0))),IF(AND(AE$7&gt;=$J75,AE$7&lt;=$L75),(($D75*$P75)/$M75),0))))))</f>
        <v>0</v>
      </c>
      <c r="AF76" s="37" t="str">
        <f>IF(AF$7&gt;$L75,(((IF(Data!$C$2&gt;0,(IF(OR(AF$5=Data!$F$2,AF$5=Data!$G$2,(IF(COUNTIF(Data!$A$2:$A$939,AF$7),AF$7=(VLOOKUP(AF$7,Data!$A$2:$A$852,1,FALSE)),0))),"H",IF(AND(AF$7&gt;=$J75,AF$7&lt;=$K75),($D75*(1-$P75)/$N75),0))),IF(AND(AF$7&gt;=$J75,AF$7&lt;=$K75),(($D75-$O75)/$N75),0))))),(((IF(Data!$C$2&gt;0,(IF(OR(AF$5=Data!$F$2,AF$5=Data!$G$2,(IF(COUNTIF(Data!$A$2:$A$939,AF$7),AF$7=(VLOOKUP(AF$7,Data!$A$2:$A$852,1,FALSE)),0))),"H",IF(AND(AF$7&gt;=$J75,AF$7&lt;=$L75),($D75*$P75/$M75),0))),IF(AND(AF$7&gt;=$J75,AF$7&lt;=$L75),(($D75*$P75)/$M75),0))))))</f>
        <v>H</v>
      </c>
      <c r="AG76" s="37" t="str">
        <f>IF(AG$7&gt;$L75,(((IF(Data!$C$2&gt;0,(IF(OR(AG$5=Data!$F$2,AG$5=Data!$G$2,(IF(COUNTIF(Data!$A$2:$A$939,AG$7),AG$7=(VLOOKUP(AG$7,Data!$A$2:$A$852,1,FALSE)),0))),"H",IF(AND(AG$7&gt;=$J75,AG$7&lt;=$K75),($D75*(1-$P75)/$N75),0))),IF(AND(AG$7&gt;=$J75,AG$7&lt;=$K75),(($D75-$O75)/$N75),0))))),(((IF(Data!$C$2&gt;0,(IF(OR(AG$5=Data!$F$2,AG$5=Data!$G$2,(IF(COUNTIF(Data!$A$2:$A$939,AG$7),AG$7=(VLOOKUP(AG$7,Data!$A$2:$A$852,1,FALSE)),0))),"H",IF(AND(AG$7&gt;=$J75,AG$7&lt;=$L75),($D75*$P75/$M75),0))),IF(AND(AG$7&gt;=$J75,AG$7&lt;=$L75),(($D75*$P75)/$M75),0))))))</f>
        <v>H</v>
      </c>
      <c r="AH76" s="37">
        <f>IF(AH$7&gt;$L75,(((IF(Data!$C$2&gt;0,(IF(OR(AH$5=Data!$F$2,AH$5=Data!$G$2,(IF(COUNTIF(Data!$A$2:$A$939,AH$7),AH$7=(VLOOKUP(AH$7,Data!$A$2:$A$852,1,FALSE)),0))),"H",IF(AND(AH$7&gt;=$J75,AH$7&lt;=$K75),($D75*(1-$P75)/$N75),0))),IF(AND(AH$7&gt;=$J75,AH$7&lt;=$K75),(($D75-$O75)/$N75),0))))),(((IF(Data!$C$2&gt;0,(IF(OR(AH$5=Data!$F$2,AH$5=Data!$G$2,(IF(COUNTIF(Data!$A$2:$A$939,AH$7),AH$7=(VLOOKUP(AH$7,Data!$A$2:$A$852,1,FALSE)),0))),"H",IF(AND(AH$7&gt;=$J75,AH$7&lt;=$L75),($D75*$P75/$M75),0))),IF(AND(AH$7&gt;=$J75,AH$7&lt;=$L75),(($D75*$P75)/$M75),0))))))</f>
        <v>0</v>
      </c>
      <c r="AI76" s="37">
        <f>IF(AI$7&gt;$L75,(((IF(Data!$C$2&gt;0,(IF(OR(AI$5=Data!$F$2,AI$5=Data!$G$2,(IF(COUNTIF(Data!$A$2:$A$939,AI$7),AI$7=(VLOOKUP(AI$7,Data!$A$2:$A$852,1,FALSE)),0))),"H",IF(AND(AI$7&gt;=$J75,AI$7&lt;=$K75),($D75*(1-$P75)/$N75),0))),IF(AND(AI$7&gt;=$J75,AI$7&lt;=$K75),(($D75-$O75)/$N75),0))))),(((IF(Data!$C$2&gt;0,(IF(OR(AI$5=Data!$F$2,AI$5=Data!$G$2,(IF(COUNTIF(Data!$A$2:$A$939,AI$7),AI$7=(VLOOKUP(AI$7,Data!$A$2:$A$852,1,FALSE)),0))),"H",IF(AND(AI$7&gt;=$J75,AI$7&lt;=$L75),($D75*$P75/$M75),0))),IF(AND(AI$7&gt;=$J75,AI$7&lt;=$L75),(($D75*$P75)/$M75),0))))))</f>
        <v>0</v>
      </c>
      <c r="AJ76" s="37">
        <f>IF(AJ$7&gt;$L75,(((IF(Data!$C$2&gt;0,(IF(OR(AJ$5=Data!$F$2,AJ$5=Data!$G$2,(IF(COUNTIF(Data!$A$2:$A$939,AJ$7),AJ$7=(VLOOKUP(AJ$7,Data!$A$2:$A$852,1,FALSE)),0))),"H",IF(AND(AJ$7&gt;=$J75,AJ$7&lt;=$K75),($D75*(1-$P75)/$N75),0))),IF(AND(AJ$7&gt;=$J75,AJ$7&lt;=$K75),(($D75-$O75)/$N75),0))))),(((IF(Data!$C$2&gt;0,(IF(OR(AJ$5=Data!$F$2,AJ$5=Data!$G$2,(IF(COUNTIF(Data!$A$2:$A$939,AJ$7),AJ$7=(VLOOKUP(AJ$7,Data!$A$2:$A$852,1,FALSE)),0))),"H",IF(AND(AJ$7&gt;=$J75,AJ$7&lt;=$L75),($D75*$P75/$M75),0))),IF(AND(AJ$7&gt;=$J75,AJ$7&lt;=$L75),(($D75*$P75)/$M75),0))))))</f>
        <v>0</v>
      </c>
      <c r="AK76" s="37">
        <f>IF(AK$7&gt;$L75,(((IF(Data!$C$2&gt;0,(IF(OR(AK$5=Data!$F$2,AK$5=Data!$G$2,(IF(COUNTIF(Data!$A$2:$A$939,AK$7),AK$7=(VLOOKUP(AK$7,Data!$A$2:$A$852,1,FALSE)),0))),"H",IF(AND(AK$7&gt;=$J75,AK$7&lt;=$K75),($D75*(1-$P75)/$N75),0))),IF(AND(AK$7&gt;=$J75,AK$7&lt;=$K75),(($D75-$O75)/$N75),0))))),(((IF(Data!$C$2&gt;0,(IF(OR(AK$5=Data!$F$2,AK$5=Data!$G$2,(IF(COUNTIF(Data!$A$2:$A$939,AK$7),AK$7=(VLOOKUP(AK$7,Data!$A$2:$A$852,1,FALSE)),0))),"H",IF(AND(AK$7&gt;=$J75,AK$7&lt;=$L75),($D75*$P75/$M75),0))),IF(AND(AK$7&gt;=$J75,AK$7&lt;=$L75),(($D75*$P75)/$M75),0))))))</f>
        <v>0</v>
      </c>
      <c r="AL76" s="37">
        <f>IF(AL$7&gt;$L75,(((IF(Data!$C$2&gt;0,(IF(OR(AL$5=Data!$F$2,AL$5=Data!$G$2,(IF(COUNTIF(Data!$A$2:$A$939,AL$7),AL$7=(VLOOKUP(AL$7,Data!$A$2:$A$852,1,FALSE)),0))),"H",IF(AND(AL$7&gt;=$J75,AL$7&lt;=$K75),($D75*(1-$P75)/$N75),0))),IF(AND(AL$7&gt;=$J75,AL$7&lt;=$K75),(($D75-$O75)/$N75),0))))),(((IF(Data!$C$2&gt;0,(IF(OR(AL$5=Data!$F$2,AL$5=Data!$G$2,(IF(COUNTIF(Data!$A$2:$A$939,AL$7),AL$7=(VLOOKUP(AL$7,Data!$A$2:$A$852,1,FALSE)),0))),"H",IF(AND(AL$7&gt;=$J75,AL$7&lt;=$L75),($D75*$P75/$M75),0))),IF(AND(AL$7&gt;=$J75,AL$7&lt;=$L75),(($D75*$P75)/$M75),0))))))</f>
        <v>0</v>
      </c>
      <c r="AM76" s="37" t="str">
        <f>IF(AM$7&gt;$L75,(((IF(Data!$C$2&gt;0,(IF(OR(AM$5=Data!$F$2,AM$5=Data!$G$2,(IF(COUNTIF(Data!$A$2:$A$939,AM$7),AM$7=(VLOOKUP(AM$7,Data!$A$2:$A$852,1,FALSE)),0))),"H",IF(AND(AM$7&gt;=$J75,AM$7&lt;=$K75),($D75*(1-$P75)/$N75),0))),IF(AND(AM$7&gt;=$J75,AM$7&lt;=$K75),(($D75-$O75)/$N75),0))))),(((IF(Data!$C$2&gt;0,(IF(OR(AM$5=Data!$F$2,AM$5=Data!$G$2,(IF(COUNTIF(Data!$A$2:$A$939,AM$7),AM$7=(VLOOKUP(AM$7,Data!$A$2:$A$852,1,FALSE)),0))),"H",IF(AND(AM$7&gt;=$J75,AM$7&lt;=$L75),($D75*$P75/$M75),0))),IF(AND(AM$7&gt;=$J75,AM$7&lt;=$L75),(($D75*$P75)/$M75),0))))))</f>
        <v>H</v>
      </c>
      <c r="AN76" s="37" t="str">
        <f>IF(AN$7&gt;$L75,(((IF(Data!$C$2&gt;0,(IF(OR(AN$5=Data!$F$2,AN$5=Data!$G$2,(IF(COUNTIF(Data!$A$2:$A$939,AN$7),AN$7=(VLOOKUP(AN$7,Data!$A$2:$A$852,1,FALSE)),0))),"H",IF(AND(AN$7&gt;=$J75,AN$7&lt;=$K75),($D75*(1-$P75)/$N75),0))),IF(AND(AN$7&gt;=$J75,AN$7&lt;=$K75),(($D75-$O75)/$N75),0))))),(((IF(Data!$C$2&gt;0,(IF(OR(AN$5=Data!$F$2,AN$5=Data!$G$2,(IF(COUNTIF(Data!$A$2:$A$939,AN$7),AN$7=(VLOOKUP(AN$7,Data!$A$2:$A$852,1,FALSE)),0))),"H",IF(AND(AN$7&gt;=$J75,AN$7&lt;=$L75),($D75*$P75/$M75),0))),IF(AND(AN$7&gt;=$J75,AN$7&lt;=$L75),(($D75*$P75)/$M75),0))))))</f>
        <v>H</v>
      </c>
      <c r="AO76" s="37">
        <f>IF(AO$7&gt;$L75,(((IF(Data!$C$2&gt;0,(IF(OR(AO$5=Data!$F$2,AO$5=Data!$G$2,(IF(COUNTIF(Data!$A$2:$A$939,AO$7),AO$7=(VLOOKUP(AO$7,Data!$A$2:$A$852,1,FALSE)),0))),"H",IF(AND(AO$7&gt;=$J75,AO$7&lt;=$K75),($D75*(1-$P75)/$N75),0))),IF(AND(AO$7&gt;=$J75,AO$7&lt;=$K75),(($D75-$O75)/$N75),0))))),(((IF(Data!$C$2&gt;0,(IF(OR(AO$5=Data!$F$2,AO$5=Data!$G$2,(IF(COUNTIF(Data!$A$2:$A$939,AO$7),AO$7=(VLOOKUP(AO$7,Data!$A$2:$A$852,1,FALSE)),0))),"H",IF(AND(AO$7&gt;=$J75,AO$7&lt;=$L75),($D75*$P75/$M75),0))),IF(AND(AO$7&gt;=$J75,AO$7&lt;=$L75),(($D75*$P75)/$M75),0))))))</f>
        <v>0</v>
      </c>
      <c r="AP76" s="37">
        <f>IF(AP$7&gt;$L75,(((IF(Data!$C$2&gt;0,(IF(OR(AP$5=Data!$F$2,AP$5=Data!$G$2,(IF(COUNTIF(Data!$A$2:$A$939,AP$7),AP$7=(VLOOKUP(AP$7,Data!$A$2:$A$852,1,FALSE)),0))),"H",IF(AND(AP$7&gt;=$J75,AP$7&lt;=$K75),($D75*(1-$P75)/$N75),0))),IF(AND(AP$7&gt;=$J75,AP$7&lt;=$K75),(($D75-$O75)/$N75),0))))),(((IF(Data!$C$2&gt;0,(IF(OR(AP$5=Data!$F$2,AP$5=Data!$G$2,(IF(COUNTIF(Data!$A$2:$A$939,AP$7),AP$7=(VLOOKUP(AP$7,Data!$A$2:$A$852,1,FALSE)),0))),"H",IF(AND(AP$7&gt;=$J75,AP$7&lt;=$L75),($D75*$P75/$M75),0))),IF(AND(AP$7&gt;=$J75,AP$7&lt;=$L75),(($D75*$P75)/$M75),0))))))</f>
        <v>0</v>
      </c>
      <c r="AQ76" s="37">
        <f>IF(AQ$7&gt;$L75,(((IF(Data!$C$2&gt;0,(IF(OR(AQ$5=Data!$F$2,AQ$5=Data!$G$2,(IF(COUNTIF(Data!$A$2:$A$939,AQ$7),AQ$7=(VLOOKUP(AQ$7,Data!$A$2:$A$852,1,FALSE)),0))),"H",IF(AND(AQ$7&gt;=$J75,AQ$7&lt;=$K75),($D75*(1-$P75)/$N75),0))),IF(AND(AQ$7&gt;=$J75,AQ$7&lt;=$K75),(($D75-$O75)/$N75),0))))),(((IF(Data!$C$2&gt;0,(IF(OR(AQ$5=Data!$F$2,AQ$5=Data!$G$2,(IF(COUNTIF(Data!$A$2:$A$939,AQ$7),AQ$7=(VLOOKUP(AQ$7,Data!$A$2:$A$852,1,FALSE)),0))),"H",IF(AND(AQ$7&gt;=$J75,AQ$7&lt;=$L75),($D75*$P75/$M75),0))),IF(AND(AQ$7&gt;=$J75,AQ$7&lt;=$L75),(($D75*$P75)/$M75),0))))))</f>
        <v>0</v>
      </c>
      <c r="AR76" s="37">
        <f>IF(AR$7&gt;$L75,(((IF(Data!$C$2&gt;0,(IF(OR(AR$5=Data!$F$2,AR$5=Data!$G$2,(IF(COUNTIF(Data!$A$2:$A$939,AR$7),AR$7=(VLOOKUP(AR$7,Data!$A$2:$A$852,1,FALSE)),0))),"H",IF(AND(AR$7&gt;=$J75,AR$7&lt;=$K75),($D75*(1-$P75)/$N75),0))),IF(AND(AR$7&gt;=$J75,AR$7&lt;=$K75),(($D75-$O75)/$N75),0))))),(((IF(Data!$C$2&gt;0,(IF(OR(AR$5=Data!$F$2,AR$5=Data!$G$2,(IF(COUNTIF(Data!$A$2:$A$939,AR$7),AR$7=(VLOOKUP(AR$7,Data!$A$2:$A$852,1,FALSE)),0))),"H",IF(AND(AR$7&gt;=$J75,AR$7&lt;=$L75),($D75*$P75/$M75),0))),IF(AND(AR$7&gt;=$J75,AR$7&lt;=$L75),(($D75*$P75)/$M75),0))))))</f>
        <v>0</v>
      </c>
      <c r="AS76" s="37">
        <f>IF(AS$7&gt;$L75,(((IF(Data!$C$2&gt;0,(IF(OR(AS$5=Data!$F$2,AS$5=Data!$G$2,(IF(COUNTIF(Data!$A$2:$A$939,AS$7),AS$7=(VLOOKUP(AS$7,Data!$A$2:$A$852,1,FALSE)),0))),"H",IF(AND(AS$7&gt;=$J75,AS$7&lt;=$K75),($D75*(1-$P75)/$N75),0))),IF(AND(AS$7&gt;=$J75,AS$7&lt;=$K75),(($D75-$O75)/$N75),0))))),(((IF(Data!$C$2&gt;0,(IF(OR(AS$5=Data!$F$2,AS$5=Data!$G$2,(IF(COUNTIF(Data!$A$2:$A$939,AS$7),AS$7=(VLOOKUP(AS$7,Data!$A$2:$A$852,1,FALSE)),0))),"H",IF(AND(AS$7&gt;=$J75,AS$7&lt;=$L75),($D75*$P75/$M75),0))),IF(AND(AS$7&gt;=$J75,AS$7&lt;=$L75),(($D75*$P75)/$M75),0))))))</f>
        <v>0</v>
      </c>
      <c r="AT76" s="37" t="str">
        <f>IF(AT$7&gt;$L75,(((IF(Data!$C$2&gt;0,(IF(OR(AT$5=Data!$F$2,AT$5=Data!$G$2,(IF(COUNTIF(Data!$A$2:$A$939,AT$7),AT$7=(VLOOKUP(AT$7,Data!$A$2:$A$852,1,FALSE)),0))),"H",IF(AND(AT$7&gt;=$J75,AT$7&lt;=$K75),($D75*(1-$P75)/$N75),0))),IF(AND(AT$7&gt;=$J75,AT$7&lt;=$K75),(($D75-$O75)/$N75),0))))),(((IF(Data!$C$2&gt;0,(IF(OR(AT$5=Data!$F$2,AT$5=Data!$G$2,(IF(COUNTIF(Data!$A$2:$A$939,AT$7),AT$7=(VLOOKUP(AT$7,Data!$A$2:$A$852,1,FALSE)),0))),"H",IF(AND(AT$7&gt;=$J75,AT$7&lt;=$L75),($D75*$P75/$M75),0))),IF(AND(AT$7&gt;=$J75,AT$7&lt;=$L75),(($D75*$P75)/$M75),0))))))</f>
        <v>H</v>
      </c>
      <c r="AU76" s="37" t="str">
        <f>IF(AU$7&gt;$L75,(((IF(Data!$C$2&gt;0,(IF(OR(AU$5=Data!$F$2,AU$5=Data!$G$2,(IF(COUNTIF(Data!$A$2:$A$939,AU$7),AU$7=(VLOOKUP(AU$7,Data!$A$2:$A$852,1,FALSE)),0))),"H",IF(AND(AU$7&gt;=$J75,AU$7&lt;=$K75),($D75*(1-$P75)/$N75),0))),IF(AND(AU$7&gt;=$J75,AU$7&lt;=$K75),(($D75-$O75)/$N75),0))))),(((IF(Data!$C$2&gt;0,(IF(OR(AU$5=Data!$F$2,AU$5=Data!$G$2,(IF(COUNTIF(Data!$A$2:$A$939,AU$7),AU$7=(VLOOKUP(AU$7,Data!$A$2:$A$852,1,FALSE)),0))),"H",IF(AND(AU$7&gt;=$J75,AU$7&lt;=$L75),($D75*$P75/$M75),0))),IF(AND(AU$7&gt;=$J75,AU$7&lt;=$L75),(($D75*$P75)/$M75),0))))))</f>
        <v>H</v>
      </c>
      <c r="AV76" s="37">
        <f>IF(AV$7&gt;$L75,(((IF(Data!$C$2&gt;0,(IF(OR(AV$5=Data!$F$2,AV$5=Data!$G$2,(IF(COUNTIF(Data!$A$2:$A$939,AV$7),AV$7=(VLOOKUP(AV$7,Data!$A$2:$A$852,1,FALSE)),0))),"H",IF(AND(AV$7&gt;=$J75,AV$7&lt;=$K75),($D75*(1-$P75)/$N75),0))),IF(AND(AV$7&gt;=$J75,AV$7&lt;=$K75),(($D75-$O75)/$N75),0))))),(((IF(Data!$C$2&gt;0,(IF(OR(AV$5=Data!$F$2,AV$5=Data!$G$2,(IF(COUNTIF(Data!$A$2:$A$939,AV$7),AV$7=(VLOOKUP(AV$7,Data!$A$2:$A$852,1,FALSE)),0))),"H",IF(AND(AV$7&gt;=$J75,AV$7&lt;=$L75),($D75*$P75/$M75),0))),IF(AND(AV$7&gt;=$J75,AV$7&lt;=$L75),(($D75*$P75)/$M75),0))))))</f>
        <v>0</v>
      </c>
      <c r="AW76" s="37">
        <f>IF(AW$7&gt;$L75,(((IF(Data!$C$2&gt;0,(IF(OR(AW$5=Data!$F$2,AW$5=Data!$G$2,(IF(COUNTIF(Data!$A$2:$A$939,AW$7),AW$7=(VLOOKUP(AW$7,Data!$A$2:$A$852,1,FALSE)),0))),"H",IF(AND(AW$7&gt;=$J75,AW$7&lt;=$K75),($D75*(1-$P75)/$N75),0))),IF(AND(AW$7&gt;=$J75,AW$7&lt;=$K75),(($D75-$O75)/$N75),0))))),(((IF(Data!$C$2&gt;0,(IF(OR(AW$5=Data!$F$2,AW$5=Data!$G$2,(IF(COUNTIF(Data!$A$2:$A$939,AW$7),AW$7=(VLOOKUP(AW$7,Data!$A$2:$A$852,1,FALSE)),0))),"H",IF(AND(AW$7&gt;=$J75,AW$7&lt;=$L75),($D75*$P75/$M75),0))),IF(AND(AW$7&gt;=$J75,AW$7&lt;=$L75),(($D75*$P75)/$M75),0))))))</f>
        <v>0</v>
      </c>
      <c r="AX76" s="37">
        <f>IF(AX$7&gt;$L75,(((IF(Data!$C$2&gt;0,(IF(OR(AX$5=Data!$F$2,AX$5=Data!$G$2,(IF(COUNTIF(Data!$A$2:$A$939,AX$7),AX$7=(VLOOKUP(AX$7,Data!$A$2:$A$852,1,FALSE)),0))),"H",IF(AND(AX$7&gt;=$J75,AX$7&lt;=$K75),($D75*(1-$P75)/$N75),0))),IF(AND(AX$7&gt;=$J75,AX$7&lt;=$K75),(($D75-$O75)/$N75),0))))),(((IF(Data!$C$2&gt;0,(IF(OR(AX$5=Data!$F$2,AX$5=Data!$G$2,(IF(COUNTIF(Data!$A$2:$A$939,AX$7),AX$7=(VLOOKUP(AX$7,Data!$A$2:$A$852,1,FALSE)),0))),"H",IF(AND(AX$7&gt;=$J75,AX$7&lt;=$L75),($D75*$P75/$M75),0))),IF(AND(AX$7&gt;=$J75,AX$7&lt;=$L75),(($D75*$P75)/$M75),0))))))</f>
        <v>0</v>
      </c>
      <c r="AY76" s="37">
        <f>IF(AY$7&gt;$L75,(((IF(Data!$C$2&gt;0,(IF(OR(AY$5=Data!$F$2,AY$5=Data!$G$2,(IF(COUNTIF(Data!$A$2:$A$939,AY$7),AY$7=(VLOOKUP(AY$7,Data!$A$2:$A$852,1,FALSE)),0))),"H",IF(AND(AY$7&gt;=$J75,AY$7&lt;=$K75),($D75*(1-$P75)/$N75),0))),IF(AND(AY$7&gt;=$J75,AY$7&lt;=$K75),(($D75-$O75)/$N75),0))))),(((IF(Data!$C$2&gt;0,(IF(OR(AY$5=Data!$F$2,AY$5=Data!$G$2,(IF(COUNTIF(Data!$A$2:$A$939,AY$7),AY$7=(VLOOKUP(AY$7,Data!$A$2:$A$852,1,FALSE)),0))),"H",IF(AND(AY$7&gt;=$J75,AY$7&lt;=$L75),($D75*$P75/$M75),0))),IF(AND(AY$7&gt;=$J75,AY$7&lt;=$L75),(($D75*$P75)/$M75),0))))))</f>
        <v>0</v>
      </c>
      <c r="AZ76" s="37">
        <f>IF(AZ$7&gt;$L75,(((IF(Data!$C$2&gt;0,(IF(OR(AZ$5=Data!$F$2,AZ$5=Data!$G$2,(IF(COUNTIF(Data!$A$2:$A$939,AZ$7),AZ$7=(VLOOKUP(AZ$7,Data!$A$2:$A$852,1,FALSE)),0))),"H",IF(AND(AZ$7&gt;=$J75,AZ$7&lt;=$K75),($D75*(1-$P75)/$N75),0))),IF(AND(AZ$7&gt;=$J75,AZ$7&lt;=$K75),(($D75-$O75)/$N75),0))))),(((IF(Data!$C$2&gt;0,(IF(OR(AZ$5=Data!$F$2,AZ$5=Data!$G$2,(IF(COUNTIF(Data!$A$2:$A$939,AZ$7),AZ$7=(VLOOKUP(AZ$7,Data!$A$2:$A$852,1,FALSE)),0))),"H",IF(AND(AZ$7&gt;=$J75,AZ$7&lt;=$L75),($D75*$P75/$M75),0))),IF(AND(AZ$7&gt;=$J75,AZ$7&lt;=$L75),(($D75*$P75)/$M75),0))))))</f>
        <v>0</v>
      </c>
      <c r="BA76" s="37" t="str">
        <f>IF(BA$7&gt;$L75,(((IF(Data!$C$2&gt;0,(IF(OR(BA$5=Data!$F$2,BA$5=Data!$G$2,(IF(COUNTIF(Data!$A$2:$A$939,BA$7),BA$7=(VLOOKUP(BA$7,Data!$A$2:$A$852,1,FALSE)),0))),"H",IF(AND(BA$7&gt;=$J75,BA$7&lt;=$K75),($D75*(1-$P75)/$N75),0))),IF(AND(BA$7&gt;=$J75,BA$7&lt;=$K75),(($D75-$O75)/$N75),0))))),(((IF(Data!$C$2&gt;0,(IF(OR(BA$5=Data!$F$2,BA$5=Data!$G$2,(IF(COUNTIF(Data!$A$2:$A$939,BA$7),BA$7=(VLOOKUP(BA$7,Data!$A$2:$A$852,1,FALSE)),0))),"H",IF(AND(BA$7&gt;=$J75,BA$7&lt;=$L75),($D75*$P75/$M75),0))),IF(AND(BA$7&gt;=$J75,BA$7&lt;=$L75),(($D75*$P75)/$M75),0))))))</f>
        <v>H</v>
      </c>
      <c r="BB76" s="37" t="str">
        <f>IF(BB$7&gt;$L75,(((IF(Data!$C$2&gt;0,(IF(OR(BB$5=Data!$F$2,BB$5=Data!$G$2,(IF(COUNTIF(Data!$A$2:$A$939,BB$7),BB$7=(VLOOKUP(BB$7,Data!$A$2:$A$852,1,FALSE)),0))),"H",IF(AND(BB$7&gt;=$J75,BB$7&lt;=$K75),($D75*(1-$P75)/$N75),0))),IF(AND(BB$7&gt;=$J75,BB$7&lt;=$K75),(($D75-$O75)/$N75),0))))),(((IF(Data!$C$2&gt;0,(IF(OR(BB$5=Data!$F$2,BB$5=Data!$G$2,(IF(COUNTIF(Data!$A$2:$A$939,BB$7),BB$7=(VLOOKUP(BB$7,Data!$A$2:$A$852,1,FALSE)),0))),"H",IF(AND(BB$7&gt;=$J75,BB$7&lt;=$L75),($D75*$P75/$M75),0))),IF(AND(BB$7&gt;=$J75,BB$7&lt;=$L75),(($D75*$P75)/$M75),0))))))</f>
        <v>H</v>
      </c>
      <c r="BC76" s="37">
        <f>IF(BC$7&gt;$L75,(((IF(Data!$C$2&gt;0,(IF(OR(BC$5=Data!$F$2,BC$5=Data!$G$2,(IF(COUNTIF(Data!$A$2:$A$939,BC$7),BC$7=(VLOOKUP(BC$7,Data!$A$2:$A$852,1,FALSE)),0))),"H",IF(AND(BC$7&gt;=$J75,BC$7&lt;=$K75),($D75*(1-$P75)/$N75),0))),IF(AND(BC$7&gt;=$J75,BC$7&lt;=$K75),(($D75-$O75)/$N75),0))))),(((IF(Data!$C$2&gt;0,(IF(OR(BC$5=Data!$F$2,BC$5=Data!$G$2,(IF(COUNTIF(Data!$A$2:$A$939,BC$7),BC$7=(VLOOKUP(BC$7,Data!$A$2:$A$852,1,FALSE)),0))),"H",IF(AND(BC$7&gt;=$J75,BC$7&lt;=$L75),($D75*$P75/$M75),0))),IF(AND(BC$7&gt;=$J75,BC$7&lt;=$L75),(($D75*$P75)/$M75),0))))))</f>
        <v>0</v>
      </c>
      <c r="BD76" s="37">
        <f>IF(BD$7&gt;$L75,(((IF(Data!$C$2&gt;0,(IF(OR(BD$5=Data!$F$2,BD$5=Data!$G$2,(IF(COUNTIF(Data!$A$2:$A$939,BD$7),BD$7=(VLOOKUP(BD$7,Data!$A$2:$A$852,1,FALSE)),0))),"H",IF(AND(BD$7&gt;=$J75,BD$7&lt;=$K75),($D75*(1-$P75)/$N75),0))),IF(AND(BD$7&gt;=$J75,BD$7&lt;=$K75),(($D75-$O75)/$N75),0))))),(((IF(Data!$C$2&gt;0,(IF(OR(BD$5=Data!$F$2,BD$5=Data!$G$2,(IF(COUNTIF(Data!$A$2:$A$939,BD$7),BD$7=(VLOOKUP(BD$7,Data!$A$2:$A$852,1,FALSE)),0))),"H",IF(AND(BD$7&gt;=$J75,BD$7&lt;=$L75),($D75*$P75/$M75),0))),IF(AND(BD$7&gt;=$J75,BD$7&lt;=$L75),(($D75*$P75)/$M75),0))))))</f>
        <v>0</v>
      </c>
      <c r="BE76" s="37">
        <f>IF(BE$7&gt;$L75,(((IF(Data!$C$2&gt;0,(IF(OR(BE$5=Data!$F$2,BE$5=Data!$G$2,(IF(COUNTIF(Data!$A$2:$A$939,BE$7),BE$7=(VLOOKUP(BE$7,Data!$A$2:$A$852,1,FALSE)),0))),"H",IF(AND(BE$7&gt;=$J75,BE$7&lt;=$K75),($D75*(1-$P75)/$N75),0))),IF(AND(BE$7&gt;=$J75,BE$7&lt;=$K75),(($D75-$O75)/$N75),0))))),(((IF(Data!$C$2&gt;0,(IF(OR(BE$5=Data!$F$2,BE$5=Data!$G$2,(IF(COUNTIF(Data!$A$2:$A$939,BE$7),BE$7=(VLOOKUP(BE$7,Data!$A$2:$A$852,1,FALSE)),0))),"H",IF(AND(BE$7&gt;=$J75,BE$7&lt;=$L75),($D75*$P75/$M75),0))),IF(AND(BE$7&gt;=$J75,BE$7&lt;=$L75),(($D75*$P75)/$M75),0))))))</f>
        <v>0</v>
      </c>
      <c r="BF76" s="37">
        <f>IF(BF$7&gt;$L75,(((IF(Data!$C$2&gt;0,(IF(OR(BF$5=Data!$F$2,BF$5=Data!$G$2,(IF(COUNTIF(Data!$A$2:$A$939,BF$7),BF$7=(VLOOKUP(BF$7,Data!$A$2:$A$852,1,FALSE)),0))),"H",IF(AND(BF$7&gt;=$J75,BF$7&lt;=$K75),($D75*(1-$P75)/$N75),0))),IF(AND(BF$7&gt;=$J75,BF$7&lt;=$K75),(($D75-$O75)/$N75),0))))),(((IF(Data!$C$2&gt;0,(IF(OR(BF$5=Data!$F$2,BF$5=Data!$G$2,(IF(COUNTIF(Data!$A$2:$A$939,BF$7),BF$7=(VLOOKUP(BF$7,Data!$A$2:$A$852,1,FALSE)),0))),"H",IF(AND(BF$7&gt;=$J75,BF$7&lt;=$L75),($D75*$P75/$M75),0))),IF(AND(BF$7&gt;=$J75,BF$7&lt;=$L75),(($D75*$P75)/$M75),0))))))</f>
        <v>0</v>
      </c>
      <c r="BG76" s="37">
        <f>IF(BG$7&gt;$L75,(((IF(Data!$C$2&gt;0,(IF(OR(BG$5=Data!$F$2,BG$5=Data!$G$2,(IF(COUNTIF(Data!$A$2:$A$939,BG$7),BG$7=(VLOOKUP(BG$7,Data!$A$2:$A$852,1,FALSE)),0))),"H",IF(AND(BG$7&gt;=$J75,BG$7&lt;=$K75),($D75*(1-$P75)/$N75),0))),IF(AND(BG$7&gt;=$J75,BG$7&lt;=$K75),(($D75-$O75)/$N75),0))))),(((IF(Data!$C$2&gt;0,(IF(OR(BG$5=Data!$F$2,BG$5=Data!$G$2,(IF(COUNTIF(Data!$A$2:$A$939,BG$7),BG$7=(VLOOKUP(BG$7,Data!$A$2:$A$852,1,FALSE)),0))),"H",IF(AND(BG$7&gt;=$J75,BG$7&lt;=$L75),($D75*$P75/$M75),0))),IF(AND(BG$7&gt;=$J75,BG$7&lt;=$L75),(($D75*$P75)/$M75),0))))))</f>
        <v>0</v>
      </c>
      <c r="BH76" s="37" t="str">
        <f>IF(BH$7&gt;$L75,(((IF(Data!$C$2&gt;0,(IF(OR(BH$5=Data!$F$2,BH$5=Data!$G$2,(IF(COUNTIF(Data!$A$2:$A$939,BH$7),BH$7=(VLOOKUP(BH$7,Data!$A$2:$A$852,1,FALSE)),0))),"H",IF(AND(BH$7&gt;=$J75,BH$7&lt;=$K75),($D75*(1-$P75)/$N75),0))),IF(AND(BH$7&gt;=$J75,BH$7&lt;=$K75),(($D75-$O75)/$N75),0))))),(((IF(Data!$C$2&gt;0,(IF(OR(BH$5=Data!$F$2,BH$5=Data!$G$2,(IF(COUNTIF(Data!$A$2:$A$939,BH$7),BH$7=(VLOOKUP(BH$7,Data!$A$2:$A$852,1,FALSE)),0))),"H",IF(AND(BH$7&gt;=$J75,BH$7&lt;=$L75),($D75*$P75/$M75),0))),IF(AND(BH$7&gt;=$J75,BH$7&lt;=$L75),(($D75*$P75)/$M75),0))))))</f>
        <v>H</v>
      </c>
      <c r="BI76" s="37" t="str">
        <f>IF(BI$7&gt;$L75,(((IF(Data!$C$2&gt;0,(IF(OR(BI$5=Data!$F$2,BI$5=Data!$G$2,(IF(COUNTIF(Data!$A$2:$A$939,BI$7),BI$7=(VLOOKUP(BI$7,Data!$A$2:$A$852,1,FALSE)),0))),"H",IF(AND(BI$7&gt;=$J75,BI$7&lt;=$K75),($D75*(1-$P75)/$N75),0))),IF(AND(BI$7&gt;=$J75,BI$7&lt;=$K75),(($D75-$O75)/$N75),0))))),(((IF(Data!$C$2&gt;0,(IF(OR(BI$5=Data!$F$2,BI$5=Data!$G$2,(IF(COUNTIF(Data!$A$2:$A$939,BI$7),BI$7=(VLOOKUP(BI$7,Data!$A$2:$A$852,1,FALSE)),0))),"H",IF(AND(BI$7&gt;=$J75,BI$7&lt;=$L75),($D75*$P75/$M75),0))),IF(AND(BI$7&gt;=$J75,BI$7&lt;=$L75),(($D75*$P75)/$M75),0))))))</f>
        <v>H</v>
      </c>
      <c r="BJ76" s="37">
        <f>IF(BJ$7&gt;$L75,(((IF(Data!$C$2&gt;0,(IF(OR(BJ$5=Data!$F$2,BJ$5=Data!$G$2,(IF(COUNTIF(Data!$A$2:$A$939,BJ$7),BJ$7=(VLOOKUP(BJ$7,Data!$A$2:$A$852,1,FALSE)),0))),"H",IF(AND(BJ$7&gt;=$J75,BJ$7&lt;=$K75),($D75*(1-$P75)/$N75),0))),IF(AND(BJ$7&gt;=$J75,BJ$7&lt;=$K75),(($D75-$O75)/$N75),0))))),(((IF(Data!$C$2&gt;0,(IF(OR(BJ$5=Data!$F$2,BJ$5=Data!$G$2,(IF(COUNTIF(Data!$A$2:$A$939,BJ$7),BJ$7=(VLOOKUP(BJ$7,Data!$A$2:$A$852,1,FALSE)),0))),"H",IF(AND(BJ$7&gt;=$J75,BJ$7&lt;=$L75),($D75*$P75/$M75),0))),IF(AND(BJ$7&gt;=$J75,BJ$7&lt;=$L75),(($D75*$P75)/$M75),0))))))</f>
        <v>0</v>
      </c>
      <c r="BK76" s="37">
        <f>IF(BK$7&gt;$L75,(((IF(Data!$C$2&gt;0,(IF(OR(BK$5=Data!$F$2,BK$5=Data!$G$2,(IF(COUNTIF(Data!$A$2:$A$939,BK$7),BK$7=(VLOOKUP(BK$7,Data!$A$2:$A$852,1,FALSE)),0))),"H",IF(AND(BK$7&gt;=$J75,BK$7&lt;=$K75),($D75*(1-$P75)/$N75),0))),IF(AND(BK$7&gt;=$J75,BK$7&lt;=$K75),(($D75-$O75)/$N75),0))))),(((IF(Data!$C$2&gt;0,(IF(OR(BK$5=Data!$F$2,BK$5=Data!$G$2,(IF(COUNTIF(Data!$A$2:$A$939,BK$7),BK$7=(VLOOKUP(BK$7,Data!$A$2:$A$852,1,FALSE)),0))),"H",IF(AND(BK$7&gt;=$J75,BK$7&lt;=$L75),($D75*$P75/$M75),0))),IF(AND(BK$7&gt;=$J75,BK$7&lt;=$L75),(($D75*$P75)/$M75),0))))))</f>
        <v>0</v>
      </c>
      <c r="BL76" s="37">
        <f>IF(BL$7&gt;$L75,(((IF(Data!$C$2&gt;0,(IF(OR(BL$5=Data!$F$2,BL$5=Data!$G$2,(IF(COUNTIF(Data!$A$2:$A$939,BL$7),BL$7=(VLOOKUP(BL$7,Data!$A$2:$A$852,1,FALSE)),0))),"H",IF(AND(BL$7&gt;=$J75,BL$7&lt;=$K75),($D75*(1-$P75)/$N75),0))),IF(AND(BL$7&gt;=$J75,BL$7&lt;=$K75),(($D75-$O75)/$N75),0))))),(((IF(Data!$C$2&gt;0,(IF(OR(BL$5=Data!$F$2,BL$5=Data!$G$2,(IF(COUNTIF(Data!$A$2:$A$939,BL$7),BL$7=(VLOOKUP(BL$7,Data!$A$2:$A$852,1,FALSE)),0))),"H",IF(AND(BL$7&gt;=$J75,BL$7&lt;=$L75),($D75*$P75/$M75),0))),IF(AND(BL$7&gt;=$J75,BL$7&lt;=$L75),(($D75*$P75)/$M75),0))))))</f>
        <v>0</v>
      </c>
      <c r="BM76" s="37">
        <f>IF(BM$7&gt;$L75,(((IF(Data!$C$2&gt;0,(IF(OR(BM$5=Data!$F$2,BM$5=Data!$G$2,(IF(COUNTIF(Data!$A$2:$A$939,BM$7),BM$7=(VLOOKUP(BM$7,Data!$A$2:$A$852,1,FALSE)),0))),"H",IF(AND(BM$7&gt;=$J75,BM$7&lt;=$K75),($D75*(1-$P75)/$N75),0))),IF(AND(BM$7&gt;=$J75,BM$7&lt;=$K75),(($D75-$O75)/$N75),0))))),(((IF(Data!$C$2&gt;0,(IF(OR(BM$5=Data!$F$2,BM$5=Data!$G$2,(IF(COUNTIF(Data!$A$2:$A$939,BM$7),BM$7=(VLOOKUP(BM$7,Data!$A$2:$A$852,1,FALSE)),0))),"H",IF(AND(BM$7&gt;=$J75,BM$7&lt;=$L75),($D75*$P75/$M75),0))),IF(AND(BM$7&gt;=$J75,BM$7&lt;=$L75),(($D75*$P75)/$M75),0))))))</f>
        <v>0</v>
      </c>
      <c r="BN76" s="37">
        <f>IF(BN$7&gt;$L75,(((IF(Data!$C$2&gt;0,(IF(OR(BN$5=Data!$F$2,BN$5=Data!$G$2,(IF(COUNTIF(Data!$A$2:$A$939,BN$7),BN$7=(VLOOKUP(BN$7,Data!$A$2:$A$852,1,FALSE)),0))),"H",IF(AND(BN$7&gt;=$J75,BN$7&lt;=$K75),($D75*(1-$P75)/$N75),0))),IF(AND(BN$7&gt;=$J75,BN$7&lt;=$K75),(($D75-$O75)/$N75),0))))),(((IF(Data!$C$2&gt;0,(IF(OR(BN$5=Data!$F$2,BN$5=Data!$G$2,(IF(COUNTIF(Data!$A$2:$A$939,BN$7),BN$7=(VLOOKUP(BN$7,Data!$A$2:$A$852,1,FALSE)),0))),"H",IF(AND(BN$7&gt;=$J75,BN$7&lt;=$L75),($D75*$P75/$M75),0))),IF(AND(BN$7&gt;=$J75,BN$7&lt;=$L75),(($D75*$P75)/$M75),0))))))</f>
        <v>0</v>
      </c>
      <c r="BO76" s="37" t="str">
        <f>IF(BO$7&gt;$L75,(((IF(Data!$C$2&gt;0,(IF(OR(BO$5=Data!$F$2,BO$5=Data!$G$2,(IF(COUNTIF(Data!$A$2:$A$939,BO$7),BO$7=(VLOOKUP(BO$7,Data!$A$2:$A$852,1,FALSE)),0))),"H",IF(AND(BO$7&gt;=$J75,BO$7&lt;=$K75),($D75*(1-$P75)/$N75),0))),IF(AND(BO$7&gt;=$J75,BO$7&lt;=$K75),(($D75-$O75)/$N75),0))))),(((IF(Data!$C$2&gt;0,(IF(OR(BO$5=Data!$F$2,BO$5=Data!$G$2,(IF(COUNTIF(Data!$A$2:$A$939,BO$7),BO$7=(VLOOKUP(BO$7,Data!$A$2:$A$852,1,FALSE)),0))),"H",IF(AND(BO$7&gt;=$J75,BO$7&lt;=$L75),($D75*$P75/$M75),0))),IF(AND(BO$7&gt;=$J75,BO$7&lt;=$L75),(($D75*$P75)/$M75),0))))))</f>
        <v>H</v>
      </c>
      <c r="BP76" s="37" t="str">
        <f>IF(BP$7&gt;$L75,(((IF(Data!$C$2&gt;0,(IF(OR(BP$5=Data!$F$2,BP$5=Data!$G$2,(IF(COUNTIF(Data!$A$2:$A$939,BP$7),BP$7=(VLOOKUP(BP$7,Data!$A$2:$A$852,1,FALSE)),0))),"H",IF(AND(BP$7&gt;=$J75,BP$7&lt;=$K75),($D75*(1-$P75)/$N75),0))),IF(AND(BP$7&gt;=$J75,BP$7&lt;=$K75),(($D75-$O75)/$N75),0))))),(((IF(Data!$C$2&gt;0,(IF(OR(BP$5=Data!$F$2,BP$5=Data!$G$2,(IF(COUNTIF(Data!$A$2:$A$939,BP$7),BP$7=(VLOOKUP(BP$7,Data!$A$2:$A$852,1,FALSE)),0))),"H",IF(AND(BP$7&gt;=$J75,BP$7&lt;=$L75),($D75*$P75/$M75),0))),IF(AND(BP$7&gt;=$J75,BP$7&lt;=$L75),(($D75*$P75)/$M75),0))))))</f>
        <v>H</v>
      </c>
      <c r="BQ76" s="37">
        <f>IF(BQ$7&gt;$L75,(((IF(Data!$C$2&gt;0,(IF(OR(BQ$5=Data!$F$2,BQ$5=Data!$G$2,(IF(COUNTIF(Data!$A$2:$A$939,BQ$7),BQ$7=(VLOOKUP(BQ$7,Data!$A$2:$A$852,1,FALSE)),0))),"H",IF(AND(BQ$7&gt;=$J75,BQ$7&lt;=$K75),($D75*(1-$P75)/$N75),0))),IF(AND(BQ$7&gt;=$J75,BQ$7&lt;=$K75),(($D75-$O75)/$N75),0))))),(((IF(Data!$C$2&gt;0,(IF(OR(BQ$5=Data!$F$2,BQ$5=Data!$G$2,(IF(COUNTIF(Data!$A$2:$A$939,BQ$7),BQ$7=(VLOOKUP(BQ$7,Data!$A$2:$A$852,1,FALSE)),0))),"H",IF(AND(BQ$7&gt;=$J75,BQ$7&lt;=$L75),($D75*$P75/$M75),0))),IF(AND(BQ$7&gt;=$J75,BQ$7&lt;=$L75),(($D75*$P75)/$M75),0))))))</f>
        <v>0</v>
      </c>
      <c r="BR76" s="37">
        <f>IF(BR$7&gt;$L75,(((IF(Data!$C$2&gt;0,(IF(OR(BR$5=Data!$F$2,BR$5=Data!$G$2,(IF(COUNTIF(Data!$A$2:$A$939,BR$7),BR$7=(VLOOKUP(BR$7,Data!$A$2:$A$852,1,FALSE)),0))),"H",IF(AND(BR$7&gt;=$J75,BR$7&lt;=$K75),($D75*(1-$P75)/$N75),0))),IF(AND(BR$7&gt;=$J75,BR$7&lt;=$K75),(($D75-$O75)/$N75),0))))),(((IF(Data!$C$2&gt;0,(IF(OR(BR$5=Data!$F$2,BR$5=Data!$G$2,(IF(COUNTIF(Data!$A$2:$A$939,BR$7),BR$7=(VLOOKUP(BR$7,Data!$A$2:$A$852,1,FALSE)),0))),"H",IF(AND(BR$7&gt;=$J75,BR$7&lt;=$L75),($D75*$P75/$M75),0))),IF(AND(BR$7&gt;=$J75,BR$7&lt;=$L75),(($D75*$P75)/$M75),0))))))</f>
        <v>0</v>
      </c>
      <c r="BS76" s="37">
        <f>IF(BS$7&gt;$L75,(((IF(Data!$C$2&gt;0,(IF(OR(BS$5=Data!$F$2,BS$5=Data!$G$2,(IF(COUNTIF(Data!$A$2:$A$939,BS$7),BS$7=(VLOOKUP(BS$7,Data!$A$2:$A$852,1,FALSE)),0))),"H",IF(AND(BS$7&gt;=$J75,BS$7&lt;=$K75),($D75*(1-$P75)/$N75),0))),IF(AND(BS$7&gt;=$J75,BS$7&lt;=$K75),(($D75-$O75)/$N75),0))))),(((IF(Data!$C$2&gt;0,(IF(OR(BS$5=Data!$F$2,BS$5=Data!$G$2,(IF(COUNTIF(Data!$A$2:$A$939,BS$7),BS$7=(VLOOKUP(BS$7,Data!$A$2:$A$852,1,FALSE)),0))),"H",IF(AND(BS$7&gt;=$J75,BS$7&lt;=$L75),($D75*$P75/$M75),0))),IF(AND(BS$7&gt;=$J75,BS$7&lt;=$L75),(($D75*$P75)/$M75),0))))))</f>
        <v>0</v>
      </c>
      <c r="BT76" s="37">
        <f>IF(BT$7&gt;$L75,(((IF(Data!$C$2&gt;0,(IF(OR(BT$5=Data!$F$2,BT$5=Data!$G$2,(IF(COUNTIF(Data!$A$2:$A$939,BT$7),BT$7=(VLOOKUP(BT$7,Data!$A$2:$A$852,1,FALSE)),0))),"H",IF(AND(BT$7&gt;=$J75,BT$7&lt;=$K75),($D75*(1-$P75)/$N75),0))),IF(AND(BT$7&gt;=$J75,BT$7&lt;=$K75),(($D75-$O75)/$N75),0))))),(((IF(Data!$C$2&gt;0,(IF(OR(BT$5=Data!$F$2,BT$5=Data!$G$2,(IF(COUNTIF(Data!$A$2:$A$939,BT$7),BT$7=(VLOOKUP(BT$7,Data!$A$2:$A$852,1,FALSE)),0))),"H",IF(AND(BT$7&gt;=$J75,BT$7&lt;=$L75),($D75*$P75/$M75),0))),IF(AND(BT$7&gt;=$J75,BT$7&lt;=$L75),(($D75*$P75)/$M75),0))))))</f>
        <v>0</v>
      </c>
      <c r="BU76" s="37">
        <f>IF(BU$7&gt;$L75,(((IF(Data!$C$2&gt;0,(IF(OR(BU$5=Data!$F$2,BU$5=Data!$G$2,(IF(COUNTIF(Data!$A$2:$A$939,BU$7),BU$7=(VLOOKUP(BU$7,Data!$A$2:$A$852,1,FALSE)),0))),"H",IF(AND(BU$7&gt;=$J75,BU$7&lt;=$K75),($D75*(1-$P75)/$N75),0))),IF(AND(BU$7&gt;=$J75,BU$7&lt;=$K75),(($D75-$O75)/$N75),0))))),(((IF(Data!$C$2&gt;0,(IF(OR(BU$5=Data!$F$2,BU$5=Data!$G$2,(IF(COUNTIF(Data!$A$2:$A$939,BU$7),BU$7=(VLOOKUP(BU$7,Data!$A$2:$A$852,1,FALSE)),0))),"H",IF(AND(BU$7&gt;=$J75,BU$7&lt;=$L75),($D75*$P75/$M75),0))),IF(AND(BU$7&gt;=$J75,BU$7&lt;=$L75),(($D75*$P75)/$M75),0))))))</f>
        <v>0</v>
      </c>
      <c r="BV76" s="37" t="str">
        <f>IF(BV$7&gt;$L75,(((IF(Data!$C$2&gt;0,(IF(OR(BV$5=Data!$F$2,BV$5=Data!$G$2,(IF(COUNTIF(Data!$A$2:$A$939,BV$7),BV$7=(VLOOKUP(BV$7,Data!$A$2:$A$852,1,FALSE)),0))),"H",IF(AND(BV$7&gt;=$J75,BV$7&lt;=$K75),($D75*(1-$P75)/$N75),0))),IF(AND(BV$7&gt;=$J75,BV$7&lt;=$K75),(($D75-$O75)/$N75),0))))),(((IF(Data!$C$2&gt;0,(IF(OR(BV$5=Data!$F$2,BV$5=Data!$G$2,(IF(COUNTIF(Data!$A$2:$A$939,BV$7),BV$7=(VLOOKUP(BV$7,Data!$A$2:$A$852,1,FALSE)),0))),"H",IF(AND(BV$7&gt;=$J75,BV$7&lt;=$L75),($D75*$P75/$M75),0))),IF(AND(BV$7&gt;=$J75,BV$7&lt;=$L75),(($D75*$P75)/$M75),0))))))</f>
        <v>H</v>
      </c>
      <c r="BW76" s="37" t="str">
        <f>IF(BW$7&gt;$L75,(((IF(Data!$C$2&gt;0,(IF(OR(BW$5=Data!$F$2,BW$5=Data!$G$2,(IF(COUNTIF(Data!$A$2:$A$939,BW$7),BW$7=(VLOOKUP(BW$7,Data!$A$2:$A$852,1,FALSE)),0))),"H",IF(AND(BW$7&gt;=$J75,BW$7&lt;=$K75),($D75*(1-$P75)/$N75),0))),IF(AND(BW$7&gt;=$J75,BW$7&lt;=$K75),(($D75-$O75)/$N75),0))))),(((IF(Data!$C$2&gt;0,(IF(OR(BW$5=Data!$F$2,BW$5=Data!$G$2,(IF(COUNTIF(Data!$A$2:$A$939,BW$7),BW$7=(VLOOKUP(BW$7,Data!$A$2:$A$852,1,FALSE)),0))),"H",IF(AND(BW$7&gt;=$J75,BW$7&lt;=$L75),($D75*$P75/$M75),0))),IF(AND(BW$7&gt;=$J75,BW$7&lt;=$L75),(($D75*$P75)/$M75),0))))))</f>
        <v>H</v>
      </c>
      <c r="BX76" s="37">
        <f>IF(BX$7&gt;$L75,(((IF(Data!$C$2&gt;0,(IF(OR(BX$5=Data!$F$2,BX$5=Data!$G$2,(IF(COUNTIF(Data!$A$2:$A$939,BX$7),BX$7=(VLOOKUP(BX$7,Data!$A$2:$A$852,1,FALSE)),0))),"H",IF(AND(BX$7&gt;=$J75,BX$7&lt;=$K75),($D75*(1-$P75)/$N75),0))),IF(AND(BX$7&gt;=$J75,BX$7&lt;=$K75),(($D75-$O75)/$N75),0))))),(((IF(Data!$C$2&gt;0,(IF(OR(BX$5=Data!$F$2,BX$5=Data!$G$2,(IF(COUNTIF(Data!$A$2:$A$939,BX$7),BX$7=(VLOOKUP(BX$7,Data!$A$2:$A$852,1,FALSE)),0))),"H",IF(AND(BX$7&gt;=$J75,BX$7&lt;=$L75),($D75*$P75/$M75),0))),IF(AND(BX$7&gt;=$J75,BX$7&lt;=$L75),(($D75*$P75)/$M75),0))))))</f>
        <v>0</v>
      </c>
      <c r="BY76" s="37">
        <f>IF(BY$7&gt;$L75,(((IF(Data!$C$2&gt;0,(IF(OR(BY$5=Data!$F$2,BY$5=Data!$G$2,(IF(COUNTIF(Data!$A$2:$A$939,BY$7),BY$7=(VLOOKUP(BY$7,Data!$A$2:$A$852,1,FALSE)),0))),"H",IF(AND(BY$7&gt;=$J75,BY$7&lt;=$K75),($D75*(1-$P75)/$N75),0))),IF(AND(BY$7&gt;=$J75,BY$7&lt;=$K75),(($D75-$O75)/$N75),0))))),(((IF(Data!$C$2&gt;0,(IF(OR(BY$5=Data!$F$2,BY$5=Data!$G$2,(IF(COUNTIF(Data!$A$2:$A$939,BY$7),BY$7=(VLOOKUP(BY$7,Data!$A$2:$A$852,1,FALSE)),0))),"H",IF(AND(BY$7&gt;=$J75,BY$7&lt;=$L75),($D75*$P75/$M75),0))),IF(AND(BY$7&gt;=$J75,BY$7&lt;=$L75),(($D75*$P75)/$M75),0))))))</f>
        <v>0</v>
      </c>
      <c r="BZ76" s="37">
        <f>IF(BZ$7&gt;$L75,(((IF(Data!$C$2&gt;0,(IF(OR(BZ$5=Data!$F$2,BZ$5=Data!$G$2,(IF(COUNTIF(Data!$A$2:$A$939,BZ$7),BZ$7=(VLOOKUP(BZ$7,Data!$A$2:$A$852,1,FALSE)),0))),"H",IF(AND(BZ$7&gt;=$J75,BZ$7&lt;=$K75),($D75*(1-$P75)/$N75),0))),IF(AND(BZ$7&gt;=$J75,BZ$7&lt;=$K75),(($D75-$O75)/$N75),0))))),(((IF(Data!$C$2&gt;0,(IF(OR(BZ$5=Data!$F$2,BZ$5=Data!$G$2,(IF(COUNTIF(Data!$A$2:$A$939,BZ$7),BZ$7=(VLOOKUP(BZ$7,Data!$A$2:$A$852,1,FALSE)),0))),"H",IF(AND(BZ$7&gt;=$J75,BZ$7&lt;=$L75),($D75*$P75/$M75),0))),IF(AND(BZ$7&gt;=$J75,BZ$7&lt;=$L75),(($D75*$P75)/$M75),0))))))</f>
        <v>0</v>
      </c>
      <c r="CA76" s="37">
        <f>IF(CA$7&gt;$L75,(((IF(Data!$C$2&gt;0,(IF(OR(CA$5=Data!$F$2,CA$5=Data!$G$2,(IF(COUNTIF(Data!$A$2:$A$939,CA$7),CA$7=(VLOOKUP(CA$7,Data!$A$2:$A$852,1,FALSE)),0))),"H",IF(AND(CA$7&gt;=$J75,CA$7&lt;=$K75),($D75*(1-$P75)/$N75),0))),IF(AND(CA$7&gt;=$J75,CA$7&lt;=$K75),(($D75-$O75)/$N75),0))))),(((IF(Data!$C$2&gt;0,(IF(OR(CA$5=Data!$F$2,CA$5=Data!$G$2,(IF(COUNTIF(Data!$A$2:$A$939,CA$7),CA$7=(VLOOKUP(CA$7,Data!$A$2:$A$852,1,FALSE)),0))),"H",IF(AND(CA$7&gt;=$J75,CA$7&lt;=$L75),($D75*$P75/$M75),0))),IF(AND(CA$7&gt;=$J75,CA$7&lt;=$L75),(($D75*$P75)/$M75),0))))))</f>
        <v>0</v>
      </c>
      <c r="CB76" s="37">
        <f>IF(CB$7&gt;$L75,(((IF(Data!$C$2&gt;0,(IF(OR(CB$5=Data!$F$2,CB$5=Data!$G$2,(IF(COUNTIF(Data!$A$2:$A$939,CB$7),CB$7=(VLOOKUP(CB$7,Data!$A$2:$A$852,1,FALSE)),0))),"H",IF(AND(CB$7&gt;=$J75,CB$7&lt;=$K75),($D75*(1-$P75)/$N75),0))),IF(AND(CB$7&gt;=$J75,CB$7&lt;=$K75),(($D75-$O75)/$N75),0))))),(((IF(Data!$C$2&gt;0,(IF(OR(CB$5=Data!$F$2,CB$5=Data!$G$2,(IF(COUNTIF(Data!$A$2:$A$939,CB$7),CB$7=(VLOOKUP(CB$7,Data!$A$2:$A$852,1,FALSE)),0))),"H",IF(AND(CB$7&gt;=$J75,CB$7&lt;=$L75),($D75*$P75/$M75),0))),IF(AND(CB$7&gt;=$J75,CB$7&lt;=$L75),(($D75*$P75)/$M75),0))))))</f>
        <v>0</v>
      </c>
      <c r="CC76" s="37" t="str">
        <f>IF(CC$7&gt;$L75,(((IF(Data!$C$2&gt;0,(IF(OR(CC$5=Data!$F$2,CC$5=Data!$G$2,(IF(COUNTIF(Data!$A$2:$A$939,CC$7),CC$7=(VLOOKUP(CC$7,Data!$A$2:$A$852,1,FALSE)),0))),"H",IF(AND(CC$7&gt;=$J75,CC$7&lt;=$K75),($D75*(1-$P75)/$N75),0))),IF(AND(CC$7&gt;=$J75,CC$7&lt;=$K75),(($D75-$O75)/$N75),0))))),(((IF(Data!$C$2&gt;0,(IF(OR(CC$5=Data!$F$2,CC$5=Data!$G$2,(IF(COUNTIF(Data!$A$2:$A$939,CC$7),CC$7=(VLOOKUP(CC$7,Data!$A$2:$A$852,1,FALSE)),0))),"H",IF(AND(CC$7&gt;=$J75,CC$7&lt;=$L75),($D75*$P75/$M75),0))),IF(AND(CC$7&gt;=$J75,CC$7&lt;=$L75),(($D75*$P75)/$M75),0))))))</f>
        <v>H</v>
      </c>
      <c r="CD76" s="37" t="str">
        <f>IF(CD$7&gt;$L75,(((IF(Data!$C$2&gt;0,(IF(OR(CD$5=Data!$F$2,CD$5=Data!$G$2,(IF(COUNTIF(Data!$A$2:$A$939,CD$7),CD$7=(VLOOKUP(CD$7,Data!$A$2:$A$852,1,FALSE)),0))),"H",IF(AND(CD$7&gt;=$J75,CD$7&lt;=$K75),($D75*(1-$P75)/$N75),0))),IF(AND(CD$7&gt;=$J75,CD$7&lt;=$K75),(($D75-$O75)/$N75),0))))),(((IF(Data!$C$2&gt;0,(IF(OR(CD$5=Data!$F$2,CD$5=Data!$G$2,(IF(COUNTIF(Data!$A$2:$A$939,CD$7),CD$7=(VLOOKUP(CD$7,Data!$A$2:$A$852,1,FALSE)),0))),"H",IF(AND(CD$7&gt;=$J75,CD$7&lt;=$L75),($D75*$P75/$M75),0))),IF(AND(CD$7&gt;=$J75,CD$7&lt;=$L75),(($D75*$P75)/$M75),0))))))</f>
        <v>H</v>
      </c>
      <c r="CE76" s="37">
        <f>IF(CE$7&gt;$L75,(((IF(Data!$C$2&gt;0,(IF(OR(CE$5=Data!$F$2,CE$5=Data!$G$2,(IF(COUNTIF(Data!$A$2:$A$939,CE$7),CE$7=(VLOOKUP(CE$7,Data!$A$2:$A$852,1,FALSE)),0))),"H",IF(AND(CE$7&gt;=$J75,CE$7&lt;=$K75),($D75*(1-$P75)/$N75),0))),IF(AND(CE$7&gt;=$J75,CE$7&lt;=$K75),(($D75-$O75)/$N75),0))))),(((IF(Data!$C$2&gt;0,(IF(OR(CE$5=Data!$F$2,CE$5=Data!$G$2,(IF(COUNTIF(Data!$A$2:$A$939,CE$7),CE$7=(VLOOKUP(CE$7,Data!$A$2:$A$852,1,FALSE)),0))),"H",IF(AND(CE$7&gt;=$J75,CE$7&lt;=$L75),($D75*$P75/$M75),0))),IF(AND(CE$7&gt;=$J75,CE$7&lt;=$L75),(($D75*$P75)/$M75),0))))))</f>
        <v>0</v>
      </c>
      <c r="CF76" s="37">
        <f>IF(CF$7&gt;$L75,(((IF(Data!$C$2&gt;0,(IF(OR(CF$5=Data!$F$2,CF$5=Data!$G$2,(IF(COUNTIF(Data!$A$2:$A$939,CF$7),CF$7=(VLOOKUP(CF$7,Data!$A$2:$A$852,1,FALSE)),0))),"H",IF(AND(CF$7&gt;=$J75,CF$7&lt;=$K75),($D75*(1-$P75)/$N75),0))),IF(AND(CF$7&gt;=$J75,CF$7&lt;=$K75),(($D75-$O75)/$N75),0))))),(((IF(Data!$C$2&gt;0,(IF(OR(CF$5=Data!$F$2,CF$5=Data!$G$2,(IF(COUNTIF(Data!$A$2:$A$939,CF$7),CF$7=(VLOOKUP(CF$7,Data!$A$2:$A$852,1,FALSE)),0))),"H",IF(AND(CF$7&gt;=$J75,CF$7&lt;=$L75),($D75*$P75/$M75),0))),IF(AND(CF$7&gt;=$J75,CF$7&lt;=$L75),(($D75*$P75)/$M75),0))))))</f>
        <v>0</v>
      </c>
      <c r="CG76" s="37">
        <f>IF(CG$7&gt;$L75,(((IF(Data!$C$2&gt;0,(IF(OR(CG$5=Data!$F$2,CG$5=Data!$G$2,(IF(COUNTIF(Data!$A$2:$A$939,CG$7),CG$7=(VLOOKUP(CG$7,Data!$A$2:$A$852,1,FALSE)),0))),"H",IF(AND(CG$7&gt;=$J75,CG$7&lt;=$K75),($D75*(1-$P75)/$N75),0))),IF(AND(CG$7&gt;=$J75,CG$7&lt;=$K75),(($D75-$O75)/$N75),0))))),(((IF(Data!$C$2&gt;0,(IF(OR(CG$5=Data!$F$2,CG$5=Data!$G$2,(IF(COUNTIF(Data!$A$2:$A$939,CG$7),CG$7=(VLOOKUP(CG$7,Data!$A$2:$A$852,1,FALSE)),0))),"H",IF(AND(CG$7&gt;=$J75,CG$7&lt;=$L75),($D75*$P75/$M75),0))),IF(AND(CG$7&gt;=$J75,CG$7&lt;=$L75),(($D75*$P75)/$M75),0))))))</f>
        <v>0</v>
      </c>
      <c r="CH76" s="37">
        <f>IF(CH$7&gt;$L75,(((IF(Data!$C$2&gt;0,(IF(OR(CH$5=Data!$F$2,CH$5=Data!$G$2,(IF(COUNTIF(Data!$A$2:$A$939,CH$7),CH$7=(VLOOKUP(CH$7,Data!$A$2:$A$852,1,FALSE)),0))),"H",IF(AND(CH$7&gt;=$J75,CH$7&lt;=$K75),($D75*(1-$P75)/$N75),0))),IF(AND(CH$7&gt;=$J75,CH$7&lt;=$K75),(($D75-$O75)/$N75),0))))),(((IF(Data!$C$2&gt;0,(IF(OR(CH$5=Data!$F$2,CH$5=Data!$G$2,(IF(COUNTIF(Data!$A$2:$A$939,CH$7),CH$7=(VLOOKUP(CH$7,Data!$A$2:$A$852,1,FALSE)),0))),"H",IF(AND(CH$7&gt;=$J75,CH$7&lt;=$L75),($D75*$P75/$M75),0))),IF(AND(CH$7&gt;=$J75,CH$7&lt;=$L75),(($D75*$P75)/$M75),0))))))</f>
        <v>0</v>
      </c>
      <c r="CI76" s="37">
        <f>IF(CI$7&gt;$L75,(((IF(Data!$C$2&gt;0,(IF(OR(CI$5=Data!$F$2,CI$5=Data!$G$2,(IF(COUNTIF(Data!$A$2:$A$939,CI$7),CI$7=(VLOOKUP(CI$7,Data!$A$2:$A$852,1,FALSE)),0))),"H",IF(AND(CI$7&gt;=$J75,CI$7&lt;=$K75),($D75*(1-$P75)/$N75),0))),IF(AND(CI$7&gt;=$J75,CI$7&lt;=$K75),(($D75-$O75)/$N75),0))))),(((IF(Data!$C$2&gt;0,(IF(OR(CI$5=Data!$F$2,CI$5=Data!$G$2,(IF(COUNTIF(Data!$A$2:$A$939,CI$7),CI$7=(VLOOKUP(CI$7,Data!$A$2:$A$852,1,FALSE)),0))),"H",IF(AND(CI$7&gt;=$J75,CI$7&lt;=$L75),($D75*$P75/$M75),0))),IF(AND(CI$7&gt;=$J75,CI$7&lt;=$L75),(($D75*$P75)/$M75),0))))))</f>
        <v>0</v>
      </c>
      <c r="CJ76" s="37" t="str">
        <f>IF(CJ$7&gt;$L75,(((IF(Data!$C$2&gt;0,(IF(OR(CJ$5=Data!$F$2,CJ$5=Data!$G$2,(IF(COUNTIF(Data!$A$2:$A$939,CJ$7),CJ$7=(VLOOKUP(CJ$7,Data!$A$2:$A$852,1,FALSE)),0))),"H",IF(AND(CJ$7&gt;=$J75,CJ$7&lt;=$K75),($D75*(1-$P75)/$N75),0))),IF(AND(CJ$7&gt;=$J75,CJ$7&lt;=$K75),(($D75-$O75)/$N75),0))))),(((IF(Data!$C$2&gt;0,(IF(OR(CJ$5=Data!$F$2,CJ$5=Data!$G$2,(IF(COUNTIF(Data!$A$2:$A$939,CJ$7),CJ$7=(VLOOKUP(CJ$7,Data!$A$2:$A$852,1,FALSE)),0))),"H",IF(AND(CJ$7&gt;=$J75,CJ$7&lt;=$L75),($D75*$P75/$M75),0))),IF(AND(CJ$7&gt;=$J75,CJ$7&lt;=$L75),(($D75*$P75)/$M75),0))))))</f>
        <v>H</v>
      </c>
      <c r="CK76" s="37" t="str">
        <f>IF(CK$7&gt;$L75,(((IF(Data!$C$2&gt;0,(IF(OR(CK$5=Data!$F$2,CK$5=Data!$G$2,(IF(COUNTIF(Data!$A$2:$A$939,CK$7),CK$7=(VLOOKUP(CK$7,Data!$A$2:$A$852,1,FALSE)),0))),"H",IF(AND(CK$7&gt;=$J75,CK$7&lt;=$K75),($D75*(1-$P75)/$N75),0))),IF(AND(CK$7&gt;=$J75,CK$7&lt;=$K75),(($D75-$O75)/$N75),0))))),(((IF(Data!$C$2&gt;0,(IF(OR(CK$5=Data!$F$2,CK$5=Data!$G$2,(IF(COUNTIF(Data!$A$2:$A$939,CK$7),CK$7=(VLOOKUP(CK$7,Data!$A$2:$A$852,1,FALSE)),0))),"H",IF(AND(CK$7&gt;=$J75,CK$7&lt;=$L75),($D75*$P75/$M75),0))),IF(AND(CK$7&gt;=$J75,CK$7&lt;=$L75),(($D75*$P75)/$M75),0))))))</f>
        <v>H</v>
      </c>
      <c r="CL76" s="37">
        <f>IF(CL$7&gt;$L75,(((IF(Data!$C$2&gt;0,(IF(OR(CL$5=Data!$F$2,CL$5=Data!$G$2,(IF(COUNTIF(Data!$A$2:$A$939,CL$7),CL$7=(VLOOKUP(CL$7,Data!$A$2:$A$852,1,FALSE)),0))),"H",IF(AND(CL$7&gt;=$J75,CL$7&lt;=$K75),($D75*(1-$P75)/$N75),0))),IF(AND(CL$7&gt;=$J75,CL$7&lt;=$K75),(($D75-$O75)/$N75),0))))),(((IF(Data!$C$2&gt;0,(IF(OR(CL$5=Data!$F$2,CL$5=Data!$G$2,(IF(COUNTIF(Data!$A$2:$A$939,CL$7),CL$7=(VLOOKUP(CL$7,Data!$A$2:$A$852,1,FALSE)),0))),"H",IF(AND(CL$7&gt;=$J75,CL$7&lt;=$L75),($D75*$P75/$M75),0))),IF(AND(CL$7&gt;=$J75,CL$7&lt;=$L75),(($D75*$P75)/$M75),0))))))</f>
        <v>0</v>
      </c>
      <c r="CM76" s="37">
        <f>IF(CM$7&gt;$L75,(((IF(Data!$C$2&gt;0,(IF(OR(CM$5=Data!$F$2,CM$5=Data!$G$2,(IF(COUNTIF(Data!$A$2:$A$939,CM$7),CM$7=(VLOOKUP(CM$7,Data!$A$2:$A$852,1,FALSE)),0))),"H",IF(AND(CM$7&gt;=$J75,CM$7&lt;=$K75),($D75*(1-$P75)/$N75),0))),IF(AND(CM$7&gt;=$J75,CM$7&lt;=$K75),(($D75-$O75)/$N75),0))))),(((IF(Data!$C$2&gt;0,(IF(OR(CM$5=Data!$F$2,CM$5=Data!$G$2,(IF(COUNTIF(Data!$A$2:$A$939,CM$7),CM$7=(VLOOKUP(CM$7,Data!$A$2:$A$852,1,FALSE)),0))),"H",IF(AND(CM$7&gt;=$J75,CM$7&lt;=$L75),($D75*$P75/$M75),0))),IF(AND(CM$7&gt;=$J75,CM$7&lt;=$L75),(($D75*$P75)/$M75),0))))))</f>
        <v>0</v>
      </c>
      <c r="CN76" s="37">
        <f>IF(CN$7&gt;$L75,(((IF(Data!$C$2&gt;0,(IF(OR(CN$5=Data!$F$2,CN$5=Data!$G$2,(IF(COUNTIF(Data!$A$2:$A$939,CN$7),CN$7=(VLOOKUP(CN$7,Data!$A$2:$A$852,1,FALSE)),0))),"H",IF(AND(CN$7&gt;=$J75,CN$7&lt;=$K75),($D75*(1-$P75)/$N75),0))),IF(AND(CN$7&gt;=$J75,CN$7&lt;=$K75),(($D75-$O75)/$N75),0))))),(((IF(Data!$C$2&gt;0,(IF(OR(CN$5=Data!$F$2,CN$5=Data!$G$2,(IF(COUNTIF(Data!$A$2:$A$939,CN$7),CN$7=(VLOOKUP(CN$7,Data!$A$2:$A$852,1,FALSE)),0))),"H",IF(AND(CN$7&gt;=$J75,CN$7&lt;=$L75),($D75*$P75/$M75),0))),IF(AND(CN$7&gt;=$J75,CN$7&lt;=$L75),(($D75*$P75)/$M75),0))))))</f>
        <v>0</v>
      </c>
      <c r="CO76" s="37">
        <f>IF(CO$7&gt;$L75,(((IF(Data!$C$2&gt;0,(IF(OR(CO$5=Data!$F$2,CO$5=Data!$G$2,(IF(COUNTIF(Data!$A$2:$A$939,CO$7),CO$7=(VLOOKUP(CO$7,Data!$A$2:$A$852,1,FALSE)),0))),"H",IF(AND(CO$7&gt;=$J75,CO$7&lt;=$K75),($D75*(1-$P75)/$N75),0))),IF(AND(CO$7&gt;=$J75,CO$7&lt;=$K75),(($D75-$O75)/$N75),0))))),(((IF(Data!$C$2&gt;0,(IF(OR(CO$5=Data!$F$2,CO$5=Data!$G$2,(IF(COUNTIF(Data!$A$2:$A$939,CO$7),CO$7=(VLOOKUP(CO$7,Data!$A$2:$A$852,1,FALSE)),0))),"H",IF(AND(CO$7&gt;=$J75,CO$7&lt;=$L75),($D75*$P75/$M75),0))),IF(AND(CO$7&gt;=$J75,CO$7&lt;=$L75),(($D75*$P75)/$M75),0))))))</f>
        <v>0</v>
      </c>
      <c r="CP76" s="37">
        <f>IF(CP$7&gt;$L75,(((IF(Data!$C$2&gt;0,(IF(OR(CP$5=Data!$F$2,CP$5=Data!$G$2,(IF(COUNTIF(Data!$A$2:$A$939,CP$7),CP$7=(VLOOKUP(CP$7,Data!$A$2:$A$852,1,FALSE)),0))),"H",IF(AND(CP$7&gt;=$J75,CP$7&lt;=$K75),($D75*(1-$P75)/$N75),0))),IF(AND(CP$7&gt;=$J75,CP$7&lt;=$K75),(($D75-$O75)/$N75),0))))),(((IF(Data!$C$2&gt;0,(IF(OR(CP$5=Data!$F$2,CP$5=Data!$G$2,(IF(COUNTIF(Data!$A$2:$A$939,CP$7),CP$7=(VLOOKUP(CP$7,Data!$A$2:$A$852,1,FALSE)),0))),"H",IF(AND(CP$7&gt;=$J75,CP$7&lt;=$L75),($D75*$P75/$M75),0))),IF(AND(CP$7&gt;=$J75,CP$7&lt;=$L75),(($D75*$P75)/$M75),0))))))</f>
        <v>0</v>
      </c>
      <c r="CQ76" s="37" t="str">
        <f>IF(CQ$7&gt;$L75,(((IF(Data!$C$2&gt;0,(IF(OR(CQ$5=Data!$F$2,CQ$5=Data!$G$2,(IF(COUNTIF(Data!$A$2:$A$939,CQ$7),CQ$7=(VLOOKUP(CQ$7,Data!$A$2:$A$852,1,FALSE)),0))),"H",IF(AND(CQ$7&gt;=$J75,CQ$7&lt;=$K75),($D75*(1-$P75)/$N75),0))),IF(AND(CQ$7&gt;=$J75,CQ$7&lt;=$K75),(($D75-$O75)/$N75),0))))),(((IF(Data!$C$2&gt;0,(IF(OR(CQ$5=Data!$F$2,CQ$5=Data!$G$2,(IF(COUNTIF(Data!$A$2:$A$939,CQ$7),CQ$7=(VLOOKUP(CQ$7,Data!$A$2:$A$852,1,FALSE)),0))),"H",IF(AND(CQ$7&gt;=$J75,CQ$7&lt;=$L75),($D75*$P75/$M75),0))),IF(AND(CQ$7&gt;=$J75,CQ$7&lt;=$L75),(($D75*$P75)/$M75),0))))))</f>
        <v>H</v>
      </c>
      <c r="CR76" s="37" t="str">
        <f>IF(CR$7&gt;$L75,(((IF(Data!$C$2&gt;0,(IF(OR(CR$5=Data!$F$2,CR$5=Data!$G$2,(IF(COUNTIF(Data!$A$2:$A$939,CR$7),CR$7=(VLOOKUP(CR$7,Data!$A$2:$A$852,1,FALSE)),0))),"H",IF(AND(CR$7&gt;=$J75,CR$7&lt;=$K75),($D75*(1-$P75)/$N75),0))),IF(AND(CR$7&gt;=$J75,CR$7&lt;=$K75),(($D75-$O75)/$N75),0))))),(((IF(Data!$C$2&gt;0,(IF(OR(CR$5=Data!$F$2,CR$5=Data!$G$2,(IF(COUNTIF(Data!$A$2:$A$939,CR$7),CR$7=(VLOOKUP(CR$7,Data!$A$2:$A$852,1,FALSE)),0))),"H",IF(AND(CR$7&gt;=$J75,CR$7&lt;=$L75),($D75*$P75/$M75),0))),IF(AND(CR$7&gt;=$J75,CR$7&lt;=$L75),(($D75*$P75)/$M75),0))))))</f>
        <v>H</v>
      </c>
      <c r="CS76" s="37">
        <f>IF(CS$7&gt;$L75,(((IF(Data!$C$2&gt;0,(IF(OR(CS$5=Data!$F$2,CS$5=Data!$G$2,(IF(COUNTIF(Data!$A$2:$A$939,CS$7),CS$7=(VLOOKUP(CS$7,Data!$A$2:$A$852,1,FALSE)),0))),"H",IF(AND(CS$7&gt;=$J75,CS$7&lt;=$K75),($D75*(1-$P75)/$N75),0))),IF(AND(CS$7&gt;=$J75,CS$7&lt;=$K75),(($D75-$O75)/$N75),0))))),(((IF(Data!$C$2&gt;0,(IF(OR(CS$5=Data!$F$2,CS$5=Data!$G$2,(IF(COUNTIF(Data!$A$2:$A$939,CS$7),CS$7=(VLOOKUP(CS$7,Data!$A$2:$A$852,1,FALSE)),0))),"H",IF(AND(CS$7&gt;=$J75,CS$7&lt;=$L75),($D75*$P75/$M75),0))),IF(AND(CS$7&gt;=$J75,CS$7&lt;=$L75),(($D75*$P75)/$M75),0))))))</f>
        <v>0</v>
      </c>
      <c r="CT76" s="37">
        <f>IF(CT$7&gt;$L75,(((IF(Data!$C$2&gt;0,(IF(OR(CT$5=Data!$F$2,CT$5=Data!$G$2,(IF(COUNTIF(Data!$A$2:$A$939,CT$7),CT$7=(VLOOKUP(CT$7,Data!$A$2:$A$852,1,FALSE)),0))),"H",IF(AND(CT$7&gt;=$J75,CT$7&lt;=$K75),($D75*(1-$P75)/$N75),0))),IF(AND(CT$7&gt;=$J75,CT$7&lt;=$K75),(($D75-$O75)/$N75),0))))),(((IF(Data!$C$2&gt;0,(IF(OR(CT$5=Data!$F$2,CT$5=Data!$G$2,(IF(COUNTIF(Data!$A$2:$A$939,CT$7),CT$7=(VLOOKUP(CT$7,Data!$A$2:$A$852,1,FALSE)),0))),"H",IF(AND(CT$7&gt;=$J75,CT$7&lt;=$L75),($D75*$P75/$M75),0))),IF(AND(CT$7&gt;=$J75,CT$7&lt;=$L75),(($D75*$P75)/$M75),0))))))</f>
        <v>0</v>
      </c>
      <c r="CU76" s="37">
        <f>IF(CU$7&gt;$L75,(((IF(Data!$C$2&gt;0,(IF(OR(CU$5=Data!$F$2,CU$5=Data!$G$2,(IF(COUNTIF(Data!$A$2:$A$939,CU$7),CU$7=(VLOOKUP(CU$7,Data!$A$2:$A$852,1,FALSE)),0))),"H",IF(AND(CU$7&gt;=$J75,CU$7&lt;=$K75),($D75*(1-$P75)/$N75),0))),IF(AND(CU$7&gt;=$J75,CU$7&lt;=$K75),(($D75-$O75)/$N75),0))))),(((IF(Data!$C$2&gt;0,(IF(OR(CU$5=Data!$F$2,CU$5=Data!$G$2,(IF(COUNTIF(Data!$A$2:$A$939,CU$7),CU$7=(VLOOKUP(CU$7,Data!$A$2:$A$852,1,FALSE)),0))),"H",IF(AND(CU$7&gt;=$J75,CU$7&lt;=$L75),($D75*$P75/$M75),0))),IF(AND(CU$7&gt;=$J75,CU$7&lt;=$L75),(($D75*$P75)/$M75),0))))))</f>
        <v>0</v>
      </c>
      <c r="CV76" s="37">
        <f>IF(CV$7&gt;$L75,(((IF(Data!$C$2&gt;0,(IF(OR(CV$5=Data!$F$2,CV$5=Data!$G$2,(IF(COUNTIF(Data!$A$2:$A$939,CV$7),CV$7=(VLOOKUP(CV$7,Data!$A$2:$A$852,1,FALSE)),0))),"H",IF(AND(CV$7&gt;=$J75,CV$7&lt;=$K75),($D75*(1-$P75)/$N75),0))),IF(AND(CV$7&gt;=$J75,CV$7&lt;=$K75),(($D75-$O75)/$N75),0))))),(((IF(Data!$C$2&gt;0,(IF(OR(CV$5=Data!$F$2,CV$5=Data!$G$2,(IF(COUNTIF(Data!$A$2:$A$939,CV$7),CV$7=(VLOOKUP(CV$7,Data!$A$2:$A$852,1,FALSE)),0))),"H",IF(AND(CV$7&gt;=$J75,CV$7&lt;=$L75),($D75*$P75/$M75),0))),IF(AND(CV$7&gt;=$J75,CV$7&lt;=$L75),(($D75*$P75)/$M75),0))))))</f>
        <v>0</v>
      </c>
      <c r="CW76" s="37">
        <f>IF(CW$7&gt;$L75,(((IF(Data!$C$2&gt;0,(IF(OR(CW$5=Data!$F$2,CW$5=Data!$G$2,(IF(COUNTIF(Data!$A$2:$A$939,CW$7),CW$7=(VLOOKUP(CW$7,Data!$A$2:$A$852,1,FALSE)),0))),"H",IF(AND(CW$7&gt;=$J75,CW$7&lt;=$K75),($D75*(1-$P75)/$N75),0))),IF(AND(CW$7&gt;=$J75,CW$7&lt;=$K75),(($D75-$O75)/$N75),0))))),(((IF(Data!$C$2&gt;0,(IF(OR(CW$5=Data!$F$2,CW$5=Data!$G$2,(IF(COUNTIF(Data!$A$2:$A$939,CW$7),CW$7=(VLOOKUP(CW$7,Data!$A$2:$A$852,1,FALSE)),0))),"H",IF(AND(CW$7&gt;=$J75,CW$7&lt;=$L75),($D75*$P75/$M75),0))),IF(AND(CW$7&gt;=$J75,CW$7&lt;=$L75),(($D75*$P75)/$M75),0))))))</f>
        <v>0</v>
      </c>
      <c r="CX76" s="37" t="str">
        <f>IF(CX$7&gt;$L75,(((IF(Data!$C$2&gt;0,(IF(OR(CX$5=Data!$F$2,CX$5=Data!$G$2,(IF(COUNTIF(Data!$A$2:$A$939,CX$7),CX$7=(VLOOKUP(CX$7,Data!$A$2:$A$852,1,FALSE)),0))),"H",IF(AND(CX$7&gt;=$J75,CX$7&lt;=$K75),($D75*(1-$P75)/$N75),0))),IF(AND(CX$7&gt;=$J75,CX$7&lt;=$K75),(($D75-$O75)/$N75),0))))),(((IF(Data!$C$2&gt;0,(IF(OR(CX$5=Data!$F$2,CX$5=Data!$G$2,(IF(COUNTIF(Data!$A$2:$A$939,CX$7),CX$7=(VLOOKUP(CX$7,Data!$A$2:$A$852,1,FALSE)),0))),"H",IF(AND(CX$7&gt;=$J75,CX$7&lt;=$L75),($D75*$P75/$M75),0))),IF(AND(CX$7&gt;=$J75,CX$7&lt;=$L75),(($D75*$P75)/$M75),0))))))</f>
        <v>H</v>
      </c>
      <c r="CY76" s="37" t="str">
        <f>IF(CY$7&gt;$L75,(((IF(Data!$C$2&gt;0,(IF(OR(CY$5=Data!$F$2,CY$5=Data!$G$2,(IF(COUNTIF(Data!$A$2:$A$939,CY$7),CY$7=(VLOOKUP(CY$7,Data!$A$2:$A$852,1,FALSE)),0))),"H",IF(AND(CY$7&gt;=$J75,CY$7&lt;=$K75),($D75*(1-$P75)/$N75),0))),IF(AND(CY$7&gt;=$J75,CY$7&lt;=$K75),(($D75-$O75)/$N75),0))))),(((IF(Data!$C$2&gt;0,(IF(OR(CY$5=Data!$F$2,CY$5=Data!$G$2,(IF(COUNTIF(Data!$A$2:$A$939,CY$7),CY$7=(VLOOKUP(CY$7,Data!$A$2:$A$852,1,FALSE)),0))),"H",IF(AND(CY$7&gt;=$J75,CY$7&lt;=$L75),($D75*$P75/$M75),0))),IF(AND(CY$7&gt;=$J75,CY$7&lt;=$L75),(($D75*$P75)/$M75),0))))))</f>
        <v>H</v>
      </c>
      <c r="CZ76" s="37">
        <f>IF(CZ$7&gt;$L75,(((IF(Data!$C$2&gt;0,(IF(OR(CZ$5=Data!$F$2,CZ$5=Data!$G$2,(IF(COUNTIF(Data!$A$2:$A$939,CZ$7),CZ$7=(VLOOKUP(CZ$7,Data!$A$2:$A$852,1,FALSE)),0))),"H",IF(AND(CZ$7&gt;=$J75,CZ$7&lt;=$K75),($D75*(1-$P75)/$N75),0))),IF(AND(CZ$7&gt;=$J75,CZ$7&lt;=$K75),(($D75-$O75)/$N75),0))))),(((IF(Data!$C$2&gt;0,(IF(OR(CZ$5=Data!$F$2,CZ$5=Data!$G$2,(IF(COUNTIF(Data!$A$2:$A$939,CZ$7),CZ$7=(VLOOKUP(CZ$7,Data!$A$2:$A$852,1,FALSE)),0))),"H",IF(AND(CZ$7&gt;=$J75,CZ$7&lt;=$L75),($D75*$P75/$M75),0))),IF(AND(CZ$7&gt;=$J75,CZ$7&lt;=$L75),(($D75*$P75)/$M75),0))))))</f>
        <v>0</v>
      </c>
      <c r="DA76" s="37">
        <f>IF(DA$7&gt;$L75,(((IF(Data!$C$2&gt;0,(IF(OR(DA$5=Data!$F$2,DA$5=Data!$G$2,(IF(COUNTIF(Data!$A$2:$A$939,DA$7),DA$7=(VLOOKUP(DA$7,Data!$A$2:$A$852,1,FALSE)),0))),"H",IF(AND(DA$7&gt;=$J75,DA$7&lt;=$K75),($D75*(1-$P75)/$N75),0))),IF(AND(DA$7&gt;=$J75,DA$7&lt;=$K75),(($D75-$O75)/$N75),0))))),(((IF(Data!$C$2&gt;0,(IF(OR(DA$5=Data!$F$2,DA$5=Data!$G$2,(IF(COUNTIF(Data!$A$2:$A$939,DA$7),DA$7=(VLOOKUP(DA$7,Data!$A$2:$A$852,1,FALSE)),0))),"H",IF(AND(DA$7&gt;=$J75,DA$7&lt;=$L75),($D75*$P75/$M75),0))),IF(AND(DA$7&gt;=$J75,DA$7&lt;=$L75),(($D75*$P75)/$M75),0))))))</f>
        <v>0</v>
      </c>
      <c r="DB76" s="37">
        <f>IF(DB$7&gt;$L75,(((IF(Data!$C$2&gt;0,(IF(OR(DB$5=Data!$F$2,DB$5=Data!$G$2,(IF(COUNTIF(Data!$A$2:$A$939,DB$7),DB$7=(VLOOKUP(DB$7,Data!$A$2:$A$852,1,FALSE)),0))),"H",IF(AND(DB$7&gt;=$J75,DB$7&lt;=$K75),($D75*(1-$P75)/$N75),0))),IF(AND(DB$7&gt;=$J75,DB$7&lt;=$K75),(($D75-$O75)/$N75),0))))),(((IF(Data!$C$2&gt;0,(IF(OR(DB$5=Data!$F$2,DB$5=Data!$G$2,(IF(COUNTIF(Data!$A$2:$A$939,DB$7),DB$7=(VLOOKUP(DB$7,Data!$A$2:$A$852,1,FALSE)),0))),"H",IF(AND(DB$7&gt;=$J75,DB$7&lt;=$L75),($D75*$P75/$M75),0))),IF(AND(DB$7&gt;=$J75,DB$7&lt;=$L75),(($D75*$P75)/$M75),0))))))</f>
        <v>0</v>
      </c>
      <c r="DC76" s="37">
        <f>IF(DC$7&gt;$L75,(((IF(Data!$C$2&gt;0,(IF(OR(DC$5=Data!$F$2,DC$5=Data!$G$2,(IF(COUNTIF(Data!$A$2:$A$939,DC$7),DC$7=(VLOOKUP(DC$7,Data!$A$2:$A$852,1,FALSE)),0))),"H",IF(AND(DC$7&gt;=$J75,DC$7&lt;=$K75),($D75*(1-$P75)/$N75),0))),IF(AND(DC$7&gt;=$J75,DC$7&lt;=$K75),(($D75-$O75)/$N75),0))))),(((IF(Data!$C$2&gt;0,(IF(OR(DC$5=Data!$F$2,DC$5=Data!$G$2,(IF(COUNTIF(Data!$A$2:$A$939,DC$7),DC$7=(VLOOKUP(DC$7,Data!$A$2:$A$852,1,FALSE)),0))),"H",IF(AND(DC$7&gt;=$J75,DC$7&lt;=$L75),($D75*$P75/$M75),0))),IF(AND(DC$7&gt;=$J75,DC$7&lt;=$L75),(($D75*$P75)/$M75),0))))))</f>
        <v>0</v>
      </c>
      <c r="DD76" s="37">
        <f>IF(DD$7&gt;$L75,(((IF(Data!$C$2&gt;0,(IF(OR(DD$5=Data!$F$2,DD$5=Data!$G$2,(IF(COUNTIF(Data!$A$2:$A$939,DD$7),DD$7=(VLOOKUP(DD$7,Data!$A$2:$A$852,1,FALSE)),0))),"H",IF(AND(DD$7&gt;=$J75,DD$7&lt;=$K75),($D75*(1-$P75)/$N75),0))),IF(AND(DD$7&gt;=$J75,DD$7&lt;=$K75),(($D75-$O75)/$N75),0))))),(((IF(Data!$C$2&gt;0,(IF(OR(DD$5=Data!$F$2,DD$5=Data!$G$2,(IF(COUNTIF(Data!$A$2:$A$939,DD$7),DD$7=(VLOOKUP(DD$7,Data!$A$2:$A$852,1,FALSE)),0))),"H",IF(AND(DD$7&gt;=$J75,DD$7&lt;=$L75),($D75*$P75/$M75),0))),IF(AND(DD$7&gt;=$J75,DD$7&lt;=$L75),(($D75*$P75)/$M75),0))))))</f>
        <v>0</v>
      </c>
      <c r="DE76" s="37" t="str">
        <f>IF(DE$7&gt;$L75,(((IF(Data!$C$2&gt;0,(IF(OR(DE$5=Data!$F$2,DE$5=Data!$G$2,(IF(COUNTIF(Data!$A$2:$A$939,DE$7),DE$7=(VLOOKUP(DE$7,Data!$A$2:$A$852,1,FALSE)),0))),"H",IF(AND(DE$7&gt;=$J75,DE$7&lt;=$K75),($D75*(1-$P75)/$N75),0))),IF(AND(DE$7&gt;=$J75,DE$7&lt;=$K75),(($D75-$O75)/$N75),0))))),(((IF(Data!$C$2&gt;0,(IF(OR(DE$5=Data!$F$2,DE$5=Data!$G$2,(IF(COUNTIF(Data!$A$2:$A$939,DE$7),DE$7=(VLOOKUP(DE$7,Data!$A$2:$A$852,1,FALSE)),0))),"H",IF(AND(DE$7&gt;=$J75,DE$7&lt;=$L75),($D75*$P75/$M75),0))),IF(AND(DE$7&gt;=$J75,DE$7&lt;=$L75),(($D75*$P75)/$M75),0))))))</f>
        <v>H</v>
      </c>
      <c r="DF76" s="37" t="str">
        <f>IF(DF$7&gt;$L75,(((IF(Data!$C$2&gt;0,(IF(OR(DF$5=Data!$F$2,DF$5=Data!$G$2,(IF(COUNTIF(Data!$A$2:$A$939,DF$7),DF$7=(VLOOKUP(DF$7,Data!$A$2:$A$852,1,FALSE)),0))),"H",IF(AND(DF$7&gt;=$J75,DF$7&lt;=$K75),($D75*(1-$P75)/$N75),0))),IF(AND(DF$7&gt;=$J75,DF$7&lt;=$K75),(($D75-$O75)/$N75),0))))),(((IF(Data!$C$2&gt;0,(IF(OR(DF$5=Data!$F$2,DF$5=Data!$G$2,(IF(COUNTIF(Data!$A$2:$A$939,DF$7),DF$7=(VLOOKUP(DF$7,Data!$A$2:$A$852,1,FALSE)),0))),"H",IF(AND(DF$7&gt;=$J75,DF$7&lt;=$L75),($D75*$P75/$M75),0))),IF(AND(DF$7&gt;=$J75,DF$7&lt;=$L75),(($D75*$P75)/$M75),0))))))</f>
        <v>H</v>
      </c>
      <c r="DG76" s="37">
        <f>IF(DG$7&gt;$L75,(((IF(Data!$C$2&gt;0,(IF(OR(DG$5=Data!$F$2,DG$5=Data!$G$2,(IF(COUNTIF(Data!$A$2:$A$939,DG$7),DG$7=(VLOOKUP(DG$7,Data!$A$2:$A$852,1,FALSE)),0))),"H",IF(AND(DG$7&gt;=$J75,DG$7&lt;=$K75),($D75*(1-$P75)/$N75),0))),IF(AND(DG$7&gt;=$J75,DG$7&lt;=$K75),(($D75-$O75)/$N75),0))))),(((IF(Data!$C$2&gt;0,(IF(OR(DG$5=Data!$F$2,DG$5=Data!$G$2,(IF(COUNTIF(Data!$A$2:$A$939,DG$7),DG$7=(VLOOKUP(DG$7,Data!$A$2:$A$852,1,FALSE)),0))),"H",IF(AND(DG$7&gt;=$J75,DG$7&lt;=$L75),($D75*$P75/$M75),0))),IF(AND(DG$7&gt;=$J75,DG$7&lt;=$L75),(($D75*$P75)/$M75),0))))))</f>
        <v>0</v>
      </c>
      <c r="DH76" s="37">
        <f>IF(DH$7&gt;$L75,(((IF(Data!$C$2&gt;0,(IF(OR(DH$5=Data!$F$2,DH$5=Data!$G$2,(IF(COUNTIF(Data!$A$2:$A$939,DH$7),DH$7=(VLOOKUP(DH$7,Data!$A$2:$A$852,1,FALSE)),0))),"H",IF(AND(DH$7&gt;=$J75,DH$7&lt;=$K75),($D75*(1-$P75)/$N75),0))),IF(AND(DH$7&gt;=$J75,DH$7&lt;=$K75),(($D75-$O75)/$N75),0))))),(((IF(Data!$C$2&gt;0,(IF(OR(DH$5=Data!$F$2,DH$5=Data!$G$2,(IF(COUNTIF(Data!$A$2:$A$939,DH$7),DH$7=(VLOOKUP(DH$7,Data!$A$2:$A$852,1,FALSE)),0))),"H",IF(AND(DH$7&gt;=$J75,DH$7&lt;=$L75),($D75*$P75/$M75),0))),IF(AND(DH$7&gt;=$J75,DH$7&lt;=$L75),(($D75*$P75)/$M75),0))))))</f>
        <v>0</v>
      </c>
      <c r="DI76" s="37">
        <f>IF(DI$7&gt;$L75,(((IF(Data!$C$2&gt;0,(IF(OR(DI$5=Data!$F$2,DI$5=Data!$G$2,(IF(COUNTIF(Data!$A$2:$A$939,DI$7),DI$7=(VLOOKUP(DI$7,Data!$A$2:$A$852,1,FALSE)),0))),"H",IF(AND(DI$7&gt;=$J75,DI$7&lt;=$K75),($D75*(1-$P75)/$N75),0))),IF(AND(DI$7&gt;=$J75,DI$7&lt;=$K75),(($D75-$O75)/$N75),0))))),(((IF(Data!$C$2&gt;0,(IF(OR(DI$5=Data!$F$2,DI$5=Data!$G$2,(IF(COUNTIF(Data!$A$2:$A$939,DI$7),DI$7=(VLOOKUP(DI$7,Data!$A$2:$A$852,1,FALSE)),0))),"H",IF(AND(DI$7&gt;=$J75,DI$7&lt;=$L75),($D75*$P75/$M75),0))),IF(AND(DI$7&gt;=$J75,DI$7&lt;=$L75),(($D75*$P75)/$M75),0))))))</f>
        <v>0</v>
      </c>
      <c r="DJ76" s="37">
        <f>IF(DJ$7&gt;$L75,(((IF(Data!$C$2&gt;0,(IF(OR(DJ$5=Data!$F$2,DJ$5=Data!$G$2,(IF(COUNTIF(Data!$A$2:$A$939,DJ$7),DJ$7=(VLOOKUP(DJ$7,Data!$A$2:$A$852,1,FALSE)),0))),"H",IF(AND(DJ$7&gt;=$J75,DJ$7&lt;=$K75),($D75*(1-$P75)/$N75),0))),IF(AND(DJ$7&gt;=$J75,DJ$7&lt;=$K75),(($D75-$O75)/$N75),0))))),(((IF(Data!$C$2&gt;0,(IF(OR(DJ$5=Data!$F$2,DJ$5=Data!$G$2,(IF(COUNTIF(Data!$A$2:$A$939,DJ$7),DJ$7=(VLOOKUP(DJ$7,Data!$A$2:$A$852,1,FALSE)),0))),"H",IF(AND(DJ$7&gt;=$J75,DJ$7&lt;=$L75),($D75*$P75/$M75),0))),IF(AND(DJ$7&gt;=$J75,DJ$7&lt;=$L75),(($D75*$P75)/$M75),0))))))</f>
        <v>0</v>
      </c>
      <c r="DK76" s="37">
        <f>IF(DK$7&gt;$L75,(((IF(Data!$C$2&gt;0,(IF(OR(DK$5=Data!$F$2,DK$5=Data!$G$2,(IF(COUNTIF(Data!$A$2:$A$939,DK$7),DK$7=(VLOOKUP(DK$7,Data!$A$2:$A$852,1,FALSE)),0))),"H",IF(AND(DK$7&gt;=$J75,DK$7&lt;=$K75),($D75*(1-$P75)/$N75),0))),IF(AND(DK$7&gt;=$J75,DK$7&lt;=$K75),(($D75-$O75)/$N75),0))))),(((IF(Data!$C$2&gt;0,(IF(OR(DK$5=Data!$F$2,DK$5=Data!$G$2,(IF(COUNTIF(Data!$A$2:$A$939,DK$7),DK$7=(VLOOKUP(DK$7,Data!$A$2:$A$852,1,FALSE)),0))),"H",IF(AND(DK$7&gt;=$J75,DK$7&lt;=$L75),($D75*$P75/$M75),0))),IF(AND(DK$7&gt;=$J75,DK$7&lt;=$L75),(($D75*$P75)/$M75),0))))))</f>
        <v>0</v>
      </c>
      <c r="DL76" s="37" t="str">
        <f>IF(DL$7&gt;$L75,(((IF(Data!$C$2&gt;0,(IF(OR(DL$5=Data!$F$2,DL$5=Data!$G$2,(IF(COUNTIF(Data!$A$2:$A$939,DL$7),DL$7=(VLOOKUP(DL$7,Data!$A$2:$A$852,1,FALSE)),0))),"H",IF(AND(DL$7&gt;=$J75,DL$7&lt;=$K75),($D75*(1-$P75)/$N75),0))),IF(AND(DL$7&gt;=$J75,DL$7&lt;=$K75),(($D75-$O75)/$N75),0))))),(((IF(Data!$C$2&gt;0,(IF(OR(DL$5=Data!$F$2,DL$5=Data!$G$2,(IF(COUNTIF(Data!$A$2:$A$939,DL$7),DL$7=(VLOOKUP(DL$7,Data!$A$2:$A$852,1,FALSE)),0))),"H",IF(AND(DL$7&gt;=$J75,DL$7&lt;=$L75),($D75*$P75/$M75),0))),IF(AND(DL$7&gt;=$J75,DL$7&lt;=$L75),(($D75*$P75)/$M75),0))))))</f>
        <v>H</v>
      </c>
      <c r="DM76" s="37" t="str">
        <f>IF(DM$7&gt;$L75,(((IF(Data!$C$2&gt;0,(IF(OR(DM$5=Data!$F$2,DM$5=Data!$G$2,(IF(COUNTIF(Data!$A$2:$A$939,DM$7),DM$7=(VLOOKUP(DM$7,Data!$A$2:$A$852,1,FALSE)),0))),"H",IF(AND(DM$7&gt;=$J75,DM$7&lt;=$K75),($D75*(1-$P75)/$N75),0))),IF(AND(DM$7&gt;=$J75,DM$7&lt;=$K75),(($D75-$O75)/$N75),0))))),(((IF(Data!$C$2&gt;0,(IF(OR(DM$5=Data!$F$2,DM$5=Data!$G$2,(IF(COUNTIF(Data!$A$2:$A$939,DM$7),DM$7=(VLOOKUP(DM$7,Data!$A$2:$A$852,1,FALSE)),0))),"H",IF(AND(DM$7&gt;=$J75,DM$7&lt;=$L75),($D75*$P75/$M75),0))),IF(AND(DM$7&gt;=$J75,DM$7&lt;=$L75),(($D75*$P75)/$M75),0))))))</f>
        <v>H</v>
      </c>
      <c r="DN76" s="37">
        <f>IF(DN$7&gt;$L75,(((IF(Data!$C$2&gt;0,(IF(OR(DN$5=Data!$F$2,DN$5=Data!$G$2,(IF(COUNTIF(Data!$A$2:$A$939,DN$7),DN$7=(VLOOKUP(DN$7,Data!$A$2:$A$852,1,FALSE)),0))),"H",IF(AND(DN$7&gt;=$J75,DN$7&lt;=$K75),($D75*(1-$P75)/$N75),0))),IF(AND(DN$7&gt;=$J75,DN$7&lt;=$K75),(($D75-$O75)/$N75),0))))),(((IF(Data!$C$2&gt;0,(IF(OR(DN$5=Data!$F$2,DN$5=Data!$G$2,(IF(COUNTIF(Data!$A$2:$A$939,DN$7),DN$7=(VLOOKUP(DN$7,Data!$A$2:$A$852,1,FALSE)),0))),"H",IF(AND(DN$7&gt;=$J75,DN$7&lt;=$L75),($D75*$P75/$M75),0))),IF(AND(DN$7&gt;=$J75,DN$7&lt;=$L75),(($D75*$P75)/$M75),0))))))</f>
        <v>0</v>
      </c>
      <c r="DO76" s="37">
        <f>IF(DO$7&gt;$L75,(((IF(Data!$C$2&gt;0,(IF(OR(DO$5=Data!$F$2,DO$5=Data!$G$2,(IF(COUNTIF(Data!$A$2:$A$939,DO$7),DO$7=(VLOOKUP(DO$7,Data!$A$2:$A$852,1,FALSE)),0))),"H",IF(AND(DO$7&gt;=$J75,DO$7&lt;=$K75),($D75*(1-$P75)/$N75),0))),IF(AND(DO$7&gt;=$J75,DO$7&lt;=$K75),(($D75-$O75)/$N75),0))))),(((IF(Data!$C$2&gt;0,(IF(OR(DO$5=Data!$F$2,DO$5=Data!$G$2,(IF(COUNTIF(Data!$A$2:$A$939,DO$7),DO$7=(VLOOKUP(DO$7,Data!$A$2:$A$852,1,FALSE)),0))),"H",IF(AND(DO$7&gt;=$J75,DO$7&lt;=$L75),($D75*$P75/$M75),0))),IF(AND(DO$7&gt;=$J75,DO$7&lt;=$L75),(($D75*$P75)/$M75),0))))))</f>
        <v>0</v>
      </c>
      <c r="DP76" s="37">
        <f>IF(DP$7&gt;$L75,(((IF(Data!$C$2&gt;0,(IF(OR(DP$5=Data!$F$2,DP$5=Data!$G$2,(IF(COUNTIF(Data!$A$2:$A$939,DP$7),DP$7=(VLOOKUP(DP$7,Data!$A$2:$A$852,1,FALSE)),0))),"H",IF(AND(DP$7&gt;=$J75,DP$7&lt;=$K75),($D75*(1-$P75)/$N75),0))),IF(AND(DP$7&gt;=$J75,DP$7&lt;=$K75),(($D75-$O75)/$N75),0))))),(((IF(Data!$C$2&gt;0,(IF(OR(DP$5=Data!$F$2,DP$5=Data!$G$2,(IF(COUNTIF(Data!$A$2:$A$939,DP$7),DP$7=(VLOOKUP(DP$7,Data!$A$2:$A$852,1,FALSE)),0))),"H",IF(AND(DP$7&gt;=$J75,DP$7&lt;=$L75),($D75*$P75/$M75),0))),IF(AND(DP$7&gt;=$J75,DP$7&lt;=$L75),(($D75*$P75)/$M75),0))))))</f>
        <v>0</v>
      </c>
      <c r="DQ76" s="37">
        <f>IF(DQ$7&gt;$L75,(((IF(Data!$C$2&gt;0,(IF(OR(DQ$5=Data!$F$2,DQ$5=Data!$G$2,(IF(COUNTIF(Data!$A$2:$A$939,DQ$7),DQ$7=(VLOOKUP(DQ$7,Data!$A$2:$A$852,1,FALSE)),0))),"H",IF(AND(DQ$7&gt;=$J75,DQ$7&lt;=$K75),($D75*(1-$P75)/$N75),0))),IF(AND(DQ$7&gt;=$J75,DQ$7&lt;=$K75),(($D75-$O75)/$N75),0))))),(((IF(Data!$C$2&gt;0,(IF(OR(DQ$5=Data!$F$2,DQ$5=Data!$G$2,(IF(COUNTIF(Data!$A$2:$A$939,DQ$7),DQ$7=(VLOOKUP(DQ$7,Data!$A$2:$A$852,1,FALSE)),0))),"H",IF(AND(DQ$7&gt;=$J75,DQ$7&lt;=$L75),($D75*$P75/$M75),0))),IF(AND(DQ$7&gt;=$J75,DQ$7&lt;=$L75),(($D75*$P75)/$M75),0))))))</f>
        <v>0</v>
      </c>
      <c r="DR76" s="37">
        <f>IF(DR$7&gt;$L75,(((IF(Data!$C$2&gt;0,(IF(OR(DR$5=Data!$F$2,DR$5=Data!$G$2,(IF(COUNTIF(Data!$A$2:$A$939,DR$7),DR$7=(VLOOKUP(DR$7,Data!$A$2:$A$852,1,FALSE)),0))),"H",IF(AND(DR$7&gt;=$J75,DR$7&lt;=$K75),($D75*(1-$P75)/$N75),0))),IF(AND(DR$7&gt;=$J75,DR$7&lt;=$K75),(($D75-$O75)/$N75),0))))),(((IF(Data!$C$2&gt;0,(IF(OR(DR$5=Data!$F$2,DR$5=Data!$G$2,(IF(COUNTIF(Data!$A$2:$A$939,DR$7),DR$7=(VLOOKUP(DR$7,Data!$A$2:$A$852,1,FALSE)),0))),"H",IF(AND(DR$7&gt;=$J75,DR$7&lt;=$L75),($D75*$P75/$M75),0))),IF(AND(DR$7&gt;=$J75,DR$7&lt;=$L75),(($D75*$P75)/$M75),0))))))</f>
        <v>0</v>
      </c>
      <c r="DS76" s="37" t="str">
        <f>IF(DS$7&gt;$L75,(((IF(Data!$C$2&gt;0,(IF(OR(DS$5=Data!$F$2,DS$5=Data!$G$2,(IF(COUNTIF(Data!$A$2:$A$939,DS$7),DS$7=(VLOOKUP(DS$7,Data!$A$2:$A$852,1,FALSE)),0))),"H",IF(AND(DS$7&gt;=$J75,DS$7&lt;=$K75),($D75*(1-$P75)/$N75),0))),IF(AND(DS$7&gt;=$J75,DS$7&lt;=$K75),(($D75-$O75)/$N75),0))))),(((IF(Data!$C$2&gt;0,(IF(OR(DS$5=Data!$F$2,DS$5=Data!$G$2,(IF(COUNTIF(Data!$A$2:$A$939,DS$7),DS$7=(VLOOKUP(DS$7,Data!$A$2:$A$852,1,FALSE)),0))),"H",IF(AND(DS$7&gt;=$J75,DS$7&lt;=$L75),($D75*$P75/$M75),0))),IF(AND(DS$7&gt;=$J75,DS$7&lt;=$L75),(($D75*$P75)/$M75),0))))))</f>
        <v>H</v>
      </c>
      <c r="DT76" s="37" t="str">
        <f>IF(DT$7&gt;$L75,(((IF(Data!$C$2&gt;0,(IF(OR(DT$5=Data!$F$2,DT$5=Data!$G$2,(IF(COUNTIF(Data!$A$2:$A$939,DT$7),DT$7=(VLOOKUP(DT$7,Data!$A$2:$A$852,1,FALSE)),0))),"H",IF(AND(DT$7&gt;=$J75,DT$7&lt;=$K75),($D75*(1-$P75)/$N75),0))),IF(AND(DT$7&gt;=$J75,DT$7&lt;=$K75),(($D75-$O75)/$N75),0))))),(((IF(Data!$C$2&gt;0,(IF(OR(DT$5=Data!$F$2,DT$5=Data!$G$2,(IF(COUNTIF(Data!$A$2:$A$939,DT$7),DT$7=(VLOOKUP(DT$7,Data!$A$2:$A$852,1,FALSE)),0))),"H",IF(AND(DT$7&gt;=$J75,DT$7&lt;=$L75),($D75*$P75/$M75),0))),IF(AND(DT$7&gt;=$J75,DT$7&lt;=$L75),(($D75*$P75)/$M75),0))))))</f>
        <v>H</v>
      </c>
      <c r="DU76" s="37">
        <f>IF(DU$7&gt;$L75,(((IF(Data!$C$2&gt;0,(IF(OR(DU$5=Data!$F$2,DU$5=Data!$G$2,(IF(COUNTIF(Data!$A$2:$A$939,DU$7),DU$7=(VLOOKUP(DU$7,Data!$A$2:$A$852,1,FALSE)),0))),"H",IF(AND(DU$7&gt;=$J75,DU$7&lt;=$K75),($D75*(1-$P75)/$N75),0))),IF(AND(DU$7&gt;=$J75,DU$7&lt;=$K75),(($D75-$O75)/$N75),0))))),(((IF(Data!$C$2&gt;0,(IF(OR(DU$5=Data!$F$2,DU$5=Data!$G$2,(IF(COUNTIF(Data!$A$2:$A$939,DU$7),DU$7=(VLOOKUP(DU$7,Data!$A$2:$A$852,1,FALSE)),0))),"H",IF(AND(DU$7&gt;=$J75,DU$7&lt;=$L75),($D75*$P75/$M75),0))),IF(AND(DU$7&gt;=$J75,DU$7&lt;=$L75),(($D75*$P75)/$M75),0))))))</f>
        <v>0</v>
      </c>
      <c r="DV76" s="37">
        <f>IF(DV$7&gt;$L75,(((IF(Data!$C$2&gt;0,(IF(OR(DV$5=Data!$F$2,DV$5=Data!$G$2,(IF(COUNTIF(Data!$A$2:$A$939,DV$7),DV$7=(VLOOKUP(DV$7,Data!$A$2:$A$852,1,FALSE)),0))),"H",IF(AND(DV$7&gt;=$J75,DV$7&lt;=$K75),($D75*(1-$P75)/$N75),0))),IF(AND(DV$7&gt;=$J75,DV$7&lt;=$K75),(($D75-$O75)/$N75),0))))),(((IF(Data!$C$2&gt;0,(IF(OR(DV$5=Data!$F$2,DV$5=Data!$G$2,(IF(COUNTIF(Data!$A$2:$A$939,DV$7),DV$7=(VLOOKUP(DV$7,Data!$A$2:$A$852,1,FALSE)),0))),"H",IF(AND(DV$7&gt;=$J75,DV$7&lt;=$L75),($D75*$P75/$M75),0))),IF(AND(DV$7&gt;=$J75,DV$7&lt;=$L75),(($D75*$P75)/$M75),0))))))</f>
        <v>0</v>
      </c>
      <c r="DW76" s="37">
        <f>IF(DW$7&gt;$L75,(((IF(Data!$C$2&gt;0,(IF(OR(DW$5=Data!$F$2,DW$5=Data!$G$2,(IF(COUNTIF(Data!$A$2:$A$939,DW$7),DW$7=(VLOOKUP(DW$7,Data!$A$2:$A$852,1,FALSE)),0))),"H",IF(AND(DW$7&gt;=$J75,DW$7&lt;=$K75),($D75*(1-$P75)/$N75),0))),IF(AND(DW$7&gt;=$J75,DW$7&lt;=$K75),(($D75-$O75)/$N75),0))))),(((IF(Data!$C$2&gt;0,(IF(OR(DW$5=Data!$F$2,DW$5=Data!$G$2,(IF(COUNTIF(Data!$A$2:$A$939,DW$7),DW$7=(VLOOKUP(DW$7,Data!$A$2:$A$852,1,FALSE)),0))),"H",IF(AND(DW$7&gt;=$J75,DW$7&lt;=$L75),($D75*$P75/$M75),0))),IF(AND(DW$7&gt;=$J75,DW$7&lt;=$L75),(($D75*$P75)/$M75),0))))))</f>
        <v>0</v>
      </c>
      <c r="DX76" s="37">
        <f>IF(DX$7&gt;$L75,(((IF(Data!$C$2&gt;0,(IF(OR(DX$5=Data!$F$2,DX$5=Data!$G$2,(IF(COUNTIF(Data!$A$2:$A$939,DX$7),DX$7=(VLOOKUP(DX$7,Data!$A$2:$A$852,1,FALSE)),0))),"H",IF(AND(DX$7&gt;=$J75,DX$7&lt;=$K75),($D75*(1-$P75)/$N75),0))),IF(AND(DX$7&gt;=$J75,DX$7&lt;=$K75),(($D75-$O75)/$N75),0))))),(((IF(Data!$C$2&gt;0,(IF(OR(DX$5=Data!$F$2,DX$5=Data!$G$2,(IF(COUNTIF(Data!$A$2:$A$939,DX$7),DX$7=(VLOOKUP(DX$7,Data!$A$2:$A$852,1,FALSE)),0))),"H",IF(AND(DX$7&gt;=$J75,DX$7&lt;=$L75),($D75*$P75/$M75),0))),IF(AND(DX$7&gt;=$J75,DX$7&lt;=$L75),(($D75*$P75)/$M75),0))))))</f>
        <v>0</v>
      </c>
      <c r="DY76" s="37">
        <f>IF(DY$7&gt;$L75,(((IF(Data!$C$2&gt;0,(IF(OR(DY$5=Data!$F$2,DY$5=Data!$G$2,(IF(COUNTIF(Data!$A$2:$A$939,DY$7),DY$7=(VLOOKUP(DY$7,Data!$A$2:$A$852,1,FALSE)),0))),"H",IF(AND(DY$7&gt;=$J75,DY$7&lt;=$K75),($D75*(1-$P75)/$N75),0))),IF(AND(DY$7&gt;=$J75,DY$7&lt;=$K75),(($D75-$O75)/$N75),0))))),(((IF(Data!$C$2&gt;0,(IF(OR(DY$5=Data!$F$2,DY$5=Data!$G$2,(IF(COUNTIF(Data!$A$2:$A$939,DY$7),DY$7=(VLOOKUP(DY$7,Data!$A$2:$A$852,1,FALSE)),0))),"H",IF(AND(DY$7&gt;=$J75,DY$7&lt;=$L75),($D75*$P75/$M75),0))),IF(AND(DY$7&gt;=$J75,DY$7&lt;=$L75),(($D75*$P75)/$M75),0))))))</f>
        <v>0</v>
      </c>
      <c r="DZ76" s="37" t="str">
        <f>IF(DZ$7&gt;$L75,(((IF(Data!$C$2&gt;0,(IF(OR(DZ$5=Data!$F$2,DZ$5=Data!$G$2,(IF(COUNTIF(Data!$A$2:$A$939,DZ$7),DZ$7=(VLOOKUP(DZ$7,Data!$A$2:$A$852,1,FALSE)),0))),"H",IF(AND(DZ$7&gt;=$J75,DZ$7&lt;=$K75),($D75*(1-$P75)/$N75),0))),IF(AND(DZ$7&gt;=$J75,DZ$7&lt;=$K75),(($D75-$O75)/$N75),0))))),(((IF(Data!$C$2&gt;0,(IF(OR(DZ$5=Data!$F$2,DZ$5=Data!$G$2,(IF(COUNTIF(Data!$A$2:$A$939,DZ$7),DZ$7=(VLOOKUP(DZ$7,Data!$A$2:$A$852,1,FALSE)),0))),"H",IF(AND(DZ$7&gt;=$J75,DZ$7&lt;=$L75),($D75*$P75/$M75),0))),IF(AND(DZ$7&gt;=$J75,DZ$7&lt;=$L75),(($D75*$P75)/$M75),0))))))</f>
        <v>H</v>
      </c>
      <c r="EA76" s="37" t="str">
        <f>IF(EA$7&gt;$L75,(((IF(Data!$C$2&gt;0,(IF(OR(EA$5=Data!$F$2,EA$5=Data!$G$2,(IF(COUNTIF(Data!$A$2:$A$939,EA$7),EA$7=(VLOOKUP(EA$7,Data!$A$2:$A$852,1,FALSE)),0))),"H",IF(AND(EA$7&gt;=$J75,EA$7&lt;=$K75),($D75*(1-$P75)/$N75),0))),IF(AND(EA$7&gt;=$J75,EA$7&lt;=$K75),(($D75-$O75)/$N75),0))))),(((IF(Data!$C$2&gt;0,(IF(OR(EA$5=Data!$F$2,EA$5=Data!$G$2,(IF(COUNTIF(Data!$A$2:$A$939,EA$7),EA$7=(VLOOKUP(EA$7,Data!$A$2:$A$852,1,FALSE)),0))),"H",IF(AND(EA$7&gt;=$J75,EA$7&lt;=$L75),($D75*$P75/$M75),0))),IF(AND(EA$7&gt;=$J75,EA$7&lt;=$L75),(($D75*$P75)/$M75),0))))))</f>
        <v>H</v>
      </c>
      <c r="EB76" s="37">
        <f>IF(EB$7&gt;$L75,(((IF(Data!$C$2&gt;0,(IF(OR(EB$5=Data!$F$2,EB$5=Data!$G$2,(IF(COUNTIF(Data!$A$2:$A$939,EB$7),EB$7=(VLOOKUP(EB$7,Data!$A$2:$A$852,1,FALSE)),0))),"H",IF(AND(EB$7&gt;=$J75,EB$7&lt;=$K75),($D75*(1-$P75)/$N75),0))),IF(AND(EB$7&gt;=$J75,EB$7&lt;=$K75),(($D75-$O75)/$N75),0))))),(((IF(Data!$C$2&gt;0,(IF(OR(EB$5=Data!$F$2,EB$5=Data!$G$2,(IF(COUNTIF(Data!$A$2:$A$939,EB$7),EB$7=(VLOOKUP(EB$7,Data!$A$2:$A$852,1,FALSE)),0))),"H",IF(AND(EB$7&gt;=$J75,EB$7&lt;=$L75),($D75*$P75/$M75),0))),IF(AND(EB$7&gt;=$J75,EB$7&lt;=$L75),(($D75*$P75)/$M75),0))))))</f>
        <v>0</v>
      </c>
      <c r="EC76" s="37">
        <f>IF(EC$7&gt;$L75,(((IF(Data!$C$2&gt;0,(IF(OR(EC$5=Data!$F$2,EC$5=Data!$G$2,(IF(COUNTIF(Data!$A$2:$A$939,EC$7),EC$7=(VLOOKUP(EC$7,Data!$A$2:$A$852,1,FALSE)),0))),"H",IF(AND(EC$7&gt;=$J75,EC$7&lt;=$K75),($D75*(1-$P75)/$N75),0))),IF(AND(EC$7&gt;=$J75,EC$7&lt;=$K75),(($D75-$O75)/$N75),0))))),(((IF(Data!$C$2&gt;0,(IF(OR(EC$5=Data!$F$2,EC$5=Data!$G$2,(IF(COUNTIF(Data!$A$2:$A$939,EC$7),EC$7=(VLOOKUP(EC$7,Data!$A$2:$A$852,1,FALSE)),0))),"H",IF(AND(EC$7&gt;=$J75,EC$7&lt;=$L75),($D75*$P75/$M75),0))),IF(AND(EC$7&gt;=$J75,EC$7&lt;=$L75),(($D75*$P75)/$M75),0))))))</f>
        <v>0</v>
      </c>
      <c r="ED76" s="37">
        <f>IF(ED$7&gt;$L75,(((IF(Data!$C$2&gt;0,(IF(OR(ED$5=Data!$F$2,ED$5=Data!$G$2,(IF(COUNTIF(Data!$A$2:$A$939,ED$7),ED$7=(VLOOKUP(ED$7,Data!$A$2:$A$852,1,FALSE)),0))),"H",IF(AND(ED$7&gt;=$J75,ED$7&lt;=$K75),($D75*(1-$P75)/$N75),0))),IF(AND(ED$7&gt;=$J75,ED$7&lt;=$K75),(($D75-$O75)/$N75),0))))),(((IF(Data!$C$2&gt;0,(IF(OR(ED$5=Data!$F$2,ED$5=Data!$G$2,(IF(COUNTIF(Data!$A$2:$A$939,ED$7),ED$7=(VLOOKUP(ED$7,Data!$A$2:$A$852,1,FALSE)),0))),"H",IF(AND(ED$7&gt;=$J75,ED$7&lt;=$L75),($D75*$P75/$M75),0))),IF(AND(ED$7&gt;=$J75,ED$7&lt;=$L75),(($D75*$P75)/$M75),0))))))</f>
        <v>0</v>
      </c>
      <c r="EE76" s="37">
        <f>IF(EE$7&gt;$L75,(((IF(Data!$C$2&gt;0,(IF(OR(EE$5=Data!$F$2,EE$5=Data!$G$2,(IF(COUNTIF(Data!$A$2:$A$939,EE$7),EE$7=(VLOOKUP(EE$7,Data!$A$2:$A$852,1,FALSE)),0))),"H",IF(AND(EE$7&gt;=$J75,EE$7&lt;=$K75),($D75*(1-$P75)/$N75),0))),IF(AND(EE$7&gt;=$J75,EE$7&lt;=$K75),(($D75-$O75)/$N75),0))))),(((IF(Data!$C$2&gt;0,(IF(OR(EE$5=Data!$F$2,EE$5=Data!$G$2,(IF(COUNTIF(Data!$A$2:$A$939,EE$7),EE$7=(VLOOKUP(EE$7,Data!$A$2:$A$852,1,FALSE)),0))),"H",IF(AND(EE$7&gt;=$J75,EE$7&lt;=$L75),($D75*$P75/$M75),0))),IF(AND(EE$7&gt;=$J75,EE$7&lt;=$L75),(($D75*$P75)/$M75),0))))))</f>
        <v>0</v>
      </c>
      <c r="EF76" s="37">
        <f>IF(EF$7&gt;$L75,(((IF(Data!$C$2&gt;0,(IF(OR(EF$5=Data!$F$2,EF$5=Data!$G$2,(IF(COUNTIF(Data!$A$2:$A$939,EF$7),EF$7=(VLOOKUP(EF$7,Data!$A$2:$A$852,1,FALSE)),0))),"H",IF(AND(EF$7&gt;=$J75,EF$7&lt;=$K75),($D75*(1-$P75)/$N75),0))),IF(AND(EF$7&gt;=$J75,EF$7&lt;=$K75),(($D75-$O75)/$N75),0))))),(((IF(Data!$C$2&gt;0,(IF(OR(EF$5=Data!$F$2,EF$5=Data!$G$2,(IF(COUNTIF(Data!$A$2:$A$939,EF$7),EF$7=(VLOOKUP(EF$7,Data!$A$2:$A$852,1,FALSE)),0))),"H",IF(AND(EF$7&gt;=$J75,EF$7&lt;=$L75),($D75*$P75/$M75),0))),IF(AND(EF$7&gt;=$J75,EF$7&lt;=$L75),(($D75*$P75)/$M75),0))))))</f>
        <v>0</v>
      </c>
      <c r="EG76" s="37" t="str">
        <f>IF(EG$7&gt;$L75,(((IF(Data!$C$2&gt;0,(IF(OR(EG$5=Data!$F$2,EG$5=Data!$G$2,(IF(COUNTIF(Data!$A$2:$A$939,EG$7),EG$7=(VLOOKUP(EG$7,Data!$A$2:$A$852,1,FALSE)),0))),"H",IF(AND(EG$7&gt;=$J75,EG$7&lt;=$K75),($D75*(1-$P75)/$N75),0))),IF(AND(EG$7&gt;=$J75,EG$7&lt;=$K75),(($D75-$O75)/$N75),0))))),(((IF(Data!$C$2&gt;0,(IF(OR(EG$5=Data!$F$2,EG$5=Data!$G$2,(IF(COUNTIF(Data!$A$2:$A$939,EG$7),EG$7=(VLOOKUP(EG$7,Data!$A$2:$A$852,1,FALSE)),0))),"H",IF(AND(EG$7&gt;=$J75,EG$7&lt;=$L75),($D75*$P75/$M75),0))),IF(AND(EG$7&gt;=$J75,EG$7&lt;=$L75),(($D75*$P75)/$M75),0))))))</f>
        <v>H</v>
      </c>
      <c r="EH76" s="37" t="str">
        <f>IF(EH$7&gt;$L75,(((IF(Data!$C$2&gt;0,(IF(OR(EH$5=Data!$F$2,EH$5=Data!$G$2,(IF(COUNTIF(Data!$A$2:$A$939,EH$7),EH$7=(VLOOKUP(EH$7,Data!$A$2:$A$852,1,FALSE)),0))),"H",IF(AND(EH$7&gt;=$J75,EH$7&lt;=$K75),($D75*(1-$P75)/$N75),0))),IF(AND(EH$7&gt;=$J75,EH$7&lt;=$K75),(($D75-$O75)/$N75),0))))),(((IF(Data!$C$2&gt;0,(IF(OR(EH$5=Data!$F$2,EH$5=Data!$G$2,(IF(COUNTIF(Data!$A$2:$A$939,EH$7),EH$7=(VLOOKUP(EH$7,Data!$A$2:$A$852,1,FALSE)),0))),"H",IF(AND(EH$7&gt;=$J75,EH$7&lt;=$L75),($D75*$P75/$M75),0))),IF(AND(EH$7&gt;=$J75,EH$7&lt;=$L75),(($D75*$P75)/$M75),0))))))</f>
        <v>H</v>
      </c>
      <c r="EI76" s="37">
        <f>IF(EI$7&gt;$L75,(((IF(Data!$C$2&gt;0,(IF(OR(EI$5=Data!$F$2,EI$5=Data!$G$2,(IF(COUNTIF(Data!$A$2:$A$939,EI$7),EI$7=(VLOOKUP(EI$7,Data!$A$2:$A$852,1,FALSE)),0))),"H",IF(AND(EI$7&gt;=$J75,EI$7&lt;=$K75),($D75*(1-$P75)/$N75),0))),IF(AND(EI$7&gt;=$J75,EI$7&lt;=$K75),(($D75-$O75)/$N75),0))))),(((IF(Data!$C$2&gt;0,(IF(OR(EI$5=Data!$F$2,EI$5=Data!$G$2,(IF(COUNTIF(Data!$A$2:$A$939,EI$7),EI$7=(VLOOKUP(EI$7,Data!$A$2:$A$852,1,FALSE)),0))),"H",IF(AND(EI$7&gt;=$J75,EI$7&lt;=$L75),($D75*$P75/$M75),0))),IF(AND(EI$7&gt;=$J75,EI$7&lt;=$L75),(($D75*$P75)/$M75),0))))))</f>
        <v>0</v>
      </c>
      <c r="EJ76" s="37">
        <f>IF(EJ$7&gt;$L75,(((IF(Data!$C$2&gt;0,(IF(OR(EJ$5=Data!$F$2,EJ$5=Data!$G$2,(IF(COUNTIF(Data!$A$2:$A$939,EJ$7),EJ$7=(VLOOKUP(EJ$7,Data!$A$2:$A$852,1,FALSE)),0))),"H",IF(AND(EJ$7&gt;=$J75,EJ$7&lt;=$K75),($D75*(1-$P75)/$N75),0))),IF(AND(EJ$7&gt;=$J75,EJ$7&lt;=$K75),(($D75-$O75)/$N75),0))))),(((IF(Data!$C$2&gt;0,(IF(OR(EJ$5=Data!$F$2,EJ$5=Data!$G$2,(IF(COUNTIF(Data!$A$2:$A$939,EJ$7),EJ$7=(VLOOKUP(EJ$7,Data!$A$2:$A$852,1,FALSE)),0))),"H",IF(AND(EJ$7&gt;=$J75,EJ$7&lt;=$L75),($D75*$P75/$M75),0))),IF(AND(EJ$7&gt;=$J75,EJ$7&lt;=$L75),(($D75*$P75)/$M75),0))))))</f>
        <v>0</v>
      </c>
      <c r="EK76" s="37">
        <f>IF(EK$7&gt;$L75,(((IF(Data!$C$2&gt;0,(IF(OR(EK$5=Data!$F$2,EK$5=Data!$G$2,(IF(COUNTIF(Data!$A$2:$A$939,EK$7),EK$7=(VLOOKUP(EK$7,Data!$A$2:$A$852,1,FALSE)),0))),"H",IF(AND(EK$7&gt;=$J75,EK$7&lt;=$K75),($D75*(1-$P75)/$N75),0))),IF(AND(EK$7&gt;=$J75,EK$7&lt;=$K75),(($D75-$O75)/$N75),0))))),(((IF(Data!$C$2&gt;0,(IF(OR(EK$5=Data!$F$2,EK$5=Data!$G$2,(IF(COUNTIF(Data!$A$2:$A$939,EK$7),EK$7=(VLOOKUP(EK$7,Data!$A$2:$A$852,1,FALSE)),0))),"H",IF(AND(EK$7&gt;=$J75,EK$7&lt;=$L75),($D75*$P75/$M75),0))),IF(AND(EK$7&gt;=$J75,EK$7&lt;=$L75),(($D75*$P75)/$M75),0))))))</f>
        <v>0</v>
      </c>
      <c r="EL76" s="37">
        <f>IF(EL$7&gt;$L75,(((IF(Data!$C$2&gt;0,(IF(OR(EL$5=Data!$F$2,EL$5=Data!$G$2,(IF(COUNTIF(Data!$A$2:$A$939,EL$7),EL$7=(VLOOKUP(EL$7,Data!$A$2:$A$852,1,FALSE)),0))),"H",IF(AND(EL$7&gt;=$J75,EL$7&lt;=$K75),($D75*(1-$P75)/$N75),0))),IF(AND(EL$7&gt;=$J75,EL$7&lt;=$K75),(($D75-$O75)/$N75),0))))),(((IF(Data!$C$2&gt;0,(IF(OR(EL$5=Data!$F$2,EL$5=Data!$G$2,(IF(COUNTIF(Data!$A$2:$A$939,EL$7),EL$7=(VLOOKUP(EL$7,Data!$A$2:$A$852,1,FALSE)),0))),"H",IF(AND(EL$7&gt;=$J75,EL$7&lt;=$L75),($D75*$P75/$M75),0))),IF(AND(EL$7&gt;=$J75,EL$7&lt;=$L75),(($D75*$P75)/$M75),0))))))</f>
        <v>0</v>
      </c>
      <c r="EM76" s="37">
        <f>IF(EM$7&gt;$L75,(((IF(Data!$C$2&gt;0,(IF(OR(EM$5=Data!$F$2,EM$5=Data!$G$2,(IF(COUNTIF(Data!$A$2:$A$939,EM$7),EM$7=(VLOOKUP(EM$7,Data!$A$2:$A$852,1,FALSE)),0))),"H",IF(AND(EM$7&gt;=$J75,EM$7&lt;=$K75),($D75*(1-$P75)/$N75),0))),IF(AND(EM$7&gt;=$J75,EM$7&lt;=$K75),(($D75-$O75)/$N75),0))))),(((IF(Data!$C$2&gt;0,(IF(OR(EM$5=Data!$F$2,EM$5=Data!$G$2,(IF(COUNTIF(Data!$A$2:$A$939,EM$7),EM$7=(VLOOKUP(EM$7,Data!$A$2:$A$852,1,FALSE)),0))),"H",IF(AND(EM$7&gt;=$J75,EM$7&lt;=$L75),($D75*$P75/$M75),0))),IF(AND(EM$7&gt;=$J75,EM$7&lt;=$L75),(($D75*$P75)/$M75),0))))))</f>
        <v>0</v>
      </c>
      <c r="EN76" s="37" t="str">
        <f>IF(EN$7&gt;$L75,(((IF(Data!$C$2&gt;0,(IF(OR(EN$5=Data!$F$2,EN$5=Data!$G$2,(IF(COUNTIF(Data!$A$2:$A$939,EN$7),EN$7=(VLOOKUP(EN$7,Data!$A$2:$A$852,1,FALSE)),0))),"H",IF(AND(EN$7&gt;=$J75,EN$7&lt;=$K75),($D75*(1-$P75)/$N75),0))),IF(AND(EN$7&gt;=$J75,EN$7&lt;=$K75),(($D75-$O75)/$N75),0))))),(((IF(Data!$C$2&gt;0,(IF(OR(EN$5=Data!$F$2,EN$5=Data!$G$2,(IF(COUNTIF(Data!$A$2:$A$939,EN$7),EN$7=(VLOOKUP(EN$7,Data!$A$2:$A$852,1,FALSE)),0))),"H",IF(AND(EN$7&gt;=$J75,EN$7&lt;=$L75),($D75*$P75/$M75),0))),IF(AND(EN$7&gt;=$J75,EN$7&lt;=$L75),(($D75*$P75)/$M75),0))))))</f>
        <v>H</v>
      </c>
      <c r="EO76" s="38" t="str">
        <f>IF(EO$7&gt;$L75,(((IF(Data!$C$2&gt;0,(IF(OR(EO$5=Data!$F$2,EO$5=Data!$G$2,(IF(COUNTIF(Data!$A$2:$A$939,EO$7),EO$7=(VLOOKUP(EO$7,Data!$A$2:$A$852,1,FALSE)),0))),"H",IF(AND(EO$7&gt;=$J75,EO$7&lt;=$K75),($D75*(1-$P75)/$N75),0))),IF(AND(EO$7&gt;=$J75,EO$7&lt;=$K75),(($D75-$O75)/$N75),0))))),(((IF(Data!$C$2&gt;0,(IF(OR(EO$5=Data!$F$2,EO$5=Data!$G$2,(IF(COUNTIF(Data!$A$2:$A$939,EO$7),EO$7=(VLOOKUP(EO$7,Data!$A$2:$A$852,1,FALSE)),0))),"H",IF(AND(EO$7&gt;=$J75,EO$7&lt;=$L75),($D75*$P75/$M75),0))),IF(AND(EO$7&gt;=$J75,EO$7&lt;=$L75),(($D75*$P75)/$M75),0))))))</f>
        <v>H</v>
      </c>
      <c r="EP76" s="8" t="s">
        <v>48</v>
      </c>
      <c r="EQ76" s="18">
        <f>SUM(T76:EO76)-D75</f>
        <v>0</v>
      </c>
    </row>
    <row r="77" spans="1:147" ht="30" customHeight="1" thickTop="1">
      <c r="A77" s="370"/>
      <c r="B77" s="368"/>
      <c r="C77" s="368"/>
      <c r="D77" s="346"/>
      <c r="E77" s="350"/>
      <c r="F77" s="350"/>
      <c r="G77" s="348">
        <f>IF(F77&gt;0,(IF(E77&gt;0,IF(Data!$C$2&gt;0,((NETWORKDAYS.INTL(E77,F77,Data!$C$2,Data!$A$2:$A$1242))),((F77-E77)+1)),0)),0)</f>
        <v>0</v>
      </c>
      <c r="H77" s="346">
        <f>I77*D77</f>
        <v>0</v>
      </c>
      <c r="I77" s="362">
        <f>IF(G77&gt;0,((IF(AND(E77&lt;=$EJ$3,F77&gt;=$EJ$3),(IF(Data!$C$2&gt;0,NETWORKDAYS.INTL(E77,$EJ$3,Data!$C$2,Data!$A$2:$A$1231),$EJ$3-E77)),IF(F77&lt;=$EJ$3,G77,0)))/G77),0)</f>
        <v>0</v>
      </c>
      <c r="J77" s="350"/>
      <c r="K77" s="350">
        <f>IF(AND(P77&lt;1,P77&gt;0,J77&gt;0),ROUND((((1-P77)*(F77-E77)+$EJ$3)),0),0)</f>
        <v>0</v>
      </c>
      <c r="L77" s="350">
        <f>IF(K77&gt;=$EJ$3,$EJ$3,K77)</f>
        <v>0</v>
      </c>
      <c r="M77" s="348">
        <f>IF(L77&gt;0,(IF(J77&gt;0,IF(Data!$C$2&gt;0,((NETWORKDAYS.INTL(J77,L77,Data!$C$2,Data!$A$2:$A$1242))),((L77-J77)+1)),0)),0)</f>
        <v>0</v>
      </c>
      <c r="N77" s="348">
        <f>IF(P77=1,0,IF(L77&gt;0,(IF(J77&gt;0,IF(Data!$C$2&gt;0,(((NETWORKDAYS.INTL($EJ$3,K77,Data!$C$2,Data!$A$2:$A$1242)))-1),((-$EJ$3+K77))),0)),0))</f>
        <v>0</v>
      </c>
      <c r="O77" s="346">
        <f>P77*D77</f>
        <v>0</v>
      </c>
      <c r="P77" s="362"/>
      <c r="Q77" s="344">
        <f>IF(K77&gt;0,F77-K77,0)</f>
        <v>0</v>
      </c>
      <c r="R77" s="346">
        <f>IF(K77&gt;0,O77-H77,0)</f>
        <v>0</v>
      </c>
      <c r="S77" s="341">
        <f>IF(P77&gt;0,P77-I77,0)</f>
        <v>0</v>
      </c>
      <c r="T77" s="33">
        <f>IF(Data!$C$2&gt;0,(IF(OR(T$5=Data!$F$2,T$5=Data!$G$2,(IF(COUNTIF(Data!$A$2:$A$939,T$7),T$7=(VLOOKUP(T$7,Data!$A$2:$A$852,1,FALSE)),0))),"H",IF(AND(T$7&gt;=$E77,T$7&lt;=$F77),($D77/$G77),0))),IF(AND(T$7&gt;=$E77,T$7&lt;=$F77),($D77/$G77),0))</f>
        <v>0</v>
      </c>
      <c r="U77" s="34">
        <f>IF(Data!$C$2&gt;0,(IF(OR(U$5=Data!$F$2,U$5=Data!$G$2,(IF(COUNTIF(Data!$A$2:$A$939,U$7),U$7=(VLOOKUP(U$7,Data!$A$2:$A$852,1,FALSE)),0))),"H",IF(AND(U$7&gt;=$E77,U$7&lt;=$F77),($D77/$G77),0))),IF(AND(U$7&gt;=$E77,U$7&lt;=$F77),($D77/$G77),0))</f>
        <v>0</v>
      </c>
      <c r="V77" s="34">
        <f>IF(Data!$C$2&gt;0,(IF(OR(V$5=Data!$F$2,V$5=Data!$G$2,(IF(COUNTIF(Data!$A$2:$A$939,V$7),V$7=(VLOOKUP(V$7,Data!$A$2:$A$852,1,FALSE)),0))),"H",IF(AND(V$7&gt;=$E77,V$7&lt;=$F77),($D77/$G77),0))),IF(AND(V$7&gt;=$E77,V$7&lt;=$F77),($D77/$G77),0))</f>
        <v>0</v>
      </c>
      <c r="W77" s="34">
        <f>IF(Data!$C$2&gt;0,(IF(OR(W$5=Data!$F$2,W$5=Data!$G$2,(IF(COUNTIF(Data!$A$2:$A$939,W$7),W$7=(VLOOKUP(W$7,Data!$A$2:$A$852,1,FALSE)),0))),"H",IF(AND(W$7&gt;=$E77,W$7&lt;=$F77),($D77/$G77),0))),IF(AND(W$7&gt;=$E77,W$7&lt;=$F77),($D77/$G77),0))</f>
        <v>0</v>
      </c>
      <c r="X77" s="34">
        <f>IF(Data!$C$2&gt;0,(IF(OR(X$5=Data!$F$2,X$5=Data!$G$2,(IF(COUNTIF(Data!$A$2:$A$939,X$7),X$7=(VLOOKUP(X$7,Data!$A$2:$A$852,1,FALSE)),0))),"H",IF(AND(X$7&gt;=$E77,X$7&lt;=$F77),($D77/$G77),0))),IF(AND(X$7&gt;=$E77,X$7&lt;=$F77),($D77/$G77),0))</f>
        <v>0</v>
      </c>
      <c r="Y77" s="34" t="str">
        <f>IF(Data!$C$2&gt;0,(IF(OR(Y$5=Data!$F$2,Y$5=Data!$G$2,(IF(COUNTIF(Data!$A$2:$A$939,Y$7),Y$7=(VLOOKUP(Y$7,Data!$A$2:$A$852,1,FALSE)),0))),"H",IF(AND(Y$7&gt;=$E77,Y$7&lt;=$F77),($D77/$G77),0))),IF(AND(Y$7&gt;=$E77,Y$7&lt;=$F77),($D77/$G77),0))</f>
        <v>H</v>
      </c>
      <c r="Z77" s="34" t="str">
        <f>IF(Data!$C$2&gt;0,(IF(OR(Z$5=Data!$F$2,Z$5=Data!$G$2,(IF(COUNTIF(Data!$A$2:$A$939,Z$7),Z$7=(VLOOKUP(Z$7,Data!$A$2:$A$852,1,FALSE)),0))),"H",IF(AND(Z$7&gt;=$E77,Z$7&lt;=$F77),($D77/$G77),0))),IF(AND(Z$7&gt;=$E77,Z$7&lt;=$F77),($D77/$G77),0))</f>
        <v>H</v>
      </c>
      <c r="AA77" s="34">
        <f>IF(Data!$C$2&gt;0,(IF(OR(AA$5=Data!$F$2,AA$5=Data!$G$2,(IF(COUNTIF(Data!$A$2:$A$939,AA$7),AA$7=(VLOOKUP(AA$7,Data!$A$2:$A$852,1,FALSE)),0))),"H",IF(AND(AA$7&gt;=$E77,AA$7&lt;=$F77),($D77/$G77),0))),IF(AND(AA$7&gt;=$E77,AA$7&lt;=$F77),($D77/$G77),0))</f>
        <v>0</v>
      </c>
      <c r="AB77" s="34">
        <f>IF(Data!$C$2&gt;0,(IF(OR(AB$5=Data!$F$2,AB$5=Data!$G$2,(IF(COUNTIF(Data!$A$2:$A$939,AB$7),AB$7=(VLOOKUP(AB$7,Data!$A$2:$A$852,1,FALSE)),0))),"H",IF(AND(AB$7&gt;=$E77,AB$7&lt;=$F77),($D77/$G77),0))),IF(AND(AB$7&gt;=$E77,AB$7&lt;=$F77),($D77/$G77),0))</f>
        <v>0</v>
      </c>
      <c r="AC77" s="34">
        <f>IF(Data!$C$2&gt;0,(IF(OR(AC$5=Data!$F$2,AC$5=Data!$G$2,(IF(COUNTIF(Data!$A$2:$A$939,AC$7),AC$7=(VLOOKUP(AC$7,Data!$A$2:$A$852,1,FALSE)),0))),"H",IF(AND(AC$7&gt;=$E77,AC$7&lt;=$F77),($D77/$G77),0))),IF(AND(AC$7&gt;=$E77,AC$7&lt;=$F77),($D77/$G77),0))</f>
        <v>0</v>
      </c>
      <c r="AD77" s="34">
        <f>IF(Data!$C$2&gt;0,(IF(OR(AD$5=Data!$F$2,AD$5=Data!$G$2,(IF(COUNTIF(Data!$A$2:$A$939,AD$7),AD$7=(VLOOKUP(AD$7,Data!$A$2:$A$852,1,FALSE)),0))),"H",IF(AND(AD$7&gt;=$E77,AD$7&lt;=$F77),($D77/$G77),0))),IF(AND(AD$7&gt;=$E77,AD$7&lt;=$F77),($D77/$G77),0))</f>
        <v>0</v>
      </c>
      <c r="AE77" s="34">
        <f>IF(Data!$C$2&gt;0,(IF(OR(AE$5=Data!$F$2,AE$5=Data!$G$2,(IF(COUNTIF(Data!$A$2:$A$939,AE$7),AE$7=(VLOOKUP(AE$7,Data!$A$2:$A$852,1,FALSE)),0))),"H",IF(AND(AE$7&gt;=$E77,AE$7&lt;=$F77),($D77/$G77),0))),IF(AND(AE$7&gt;=$E77,AE$7&lt;=$F77),($D77/$G77),0))</f>
        <v>0</v>
      </c>
      <c r="AF77" s="34" t="str">
        <f>IF(Data!$C$2&gt;0,(IF(OR(AF$5=Data!$F$2,AF$5=Data!$G$2,(IF(COUNTIF(Data!$A$2:$A$939,AF$7),AF$7=(VLOOKUP(AF$7,Data!$A$2:$A$852,1,FALSE)),0))),"H",IF(AND(AF$7&gt;=$E77,AF$7&lt;=$F77),($D77/$G77),0))),IF(AND(AF$7&gt;=$E77,AF$7&lt;=$F77),($D77/$G77),0))</f>
        <v>H</v>
      </c>
      <c r="AG77" s="34" t="str">
        <f>IF(Data!$C$2&gt;0,(IF(OR(AG$5=Data!$F$2,AG$5=Data!$G$2,(IF(COUNTIF(Data!$A$2:$A$939,AG$7),AG$7=(VLOOKUP(AG$7,Data!$A$2:$A$852,1,FALSE)),0))),"H",IF(AND(AG$7&gt;=$E77,AG$7&lt;=$F77),($D77/$G77),0))),IF(AND(AG$7&gt;=$E77,AG$7&lt;=$F77),($D77/$G77),0))</f>
        <v>H</v>
      </c>
      <c r="AH77" s="34">
        <f>IF(Data!$C$2&gt;0,(IF(OR(AH$5=Data!$F$2,AH$5=Data!$G$2,(IF(COUNTIF(Data!$A$2:$A$939,AH$7),AH$7=(VLOOKUP(AH$7,Data!$A$2:$A$852,1,FALSE)),0))),"H",IF(AND(AH$7&gt;=$E77,AH$7&lt;=$F77),($D77/$G77),0))),IF(AND(AH$7&gt;=$E77,AH$7&lt;=$F77),($D77/$G77),0))</f>
        <v>0</v>
      </c>
      <c r="AI77" s="34">
        <f>IF(Data!$C$2&gt;0,(IF(OR(AI$5=Data!$F$2,AI$5=Data!$G$2,(IF(COUNTIF(Data!$A$2:$A$939,AI$7),AI$7=(VLOOKUP(AI$7,Data!$A$2:$A$852,1,FALSE)),0))),"H",IF(AND(AI$7&gt;=$E77,AI$7&lt;=$F77),($D77/$G77),0))),IF(AND(AI$7&gt;=$E77,AI$7&lt;=$F77),($D77/$G77),0))</f>
        <v>0</v>
      </c>
      <c r="AJ77" s="34">
        <f>IF(Data!$C$2&gt;0,(IF(OR(AJ$5=Data!$F$2,AJ$5=Data!$G$2,(IF(COUNTIF(Data!$A$2:$A$939,AJ$7),AJ$7=(VLOOKUP(AJ$7,Data!$A$2:$A$852,1,FALSE)),0))),"H",IF(AND(AJ$7&gt;=$E77,AJ$7&lt;=$F77),($D77/$G77),0))),IF(AND(AJ$7&gt;=$E77,AJ$7&lt;=$F77),($D77/$G77),0))</f>
        <v>0</v>
      </c>
      <c r="AK77" s="34">
        <f>IF(Data!$C$2&gt;0,(IF(OR(AK$5=Data!$F$2,AK$5=Data!$G$2,(IF(COUNTIF(Data!$A$2:$A$939,AK$7),AK$7=(VLOOKUP(AK$7,Data!$A$2:$A$852,1,FALSE)),0))),"H",IF(AND(AK$7&gt;=$E77,AK$7&lt;=$F77),($D77/$G77),0))),IF(AND(AK$7&gt;=$E77,AK$7&lt;=$F77),($D77/$G77),0))</f>
        <v>0</v>
      </c>
      <c r="AL77" s="34">
        <f>IF(Data!$C$2&gt;0,(IF(OR(AL$5=Data!$F$2,AL$5=Data!$G$2,(IF(COUNTIF(Data!$A$2:$A$939,AL$7),AL$7=(VLOOKUP(AL$7,Data!$A$2:$A$852,1,FALSE)),0))),"H",IF(AND(AL$7&gt;=$E77,AL$7&lt;=$F77),($D77/$G77),0))),IF(AND(AL$7&gt;=$E77,AL$7&lt;=$F77),($D77/$G77),0))</f>
        <v>0</v>
      </c>
      <c r="AM77" s="34" t="str">
        <f>IF(Data!$C$2&gt;0,(IF(OR(AM$5=Data!$F$2,AM$5=Data!$G$2,(IF(COUNTIF(Data!$A$2:$A$939,AM$7),AM$7=(VLOOKUP(AM$7,Data!$A$2:$A$852,1,FALSE)),0))),"H",IF(AND(AM$7&gt;=$E77,AM$7&lt;=$F77),($D77/$G77),0))),IF(AND(AM$7&gt;=$E77,AM$7&lt;=$F77),($D77/$G77),0))</f>
        <v>H</v>
      </c>
      <c r="AN77" s="34" t="str">
        <f>IF(Data!$C$2&gt;0,(IF(OR(AN$5=Data!$F$2,AN$5=Data!$G$2,(IF(COUNTIF(Data!$A$2:$A$939,AN$7),AN$7=(VLOOKUP(AN$7,Data!$A$2:$A$852,1,FALSE)),0))),"H",IF(AND(AN$7&gt;=$E77,AN$7&lt;=$F77),($D77/$G77),0))),IF(AND(AN$7&gt;=$E77,AN$7&lt;=$F77),($D77/$G77),0))</f>
        <v>H</v>
      </c>
      <c r="AO77" s="34">
        <f>IF(Data!$C$2&gt;0,(IF(OR(AO$5=Data!$F$2,AO$5=Data!$G$2,(IF(COUNTIF(Data!$A$2:$A$939,AO$7),AO$7=(VLOOKUP(AO$7,Data!$A$2:$A$852,1,FALSE)),0))),"H",IF(AND(AO$7&gt;=$E77,AO$7&lt;=$F77),($D77/$G77),0))),IF(AND(AO$7&gt;=$E77,AO$7&lt;=$F77),($D77/$G77),0))</f>
        <v>0</v>
      </c>
      <c r="AP77" s="34">
        <f>IF(Data!$C$2&gt;0,(IF(OR(AP$5=Data!$F$2,AP$5=Data!$G$2,(IF(COUNTIF(Data!$A$2:$A$939,AP$7),AP$7=(VLOOKUP(AP$7,Data!$A$2:$A$852,1,FALSE)),0))),"H",IF(AND(AP$7&gt;=$E77,AP$7&lt;=$F77),($D77/$G77),0))),IF(AND(AP$7&gt;=$E77,AP$7&lt;=$F77),($D77/$G77),0))</f>
        <v>0</v>
      </c>
      <c r="AQ77" s="34">
        <f>IF(Data!$C$2&gt;0,(IF(OR(AQ$5=Data!$F$2,AQ$5=Data!$G$2,(IF(COUNTIF(Data!$A$2:$A$939,AQ$7),AQ$7=(VLOOKUP(AQ$7,Data!$A$2:$A$852,1,FALSE)),0))),"H",IF(AND(AQ$7&gt;=$E77,AQ$7&lt;=$F77),($D77/$G77),0))),IF(AND(AQ$7&gt;=$E77,AQ$7&lt;=$F77),($D77/$G77),0))</f>
        <v>0</v>
      </c>
      <c r="AR77" s="34">
        <f>IF(Data!$C$2&gt;0,(IF(OR(AR$5=Data!$F$2,AR$5=Data!$G$2,(IF(COUNTIF(Data!$A$2:$A$939,AR$7),AR$7=(VLOOKUP(AR$7,Data!$A$2:$A$852,1,FALSE)),0))),"H",IF(AND(AR$7&gt;=$E77,AR$7&lt;=$F77),($D77/$G77),0))),IF(AND(AR$7&gt;=$E77,AR$7&lt;=$F77),($D77/$G77),0))</f>
        <v>0</v>
      </c>
      <c r="AS77" s="34">
        <f>IF(Data!$C$2&gt;0,(IF(OR(AS$5=Data!$F$2,AS$5=Data!$G$2,(IF(COUNTIF(Data!$A$2:$A$939,AS$7),AS$7=(VLOOKUP(AS$7,Data!$A$2:$A$852,1,FALSE)),0))),"H",IF(AND(AS$7&gt;=$E77,AS$7&lt;=$F77),($D77/$G77),0))),IF(AND(AS$7&gt;=$E77,AS$7&lt;=$F77),($D77/$G77),0))</f>
        <v>0</v>
      </c>
      <c r="AT77" s="34" t="str">
        <f>IF(Data!$C$2&gt;0,(IF(OR(AT$5=Data!$F$2,AT$5=Data!$G$2,(IF(COUNTIF(Data!$A$2:$A$939,AT$7),AT$7=(VLOOKUP(AT$7,Data!$A$2:$A$852,1,FALSE)),0))),"H",IF(AND(AT$7&gt;=$E77,AT$7&lt;=$F77),($D77/$G77),0))),IF(AND(AT$7&gt;=$E77,AT$7&lt;=$F77),($D77/$G77),0))</f>
        <v>H</v>
      </c>
      <c r="AU77" s="34" t="str">
        <f>IF(Data!$C$2&gt;0,(IF(OR(AU$5=Data!$F$2,AU$5=Data!$G$2,(IF(COUNTIF(Data!$A$2:$A$939,AU$7),AU$7=(VLOOKUP(AU$7,Data!$A$2:$A$852,1,FALSE)),0))),"H",IF(AND(AU$7&gt;=$E77,AU$7&lt;=$F77),($D77/$G77),0))),IF(AND(AU$7&gt;=$E77,AU$7&lt;=$F77),($D77/$G77),0))</f>
        <v>H</v>
      </c>
      <c r="AV77" s="34">
        <f>IF(Data!$C$2&gt;0,(IF(OR(AV$5=Data!$F$2,AV$5=Data!$G$2,(IF(COUNTIF(Data!$A$2:$A$939,AV$7),AV$7=(VLOOKUP(AV$7,Data!$A$2:$A$852,1,FALSE)),0))),"H",IF(AND(AV$7&gt;=$E77,AV$7&lt;=$F77),($D77/$G77),0))),IF(AND(AV$7&gt;=$E77,AV$7&lt;=$F77),($D77/$G77),0))</f>
        <v>0</v>
      </c>
      <c r="AW77" s="34">
        <f>IF(Data!$C$2&gt;0,(IF(OR(AW$5=Data!$F$2,AW$5=Data!$G$2,(IF(COUNTIF(Data!$A$2:$A$939,AW$7),AW$7=(VLOOKUP(AW$7,Data!$A$2:$A$852,1,FALSE)),0))),"H",IF(AND(AW$7&gt;=$E77,AW$7&lt;=$F77),($D77/$G77),0))),IF(AND(AW$7&gt;=$E77,AW$7&lt;=$F77),($D77/$G77),0))</f>
        <v>0</v>
      </c>
      <c r="AX77" s="34">
        <f>IF(Data!$C$2&gt;0,(IF(OR(AX$5=Data!$F$2,AX$5=Data!$G$2,(IF(COUNTIF(Data!$A$2:$A$939,AX$7),AX$7=(VLOOKUP(AX$7,Data!$A$2:$A$852,1,FALSE)),0))),"H",IF(AND(AX$7&gt;=$E77,AX$7&lt;=$F77),($D77/$G77),0))),IF(AND(AX$7&gt;=$E77,AX$7&lt;=$F77),($D77/$G77),0))</f>
        <v>0</v>
      </c>
      <c r="AY77" s="34">
        <f>IF(Data!$C$2&gt;0,(IF(OR(AY$5=Data!$F$2,AY$5=Data!$G$2,(IF(COUNTIF(Data!$A$2:$A$939,AY$7),AY$7=(VLOOKUP(AY$7,Data!$A$2:$A$852,1,FALSE)),0))),"H",IF(AND(AY$7&gt;=$E77,AY$7&lt;=$F77),($D77/$G77),0))),IF(AND(AY$7&gt;=$E77,AY$7&lt;=$F77),($D77/$G77),0))</f>
        <v>0</v>
      </c>
      <c r="AZ77" s="34">
        <f>IF(Data!$C$2&gt;0,(IF(OR(AZ$5=Data!$F$2,AZ$5=Data!$G$2,(IF(COUNTIF(Data!$A$2:$A$939,AZ$7),AZ$7=(VLOOKUP(AZ$7,Data!$A$2:$A$852,1,FALSE)),0))),"H",IF(AND(AZ$7&gt;=$E77,AZ$7&lt;=$F77),($D77/$G77),0))),IF(AND(AZ$7&gt;=$E77,AZ$7&lt;=$F77),($D77/$G77),0))</f>
        <v>0</v>
      </c>
      <c r="BA77" s="34" t="str">
        <f>IF(Data!$C$2&gt;0,(IF(OR(BA$5=Data!$F$2,BA$5=Data!$G$2,(IF(COUNTIF(Data!$A$2:$A$939,BA$7),BA$7=(VLOOKUP(BA$7,Data!$A$2:$A$852,1,FALSE)),0))),"H",IF(AND(BA$7&gt;=$E77,BA$7&lt;=$F77),($D77/$G77),0))),IF(AND(BA$7&gt;=$E77,BA$7&lt;=$F77),($D77/$G77),0))</f>
        <v>H</v>
      </c>
      <c r="BB77" s="34" t="str">
        <f>IF(Data!$C$2&gt;0,(IF(OR(BB$5=Data!$F$2,BB$5=Data!$G$2,(IF(COUNTIF(Data!$A$2:$A$939,BB$7),BB$7=(VLOOKUP(BB$7,Data!$A$2:$A$852,1,FALSE)),0))),"H",IF(AND(BB$7&gt;=$E77,BB$7&lt;=$F77),($D77/$G77),0))),IF(AND(BB$7&gt;=$E77,BB$7&lt;=$F77),($D77/$G77),0))</f>
        <v>H</v>
      </c>
      <c r="BC77" s="34">
        <f>IF(Data!$C$2&gt;0,(IF(OR(BC$5=Data!$F$2,BC$5=Data!$G$2,(IF(COUNTIF(Data!$A$2:$A$939,BC$7),BC$7=(VLOOKUP(BC$7,Data!$A$2:$A$852,1,FALSE)),0))),"H",IF(AND(BC$7&gt;=$E77,BC$7&lt;=$F77),($D77/$G77),0))),IF(AND(BC$7&gt;=$E77,BC$7&lt;=$F77),($D77/$G77),0))</f>
        <v>0</v>
      </c>
      <c r="BD77" s="34">
        <f>IF(Data!$C$2&gt;0,(IF(OR(BD$5=Data!$F$2,BD$5=Data!$G$2,(IF(COUNTIF(Data!$A$2:$A$939,BD$7),BD$7=(VLOOKUP(BD$7,Data!$A$2:$A$852,1,FALSE)),0))),"H",IF(AND(BD$7&gt;=$E77,BD$7&lt;=$F77),($D77/$G77),0))),IF(AND(BD$7&gt;=$E77,BD$7&lt;=$F77),($D77/$G77),0))</f>
        <v>0</v>
      </c>
      <c r="BE77" s="34">
        <f>IF(Data!$C$2&gt;0,(IF(OR(BE$5=Data!$F$2,BE$5=Data!$G$2,(IF(COUNTIF(Data!$A$2:$A$939,BE$7),BE$7=(VLOOKUP(BE$7,Data!$A$2:$A$852,1,FALSE)),0))),"H",IF(AND(BE$7&gt;=$E77,BE$7&lt;=$F77),($D77/$G77),0))),IF(AND(BE$7&gt;=$E77,BE$7&lt;=$F77),($D77/$G77),0))</f>
        <v>0</v>
      </c>
      <c r="BF77" s="34">
        <f>IF(Data!$C$2&gt;0,(IF(OR(BF$5=Data!$F$2,BF$5=Data!$G$2,(IF(COUNTIF(Data!$A$2:$A$939,BF$7),BF$7=(VLOOKUP(BF$7,Data!$A$2:$A$852,1,FALSE)),0))),"H",IF(AND(BF$7&gt;=$E77,BF$7&lt;=$F77),($D77/$G77),0))),IF(AND(BF$7&gt;=$E77,BF$7&lt;=$F77),($D77/$G77),0))</f>
        <v>0</v>
      </c>
      <c r="BG77" s="34">
        <f>IF(Data!$C$2&gt;0,(IF(OR(BG$5=Data!$F$2,BG$5=Data!$G$2,(IF(COUNTIF(Data!$A$2:$A$939,BG$7),BG$7=(VLOOKUP(BG$7,Data!$A$2:$A$852,1,FALSE)),0))),"H",IF(AND(BG$7&gt;=$E77,BG$7&lt;=$F77),($D77/$G77),0))),IF(AND(BG$7&gt;=$E77,BG$7&lt;=$F77),($D77/$G77),0))</f>
        <v>0</v>
      </c>
      <c r="BH77" s="34" t="str">
        <f>IF(Data!$C$2&gt;0,(IF(OR(BH$5=Data!$F$2,BH$5=Data!$G$2,(IF(COUNTIF(Data!$A$2:$A$939,BH$7),BH$7=(VLOOKUP(BH$7,Data!$A$2:$A$852,1,FALSE)),0))),"H",IF(AND(BH$7&gt;=$E77,BH$7&lt;=$F77),($D77/$G77),0))),IF(AND(BH$7&gt;=$E77,BH$7&lt;=$F77),($D77/$G77),0))</f>
        <v>H</v>
      </c>
      <c r="BI77" s="34" t="str">
        <f>IF(Data!$C$2&gt;0,(IF(OR(BI$5=Data!$F$2,BI$5=Data!$G$2,(IF(COUNTIF(Data!$A$2:$A$939,BI$7),BI$7=(VLOOKUP(BI$7,Data!$A$2:$A$852,1,FALSE)),0))),"H",IF(AND(BI$7&gt;=$E77,BI$7&lt;=$F77),($D77/$G77),0))),IF(AND(BI$7&gt;=$E77,BI$7&lt;=$F77),($D77/$G77),0))</f>
        <v>H</v>
      </c>
      <c r="BJ77" s="34">
        <f>IF(Data!$C$2&gt;0,(IF(OR(BJ$5=Data!$F$2,BJ$5=Data!$G$2,(IF(COUNTIF(Data!$A$2:$A$939,BJ$7),BJ$7=(VLOOKUP(BJ$7,Data!$A$2:$A$852,1,FALSE)),0))),"H",IF(AND(BJ$7&gt;=$E77,BJ$7&lt;=$F77),($D77/$G77),0))),IF(AND(BJ$7&gt;=$E77,BJ$7&lt;=$F77),($D77/$G77),0))</f>
        <v>0</v>
      </c>
      <c r="BK77" s="34">
        <f>IF(Data!$C$2&gt;0,(IF(OR(BK$5=Data!$F$2,BK$5=Data!$G$2,(IF(COUNTIF(Data!$A$2:$A$939,BK$7),BK$7=(VLOOKUP(BK$7,Data!$A$2:$A$852,1,FALSE)),0))),"H",IF(AND(BK$7&gt;=$E77,BK$7&lt;=$F77),($D77/$G77),0))),IF(AND(BK$7&gt;=$E77,BK$7&lt;=$F77),($D77/$G77),0))</f>
        <v>0</v>
      </c>
      <c r="BL77" s="34">
        <f>IF(Data!$C$2&gt;0,(IF(OR(BL$5=Data!$F$2,BL$5=Data!$G$2,(IF(COUNTIF(Data!$A$2:$A$939,BL$7),BL$7=(VLOOKUP(BL$7,Data!$A$2:$A$852,1,FALSE)),0))),"H",IF(AND(BL$7&gt;=$E77,BL$7&lt;=$F77),($D77/$G77),0))),IF(AND(BL$7&gt;=$E77,BL$7&lt;=$F77),($D77/$G77),0))</f>
        <v>0</v>
      </c>
      <c r="BM77" s="34">
        <f>IF(Data!$C$2&gt;0,(IF(OR(BM$5=Data!$F$2,BM$5=Data!$G$2,(IF(COUNTIF(Data!$A$2:$A$939,BM$7),BM$7=(VLOOKUP(BM$7,Data!$A$2:$A$852,1,FALSE)),0))),"H",IF(AND(BM$7&gt;=$E77,BM$7&lt;=$F77),($D77/$G77),0))),IF(AND(BM$7&gt;=$E77,BM$7&lt;=$F77),($D77/$G77),0))</f>
        <v>0</v>
      </c>
      <c r="BN77" s="34">
        <f>IF(Data!$C$2&gt;0,(IF(OR(BN$5=Data!$F$2,BN$5=Data!$G$2,(IF(COUNTIF(Data!$A$2:$A$939,BN$7),BN$7=(VLOOKUP(BN$7,Data!$A$2:$A$852,1,FALSE)),0))),"H",IF(AND(BN$7&gt;=$E77,BN$7&lt;=$F77),($D77/$G77),0))),IF(AND(BN$7&gt;=$E77,BN$7&lt;=$F77),($D77/$G77),0))</f>
        <v>0</v>
      </c>
      <c r="BO77" s="34" t="str">
        <f>IF(Data!$C$2&gt;0,(IF(OR(BO$5=Data!$F$2,BO$5=Data!$G$2,(IF(COUNTIF(Data!$A$2:$A$939,BO$7),BO$7=(VLOOKUP(BO$7,Data!$A$2:$A$852,1,FALSE)),0))),"H",IF(AND(BO$7&gt;=$E77,BO$7&lt;=$F77),($D77/$G77),0))),IF(AND(BO$7&gt;=$E77,BO$7&lt;=$F77),($D77/$G77),0))</f>
        <v>H</v>
      </c>
      <c r="BP77" s="34" t="str">
        <f>IF(Data!$C$2&gt;0,(IF(OR(BP$5=Data!$F$2,BP$5=Data!$G$2,(IF(COUNTIF(Data!$A$2:$A$939,BP$7),BP$7=(VLOOKUP(BP$7,Data!$A$2:$A$852,1,FALSE)),0))),"H",IF(AND(BP$7&gt;=$E77,BP$7&lt;=$F77),($D77/$G77),0))),IF(AND(BP$7&gt;=$E77,BP$7&lt;=$F77),($D77/$G77),0))</f>
        <v>H</v>
      </c>
      <c r="BQ77" s="34">
        <f>IF(Data!$C$2&gt;0,(IF(OR(BQ$5=Data!$F$2,BQ$5=Data!$G$2,(IF(COUNTIF(Data!$A$2:$A$939,BQ$7),BQ$7=(VLOOKUP(BQ$7,Data!$A$2:$A$852,1,FALSE)),0))),"H",IF(AND(BQ$7&gt;=$E77,BQ$7&lt;=$F77),($D77/$G77),0))),IF(AND(BQ$7&gt;=$E77,BQ$7&lt;=$F77),($D77/$G77),0))</f>
        <v>0</v>
      </c>
      <c r="BR77" s="34">
        <f>IF(Data!$C$2&gt;0,(IF(OR(BR$5=Data!$F$2,BR$5=Data!$G$2,(IF(COUNTIF(Data!$A$2:$A$939,BR$7),BR$7=(VLOOKUP(BR$7,Data!$A$2:$A$852,1,FALSE)),0))),"H",IF(AND(BR$7&gt;=$E77,BR$7&lt;=$F77),($D77/$G77),0))),IF(AND(BR$7&gt;=$E77,BR$7&lt;=$F77),($D77/$G77),0))</f>
        <v>0</v>
      </c>
      <c r="BS77" s="34">
        <f>IF(Data!$C$2&gt;0,(IF(OR(BS$5=Data!$F$2,BS$5=Data!$G$2,(IF(COUNTIF(Data!$A$2:$A$939,BS$7),BS$7=(VLOOKUP(BS$7,Data!$A$2:$A$852,1,FALSE)),0))),"H",IF(AND(BS$7&gt;=$E77,BS$7&lt;=$F77),($D77/$G77),0))),IF(AND(BS$7&gt;=$E77,BS$7&lt;=$F77),($D77/$G77),0))</f>
        <v>0</v>
      </c>
      <c r="BT77" s="34">
        <f>IF(Data!$C$2&gt;0,(IF(OR(BT$5=Data!$F$2,BT$5=Data!$G$2,(IF(COUNTIF(Data!$A$2:$A$939,BT$7),BT$7=(VLOOKUP(BT$7,Data!$A$2:$A$852,1,FALSE)),0))),"H",IF(AND(BT$7&gt;=$E77,BT$7&lt;=$F77),($D77/$G77),0))),IF(AND(BT$7&gt;=$E77,BT$7&lt;=$F77),($D77/$G77),0))</f>
        <v>0</v>
      </c>
      <c r="BU77" s="34">
        <f>IF(Data!$C$2&gt;0,(IF(OR(BU$5=Data!$F$2,BU$5=Data!$G$2,(IF(COUNTIF(Data!$A$2:$A$939,BU$7),BU$7=(VLOOKUP(BU$7,Data!$A$2:$A$852,1,FALSE)),0))),"H",IF(AND(BU$7&gt;=$E77,BU$7&lt;=$F77),($D77/$G77),0))),IF(AND(BU$7&gt;=$E77,BU$7&lt;=$F77),($D77/$G77),0))</f>
        <v>0</v>
      </c>
      <c r="BV77" s="34" t="str">
        <f>IF(Data!$C$2&gt;0,(IF(OR(BV$5=Data!$F$2,BV$5=Data!$G$2,(IF(COUNTIF(Data!$A$2:$A$939,BV$7),BV$7=(VLOOKUP(BV$7,Data!$A$2:$A$852,1,FALSE)),0))),"H",IF(AND(BV$7&gt;=$E77,BV$7&lt;=$F77),($D77/$G77),0))),IF(AND(BV$7&gt;=$E77,BV$7&lt;=$F77),($D77/$G77),0))</f>
        <v>H</v>
      </c>
      <c r="BW77" s="34" t="str">
        <f>IF(Data!$C$2&gt;0,(IF(OR(BW$5=Data!$F$2,BW$5=Data!$G$2,(IF(COUNTIF(Data!$A$2:$A$939,BW$7),BW$7=(VLOOKUP(BW$7,Data!$A$2:$A$852,1,FALSE)),0))),"H",IF(AND(BW$7&gt;=$E77,BW$7&lt;=$F77),($D77/$G77),0))),IF(AND(BW$7&gt;=$E77,BW$7&lt;=$F77),($D77/$G77),0))</f>
        <v>H</v>
      </c>
      <c r="BX77" s="34">
        <f>IF(Data!$C$2&gt;0,(IF(OR(BX$5=Data!$F$2,BX$5=Data!$G$2,(IF(COUNTIF(Data!$A$2:$A$939,BX$7),BX$7=(VLOOKUP(BX$7,Data!$A$2:$A$852,1,FALSE)),0))),"H",IF(AND(BX$7&gt;=$E77,BX$7&lt;=$F77),($D77/$G77),0))),IF(AND(BX$7&gt;=$E77,BX$7&lt;=$F77),($D77/$G77),0))</f>
        <v>0</v>
      </c>
      <c r="BY77" s="34">
        <f>IF(Data!$C$2&gt;0,(IF(OR(BY$5=Data!$F$2,BY$5=Data!$G$2,(IF(COUNTIF(Data!$A$2:$A$939,BY$7),BY$7=(VLOOKUP(BY$7,Data!$A$2:$A$852,1,FALSE)),0))),"H",IF(AND(BY$7&gt;=$E77,BY$7&lt;=$F77),($D77/$G77),0))),IF(AND(BY$7&gt;=$E77,BY$7&lt;=$F77),($D77/$G77),0))</f>
        <v>0</v>
      </c>
      <c r="BZ77" s="34">
        <f>IF(Data!$C$2&gt;0,(IF(OR(BZ$5=Data!$F$2,BZ$5=Data!$G$2,(IF(COUNTIF(Data!$A$2:$A$939,BZ$7),BZ$7=(VLOOKUP(BZ$7,Data!$A$2:$A$852,1,FALSE)),0))),"H",IF(AND(BZ$7&gt;=$E77,BZ$7&lt;=$F77),($D77/$G77),0))),IF(AND(BZ$7&gt;=$E77,BZ$7&lt;=$F77),($D77/$G77),0))</f>
        <v>0</v>
      </c>
      <c r="CA77" s="34">
        <f>IF(Data!$C$2&gt;0,(IF(OR(CA$5=Data!$F$2,CA$5=Data!$G$2,(IF(COUNTIF(Data!$A$2:$A$939,CA$7),CA$7=(VLOOKUP(CA$7,Data!$A$2:$A$852,1,FALSE)),0))),"H",IF(AND(CA$7&gt;=$E77,CA$7&lt;=$F77),($D77/$G77),0))),IF(AND(CA$7&gt;=$E77,CA$7&lt;=$F77),($D77/$G77),0))</f>
        <v>0</v>
      </c>
      <c r="CB77" s="34">
        <f>IF(Data!$C$2&gt;0,(IF(OR(CB$5=Data!$F$2,CB$5=Data!$G$2,(IF(COUNTIF(Data!$A$2:$A$939,CB$7),CB$7=(VLOOKUP(CB$7,Data!$A$2:$A$852,1,FALSE)),0))),"H",IF(AND(CB$7&gt;=$E77,CB$7&lt;=$F77),($D77/$G77),0))),IF(AND(CB$7&gt;=$E77,CB$7&lt;=$F77),($D77/$G77),0))</f>
        <v>0</v>
      </c>
      <c r="CC77" s="34" t="str">
        <f>IF(Data!$C$2&gt;0,(IF(OR(CC$5=Data!$F$2,CC$5=Data!$G$2,(IF(COUNTIF(Data!$A$2:$A$939,CC$7),CC$7=(VLOOKUP(CC$7,Data!$A$2:$A$852,1,FALSE)),0))),"H",IF(AND(CC$7&gt;=$E77,CC$7&lt;=$F77),($D77/$G77),0))),IF(AND(CC$7&gt;=$E77,CC$7&lt;=$F77),($D77/$G77),0))</f>
        <v>H</v>
      </c>
      <c r="CD77" s="34" t="str">
        <f>IF(Data!$C$2&gt;0,(IF(OR(CD$5=Data!$F$2,CD$5=Data!$G$2,(IF(COUNTIF(Data!$A$2:$A$939,CD$7),CD$7=(VLOOKUP(CD$7,Data!$A$2:$A$852,1,FALSE)),0))),"H",IF(AND(CD$7&gt;=$E77,CD$7&lt;=$F77),($D77/$G77),0))),IF(AND(CD$7&gt;=$E77,CD$7&lt;=$F77),($D77/$G77),0))</f>
        <v>H</v>
      </c>
      <c r="CE77" s="34">
        <f>IF(Data!$C$2&gt;0,(IF(OR(CE$5=Data!$F$2,CE$5=Data!$G$2,(IF(COUNTIF(Data!$A$2:$A$939,CE$7),CE$7=(VLOOKUP(CE$7,Data!$A$2:$A$852,1,FALSE)),0))),"H",IF(AND(CE$7&gt;=$E77,CE$7&lt;=$F77),($D77/$G77),0))),IF(AND(CE$7&gt;=$E77,CE$7&lt;=$F77),($D77/$G77),0))</f>
        <v>0</v>
      </c>
      <c r="CF77" s="34">
        <f>IF(Data!$C$2&gt;0,(IF(OR(CF$5=Data!$F$2,CF$5=Data!$G$2,(IF(COUNTIF(Data!$A$2:$A$939,CF$7),CF$7=(VLOOKUP(CF$7,Data!$A$2:$A$852,1,FALSE)),0))),"H",IF(AND(CF$7&gt;=$E77,CF$7&lt;=$F77),($D77/$G77),0))),IF(AND(CF$7&gt;=$E77,CF$7&lt;=$F77),($D77/$G77),0))</f>
        <v>0</v>
      </c>
      <c r="CG77" s="34">
        <f>IF(Data!$C$2&gt;0,(IF(OR(CG$5=Data!$F$2,CG$5=Data!$G$2,(IF(COUNTIF(Data!$A$2:$A$939,CG$7),CG$7=(VLOOKUP(CG$7,Data!$A$2:$A$852,1,FALSE)),0))),"H",IF(AND(CG$7&gt;=$E77,CG$7&lt;=$F77),($D77/$G77),0))),IF(AND(CG$7&gt;=$E77,CG$7&lt;=$F77),($D77/$G77),0))</f>
        <v>0</v>
      </c>
      <c r="CH77" s="34">
        <f>IF(Data!$C$2&gt;0,(IF(OR(CH$5=Data!$F$2,CH$5=Data!$G$2,(IF(COUNTIF(Data!$A$2:$A$939,CH$7),CH$7=(VLOOKUP(CH$7,Data!$A$2:$A$852,1,FALSE)),0))),"H",IF(AND(CH$7&gt;=$E77,CH$7&lt;=$F77),($D77/$G77),0))),IF(AND(CH$7&gt;=$E77,CH$7&lt;=$F77),($D77/$G77),0))</f>
        <v>0</v>
      </c>
      <c r="CI77" s="34">
        <f>IF(Data!$C$2&gt;0,(IF(OR(CI$5=Data!$F$2,CI$5=Data!$G$2,(IF(COUNTIF(Data!$A$2:$A$939,CI$7),CI$7=(VLOOKUP(CI$7,Data!$A$2:$A$852,1,FALSE)),0))),"H",IF(AND(CI$7&gt;=$E77,CI$7&lt;=$F77),($D77/$G77),0))),IF(AND(CI$7&gt;=$E77,CI$7&lt;=$F77),($D77/$G77),0))</f>
        <v>0</v>
      </c>
      <c r="CJ77" s="34" t="str">
        <f>IF(Data!$C$2&gt;0,(IF(OR(CJ$5=Data!$F$2,CJ$5=Data!$G$2,(IF(COUNTIF(Data!$A$2:$A$939,CJ$7),CJ$7=(VLOOKUP(CJ$7,Data!$A$2:$A$852,1,FALSE)),0))),"H",IF(AND(CJ$7&gt;=$E77,CJ$7&lt;=$F77),($D77/$G77),0))),IF(AND(CJ$7&gt;=$E77,CJ$7&lt;=$F77),($D77/$G77),0))</f>
        <v>H</v>
      </c>
      <c r="CK77" s="34" t="str">
        <f>IF(Data!$C$2&gt;0,(IF(OR(CK$5=Data!$F$2,CK$5=Data!$G$2,(IF(COUNTIF(Data!$A$2:$A$939,CK$7),CK$7=(VLOOKUP(CK$7,Data!$A$2:$A$852,1,FALSE)),0))),"H",IF(AND(CK$7&gt;=$E77,CK$7&lt;=$F77),($D77/$G77),0))),IF(AND(CK$7&gt;=$E77,CK$7&lt;=$F77),($D77/$G77),0))</f>
        <v>H</v>
      </c>
      <c r="CL77" s="34">
        <f>IF(Data!$C$2&gt;0,(IF(OR(CL$5=Data!$F$2,CL$5=Data!$G$2,(IF(COUNTIF(Data!$A$2:$A$939,CL$7),CL$7=(VLOOKUP(CL$7,Data!$A$2:$A$852,1,FALSE)),0))),"H",IF(AND(CL$7&gt;=$E77,CL$7&lt;=$F77),($D77/$G77),0))),IF(AND(CL$7&gt;=$E77,CL$7&lt;=$F77),($D77/$G77),0))</f>
        <v>0</v>
      </c>
      <c r="CM77" s="34">
        <f>IF(Data!$C$2&gt;0,(IF(OR(CM$5=Data!$F$2,CM$5=Data!$G$2,(IF(COUNTIF(Data!$A$2:$A$939,CM$7),CM$7=(VLOOKUP(CM$7,Data!$A$2:$A$852,1,FALSE)),0))),"H",IF(AND(CM$7&gt;=$E77,CM$7&lt;=$F77),($D77/$G77),0))),IF(AND(CM$7&gt;=$E77,CM$7&lt;=$F77),($D77/$G77),0))</f>
        <v>0</v>
      </c>
      <c r="CN77" s="34">
        <f>IF(Data!$C$2&gt;0,(IF(OR(CN$5=Data!$F$2,CN$5=Data!$G$2,(IF(COUNTIF(Data!$A$2:$A$939,CN$7),CN$7=(VLOOKUP(CN$7,Data!$A$2:$A$852,1,FALSE)),0))),"H",IF(AND(CN$7&gt;=$E77,CN$7&lt;=$F77),($D77/$G77),0))),IF(AND(CN$7&gt;=$E77,CN$7&lt;=$F77),($D77/$G77),0))</f>
        <v>0</v>
      </c>
      <c r="CO77" s="34">
        <f>IF(Data!$C$2&gt;0,(IF(OR(CO$5=Data!$F$2,CO$5=Data!$G$2,(IF(COUNTIF(Data!$A$2:$A$939,CO$7),CO$7=(VLOOKUP(CO$7,Data!$A$2:$A$852,1,FALSE)),0))),"H",IF(AND(CO$7&gt;=$E77,CO$7&lt;=$F77),($D77/$G77),0))),IF(AND(CO$7&gt;=$E77,CO$7&lt;=$F77),($D77/$G77),0))</f>
        <v>0</v>
      </c>
      <c r="CP77" s="34">
        <f>IF(Data!$C$2&gt;0,(IF(OR(CP$5=Data!$F$2,CP$5=Data!$G$2,(IF(COUNTIF(Data!$A$2:$A$939,CP$7),CP$7=(VLOOKUP(CP$7,Data!$A$2:$A$852,1,FALSE)),0))),"H",IF(AND(CP$7&gt;=$E77,CP$7&lt;=$F77),($D77/$G77),0))),IF(AND(CP$7&gt;=$E77,CP$7&lt;=$F77),($D77/$G77),0))</f>
        <v>0</v>
      </c>
      <c r="CQ77" s="34" t="str">
        <f>IF(Data!$C$2&gt;0,(IF(OR(CQ$5=Data!$F$2,CQ$5=Data!$G$2,(IF(COUNTIF(Data!$A$2:$A$939,CQ$7),CQ$7=(VLOOKUP(CQ$7,Data!$A$2:$A$852,1,FALSE)),0))),"H",IF(AND(CQ$7&gt;=$E77,CQ$7&lt;=$F77),($D77/$G77),0))),IF(AND(CQ$7&gt;=$E77,CQ$7&lt;=$F77),($D77/$G77),0))</f>
        <v>H</v>
      </c>
      <c r="CR77" s="34" t="str">
        <f>IF(Data!$C$2&gt;0,(IF(OR(CR$5=Data!$F$2,CR$5=Data!$G$2,(IF(COUNTIF(Data!$A$2:$A$939,CR$7),CR$7=(VLOOKUP(CR$7,Data!$A$2:$A$852,1,FALSE)),0))),"H",IF(AND(CR$7&gt;=$E77,CR$7&lt;=$F77),($D77/$G77),0))),IF(AND(CR$7&gt;=$E77,CR$7&lt;=$F77),($D77/$G77),0))</f>
        <v>H</v>
      </c>
      <c r="CS77" s="34">
        <f>IF(Data!$C$2&gt;0,(IF(OR(CS$5=Data!$F$2,CS$5=Data!$G$2,(IF(COUNTIF(Data!$A$2:$A$939,CS$7),CS$7=(VLOOKUP(CS$7,Data!$A$2:$A$852,1,FALSE)),0))),"H",IF(AND(CS$7&gt;=$E77,CS$7&lt;=$F77),($D77/$G77),0))),IF(AND(CS$7&gt;=$E77,CS$7&lt;=$F77),($D77/$G77),0))</f>
        <v>0</v>
      </c>
      <c r="CT77" s="34">
        <f>IF(Data!$C$2&gt;0,(IF(OR(CT$5=Data!$F$2,CT$5=Data!$G$2,(IF(COUNTIF(Data!$A$2:$A$939,CT$7),CT$7=(VLOOKUP(CT$7,Data!$A$2:$A$852,1,FALSE)),0))),"H",IF(AND(CT$7&gt;=$E77,CT$7&lt;=$F77),($D77/$G77),0))),IF(AND(CT$7&gt;=$E77,CT$7&lt;=$F77),($D77/$G77),0))</f>
        <v>0</v>
      </c>
      <c r="CU77" s="34">
        <f>IF(Data!$C$2&gt;0,(IF(OR(CU$5=Data!$F$2,CU$5=Data!$G$2,(IF(COUNTIF(Data!$A$2:$A$939,CU$7),CU$7=(VLOOKUP(CU$7,Data!$A$2:$A$852,1,FALSE)),0))),"H",IF(AND(CU$7&gt;=$E77,CU$7&lt;=$F77),($D77/$G77),0))),IF(AND(CU$7&gt;=$E77,CU$7&lt;=$F77),($D77/$G77),0))</f>
        <v>0</v>
      </c>
      <c r="CV77" s="34">
        <f>IF(Data!$C$2&gt;0,(IF(OR(CV$5=Data!$F$2,CV$5=Data!$G$2,(IF(COUNTIF(Data!$A$2:$A$939,CV$7),CV$7=(VLOOKUP(CV$7,Data!$A$2:$A$852,1,FALSE)),0))),"H",IF(AND(CV$7&gt;=$E77,CV$7&lt;=$F77),($D77/$G77),0))),IF(AND(CV$7&gt;=$E77,CV$7&lt;=$F77),($D77/$G77),0))</f>
        <v>0</v>
      </c>
      <c r="CW77" s="34">
        <f>IF(Data!$C$2&gt;0,(IF(OR(CW$5=Data!$F$2,CW$5=Data!$G$2,(IF(COUNTIF(Data!$A$2:$A$939,CW$7),CW$7=(VLOOKUP(CW$7,Data!$A$2:$A$852,1,FALSE)),0))),"H",IF(AND(CW$7&gt;=$E77,CW$7&lt;=$F77),($D77/$G77),0))),IF(AND(CW$7&gt;=$E77,CW$7&lt;=$F77),($D77/$G77),0))</f>
        <v>0</v>
      </c>
      <c r="CX77" s="34" t="str">
        <f>IF(Data!$C$2&gt;0,(IF(OR(CX$5=Data!$F$2,CX$5=Data!$G$2,(IF(COUNTIF(Data!$A$2:$A$939,CX$7),CX$7=(VLOOKUP(CX$7,Data!$A$2:$A$852,1,FALSE)),0))),"H",IF(AND(CX$7&gt;=$E77,CX$7&lt;=$F77),($D77/$G77),0))),IF(AND(CX$7&gt;=$E77,CX$7&lt;=$F77),($D77/$G77),0))</f>
        <v>H</v>
      </c>
      <c r="CY77" s="34" t="str">
        <f>IF(Data!$C$2&gt;0,(IF(OR(CY$5=Data!$F$2,CY$5=Data!$G$2,(IF(COUNTIF(Data!$A$2:$A$939,CY$7),CY$7=(VLOOKUP(CY$7,Data!$A$2:$A$852,1,FALSE)),0))),"H",IF(AND(CY$7&gt;=$E77,CY$7&lt;=$F77),($D77/$G77),0))),IF(AND(CY$7&gt;=$E77,CY$7&lt;=$F77),($D77/$G77),0))</f>
        <v>H</v>
      </c>
      <c r="CZ77" s="34">
        <f>IF(Data!$C$2&gt;0,(IF(OR(CZ$5=Data!$F$2,CZ$5=Data!$G$2,(IF(COUNTIF(Data!$A$2:$A$939,CZ$7),CZ$7=(VLOOKUP(CZ$7,Data!$A$2:$A$852,1,FALSE)),0))),"H",IF(AND(CZ$7&gt;=$E77,CZ$7&lt;=$F77),($D77/$G77),0))),IF(AND(CZ$7&gt;=$E77,CZ$7&lt;=$F77),($D77/$G77),0))</f>
        <v>0</v>
      </c>
      <c r="DA77" s="34">
        <f>IF(Data!$C$2&gt;0,(IF(OR(DA$5=Data!$F$2,DA$5=Data!$G$2,(IF(COUNTIF(Data!$A$2:$A$939,DA$7),DA$7=(VLOOKUP(DA$7,Data!$A$2:$A$852,1,FALSE)),0))),"H",IF(AND(DA$7&gt;=$E77,DA$7&lt;=$F77),($D77/$G77),0))),IF(AND(DA$7&gt;=$E77,DA$7&lt;=$F77),($D77/$G77),0))</f>
        <v>0</v>
      </c>
      <c r="DB77" s="34">
        <f>IF(Data!$C$2&gt;0,(IF(OR(DB$5=Data!$F$2,DB$5=Data!$G$2,(IF(COUNTIF(Data!$A$2:$A$939,DB$7),DB$7=(VLOOKUP(DB$7,Data!$A$2:$A$852,1,FALSE)),0))),"H",IF(AND(DB$7&gt;=$E77,DB$7&lt;=$F77),($D77/$G77),0))),IF(AND(DB$7&gt;=$E77,DB$7&lt;=$F77),($D77/$G77),0))</f>
        <v>0</v>
      </c>
      <c r="DC77" s="34">
        <f>IF(Data!$C$2&gt;0,(IF(OR(DC$5=Data!$F$2,DC$5=Data!$G$2,(IF(COUNTIF(Data!$A$2:$A$939,DC$7),DC$7=(VLOOKUP(DC$7,Data!$A$2:$A$852,1,FALSE)),0))),"H",IF(AND(DC$7&gt;=$E77,DC$7&lt;=$F77),($D77/$G77),0))),IF(AND(DC$7&gt;=$E77,DC$7&lt;=$F77),($D77/$G77),0))</f>
        <v>0</v>
      </c>
      <c r="DD77" s="34">
        <f>IF(Data!$C$2&gt;0,(IF(OR(DD$5=Data!$F$2,DD$5=Data!$G$2,(IF(COUNTIF(Data!$A$2:$A$939,DD$7),DD$7=(VLOOKUP(DD$7,Data!$A$2:$A$852,1,FALSE)),0))),"H",IF(AND(DD$7&gt;=$E77,DD$7&lt;=$F77),($D77/$G77),0))),IF(AND(DD$7&gt;=$E77,DD$7&lt;=$F77),($D77/$G77),0))</f>
        <v>0</v>
      </c>
      <c r="DE77" s="34" t="str">
        <f>IF(Data!$C$2&gt;0,(IF(OR(DE$5=Data!$F$2,DE$5=Data!$G$2,(IF(COUNTIF(Data!$A$2:$A$939,DE$7),DE$7=(VLOOKUP(DE$7,Data!$A$2:$A$852,1,FALSE)),0))),"H",IF(AND(DE$7&gt;=$E77,DE$7&lt;=$F77),($D77/$G77),0))),IF(AND(DE$7&gt;=$E77,DE$7&lt;=$F77),($D77/$G77),0))</f>
        <v>H</v>
      </c>
      <c r="DF77" s="34" t="str">
        <f>IF(Data!$C$2&gt;0,(IF(OR(DF$5=Data!$F$2,DF$5=Data!$G$2,(IF(COUNTIF(Data!$A$2:$A$939,DF$7),DF$7=(VLOOKUP(DF$7,Data!$A$2:$A$852,1,FALSE)),0))),"H",IF(AND(DF$7&gt;=$E77,DF$7&lt;=$F77),($D77/$G77),0))),IF(AND(DF$7&gt;=$E77,DF$7&lt;=$F77),($D77/$G77),0))</f>
        <v>H</v>
      </c>
      <c r="DG77" s="34">
        <f>IF(Data!$C$2&gt;0,(IF(OR(DG$5=Data!$F$2,DG$5=Data!$G$2,(IF(COUNTIF(Data!$A$2:$A$939,DG$7),DG$7=(VLOOKUP(DG$7,Data!$A$2:$A$852,1,FALSE)),0))),"H",IF(AND(DG$7&gt;=$E77,DG$7&lt;=$F77),($D77/$G77),0))),IF(AND(DG$7&gt;=$E77,DG$7&lt;=$F77),($D77/$G77),0))</f>
        <v>0</v>
      </c>
      <c r="DH77" s="34">
        <f>IF(Data!$C$2&gt;0,(IF(OR(DH$5=Data!$F$2,DH$5=Data!$G$2,(IF(COUNTIF(Data!$A$2:$A$939,DH$7),DH$7=(VLOOKUP(DH$7,Data!$A$2:$A$852,1,FALSE)),0))),"H",IF(AND(DH$7&gt;=$E77,DH$7&lt;=$F77),($D77/$G77),0))),IF(AND(DH$7&gt;=$E77,DH$7&lt;=$F77),($D77/$G77),0))</f>
        <v>0</v>
      </c>
      <c r="DI77" s="34">
        <f>IF(Data!$C$2&gt;0,(IF(OR(DI$5=Data!$F$2,DI$5=Data!$G$2,(IF(COUNTIF(Data!$A$2:$A$939,DI$7),DI$7=(VLOOKUP(DI$7,Data!$A$2:$A$852,1,FALSE)),0))),"H",IF(AND(DI$7&gt;=$E77,DI$7&lt;=$F77),($D77/$G77),0))),IF(AND(DI$7&gt;=$E77,DI$7&lt;=$F77),($D77/$G77),0))</f>
        <v>0</v>
      </c>
      <c r="DJ77" s="34">
        <f>IF(Data!$C$2&gt;0,(IF(OR(DJ$5=Data!$F$2,DJ$5=Data!$G$2,(IF(COUNTIF(Data!$A$2:$A$939,DJ$7),DJ$7=(VLOOKUP(DJ$7,Data!$A$2:$A$852,1,FALSE)),0))),"H",IF(AND(DJ$7&gt;=$E77,DJ$7&lt;=$F77),($D77/$G77),0))),IF(AND(DJ$7&gt;=$E77,DJ$7&lt;=$F77),($D77/$G77),0))</f>
        <v>0</v>
      </c>
      <c r="DK77" s="34">
        <f>IF(Data!$C$2&gt;0,(IF(OR(DK$5=Data!$F$2,DK$5=Data!$G$2,(IF(COUNTIF(Data!$A$2:$A$939,DK$7),DK$7=(VLOOKUP(DK$7,Data!$A$2:$A$852,1,FALSE)),0))),"H",IF(AND(DK$7&gt;=$E77,DK$7&lt;=$F77),($D77/$G77),0))),IF(AND(DK$7&gt;=$E77,DK$7&lt;=$F77),($D77/$G77),0))</f>
        <v>0</v>
      </c>
      <c r="DL77" s="34" t="str">
        <f>IF(Data!$C$2&gt;0,(IF(OR(DL$5=Data!$F$2,DL$5=Data!$G$2,(IF(COUNTIF(Data!$A$2:$A$939,DL$7),DL$7=(VLOOKUP(DL$7,Data!$A$2:$A$852,1,FALSE)),0))),"H",IF(AND(DL$7&gt;=$E77,DL$7&lt;=$F77),($D77/$G77),0))),IF(AND(DL$7&gt;=$E77,DL$7&lt;=$F77),($D77/$G77),0))</f>
        <v>H</v>
      </c>
      <c r="DM77" s="34" t="str">
        <f>IF(Data!$C$2&gt;0,(IF(OR(DM$5=Data!$F$2,DM$5=Data!$G$2,(IF(COUNTIF(Data!$A$2:$A$939,DM$7),DM$7=(VLOOKUP(DM$7,Data!$A$2:$A$852,1,FALSE)),0))),"H",IF(AND(DM$7&gt;=$E77,DM$7&lt;=$F77),($D77/$G77),0))),IF(AND(DM$7&gt;=$E77,DM$7&lt;=$F77),($D77/$G77),0))</f>
        <v>H</v>
      </c>
      <c r="DN77" s="34">
        <f>IF(Data!$C$2&gt;0,(IF(OR(DN$5=Data!$F$2,DN$5=Data!$G$2,(IF(COUNTIF(Data!$A$2:$A$939,DN$7),DN$7=(VLOOKUP(DN$7,Data!$A$2:$A$852,1,FALSE)),0))),"H",IF(AND(DN$7&gt;=$E77,DN$7&lt;=$F77),($D77/$G77),0))),IF(AND(DN$7&gt;=$E77,DN$7&lt;=$F77),($D77/$G77),0))</f>
        <v>0</v>
      </c>
      <c r="DO77" s="34">
        <f>IF(Data!$C$2&gt;0,(IF(OR(DO$5=Data!$F$2,DO$5=Data!$G$2,(IF(COUNTIF(Data!$A$2:$A$939,DO$7),DO$7=(VLOOKUP(DO$7,Data!$A$2:$A$852,1,FALSE)),0))),"H",IF(AND(DO$7&gt;=$E77,DO$7&lt;=$F77),($D77/$G77),0))),IF(AND(DO$7&gt;=$E77,DO$7&lt;=$F77),($D77/$G77),0))</f>
        <v>0</v>
      </c>
      <c r="DP77" s="34">
        <f>IF(Data!$C$2&gt;0,(IF(OR(DP$5=Data!$F$2,DP$5=Data!$G$2,(IF(COUNTIF(Data!$A$2:$A$939,DP$7),DP$7=(VLOOKUP(DP$7,Data!$A$2:$A$852,1,FALSE)),0))),"H",IF(AND(DP$7&gt;=$E77,DP$7&lt;=$F77),($D77/$G77),0))),IF(AND(DP$7&gt;=$E77,DP$7&lt;=$F77),($D77/$G77),0))</f>
        <v>0</v>
      </c>
      <c r="DQ77" s="34">
        <f>IF(Data!$C$2&gt;0,(IF(OR(DQ$5=Data!$F$2,DQ$5=Data!$G$2,(IF(COUNTIF(Data!$A$2:$A$939,DQ$7),DQ$7=(VLOOKUP(DQ$7,Data!$A$2:$A$852,1,FALSE)),0))),"H",IF(AND(DQ$7&gt;=$E77,DQ$7&lt;=$F77),($D77/$G77),0))),IF(AND(DQ$7&gt;=$E77,DQ$7&lt;=$F77),($D77/$G77),0))</f>
        <v>0</v>
      </c>
      <c r="DR77" s="34">
        <f>IF(Data!$C$2&gt;0,(IF(OR(DR$5=Data!$F$2,DR$5=Data!$G$2,(IF(COUNTIF(Data!$A$2:$A$939,DR$7),DR$7=(VLOOKUP(DR$7,Data!$A$2:$A$852,1,FALSE)),0))),"H",IF(AND(DR$7&gt;=$E77,DR$7&lt;=$F77),($D77/$G77),0))),IF(AND(DR$7&gt;=$E77,DR$7&lt;=$F77),($D77/$G77),0))</f>
        <v>0</v>
      </c>
      <c r="DS77" s="34" t="str">
        <f>IF(Data!$C$2&gt;0,(IF(OR(DS$5=Data!$F$2,DS$5=Data!$G$2,(IF(COUNTIF(Data!$A$2:$A$939,DS$7),DS$7=(VLOOKUP(DS$7,Data!$A$2:$A$852,1,FALSE)),0))),"H",IF(AND(DS$7&gt;=$E77,DS$7&lt;=$F77),($D77/$G77),0))),IF(AND(DS$7&gt;=$E77,DS$7&lt;=$F77),($D77/$G77),0))</f>
        <v>H</v>
      </c>
      <c r="DT77" s="34" t="str">
        <f>IF(Data!$C$2&gt;0,(IF(OR(DT$5=Data!$F$2,DT$5=Data!$G$2,(IF(COUNTIF(Data!$A$2:$A$939,DT$7),DT$7=(VLOOKUP(DT$7,Data!$A$2:$A$852,1,FALSE)),0))),"H",IF(AND(DT$7&gt;=$E77,DT$7&lt;=$F77),($D77/$G77),0))),IF(AND(DT$7&gt;=$E77,DT$7&lt;=$F77),($D77/$G77),0))</f>
        <v>H</v>
      </c>
      <c r="DU77" s="34">
        <f>IF(Data!$C$2&gt;0,(IF(OR(DU$5=Data!$F$2,DU$5=Data!$G$2,(IF(COUNTIF(Data!$A$2:$A$939,DU$7),DU$7=(VLOOKUP(DU$7,Data!$A$2:$A$852,1,FALSE)),0))),"H",IF(AND(DU$7&gt;=$E77,DU$7&lt;=$F77),($D77/$G77),0))),IF(AND(DU$7&gt;=$E77,DU$7&lt;=$F77),($D77/$G77),0))</f>
        <v>0</v>
      </c>
      <c r="DV77" s="34">
        <f>IF(Data!$C$2&gt;0,(IF(OR(DV$5=Data!$F$2,DV$5=Data!$G$2,(IF(COUNTIF(Data!$A$2:$A$939,DV$7),DV$7=(VLOOKUP(DV$7,Data!$A$2:$A$852,1,FALSE)),0))),"H",IF(AND(DV$7&gt;=$E77,DV$7&lt;=$F77),($D77/$G77),0))),IF(AND(DV$7&gt;=$E77,DV$7&lt;=$F77),($D77/$G77),0))</f>
        <v>0</v>
      </c>
      <c r="DW77" s="34">
        <f>IF(Data!$C$2&gt;0,(IF(OR(DW$5=Data!$F$2,DW$5=Data!$G$2,(IF(COUNTIF(Data!$A$2:$A$939,DW$7),DW$7=(VLOOKUP(DW$7,Data!$A$2:$A$852,1,FALSE)),0))),"H",IF(AND(DW$7&gt;=$E77,DW$7&lt;=$F77),($D77/$G77),0))),IF(AND(DW$7&gt;=$E77,DW$7&lt;=$F77),($D77/$G77),0))</f>
        <v>0</v>
      </c>
      <c r="DX77" s="34">
        <f>IF(Data!$C$2&gt;0,(IF(OR(DX$5=Data!$F$2,DX$5=Data!$G$2,(IF(COUNTIF(Data!$A$2:$A$939,DX$7),DX$7=(VLOOKUP(DX$7,Data!$A$2:$A$852,1,FALSE)),0))),"H",IF(AND(DX$7&gt;=$E77,DX$7&lt;=$F77),($D77/$G77),0))),IF(AND(DX$7&gt;=$E77,DX$7&lt;=$F77),($D77/$G77),0))</f>
        <v>0</v>
      </c>
      <c r="DY77" s="34">
        <f>IF(Data!$C$2&gt;0,(IF(OR(DY$5=Data!$F$2,DY$5=Data!$G$2,(IF(COUNTIF(Data!$A$2:$A$939,DY$7),DY$7=(VLOOKUP(DY$7,Data!$A$2:$A$852,1,FALSE)),0))),"H",IF(AND(DY$7&gt;=$E77,DY$7&lt;=$F77),($D77/$G77),0))),IF(AND(DY$7&gt;=$E77,DY$7&lt;=$F77),($D77/$G77),0))</f>
        <v>0</v>
      </c>
      <c r="DZ77" s="34" t="str">
        <f>IF(Data!$C$2&gt;0,(IF(OR(DZ$5=Data!$F$2,DZ$5=Data!$G$2,(IF(COUNTIF(Data!$A$2:$A$939,DZ$7),DZ$7=(VLOOKUP(DZ$7,Data!$A$2:$A$852,1,FALSE)),0))),"H",IF(AND(DZ$7&gt;=$E77,DZ$7&lt;=$F77),($D77/$G77),0))),IF(AND(DZ$7&gt;=$E77,DZ$7&lt;=$F77),($D77/$G77),0))</f>
        <v>H</v>
      </c>
      <c r="EA77" s="34" t="str">
        <f>IF(Data!$C$2&gt;0,(IF(OR(EA$5=Data!$F$2,EA$5=Data!$G$2,(IF(COUNTIF(Data!$A$2:$A$939,EA$7),EA$7=(VLOOKUP(EA$7,Data!$A$2:$A$852,1,FALSE)),0))),"H",IF(AND(EA$7&gt;=$E77,EA$7&lt;=$F77),($D77/$G77),0))),IF(AND(EA$7&gt;=$E77,EA$7&lt;=$F77),($D77/$G77),0))</f>
        <v>H</v>
      </c>
      <c r="EB77" s="34">
        <f>IF(Data!$C$2&gt;0,(IF(OR(EB$5=Data!$F$2,EB$5=Data!$G$2,(IF(COUNTIF(Data!$A$2:$A$939,EB$7),EB$7=(VLOOKUP(EB$7,Data!$A$2:$A$852,1,FALSE)),0))),"H",IF(AND(EB$7&gt;=$E77,EB$7&lt;=$F77),($D77/$G77),0))),IF(AND(EB$7&gt;=$E77,EB$7&lt;=$F77),($D77/$G77),0))</f>
        <v>0</v>
      </c>
      <c r="EC77" s="34">
        <f>IF(Data!$C$2&gt;0,(IF(OR(EC$5=Data!$F$2,EC$5=Data!$G$2,(IF(COUNTIF(Data!$A$2:$A$939,EC$7),EC$7=(VLOOKUP(EC$7,Data!$A$2:$A$852,1,FALSE)),0))),"H",IF(AND(EC$7&gt;=$E77,EC$7&lt;=$F77),($D77/$G77),0))),IF(AND(EC$7&gt;=$E77,EC$7&lt;=$F77),($D77/$G77),0))</f>
        <v>0</v>
      </c>
      <c r="ED77" s="34">
        <f>IF(Data!$C$2&gt;0,(IF(OR(ED$5=Data!$F$2,ED$5=Data!$G$2,(IF(COUNTIF(Data!$A$2:$A$939,ED$7),ED$7=(VLOOKUP(ED$7,Data!$A$2:$A$852,1,FALSE)),0))),"H",IF(AND(ED$7&gt;=$E77,ED$7&lt;=$F77),($D77/$G77),0))),IF(AND(ED$7&gt;=$E77,ED$7&lt;=$F77),($D77/$G77),0))</f>
        <v>0</v>
      </c>
      <c r="EE77" s="34">
        <f>IF(Data!$C$2&gt;0,(IF(OR(EE$5=Data!$F$2,EE$5=Data!$G$2,(IF(COUNTIF(Data!$A$2:$A$939,EE$7),EE$7=(VLOOKUP(EE$7,Data!$A$2:$A$852,1,FALSE)),0))),"H",IF(AND(EE$7&gt;=$E77,EE$7&lt;=$F77),($D77/$G77),0))),IF(AND(EE$7&gt;=$E77,EE$7&lt;=$F77),($D77/$G77),0))</f>
        <v>0</v>
      </c>
      <c r="EF77" s="34">
        <f>IF(Data!$C$2&gt;0,(IF(OR(EF$5=Data!$F$2,EF$5=Data!$G$2,(IF(COUNTIF(Data!$A$2:$A$939,EF$7),EF$7=(VLOOKUP(EF$7,Data!$A$2:$A$852,1,FALSE)),0))),"H",IF(AND(EF$7&gt;=$E77,EF$7&lt;=$F77),($D77/$G77),0))),IF(AND(EF$7&gt;=$E77,EF$7&lt;=$F77),($D77/$G77),0))</f>
        <v>0</v>
      </c>
      <c r="EG77" s="34" t="str">
        <f>IF(Data!$C$2&gt;0,(IF(OR(EG$5=Data!$F$2,EG$5=Data!$G$2,(IF(COUNTIF(Data!$A$2:$A$939,EG$7),EG$7=(VLOOKUP(EG$7,Data!$A$2:$A$852,1,FALSE)),0))),"H",IF(AND(EG$7&gt;=$E77,EG$7&lt;=$F77),($D77/$G77),0))),IF(AND(EG$7&gt;=$E77,EG$7&lt;=$F77),($D77/$G77),0))</f>
        <v>H</v>
      </c>
      <c r="EH77" s="34" t="str">
        <f>IF(Data!$C$2&gt;0,(IF(OR(EH$5=Data!$F$2,EH$5=Data!$G$2,(IF(COUNTIF(Data!$A$2:$A$939,EH$7),EH$7=(VLOOKUP(EH$7,Data!$A$2:$A$852,1,FALSE)),0))),"H",IF(AND(EH$7&gt;=$E77,EH$7&lt;=$F77),($D77/$G77),0))),IF(AND(EH$7&gt;=$E77,EH$7&lt;=$F77),($D77/$G77),0))</f>
        <v>H</v>
      </c>
      <c r="EI77" s="34">
        <f>IF(Data!$C$2&gt;0,(IF(OR(EI$5=Data!$F$2,EI$5=Data!$G$2,(IF(COUNTIF(Data!$A$2:$A$939,EI$7),EI$7=(VLOOKUP(EI$7,Data!$A$2:$A$852,1,FALSE)),0))),"H",IF(AND(EI$7&gt;=$E77,EI$7&lt;=$F77),($D77/$G77),0))),IF(AND(EI$7&gt;=$E77,EI$7&lt;=$F77),($D77/$G77),0))</f>
        <v>0</v>
      </c>
      <c r="EJ77" s="34">
        <f>IF(Data!$C$2&gt;0,(IF(OR(EJ$5=Data!$F$2,EJ$5=Data!$G$2,(IF(COUNTIF(Data!$A$2:$A$939,EJ$7),EJ$7=(VLOOKUP(EJ$7,Data!$A$2:$A$852,1,FALSE)),0))),"H",IF(AND(EJ$7&gt;=$E77,EJ$7&lt;=$F77),($D77/$G77),0))),IF(AND(EJ$7&gt;=$E77,EJ$7&lt;=$F77),($D77/$G77),0))</f>
        <v>0</v>
      </c>
      <c r="EK77" s="34">
        <f>IF(Data!$C$2&gt;0,(IF(OR(EK$5=Data!$F$2,EK$5=Data!$G$2,(IF(COUNTIF(Data!$A$2:$A$939,EK$7),EK$7=(VLOOKUP(EK$7,Data!$A$2:$A$852,1,FALSE)),0))),"H",IF(AND(EK$7&gt;=$E77,EK$7&lt;=$F77),($D77/$G77),0))),IF(AND(EK$7&gt;=$E77,EK$7&lt;=$F77),($D77/$G77),0))</f>
        <v>0</v>
      </c>
      <c r="EL77" s="34">
        <f>IF(Data!$C$2&gt;0,(IF(OR(EL$5=Data!$F$2,EL$5=Data!$G$2,(IF(COUNTIF(Data!$A$2:$A$939,EL$7),EL$7=(VLOOKUP(EL$7,Data!$A$2:$A$852,1,FALSE)),0))),"H",IF(AND(EL$7&gt;=$E77,EL$7&lt;=$F77),($D77/$G77),0))),IF(AND(EL$7&gt;=$E77,EL$7&lt;=$F77),($D77/$G77),0))</f>
        <v>0</v>
      </c>
      <c r="EM77" s="34">
        <f>IF(Data!$C$2&gt;0,(IF(OR(EM$5=Data!$F$2,EM$5=Data!$G$2,(IF(COUNTIF(Data!$A$2:$A$939,EM$7),EM$7=(VLOOKUP(EM$7,Data!$A$2:$A$852,1,FALSE)),0))),"H",IF(AND(EM$7&gt;=$E77,EM$7&lt;=$F77),($D77/$G77),0))),IF(AND(EM$7&gt;=$E77,EM$7&lt;=$F77),($D77/$G77),0))</f>
        <v>0</v>
      </c>
      <c r="EN77" s="34" t="str">
        <f>IF(Data!$C$2&gt;0,(IF(OR(EN$5=Data!$F$2,EN$5=Data!$G$2,(IF(COUNTIF(Data!$A$2:$A$939,EN$7),EN$7=(VLOOKUP(EN$7,Data!$A$2:$A$852,1,FALSE)),0))),"H",IF(AND(EN$7&gt;=$E77,EN$7&lt;=$F77),($D77/$G77),0))),IF(AND(EN$7&gt;=$E77,EN$7&lt;=$F77),($D77/$G77),0))</f>
        <v>H</v>
      </c>
      <c r="EO77" s="35" t="str">
        <f>IF(Data!$C$2&gt;0,(IF(OR(EO$5=Data!$F$2,EO$5=Data!$G$2,(IF(COUNTIF(Data!$A$2:$A$939,EO$7),EO$7=(VLOOKUP(EO$7,Data!$A$2:$A$852,1,FALSE)),0))),"H",IF(AND(EO$7&gt;=$E77,EO$7&lt;=$F77),($D77/$G77),0))),IF(AND(EO$7&gt;=$E77,EO$7&lt;=$F77),($D77/$G77),0))</f>
        <v>H</v>
      </c>
      <c r="EP77" s="8" t="s">
        <v>47</v>
      </c>
      <c r="EQ77" s="18">
        <f>SUM(T77:EO77)-D77</f>
        <v>0</v>
      </c>
    </row>
    <row r="78" spans="1:147" ht="30" customHeight="1" thickBot="1">
      <c r="A78" s="385"/>
      <c r="B78" s="369"/>
      <c r="C78" s="369"/>
      <c r="D78" s="347"/>
      <c r="E78" s="366"/>
      <c r="F78" s="366"/>
      <c r="G78" s="373"/>
      <c r="H78" s="347"/>
      <c r="I78" s="363"/>
      <c r="J78" s="366"/>
      <c r="K78" s="366"/>
      <c r="L78" s="366"/>
      <c r="M78" s="373"/>
      <c r="N78" s="373"/>
      <c r="O78" s="347"/>
      <c r="P78" s="363"/>
      <c r="Q78" s="345"/>
      <c r="R78" s="347"/>
      <c r="S78" s="342"/>
      <c r="T78" s="36">
        <f>IF(T$7&gt;$L77,(((IF(Data!$C$2&gt;0,(IF(OR(T$5=Data!$F$2,T$5=Data!$G$2,(IF(COUNTIF(Data!$A$2:$A$939,T$7),T$7=(VLOOKUP(T$7,Data!$A$2:$A$852,1,FALSE)),0))),"H",IF(AND(T$7&gt;=$J77,T$7&lt;=$K77),($D77*(1-$P77)/$N77),0))),IF(AND(T$7&gt;=$J77,T$7&lt;=$K77),(($D77-$O77)/$N77),0))))),(((IF(Data!$C$2&gt;0,(IF(OR(T$5=Data!$F$2,T$5=Data!$G$2,(IF(COUNTIF(Data!$A$2:$A$939,T$7),T$7=(VLOOKUP(T$7,Data!$A$2:$A$852,1,FALSE)),0))),"H",IF(AND(T$7&gt;=$J77,T$7&lt;=$L77),($D77*$P77/$M77),0))),IF(AND(T$7&gt;=$J77,T$7&lt;=$L77),(($D77*$P77)/$M77),0))))))</f>
        <v>0</v>
      </c>
      <c r="U78" s="37">
        <f>IF(U$7&gt;$L77,(((IF(Data!$C$2&gt;0,(IF(OR(U$5=Data!$F$2,U$5=Data!$G$2,(IF(COUNTIF(Data!$A$2:$A$939,U$7),U$7=(VLOOKUP(U$7,Data!$A$2:$A$852,1,FALSE)),0))),"H",IF(AND(U$7&gt;=$J77,U$7&lt;=$K77),($D77*(1-$P77)/$N77),0))),IF(AND(U$7&gt;=$J77,U$7&lt;=$K77),(($D77-$O77)/$N77),0))))),(((IF(Data!$C$2&gt;0,(IF(OR(U$5=Data!$F$2,U$5=Data!$G$2,(IF(COUNTIF(Data!$A$2:$A$939,U$7),U$7=(VLOOKUP(U$7,Data!$A$2:$A$852,1,FALSE)),0))),"H",IF(AND(U$7&gt;=$J77,U$7&lt;=$L77),($D77*$P77/$M77),0))),IF(AND(U$7&gt;=$J77,U$7&lt;=$L77),(($D77*$P77)/$M77),0))))))</f>
        <v>0</v>
      </c>
      <c r="V78" s="37">
        <f>IF(V$7&gt;$L77,(((IF(Data!$C$2&gt;0,(IF(OR(V$5=Data!$F$2,V$5=Data!$G$2,(IF(COUNTIF(Data!$A$2:$A$939,V$7),V$7=(VLOOKUP(V$7,Data!$A$2:$A$852,1,FALSE)),0))),"H",IF(AND(V$7&gt;=$J77,V$7&lt;=$K77),($D77*(1-$P77)/$N77),0))),IF(AND(V$7&gt;=$J77,V$7&lt;=$K77),(($D77-$O77)/$N77),0))))),(((IF(Data!$C$2&gt;0,(IF(OR(V$5=Data!$F$2,V$5=Data!$G$2,(IF(COUNTIF(Data!$A$2:$A$939,V$7),V$7=(VLOOKUP(V$7,Data!$A$2:$A$852,1,FALSE)),0))),"H",IF(AND(V$7&gt;=$J77,V$7&lt;=$L77),($D77*$P77/$M77),0))),IF(AND(V$7&gt;=$J77,V$7&lt;=$L77),(($D77*$P77)/$M77),0))))))</f>
        <v>0</v>
      </c>
      <c r="W78" s="37">
        <f>IF(W$7&gt;$L77,(((IF(Data!$C$2&gt;0,(IF(OR(W$5=Data!$F$2,W$5=Data!$G$2,(IF(COUNTIF(Data!$A$2:$A$939,W$7),W$7=(VLOOKUP(W$7,Data!$A$2:$A$852,1,FALSE)),0))),"H",IF(AND(W$7&gt;=$J77,W$7&lt;=$K77),($D77*(1-$P77)/$N77),0))),IF(AND(W$7&gt;=$J77,W$7&lt;=$K77),(($D77-$O77)/$N77),0))))),(((IF(Data!$C$2&gt;0,(IF(OR(W$5=Data!$F$2,W$5=Data!$G$2,(IF(COUNTIF(Data!$A$2:$A$939,W$7),W$7=(VLOOKUP(W$7,Data!$A$2:$A$852,1,FALSE)),0))),"H",IF(AND(W$7&gt;=$J77,W$7&lt;=$L77),($D77*$P77/$M77),0))),IF(AND(W$7&gt;=$J77,W$7&lt;=$L77),(($D77*$P77)/$M77),0))))))</f>
        <v>0</v>
      </c>
      <c r="X78" s="37">
        <f>IF(X$7&gt;$L77,(((IF(Data!$C$2&gt;0,(IF(OR(X$5=Data!$F$2,X$5=Data!$G$2,(IF(COUNTIF(Data!$A$2:$A$939,X$7),X$7=(VLOOKUP(X$7,Data!$A$2:$A$852,1,FALSE)),0))),"H",IF(AND(X$7&gt;=$J77,X$7&lt;=$K77),($D77*(1-$P77)/$N77),0))),IF(AND(X$7&gt;=$J77,X$7&lt;=$K77),(($D77-$O77)/$N77),0))))),(((IF(Data!$C$2&gt;0,(IF(OR(X$5=Data!$F$2,X$5=Data!$G$2,(IF(COUNTIF(Data!$A$2:$A$939,X$7),X$7=(VLOOKUP(X$7,Data!$A$2:$A$852,1,FALSE)),0))),"H",IF(AND(X$7&gt;=$J77,X$7&lt;=$L77),($D77*$P77/$M77),0))),IF(AND(X$7&gt;=$J77,X$7&lt;=$L77),(($D77*$P77)/$M77),0))))))</f>
        <v>0</v>
      </c>
      <c r="Y78" s="37" t="str">
        <f>IF(Y$7&gt;$L77,(((IF(Data!$C$2&gt;0,(IF(OR(Y$5=Data!$F$2,Y$5=Data!$G$2,(IF(COUNTIF(Data!$A$2:$A$939,Y$7),Y$7=(VLOOKUP(Y$7,Data!$A$2:$A$852,1,FALSE)),0))),"H",IF(AND(Y$7&gt;=$J77,Y$7&lt;=$K77),($D77*(1-$P77)/$N77),0))),IF(AND(Y$7&gt;=$J77,Y$7&lt;=$K77),(($D77-$O77)/$N77),0))))),(((IF(Data!$C$2&gt;0,(IF(OR(Y$5=Data!$F$2,Y$5=Data!$G$2,(IF(COUNTIF(Data!$A$2:$A$939,Y$7),Y$7=(VLOOKUP(Y$7,Data!$A$2:$A$852,1,FALSE)),0))),"H",IF(AND(Y$7&gt;=$J77,Y$7&lt;=$L77),($D77*$P77/$M77),0))),IF(AND(Y$7&gt;=$J77,Y$7&lt;=$L77),(($D77*$P77)/$M77),0))))))</f>
        <v>H</v>
      </c>
      <c r="Z78" s="37" t="str">
        <f>IF(Z$7&gt;$L77,(((IF(Data!$C$2&gt;0,(IF(OR(Z$5=Data!$F$2,Z$5=Data!$G$2,(IF(COUNTIF(Data!$A$2:$A$939,Z$7),Z$7=(VLOOKUP(Z$7,Data!$A$2:$A$852,1,FALSE)),0))),"H",IF(AND(Z$7&gt;=$J77,Z$7&lt;=$K77),($D77*(1-$P77)/$N77),0))),IF(AND(Z$7&gt;=$J77,Z$7&lt;=$K77),(($D77-$O77)/$N77),0))))),(((IF(Data!$C$2&gt;0,(IF(OR(Z$5=Data!$F$2,Z$5=Data!$G$2,(IF(COUNTIF(Data!$A$2:$A$939,Z$7),Z$7=(VLOOKUP(Z$7,Data!$A$2:$A$852,1,FALSE)),0))),"H",IF(AND(Z$7&gt;=$J77,Z$7&lt;=$L77),($D77*$P77/$M77),0))),IF(AND(Z$7&gt;=$J77,Z$7&lt;=$L77),(($D77*$P77)/$M77),0))))))</f>
        <v>H</v>
      </c>
      <c r="AA78" s="37">
        <f>IF(AA$7&gt;$L77,(((IF(Data!$C$2&gt;0,(IF(OR(AA$5=Data!$F$2,AA$5=Data!$G$2,(IF(COUNTIF(Data!$A$2:$A$939,AA$7),AA$7=(VLOOKUP(AA$7,Data!$A$2:$A$852,1,FALSE)),0))),"H",IF(AND(AA$7&gt;=$J77,AA$7&lt;=$K77),($D77*(1-$P77)/$N77),0))),IF(AND(AA$7&gt;=$J77,AA$7&lt;=$K77),(($D77-$O77)/$N77),0))))),(((IF(Data!$C$2&gt;0,(IF(OR(AA$5=Data!$F$2,AA$5=Data!$G$2,(IF(COUNTIF(Data!$A$2:$A$939,AA$7),AA$7=(VLOOKUP(AA$7,Data!$A$2:$A$852,1,FALSE)),0))),"H",IF(AND(AA$7&gt;=$J77,AA$7&lt;=$L77),($D77*$P77/$M77),0))),IF(AND(AA$7&gt;=$J77,AA$7&lt;=$L77),(($D77*$P77)/$M77),0))))))</f>
        <v>0</v>
      </c>
      <c r="AB78" s="37">
        <f>IF(AB$7&gt;$L77,(((IF(Data!$C$2&gt;0,(IF(OR(AB$5=Data!$F$2,AB$5=Data!$G$2,(IF(COUNTIF(Data!$A$2:$A$939,AB$7),AB$7=(VLOOKUP(AB$7,Data!$A$2:$A$852,1,FALSE)),0))),"H",IF(AND(AB$7&gt;=$J77,AB$7&lt;=$K77),($D77*(1-$P77)/$N77),0))),IF(AND(AB$7&gt;=$J77,AB$7&lt;=$K77),(($D77-$O77)/$N77),0))))),(((IF(Data!$C$2&gt;0,(IF(OR(AB$5=Data!$F$2,AB$5=Data!$G$2,(IF(COUNTIF(Data!$A$2:$A$939,AB$7),AB$7=(VLOOKUP(AB$7,Data!$A$2:$A$852,1,FALSE)),0))),"H",IF(AND(AB$7&gt;=$J77,AB$7&lt;=$L77),($D77*$P77/$M77),0))),IF(AND(AB$7&gt;=$J77,AB$7&lt;=$L77),(($D77*$P77)/$M77),0))))))</f>
        <v>0</v>
      </c>
      <c r="AC78" s="37">
        <f>IF(AC$7&gt;$L77,(((IF(Data!$C$2&gt;0,(IF(OR(AC$5=Data!$F$2,AC$5=Data!$G$2,(IF(COUNTIF(Data!$A$2:$A$939,AC$7),AC$7=(VLOOKUP(AC$7,Data!$A$2:$A$852,1,FALSE)),0))),"H",IF(AND(AC$7&gt;=$J77,AC$7&lt;=$K77),($D77*(1-$P77)/$N77),0))),IF(AND(AC$7&gt;=$J77,AC$7&lt;=$K77),(($D77-$O77)/$N77),0))))),(((IF(Data!$C$2&gt;0,(IF(OR(AC$5=Data!$F$2,AC$5=Data!$G$2,(IF(COUNTIF(Data!$A$2:$A$939,AC$7),AC$7=(VLOOKUP(AC$7,Data!$A$2:$A$852,1,FALSE)),0))),"H",IF(AND(AC$7&gt;=$J77,AC$7&lt;=$L77),($D77*$P77/$M77),0))),IF(AND(AC$7&gt;=$J77,AC$7&lt;=$L77),(($D77*$P77)/$M77),0))))))</f>
        <v>0</v>
      </c>
      <c r="AD78" s="37">
        <f>IF(AD$7&gt;$L77,(((IF(Data!$C$2&gt;0,(IF(OR(AD$5=Data!$F$2,AD$5=Data!$G$2,(IF(COUNTIF(Data!$A$2:$A$939,AD$7),AD$7=(VLOOKUP(AD$7,Data!$A$2:$A$852,1,FALSE)),0))),"H",IF(AND(AD$7&gt;=$J77,AD$7&lt;=$K77),($D77*(1-$P77)/$N77),0))),IF(AND(AD$7&gt;=$J77,AD$7&lt;=$K77),(($D77-$O77)/$N77),0))))),(((IF(Data!$C$2&gt;0,(IF(OR(AD$5=Data!$F$2,AD$5=Data!$G$2,(IF(COUNTIF(Data!$A$2:$A$939,AD$7),AD$7=(VLOOKUP(AD$7,Data!$A$2:$A$852,1,FALSE)),0))),"H",IF(AND(AD$7&gt;=$J77,AD$7&lt;=$L77),($D77*$P77/$M77),0))),IF(AND(AD$7&gt;=$J77,AD$7&lt;=$L77),(($D77*$P77)/$M77),0))))))</f>
        <v>0</v>
      </c>
      <c r="AE78" s="37">
        <f>IF(AE$7&gt;$L77,(((IF(Data!$C$2&gt;0,(IF(OR(AE$5=Data!$F$2,AE$5=Data!$G$2,(IF(COUNTIF(Data!$A$2:$A$939,AE$7),AE$7=(VLOOKUP(AE$7,Data!$A$2:$A$852,1,FALSE)),0))),"H",IF(AND(AE$7&gt;=$J77,AE$7&lt;=$K77),($D77*(1-$P77)/$N77),0))),IF(AND(AE$7&gt;=$J77,AE$7&lt;=$K77),(($D77-$O77)/$N77),0))))),(((IF(Data!$C$2&gt;0,(IF(OR(AE$5=Data!$F$2,AE$5=Data!$G$2,(IF(COUNTIF(Data!$A$2:$A$939,AE$7),AE$7=(VLOOKUP(AE$7,Data!$A$2:$A$852,1,FALSE)),0))),"H",IF(AND(AE$7&gt;=$J77,AE$7&lt;=$L77),($D77*$P77/$M77),0))),IF(AND(AE$7&gt;=$J77,AE$7&lt;=$L77),(($D77*$P77)/$M77),0))))))</f>
        <v>0</v>
      </c>
      <c r="AF78" s="37" t="str">
        <f>IF(AF$7&gt;$L77,(((IF(Data!$C$2&gt;0,(IF(OR(AF$5=Data!$F$2,AF$5=Data!$G$2,(IF(COUNTIF(Data!$A$2:$A$939,AF$7),AF$7=(VLOOKUP(AF$7,Data!$A$2:$A$852,1,FALSE)),0))),"H",IF(AND(AF$7&gt;=$J77,AF$7&lt;=$K77),($D77*(1-$P77)/$N77),0))),IF(AND(AF$7&gt;=$J77,AF$7&lt;=$K77),(($D77-$O77)/$N77),0))))),(((IF(Data!$C$2&gt;0,(IF(OR(AF$5=Data!$F$2,AF$5=Data!$G$2,(IF(COUNTIF(Data!$A$2:$A$939,AF$7),AF$7=(VLOOKUP(AF$7,Data!$A$2:$A$852,1,FALSE)),0))),"H",IF(AND(AF$7&gt;=$J77,AF$7&lt;=$L77),($D77*$P77/$M77),0))),IF(AND(AF$7&gt;=$J77,AF$7&lt;=$L77),(($D77*$P77)/$M77),0))))))</f>
        <v>H</v>
      </c>
      <c r="AG78" s="37" t="str">
        <f>IF(AG$7&gt;$L77,(((IF(Data!$C$2&gt;0,(IF(OR(AG$5=Data!$F$2,AG$5=Data!$G$2,(IF(COUNTIF(Data!$A$2:$A$939,AG$7),AG$7=(VLOOKUP(AG$7,Data!$A$2:$A$852,1,FALSE)),0))),"H",IF(AND(AG$7&gt;=$J77,AG$7&lt;=$K77),($D77*(1-$P77)/$N77),0))),IF(AND(AG$7&gt;=$J77,AG$7&lt;=$K77),(($D77-$O77)/$N77),0))))),(((IF(Data!$C$2&gt;0,(IF(OR(AG$5=Data!$F$2,AG$5=Data!$G$2,(IF(COUNTIF(Data!$A$2:$A$939,AG$7),AG$7=(VLOOKUP(AG$7,Data!$A$2:$A$852,1,FALSE)),0))),"H",IF(AND(AG$7&gt;=$J77,AG$7&lt;=$L77),($D77*$P77/$M77),0))),IF(AND(AG$7&gt;=$J77,AG$7&lt;=$L77),(($D77*$P77)/$M77),0))))))</f>
        <v>H</v>
      </c>
      <c r="AH78" s="37">
        <f>IF(AH$7&gt;$L77,(((IF(Data!$C$2&gt;0,(IF(OR(AH$5=Data!$F$2,AH$5=Data!$G$2,(IF(COUNTIF(Data!$A$2:$A$939,AH$7),AH$7=(VLOOKUP(AH$7,Data!$A$2:$A$852,1,FALSE)),0))),"H",IF(AND(AH$7&gt;=$J77,AH$7&lt;=$K77),($D77*(1-$P77)/$N77),0))),IF(AND(AH$7&gt;=$J77,AH$7&lt;=$K77),(($D77-$O77)/$N77),0))))),(((IF(Data!$C$2&gt;0,(IF(OR(AH$5=Data!$F$2,AH$5=Data!$G$2,(IF(COUNTIF(Data!$A$2:$A$939,AH$7),AH$7=(VLOOKUP(AH$7,Data!$A$2:$A$852,1,FALSE)),0))),"H",IF(AND(AH$7&gt;=$J77,AH$7&lt;=$L77),($D77*$P77/$M77),0))),IF(AND(AH$7&gt;=$J77,AH$7&lt;=$L77),(($D77*$P77)/$M77),0))))))</f>
        <v>0</v>
      </c>
      <c r="AI78" s="37">
        <f>IF(AI$7&gt;$L77,(((IF(Data!$C$2&gt;0,(IF(OR(AI$5=Data!$F$2,AI$5=Data!$G$2,(IF(COUNTIF(Data!$A$2:$A$939,AI$7),AI$7=(VLOOKUP(AI$7,Data!$A$2:$A$852,1,FALSE)),0))),"H",IF(AND(AI$7&gt;=$J77,AI$7&lt;=$K77),($D77*(1-$P77)/$N77),0))),IF(AND(AI$7&gt;=$J77,AI$7&lt;=$K77),(($D77-$O77)/$N77),0))))),(((IF(Data!$C$2&gt;0,(IF(OR(AI$5=Data!$F$2,AI$5=Data!$G$2,(IF(COUNTIF(Data!$A$2:$A$939,AI$7),AI$7=(VLOOKUP(AI$7,Data!$A$2:$A$852,1,FALSE)),0))),"H",IF(AND(AI$7&gt;=$J77,AI$7&lt;=$L77),($D77*$P77/$M77),0))),IF(AND(AI$7&gt;=$J77,AI$7&lt;=$L77),(($D77*$P77)/$M77),0))))))</f>
        <v>0</v>
      </c>
      <c r="AJ78" s="37">
        <f>IF(AJ$7&gt;$L77,(((IF(Data!$C$2&gt;0,(IF(OR(AJ$5=Data!$F$2,AJ$5=Data!$G$2,(IF(COUNTIF(Data!$A$2:$A$939,AJ$7),AJ$7=(VLOOKUP(AJ$7,Data!$A$2:$A$852,1,FALSE)),0))),"H",IF(AND(AJ$7&gt;=$J77,AJ$7&lt;=$K77),($D77*(1-$P77)/$N77),0))),IF(AND(AJ$7&gt;=$J77,AJ$7&lt;=$K77),(($D77-$O77)/$N77),0))))),(((IF(Data!$C$2&gt;0,(IF(OR(AJ$5=Data!$F$2,AJ$5=Data!$G$2,(IF(COUNTIF(Data!$A$2:$A$939,AJ$7),AJ$7=(VLOOKUP(AJ$7,Data!$A$2:$A$852,1,FALSE)),0))),"H",IF(AND(AJ$7&gt;=$J77,AJ$7&lt;=$L77),($D77*$P77/$M77),0))),IF(AND(AJ$7&gt;=$J77,AJ$7&lt;=$L77),(($D77*$P77)/$M77),0))))))</f>
        <v>0</v>
      </c>
      <c r="AK78" s="37">
        <f>IF(AK$7&gt;$L77,(((IF(Data!$C$2&gt;0,(IF(OR(AK$5=Data!$F$2,AK$5=Data!$G$2,(IF(COUNTIF(Data!$A$2:$A$939,AK$7),AK$7=(VLOOKUP(AK$7,Data!$A$2:$A$852,1,FALSE)),0))),"H",IF(AND(AK$7&gt;=$J77,AK$7&lt;=$K77),($D77*(1-$P77)/$N77),0))),IF(AND(AK$7&gt;=$J77,AK$7&lt;=$K77),(($D77-$O77)/$N77),0))))),(((IF(Data!$C$2&gt;0,(IF(OR(AK$5=Data!$F$2,AK$5=Data!$G$2,(IF(COUNTIF(Data!$A$2:$A$939,AK$7),AK$7=(VLOOKUP(AK$7,Data!$A$2:$A$852,1,FALSE)),0))),"H",IF(AND(AK$7&gt;=$J77,AK$7&lt;=$L77),($D77*$P77/$M77),0))),IF(AND(AK$7&gt;=$J77,AK$7&lt;=$L77),(($D77*$P77)/$M77),0))))))</f>
        <v>0</v>
      </c>
      <c r="AL78" s="37">
        <f>IF(AL$7&gt;$L77,(((IF(Data!$C$2&gt;0,(IF(OR(AL$5=Data!$F$2,AL$5=Data!$G$2,(IF(COUNTIF(Data!$A$2:$A$939,AL$7),AL$7=(VLOOKUP(AL$7,Data!$A$2:$A$852,1,FALSE)),0))),"H",IF(AND(AL$7&gt;=$J77,AL$7&lt;=$K77),($D77*(1-$P77)/$N77),0))),IF(AND(AL$7&gt;=$J77,AL$7&lt;=$K77),(($D77-$O77)/$N77),0))))),(((IF(Data!$C$2&gt;0,(IF(OR(AL$5=Data!$F$2,AL$5=Data!$G$2,(IF(COUNTIF(Data!$A$2:$A$939,AL$7),AL$7=(VLOOKUP(AL$7,Data!$A$2:$A$852,1,FALSE)),0))),"H",IF(AND(AL$7&gt;=$J77,AL$7&lt;=$L77),($D77*$P77/$M77),0))),IF(AND(AL$7&gt;=$J77,AL$7&lt;=$L77),(($D77*$P77)/$M77),0))))))</f>
        <v>0</v>
      </c>
      <c r="AM78" s="37" t="str">
        <f>IF(AM$7&gt;$L77,(((IF(Data!$C$2&gt;0,(IF(OR(AM$5=Data!$F$2,AM$5=Data!$G$2,(IF(COUNTIF(Data!$A$2:$A$939,AM$7),AM$7=(VLOOKUP(AM$7,Data!$A$2:$A$852,1,FALSE)),0))),"H",IF(AND(AM$7&gt;=$J77,AM$7&lt;=$K77),($D77*(1-$P77)/$N77),0))),IF(AND(AM$7&gt;=$J77,AM$7&lt;=$K77),(($D77-$O77)/$N77),0))))),(((IF(Data!$C$2&gt;0,(IF(OR(AM$5=Data!$F$2,AM$5=Data!$G$2,(IF(COUNTIF(Data!$A$2:$A$939,AM$7),AM$7=(VLOOKUP(AM$7,Data!$A$2:$A$852,1,FALSE)),0))),"H",IF(AND(AM$7&gt;=$J77,AM$7&lt;=$L77),($D77*$P77/$M77),0))),IF(AND(AM$7&gt;=$J77,AM$7&lt;=$L77),(($D77*$P77)/$M77),0))))))</f>
        <v>H</v>
      </c>
      <c r="AN78" s="37" t="str">
        <f>IF(AN$7&gt;$L77,(((IF(Data!$C$2&gt;0,(IF(OR(AN$5=Data!$F$2,AN$5=Data!$G$2,(IF(COUNTIF(Data!$A$2:$A$939,AN$7),AN$7=(VLOOKUP(AN$7,Data!$A$2:$A$852,1,FALSE)),0))),"H",IF(AND(AN$7&gt;=$J77,AN$7&lt;=$K77),($D77*(1-$P77)/$N77),0))),IF(AND(AN$7&gt;=$J77,AN$7&lt;=$K77),(($D77-$O77)/$N77),0))))),(((IF(Data!$C$2&gt;0,(IF(OR(AN$5=Data!$F$2,AN$5=Data!$G$2,(IF(COUNTIF(Data!$A$2:$A$939,AN$7),AN$7=(VLOOKUP(AN$7,Data!$A$2:$A$852,1,FALSE)),0))),"H",IF(AND(AN$7&gt;=$J77,AN$7&lt;=$L77),($D77*$P77/$M77),0))),IF(AND(AN$7&gt;=$J77,AN$7&lt;=$L77),(($D77*$P77)/$M77),0))))))</f>
        <v>H</v>
      </c>
      <c r="AO78" s="37">
        <f>IF(AO$7&gt;$L77,(((IF(Data!$C$2&gt;0,(IF(OR(AO$5=Data!$F$2,AO$5=Data!$G$2,(IF(COUNTIF(Data!$A$2:$A$939,AO$7),AO$7=(VLOOKUP(AO$7,Data!$A$2:$A$852,1,FALSE)),0))),"H",IF(AND(AO$7&gt;=$J77,AO$7&lt;=$K77),($D77*(1-$P77)/$N77),0))),IF(AND(AO$7&gt;=$J77,AO$7&lt;=$K77),(($D77-$O77)/$N77),0))))),(((IF(Data!$C$2&gt;0,(IF(OR(AO$5=Data!$F$2,AO$5=Data!$G$2,(IF(COUNTIF(Data!$A$2:$A$939,AO$7),AO$7=(VLOOKUP(AO$7,Data!$A$2:$A$852,1,FALSE)),0))),"H",IF(AND(AO$7&gt;=$J77,AO$7&lt;=$L77),($D77*$P77/$M77),0))),IF(AND(AO$7&gt;=$J77,AO$7&lt;=$L77),(($D77*$P77)/$M77),0))))))</f>
        <v>0</v>
      </c>
      <c r="AP78" s="37">
        <f>IF(AP$7&gt;$L77,(((IF(Data!$C$2&gt;0,(IF(OR(AP$5=Data!$F$2,AP$5=Data!$G$2,(IF(COUNTIF(Data!$A$2:$A$939,AP$7),AP$7=(VLOOKUP(AP$7,Data!$A$2:$A$852,1,FALSE)),0))),"H",IF(AND(AP$7&gt;=$J77,AP$7&lt;=$K77),($D77*(1-$P77)/$N77),0))),IF(AND(AP$7&gt;=$J77,AP$7&lt;=$K77),(($D77-$O77)/$N77),0))))),(((IF(Data!$C$2&gt;0,(IF(OR(AP$5=Data!$F$2,AP$5=Data!$G$2,(IF(COUNTIF(Data!$A$2:$A$939,AP$7),AP$7=(VLOOKUP(AP$7,Data!$A$2:$A$852,1,FALSE)),0))),"H",IF(AND(AP$7&gt;=$J77,AP$7&lt;=$L77),($D77*$P77/$M77),0))),IF(AND(AP$7&gt;=$J77,AP$7&lt;=$L77),(($D77*$P77)/$M77),0))))))</f>
        <v>0</v>
      </c>
      <c r="AQ78" s="37">
        <f>IF(AQ$7&gt;$L77,(((IF(Data!$C$2&gt;0,(IF(OR(AQ$5=Data!$F$2,AQ$5=Data!$G$2,(IF(COUNTIF(Data!$A$2:$A$939,AQ$7),AQ$7=(VLOOKUP(AQ$7,Data!$A$2:$A$852,1,FALSE)),0))),"H",IF(AND(AQ$7&gt;=$J77,AQ$7&lt;=$K77),($D77*(1-$P77)/$N77),0))),IF(AND(AQ$7&gt;=$J77,AQ$7&lt;=$K77),(($D77-$O77)/$N77),0))))),(((IF(Data!$C$2&gt;0,(IF(OR(AQ$5=Data!$F$2,AQ$5=Data!$G$2,(IF(COUNTIF(Data!$A$2:$A$939,AQ$7),AQ$7=(VLOOKUP(AQ$7,Data!$A$2:$A$852,1,FALSE)),0))),"H",IF(AND(AQ$7&gt;=$J77,AQ$7&lt;=$L77),($D77*$P77/$M77),0))),IF(AND(AQ$7&gt;=$J77,AQ$7&lt;=$L77),(($D77*$P77)/$M77),0))))))</f>
        <v>0</v>
      </c>
      <c r="AR78" s="37">
        <f>IF(AR$7&gt;$L77,(((IF(Data!$C$2&gt;0,(IF(OR(AR$5=Data!$F$2,AR$5=Data!$G$2,(IF(COUNTIF(Data!$A$2:$A$939,AR$7),AR$7=(VLOOKUP(AR$7,Data!$A$2:$A$852,1,FALSE)),0))),"H",IF(AND(AR$7&gt;=$J77,AR$7&lt;=$K77),($D77*(1-$P77)/$N77),0))),IF(AND(AR$7&gt;=$J77,AR$7&lt;=$K77),(($D77-$O77)/$N77),0))))),(((IF(Data!$C$2&gt;0,(IF(OR(AR$5=Data!$F$2,AR$5=Data!$G$2,(IF(COUNTIF(Data!$A$2:$A$939,AR$7),AR$7=(VLOOKUP(AR$7,Data!$A$2:$A$852,1,FALSE)),0))),"H",IF(AND(AR$7&gt;=$J77,AR$7&lt;=$L77),($D77*$P77/$M77),0))),IF(AND(AR$7&gt;=$J77,AR$7&lt;=$L77),(($D77*$P77)/$M77),0))))))</f>
        <v>0</v>
      </c>
      <c r="AS78" s="37">
        <f>IF(AS$7&gt;$L77,(((IF(Data!$C$2&gt;0,(IF(OR(AS$5=Data!$F$2,AS$5=Data!$G$2,(IF(COUNTIF(Data!$A$2:$A$939,AS$7),AS$7=(VLOOKUP(AS$7,Data!$A$2:$A$852,1,FALSE)),0))),"H",IF(AND(AS$7&gt;=$J77,AS$7&lt;=$K77),($D77*(1-$P77)/$N77),0))),IF(AND(AS$7&gt;=$J77,AS$7&lt;=$K77),(($D77-$O77)/$N77),0))))),(((IF(Data!$C$2&gt;0,(IF(OR(AS$5=Data!$F$2,AS$5=Data!$G$2,(IF(COUNTIF(Data!$A$2:$A$939,AS$7),AS$7=(VLOOKUP(AS$7,Data!$A$2:$A$852,1,FALSE)),0))),"H",IF(AND(AS$7&gt;=$J77,AS$7&lt;=$L77),($D77*$P77/$M77),0))),IF(AND(AS$7&gt;=$J77,AS$7&lt;=$L77),(($D77*$P77)/$M77),0))))))</f>
        <v>0</v>
      </c>
      <c r="AT78" s="37" t="str">
        <f>IF(AT$7&gt;$L77,(((IF(Data!$C$2&gt;0,(IF(OR(AT$5=Data!$F$2,AT$5=Data!$G$2,(IF(COUNTIF(Data!$A$2:$A$939,AT$7),AT$7=(VLOOKUP(AT$7,Data!$A$2:$A$852,1,FALSE)),0))),"H",IF(AND(AT$7&gt;=$J77,AT$7&lt;=$K77),($D77*(1-$P77)/$N77),0))),IF(AND(AT$7&gt;=$J77,AT$7&lt;=$K77),(($D77-$O77)/$N77),0))))),(((IF(Data!$C$2&gt;0,(IF(OR(AT$5=Data!$F$2,AT$5=Data!$G$2,(IF(COUNTIF(Data!$A$2:$A$939,AT$7),AT$7=(VLOOKUP(AT$7,Data!$A$2:$A$852,1,FALSE)),0))),"H",IF(AND(AT$7&gt;=$J77,AT$7&lt;=$L77),($D77*$P77/$M77),0))),IF(AND(AT$7&gt;=$J77,AT$7&lt;=$L77),(($D77*$P77)/$M77),0))))))</f>
        <v>H</v>
      </c>
      <c r="AU78" s="37" t="str">
        <f>IF(AU$7&gt;$L77,(((IF(Data!$C$2&gt;0,(IF(OR(AU$5=Data!$F$2,AU$5=Data!$G$2,(IF(COUNTIF(Data!$A$2:$A$939,AU$7),AU$7=(VLOOKUP(AU$7,Data!$A$2:$A$852,1,FALSE)),0))),"H",IF(AND(AU$7&gt;=$J77,AU$7&lt;=$K77),($D77*(1-$P77)/$N77),0))),IF(AND(AU$7&gt;=$J77,AU$7&lt;=$K77),(($D77-$O77)/$N77),0))))),(((IF(Data!$C$2&gt;0,(IF(OR(AU$5=Data!$F$2,AU$5=Data!$G$2,(IF(COUNTIF(Data!$A$2:$A$939,AU$7),AU$7=(VLOOKUP(AU$7,Data!$A$2:$A$852,1,FALSE)),0))),"H",IF(AND(AU$7&gt;=$J77,AU$7&lt;=$L77),($D77*$P77/$M77),0))),IF(AND(AU$7&gt;=$J77,AU$7&lt;=$L77),(($D77*$P77)/$M77),0))))))</f>
        <v>H</v>
      </c>
      <c r="AV78" s="37">
        <f>IF(AV$7&gt;$L77,(((IF(Data!$C$2&gt;0,(IF(OR(AV$5=Data!$F$2,AV$5=Data!$G$2,(IF(COUNTIF(Data!$A$2:$A$939,AV$7),AV$7=(VLOOKUP(AV$7,Data!$A$2:$A$852,1,FALSE)),0))),"H",IF(AND(AV$7&gt;=$J77,AV$7&lt;=$K77),($D77*(1-$P77)/$N77),0))),IF(AND(AV$7&gt;=$J77,AV$7&lt;=$K77),(($D77-$O77)/$N77),0))))),(((IF(Data!$C$2&gt;0,(IF(OR(AV$5=Data!$F$2,AV$5=Data!$G$2,(IF(COUNTIF(Data!$A$2:$A$939,AV$7),AV$7=(VLOOKUP(AV$7,Data!$A$2:$A$852,1,FALSE)),0))),"H",IF(AND(AV$7&gt;=$J77,AV$7&lt;=$L77),($D77*$P77/$M77),0))),IF(AND(AV$7&gt;=$J77,AV$7&lt;=$L77),(($D77*$P77)/$M77),0))))))</f>
        <v>0</v>
      </c>
      <c r="AW78" s="37">
        <f>IF(AW$7&gt;$L77,(((IF(Data!$C$2&gt;0,(IF(OR(AW$5=Data!$F$2,AW$5=Data!$G$2,(IF(COUNTIF(Data!$A$2:$A$939,AW$7),AW$7=(VLOOKUP(AW$7,Data!$A$2:$A$852,1,FALSE)),0))),"H",IF(AND(AW$7&gt;=$J77,AW$7&lt;=$K77),($D77*(1-$P77)/$N77),0))),IF(AND(AW$7&gt;=$J77,AW$7&lt;=$K77),(($D77-$O77)/$N77),0))))),(((IF(Data!$C$2&gt;0,(IF(OR(AW$5=Data!$F$2,AW$5=Data!$G$2,(IF(COUNTIF(Data!$A$2:$A$939,AW$7),AW$7=(VLOOKUP(AW$7,Data!$A$2:$A$852,1,FALSE)),0))),"H",IF(AND(AW$7&gt;=$J77,AW$7&lt;=$L77),($D77*$P77/$M77),0))),IF(AND(AW$7&gt;=$J77,AW$7&lt;=$L77),(($D77*$P77)/$M77),0))))))</f>
        <v>0</v>
      </c>
      <c r="AX78" s="37">
        <f>IF(AX$7&gt;$L77,(((IF(Data!$C$2&gt;0,(IF(OR(AX$5=Data!$F$2,AX$5=Data!$G$2,(IF(COUNTIF(Data!$A$2:$A$939,AX$7),AX$7=(VLOOKUP(AX$7,Data!$A$2:$A$852,1,FALSE)),0))),"H",IF(AND(AX$7&gt;=$J77,AX$7&lt;=$K77),($D77*(1-$P77)/$N77),0))),IF(AND(AX$7&gt;=$J77,AX$7&lt;=$K77),(($D77-$O77)/$N77),0))))),(((IF(Data!$C$2&gt;0,(IF(OR(AX$5=Data!$F$2,AX$5=Data!$G$2,(IF(COUNTIF(Data!$A$2:$A$939,AX$7),AX$7=(VLOOKUP(AX$7,Data!$A$2:$A$852,1,FALSE)),0))),"H",IF(AND(AX$7&gt;=$J77,AX$7&lt;=$L77),($D77*$P77/$M77),0))),IF(AND(AX$7&gt;=$J77,AX$7&lt;=$L77),(($D77*$P77)/$M77),0))))))</f>
        <v>0</v>
      </c>
      <c r="AY78" s="37">
        <f>IF(AY$7&gt;$L77,(((IF(Data!$C$2&gt;0,(IF(OR(AY$5=Data!$F$2,AY$5=Data!$G$2,(IF(COUNTIF(Data!$A$2:$A$939,AY$7),AY$7=(VLOOKUP(AY$7,Data!$A$2:$A$852,1,FALSE)),0))),"H",IF(AND(AY$7&gt;=$J77,AY$7&lt;=$K77),($D77*(1-$P77)/$N77),0))),IF(AND(AY$7&gt;=$J77,AY$7&lt;=$K77),(($D77-$O77)/$N77),0))))),(((IF(Data!$C$2&gt;0,(IF(OR(AY$5=Data!$F$2,AY$5=Data!$G$2,(IF(COUNTIF(Data!$A$2:$A$939,AY$7),AY$7=(VLOOKUP(AY$7,Data!$A$2:$A$852,1,FALSE)),0))),"H",IF(AND(AY$7&gt;=$J77,AY$7&lt;=$L77),($D77*$P77/$M77),0))),IF(AND(AY$7&gt;=$J77,AY$7&lt;=$L77),(($D77*$P77)/$M77),0))))))</f>
        <v>0</v>
      </c>
      <c r="AZ78" s="37">
        <f>IF(AZ$7&gt;$L77,(((IF(Data!$C$2&gt;0,(IF(OR(AZ$5=Data!$F$2,AZ$5=Data!$G$2,(IF(COUNTIF(Data!$A$2:$A$939,AZ$7),AZ$7=(VLOOKUP(AZ$7,Data!$A$2:$A$852,1,FALSE)),0))),"H",IF(AND(AZ$7&gt;=$J77,AZ$7&lt;=$K77),($D77*(1-$P77)/$N77),0))),IF(AND(AZ$7&gt;=$J77,AZ$7&lt;=$K77),(($D77-$O77)/$N77),0))))),(((IF(Data!$C$2&gt;0,(IF(OR(AZ$5=Data!$F$2,AZ$5=Data!$G$2,(IF(COUNTIF(Data!$A$2:$A$939,AZ$7),AZ$7=(VLOOKUP(AZ$7,Data!$A$2:$A$852,1,FALSE)),0))),"H",IF(AND(AZ$7&gt;=$J77,AZ$7&lt;=$L77),($D77*$P77/$M77),0))),IF(AND(AZ$7&gt;=$J77,AZ$7&lt;=$L77),(($D77*$P77)/$M77),0))))))</f>
        <v>0</v>
      </c>
      <c r="BA78" s="37" t="str">
        <f>IF(BA$7&gt;$L77,(((IF(Data!$C$2&gt;0,(IF(OR(BA$5=Data!$F$2,BA$5=Data!$G$2,(IF(COUNTIF(Data!$A$2:$A$939,BA$7),BA$7=(VLOOKUP(BA$7,Data!$A$2:$A$852,1,FALSE)),0))),"H",IF(AND(BA$7&gt;=$J77,BA$7&lt;=$K77),($D77*(1-$P77)/$N77),0))),IF(AND(BA$7&gt;=$J77,BA$7&lt;=$K77),(($D77-$O77)/$N77),0))))),(((IF(Data!$C$2&gt;0,(IF(OR(BA$5=Data!$F$2,BA$5=Data!$G$2,(IF(COUNTIF(Data!$A$2:$A$939,BA$7),BA$7=(VLOOKUP(BA$7,Data!$A$2:$A$852,1,FALSE)),0))),"H",IF(AND(BA$7&gt;=$J77,BA$7&lt;=$L77),($D77*$P77/$M77),0))),IF(AND(BA$7&gt;=$J77,BA$7&lt;=$L77),(($D77*$P77)/$M77),0))))))</f>
        <v>H</v>
      </c>
      <c r="BB78" s="37" t="str">
        <f>IF(BB$7&gt;$L77,(((IF(Data!$C$2&gt;0,(IF(OR(BB$5=Data!$F$2,BB$5=Data!$G$2,(IF(COUNTIF(Data!$A$2:$A$939,BB$7),BB$7=(VLOOKUP(BB$7,Data!$A$2:$A$852,1,FALSE)),0))),"H",IF(AND(BB$7&gt;=$J77,BB$7&lt;=$K77),($D77*(1-$P77)/$N77),0))),IF(AND(BB$7&gt;=$J77,BB$7&lt;=$K77),(($D77-$O77)/$N77),0))))),(((IF(Data!$C$2&gt;0,(IF(OR(BB$5=Data!$F$2,BB$5=Data!$G$2,(IF(COUNTIF(Data!$A$2:$A$939,BB$7),BB$7=(VLOOKUP(BB$7,Data!$A$2:$A$852,1,FALSE)),0))),"H",IF(AND(BB$7&gt;=$J77,BB$7&lt;=$L77),($D77*$P77/$M77),0))),IF(AND(BB$7&gt;=$J77,BB$7&lt;=$L77),(($D77*$P77)/$M77),0))))))</f>
        <v>H</v>
      </c>
      <c r="BC78" s="37">
        <f>IF(BC$7&gt;$L77,(((IF(Data!$C$2&gt;0,(IF(OR(BC$5=Data!$F$2,BC$5=Data!$G$2,(IF(COUNTIF(Data!$A$2:$A$939,BC$7),BC$7=(VLOOKUP(BC$7,Data!$A$2:$A$852,1,FALSE)),0))),"H",IF(AND(BC$7&gt;=$J77,BC$7&lt;=$K77),($D77*(1-$P77)/$N77),0))),IF(AND(BC$7&gt;=$J77,BC$7&lt;=$K77),(($D77-$O77)/$N77),0))))),(((IF(Data!$C$2&gt;0,(IF(OR(BC$5=Data!$F$2,BC$5=Data!$G$2,(IF(COUNTIF(Data!$A$2:$A$939,BC$7),BC$7=(VLOOKUP(BC$7,Data!$A$2:$A$852,1,FALSE)),0))),"H",IF(AND(BC$7&gt;=$J77,BC$7&lt;=$L77),($D77*$P77/$M77),0))),IF(AND(BC$7&gt;=$J77,BC$7&lt;=$L77),(($D77*$P77)/$M77),0))))))</f>
        <v>0</v>
      </c>
      <c r="BD78" s="37">
        <f>IF(BD$7&gt;$L77,(((IF(Data!$C$2&gt;0,(IF(OR(BD$5=Data!$F$2,BD$5=Data!$G$2,(IF(COUNTIF(Data!$A$2:$A$939,BD$7),BD$7=(VLOOKUP(BD$7,Data!$A$2:$A$852,1,FALSE)),0))),"H",IF(AND(BD$7&gt;=$J77,BD$7&lt;=$K77),($D77*(1-$P77)/$N77),0))),IF(AND(BD$7&gt;=$J77,BD$7&lt;=$K77),(($D77-$O77)/$N77),0))))),(((IF(Data!$C$2&gt;0,(IF(OR(BD$5=Data!$F$2,BD$5=Data!$G$2,(IF(COUNTIF(Data!$A$2:$A$939,BD$7),BD$7=(VLOOKUP(BD$7,Data!$A$2:$A$852,1,FALSE)),0))),"H",IF(AND(BD$7&gt;=$J77,BD$7&lt;=$L77),($D77*$P77/$M77),0))),IF(AND(BD$7&gt;=$J77,BD$7&lt;=$L77),(($D77*$P77)/$M77),0))))))</f>
        <v>0</v>
      </c>
      <c r="BE78" s="37">
        <f>IF(BE$7&gt;$L77,(((IF(Data!$C$2&gt;0,(IF(OR(BE$5=Data!$F$2,BE$5=Data!$G$2,(IF(COUNTIF(Data!$A$2:$A$939,BE$7),BE$7=(VLOOKUP(BE$7,Data!$A$2:$A$852,1,FALSE)),0))),"H",IF(AND(BE$7&gt;=$J77,BE$7&lt;=$K77),($D77*(1-$P77)/$N77),0))),IF(AND(BE$7&gt;=$J77,BE$7&lt;=$K77),(($D77-$O77)/$N77),0))))),(((IF(Data!$C$2&gt;0,(IF(OR(BE$5=Data!$F$2,BE$5=Data!$G$2,(IF(COUNTIF(Data!$A$2:$A$939,BE$7),BE$7=(VLOOKUP(BE$7,Data!$A$2:$A$852,1,FALSE)),0))),"H",IF(AND(BE$7&gt;=$J77,BE$7&lt;=$L77),($D77*$P77/$M77),0))),IF(AND(BE$7&gt;=$J77,BE$7&lt;=$L77),(($D77*$P77)/$M77),0))))))</f>
        <v>0</v>
      </c>
      <c r="BF78" s="37">
        <f>IF(BF$7&gt;$L77,(((IF(Data!$C$2&gt;0,(IF(OR(BF$5=Data!$F$2,BF$5=Data!$G$2,(IF(COUNTIF(Data!$A$2:$A$939,BF$7),BF$7=(VLOOKUP(BF$7,Data!$A$2:$A$852,1,FALSE)),0))),"H",IF(AND(BF$7&gt;=$J77,BF$7&lt;=$K77),($D77*(1-$P77)/$N77),0))),IF(AND(BF$7&gt;=$J77,BF$7&lt;=$K77),(($D77-$O77)/$N77),0))))),(((IF(Data!$C$2&gt;0,(IF(OR(BF$5=Data!$F$2,BF$5=Data!$G$2,(IF(COUNTIF(Data!$A$2:$A$939,BF$7),BF$7=(VLOOKUP(BF$7,Data!$A$2:$A$852,1,FALSE)),0))),"H",IF(AND(BF$7&gt;=$J77,BF$7&lt;=$L77),($D77*$P77/$M77),0))),IF(AND(BF$7&gt;=$J77,BF$7&lt;=$L77),(($D77*$P77)/$M77),0))))))</f>
        <v>0</v>
      </c>
      <c r="BG78" s="37">
        <f>IF(BG$7&gt;$L77,(((IF(Data!$C$2&gt;0,(IF(OR(BG$5=Data!$F$2,BG$5=Data!$G$2,(IF(COUNTIF(Data!$A$2:$A$939,BG$7),BG$7=(VLOOKUP(BG$7,Data!$A$2:$A$852,1,FALSE)),0))),"H",IF(AND(BG$7&gt;=$J77,BG$7&lt;=$K77),($D77*(1-$P77)/$N77),0))),IF(AND(BG$7&gt;=$J77,BG$7&lt;=$K77),(($D77-$O77)/$N77),0))))),(((IF(Data!$C$2&gt;0,(IF(OR(BG$5=Data!$F$2,BG$5=Data!$G$2,(IF(COUNTIF(Data!$A$2:$A$939,BG$7),BG$7=(VLOOKUP(BG$7,Data!$A$2:$A$852,1,FALSE)),0))),"H",IF(AND(BG$7&gt;=$J77,BG$7&lt;=$L77),($D77*$P77/$M77),0))),IF(AND(BG$7&gt;=$J77,BG$7&lt;=$L77),(($D77*$P77)/$M77),0))))))</f>
        <v>0</v>
      </c>
      <c r="BH78" s="37" t="str">
        <f>IF(BH$7&gt;$L77,(((IF(Data!$C$2&gt;0,(IF(OR(BH$5=Data!$F$2,BH$5=Data!$G$2,(IF(COUNTIF(Data!$A$2:$A$939,BH$7),BH$7=(VLOOKUP(BH$7,Data!$A$2:$A$852,1,FALSE)),0))),"H",IF(AND(BH$7&gt;=$J77,BH$7&lt;=$K77),($D77*(1-$P77)/$N77),0))),IF(AND(BH$7&gt;=$J77,BH$7&lt;=$K77),(($D77-$O77)/$N77),0))))),(((IF(Data!$C$2&gt;0,(IF(OR(BH$5=Data!$F$2,BH$5=Data!$G$2,(IF(COUNTIF(Data!$A$2:$A$939,BH$7),BH$7=(VLOOKUP(BH$7,Data!$A$2:$A$852,1,FALSE)),0))),"H",IF(AND(BH$7&gt;=$J77,BH$7&lt;=$L77),($D77*$P77/$M77),0))),IF(AND(BH$7&gt;=$J77,BH$7&lt;=$L77),(($D77*$P77)/$M77),0))))))</f>
        <v>H</v>
      </c>
      <c r="BI78" s="37" t="str">
        <f>IF(BI$7&gt;$L77,(((IF(Data!$C$2&gt;0,(IF(OR(BI$5=Data!$F$2,BI$5=Data!$G$2,(IF(COUNTIF(Data!$A$2:$A$939,BI$7),BI$7=(VLOOKUP(BI$7,Data!$A$2:$A$852,1,FALSE)),0))),"H",IF(AND(BI$7&gt;=$J77,BI$7&lt;=$K77),($D77*(1-$P77)/$N77),0))),IF(AND(BI$7&gt;=$J77,BI$7&lt;=$K77),(($D77-$O77)/$N77),0))))),(((IF(Data!$C$2&gt;0,(IF(OR(BI$5=Data!$F$2,BI$5=Data!$G$2,(IF(COUNTIF(Data!$A$2:$A$939,BI$7),BI$7=(VLOOKUP(BI$7,Data!$A$2:$A$852,1,FALSE)),0))),"H",IF(AND(BI$7&gt;=$J77,BI$7&lt;=$L77),($D77*$P77/$M77),0))),IF(AND(BI$7&gt;=$J77,BI$7&lt;=$L77),(($D77*$P77)/$M77),0))))))</f>
        <v>H</v>
      </c>
      <c r="BJ78" s="37">
        <f>IF(BJ$7&gt;$L77,(((IF(Data!$C$2&gt;0,(IF(OR(BJ$5=Data!$F$2,BJ$5=Data!$G$2,(IF(COUNTIF(Data!$A$2:$A$939,BJ$7),BJ$7=(VLOOKUP(BJ$7,Data!$A$2:$A$852,1,FALSE)),0))),"H",IF(AND(BJ$7&gt;=$J77,BJ$7&lt;=$K77),($D77*(1-$P77)/$N77),0))),IF(AND(BJ$7&gt;=$J77,BJ$7&lt;=$K77),(($D77-$O77)/$N77),0))))),(((IF(Data!$C$2&gt;0,(IF(OR(BJ$5=Data!$F$2,BJ$5=Data!$G$2,(IF(COUNTIF(Data!$A$2:$A$939,BJ$7),BJ$7=(VLOOKUP(BJ$7,Data!$A$2:$A$852,1,FALSE)),0))),"H",IF(AND(BJ$7&gt;=$J77,BJ$7&lt;=$L77),($D77*$P77/$M77),0))),IF(AND(BJ$7&gt;=$J77,BJ$7&lt;=$L77),(($D77*$P77)/$M77),0))))))</f>
        <v>0</v>
      </c>
      <c r="BK78" s="37">
        <f>IF(BK$7&gt;$L77,(((IF(Data!$C$2&gt;0,(IF(OR(BK$5=Data!$F$2,BK$5=Data!$G$2,(IF(COUNTIF(Data!$A$2:$A$939,BK$7),BK$7=(VLOOKUP(BK$7,Data!$A$2:$A$852,1,FALSE)),0))),"H",IF(AND(BK$7&gt;=$J77,BK$7&lt;=$K77),($D77*(1-$P77)/$N77),0))),IF(AND(BK$7&gt;=$J77,BK$7&lt;=$K77),(($D77-$O77)/$N77),0))))),(((IF(Data!$C$2&gt;0,(IF(OR(BK$5=Data!$F$2,BK$5=Data!$G$2,(IF(COUNTIF(Data!$A$2:$A$939,BK$7),BK$7=(VLOOKUP(BK$7,Data!$A$2:$A$852,1,FALSE)),0))),"H",IF(AND(BK$7&gt;=$J77,BK$7&lt;=$L77),($D77*$P77/$M77),0))),IF(AND(BK$7&gt;=$J77,BK$7&lt;=$L77),(($D77*$P77)/$M77),0))))))</f>
        <v>0</v>
      </c>
      <c r="BL78" s="37">
        <f>IF(BL$7&gt;$L77,(((IF(Data!$C$2&gt;0,(IF(OR(BL$5=Data!$F$2,BL$5=Data!$G$2,(IF(COUNTIF(Data!$A$2:$A$939,BL$7),BL$7=(VLOOKUP(BL$7,Data!$A$2:$A$852,1,FALSE)),0))),"H",IF(AND(BL$7&gt;=$J77,BL$7&lt;=$K77),($D77*(1-$P77)/$N77),0))),IF(AND(BL$7&gt;=$J77,BL$7&lt;=$K77),(($D77-$O77)/$N77),0))))),(((IF(Data!$C$2&gt;0,(IF(OR(BL$5=Data!$F$2,BL$5=Data!$G$2,(IF(COUNTIF(Data!$A$2:$A$939,BL$7),BL$7=(VLOOKUP(BL$7,Data!$A$2:$A$852,1,FALSE)),0))),"H",IF(AND(BL$7&gt;=$J77,BL$7&lt;=$L77),($D77*$P77/$M77),0))),IF(AND(BL$7&gt;=$J77,BL$7&lt;=$L77),(($D77*$P77)/$M77),0))))))</f>
        <v>0</v>
      </c>
      <c r="BM78" s="37">
        <f>IF(BM$7&gt;$L77,(((IF(Data!$C$2&gt;0,(IF(OR(BM$5=Data!$F$2,BM$5=Data!$G$2,(IF(COUNTIF(Data!$A$2:$A$939,BM$7),BM$7=(VLOOKUP(BM$7,Data!$A$2:$A$852,1,FALSE)),0))),"H",IF(AND(BM$7&gt;=$J77,BM$7&lt;=$K77),($D77*(1-$P77)/$N77),0))),IF(AND(BM$7&gt;=$J77,BM$7&lt;=$K77),(($D77-$O77)/$N77),0))))),(((IF(Data!$C$2&gt;0,(IF(OR(BM$5=Data!$F$2,BM$5=Data!$G$2,(IF(COUNTIF(Data!$A$2:$A$939,BM$7),BM$7=(VLOOKUP(BM$7,Data!$A$2:$A$852,1,FALSE)),0))),"H",IF(AND(BM$7&gt;=$J77,BM$7&lt;=$L77),($D77*$P77/$M77),0))),IF(AND(BM$7&gt;=$J77,BM$7&lt;=$L77),(($D77*$P77)/$M77),0))))))</f>
        <v>0</v>
      </c>
      <c r="BN78" s="37">
        <f>IF(BN$7&gt;$L77,(((IF(Data!$C$2&gt;0,(IF(OR(BN$5=Data!$F$2,BN$5=Data!$G$2,(IF(COUNTIF(Data!$A$2:$A$939,BN$7),BN$7=(VLOOKUP(BN$7,Data!$A$2:$A$852,1,FALSE)),0))),"H",IF(AND(BN$7&gt;=$J77,BN$7&lt;=$K77),($D77*(1-$P77)/$N77),0))),IF(AND(BN$7&gt;=$J77,BN$7&lt;=$K77),(($D77-$O77)/$N77),0))))),(((IF(Data!$C$2&gt;0,(IF(OR(BN$5=Data!$F$2,BN$5=Data!$G$2,(IF(COUNTIF(Data!$A$2:$A$939,BN$7),BN$7=(VLOOKUP(BN$7,Data!$A$2:$A$852,1,FALSE)),0))),"H",IF(AND(BN$7&gt;=$J77,BN$7&lt;=$L77),($D77*$P77/$M77),0))),IF(AND(BN$7&gt;=$J77,BN$7&lt;=$L77),(($D77*$P77)/$M77),0))))))</f>
        <v>0</v>
      </c>
      <c r="BO78" s="37" t="str">
        <f>IF(BO$7&gt;$L77,(((IF(Data!$C$2&gt;0,(IF(OR(BO$5=Data!$F$2,BO$5=Data!$G$2,(IF(COUNTIF(Data!$A$2:$A$939,BO$7),BO$7=(VLOOKUP(BO$7,Data!$A$2:$A$852,1,FALSE)),0))),"H",IF(AND(BO$7&gt;=$J77,BO$7&lt;=$K77),($D77*(1-$P77)/$N77),0))),IF(AND(BO$7&gt;=$J77,BO$7&lt;=$K77),(($D77-$O77)/$N77),0))))),(((IF(Data!$C$2&gt;0,(IF(OR(BO$5=Data!$F$2,BO$5=Data!$G$2,(IF(COUNTIF(Data!$A$2:$A$939,BO$7),BO$7=(VLOOKUP(BO$7,Data!$A$2:$A$852,1,FALSE)),0))),"H",IF(AND(BO$7&gt;=$J77,BO$7&lt;=$L77),($D77*$P77/$M77),0))),IF(AND(BO$7&gt;=$J77,BO$7&lt;=$L77),(($D77*$P77)/$M77),0))))))</f>
        <v>H</v>
      </c>
      <c r="BP78" s="37" t="str">
        <f>IF(BP$7&gt;$L77,(((IF(Data!$C$2&gt;0,(IF(OR(BP$5=Data!$F$2,BP$5=Data!$G$2,(IF(COUNTIF(Data!$A$2:$A$939,BP$7),BP$7=(VLOOKUP(BP$7,Data!$A$2:$A$852,1,FALSE)),0))),"H",IF(AND(BP$7&gt;=$J77,BP$7&lt;=$K77),($D77*(1-$P77)/$N77),0))),IF(AND(BP$7&gt;=$J77,BP$7&lt;=$K77),(($D77-$O77)/$N77),0))))),(((IF(Data!$C$2&gt;0,(IF(OR(BP$5=Data!$F$2,BP$5=Data!$G$2,(IF(COUNTIF(Data!$A$2:$A$939,BP$7),BP$7=(VLOOKUP(BP$7,Data!$A$2:$A$852,1,FALSE)),0))),"H",IF(AND(BP$7&gt;=$J77,BP$7&lt;=$L77),($D77*$P77/$M77),0))),IF(AND(BP$7&gt;=$J77,BP$7&lt;=$L77),(($D77*$P77)/$M77),0))))))</f>
        <v>H</v>
      </c>
      <c r="BQ78" s="37">
        <f>IF(BQ$7&gt;$L77,(((IF(Data!$C$2&gt;0,(IF(OR(BQ$5=Data!$F$2,BQ$5=Data!$G$2,(IF(COUNTIF(Data!$A$2:$A$939,BQ$7),BQ$7=(VLOOKUP(BQ$7,Data!$A$2:$A$852,1,FALSE)),0))),"H",IF(AND(BQ$7&gt;=$J77,BQ$7&lt;=$K77),($D77*(1-$P77)/$N77),0))),IF(AND(BQ$7&gt;=$J77,BQ$7&lt;=$K77),(($D77-$O77)/$N77),0))))),(((IF(Data!$C$2&gt;0,(IF(OR(BQ$5=Data!$F$2,BQ$5=Data!$G$2,(IF(COUNTIF(Data!$A$2:$A$939,BQ$7),BQ$7=(VLOOKUP(BQ$7,Data!$A$2:$A$852,1,FALSE)),0))),"H",IF(AND(BQ$7&gt;=$J77,BQ$7&lt;=$L77),($D77*$P77/$M77),0))),IF(AND(BQ$7&gt;=$J77,BQ$7&lt;=$L77),(($D77*$P77)/$M77),0))))))</f>
        <v>0</v>
      </c>
      <c r="BR78" s="37">
        <f>IF(BR$7&gt;$L77,(((IF(Data!$C$2&gt;0,(IF(OR(BR$5=Data!$F$2,BR$5=Data!$G$2,(IF(COUNTIF(Data!$A$2:$A$939,BR$7),BR$7=(VLOOKUP(BR$7,Data!$A$2:$A$852,1,FALSE)),0))),"H",IF(AND(BR$7&gt;=$J77,BR$7&lt;=$K77),($D77*(1-$P77)/$N77),0))),IF(AND(BR$7&gt;=$J77,BR$7&lt;=$K77),(($D77-$O77)/$N77),0))))),(((IF(Data!$C$2&gt;0,(IF(OR(BR$5=Data!$F$2,BR$5=Data!$G$2,(IF(COUNTIF(Data!$A$2:$A$939,BR$7),BR$7=(VLOOKUP(BR$7,Data!$A$2:$A$852,1,FALSE)),0))),"H",IF(AND(BR$7&gt;=$J77,BR$7&lt;=$L77),($D77*$P77/$M77),0))),IF(AND(BR$7&gt;=$J77,BR$7&lt;=$L77),(($D77*$P77)/$M77),0))))))</f>
        <v>0</v>
      </c>
      <c r="BS78" s="37">
        <f>IF(BS$7&gt;$L77,(((IF(Data!$C$2&gt;0,(IF(OR(BS$5=Data!$F$2,BS$5=Data!$G$2,(IF(COUNTIF(Data!$A$2:$A$939,BS$7),BS$7=(VLOOKUP(BS$7,Data!$A$2:$A$852,1,FALSE)),0))),"H",IF(AND(BS$7&gt;=$J77,BS$7&lt;=$K77),($D77*(1-$P77)/$N77),0))),IF(AND(BS$7&gt;=$J77,BS$7&lt;=$K77),(($D77-$O77)/$N77),0))))),(((IF(Data!$C$2&gt;0,(IF(OR(BS$5=Data!$F$2,BS$5=Data!$G$2,(IF(COUNTIF(Data!$A$2:$A$939,BS$7),BS$7=(VLOOKUP(BS$7,Data!$A$2:$A$852,1,FALSE)),0))),"H",IF(AND(BS$7&gt;=$J77,BS$7&lt;=$L77),($D77*$P77/$M77),0))),IF(AND(BS$7&gt;=$J77,BS$7&lt;=$L77),(($D77*$P77)/$M77),0))))))</f>
        <v>0</v>
      </c>
      <c r="BT78" s="37">
        <f>IF(BT$7&gt;$L77,(((IF(Data!$C$2&gt;0,(IF(OR(BT$5=Data!$F$2,BT$5=Data!$G$2,(IF(COUNTIF(Data!$A$2:$A$939,BT$7),BT$7=(VLOOKUP(BT$7,Data!$A$2:$A$852,1,FALSE)),0))),"H",IF(AND(BT$7&gt;=$J77,BT$7&lt;=$K77),($D77*(1-$P77)/$N77),0))),IF(AND(BT$7&gt;=$J77,BT$7&lt;=$K77),(($D77-$O77)/$N77),0))))),(((IF(Data!$C$2&gt;0,(IF(OR(BT$5=Data!$F$2,BT$5=Data!$G$2,(IF(COUNTIF(Data!$A$2:$A$939,BT$7),BT$7=(VLOOKUP(BT$7,Data!$A$2:$A$852,1,FALSE)),0))),"H",IF(AND(BT$7&gt;=$J77,BT$7&lt;=$L77),($D77*$P77/$M77),0))),IF(AND(BT$7&gt;=$J77,BT$7&lt;=$L77),(($D77*$P77)/$M77),0))))))</f>
        <v>0</v>
      </c>
      <c r="BU78" s="37">
        <f>IF(BU$7&gt;$L77,(((IF(Data!$C$2&gt;0,(IF(OR(BU$5=Data!$F$2,BU$5=Data!$G$2,(IF(COUNTIF(Data!$A$2:$A$939,BU$7),BU$7=(VLOOKUP(BU$7,Data!$A$2:$A$852,1,FALSE)),0))),"H",IF(AND(BU$7&gt;=$J77,BU$7&lt;=$K77),($D77*(1-$P77)/$N77),0))),IF(AND(BU$7&gt;=$J77,BU$7&lt;=$K77),(($D77-$O77)/$N77),0))))),(((IF(Data!$C$2&gt;0,(IF(OR(BU$5=Data!$F$2,BU$5=Data!$G$2,(IF(COUNTIF(Data!$A$2:$A$939,BU$7),BU$7=(VLOOKUP(BU$7,Data!$A$2:$A$852,1,FALSE)),0))),"H",IF(AND(BU$7&gt;=$J77,BU$7&lt;=$L77),($D77*$P77/$M77),0))),IF(AND(BU$7&gt;=$J77,BU$7&lt;=$L77),(($D77*$P77)/$M77),0))))))</f>
        <v>0</v>
      </c>
      <c r="BV78" s="37" t="str">
        <f>IF(BV$7&gt;$L77,(((IF(Data!$C$2&gt;0,(IF(OR(BV$5=Data!$F$2,BV$5=Data!$G$2,(IF(COUNTIF(Data!$A$2:$A$939,BV$7),BV$7=(VLOOKUP(BV$7,Data!$A$2:$A$852,1,FALSE)),0))),"H",IF(AND(BV$7&gt;=$J77,BV$7&lt;=$K77),($D77*(1-$P77)/$N77),0))),IF(AND(BV$7&gt;=$J77,BV$7&lt;=$K77),(($D77-$O77)/$N77),0))))),(((IF(Data!$C$2&gt;0,(IF(OR(BV$5=Data!$F$2,BV$5=Data!$G$2,(IF(COUNTIF(Data!$A$2:$A$939,BV$7),BV$7=(VLOOKUP(BV$7,Data!$A$2:$A$852,1,FALSE)),0))),"H",IF(AND(BV$7&gt;=$J77,BV$7&lt;=$L77),($D77*$P77/$M77),0))),IF(AND(BV$7&gt;=$J77,BV$7&lt;=$L77),(($D77*$P77)/$M77),0))))))</f>
        <v>H</v>
      </c>
      <c r="BW78" s="37" t="str">
        <f>IF(BW$7&gt;$L77,(((IF(Data!$C$2&gt;0,(IF(OR(BW$5=Data!$F$2,BW$5=Data!$G$2,(IF(COUNTIF(Data!$A$2:$A$939,BW$7),BW$7=(VLOOKUP(BW$7,Data!$A$2:$A$852,1,FALSE)),0))),"H",IF(AND(BW$7&gt;=$J77,BW$7&lt;=$K77),($D77*(1-$P77)/$N77),0))),IF(AND(BW$7&gt;=$J77,BW$7&lt;=$K77),(($D77-$O77)/$N77),0))))),(((IF(Data!$C$2&gt;0,(IF(OR(BW$5=Data!$F$2,BW$5=Data!$G$2,(IF(COUNTIF(Data!$A$2:$A$939,BW$7),BW$7=(VLOOKUP(BW$7,Data!$A$2:$A$852,1,FALSE)),0))),"H",IF(AND(BW$7&gt;=$J77,BW$7&lt;=$L77),($D77*$P77/$M77),0))),IF(AND(BW$7&gt;=$J77,BW$7&lt;=$L77),(($D77*$P77)/$M77),0))))))</f>
        <v>H</v>
      </c>
      <c r="BX78" s="37">
        <f>IF(BX$7&gt;$L77,(((IF(Data!$C$2&gt;0,(IF(OR(BX$5=Data!$F$2,BX$5=Data!$G$2,(IF(COUNTIF(Data!$A$2:$A$939,BX$7),BX$7=(VLOOKUP(BX$7,Data!$A$2:$A$852,1,FALSE)),0))),"H",IF(AND(BX$7&gt;=$J77,BX$7&lt;=$K77),($D77*(1-$P77)/$N77),0))),IF(AND(BX$7&gt;=$J77,BX$7&lt;=$K77),(($D77-$O77)/$N77),0))))),(((IF(Data!$C$2&gt;0,(IF(OR(BX$5=Data!$F$2,BX$5=Data!$G$2,(IF(COUNTIF(Data!$A$2:$A$939,BX$7),BX$7=(VLOOKUP(BX$7,Data!$A$2:$A$852,1,FALSE)),0))),"H",IF(AND(BX$7&gt;=$J77,BX$7&lt;=$L77),($D77*$P77/$M77),0))),IF(AND(BX$7&gt;=$J77,BX$7&lt;=$L77),(($D77*$P77)/$M77),0))))))</f>
        <v>0</v>
      </c>
      <c r="BY78" s="37">
        <f>IF(BY$7&gt;$L77,(((IF(Data!$C$2&gt;0,(IF(OR(BY$5=Data!$F$2,BY$5=Data!$G$2,(IF(COUNTIF(Data!$A$2:$A$939,BY$7),BY$7=(VLOOKUP(BY$7,Data!$A$2:$A$852,1,FALSE)),0))),"H",IF(AND(BY$7&gt;=$J77,BY$7&lt;=$K77),($D77*(1-$P77)/$N77),0))),IF(AND(BY$7&gt;=$J77,BY$7&lt;=$K77),(($D77-$O77)/$N77),0))))),(((IF(Data!$C$2&gt;0,(IF(OR(BY$5=Data!$F$2,BY$5=Data!$G$2,(IF(COUNTIF(Data!$A$2:$A$939,BY$7),BY$7=(VLOOKUP(BY$7,Data!$A$2:$A$852,1,FALSE)),0))),"H",IF(AND(BY$7&gt;=$J77,BY$7&lt;=$L77),($D77*$P77/$M77),0))),IF(AND(BY$7&gt;=$J77,BY$7&lt;=$L77),(($D77*$P77)/$M77),0))))))</f>
        <v>0</v>
      </c>
      <c r="BZ78" s="37">
        <f>IF(BZ$7&gt;$L77,(((IF(Data!$C$2&gt;0,(IF(OR(BZ$5=Data!$F$2,BZ$5=Data!$G$2,(IF(COUNTIF(Data!$A$2:$A$939,BZ$7),BZ$7=(VLOOKUP(BZ$7,Data!$A$2:$A$852,1,FALSE)),0))),"H",IF(AND(BZ$7&gt;=$J77,BZ$7&lt;=$K77),($D77*(1-$P77)/$N77),0))),IF(AND(BZ$7&gt;=$J77,BZ$7&lt;=$K77),(($D77-$O77)/$N77),0))))),(((IF(Data!$C$2&gt;0,(IF(OR(BZ$5=Data!$F$2,BZ$5=Data!$G$2,(IF(COUNTIF(Data!$A$2:$A$939,BZ$7),BZ$7=(VLOOKUP(BZ$7,Data!$A$2:$A$852,1,FALSE)),0))),"H",IF(AND(BZ$7&gt;=$J77,BZ$7&lt;=$L77),($D77*$P77/$M77),0))),IF(AND(BZ$7&gt;=$J77,BZ$7&lt;=$L77),(($D77*$P77)/$M77),0))))))</f>
        <v>0</v>
      </c>
      <c r="CA78" s="37">
        <f>IF(CA$7&gt;$L77,(((IF(Data!$C$2&gt;0,(IF(OR(CA$5=Data!$F$2,CA$5=Data!$G$2,(IF(COUNTIF(Data!$A$2:$A$939,CA$7),CA$7=(VLOOKUP(CA$7,Data!$A$2:$A$852,1,FALSE)),0))),"H",IF(AND(CA$7&gt;=$J77,CA$7&lt;=$K77),($D77*(1-$P77)/$N77),0))),IF(AND(CA$7&gt;=$J77,CA$7&lt;=$K77),(($D77-$O77)/$N77),0))))),(((IF(Data!$C$2&gt;0,(IF(OR(CA$5=Data!$F$2,CA$5=Data!$G$2,(IF(COUNTIF(Data!$A$2:$A$939,CA$7),CA$7=(VLOOKUP(CA$7,Data!$A$2:$A$852,1,FALSE)),0))),"H",IF(AND(CA$7&gt;=$J77,CA$7&lt;=$L77),($D77*$P77/$M77),0))),IF(AND(CA$7&gt;=$J77,CA$7&lt;=$L77),(($D77*$P77)/$M77),0))))))</f>
        <v>0</v>
      </c>
      <c r="CB78" s="37">
        <f>IF(CB$7&gt;$L77,(((IF(Data!$C$2&gt;0,(IF(OR(CB$5=Data!$F$2,CB$5=Data!$G$2,(IF(COUNTIF(Data!$A$2:$A$939,CB$7),CB$7=(VLOOKUP(CB$7,Data!$A$2:$A$852,1,FALSE)),0))),"H",IF(AND(CB$7&gt;=$J77,CB$7&lt;=$K77),($D77*(1-$P77)/$N77),0))),IF(AND(CB$7&gt;=$J77,CB$7&lt;=$K77),(($D77-$O77)/$N77),0))))),(((IF(Data!$C$2&gt;0,(IF(OR(CB$5=Data!$F$2,CB$5=Data!$G$2,(IF(COUNTIF(Data!$A$2:$A$939,CB$7),CB$7=(VLOOKUP(CB$7,Data!$A$2:$A$852,1,FALSE)),0))),"H",IF(AND(CB$7&gt;=$J77,CB$7&lt;=$L77),($D77*$P77/$M77),0))),IF(AND(CB$7&gt;=$J77,CB$7&lt;=$L77),(($D77*$P77)/$M77),0))))))</f>
        <v>0</v>
      </c>
      <c r="CC78" s="37" t="str">
        <f>IF(CC$7&gt;$L77,(((IF(Data!$C$2&gt;0,(IF(OR(CC$5=Data!$F$2,CC$5=Data!$G$2,(IF(COUNTIF(Data!$A$2:$A$939,CC$7),CC$7=(VLOOKUP(CC$7,Data!$A$2:$A$852,1,FALSE)),0))),"H",IF(AND(CC$7&gt;=$J77,CC$7&lt;=$K77),($D77*(1-$P77)/$N77),0))),IF(AND(CC$7&gt;=$J77,CC$7&lt;=$K77),(($D77-$O77)/$N77),0))))),(((IF(Data!$C$2&gt;0,(IF(OR(CC$5=Data!$F$2,CC$5=Data!$G$2,(IF(COUNTIF(Data!$A$2:$A$939,CC$7),CC$7=(VLOOKUP(CC$7,Data!$A$2:$A$852,1,FALSE)),0))),"H",IF(AND(CC$7&gt;=$J77,CC$7&lt;=$L77),($D77*$P77/$M77),0))),IF(AND(CC$7&gt;=$J77,CC$7&lt;=$L77),(($D77*$P77)/$M77),0))))))</f>
        <v>H</v>
      </c>
      <c r="CD78" s="37" t="str">
        <f>IF(CD$7&gt;$L77,(((IF(Data!$C$2&gt;0,(IF(OR(CD$5=Data!$F$2,CD$5=Data!$G$2,(IF(COUNTIF(Data!$A$2:$A$939,CD$7),CD$7=(VLOOKUP(CD$7,Data!$A$2:$A$852,1,FALSE)),0))),"H",IF(AND(CD$7&gt;=$J77,CD$7&lt;=$K77),($D77*(1-$P77)/$N77),0))),IF(AND(CD$7&gt;=$J77,CD$7&lt;=$K77),(($D77-$O77)/$N77),0))))),(((IF(Data!$C$2&gt;0,(IF(OR(CD$5=Data!$F$2,CD$5=Data!$G$2,(IF(COUNTIF(Data!$A$2:$A$939,CD$7),CD$7=(VLOOKUP(CD$7,Data!$A$2:$A$852,1,FALSE)),0))),"H",IF(AND(CD$7&gt;=$J77,CD$7&lt;=$L77),($D77*$P77/$M77),0))),IF(AND(CD$7&gt;=$J77,CD$7&lt;=$L77),(($D77*$P77)/$M77),0))))))</f>
        <v>H</v>
      </c>
      <c r="CE78" s="37">
        <f>IF(CE$7&gt;$L77,(((IF(Data!$C$2&gt;0,(IF(OR(CE$5=Data!$F$2,CE$5=Data!$G$2,(IF(COUNTIF(Data!$A$2:$A$939,CE$7),CE$7=(VLOOKUP(CE$7,Data!$A$2:$A$852,1,FALSE)),0))),"H",IF(AND(CE$7&gt;=$J77,CE$7&lt;=$K77),($D77*(1-$P77)/$N77),0))),IF(AND(CE$7&gt;=$J77,CE$7&lt;=$K77),(($D77-$O77)/$N77),0))))),(((IF(Data!$C$2&gt;0,(IF(OR(CE$5=Data!$F$2,CE$5=Data!$G$2,(IF(COUNTIF(Data!$A$2:$A$939,CE$7),CE$7=(VLOOKUP(CE$7,Data!$A$2:$A$852,1,FALSE)),0))),"H",IF(AND(CE$7&gt;=$J77,CE$7&lt;=$L77),($D77*$P77/$M77),0))),IF(AND(CE$7&gt;=$J77,CE$7&lt;=$L77),(($D77*$P77)/$M77),0))))))</f>
        <v>0</v>
      </c>
      <c r="CF78" s="37">
        <f>IF(CF$7&gt;$L77,(((IF(Data!$C$2&gt;0,(IF(OR(CF$5=Data!$F$2,CF$5=Data!$G$2,(IF(COUNTIF(Data!$A$2:$A$939,CF$7),CF$7=(VLOOKUP(CF$7,Data!$A$2:$A$852,1,FALSE)),0))),"H",IF(AND(CF$7&gt;=$J77,CF$7&lt;=$K77),($D77*(1-$P77)/$N77),0))),IF(AND(CF$7&gt;=$J77,CF$7&lt;=$K77),(($D77-$O77)/$N77),0))))),(((IF(Data!$C$2&gt;0,(IF(OR(CF$5=Data!$F$2,CF$5=Data!$G$2,(IF(COUNTIF(Data!$A$2:$A$939,CF$7),CF$7=(VLOOKUP(CF$7,Data!$A$2:$A$852,1,FALSE)),0))),"H",IF(AND(CF$7&gt;=$J77,CF$7&lt;=$L77),($D77*$P77/$M77),0))),IF(AND(CF$7&gt;=$J77,CF$7&lt;=$L77),(($D77*$P77)/$M77),0))))))</f>
        <v>0</v>
      </c>
      <c r="CG78" s="37">
        <f>IF(CG$7&gt;$L77,(((IF(Data!$C$2&gt;0,(IF(OR(CG$5=Data!$F$2,CG$5=Data!$G$2,(IF(COUNTIF(Data!$A$2:$A$939,CG$7),CG$7=(VLOOKUP(CG$7,Data!$A$2:$A$852,1,FALSE)),0))),"H",IF(AND(CG$7&gt;=$J77,CG$7&lt;=$K77),($D77*(1-$P77)/$N77),0))),IF(AND(CG$7&gt;=$J77,CG$7&lt;=$K77),(($D77-$O77)/$N77),0))))),(((IF(Data!$C$2&gt;0,(IF(OR(CG$5=Data!$F$2,CG$5=Data!$G$2,(IF(COUNTIF(Data!$A$2:$A$939,CG$7),CG$7=(VLOOKUP(CG$7,Data!$A$2:$A$852,1,FALSE)),0))),"H",IF(AND(CG$7&gt;=$J77,CG$7&lt;=$L77),($D77*$P77/$M77),0))),IF(AND(CG$7&gt;=$J77,CG$7&lt;=$L77),(($D77*$P77)/$M77),0))))))</f>
        <v>0</v>
      </c>
      <c r="CH78" s="37">
        <f>IF(CH$7&gt;$L77,(((IF(Data!$C$2&gt;0,(IF(OR(CH$5=Data!$F$2,CH$5=Data!$G$2,(IF(COUNTIF(Data!$A$2:$A$939,CH$7),CH$7=(VLOOKUP(CH$7,Data!$A$2:$A$852,1,FALSE)),0))),"H",IF(AND(CH$7&gt;=$J77,CH$7&lt;=$K77),($D77*(1-$P77)/$N77),0))),IF(AND(CH$7&gt;=$J77,CH$7&lt;=$K77),(($D77-$O77)/$N77),0))))),(((IF(Data!$C$2&gt;0,(IF(OR(CH$5=Data!$F$2,CH$5=Data!$G$2,(IF(COUNTIF(Data!$A$2:$A$939,CH$7),CH$7=(VLOOKUP(CH$7,Data!$A$2:$A$852,1,FALSE)),0))),"H",IF(AND(CH$7&gt;=$J77,CH$7&lt;=$L77),($D77*$P77/$M77),0))),IF(AND(CH$7&gt;=$J77,CH$7&lt;=$L77),(($D77*$P77)/$M77),0))))))</f>
        <v>0</v>
      </c>
      <c r="CI78" s="37">
        <f>IF(CI$7&gt;$L77,(((IF(Data!$C$2&gt;0,(IF(OR(CI$5=Data!$F$2,CI$5=Data!$G$2,(IF(COUNTIF(Data!$A$2:$A$939,CI$7),CI$7=(VLOOKUP(CI$7,Data!$A$2:$A$852,1,FALSE)),0))),"H",IF(AND(CI$7&gt;=$J77,CI$7&lt;=$K77),($D77*(1-$P77)/$N77),0))),IF(AND(CI$7&gt;=$J77,CI$7&lt;=$K77),(($D77-$O77)/$N77),0))))),(((IF(Data!$C$2&gt;0,(IF(OR(CI$5=Data!$F$2,CI$5=Data!$G$2,(IF(COUNTIF(Data!$A$2:$A$939,CI$7),CI$7=(VLOOKUP(CI$7,Data!$A$2:$A$852,1,FALSE)),0))),"H",IF(AND(CI$7&gt;=$J77,CI$7&lt;=$L77),($D77*$P77/$M77),0))),IF(AND(CI$7&gt;=$J77,CI$7&lt;=$L77),(($D77*$P77)/$M77),0))))))</f>
        <v>0</v>
      </c>
      <c r="CJ78" s="37" t="str">
        <f>IF(CJ$7&gt;$L77,(((IF(Data!$C$2&gt;0,(IF(OR(CJ$5=Data!$F$2,CJ$5=Data!$G$2,(IF(COUNTIF(Data!$A$2:$A$939,CJ$7),CJ$7=(VLOOKUP(CJ$7,Data!$A$2:$A$852,1,FALSE)),0))),"H",IF(AND(CJ$7&gt;=$J77,CJ$7&lt;=$K77),($D77*(1-$P77)/$N77),0))),IF(AND(CJ$7&gt;=$J77,CJ$7&lt;=$K77),(($D77-$O77)/$N77),0))))),(((IF(Data!$C$2&gt;0,(IF(OR(CJ$5=Data!$F$2,CJ$5=Data!$G$2,(IF(COUNTIF(Data!$A$2:$A$939,CJ$7),CJ$7=(VLOOKUP(CJ$7,Data!$A$2:$A$852,1,FALSE)),0))),"H",IF(AND(CJ$7&gt;=$J77,CJ$7&lt;=$L77),($D77*$P77/$M77),0))),IF(AND(CJ$7&gt;=$J77,CJ$7&lt;=$L77),(($D77*$P77)/$M77),0))))))</f>
        <v>H</v>
      </c>
      <c r="CK78" s="37" t="str">
        <f>IF(CK$7&gt;$L77,(((IF(Data!$C$2&gt;0,(IF(OR(CK$5=Data!$F$2,CK$5=Data!$G$2,(IF(COUNTIF(Data!$A$2:$A$939,CK$7),CK$7=(VLOOKUP(CK$7,Data!$A$2:$A$852,1,FALSE)),0))),"H",IF(AND(CK$7&gt;=$J77,CK$7&lt;=$K77),($D77*(1-$P77)/$N77),0))),IF(AND(CK$7&gt;=$J77,CK$7&lt;=$K77),(($D77-$O77)/$N77),0))))),(((IF(Data!$C$2&gt;0,(IF(OR(CK$5=Data!$F$2,CK$5=Data!$G$2,(IF(COUNTIF(Data!$A$2:$A$939,CK$7),CK$7=(VLOOKUP(CK$7,Data!$A$2:$A$852,1,FALSE)),0))),"H",IF(AND(CK$7&gt;=$J77,CK$7&lt;=$L77),($D77*$P77/$M77),0))),IF(AND(CK$7&gt;=$J77,CK$7&lt;=$L77),(($D77*$P77)/$M77),0))))))</f>
        <v>H</v>
      </c>
      <c r="CL78" s="37">
        <f>IF(CL$7&gt;$L77,(((IF(Data!$C$2&gt;0,(IF(OR(CL$5=Data!$F$2,CL$5=Data!$G$2,(IF(COUNTIF(Data!$A$2:$A$939,CL$7),CL$7=(VLOOKUP(CL$7,Data!$A$2:$A$852,1,FALSE)),0))),"H",IF(AND(CL$7&gt;=$J77,CL$7&lt;=$K77),($D77*(1-$P77)/$N77),0))),IF(AND(CL$7&gt;=$J77,CL$7&lt;=$K77),(($D77-$O77)/$N77),0))))),(((IF(Data!$C$2&gt;0,(IF(OR(CL$5=Data!$F$2,CL$5=Data!$G$2,(IF(COUNTIF(Data!$A$2:$A$939,CL$7),CL$7=(VLOOKUP(CL$7,Data!$A$2:$A$852,1,FALSE)),0))),"H",IF(AND(CL$7&gt;=$J77,CL$7&lt;=$L77),($D77*$P77/$M77),0))),IF(AND(CL$7&gt;=$J77,CL$7&lt;=$L77),(($D77*$P77)/$M77),0))))))</f>
        <v>0</v>
      </c>
      <c r="CM78" s="37">
        <f>IF(CM$7&gt;$L77,(((IF(Data!$C$2&gt;0,(IF(OR(CM$5=Data!$F$2,CM$5=Data!$G$2,(IF(COUNTIF(Data!$A$2:$A$939,CM$7),CM$7=(VLOOKUP(CM$7,Data!$A$2:$A$852,1,FALSE)),0))),"H",IF(AND(CM$7&gt;=$J77,CM$7&lt;=$K77),($D77*(1-$P77)/$N77),0))),IF(AND(CM$7&gt;=$J77,CM$7&lt;=$K77),(($D77-$O77)/$N77),0))))),(((IF(Data!$C$2&gt;0,(IF(OR(CM$5=Data!$F$2,CM$5=Data!$G$2,(IF(COUNTIF(Data!$A$2:$A$939,CM$7),CM$7=(VLOOKUP(CM$7,Data!$A$2:$A$852,1,FALSE)),0))),"H",IF(AND(CM$7&gt;=$J77,CM$7&lt;=$L77),($D77*$P77/$M77),0))),IF(AND(CM$7&gt;=$J77,CM$7&lt;=$L77),(($D77*$P77)/$M77),0))))))</f>
        <v>0</v>
      </c>
      <c r="CN78" s="37">
        <f>IF(CN$7&gt;$L77,(((IF(Data!$C$2&gt;0,(IF(OR(CN$5=Data!$F$2,CN$5=Data!$G$2,(IF(COUNTIF(Data!$A$2:$A$939,CN$7),CN$7=(VLOOKUP(CN$7,Data!$A$2:$A$852,1,FALSE)),0))),"H",IF(AND(CN$7&gt;=$J77,CN$7&lt;=$K77),($D77*(1-$P77)/$N77),0))),IF(AND(CN$7&gt;=$J77,CN$7&lt;=$K77),(($D77-$O77)/$N77),0))))),(((IF(Data!$C$2&gt;0,(IF(OR(CN$5=Data!$F$2,CN$5=Data!$G$2,(IF(COUNTIF(Data!$A$2:$A$939,CN$7),CN$7=(VLOOKUP(CN$7,Data!$A$2:$A$852,1,FALSE)),0))),"H",IF(AND(CN$7&gt;=$J77,CN$7&lt;=$L77),($D77*$P77/$M77),0))),IF(AND(CN$7&gt;=$J77,CN$7&lt;=$L77),(($D77*$P77)/$M77),0))))))</f>
        <v>0</v>
      </c>
      <c r="CO78" s="37">
        <f>IF(CO$7&gt;$L77,(((IF(Data!$C$2&gt;0,(IF(OR(CO$5=Data!$F$2,CO$5=Data!$G$2,(IF(COUNTIF(Data!$A$2:$A$939,CO$7),CO$7=(VLOOKUP(CO$7,Data!$A$2:$A$852,1,FALSE)),0))),"H",IF(AND(CO$7&gt;=$J77,CO$7&lt;=$K77),($D77*(1-$P77)/$N77),0))),IF(AND(CO$7&gt;=$J77,CO$7&lt;=$K77),(($D77-$O77)/$N77),0))))),(((IF(Data!$C$2&gt;0,(IF(OR(CO$5=Data!$F$2,CO$5=Data!$G$2,(IF(COUNTIF(Data!$A$2:$A$939,CO$7),CO$7=(VLOOKUP(CO$7,Data!$A$2:$A$852,1,FALSE)),0))),"H",IF(AND(CO$7&gt;=$J77,CO$7&lt;=$L77),($D77*$P77/$M77),0))),IF(AND(CO$7&gt;=$J77,CO$7&lt;=$L77),(($D77*$P77)/$M77),0))))))</f>
        <v>0</v>
      </c>
      <c r="CP78" s="37">
        <f>IF(CP$7&gt;$L77,(((IF(Data!$C$2&gt;0,(IF(OR(CP$5=Data!$F$2,CP$5=Data!$G$2,(IF(COUNTIF(Data!$A$2:$A$939,CP$7),CP$7=(VLOOKUP(CP$7,Data!$A$2:$A$852,1,FALSE)),0))),"H",IF(AND(CP$7&gt;=$J77,CP$7&lt;=$K77),($D77*(1-$P77)/$N77),0))),IF(AND(CP$7&gt;=$J77,CP$7&lt;=$K77),(($D77-$O77)/$N77),0))))),(((IF(Data!$C$2&gt;0,(IF(OR(CP$5=Data!$F$2,CP$5=Data!$G$2,(IF(COUNTIF(Data!$A$2:$A$939,CP$7),CP$7=(VLOOKUP(CP$7,Data!$A$2:$A$852,1,FALSE)),0))),"H",IF(AND(CP$7&gt;=$J77,CP$7&lt;=$L77),($D77*$P77/$M77),0))),IF(AND(CP$7&gt;=$J77,CP$7&lt;=$L77),(($D77*$P77)/$M77),0))))))</f>
        <v>0</v>
      </c>
      <c r="CQ78" s="37" t="str">
        <f>IF(CQ$7&gt;$L77,(((IF(Data!$C$2&gt;0,(IF(OR(CQ$5=Data!$F$2,CQ$5=Data!$G$2,(IF(COUNTIF(Data!$A$2:$A$939,CQ$7),CQ$7=(VLOOKUP(CQ$7,Data!$A$2:$A$852,1,FALSE)),0))),"H",IF(AND(CQ$7&gt;=$J77,CQ$7&lt;=$K77),($D77*(1-$P77)/$N77),0))),IF(AND(CQ$7&gt;=$J77,CQ$7&lt;=$K77),(($D77-$O77)/$N77),0))))),(((IF(Data!$C$2&gt;0,(IF(OR(CQ$5=Data!$F$2,CQ$5=Data!$G$2,(IF(COUNTIF(Data!$A$2:$A$939,CQ$7),CQ$7=(VLOOKUP(CQ$7,Data!$A$2:$A$852,1,FALSE)),0))),"H",IF(AND(CQ$7&gt;=$J77,CQ$7&lt;=$L77),($D77*$P77/$M77),0))),IF(AND(CQ$7&gt;=$J77,CQ$7&lt;=$L77),(($D77*$P77)/$M77),0))))))</f>
        <v>H</v>
      </c>
      <c r="CR78" s="37" t="str">
        <f>IF(CR$7&gt;$L77,(((IF(Data!$C$2&gt;0,(IF(OR(CR$5=Data!$F$2,CR$5=Data!$G$2,(IF(COUNTIF(Data!$A$2:$A$939,CR$7),CR$7=(VLOOKUP(CR$7,Data!$A$2:$A$852,1,FALSE)),0))),"H",IF(AND(CR$7&gt;=$J77,CR$7&lt;=$K77),($D77*(1-$P77)/$N77),0))),IF(AND(CR$7&gt;=$J77,CR$7&lt;=$K77),(($D77-$O77)/$N77),0))))),(((IF(Data!$C$2&gt;0,(IF(OR(CR$5=Data!$F$2,CR$5=Data!$G$2,(IF(COUNTIF(Data!$A$2:$A$939,CR$7),CR$7=(VLOOKUP(CR$7,Data!$A$2:$A$852,1,FALSE)),0))),"H",IF(AND(CR$7&gt;=$J77,CR$7&lt;=$L77),($D77*$P77/$M77),0))),IF(AND(CR$7&gt;=$J77,CR$7&lt;=$L77),(($D77*$P77)/$M77),0))))))</f>
        <v>H</v>
      </c>
      <c r="CS78" s="37">
        <f>IF(CS$7&gt;$L77,(((IF(Data!$C$2&gt;0,(IF(OR(CS$5=Data!$F$2,CS$5=Data!$G$2,(IF(COUNTIF(Data!$A$2:$A$939,CS$7),CS$7=(VLOOKUP(CS$7,Data!$A$2:$A$852,1,FALSE)),0))),"H",IF(AND(CS$7&gt;=$J77,CS$7&lt;=$K77),($D77*(1-$P77)/$N77),0))),IF(AND(CS$7&gt;=$J77,CS$7&lt;=$K77),(($D77-$O77)/$N77),0))))),(((IF(Data!$C$2&gt;0,(IF(OR(CS$5=Data!$F$2,CS$5=Data!$G$2,(IF(COUNTIF(Data!$A$2:$A$939,CS$7),CS$7=(VLOOKUP(CS$7,Data!$A$2:$A$852,1,FALSE)),0))),"H",IF(AND(CS$7&gt;=$J77,CS$7&lt;=$L77),($D77*$P77/$M77),0))),IF(AND(CS$7&gt;=$J77,CS$7&lt;=$L77),(($D77*$P77)/$M77),0))))))</f>
        <v>0</v>
      </c>
      <c r="CT78" s="37">
        <f>IF(CT$7&gt;$L77,(((IF(Data!$C$2&gt;0,(IF(OR(CT$5=Data!$F$2,CT$5=Data!$G$2,(IF(COUNTIF(Data!$A$2:$A$939,CT$7),CT$7=(VLOOKUP(CT$7,Data!$A$2:$A$852,1,FALSE)),0))),"H",IF(AND(CT$7&gt;=$J77,CT$7&lt;=$K77),($D77*(1-$P77)/$N77),0))),IF(AND(CT$7&gt;=$J77,CT$7&lt;=$K77),(($D77-$O77)/$N77),0))))),(((IF(Data!$C$2&gt;0,(IF(OR(CT$5=Data!$F$2,CT$5=Data!$G$2,(IF(COUNTIF(Data!$A$2:$A$939,CT$7),CT$7=(VLOOKUP(CT$7,Data!$A$2:$A$852,1,FALSE)),0))),"H",IF(AND(CT$7&gt;=$J77,CT$7&lt;=$L77),($D77*$P77/$M77),0))),IF(AND(CT$7&gt;=$J77,CT$7&lt;=$L77),(($D77*$P77)/$M77),0))))))</f>
        <v>0</v>
      </c>
      <c r="CU78" s="37">
        <f>IF(CU$7&gt;$L77,(((IF(Data!$C$2&gt;0,(IF(OR(CU$5=Data!$F$2,CU$5=Data!$G$2,(IF(COUNTIF(Data!$A$2:$A$939,CU$7),CU$7=(VLOOKUP(CU$7,Data!$A$2:$A$852,1,FALSE)),0))),"H",IF(AND(CU$7&gt;=$J77,CU$7&lt;=$K77),($D77*(1-$P77)/$N77),0))),IF(AND(CU$7&gt;=$J77,CU$7&lt;=$K77),(($D77-$O77)/$N77),0))))),(((IF(Data!$C$2&gt;0,(IF(OR(CU$5=Data!$F$2,CU$5=Data!$G$2,(IF(COUNTIF(Data!$A$2:$A$939,CU$7),CU$7=(VLOOKUP(CU$7,Data!$A$2:$A$852,1,FALSE)),0))),"H",IF(AND(CU$7&gt;=$J77,CU$7&lt;=$L77),($D77*$P77/$M77),0))),IF(AND(CU$7&gt;=$J77,CU$7&lt;=$L77),(($D77*$P77)/$M77),0))))))</f>
        <v>0</v>
      </c>
      <c r="CV78" s="37">
        <f>IF(CV$7&gt;$L77,(((IF(Data!$C$2&gt;0,(IF(OR(CV$5=Data!$F$2,CV$5=Data!$G$2,(IF(COUNTIF(Data!$A$2:$A$939,CV$7),CV$7=(VLOOKUP(CV$7,Data!$A$2:$A$852,1,FALSE)),0))),"H",IF(AND(CV$7&gt;=$J77,CV$7&lt;=$K77),($D77*(1-$P77)/$N77),0))),IF(AND(CV$7&gt;=$J77,CV$7&lt;=$K77),(($D77-$O77)/$N77),0))))),(((IF(Data!$C$2&gt;0,(IF(OR(CV$5=Data!$F$2,CV$5=Data!$G$2,(IF(COUNTIF(Data!$A$2:$A$939,CV$7),CV$7=(VLOOKUP(CV$7,Data!$A$2:$A$852,1,FALSE)),0))),"H",IF(AND(CV$7&gt;=$J77,CV$7&lt;=$L77),($D77*$P77/$M77),0))),IF(AND(CV$7&gt;=$J77,CV$7&lt;=$L77),(($D77*$P77)/$M77),0))))))</f>
        <v>0</v>
      </c>
      <c r="CW78" s="37">
        <f>IF(CW$7&gt;$L77,(((IF(Data!$C$2&gt;0,(IF(OR(CW$5=Data!$F$2,CW$5=Data!$G$2,(IF(COUNTIF(Data!$A$2:$A$939,CW$7),CW$7=(VLOOKUP(CW$7,Data!$A$2:$A$852,1,FALSE)),0))),"H",IF(AND(CW$7&gt;=$J77,CW$7&lt;=$K77),($D77*(1-$P77)/$N77),0))),IF(AND(CW$7&gt;=$J77,CW$7&lt;=$K77),(($D77-$O77)/$N77),0))))),(((IF(Data!$C$2&gt;0,(IF(OR(CW$5=Data!$F$2,CW$5=Data!$G$2,(IF(COUNTIF(Data!$A$2:$A$939,CW$7),CW$7=(VLOOKUP(CW$7,Data!$A$2:$A$852,1,FALSE)),0))),"H",IF(AND(CW$7&gt;=$J77,CW$7&lt;=$L77),($D77*$P77/$M77),0))),IF(AND(CW$7&gt;=$J77,CW$7&lt;=$L77),(($D77*$P77)/$M77),0))))))</f>
        <v>0</v>
      </c>
      <c r="CX78" s="37" t="str">
        <f>IF(CX$7&gt;$L77,(((IF(Data!$C$2&gt;0,(IF(OR(CX$5=Data!$F$2,CX$5=Data!$G$2,(IF(COUNTIF(Data!$A$2:$A$939,CX$7),CX$7=(VLOOKUP(CX$7,Data!$A$2:$A$852,1,FALSE)),0))),"H",IF(AND(CX$7&gt;=$J77,CX$7&lt;=$K77),($D77*(1-$P77)/$N77),0))),IF(AND(CX$7&gt;=$J77,CX$7&lt;=$K77),(($D77-$O77)/$N77),0))))),(((IF(Data!$C$2&gt;0,(IF(OR(CX$5=Data!$F$2,CX$5=Data!$G$2,(IF(COUNTIF(Data!$A$2:$A$939,CX$7),CX$7=(VLOOKUP(CX$7,Data!$A$2:$A$852,1,FALSE)),0))),"H",IF(AND(CX$7&gt;=$J77,CX$7&lt;=$L77),($D77*$P77/$M77),0))),IF(AND(CX$7&gt;=$J77,CX$7&lt;=$L77),(($D77*$P77)/$M77),0))))))</f>
        <v>H</v>
      </c>
      <c r="CY78" s="37" t="str">
        <f>IF(CY$7&gt;$L77,(((IF(Data!$C$2&gt;0,(IF(OR(CY$5=Data!$F$2,CY$5=Data!$G$2,(IF(COUNTIF(Data!$A$2:$A$939,CY$7),CY$7=(VLOOKUP(CY$7,Data!$A$2:$A$852,1,FALSE)),0))),"H",IF(AND(CY$7&gt;=$J77,CY$7&lt;=$K77),($D77*(1-$P77)/$N77),0))),IF(AND(CY$7&gt;=$J77,CY$7&lt;=$K77),(($D77-$O77)/$N77),0))))),(((IF(Data!$C$2&gt;0,(IF(OR(CY$5=Data!$F$2,CY$5=Data!$G$2,(IF(COUNTIF(Data!$A$2:$A$939,CY$7),CY$7=(VLOOKUP(CY$7,Data!$A$2:$A$852,1,FALSE)),0))),"H",IF(AND(CY$7&gt;=$J77,CY$7&lt;=$L77),($D77*$P77/$M77),0))),IF(AND(CY$7&gt;=$J77,CY$7&lt;=$L77),(($D77*$P77)/$M77),0))))))</f>
        <v>H</v>
      </c>
      <c r="CZ78" s="37">
        <f>IF(CZ$7&gt;$L77,(((IF(Data!$C$2&gt;0,(IF(OR(CZ$5=Data!$F$2,CZ$5=Data!$G$2,(IF(COUNTIF(Data!$A$2:$A$939,CZ$7),CZ$7=(VLOOKUP(CZ$7,Data!$A$2:$A$852,1,FALSE)),0))),"H",IF(AND(CZ$7&gt;=$J77,CZ$7&lt;=$K77),($D77*(1-$P77)/$N77),0))),IF(AND(CZ$7&gt;=$J77,CZ$7&lt;=$K77),(($D77-$O77)/$N77),0))))),(((IF(Data!$C$2&gt;0,(IF(OR(CZ$5=Data!$F$2,CZ$5=Data!$G$2,(IF(COUNTIF(Data!$A$2:$A$939,CZ$7),CZ$7=(VLOOKUP(CZ$7,Data!$A$2:$A$852,1,FALSE)),0))),"H",IF(AND(CZ$7&gt;=$J77,CZ$7&lt;=$L77),($D77*$P77/$M77),0))),IF(AND(CZ$7&gt;=$J77,CZ$7&lt;=$L77),(($D77*$P77)/$M77),0))))))</f>
        <v>0</v>
      </c>
      <c r="DA78" s="37">
        <f>IF(DA$7&gt;$L77,(((IF(Data!$C$2&gt;0,(IF(OR(DA$5=Data!$F$2,DA$5=Data!$G$2,(IF(COUNTIF(Data!$A$2:$A$939,DA$7),DA$7=(VLOOKUP(DA$7,Data!$A$2:$A$852,1,FALSE)),0))),"H",IF(AND(DA$7&gt;=$J77,DA$7&lt;=$K77),($D77*(1-$P77)/$N77),0))),IF(AND(DA$7&gt;=$J77,DA$7&lt;=$K77),(($D77-$O77)/$N77),0))))),(((IF(Data!$C$2&gt;0,(IF(OR(DA$5=Data!$F$2,DA$5=Data!$G$2,(IF(COUNTIF(Data!$A$2:$A$939,DA$7),DA$7=(VLOOKUP(DA$7,Data!$A$2:$A$852,1,FALSE)),0))),"H",IF(AND(DA$7&gt;=$J77,DA$7&lt;=$L77),($D77*$P77/$M77),0))),IF(AND(DA$7&gt;=$J77,DA$7&lt;=$L77),(($D77*$P77)/$M77),0))))))</f>
        <v>0</v>
      </c>
      <c r="DB78" s="37">
        <f>IF(DB$7&gt;$L77,(((IF(Data!$C$2&gt;0,(IF(OR(DB$5=Data!$F$2,DB$5=Data!$G$2,(IF(COUNTIF(Data!$A$2:$A$939,DB$7),DB$7=(VLOOKUP(DB$7,Data!$A$2:$A$852,1,FALSE)),0))),"H",IF(AND(DB$7&gt;=$J77,DB$7&lt;=$K77),($D77*(1-$P77)/$N77),0))),IF(AND(DB$7&gt;=$J77,DB$7&lt;=$K77),(($D77-$O77)/$N77),0))))),(((IF(Data!$C$2&gt;0,(IF(OR(DB$5=Data!$F$2,DB$5=Data!$G$2,(IF(COUNTIF(Data!$A$2:$A$939,DB$7),DB$7=(VLOOKUP(DB$7,Data!$A$2:$A$852,1,FALSE)),0))),"H",IF(AND(DB$7&gt;=$J77,DB$7&lt;=$L77),($D77*$P77/$M77),0))),IF(AND(DB$7&gt;=$J77,DB$7&lt;=$L77),(($D77*$P77)/$M77),0))))))</f>
        <v>0</v>
      </c>
      <c r="DC78" s="37">
        <f>IF(DC$7&gt;$L77,(((IF(Data!$C$2&gt;0,(IF(OR(DC$5=Data!$F$2,DC$5=Data!$G$2,(IF(COUNTIF(Data!$A$2:$A$939,DC$7),DC$7=(VLOOKUP(DC$7,Data!$A$2:$A$852,1,FALSE)),0))),"H",IF(AND(DC$7&gt;=$J77,DC$7&lt;=$K77),($D77*(1-$P77)/$N77),0))),IF(AND(DC$7&gt;=$J77,DC$7&lt;=$K77),(($D77-$O77)/$N77),0))))),(((IF(Data!$C$2&gt;0,(IF(OR(DC$5=Data!$F$2,DC$5=Data!$G$2,(IF(COUNTIF(Data!$A$2:$A$939,DC$7),DC$7=(VLOOKUP(DC$7,Data!$A$2:$A$852,1,FALSE)),0))),"H",IF(AND(DC$7&gt;=$J77,DC$7&lt;=$L77),($D77*$P77/$M77),0))),IF(AND(DC$7&gt;=$J77,DC$7&lt;=$L77),(($D77*$P77)/$M77),0))))))</f>
        <v>0</v>
      </c>
      <c r="DD78" s="37">
        <f>IF(DD$7&gt;$L77,(((IF(Data!$C$2&gt;0,(IF(OR(DD$5=Data!$F$2,DD$5=Data!$G$2,(IF(COUNTIF(Data!$A$2:$A$939,DD$7),DD$7=(VLOOKUP(DD$7,Data!$A$2:$A$852,1,FALSE)),0))),"H",IF(AND(DD$7&gt;=$J77,DD$7&lt;=$K77),($D77*(1-$P77)/$N77),0))),IF(AND(DD$7&gt;=$J77,DD$7&lt;=$K77),(($D77-$O77)/$N77),0))))),(((IF(Data!$C$2&gt;0,(IF(OR(DD$5=Data!$F$2,DD$5=Data!$G$2,(IF(COUNTIF(Data!$A$2:$A$939,DD$7),DD$7=(VLOOKUP(DD$7,Data!$A$2:$A$852,1,FALSE)),0))),"H",IF(AND(DD$7&gt;=$J77,DD$7&lt;=$L77),($D77*$P77/$M77),0))),IF(AND(DD$7&gt;=$J77,DD$7&lt;=$L77),(($D77*$P77)/$M77),0))))))</f>
        <v>0</v>
      </c>
      <c r="DE78" s="37" t="str">
        <f>IF(DE$7&gt;$L77,(((IF(Data!$C$2&gt;0,(IF(OR(DE$5=Data!$F$2,DE$5=Data!$G$2,(IF(COUNTIF(Data!$A$2:$A$939,DE$7),DE$7=(VLOOKUP(DE$7,Data!$A$2:$A$852,1,FALSE)),0))),"H",IF(AND(DE$7&gt;=$J77,DE$7&lt;=$K77),($D77*(1-$P77)/$N77),0))),IF(AND(DE$7&gt;=$J77,DE$7&lt;=$K77),(($D77-$O77)/$N77),0))))),(((IF(Data!$C$2&gt;0,(IF(OR(DE$5=Data!$F$2,DE$5=Data!$G$2,(IF(COUNTIF(Data!$A$2:$A$939,DE$7),DE$7=(VLOOKUP(DE$7,Data!$A$2:$A$852,1,FALSE)),0))),"H",IF(AND(DE$7&gt;=$J77,DE$7&lt;=$L77),($D77*$P77/$M77),0))),IF(AND(DE$7&gt;=$J77,DE$7&lt;=$L77),(($D77*$P77)/$M77),0))))))</f>
        <v>H</v>
      </c>
      <c r="DF78" s="37" t="str">
        <f>IF(DF$7&gt;$L77,(((IF(Data!$C$2&gt;0,(IF(OR(DF$5=Data!$F$2,DF$5=Data!$G$2,(IF(COUNTIF(Data!$A$2:$A$939,DF$7),DF$7=(VLOOKUP(DF$7,Data!$A$2:$A$852,1,FALSE)),0))),"H",IF(AND(DF$7&gt;=$J77,DF$7&lt;=$K77),($D77*(1-$P77)/$N77),0))),IF(AND(DF$7&gt;=$J77,DF$7&lt;=$K77),(($D77-$O77)/$N77),0))))),(((IF(Data!$C$2&gt;0,(IF(OR(DF$5=Data!$F$2,DF$5=Data!$G$2,(IF(COUNTIF(Data!$A$2:$A$939,DF$7),DF$7=(VLOOKUP(DF$7,Data!$A$2:$A$852,1,FALSE)),0))),"H",IF(AND(DF$7&gt;=$J77,DF$7&lt;=$L77),($D77*$P77/$M77),0))),IF(AND(DF$7&gt;=$J77,DF$7&lt;=$L77),(($D77*$P77)/$M77),0))))))</f>
        <v>H</v>
      </c>
      <c r="DG78" s="37">
        <f>IF(DG$7&gt;$L77,(((IF(Data!$C$2&gt;0,(IF(OR(DG$5=Data!$F$2,DG$5=Data!$G$2,(IF(COUNTIF(Data!$A$2:$A$939,DG$7),DG$7=(VLOOKUP(DG$7,Data!$A$2:$A$852,1,FALSE)),0))),"H",IF(AND(DG$7&gt;=$J77,DG$7&lt;=$K77),($D77*(1-$P77)/$N77),0))),IF(AND(DG$7&gt;=$J77,DG$7&lt;=$K77),(($D77-$O77)/$N77),0))))),(((IF(Data!$C$2&gt;0,(IF(OR(DG$5=Data!$F$2,DG$5=Data!$G$2,(IF(COUNTIF(Data!$A$2:$A$939,DG$7),DG$7=(VLOOKUP(DG$7,Data!$A$2:$A$852,1,FALSE)),0))),"H",IF(AND(DG$7&gt;=$J77,DG$7&lt;=$L77),($D77*$P77/$M77),0))),IF(AND(DG$7&gt;=$J77,DG$7&lt;=$L77),(($D77*$P77)/$M77),0))))))</f>
        <v>0</v>
      </c>
      <c r="DH78" s="37">
        <f>IF(DH$7&gt;$L77,(((IF(Data!$C$2&gt;0,(IF(OR(DH$5=Data!$F$2,DH$5=Data!$G$2,(IF(COUNTIF(Data!$A$2:$A$939,DH$7),DH$7=(VLOOKUP(DH$7,Data!$A$2:$A$852,1,FALSE)),0))),"H",IF(AND(DH$7&gt;=$J77,DH$7&lt;=$K77),($D77*(1-$P77)/$N77),0))),IF(AND(DH$7&gt;=$J77,DH$7&lt;=$K77),(($D77-$O77)/$N77),0))))),(((IF(Data!$C$2&gt;0,(IF(OR(DH$5=Data!$F$2,DH$5=Data!$G$2,(IF(COUNTIF(Data!$A$2:$A$939,DH$7),DH$7=(VLOOKUP(DH$7,Data!$A$2:$A$852,1,FALSE)),0))),"H",IF(AND(DH$7&gt;=$J77,DH$7&lt;=$L77),($D77*$P77/$M77),0))),IF(AND(DH$7&gt;=$J77,DH$7&lt;=$L77),(($D77*$P77)/$M77),0))))))</f>
        <v>0</v>
      </c>
      <c r="DI78" s="37">
        <f>IF(DI$7&gt;$L77,(((IF(Data!$C$2&gt;0,(IF(OR(DI$5=Data!$F$2,DI$5=Data!$G$2,(IF(COUNTIF(Data!$A$2:$A$939,DI$7),DI$7=(VLOOKUP(DI$7,Data!$A$2:$A$852,1,FALSE)),0))),"H",IF(AND(DI$7&gt;=$J77,DI$7&lt;=$K77),($D77*(1-$P77)/$N77),0))),IF(AND(DI$7&gt;=$J77,DI$7&lt;=$K77),(($D77-$O77)/$N77),0))))),(((IF(Data!$C$2&gt;0,(IF(OR(DI$5=Data!$F$2,DI$5=Data!$G$2,(IF(COUNTIF(Data!$A$2:$A$939,DI$7),DI$7=(VLOOKUP(DI$7,Data!$A$2:$A$852,1,FALSE)),0))),"H",IF(AND(DI$7&gt;=$J77,DI$7&lt;=$L77),($D77*$P77/$M77),0))),IF(AND(DI$7&gt;=$J77,DI$7&lt;=$L77),(($D77*$P77)/$M77),0))))))</f>
        <v>0</v>
      </c>
      <c r="DJ78" s="37">
        <f>IF(DJ$7&gt;$L77,(((IF(Data!$C$2&gt;0,(IF(OR(DJ$5=Data!$F$2,DJ$5=Data!$G$2,(IF(COUNTIF(Data!$A$2:$A$939,DJ$7),DJ$7=(VLOOKUP(DJ$7,Data!$A$2:$A$852,1,FALSE)),0))),"H",IF(AND(DJ$7&gt;=$J77,DJ$7&lt;=$K77),($D77*(1-$P77)/$N77),0))),IF(AND(DJ$7&gt;=$J77,DJ$7&lt;=$K77),(($D77-$O77)/$N77),0))))),(((IF(Data!$C$2&gt;0,(IF(OR(DJ$5=Data!$F$2,DJ$5=Data!$G$2,(IF(COUNTIF(Data!$A$2:$A$939,DJ$7),DJ$7=(VLOOKUP(DJ$7,Data!$A$2:$A$852,1,FALSE)),0))),"H",IF(AND(DJ$7&gt;=$J77,DJ$7&lt;=$L77),($D77*$P77/$M77),0))),IF(AND(DJ$7&gt;=$J77,DJ$7&lt;=$L77),(($D77*$P77)/$M77),0))))))</f>
        <v>0</v>
      </c>
      <c r="DK78" s="37">
        <f>IF(DK$7&gt;$L77,(((IF(Data!$C$2&gt;0,(IF(OR(DK$5=Data!$F$2,DK$5=Data!$G$2,(IF(COUNTIF(Data!$A$2:$A$939,DK$7),DK$7=(VLOOKUP(DK$7,Data!$A$2:$A$852,1,FALSE)),0))),"H",IF(AND(DK$7&gt;=$J77,DK$7&lt;=$K77),($D77*(1-$P77)/$N77),0))),IF(AND(DK$7&gt;=$J77,DK$7&lt;=$K77),(($D77-$O77)/$N77),0))))),(((IF(Data!$C$2&gt;0,(IF(OR(DK$5=Data!$F$2,DK$5=Data!$G$2,(IF(COUNTIF(Data!$A$2:$A$939,DK$7),DK$7=(VLOOKUP(DK$7,Data!$A$2:$A$852,1,FALSE)),0))),"H",IF(AND(DK$7&gt;=$J77,DK$7&lt;=$L77),($D77*$P77/$M77),0))),IF(AND(DK$7&gt;=$J77,DK$7&lt;=$L77),(($D77*$P77)/$M77),0))))))</f>
        <v>0</v>
      </c>
      <c r="DL78" s="37" t="str">
        <f>IF(DL$7&gt;$L77,(((IF(Data!$C$2&gt;0,(IF(OR(DL$5=Data!$F$2,DL$5=Data!$G$2,(IF(COUNTIF(Data!$A$2:$A$939,DL$7),DL$7=(VLOOKUP(DL$7,Data!$A$2:$A$852,1,FALSE)),0))),"H",IF(AND(DL$7&gt;=$J77,DL$7&lt;=$K77),($D77*(1-$P77)/$N77),0))),IF(AND(DL$7&gt;=$J77,DL$7&lt;=$K77),(($D77-$O77)/$N77),0))))),(((IF(Data!$C$2&gt;0,(IF(OR(DL$5=Data!$F$2,DL$5=Data!$G$2,(IF(COUNTIF(Data!$A$2:$A$939,DL$7),DL$7=(VLOOKUP(DL$7,Data!$A$2:$A$852,1,FALSE)),0))),"H",IF(AND(DL$7&gt;=$J77,DL$7&lt;=$L77),($D77*$P77/$M77),0))),IF(AND(DL$7&gt;=$J77,DL$7&lt;=$L77),(($D77*$P77)/$M77),0))))))</f>
        <v>H</v>
      </c>
      <c r="DM78" s="37" t="str">
        <f>IF(DM$7&gt;$L77,(((IF(Data!$C$2&gt;0,(IF(OR(DM$5=Data!$F$2,DM$5=Data!$G$2,(IF(COUNTIF(Data!$A$2:$A$939,DM$7),DM$7=(VLOOKUP(DM$7,Data!$A$2:$A$852,1,FALSE)),0))),"H",IF(AND(DM$7&gt;=$J77,DM$7&lt;=$K77),($D77*(1-$P77)/$N77),0))),IF(AND(DM$7&gt;=$J77,DM$7&lt;=$K77),(($D77-$O77)/$N77),0))))),(((IF(Data!$C$2&gt;0,(IF(OR(DM$5=Data!$F$2,DM$5=Data!$G$2,(IF(COUNTIF(Data!$A$2:$A$939,DM$7),DM$7=(VLOOKUP(DM$7,Data!$A$2:$A$852,1,FALSE)),0))),"H",IF(AND(DM$7&gt;=$J77,DM$7&lt;=$L77),($D77*$P77/$M77),0))),IF(AND(DM$7&gt;=$J77,DM$7&lt;=$L77),(($D77*$P77)/$M77),0))))))</f>
        <v>H</v>
      </c>
      <c r="DN78" s="37">
        <f>IF(DN$7&gt;$L77,(((IF(Data!$C$2&gt;0,(IF(OR(DN$5=Data!$F$2,DN$5=Data!$G$2,(IF(COUNTIF(Data!$A$2:$A$939,DN$7),DN$7=(VLOOKUP(DN$7,Data!$A$2:$A$852,1,FALSE)),0))),"H",IF(AND(DN$7&gt;=$J77,DN$7&lt;=$K77),($D77*(1-$P77)/$N77),0))),IF(AND(DN$7&gt;=$J77,DN$7&lt;=$K77),(($D77-$O77)/$N77),0))))),(((IF(Data!$C$2&gt;0,(IF(OR(DN$5=Data!$F$2,DN$5=Data!$G$2,(IF(COUNTIF(Data!$A$2:$A$939,DN$7),DN$7=(VLOOKUP(DN$7,Data!$A$2:$A$852,1,FALSE)),0))),"H",IF(AND(DN$7&gt;=$J77,DN$7&lt;=$L77),($D77*$P77/$M77),0))),IF(AND(DN$7&gt;=$J77,DN$7&lt;=$L77),(($D77*$P77)/$M77),0))))))</f>
        <v>0</v>
      </c>
      <c r="DO78" s="37">
        <f>IF(DO$7&gt;$L77,(((IF(Data!$C$2&gt;0,(IF(OR(DO$5=Data!$F$2,DO$5=Data!$G$2,(IF(COUNTIF(Data!$A$2:$A$939,DO$7),DO$7=(VLOOKUP(DO$7,Data!$A$2:$A$852,1,FALSE)),0))),"H",IF(AND(DO$7&gt;=$J77,DO$7&lt;=$K77),($D77*(1-$P77)/$N77),0))),IF(AND(DO$7&gt;=$J77,DO$7&lt;=$K77),(($D77-$O77)/$N77),0))))),(((IF(Data!$C$2&gt;0,(IF(OR(DO$5=Data!$F$2,DO$5=Data!$G$2,(IF(COUNTIF(Data!$A$2:$A$939,DO$7),DO$7=(VLOOKUP(DO$7,Data!$A$2:$A$852,1,FALSE)),0))),"H",IF(AND(DO$7&gt;=$J77,DO$7&lt;=$L77),($D77*$P77/$M77),0))),IF(AND(DO$7&gt;=$J77,DO$7&lt;=$L77),(($D77*$P77)/$M77),0))))))</f>
        <v>0</v>
      </c>
      <c r="DP78" s="37">
        <f>IF(DP$7&gt;$L77,(((IF(Data!$C$2&gt;0,(IF(OR(DP$5=Data!$F$2,DP$5=Data!$G$2,(IF(COUNTIF(Data!$A$2:$A$939,DP$7),DP$7=(VLOOKUP(DP$7,Data!$A$2:$A$852,1,FALSE)),0))),"H",IF(AND(DP$7&gt;=$J77,DP$7&lt;=$K77),($D77*(1-$P77)/$N77),0))),IF(AND(DP$7&gt;=$J77,DP$7&lt;=$K77),(($D77-$O77)/$N77),0))))),(((IF(Data!$C$2&gt;0,(IF(OR(DP$5=Data!$F$2,DP$5=Data!$G$2,(IF(COUNTIF(Data!$A$2:$A$939,DP$7),DP$7=(VLOOKUP(DP$7,Data!$A$2:$A$852,1,FALSE)),0))),"H",IF(AND(DP$7&gt;=$J77,DP$7&lt;=$L77),($D77*$P77/$M77),0))),IF(AND(DP$7&gt;=$J77,DP$7&lt;=$L77),(($D77*$P77)/$M77),0))))))</f>
        <v>0</v>
      </c>
      <c r="DQ78" s="37">
        <f>IF(DQ$7&gt;$L77,(((IF(Data!$C$2&gt;0,(IF(OR(DQ$5=Data!$F$2,DQ$5=Data!$G$2,(IF(COUNTIF(Data!$A$2:$A$939,DQ$7),DQ$7=(VLOOKUP(DQ$7,Data!$A$2:$A$852,1,FALSE)),0))),"H",IF(AND(DQ$7&gt;=$J77,DQ$7&lt;=$K77),($D77*(1-$P77)/$N77),0))),IF(AND(DQ$7&gt;=$J77,DQ$7&lt;=$K77),(($D77-$O77)/$N77),0))))),(((IF(Data!$C$2&gt;0,(IF(OR(DQ$5=Data!$F$2,DQ$5=Data!$G$2,(IF(COUNTIF(Data!$A$2:$A$939,DQ$7),DQ$7=(VLOOKUP(DQ$7,Data!$A$2:$A$852,1,FALSE)),0))),"H",IF(AND(DQ$7&gt;=$J77,DQ$7&lt;=$L77),($D77*$P77/$M77),0))),IF(AND(DQ$7&gt;=$J77,DQ$7&lt;=$L77),(($D77*$P77)/$M77),0))))))</f>
        <v>0</v>
      </c>
      <c r="DR78" s="37">
        <f>IF(DR$7&gt;$L77,(((IF(Data!$C$2&gt;0,(IF(OR(DR$5=Data!$F$2,DR$5=Data!$G$2,(IF(COUNTIF(Data!$A$2:$A$939,DR$7),DR$7=(VLOOKUP(DR$7,Data!$A$2:$A$852,1,FALSE)),0))),"H",IF(AND(DR$7&gt;=$J77,DR$7&lt;=$K77),($D77*(1-$P77)/$N77),0))),IF(AND(DR$7&gt;=$J77,DR$7&lt;=$K77),(($D77-$O77)/$N77),0))))),(((IF(Data!$C$2&gt;0,(IF(OR(DR$5=Data!$F$2,DR$5=Data!$G$2,(IF(COUNTIF(Data!$A$2:$A$939,DR$7),DR$7=(VLOOKUP(DR$7,Data!$A$2:$A$852,1,FALSE)),0))),"H",IF(AND(DR$7&gt;=$J77,DR$7&lt;=$L77),($D77*$P77/$M77),0))),IF(AND(DR$7&gt;=$J77,DR$7&lt;=$L77),(($D77*$P77)/$M77),0))))))</f>
        <v>0</v>
      </c>
      <c r="DS78" s="37" t="str">
        <f>IF(DS$7&gt;$L77,(((IF(Data!$C$2&gt;0,(IF(OR(DS$5=Data!$F$2,DS$5=Data!$G$2,(IF(COUNTIF(Data!$A$2:$A$939,DS$7),DS$7=(VLOOKUP(DS$7,Data!$A$2:$A$852,1,FALSE)),0))),"H",IF(AND(DS$7&gt;=$J77,DS$7&lt;=$K77),($D77*(1-$P77)/$N77),0))),IF(AND(DS$7&gt;=$J77,DS$7&lt;=$K77),(($D77-$O77)/$N77),0))))),(((IF(Data!$C$2&gt;0,(IF(OR(DS$5=Data!$F$2,DS$5=Data!$G$2,(IF(COUNTIF(Data!$A$2:$A$939,DS$7),DS$7=(VLOOKUP(DS$7,Data!$A$2:$A$852,1,FALSE)),0))),"H",IF(AND(DS$7&gt;=$J77,DS$7&lt;=$L77),($D77*$P77/$M77),0))),IF(AND(DS$7&gt;=$J77,DS$7&lt;=$L77),(($D77*$P77)/$M77),0))))))</f>
        <v>H</v>
      </c>
      <c r="DT78" s="37" t="str">
        <f>IF(DT$7&gt;$L77,(((IF(Data!$C$2&gt;0,(IF(OR(DT$5=Data!$F$2,DT$5=Data!$G$2,(IF(COUNTIF(Data!$A$2:$A$939,DT$7),DT$7=(VLOOKUP(DT$7,Data!$A$2:$A$852,1,FALSE)),0))),"H",IF(AND(DT$7&gt;=$J77,DT$7&lt;=$K77),($D77*(1-$P77)/$N77),0))),IF(AND(DT$7&gt;=$J77,DT$7&lt;=$K77),(($D77-$O77)/$N77),0))))),(((IF(Data!$C$2&gt;0,(IF(OR(DT$5=Data!$F$2,DT$5=Data!$G$2,(IF(COUNTIF(Data!$A$2:$A$939,DT$7),DT$7=(VLOOKUP(DT$7,Data!$A$2:$A$852,1,FALSE)),0))),"H",IF(AND(DT$7&gt;=$J77,DT$7&lt;=$L77),($D77*$P77/$M77),0))),IF(AND(DT$7&gt;=$J77,DT$7&lt;=$L77),(($D77*$P77)/$M77),0))))))</f>
        <v>H</v>
      </c>
      <c r="DU78" s="37">
        <f>IF(DU$7&gt;$L77,(((IF(Data!$C$2&gt;0,(IF(OR(DU$5=Data!$F$2,DU$5=Data!$G$2,(IF(COUNTIF(Data!$A$2:$A$939,DU$7),DU$7=(VLOOKUP(DU$7,Data!$A$2:$A$852,1,FALSE)),0))),"H",IF(AND(DU$7&gt;=$J77,DU$7&lt;=$K77),($D77*(1-$P77)/$N77),0))),IF(AND(DU$7&gt;=$J77,DU$7&lt;=$K77),(($D77-$O77)/$N77),0))))),(((IF(Data!$C$2&gt;0,(IF(OR(DU$5=Data!$F$2,DU$5=Data!$G$2,(IF(COUNTIF(Data!$A$2:$A$939,DU$7),DU$7=(VLOOKUP(DU$7,Data!$A$2:$A$852,1,FALSE)),0))),"H",IF(AND(DU$7&gt;=$J77,DU$7&lt;=$L77),($D77*$P77/$M77),0))),IF(AND(DU$7&gt;=$J77,DU$7&lt;=$L77),(($D77*$P77)/$M77),0))))))</f>
        <v>0</v>
      </c>
      <c r="DV78" s="37">
        <f>IF(DV$7&gt;$L77,(((IF(Data!$C$2&gt;0,(IF(OR(DV$5=Data!$F$2,DV$5=Data!$G$2,(IF(COUNTIF(Data!$A$2:$A$939,DV$7),DV$7=(VLOOKUP(DV$7,Data!$A$2:$A$852,1,FALSE)),0))),"H",IF(AND(DV$7&gt;=$J77,DV$7&lt;=$K77),($D77*(1-$P77)/$N77),0))),IF(AND(DV$7&gt;=$J77,DV$7&lt;=$K77),(($D77-$O77)/$N77),0))))),(((IF(Data!$C$2&gt;0,(IF(OR(DV$5=Data!$F$2,DV$5=Data!$G$2,(IF(COUNTIF(Data!$A$2:$A$939,DV$7),DV$7=(VLOOKUP(DV$7,Data!$A$2:$A$852,1,FALSE)),0))),"H",IF(AND(DV$7&gt;=$J77,DV$7&lt;=$L77),($D77*$P77/$M77),0))),IF(AND(DV$7&gt;=$J77,DV$7&lt;=$L77),(($D77*$P77)/$M77),0))))))</f>
        <v>0</v>
      </c>
      <c r="DW78" s="37">
        <f>IF(DW$7&gt;$L77,(((IF(Data!$C$2&gt;0,(IF(OR(DW$5=Data!$F$2,DW$5=Data!$G$2,(IF(COUNTIF(Data!$A$2:$A$939,DW$7),DW$7=(VLOOKUP(DW$7,Data!$A$2:$A$852,1,FALSE)),0))),"H",IF(AND(DW$7&gt;=$J77,DW$7&lt;=$K77),($D77*(1-$P77)/$N77),0))),IF(AND(DW$7&gt;=$J77,DW$7&lt;=$K77),(($D77-$O77)/$N77),0))))),(((IF(Data!$C$2&gt;0,(IF(OR(DW$5=Data!$F$2,DW$5=Data!$G$2,(IF(COUNTIF(Data!$A$2:$A$939,DW$7),DW$7=(VLOOKUP(DW$7,Data!$A$2:$A$852,1,FALSE)),0))),"H",IF(AND(DW$7&gt;=$J77,DW$7&lt;=$L77),($D77*$P77/$M77),0))),IF(AND(DW$7&gt;=$J77,DW$7&lt;=$L77),(($D77*$P77)/$M77),0))))))</f>
        <v>0</v>
      </c>
      <c r="DX78" s="37">
        <f>IF(DX$7&gt;$L77,(((IF(Data!$C$2&gt;0,(IF(OR(DX$5=Data!$F$2,DX$5=Data!$G$2,(IF(COUNTIF(Data!$A$2:$A$939,DX$7),DX$7=(VLOOKUP(DX$7,Data!$A$2:$A$852,1,FALSE)),0))),"H",IF(AND(DX$7&gt;=$J77,DX$7&lt;=$K77),($D77*(1-$P77)/$N77),0))),IF(AND(DX$7&gt;=$J77,DX$7&lt;=$K77),(($D77-$O77)/$N77),0))))),(((IF(Data!$C$2&gt;0,(IF(OR(DX$5=Data!$F$2,DX$5=Data!$G$2,(IF(COUNTIF(Data!$A$2:$A$939,DX$7),DX$7=(VLOOKUP(DX$7,Data!$A$2:$A$852,1,FALSE)),0))),"H",IF(AND(DX$7&gt;=$J77,DX$7&lt;=$L77),($D77*$P77/$M77),0))),IF(AND(DX$7&gt;=$J77,DX$7&lt;=$L77),(($D77*$P77)/$M77),0))))))</f>
        <v>0</v>
      </c>
      <c r="DY78" s="37">
        <f>IF(DY$7&gt;$L77,(((IF(Data!$C$2&gt;0,(IF(OR(DY$5=Data!$F$2,DY$5=Data!$G$2,(IF(COUNTIF(Data!$A$2:$A$939,DY$7),DY$7=(VLOOKUP(DY$7,Data!$A$2:$A$852,1,FALSE)),0))),"H",IF(AND(DY$7&gt;=$J77,DY$7&lt;=$K77),($D77*(1-$P77)/$N77),0))),IF(AND(DY$7&gt;=$J77,DY$7&lt;=$K77),(($D77-$O77)/$N77),0))))),(((IF(Data!$C$2&gt;0,(IF(OR(DY$5=Data!$F$2,DY$5=Data!$G$2,(IF(COUNTIF(Data!$A$2:$A$939,DY$7),DY$7=(VLOOKUP(DY$7,Data!$A$2:$A$852,1,FALSE)),0))),"H",IF(AND(DY$7&gt;=$J77,DY$7&lt;=$L77),($D77*$P77/$M77),0))),IF(AND(DY$7&gt;=$J77,DY$7&lt;=$L77),(($D77*$P77)/$M77),0))))))</f>
        <v>0</v>
      </c>
      <c r="DZ78" s="37" t="str">
        <f>IF(DZ$7&gt;$L77,(((IF(Data!$C$2&gt;0,(IF(OR(DZ$5=Data!$F$2,DZ$5=Data!$G$2,(IF(COUNTIF(Data!$A$2:$A$939,DZ$7),DZ$7=(VLOOKUP(DZ$7,Data!$A$2:$A$852,1,FALSE)),0))),"H",IF(AND(DZ$7&gt;=$J77,DZ$7&lt;=$K77),($D77*(1-$P77)/$N77),0))),IF(AND(DZ$7&gt;=$J77,DZ$7&lt;=$K77),(($D77-$O77)/$N77),0))))),(((IF(Data!$C$2&gt;0,(IF(OR(DZ$5=Data!$F$2,DZ$5=Data!$G$2,(IF(COUNTIF(Data!$A$2:$A$939,DZ$7),DZ$7=(VLOOKUP(DZ$7,Data!$A$2:$A$852,1,FALSE)),0))),"H",IF(AND(DZ$7&gt;=$J77,DZ$7&lt;=$L77),($D77*$P77/$M77),0))),IF(AND(DZ$7&gt;=$J77,DZ$7&lt;=$L77),(($D77*$P77)/$M77),0))))))</f>
        <v>H</v>
      </c>
      <c r="EA78" s="37" t="str">
        <f>IF(EA$7&gt;$L77,(((IF(Data!$C$2&gt;0,(IF(OR(EA$5=Data!$F$2,EA$5=Data!$G$2,(IF(COUNTIF(Data!$A$2:$A$939,EA$7),EA$7=(VLOOKUP(EA$7,Data!$A$2:$A$852,1,FALSE)),0))),"H",IF(AND(EA$7&gt;=$J77,EA$7&lt;=$K77),($D77*(1-$P77)/$N77),0))),IF(AND(EA$7&gt;=$J77,EA$7&lt;=$K77),(($D77-$O77)/$N77),0))))),(((IF(Data!$C$2&gt;0,(IF(OR(EA$5=Data!$F$2,EA$5=Data!$G$2,(IF(COUNTIF(Data!$A$2:$A$939,EA$7),EA$7=(VLOOKUP(EA$7,Data!$A$2:$A$852,1,FALSE)),0))),"H",IF(AND(EA$7&gt;=$J77,EA$7&lt;=$L77),($D77*$P77/$M77),0))),IF(AND(EA$7&gt;=$J77,EA$7&lt;=$L77),(($D77*$P77)/$M77),0))))))</f>
        <v>H</v>
      </c>
      <c r="EB78" s="37">
        <f>IF(EB$7&gt;$L77,(((IF(Data!$C$2&gt;0,(IF(OR(EB$5=Data!$F$2,EB$5=Data!$G$2,(IF(COUNTIF(Data!$A$2:$A$939,EB$7),EB$7=(VLOOKUP(EB$7,Data!$A$2:$A$852,1,FALSE)),0))),"H",IF(AND(EB$7&gt;=$J77,EB$7&lt;=$K77),($D77*(1-$P77)/$N77),0))),IF(AND(EB$7&gt;=$J77,EB$7&lt;=$K77),(($D77-$O77)/$N77),0))))),(((IF(Data!$C$2&gt;0,(IF(OR(EB$5=Data!$F$2,EB$5=Data!$G$2,(IF(COUNTIF(Data!$A$2:$A$939,EB$7),EB$7=(VLOOKUP(EB$7,Data!$A$2:$A$852,1,FALSE)),0))),"H",IF(AND(EB$7&gt;=$J77,EB$7&lt;=$L77),($D77*$P77/$M77),0))),IF(AND(EB$7&gt;=$J77,EB$7&lt;=$L77),(($D77*$P77)/$M77),0))))))</f>
        <v>0</v>
      </c>
      <c r="EC78" s="37">
        <f>IF(EC$7&gt;$L77,(((IF(Data!$C$2&gt;0,(IF(OR(EC$5=Data!$F$2,EC$5=Data!$G$2,(IF(COUNTIF(Data!$A$2:$A$939,EC$7),EC$7=(VLOOKUP(EC$7,Data!$A$2:$A$852,1,FALSE)),0))),"H",IF(AND(EC$7&gt;=$J77,EC$7&lt;=$K77),($D77*(1-$P77)/$N77),0))),IF(AND(EC$7&gt;=$J77,EC$7&lt;=$K77),(($D77-$O77)/$N77),0))))),(((IF(Data!$C$2&gt;0,(IF(OR(EC$5=Data!$F$2,EC$5=Data!$G$2,(IF(COUNTIF(Data!$A$2:$A$939,EC$7),EC$7=(VLOOKUP(EC$7,Data!$A$2:$A$852,1,FALSE)),0))),"H",IF(AND(EC$7&gt;=$J77,EC$7&lt;=$L77),($D77*$P77/$M77),0))),IF(AND(EC$7&gt;=$J77,EC$7&lt;=$L77),(($D77*$P77)/$M77),0))))))</f>
        <v>0</v>
      </c>
      <c r="ED78" s="37">
        <f>IF(ED$7&gt;$L77,(((IF(Data!$C$2&gt;0,(IF(OR(ED$5=Data!$F$2,ED$5=Data!$G$2,(IF(COUNTIF(Data!$A$2:$A$939,ED$7),ED$7=(VLOOKUP(ED$7,Data!$A$2:$A$852,1,FALSE)),0))),"H",IF(AND(ED$7&gt;=$J77,ED$7&lt;=$K77),($D77*(1-$P77)/$N77),0))),IF(AND(ED$7&gt;=$J77,ED$7&lt;=$K77),(($D77-$O77)/$N77),0))))),(((IF(Data!$C$2&gt;0,(IF(OR(ED$5=Data!$F$2,ED$5=Data!$G$2,(IF(COUNTIF(Data!$A$2:$A$939,ED$7),ED$7=(VLOOKUP(ED$7,Data!$A$2:$A$852,1,FALSE)),0))),"H",IF(AND(ED$7&gt;=$J77,ED$7&lt;=$L77),($D77*$P77/$M77),0))),IF(AND(ED$7&gt;=$J77,ED$7&lt;=$L77),(($D77*$P77)/$M77),0))))))</f>
        <v>0</v>
      </c>
      <c r="EE78" s="37">
        <f>IF(EE$7&gt;$L77,(((IF(Data!$C$2&gt;0,(IF(OR(EE$5=Data!$F$2,EE$5=Data!$G$2,(IF(COUNTIF(Data!$A$2:$A$939,EE$7),EE$7=(VLOOKUP(EE$7,Data!$A$2:$A$852,1,FALSE)),0))),"H",IF(AND(EE$7&gt;=$J77,EE$7&lt;=$K77),($D77*(1-$P77)/$N77),0))),IF(AND(EE$7&gt;=$J77,EE$7&lt;=$K77),(($D77-$O77)/$N77),0))))),(((IF(Data!$C$2&gt;0,(IF(OR(EE$5=Data!$F$2,EE$5=Data!$G$2,(IF(COUNTIF(Data!$A$2:$A$939,EE$7),EE$7=(VLOOKUP(EE$7,Data!$A$2:$A$852,1,FALSE)),0))),"H",IF(AND(EE$7&gt;=$J77,EE$7&lt;=$L77),($D77*$P77/$M77),0))),IF(AND(EE$7&gt;=$J77,EE$7&lt;=$L77),(($D77*$P77)/$M77),0))))))</f>
        <v>0</v>
      </c>
      <c r="EF78" s="37">
        <f>IF(EF$7&gt;$L77,(((IF(Data!$C$2&gt;0,(IF(OR(EF$5=Data!$F$2,EF$5=Data!$G$2,(IF(COUNTIF(Data!$A$2:$A$939,EF$7),EF$7=(VLOOKUP(EF$7,Data!$A$2:$A$852,1,FALSE)),0))),"H",IF(AND(EF$7&gt;=$J77,EF$7&lt;=$K77),($D77*(1-$P77)/$N77),0))),IF(AND(EF$7&gt;=$J77,EF$7&lt;=$K77),(($D77-$O77)/$N77),0))))),(((IF(Data!$C$2&gt;0,(IF(OR(EF$5=Data!$F$2,EF$5=Data!$G$2,(IF(COUNTIF(Data!$A$2:$A$939,EF$7),EF$7=(VLOOKUP(EF$7,Data!$A$2:$A$852,1,FALSE)),0))),"H",IF(AND(EF$7&gt;=$J77,EF$7&lt;=$L77),($D77*$P77/$M77),0))),IF(AND(EF$7&gt;=$J77,EF$7&lt;=$L77),(($D77*$P77)/$M77),0))))))</f>
        <v>0</v>
      </c>
      <c r="EG78" s="37" t="str">
        <f>IF(EG$7&gt;$L77,(((IF(Data!$C$2&gt;0,(IF(OR(EG$5=Data!$F$2,EG$5=Data!$G$2,(IF(COUNTIF(Data!$A$2:$A$939,EG$7),EG$7=(VLOOKUP(EG$7,Data!$A$2:$A$852,1,FALSE)),0))),"H",IF(AND(EG$7&gt;=$J77,EG$7&lt;=$K77),($D77*(1-$P77)/$N77),0))),IF(AND(EG$7&gt;=$J77,EG$7&lt;=$K77),(($D77-$O77)/$N77),0))))),(((IF(Data!$C$2&gt;0,(IF(OR(EG$5=Data!$F$2,EG$5=Data!$G$2,(IF(COUNTIF(Data!$A$2:$A$939,EG$7),EG$7=(VLOOKUP(EG$7,Data!$A$2:$A$852,1,FALSE)),0))),"H",IF(AND(EG$7&gt;=$J77,EG$7&lt;=$L77),($D77*$P77/$M77),0))),IF(AND(EG$7&gt;=$J77,EG$7&lt;=$L77),(($D77*$P77)/$M77),0))))))</f>
        <v>H</v>
      </c>
      <c r="EH78" s="37" t="str">
        <f>IF(EH$7&gt;$L77,(((IF(Data!$C$2&gt;0,(IF(OR(EH$5=Data!$F$2,EH$5=Data!$G$2,(IF(COUNTIF(Data!$A$2:$A$939,EH$7),EH$7=(VLOOKUP(EH$7,Data!$A$2:$A$852,1,FALSE)),0))),"H",IF(AND(EH$7&gt;=$J77,EH$7&lt;=$K77),($D77*(1-$P77)/$N77),0))),IF(AND(EH$7&gt;=$J77,EH$7&lt;=$K77),(($D77-$O77)/$N77),0))))),(((IF(Data!$C$2&gt;0,(IF(OR(EH$5=Data!$F$2,EH$5=Data!$G$2,(IF(COUNTIF(Data!$A$2:$A$939,EH$7),EH$7=(VLOOKUP(EH$7,Data!$A$2:$A$852,1,FALSE)),0))),"H",IF(AND(EH$7&gt;=$J77,EH$7&lt;=$L77),($D77*$P77/$M77),0))),IF(AND(EH$7&gt;=$J77,EH$7&lt;=$L77),(($D77*$P77)/$M77),0))))))</f>
        <v>H</v>
      </c>
      <c r="EI78" s="37">
        <f>IF(EI$7&gt;$L77,(((IF(Data!$C$2&gt;0,(IF(OR(EI$5=Data!$F$2,EI$5=Data!$G$2,(IF(COUNTIF(Data!$A$2:$A$939,EI$7),EI$7=(VLOOKUP(EI$7,Data!$A$2:$A$852,1,FALSE)),0))),"H",IF(AND(EI$7&gt;=$J77,EI$7&lt;=$K77),($D77*(1-$P77)/$N77),0))),IF(AND(EI$7&gt;=$J77,EI$7&lt;=$K77),(($D77-$O77)/$N77),0))))),(((IF(Data!$C$2&gt;0,(IF(OR(EI$5=Data!$F$2,EI$5=Data!$G$2,(IF(COUNTIF(Data!$A$2:$A$939,EI$7),EI$7=(VLOOKUP(EI$7,Data!$A$2:$A$852,1,FALSE)),0))),"H",IF(AND(EI$7&gt;=$J77,EI$7&lt;=$L77),($D77*$P77/$M77),0))),IF(AND(EI$7&gt;=$J77,EI$7&lt;=$L77),(($D77*$P77)/$M77),0))))))</f>
        <v>0</v>
      </c>
      <c r="EJ78" s="37">
        <f>IF(EJ$7&gt;$L77,(((IF(Data!$C$2&gt;0,(IF(OR(EJ$5=Data!$F$2,EJ$5=Data!$G$2,(IF(COUNTIF(Data!$A$2:$A$939,EJ$7),EJ$7=(VLOOKUP(EJ$7,Data!$A$2:$A$852,1,FALSE)),0))),"H",IF(AND(EJ$7&gt;=$J77,EJ$7&lt;=$K77),($D77*(1-$P77)/$N77),0))),IF(AND(EJ$7&gt;=$J77,EJ$7&lt;=$K77),(($D77-$O77)/$N77),0))))),(((IF(Data!$C$2&gt;0,(IF(OR(EJ$5=Data!$F$2,EJ$5=Data!$G$2,(IF(COUNTIF(Data!$A$2:$A$939,EJ$7),EJ$7=(VLOOKUP(EJ$7,Data!$A$2:$A$852,1,FALSE)),0))),"H",IF(AND(EJ$7&gt;=$J77,EJ$7&lt;=$L77),($D77*$P77/$M77),0))),IF(AND(EJ$7&gt;=$J77,EJ$7&lt;=$L77),(($D77*$P77)/$M77),0))))))</f>
        <v>0</v>
      </c>
      <c r="EK78" s="37">
        <f>IF(EK$7&gt;$L77,(((IF(Data!$C$2&gt;0,(IF(OR(EK$5=Data!$F$2,EK$5=Data!$G$2,(IF(COUNTIF(Data!$A$2:$A$939,EK$7),EK$7=(VLOOKUP(EK$7,Data!$A$2:$A$852,1,FALSE)),0))),"H",IF(AND(EK$7&gt;=$J77,EK$7&lt;=$K77),($D77*(1-$P77)/$N77),0))),IF(AND(EK$7&gt;=$J77,EK$7&lt;=$K77),(($D77-$O77)/$N77),0))))),(((IF(Data!$C$2&gt;0,(IF(OR(EK$5=Data!$F$2,EK$5=Data!$G$2,(IF(COUNTIF(Data!$A$2:$A$939,EK$7),EK$7=(VLOOKUP(EK$7,Data!$A$2:$A$852,1,FALSE)),0))),"H",IF(AND(EK$7&gt;=$J77,EK$7&lt;=$L77),($D77*$P77/$M77),0))),IF(AND(EK$7&gt;=$J77,EK$7&lt;=$L77),(($D77*$P77)/$M77),0))))))</f>
        <v>0</v>
      </c>
      <c r="EL78" s="37">
        <f>IF(EL$7&gt;$L77,(((IF(Data!$C$2&gt;0,(IF(OR(EL$5=Data!$F$2,EL$5=Data!$G$2,(IF(COUNTIF(Data!$A$2:$A$939,EL$7),EL$7=(VLOOKUP(EL$7,Data!$A$2:$A$852,1,FALSE)),0))),"H",IF(AND(EL$7&gt;=$J77,EL$7&lt;=$K77),($D77*(1-$P77)/$N77),0))),IF(AND(EL$7&gt;=$J77,EL$7&lt;=$K77),(($D77-$O77)/$N77),0))))),(((IF(Data!$C$2&gt;0,(IF(OR(EL$5=Data!$F$2,EL$5=Data!$G$2,(IF(COUNTIF(Data!$A$2:$A$939,EL$7),EL$7=(VLOOKUP(EL$7,Data!$A$2:$A$852,1,FALSE)),0))),"H",IF(AND(EL$7&gt;=$J77,EL$7&lt;=$L77),($D77*$P77/$M77),0))),IF(AND(EL$7&gt;=$J77,EL$7&lt;=$L77),(($D77*$P77)/$M77),0))))))</f>
        <v>0</v>
      </c>
      <c r="EM78" s="37">
        <f>IF(EM$7&gt;$L77,(((IF(Data!$C$2&gt;0,(IF(OR(EM$5=Data!$F$2,EM$5=Data!$G$2,(IF(COUNTIF(Data!$A$2:$A$939,EM$7),EM$7=(VLOOKUP(EM$7,Data!$A$2:$A$852,1,FALSE)),0))),"H",IF(AND(EM$7&gt;=$J77,EM$7&lt;=$K77),($D77*(1-$P77)/$N77),0))),IF(AND(EM$7&gt;=$J77,EM$7&lt;=$K77),(($D77-$O77)/$N77),0))))),(((IF(Data!$C$2&gt;0,(IF(OR(EM$5=Data!$F$2,EM$5=Data!$G$2,(IF(COUNTIF(Data!$A$2:$A$939,EM$7),EM$7=(VLOOKUP(EM$7,Data!$A$2:$A$852,1,FALSE)),0))),"H",IF(AND(EM$7&gt;=$J77,EM$7&lt;=$L77),($D77*$P77/$M77),0))),IF(AND(EM$7&gt;=$J77,EM$7&lt;=$L77),(($D77*$P77)/$M77),0))))))</f>
        <v>0</v>
      </c>
      <c r="EN78" s="37" t="str">
        <f>IF(EN$7&gt;$L77,(((IF(Data!$C$2&gt;0,(IF(OR(EN$5=Data!$F$2,EN$5=Data!$G$2,(IF(COUNTIF(Data!$A$2:$A$939,EN$7),EN$7=(VLOOKUP(EN$7,Data!$A$2:$A$852,1,FALSE)),0))),"H",IF(AND(EN$7&gt;=$J77,EN$7&lt;=$K77),($D77*(1-$P77)/$N77),0))),IF(AND(EN$7&gt;=$J77,EN$7&lt;=$K77),(($D77-$O77)/$N77),0))))),(((IF(Data!$C$2&gt;0,(IF(OR(EN$5=Data!$F$2,EN$5=Data!$G$2,(IF(COUNTIF(Data!$A$2:$A$939,EN$7),EN$7=(VLOOKUP(EN$7,Data!$A$2:$A$852,1,FALSE)),0))),"H",IF(AND(EN$7&gt;=$J77,EN$7&lt;=$L77),($D77*$P77/$M77),0))),IF(AND(EN$7&gt;=$J77,EN$7&lt;=$L77),(($D77*$P77)/$M77),0))))))</f>
        <v>H</v>
      </c>
      <c r="EO78" s="38" t="str">
        <f>IF(EO$7&gt;$L77,(((IF(Data!$C$2&gt;0,(IF(OR(EO$5=Data!$F$2,EO$5=Data!$G$2,(IF(COUNTIF(Data!$A$2:$A$939,EO$7),EO$7=(VLOOKUP(EO$7,Data!$A$2:$A$852,1,FALSE)),0))),"H",IF(AND(EO$7&gt;=$J77,EO$7&lt;=$K77),($D77*(1-$P77)/$N77),0))),IF(AND(EO$7&gt;=$J77,EO$7&lt;=$K77),(($D77-$O77)/$N77),0))))),(((IF(Data!$C$2&gt;0,(IF(OR(EO$5=Data!$F$2,EO$5=Data!$G$2,(IF(COUNTIF(Data!$A$2:$A$939,EO$7),EO$7=(VLOOKUP(EO$7,Data!$A$2:$A$852,1,FALSE)),0))),"H",IF(AND(EO$7&gt;=$J77,EO$7&lt;=$L77),($D77*$P77/$M77),0))),IF(AND(EO$7&gt;=$J77,EO$7&lt;=$L77),(($D77*$P77)/$M77),0))))))</f>
        <v>H</v>
      </c>
      <c r="EP78" s="8" t="s">
        <v>48</v>
      </c>
      <c r="EQ78" s="18">
        <f>SUM(T78:EO78)-D77</f>
        <v>0</v>
      </c>
    </row>
    <row r="79" spans="1:147" ht="30" customHeight="1" thickTop="1">
      <c r="A79" s="370"/>
      <c r="B79" s="368"/>
      <c r="C79" s="368"/>
      <c r="D79" s="346"/>
      <c r="E79" s="350"/>
      <c r="F79" s="350"/>
      <c r="G79" s="348">
        <f>IF(F79&gt;0,(IF(E79&gt;0,IF(Data!$C$2&gt;0,((NETWORKDAYS.INTL(E79,F79,Data!$C$2,Data!$A$2:$A$1242))),((F79-E79)+1)),0)),0)</f>
        <v>0</v>
      </c>
      <c r="H79" s="346">
        <f>I79*D79</f>
        <v>0</v>
      </c>
      <c r="I79" s="362">
        <f>IF(G79&gt;0,((IF(AND(E79&lt;=$EJ$3,F79&gt;=$EJ$3),(IF(Data!$C$2&gt;0,NETWORKDAYS.INTL(E79,$EJ$3,Data!$C$2,Data!$A$2:$A$1231),$EJ$3-E79)),IF(F79&lt;=$EJ$3,G79,0)))/G79),0)</f>
        <v>0</v>
      </c>
      <c r="J79" s="350"/>
      <c r="K79" s="350">
        <f>IF(AND(P79&lt;1,P79&gt;0,J79&gt;0),ROUND((((1-P79)*(F79-E79)+$EJ$3)),0),0)</f>
        <v>0</v>
      </c>
      <c r="L79" s="350">
        <f>IF(K79&gt;=$EJ$3,$EJ$3,K79)</f>
        <v>0</v>
      </c>
      <c r="M79" s="348">
        <f>IF(L79&gt;0,(IF(J79&gt;0,IF(Data!$C$2&gt;0,((NETWORKDAYS.INTL(J79,L79,Data!$C$2,Data!$A$2:$A$1242))),((L79-J79)+1)),0)),0)</f>
        <v>0</v>
      </c>
      <c r="N79" s="348">
        <f>IF(P79=1,0,IF(L79&gt;0,(IF(J79&gt;0,IF(Data!$C$2&gt;0,(((NETWORKDAYS.INTL($EJ$3,K79,Data!$C$2,Data!$A$2:$A$1242)))-1),((-$EJ$3+K79))),0)),0))</f>
        <v>0</v>
      </c>
      <c r="O79" s="346">
        <f>P79*D79</f>
        <v>0</v>
      </c>
      <c r="P79" s="362"/>
      <c r="Q79" s="344">
        <f>IF(K79&gt;0,F79-K79,0)</f>
        <v>0</v>
      </c>
      <c r="R79" s="346">
        <f>IF(K79&gt;0,O79-H79,0)</f>
        <v>0</v>
      </c>
      <c r="S79" s="341">
        <f>IF(P79&gt;0,P79-I79,0)</f>
        <v>0</v>
      </c>
      <c r="T79" s="33">
        <f>IF(Data!$C$2&gt;0,(IF(OR(T$5=Data!$F$2,T$5=Data!$G$2,(IF(COUNTIF(Data!$A$2:$A$939,T$7),T$7=(VLOOKUP(T$7,Data!$A$2:$A$852,1,FALSE)),0))),"H",IF(AND(T$7&gt;=$E79,T$7&lt;=$F79),($D79/$G79),0))),IF(AND(T$7&gt;=$E79,T$7&lt;=$F79),($D79/$G79),0))</f>
        <v>0</v>
      </c>
      <c r="U79" s="34">
        <f>IF(Data!$C$2&gt;0,(IF(OR(U$5=Data!$F$2,U$5=Data!$G$2,(IF(COUNTIF(Data!$A$2:$A$939,U$7),U$7=(VLOOKUP(U$7,Data!$A$2:$A$852,1,FALSE)),0))),"H",IF(AND(U$7&gt;=$E79,U$7&lt;=$F79),($D79/$G79),0))),IF(AND(U$7&gt;=$E79,U$7&lt;=$F79),($D79/$G79),0))</f>
        <v>0</v>
      </c>
      <c r="V79" s="34">
        <f>IF(Data!$C$2&gt;0,(IF(OR(V$5=Data!$F$2,V$5=Data!$G$2,(IF(COUNTIF(Data!$A$2:$A$939,V$7),V$7=(VLOOKUP(V$7,Data!$A$2:$A$852,1,FALSE)),0))),"H",IF(AND(V$7&gt;=$E79,V$7&lt;=$F79),($D79/$G79),0))),IF(AND(V$7&gt;=$E79,V$7&lt;=$F79),($D79/$G79),0))</f>
        <v>0</v>
      </c>
      <c r="W79" s="34">
        <f>IF(Data!$C$2&gt;0,(IF(OR(W$5=Data!$F$2,W$5=Data!$G$2,(IF(COUNTIF(Data!$A$2:$A$939,W$7),W$7=(VLOOKUP(W$7,Data!$A$2:$A$852,1,FALSE)),0))),"H",IF(AND(W$7&gt;=$E79,W$7&lt;=$F79),($D79/$G79),0))),IF(AND(W$7&gt;=$E79,W$7&lt;=$F79),($D79/$G79),0))</f>
        <v>0</v>
      </c>
      <c r="X79" s="34">
        <f>IF(Data!$C$2&gt;0,(IF(OR(X$5=Data!$F$2,X$5=Data!$G$2,(IF(COUNTIF(Data!$A$2:$A$939,X$7),X$7=(VLOOKUP(X$7,Data!$A$2:$A$852,1,FALSE)),0))),"H",IF(AND(X$7&gt;=$E79,X$7&lt;=$F79),($D79/$G79),0))),IF(AND(X$7&gt;=$E79,X$7&lt;=$F79),($D79/$G79),0))</f>
        <v>0</v>
      </c>
      <c r="Y79" s="34" t="str">
        <f>IF(Data!$C$2&gt;0,(IF(OR(Y$5=Data!$F$2,Y$5=Data!$G$2,(IF(COUNTIF(Data!$A$2:$A$939,Y$7),Y$7=(VLOOKUP(Y$7,Data!$A$2:$A$852,1,FALSE)),0))),"H",IF(AND(Y$7&gt;=$E79,Y$7&lt;=$F79),($D79/$G79),0))),IF(AND(Y$7&gt;=$E79,Y$7&lt;=$F79),($D79/$G79),0))</f>
        <v>H</v>
      </c>
      <c r="Z79" s="34" t="str">
        <f>IF(Data!$C$2&gt;0,(IF(OR(Z$5=Data!$F$2,Z$5=Data!$G$2,(IF(COUNTIF(Data!$A$2:$A$939,Z$7),Z$7=(VLOOKUP(Z$7,Data!$A$2:$A$852,1,FALSE)),0))),"H",IF(AND(Z$7&gt;=$E79,Z$7&lt;=$F79),($D79/$G79),0))),IF(AND(Z$7&gt;=$E79,Z$7&lt;=$F79),($D79/$G79),0))</f>
        <v>H</v>
      </c>
      <c r="AA79" s="34">
        <f>IF(Data!$C$2&gt;0,(IF(OR(AA$5=Data!$F$2,AA$5=Data!$G$2,(IF(COUNTIF(Data!$A$2:$A$939,AA$7),AA$7=(VLOOKUP(AA$7,Data!$A$2:$A$852,1,FALSE)),0))),"H",IF(AND(AA$7&gt;=$E79,AA$7&lt;=$F79),($D79/$G79),0))),IF(AND(AA$7&gt;=$E79,AA$7&lt;=$F79),($D79/$G79),0))</f>
        <v>0</v>
      </c>
      <c r="AB79" s="34">
        <f>IF(Data!$C$2&gt;0,(IF(OR(AB$5=Data!$F$2,AB$5=Data!$G$2,(IF(COUNTIF(Data!$A$2:$A$939,AB$7),AB$7=(VLOOKUP(AB$7,Data!$A$2:$A$852,1,FALSE)),0))),"H",IF(AND(AB$7&gt;=$E79,AB$7&lt;=$F79),($D79/$G79),0))),IF(AND(AB$7&gt;=$E79,AB$7&lt;=$F79),($D79/$G79),0))</f>
        <v>0</v>
      </c>
      <c r="AC79" s="34">
        <f>IF(Data!$C$2&gt;0,(IF(OR(AC$5=Data!$F$2,AC$5=Data!$G$2,(IF(COUNTIF(Data!$A$2:$A$939,AC$7),AC$7=(VLOOKUP(AC$7,Data!$A$2:$A$852,1,FALSE)),0))),"H",IF(AND(AC$7&gt;=$E79,AC$7&lt;=$F79),($D79/$G79),0))),IF(AND(AC$7&gt;=$E79,AC$7&lt;=$F79),($D79/$G79),0))</f>
        <v>0</v>
      </c>
      <c r="AD79" s="34">
        <f>IF(Data!$C$2&gt;0,(IF(OR(AD$5=Data!$F$2,AD$5=Data!$G$2,(IF(COUNTIF(Data!$A$2:$A$939,AD$7),AD$7=(VLOOKUP(AD$7,Data!$A$2:$A$852,1,FALSE)),0))),"H",IF(AND(AD$7&gt;=$E79,AD$7&lt;=$F79),($D79/$G79),0))),IF(AND(AD$7&gt;=$E79,AD$7&lt;=$F79),($D79/$G79),0))</f>
        <v>0</v>
      </c>
      <c r="AE79" s="34">
        <f>IF(Data!$C$2&gt;0,(IF(OR(AE$5=Data!$F$2,AE$5=Data!$G$2,(IF(COUNTIF(Data!$A$2:$A$939,AE$7),AE$7=(VLOOKUP(AE$7,Data!$A$2:$A$852,1,FALSE)),0))),"H",IF(AND(AE$7&gt;=$E79,AE$7&lt;=$F79),($D79/$G79),0))),IF(AND(AE$7&gt;=$E79,AE$7&lt;=$F79),($D79/$G79),0))</f>
        <v>0</v>
      </c>
      <c r="AF79" s="34" t="str">
        <f>IF(Data!$C$2&gt;0,(IF(OR(AF$5=Data!$F$2,AF$5=Data!$G$2,(IF(COUNTIF(Data!$A$2:$A$939,AF$7),AF$7=(VLOOKUP(AF$7,Data!$A$2:$A$852,1,FALSE)),0))),"H",IF(AND(AF$7&gt;=$E79,AF$7&lt;=$F79),($D79/$G79),0))),IF(AND(AF$7&gt;=$E79,AF$7&lt;=$F79),($D79/$G79),0))</f>
        <v>H</v>
      </c>
      <c r="AG79" s="34" t="str">
        <f>IF(Data!$C$2&gt;0,(IF(OR(AG$5=Data!$F$2,AG$5=Data!$G$2,(IF(COUNTIF(Data!$A$2:$A$939,AG$7),AG$7=(VLOOKUP(AG$7,Data!$A$2:$A$852,1,FALSE)),0))),"H",IF(AND(AG$7&gt;=$E79,AG$7&lt;=$F79),($D79/$G79),0))),IF(AND(AG$7&gt;=$E79,AG$7&lt;=$F79),($D79/$G79),0))</f>
        <v>H</v>
      </c>
      <c r="AH79" s="34">
        <f>IF(Data!$C$2&gt;0,(IF(OR(AH$5=Data!$F$2,AH$5=Data!$G$2,(IF(COUNTIF(Data!$A$2:$A$939,AH$7),AH$7=(VLOOKUP(AH$7,Data!$A$2:$A$852,1,FALSE)),0))),"H",IF(AND(AH$7&gt;=$E79,AH$7&lt;=$F79),($D79/$G79),0))),IF(AND(AH$7&gt;=$E79,AH$7&lt;=$F79),($D79/$G79),0))</f>
        <v>0</v>
      </c>
      <c r="AI79" s="34">
        <f>IF(Data!$C$2&gt;0,(IF(OR(AI$5=Data!$F$2,AI$5=Data!$G$2,(IF(COUNTIF(Data!$A$2:$A$939,AI$7),AI$7=(VLOOKUP(AI$7,Data!$A$2:$A$852,1,FALSE)),0))),"H",IF(AND(AI$7&gt;=$E79,AI$7&lt;=$F79),($D79/$G79),0))),IF(AND(AI$7&gt;=$E79,AI$7&lt;=$F79),($D79/$G79),0))</f>
        <v>0</v>
      </c>
      <c r="AJ79" s="34">
        <f>IF(Data!$C$2&gt;0,(IF(OR(AJ$5=Data!$F$2,AJ$5=Data!$G$2,(IF(COUNTIF(Data!$A$2:$A$939,AJ$7),AJ$7=(VLOOKUP(AJ$7,Data!$A$2:$A$852,1,FALSE)),0))),"H",IF(AND(AJ$7&gt;=$E79,AJ$7&lt;=$F79),($D79/$G79),0))),IF(AND(AJ$7&gt;=$E79,AJ$7&lt;=$F79),($D79/$G79),0))</f>
        <v>0</v>
      </c>
      <c r="AK79" s="34">
        <f>IF(Data!$C$2&gt;0,(IF(OR(AK$5=Data!$F$2,AK$5=Data!$G$2,(IF(COUNTIF(Data!$A$2:$A$939,AK$7),AK$7=(VLOOKUP(AK$7,Data!$A$2:$A$852,1,FALSE)),0))),"H",IF(AND(AK$7&gt;=$E79,AK$7&lt;=$F79),($D79/$G79),0))),IF(AND(AK$7&gt;=$E79,AK$7&lt;=$F79),($D79/$G79),0))</f>
        <v>0</v>
      </c>
      <c r="AL79" s="34">
        <f>IF(Data!$C$2&gt;0,(IF(OR(AL$5=Data!$F$2,AL$5=Data!$G$2,(IF(COUNTIF(Data!$A$2:$A$939,AL$7),AL$7=(VLOOKUP(AL$7,Data!$A$2:$A$852,1,FALSE)),0))),"H",IF(AND(AL$7&gt;=$E79,AL$7&lt;=$F79),($D79/$G79),0))),IF(AND(AL$7&gt;=$E79,AL$7&lt;=$F79),($D79/$G79),0))</f>
        <v>0</v>
      </c>
      <c r="AM79" s="34" t="str">
        <f>IF(Data!$C$2&gt;0,(IF(OR(AM$5=Data!$F$2,AM$5=Data!$G$2,(IF(COUNTIF(Data!$A$2:$A$939,AM$7),AM$7=(VLOOKUP(AM$7,Data!$A$2:$A$852,1,FALSE)),0))),"H",IF(AND(AM$7&gt;=$E79,AM$7&lt;=$F79),($D79/$G79),0))),IF(AND(AM$7&gt;=$E79,AM$7&lt;=$F79),($D79/$G79),0))</f>
        <v>H</v>
      </c>
      <c r="AN79" s="34" t="str">
        <f>IF(Data!$C$2&gt;0,(IF(OR(AN$5=Data!$F$2,AN$5=Data!$G$2,(IF(COUNTIF(Data!$A$2:$A$939,AN$7),AN$7=(VLOOKUP(AN$7,Data!$A$2:$A$852,1,FALSE)),0))),"H",IF(AND(AN$7&gt;=$E79,AN$7&lt;=$F79),($D79/$G79),0))),IF(AND(AN$7&gt;=$E79,AN$7&lt;=$F79),($D79/$G79),0))</f>
        <v>H</v>
      </c>
      <c r="AO79" s="34">
        <f>IF(Data!$C$2&gt;0,(IF(OR(AO$5=Data!$F$2,AO$5=Data!$G$2,(IF(COUNTIF(Data!$A$2:$A$939,AO$7),AO$7=(VLOOKUP(AO$7,Data!$A$2:$A$852,1,FALSE)),0))),"H",IF(AND(AO$7&gt;=$E79,AO$7&lt;=$F79),($D79/$G79),0))),IF(AND(AO$7&gt;=$E79,AO$7&lt;=$F79),($D79/$G79),0))</f>
        <v>0</v>
      </c>
      <c r="AP79" s="34">
        <f>IF(Data!$C$2&gt;0,(IF(OR(AP$5=Data!$F$2,AP$5=Data!$G$2,(IF(COUNTIF(Data!$A$2:$A$939,AP$7),AP$7=(VLOOKUP(AP$7,Data!$A$2:$A$852,1,FALSE)),0))),"H",IF(AND(AP$7&gt;=$E79,AP$7&lt;=$F79),($D79/$G79),0))),IF(AND(AP$7&gt;=$E79,AP$7&lt;=$F79),($D79/$G79),0))</f>
        <v>0</v>
      </c>
      <c r="AQ79" s="34">
        <f>IF(Data!$C$2&gt;0,(IF(OR(AQ$5=Data!$F$2,AQ$5=Data!$G$2,(IF(COUNTIF(Data!$A$2:$A$939,AQ$7),AQ$7=(VLOOKUP(AQ$7,Data!$A$2:$A$852,1,FALSE)),0))),"H",IF(AND(AQ$7&gt;=$E79,AQ$7&lt;=$F79),($D79/$G79),0))),IF(AND(AQ$7&gt;=$E79,AQ$7&lt;=$F79),($D79/$G79),0))</f>
        <v>0</v>
      </c>
      <c r="AR79" s="34">
        <f>IF(Data!$C$2&gt;0,(IF(OR(AR$5=Data!$F$2,AR$5=Data!$G$2,(IF(COUNTIF(Data!$A$2:$A$939,AR$7),AR$7=(VLOOKUP(AR$7,Data!$A$2:$A$852,1,FALSE)),0))),"H",IF(AND(AR$7&gt;=$E79,AR$7&lt;=$F79),($D79/$G79),0))),IF(AND(AR$7&gt;=$E79,AR$7&lt;=$F79),($D79/$G79),0))</f>
        <v>0</v>
      </c>
      <c r="AS79" s="34">
        <f>IF(Data!$C$2&gt;0,(IF(OR(AS$5=Data!$F$2,AS$5=Data!$G$2,(IF(COUNTIF(Data!$A$2:$A$939,AS$7),AS$7=(VLOOKUP(AS$7,Data!$A$2:$A$852,1,FALSE)),0))),"H",IF(AND(AS$7&gt;=$E79,AS$7&lt;=$F79),($D79/$G79),0))),IF(AND(AS$7&gt;=$E79,AS$7&lt;=$F79),($D79/$G79),0))</f>
        <v>0</v>
      </c>
      <c r="AT79" s="34" t="str">
        <f>IF(Data!$C$2&gt;0,(IF(OR(AT$5=Data!$F$2,AT$5=Data!$G$2,(IF(COUNTIF(Data!$A$2:$A$939,AT$7),AT$7=(VLOOKUP(AT$7,Data!$A$2:$A$852,1,FALSE)),0))),"H",IF(AND(AT$7&gt;=$E79,AT$7&lt;=$F79),($D79/$G79),0))),IF(AND(AT$7&gt;=$E79,AT$7&lt;=$F79),($D79/$G79),0))</f>
        <v>H</v>
      </c>
      <c r="AU79" s="34" t="str">
        <f>IF(Data!$C$2&gt;0,(IF(OR(AU$5=Data!$F$2,AU$5=Data!$G$2,(IF(COUNTIF(Data!$A$2:$A$939,AU$7),AU$7=(VLOOKUP(AU$7,Data!$A$2:$A$852,1,FALSE)),0))),"H",IF(AND(AU$7&gt;=$E79,AU$7&lt;=$F79),($D79/$G79),0))),IF(AND(AU$7&gt;=$E79,AU$7&lt;=$F79),($D79/$G79),0))</f>
        <v>H</v>
      </c>
      <c r="AV79" s="34">
        <f>IF(Data!$C$2&gt;0,(IF(OR(AV$5=Data!$F$2,AV$5=Data!$G$2,(IF(COUNTIF(Data!$A$2:$A$939,AV$7),AV$7=(VLOOKUP(AV$7,Data!$A$2:$A$852,1,FALSE)),0))),"H",IF(AND(AV$7&gt;=$E79,AV$7&lt;=$F79),($D79/$G79),0))),IF(AND(AV$7&gt;=$E79,AV$7&lt;=$F79),($D79/$G79),0))</f>
        <v>0</v>
      </c>
      <c r="AW79" s="34">
        <f>IF(Data!$C$2&gt;0,(IF(OR(AW$5=Data!$F$2,AW$5=Data!$G$2,(IF(COUNTIF(Data!$A$2:$A$939,AW$7),AW$7=(VLOOKUP(AW$7,Data!$A$2:$A$852,1,FALSE)),0))),"H",IF(AND(AW$7&gt;=$E79,AW$7&lt;=$F79),($D79/$G79),0))),IF(AND(AW$7&gt;=$E79,AW$7&lt;=$F79),($D79/$G79),0))</f>
        <v>0</v>
      </c>
      <c r="AX79" s="34">
        <f>IF(Data!$C$2&gt;0,(IF(OR(AX$5=Data!$F$2,AX$5=Data!$G$2,(IF(COUNTIF(Data!$A$2:$A$939,AX$7),AX$7=(VLOOKUP(AX$7,Data!$A$2:$A$852,1,FALSE)),0))),"H",IF(AND(AX$7&gt;=$E79,AX$7&lt;=$F79),($D79/$G79),0))),IF(AND(AX$7&gt;=$E79,AX$7&lt;=$F79),($D79/$G79),0))</f>
        <v>0</v>
      </c>
      <c r="AY79" s="34">
        <f>IF(Data!$C$2&gt;0,(IF(OR(AY$5=Data!$F$2,AY$5=Data!$G$2,(IF(COUNTIF(Data!$A$2:$A$939,AY$7),AY$7=(VLOOKUP(AY$7,Data!$A$2:$A$852,1,FALSE)),0))),"H",IF(AND(AY$7&gt;=$E79,AY$7&lt;=$F79),($D79/$G79),0))),IF(AND(AY$7&gt;=$E79,AY$7&lt;=$F79),($D79/$G79),0))</f>
        <v>0</v>
      </c>
      <c r="AZ79" s="34">
        <f>IF(Data!$C$2&gt;0,(IF(OR(AZ$5=Data!$F$2,AZ$5=Data!$G$2,(IF(COUNTIF(Data!$A$2:$A$939,AZ$7),AZ$7=(VLOOKUP(AZ$7,Data!$A$2:$A$852,1,FALSE)),0))),"H",IF(AND(AZ$7&gt;=$E79,AZ$7&lt;=$F79),($D79/$G79),0))),IF(AND(AZ$7&gt;=$E79,AZ$7&lt;=$F79),($D79/$G79),0))</f>
        <v>0</v>
      </c>
      <c r="BA79" s="34" t="str">
        <f>IF(Data!$C$2&gt;0,(IF(OR(BA$5=Data!$F$2,BA$5=Data!$G$2,(IF(COUNTIF(Data!$A$2:$A$939,BA$7),BA$7=(VLOOKUP(BA$7,Data!$A$2:$A$852,1,FALSE)),0))),"H",IF(AND(BA$7&gt;=$E79,BA$7&lt;=$F79),($D79/$G79),0))),IF(AND(BA$7&gt;=$E79,BA$7&lt;=$F79),($D79/$G79),0))</f>
        <v>H</v>
      </c>
      <c r="BB79" s="34" t="str">
        <f>IF(Data!$C$2&gt;0,(IF(OR(BB$5=Data!$F$2,BB$5=Data!$G$2,(IF(COUNTIF(Data!$A$2:$A$939,BB$7),BB$7=(VLOOKUP(BB$7,Data!$A$2:$A$852,1,FALSE)),0))),"H",IF(AND(BB$7&gt;=$E79,BB$7&lt;=$F79),($D79/$G79),0))),IF(AND(BB$7&gt;=$E79,BB$7&lt;=$F79),($D79/$G79),0))</f>
        <v>H</v>
      </c>
      <c r="BC79" s="34">
        <f>IF(Data!$C$2&gt;0,(IF(OR(BC$5=Data!$F$2,BC$5=Data!$G$2,(IF(COUNTIF(Data!$A$2:$A$939,BC$7),BC$7=(VLOOKUP(BC$7,Data!$A$2:$A$852,1,FALSE)),0))),"H",IF(AND(BC$7&gt;=$E79,BC$7&lt;=$F79),($D79/$G79),0))),IF(AND(BC$7&gt;=$E79,BC$7&lt;=$F79),($D79/$G79),0))</f>
        <v>0</v>
      </c>
      <c r="BD79" s="34">
        <f>IF(Data!$C$2&gt;0,(IF(OR(BD$5=Data!$F$2,BD$5=Data!$G$2,(IF(COUNTIF(Data!$A$2:$A$939,BD$7),BD$7=(VLOOKUP(BD$7,Data!$A$2:$A$852,1,FALSE)),0))),"H",IF(AND(BD$7&gt;=$E79,BD$7&lt;=$F79),($D79/$G79),0))),IF(AND(BD$7&gt;=$E79,BD$7&lt;=$F79),($D79/$G79),0))</f>
        <v>0</v>
      </c>
      <c r="BE79" s="34">
        <f>IF(Data!$C$2&gt;0,(IF(OR(BE$5=Data!$F$2,BE$5=Data!$G$2,(IF(COUNTIF(Data!$A$2:$A$939,BE$7),BE$7=(VLOOKUP(BE$7,Data!$A$2:$A$852,1,FALSE)),0))),"H",IF(AND(BE$7&gt;=$E79,BE$7&lt;=$F79),($D79/$G79),0))),IF(AND(BE$7&gt;=$E79,BE$7&lt;=$F79),($D79/$G79),0))</f>
        <v>0</v>
      </c>
      <c r="BF79" s="34">
        <f>IF(Data!$C$2&gt;0,(IF(OR(BF$5=Data!$F$2,BF$5=Data!$G$2,(IF(COUNTIF(Data!$A$2:$A$939,BF$7),BF$7=(VLOOKUP(BF$7,Data!$A$2:$A$852,1,FALSE)),0))),"H",IF(AND(BF$7&gt;=$E79,BF$7&lt;=$F79),($D79/$G79),0))),IF(AND(BF$7&gt;=$E79,BF$7&lt;=$F79),($D79/$G79),0))</f>
        <v>0</v>
      </c>
      <c r="BG79" s="34">
        <f>IF(Data!$C$2&gt;0,(IF(OR(BG$5=Data!$F$2,BG$5=Data!$G$2,(IF(COUNTIF(Data!$A$2:$A$939,BG$7),BG$7=(VLOOKUP(BG$7,Data!$A$2:$A$852,1,FALSE)),0))),"H",IF(AND(BG$7&gt;=$E79,BG$7&lt;=$F79),($D79/$G79),0))),IF(AND(BG$7&gt;=$E79,BG$7&lt;=$F79),($D79/$G79),0))</f>
        <v>0</v>
      </c>
      <c r="BH79" s="34" t="str">
        <f>IF(Data!$C$2&gt;0,(IF(OR(BH$5=Data!$F$2,BH$5=Data!$G$2,(IF(COUNTIF(Data!$A$2:$A$939,BH$7),BH$7=(VLOOKUP(BH$7,Data!$A$2:$A$852,1,FALSE)),0))),"H",IF(AND(BH$7&gt;=$E79,BH$7&lt;=$F79),($D79/$G79),0))),IF(AND(BH$7&gt;=$E79,BH$7&lt;=$F79),($D79/$G79),0))</f>
        <v>H</v>
      </c>
      <c r="BI79" s="34" t="str">
        <f>IF(Data!$C$2&gt;0,(IF(OR(BI$5=Data!$F$2,BI$5=Data!$G$2,(IF(COUNTIF(Data!$A$2:$A$939,BI$7),BI$7=(VLOOKUP(BI$7,Data!$A$2:$A$852,1,FALSE)),0))),"H",IF(AND(BI$7&gt;=$E79,BI$7&lt;=$F79),($D79/$G79),0))),IF(AND(BI$7&gt;=$E79,BI$7&lt;=$F79),($D79/$G79),0))</f>
        <v>H</v>
      </c>
      <c r="BJ79" s="34">
        <f>IF(Data!$C$2&gt;0,(IF(OR(BJ$5=Data!$F$2,BJ$5=Data!$G$2,(IF(COUNTIF(Data!$A$2:$A$939,BJ$7),BJ$7=(VLOOKUP(BJ$7,Data!$A$2:$A$852,1,FALSE)),0))),"H",IF(AND(BJ$7&gt;=$E79,BJ$7&lt;=$F79),($D79/$G79),0))),IF(AND(BJ$7&gt;=$E79,BJ$7&lt;=$F79),($D79/$G79),0))</f>
        <v>0</v>
      </c>
      <c r="BK79" s="34">
        <f>IF(Data!$C$2&gt;0,(IF(OR(BK$5=Data!$F$2,BK$5=Data!$G$2,(IF(COUNTIF(Data!$A$2:$A$939,BK$7),BK$7=(VLOOKUP(BK$7,Data!$A$2:$A$852,1,FALSE)),0))),"H",IF(AND(BK$7&gt;=$E79,BK$7&lt;=$F79),($D79/$G79),0))),IF(AND(BK$7&gt;=$E79,BK$7&lt;=$F79),($D79/$G79),0))</f>
        <v>0</v>
      </c>
      <c r="BL79" s="34">
        <f>IF(Data!$C$2&gt;0,(IF(OR(BL$5=Data!$F$2,BL$5=Data!$G$2,(IF(COUNTIF(Data!$A$2:$A$939,BL$7),BL$7=(VLOOKUP(BL$7,Data!$A$2:$A$852,1,FALSE)),0))),"H",IF(AND(BL$7&gt;=$E79,BL$7&lt;=$F79),($D79/$G79),0))),IF(AND(BL$7&gt;=$E79,BL$7&lt;=$F79),($D79/$G79),0))</f>
        <v>0</v>
      </c>
      <c r="BM79" s="34">
        <f>IF(Data!$C$2&gt;0,(IF(OR(BM$5=Data!$F$2,BM$5=Data!$G$2,(IF(COUNTIF(Data!$A$2:$A$939,BM$7),BM$7=(VLOOKUP(BM$7,Data!$A$2:$A$852,1,FALSE)),0))),"H",IF(AND(BM$7&gt;=$E79,BM$7&lt;=$F79),($D79/$G79),0))),IF(AND(BM$7&gt;=$E79,BM$7&lt;=$F79),($D79/$G79),0))</f>
        <v>0</v>
      </c>
      <c r="BN79" s="34">
        <f>IF(Data!$C$2&gt;0,(IF(OR(BN$5=Data!$F$2,BN$5=Data!$G$2,(IF(COUNTIF(Data!$A$2:$A$939,BN$7),BN$7=(VLOOKUP(BN$7,Data!$A$2:$A$852,1,FALSE)),0))),"H",IF(AND(BN$7&gt;=$E79,BN$7&lt;=$F79),($D79/$G79),0))),IF(AND(BN$7&gt;=$E79,BN$7&lt;=$F79),($D79/$G79),0))</f>
        <v>0</v>
      </c>
      <c r="BO79" s="34" t="str">
        <f>IF(Data!$C$2&gt;0,(IF(OR(BO$5=Data!$F$2,BO$5=Data!$G$2,(IF(COUNTIF(Data!$A$2:$A$939,BO$7),BO$7=(VLOOKUP(BO$7,Data!$A$2:$A$852,1,FALSE)),0))),"H",IF(AND(BO$7&gt;=$E79,BO$7&lt;=$F79),($D79/$G79),0))),IF(AND(BO$7&gt;=$E79,BO$7&lt;=$F79),($D79/$G79),0))</f>
        <v>H</v>
      </c>
      <c r="BP79" s="34" t="str">
        <f>IF(Data!$C$2&gt;0,(IF(OR(BP$5=Data!$F$2,BP$5=Data!$G$2,(IF(COUNTIF(Data!$A$2:$A$939,BP$7),BP$7=(VLOOKUP(BP$7,Data!$A$2:$A$852,1,FALSE)),0))),"H",IF(AND(BP$7&gt;=$E79,BP$7&lt;=$F79),($D79/$G79),0))),IF(AND(BP$7&gt;=$E79,BP$7&lt;=$F79),($D79/$G79),0))</f>
        <v>H</v>
      </c>
      <c r="BQ79" s="34">
        <f>IF(Data!$C$2&gt;0,(IF(OR(BQ$5=Data!$F$2,BQ$5=Data!$G$2,(IF(COUNTIF(Data!$A$2:$A$939,BQ$7),BQ$7=(VLOOKUP(BQ$7,Data!$A$2:$A$852,1,FALSE)),0))),"H",IF(AND(BQ$7&gt;=$E79,BQ$7&lt;=$F79),($D79/$G79),0))),IF(AND(BQ$7&gt;=$E79,BQ$7&lt;=$F79),($D79/$G79),0))</f>
        <v>0</v>
      </c>
      <c r="BR79" s="34">
        <f>IF(Data!$C$2&gt;0,(IF(OR(BR$5=Data!$F$2,BR$5=Data!$G$2,(IF(COUNTIF(Data!$A$2:$A$939,BR$7),BR$7=(VLOOKUP(BR$7,Data!$A$2:$A$852,1,FALSE)),0))),"H",IF(AND(BR$7&gt;=$E79,BR$7&lt;=$F79),($D79/$G79),0))),IF(AND(BR$7&gt;=$E79,BR$7&lt;=$F79),($D79/$G79),0))</f>
        <v>0</v>
      </c>
      <c r="BS79" s="34">
        <f>IF(Data!$C$2&gt;0,(IF(OR(BS$5=Data!$F$2,BS$5=Data!$G$2,(IF(COUNTIF(Data!$A$2:$A$939,BS$7),BS$7=(VLOOKUP(BS$7,Data!$A$2:$A$852,1,FALSE)),0))),"H",IF(AND(BS$7&gt;=$E79,BS$7&lt;=$F79),($D79/$G79),0))),IF(AND(BS$7&gt;=$E79,BS$7&lt;=$F79),($D79/$G79),0))</f>
        <v>0</v>
      </c>
      <c r="BT79" s="34">
        <f>IF(Data!$C$2&gt;0,(IF(OR(BT$5=Data!$F$2,BT$5=Data!$G$2,(IF(COUNTIF(Data!$A$2:$A$939,BT$7),BT$7=(VLOOKUP(BT$7,Data!$A$2:$A$852,1,FALSE)),0))),"H",IF(AND(BT$7&gt;=$E79,BT$7&lt;=$F79),($D79/$G79),0))),IF(AND(BT$7&gt;=$E79,BT$7&lt;=$F79),($D79/$G79),0))</f>
        <v>0</v>
      </c>
      <c r="BU79" s="34">
        <f>IF(Data!$C$2&gt;0,(IF(OR(BU$5=Data!$F$2,BU$5=Data!$G$2,(IF(COUNTIF(Data!$A$2:$A$939,BU$7),BU$7=(VLOOKUP(BU$7,Data!$A$2:$A$852,1,FALSE)),0))),"H",IF(AND(BU$7&gt;=$E79,BU$7&lt;=$F79),($D79/$G79),0))),IF(AND(BU$7&gt;=$E79,BU$7&lt;=$F79),($D79/$G79),0))</f>
        <v>0</v>
      </c>
      <c r="BV79" s="34" t="str">
        <f>IF(Data!$C$2&gt;0,(IF(OR(BV$5=Data!$F$2,BV$5=Data!$G$2,(IF(COUNTIF(Data!$A$2:$A$939,BV$7),BV$7=(VLOOKUP(BV$7,Data!$A$2:$A$852,1,FALSE)),0))),"H",IF(AND(BV$7&gt;=$E79,BV$7&lt;=$F79),($D79/$G79),0))),IF(AND(BV$7&gt;=$E79,BV$7&lt;=$F79),($D79/$G79),0))</f>
        <v>H</v>
      </c>
      <c r="BW79" s="34" t="str">
        <f>IF(Data!$C$2&gt;0,(IF(OR(BW$5=Data!$F$2,BW$5=Data!$G$2,(IF(COUNTIF(Data!$A$2:$A$939,BW$7),BW$7=(VLOOKUP(BW$7,Data!$A$2:$A$852,1,FALSE)),0))),"H",IF(AND(BW$7&gt;=$E79,BW$7&lt;=$F79),($D79/$G79),0))),IF(AND(BW$7&gt;=$E79,BW$7&lt;=$F79),($D79/$G79),0))</f>
        <v>H</v>
      </c>
      <c r="BX79" s="34">
        <f>IF(Data!$C$2&gt;0,(IF(OR(BX$5=Data!$F$2,BX$5=Data!$G$2,(IF(COUNTIF(Data!$A$2:$A$939,BX$7),BX$7=(VLOOKUP(BX$7,Data!$A$2:$A$852,1,FALSE)),0))),"H",IF(AND(BX$7&gt;=$E79,BX$7&lt;=$F79),($D79/$G79),0))),IF(AND(BX$7&gt;=$E79,BX$7&lt;=$F79),($D79/$G79),0))</f>
        <v>0</v>
      </c>
      <c r="BY79" s="34">
        <f>IF(Data!$C$2&gt;0,(IF(OR(BY$5=Data!$F$2,BY$5=Data!$G$2,(IF(COUNTIF(Data!$A$2:$A$939,BY$7),BY$7=(VLOOKUP(BY$7,Data!$A$2:$A$852,1,FALSE)),0))),"H",IF(AND(BY$7&gt;=$E79,BY$7&lt;=$F79),($D79/$G79),0))),IF(AND(BY$7&gt;=$E79,BY$7&lt;=$F79),($D79/$G79),0))</f>
        <v>0</v>
      </c>
      <c r="BZ79" s="34">
        <f>IF(Data!$C$2&gt;0,(IF(OR(BZ$5=Data!$F$2,BZ$5=Data!$G$2,(IF(COUNTIF(Data!$A$2:$A$939,BZ$7),BZ$7=(VLOOKUP(BZ$7,Data!$A$2:$A$852,1,FALSE)),0))),"H",IF(AND(BZ$7&gt;=$E79,BZ$7&lt;=$F79),($D79/$G79),0))),IF(AND(BZ$7&gt;=$E79,BZ$7&lt;=$F79),($D79/$G79),0))</f>
        <v>0</v>
      </c>
      <c r="CA79" s="34">
        <f>IF(Data!$C$2&gt;0,(IF(OR(CA$5=Data!$F$2,CA$5=Data!$G$2,(IF(COUNTIF(Data!$A$2:$A$939,CA$7),CA$7=(VLOOKUP(CA$7,Data!$A$2:$A$852,1,FALSE)),0))),"H",IF(AND(CA$7&gt;=$E79,CA$7&lt;=$F79),($D79/$G79),0))),IF(AND(CA$7&gt;=$E79,CA$7&lt;=$F79),($D79/$G79),0))</f>
        <v>0</v>
      </c>
      <c r="CB79" s="34">
        <f>IF(Data!$C$2&gt;0,(IF(OR(CB$5=Data!$F$2,CB$5=Data!$G$2,(IF(COUNTIF(Data!$A$2:$A$939,CB$7),CB$7=(VLOOKUP(CB$7,Data!$A$2:$A$852,1,FALSE)),0))),"H",IF(AND(CB$7&gt;=$E79,CB$7&lt;=$F79),($D79/$G79),0))),IF(AND(CB$7&gt;=$E79,CB$7&lt;=$F79),($D79/$G79),0))</f>
        <v>0</v>
      </c>
      <c r="CC79" s="34" t="str">
        <f>IF(Data!$C$2&gt;0,(IF(OR(CC$5=Data!$F$2,CC$5=Data!$G$2,(IF(COUNTIF(Data!$A$2:$A$939,CC$7),CC$7=(VLOOKUP(CC$7,Data!$A$2:$A$852,1,FALSE)),0))),"H",IF(AND(CC$7&gt;=$E79,CC$7&lt;=$F79),($D79/$G79),0))),IF(AND(CC$7&gt;=$E79,CC$7&lt;=$F79),($D79/$G79),0))</f>
        <v>H</v>
      </c>
      <c r="CD79" s="34" t="str">
        <f>IF(Data!$C$2&gt;0,(IF(OR(CD$5=Data!$F$2,CD$5=Data!$G$2,(IF(COUNTIF(Data!$A$2:$A$939,CD$7),CD$7=(VLOOKUP(CD$7,Data!$A$2:$A$852,1,FALSE)),0))),"H",IF(AND(CD$7&gt;=$E79,CD$7&lt;=$F79),($D79/$G79),0))),IF(AND(CD$7&gt;=$E79,CD$7&lt;=$F79),($D79/$G79),0))</f>
        <v>H</v>
      </c>
      <c r="CE79" s="34">
        <f>IF(Data!$C$2&gt;0,(IF(OR(CE$5=Data!$F$2,CE$5=Data!$G$2,(IF(COUNTIF(Data!$A$2:$A$939,CE$7),CE$7=(VLOOKUP(CE$7,Data!$A$2:$A$852,1,FALSE)),0))),"H",IF(AND(CE$7&gt;=$E79,CE$7&lt;=$F79),($D79/$G79),0))),IF(AND(CE$7&gt;=$E79,CE$7&lt;=$F79),($D79/$G79),0))</f>
        <v>0</v>
      </c>
      <c r="CF79" s="34">
        <f>IF(Data!$C$2&gt;0,(IF(OR(CF$5=Data!$F$2,CF$5=Data!$G$2,(IF(COUNTIF(Data!$A$2:$A$939,CF$7),CF$7=(VLOOKUP(CF$7,Data!$A$2:$A$852,1,FALSE)),0))),"H",IF(AND(CF$7&gt;=$E79,CF$7&lt;=$F79),($D79/$G79),0))),IF(AND(CF$7&gt;=$E79,CF$7&lt;=$F79),($D79/$G79),0))</f>
        <v>0</v>
      </c>
      <c r="CG79" s="34">
        <f>IF(Data!$C$2&gt;0,(IF(OR(CG$5=Data!$F$2,CG$5=Data!$G$2,(IF(COUNTIF(Data!$A$2:$A$939,CG$7),CG$7=(VLOOKUP(CG$7,Data!$A$2:$A$852,1,FALSE)),0))),"H",IF(AND(CG$7&gt;=$E79,CG$7&lt;=$F79),($D79/$G79),0))),IF(AND(CG$7&gt;=$E79,CG$7&lt;=$F79),($D79/$G79),0))</f>
        <v>0</v>
      </c>
      <c r="CH79" s="34">
        <f>IF(Data!$C$2&gt;0,(IF(OR(CH$5=Data!$F$2,CH$5=Data!$G$2,(IF(COUNTIF(Data!$A$2:$A$939,CH$7),CH$7=(VLOOKUP(CH$7,Data!$A$2:$A$852,1,FALSE)),0))),"H",IF(AND(CH$7&gt;=$E79,CH$7&lt;=$F79),($D79/$G79),0))),IF(AND(CH$7&gt;=$E79,CH$7&lt;=$F79),($D79/$G79),0))</f>
        <v>0</v>
      </c>
      <c r="CI79" s="34">
        <f>IF(Data!$C$2&gt;0,(IF(OR(CI$5=Data!$F$2,CI$5=Data!$G$2,(IF(COUNTIF(Data!$A$2:$A$939,CI$7),CI$7=(VLOOKUP(CI$7,Data!$A$2:$A$852,1,FALSE)),0))),"H",IF(AND(CI$7&gt;=$E79,CI$7&lt;=$F79),($D79/$G79),0))),IF(AND(CI$7&gt;=$E79,CI$7&lt;=$F79),($D79/$G79),0))</f>
        <v>0</v>
      </c>
      <c r="CJ79" s="34" t="str">
        <f>IF(Data!$C$2&gt;0,(IF(OR(CJ$5=Data!$F$2,CJ$5=Data!$G$2,(IF(COUNTIF(Data!$A$2:$A$939,CJ$7),CJ$7=(VLOOKUP(CJ$7,Data!$A$2:$A$852,1,FALSE)),0))),"H",IF(AND(CJ$7&gt;=$E79,CJ$7&lt;=$F79),($D79/$G79),0))),IF(AND(CJ$7&gt;=$E79,CJ$7&lt;=$F79),($D79/$G79),0))</f>
        <v>H</v>
      </c>
      <c r="CK79" s="34" t="str">
        <f>IF(Data!$C$2&gt;0,(IF(OR(CK$5=Data!$F$2,CK$5=Data!$G$2,(IF(COUNTIF(Data!$A$2:$A$939,CK$7),CK$7=(VLOOKUP(CK$7,Data!$A$2:$A$852,1,FALSE)),0))),"H",IF(AND(CK$7&gt;=$E79,CK$7&lt;=$F79),($D79/$G79),0))),IF(AND(CK$7&gt;=$E79,CK$7&lt;=$F79),($D79/$G79),0))</f>
        <v>H</v>
      </c>
      <c r="CL79" s="34">
        <f>IF(Data!$C$2&gt;0,(IF(OR(CL$5=Data!$F$2,CL$5=Data!$G$2,(IF(COUNTIF(Data!$A$2:$A$939,CL$7),CL$7=(VLOOKUP(CL$7,Data!$A$2:$A$852,1,FALSE)),0))),"H",IF(AND(CL$7&gt;=$E79,CL$7&lt;=$F79),($D79/$G79),0))),IF(AND(CL$7&gt;=$E79,CL$7&lt;=$F79),($D79/$G79),0))</f>
        <v>0</v>
      </c>
      <c r="CM79" s="34">
        <f>IF(Data!$C$2&gt;0,(IF(OR(CM$5=Data!$F$2,CM$5=Data!$G$2,(IF(COUNTIF(Data!$A$2:$A$939,CM$7),CM$7=(VLOOKUP(CM$7,Data!$A$2:$A$852,1,FALSE)),0))),"H",IF(AND(CM$7&gt;=$E79,CM$7&lt;=$F79),($D79/$G79),0))),IF(AND(CM$7&gt;=$E79,CM$7&lt;=$F79),($D79/$G79),0))</f>
        <v>0</v>
      </c>
      <c r="CN79" s="34">
        <f>IF(Data!$C$2&gt;0,(IF(OR(CN$5=Data!$F$2,CN$5=Data!$G$2,(IF(COUNTIF(Data!$A$2:$A$939,CN$7),CN$7=(VLOOKUP(CN$7,Data!$A$2:$A$852,1,FALSE)),0))),"H",IF(AND(CN$7&gt;=$E79,CN$7&lt;=$F79),($D79/$G79),0))),IF(AND(CN$7&gt;=$E79,CN$7&lt;=$F79),($D79/$G79),0))</f>
        <v>0</v>
      </c>
      <c r="CO79" s="34">
        <f>IF(Data!$C$2&gt;0,(IF(OR(CO$5=Data!$F$2,CO$5=Data!$G$2,(IF(COUNTIF(Data!$A$2:$A$939,CO$7),CO$7=(VLOOKUP(CO$7,Data!$A$2:$A$852,1,FALSE)),0))),"H",IF(AND(CO$7&gt;=$E79,CO$7&lt;=$F79),($D79/$G79),0))),IF(AND(CO$7&gt;=$E79,CO$7&lt;=$F79),($D79/$G79),0))</f>
        <v>0</v>
      </c>
      <c r="CP79" s="34">
        <f>IF(Data!$C$2&gt;0,(IF(OR(CP$5=Data!$F$2,CP$5=Data!$G$2,(IF(COUNTIF(Data!$A$2:$A$939,CP$7),CP$7=(VLOOKUP(CP$7,Data!$A$2:$A$852,1,FALSE)),0))),"H",IF(AND(CP$7&gt;=$E79,CP$7&lt;=$F79),($D79/$G79),0))),IF(AND(CP$7&gt;=$E79,CP$7&lt;=$F79),($D79/$G79),0))</f>
        <v>0</v>
      </c>
      <c r="CQ79" s="34" t="str">
        <f>IF(Data!$C$2&gt;0,(IF(OR(CQ$5=Data!$F$2,CQ$5=Data!$G$2,(IF(COUNTIF(Data!$A$2:$A$939,CQ$7),CQ$7=(VLOOKUP(CQ$7,Data!$A$2:$A$852,1,FALSE)),0))),"H",IF(AND(CQ$7&gt;=$E79,CQ$7&lt;=$F79),($D79/$G79),0))),IF(AND(CQ$7&gt;=$E79,CQ$7&lt;=$F79),($D79/$G79),0))</f>
        <v>H</v>
      </c>
      <c r="CR79" s="34" t="str">
        <f>IF(Data!$C$2&gt;0,(IF(OR(CR$5=Data!$F$2,CR$5=Data!$G$2,(IF(COUNTIF(Data!$A$2:$A$939,CR$7),CR$7=(VLOOKUP(CR$7,Data!$A$2:$A$852,1,FALSE)),0))),"H",IF(AND(CR$7&gt;=$E79,CR$7&lt;=$F79),($D79/$G79),0))),IF(AND(CR$7&gt;=$E79,CR$7&lt;=$F79),($D79/$G79),0))</f>
        <v>H</v>
      </c>
      <c r="CS79" s="34">
        <f>IF(Data!$C$2&gt;0,(IF(OR(CS$5=Data!$F$2,CS$5=Data!$G$2,(IF(COUNTIF(Data!$A$2:$A$939,CS$7),CS$7=(VLOOKUP(CS$7,Data!$A$2:$A$852,1,FALSE)),0))),"H",IF(AND(CS$7&gt;=$E79,CS$7&lt;=$F79),($D79/$G79),0))),IF(AND(CS$7&gt;=$E79,CS$7&lt;=$F79),($D79/$G79),0))</f>
        <v>0</v>
      </c>
      <c r="CT79" s="34">
        <f>IF(Data!$C$2&gt;0,(IF(OR(CT$5=Data!$F$2,CT$5=Data!$G$2,(IF(COUNTIF(Data!$A$2:$A$939,CT$7),CT$7=(VLOOKUP(CT$7,Data!$A$2:$A$852,1,FALSE)),0))),"H",IF(AND(CT$7&gt;=$E79,CT$7&lt;=$F79),($D79/$G79),0))),IF(AND(CT$7&gt;=$E79,CT$7&lt;=$F79),($D79/$G79),0))</f>
        <v>0</v>
      </c>
      <c r="CU79" s="34">
        <f>IF(Data!$C$2&gt;0,(IF(OR(CU$5=Data!$F$2,CU$5=Data!$G$2,(IF(COUNTIF(Data!$A$2:$A$939,CU$7),CU$7=(VLOOKUP(CU$7,Data!$A$2:$A$852,1,FALSE)),0))),"H",IF(AND(CU$7&gt;=$E79,CU$7&lt;=$F79),($D79/$G79),0))),IF(AND(CU$7&gt;=$E79,CU$7&lt;=$F79),($D79/$G79),0))</f>
        <v>0</v>
      </c>
      <c r="CV79" s="34">
        <f>IF(Data!$C$2&gt;0,(IF(OR(CV$5=Data!$F$2,CV$5=Data!$G$2,(IF(COUNTIF(Data!$A$2:$A$939,CV$7),CV$7=(VLOOKUP(CV$7,Data!$A$2:$A$852,1,FALSE)),0))),"H",IF(AND(CV$7&gt;=$E79,CV$7&lt;=$F79),($D79/$G79),0))),IF(AND(CV$7&gt;=$E79,CV$7&lt;=$F79),($D79/$G79),0))</f>
        <v>0</v>
      </c>
      <c r="CW79" s="34">
        <f>IF(Data!$C$2&gt;0,(IF(OR(CW$5=Data!$F$2,CW$5=Data!$G$2,(IF(COUNTIF(Data!$A$2:$A$939,CW$7),CW$7=(VLOOKUP(CW$7,Data!$A$2:$A$852,1,FALSE)),0))),"H",IF(AND(CW$7&gt;=$E79,CW$7&lt;=$F79),($D79/$G79),0))),IF(AND(CW$7&gt;=$E79,CW$7&lt;=$F79),($D79/$G79),0))</f>
        <v>0</v>
      </c>
      <c r="CX79" s="34" t="str">
        <f>IF(Data!$C$2&gt;0,(IF(OR(CX$5=Data!$F$2,CX$5=Data!$G$2,(IF(COUNTIF(Data!$A$2:$A$939,CX$7),CX$7=(VLOOKUP(CX$7,Data!$A$2:$A$852,1,FALSE)),0))),"H",IF(AND(CX$7&gt;=$E79,CX$7&lt;=$F79),($D79/$G79),0))),IF(AND(CX$7&gt;=$E79,CX$7&lt;=$F79),($D79/$G79),0))</f>
        <v>H</v>
      </c>
      <c r="CY79" s="34" t="str">
        <f>IF(Data!$C$2&gt;0,(IF(OR(CY$5=Data!$F$2,CY$5=Data!$G$2,(IF(COUNTIF(Data!$A$2:$A$939,CY$7),CY$7=(VLOOKUP(CY$7,Data!$A$2:$A$852,1,FALSE)),0))),"H",IF(AND(CY$7&gt;=$E79,CY$7&lt;=$F79),($D79/$G79),0))),IF(AND(CY$7&gt;=$E79,CY$7&lt;=$F79),($D79/$G79),0))</f>
        <v>H</v>
      </c>
      <c r="CZ79" s="34">
        <f>IF(Data!$C$2&gt;0,(IF(OR(CZ$5=Data!$F$2,CZ$5=Data!$G$2,(IF(COUNTIF(Data!$A$2:$A$939,CZ$7),CZ$7=(VLOOKUP(CZ$7,Data!$A$2:$A$852,1,FALSE)),0))),"H",IF(AND(CZ$7&gt;=$E79,CZ$7&lt;=$F79),($D79/$G79),0))),IF(AND(CZ$7&gt;=$E79,CZ$7&lt;=$F79),($D79/$G79),0))</f>
        <v>0</v>
      </c>
      <c r="DA79" s="34">
        <f>IF(Data!$C$2&gt;0,(IF(OR(DA$5=Data!$F$2,DA$5=Data!$G$2,(IF(COUNTIF(Data!$A$2:$A$939,DA$7),DA$7=(VLOOKUP(DA$7,Data!$A$2:$A$852,1,FALSE)),0))),"H",IF(AND(DA$7&gt;=$E79,DA$7&lt;=$F79),($D79/$G79),0))),IF(AND(DA$7&gt;=$E79,DA$7&lt;=$F79),($D79/$G79),0))</f>
        <v>0</v>
      </c>
      <c r="DB79" s="34">
        <f>IF(Data!$C$2&gt;0,(IF(OR(DB$5=Data!$F$2,DB$5=Data!$G$2,(IF(COUNTIF(Data!$A$2:$A$939,DB$7),DB$7=(VLOOKUP(DB$7,Data!$A$2:$A$852,1,FALSE)),0))),"H",IF(AND(DB$7&gt;=$E79,DB$7&lt;=$F79),($D79/$G79),0))),IF(AND(DB$7&gt;=$E79,DB$7&lt;=$F79),($D79/$G79),0))</f>
        <v>0</v>
      </c>
      <c r="DC79" s="34">
        <f>IF(Data!$C$2&gt;0,(IF(OR(DC$5=Data!$F$2,DC$5=Data!$G$2,(IF(COUNTIF(Data!$A$2:$A$939,DC$7),DC$7=(VLOOKUP(DC$7,Data!$A$2:$A$852,1,FALSE)),0))),"H",IF(AND(DC$7&gt;=$E79,DC$7&lt;=$F79),($D79/$G79),0))),IF(AND(DC$7&gt;=$E79,DC$7&lt;=$F79),($D79/$G79),0))</f>
        <v>0</v>
      </c>
      <c r="DD79" s="34">
        <f>IF(Data!$C$2&gt;0,(IF(OR(DD$5=Data!$F$2,DD$5=Data!$G$2,(IF(COUNTIF(Data!$A$2:$A$939,DD$7),DD$7=(VLOOKUP(DD$7,Data!$A$2:$A$852,1,FALSE)),0))),"H",IF(AND(DD$7&gt;=$E79,DD$7&lt;=$F79),($D79/$G79),0))),IF(AND(DD$7&gt;=$E79,DD$7&lt;=$F79),($D79/$G79),0))</f>
        <v>0</v>
      </c>
      <c r="DE79" s="34" t="str">
        <f>IF(Data!$C$2&gt;0,(IF(OR(DE$5=Data!$F$2,DE$5=Data!$G$2,(IF(COUNTIF(Data!$A$2:$A$939,DE$7),DE$7=(VLOOKUP(DE$7,Data!$A$2:$A$852,1,FALSE)),0))),"H",IF(AND(DE$7&gt;=$E79,DE$7&lt;=$F79),($D79/$G79),0))),IF(AND(DE$7&gt;=$E79,DE$7&lt;=$F79),($D79/$G79),0))</f>
        <v>H</v>
      </c>
      <c r="DF79" s="34" t="str">
        <f>IF(Data!$C$2&gt;0,(IF(OR(DF$5=Data!$F$2,DF$5=Data!$G$2,(IF(COUNTIF(Data!$A$2:$A$939,DF$7),DF$7=(VLOOKUP(DF$7,Data!$A$2:$A$852,1,FALSE)),0))),"H",IF(AND(DF$7&gt;=$E79,DF$7&lt;=$F79),($D79/$G79),0))),IF(AND(DF$7&gt;=$E79,DF$7&lt;=$F79),($D79/$G79),0))</f>
        <v>H</v>
      </c>
      <c r="DG79" s="34">
        <f>IF(Data!$C$2&gt;0,(IF(OR(DG$5=Data!$F$2,DG$5=Data!$G$2,(IF(COUNTIF(Data!$A$2:$A$939,DG$7),DG$7=(VLOOKUP(DG$7,Data!$A$2:$A$852,1,FALSE)),0))),"H",IF(AND(DG$7&gt;=$E79,DG$7&lt;=$F79),($D79/$G79),0))),IF(AND(DG$7&gt;=$E79,DG$7&lt;=$F79),($D79/$G79),0))</f>
        <v>0</v>
      </c>
      <c r="DH79" s="34">
        <f>IF(Data!$C$2&gt;0,(IF(OR(DH$5=Data!$F$2,DH$5=Data!$G$2,(IF(COUNTIF(Data!$A$2:$A$939,DH$7),DH$7=(VLOOKUP(DH$7,Data!$A$2:$A$852,1,FALSE)),0))),"H",IF(AND(DH$7&gt;=$E79,DH$7&lt;=$F79),($D79/$G79),0))),IF(AND(DH$7&gt;=$E79,DH$7&lt;=$F79),($D79/$G79),0))</f>
        <v>0</v>
      </c>
      <c r="DI79" s="34">
        <f>IF(Data!$C$2&gt;0,(IF(OR(DI$5=Data!$F$2,DI$5=Data!$G$2,(IF(COUNTIF(Data!$A$2:$A$939,DI$7),DI$7=(VLOOKUP(DI$7,Data!$A$2:$A$852,1,FALSE)),0))),"H",IF(AND(DI$7&gt;=$E79,DI$7&lt;=$F79),($D79/$G79),0))),IF(AND(DI$7&gt;=$E79,DI$7&lt;=$F79),($D79/$G79),0))</f>
        <v>0</v>
      </c>
      <c r="DJ79" s="34">
        <f>IF(Data!$C$2&gt;0,(IF(OR(DJ$5=Data!$F$2,DJ$5=Data!$G$2,(IF(COUNTIF(Data!$A$2:$A$939,DJ$7),DJ$7=(VLOOKUP(DJ$7,Data!$A$2:$A$852,1,FALSE)),0))),"H",IF(AND(DJ$7&gt;=$E79,DJ$7&lt;=$F79),($D79/$G79),0))),IF(AND(DJ$7&gt;=$E79,DJ$7&lt;=$F79),($D79/$G79),0))</f>
        <v>0</v>
      </c>
      <c r="DK79" s="34">
        <f>IF(Data!$C$2&gt;0,(IF(OR(DK$5=Data!$F$2,DK$5=Data!$G$2,(IF(COUNTIF(Data!$A$2:$A$939,DK$7),DK$7=(VLOOKUP(DK$7,Data!$A$2:$A$852,1,FALSE)),0))),"H",IF(AND(DK$7&gt;=$E79,DK$7&lt;=$F79),($D79/$G79),0))),IF(AND(DK$7&gt;=$E79,DK$7&lt;=$F79),($D79/$G79),0))</f>
        <v>0</v>
      </c>
      <c r="DL79" s="34" t="str">
        <f>IF(Data!$C$2&gt;0,(IF(OR(DL$5=Data!$F$2,DL$5=Data!$G$2,(IF(COUNTIF(Data!$A$2:$A$939,DL$7),DL$7=(VLOOKUP(DL$7,Data!$A$2:$A$852,1,FALSE)),0))),"H",IF(AND(DL$7&gt;=$E79,DL$7&lt;=$F79),($D79/$G79),0))),IF(AND(DL$7&gt;=$E79,DL$7&lt;=$F79),($D79/$G79),0))</f>
        <v>H</v>
      </c>
      <c r="DM79" s="34" t="str">
        <f>IF(Data!$C$2&gt;0,(IF(OR(DM$5=Data!$F$2,DM$5=Data!$G$2,(IF(COUNTIF(Data!$A$2:$A$939,DM$7),DM$7=(VLOOKUP(DM$7,Data!$A$2:$A$852,1,FALSE)),0))),"H",IF(AND(DM$7&gt;=$E79,DM$7&lt;=$F79),($D79/$G79),0))),IF(AND(DM$7&gt;=$E79,DM$7&lt;=$F79),($D79/$G79),0))</f>
        <v>H</v>
      </c>
      <c r="DN79" s="34">
        <f>IF(Data!$C$2&gt;0,(IF(OR(DN$5=Data!$F$2,DN$5=Data!$G$2,(IF(COUNTIF(Data!$A$2:$A$939,DN$7),DN$7=(VLOOKUP(DN$7,Data!$A$2:$A$852,1,FALSE)),0))),"H",IF(AND(DN$7&gt;=$E79,DN$7&lt;=$F79),($D79/$G79),0))),IF(AND(DN$7&gt;=$E79,DN$7&lt;=$F79),($D79/$G79),0))</f>
        <v>0</v>
      </c>
      <c r="DO79" s="34">
        <f>IF(Data!$C$2&gt;0,(IF(OR(DO$5=Data!$F$2,DO$5=Data!$G$2,(IF(COUNTIF(Data!$A$2:$A$939,DO$7),DO$7=(VLOOKUP(DO$7,Data!$A$2:$A$852,1,FALSE)),0))),"H",IF(AND(DO$7&gt;=$E79,DO$7&lt;=$F79),($D79/$G79),0))),IF(AND(DO$7&gt;=$E79,DO$7&lt;=$F79),($D79/$G79),0))</f>
        <v>0</v>
      </c>
      <c r="DP79" s="34">
        <f>IF(Data!$C$2&gt;0,(IF(OR(DP$5=Data!$F$2,DP$5=Data!$G$2,(IF(COUNTIF(Data!$A$2:$A$939,DP$7),DP$7=(VLOOKUP(DP$7,Data!$A$2:$A$852,1,FALSE)),0))),"H",IF(AND(DP$7&gt;=$E79,DP$7&lt;=$F79),($D79/$G79),0))),IF(AND(DP$7&gt;=$E79,DP$7&lt;=$F79),($D79/$G79),0))</f>
        <v>0</v>
      </c>
      <c r="DQ79" s="34">
        <f>IF(Data!$C$2&gt;0,(IF(OR(DQ$5=Data!$F$2,DQ$5=Data!$G$2,(IF(COUNTIF(Data!$A$2:$A$939,DQ$7),DQ$7=(VLOOKUP(DQ$7,Data!$A$2:$A$852,1,FALSE)),0))),"H",IF(AND(DQ$7&gt;=$E79,DQ$7&lt;=$F79),($D79/$G79),0))),IF(AND(DQ$7&gt;=$E79,DQ$7&lt;=$F79),($D79/$G79),0))</f>
        <v>0</v>
      </c>
      <c r="DR79" s="34">
        <f>IF(Data!$C$2&gt;0,(IF(OR(DR$5=Data!$F$2,DR$5=Data!$G$2,(IF(COUNTIF(Data!$A$2:$A$939,DR$7),DR$7=(VLOOKUP(DR$7,Data!$A$2:$A$852,1,FALSE)),0))),"H",IF(AND(DR$7&gt;=$E79,DR$7&lt;=$F79),($D79/$G79),0))),IF(AND(DR$7&gt;=$E79,DR$7&lt;=$F79),($D79/$G79),0))</f>
        <v>0</v>
      </c>
      <c r="DS79" s="34" t="str">
        <f>IF(Data!$C$2&gt;0,(IF(OR(DS$5=Data!$F$2,DS$5=Data!$G$2,(IF(COUNTIF(Data!$A$2:$A$939,DS$7),DS$7=(VLOOKUP(DS$7,Data!$A$2:$A$852,1,FALSE)),0))),"H",IF(AND(DS$7&gt;=$E79,DS$7&lt;=$F79),($D79/$G79),0))),IF(AND(DS$7&gt;=$E79,DS$7&lt;=$F79),($D79/$G79),0))</f>
        <v>H</v>
      </c>
      <c r="DT79" s="34" t="str">
        <f>IF(Data!$C$2&gt;0,(IF(OR(DT$5=Data!$F$2,DT$5=Data!$G$2,(IF(COUNTIF(Data!$A$2:$A$939,DT$7),DT$7=(VLOOKUP(DT$7,Data!$A$2:$A$852,1,FALSE)),0))),"H",IF(AND(DT$7&gt;=$E79,DT$7&lt;=$F79),($D79/$G79),0))),IF(AND(DT$7&gt;=$E79,DT$7&lt;=$F79),($D79/$G79),0))</f>
        <v>H</v>
      </c>
      <c r="DU79" s="34">
        <f>IF(Data!$C$2&gt;0,(IF(OR(DU$5=Data!$F$2,DU$5=Data!$G$2,(IF(COUNTIF(Data!$A$2:$A$939,DU$7),DU$7=(VLOOKUP(DU$7,Data!$A$2:$A$852,1,FALSE)),0))),"H",IF(AND(DU$7&gt;=$E79,DU$7&lt;=$F79),($D79/$G79),0))),IF(AND(DU$7&gt;=$E79,DU$7&lt;=$F79),($D79/$G79),0))</f>
        <v>0</v>
      </c>
      <c r="DV79" s="34">
        <f>IF(Data!$C$2&gt;0,(IF(OR(DV$5=Data!$F$2,DV$5=Data!$G$2,(IF(COUNTIF(Data!$A$2:$A$939,DV$7),DV$7=(VLOOKUP(DV$7,Data!$A$2:$A$852,1,FALSE)),0))),"H",IF(AND(DV$7&gt;=$E79,DV$7&lt;=$F79),($D79/$G79),0))),IF(AND(DV$7&gt;=$E79,DV$7&lt;=$F79),($D79/$G79),0))</f>
        <v>0</v>
      </c>
      <c r="DW79" s="34">
        <f>IF(Data!$C$2&gt;0,(IF(OR(DW$5=Data!$F$2,DW$5=Data!$G$2,(IF(COUNTIF(Data!$A$2:$A$939,DW$7),DW$7=(VLOOKUP(DW$7,Data!$A$2:$A$852,1,FALSE)),0))),"H",IF(AND(DW$7&gt;=$E79,DW$7&lt;=$F79),($D79/$G79),0))),IF(AND(DW$7&gt;=$E79,DW$7&lt;=$F79),($D79/$G79),0))</f>
        <v>0</v>
      </c>
      <c r="DX79" s="34">
        <f>IF(Data!$C$2&gt;0,(IF(OR(DX$5=Data!$F$2,DX$5=Data!$G$2,(IF(COUNTIF(Data!$A$2:$A$939,DX$7),DX$7=(VLOOKUP(DX$7,Data!$A$2:$A$852,1,FALSE)),0))),"H",IF(AND(DX$7&gt;=$E79,DX$7&lt;=$F79),($D79/$G79),0))),IF(AND(DX$7&gt;=$E79,DX$7&lt;=$F79),($D79/$G79),0))</f>
        <v>0</v>
      </c>
      <c r="DY79" s="34">
        <f>IF(Data!$C$2&gt;0,(IF(OR(DY$5=Data!$F$2,DY$5=Data!$G$2,(IF(COUNTIF(Data!$A$2:$A$939,DY$7),DY$7=(VLOOKUP(DY$7,Data!$A$2:$A$852,1,FALSE)),0))),"H",IF(AND(DY$7&gt;=$E79,DY$7&lt;=$F79),($D79/$G79),0))),IF(AND(DY$7&gt;=$E79,DY$7&lt;=$F79),($D79/$G79),0))</f>
        <v>0</v>
      </c>
      <c r="DZ79" s="34" t="str">
        <f>IF(Data!$C$2&gt;0,(IF(OR(DZ$5=Data!$F$2,DZ$5=Data!$G$2,(IF(COUNTIF(Data!$A$2:$A$939,DZ$7),DZ$7=(VLOOKUP(DZ$7,Data!$A$2:$A$852,1,FALSE)),0))),"H",IF(AND(DZ$7&gt;=$E79,DZ$7&lt;=$F79),($D79/$G79),0))),IF(AND(DZ$7&gt;=$E79,DZ$7&lt;=$F79),($D79/$G79),0))</f>
        <v>H</v>
      </c>
      <c r="EA79" s="34" t="str">
        <f>IF(Data!$C$2&gt;0,(IF(OR(EA$5=Data!$F$2,EA$5=Data!$G$2,(IF(COUNTIF(Data!$A$2:$A$939,EA$7),EA$7=(VLOOKUP(EA$7,Data!$A$2:$A$852,1,FALSE)),0))),"H",IF(AND(EA$7&gt;=$E79,EA$7&lt;=$F79),($D79/$G79),0))),IF(AND(EA$7&gt;=$E79,EA$7&lt;=$F79),($D79/$G79),0))</f>
        <v>H</v>
      </c>
      <c r="EB79" s="34">
        <f>IF(Data!$C$2&gt;0,(IF(OR(EB$5=Data!$F$2,EB$5=Data!$G$2,(IF(COUNTIF(Data!$A$2:$A$939,EB$7),EB$7=(VLOOKUP(EB$7,Data!$A$2:$A$852,1,FALSE)),0))),"H",IF(AND(EB$7&gt;=$E79,EB$7&lt;=$F79),($D79/$G79),0))),IF(AND(EB$7&gt;=$E79,EB$7&lt;=$F79),($D79/$G79),0))</f>
        <v>0</v>
      </c>
      <c r="EC79" s="34">
        <f>IF(Data!$C$2&gt;0,(IF(OR(EC$5=Data!$F$2,EC$5=Data!$G$2,(IF(COUNTIF(Data!$A$2:$A$939,EC$7),EC$7=(VLOOKUP(EC$7,Data!$A$2:$A$852,1,FALSE)),0))),"H",IF(AND(EC$7&gt;=$E79,EC$7&lt;=$F79),($D79/$G79),0))),IF(AND(EC$7&gt;=$E79,EC$7&lt;=$F79),($D79/$G79),0))</f>
        <v>0</v>
      </c>
      <c r="ED79" s="34">
        <f>IF(Data!$C$2&gt;0,(IF(OR(ED$5=Data!$F$2,ED$5=Data!$G$2,(IF(COUNTIF(Data!$A$2:$A$939,ED$7),ED$7=(VLOOKUP(ED$7,Data!$A$2:$A$852,1,FALSE)),0))),"H",IF(AND(ED$7&gt;=$E79,ED$7&lt;=$F79),($D79/$G79),0))),IF(AND(ED$7&gt;=$E79,ED$7&lt;=$F79),($D79/$G79),0))</f>
        <v>0</v>
      </c>
      <c r="EE79" s="34">
        <f>IF(Data!$C$2&gt;0,(IF(OR(EE$5=Data!$F$2,EE$5=Data!$G$2,(IF(COUNTIF(Data!$A$2:$A$939,EE$7),EE$7=(VLOOKUP(EE$7,Data!$A$2:$A$852,1,FALSE)),0))),"H",IF(AND(EE$7&gt;=$E79,EE$7&lt;=$F79),($D79/$G79),0))),IF(AND(EE$7&gt;=$E79,EE$7&lt;=$F79),($D79/$G79),0))</f>
        <v>0</v>
      </c>
      <c r="EF79" s="34">
        <f>IF(Data!$C$2&gt;0,(IF(OR(EF$5=Data!$F$2,EF$5=Data!$G$2,(IF(COUNTIF(Data!$A$2:$A$939,EF$7),EF$7=(VLOOKUP(EF$7,Data!$A$2:$A$852,1,FALSE)),0))),"H",IF(AND(EF$7&gt;=$E79,EF$7&lt;=$F79),($D79/$G79),0))),IF(AND(EF$7&gt;=$E79,EF$7&lt;=$F79),($D79/$G79),0))</f>
        <v>0</v>
      </c>
      <c r="EG79" s="34" t="str">
        <f>IF(Data!$C$2&gt;0,(IF(OR(EG$5=Data!$F$2,EG$5=Data!$G$2,(IF(COUNTIF(Data!$A$2:$A$939,EG$7),EG$7=(VLOOKUP(EG$7,Data!$A$2:$A$852,1,FALSE)),0))),"H",IF(AND(EG$7&gt;=$E79,EG$7&lt;=$F79),($D79/$G79),0))),IF(AND(EG$7&gt;=$E79,EG$7&lt;=$F79),($D79/$G79),0))</f>
        <v>H</v>
      </c>
      <c r="EH79" s="34" t="str">
        <f>IF(Data!$C$2&gt;0,(IF(OR(EH$5=Data!$F$2,EH$5=Data!$G$2,(IF(COUNTIF(Data!$A$2:$A$939,EH$7),EH$7=(VLOOKUP(EH$7,Data!$A$2:$A$852,1,FALSE)),0))),"H",IF(AND(EH$7&gt;=$E79,EH$7&lt;=$F79),($D79/$G79),0))),IF(AND(EH$7&gt;=$E79,EH$7&lt;=$F79),($D79/$G79),0))</f>
        <v>H</v>
      </c>
      <c r="EI79" s="34">
        <f>IF(Data!$C$2&gt;0,(IF(OR(EI$5=Data!$F$2,EI$5=Data!$G$2,(IF(COUNTIF(Data!$A$2:$A$939,EI$7),EI$7=(VLOOKUP(EI$7,Data!$A$2:$A$852,1,FALSE)),0))),"H",IF(AND(EI$7&gt;=$E79,EI$7&lt;=$F79),($D79/$G79),0))),IF(AND(EI$7&gt;=$E79,EI$7&lt;=$F79),($D79/$G79),0))</f>
        <v>0</v>
      </c>
      <c r="EJ79" s="34">
        <f>IF(Data!$C$2&gt;0,(IF(OR(EJ$5=Data!$F$2,EJ$5=Data!$G$2,(IF(COUNTIF(Data!$A$2:$A$939,EJ$7),EJ$7=(VLOOKUP(EJ$7,Data!$A$2:$A$852,1,FALSE)),0))),"H",IF(AND(EJ$7&gt;=$E79,EJ$7&lt;=$F79),($D79/$G79),0))),IF(AND(EJ$7&gt;=$E79,EJ$7&lt;=$F79),($D79/$G79),0))</f>
        <v>0</v>
      </c>
      <c r="EK79" s="34">
        <f>IF(Data!$C$2&gt;0,(IF(OR(EK$5=Data!$F$2,EK$5=Data!$G$2,(IF(COUNTIF(Data!$A$2:$A$939,EK$7),EK$7=(VLOOKUP(EK$7,Data!$A$2:$A$852,1,FALSE)),0))),"H",IF(AND(EK$7&gt;=$E79,EK$7&lt;=$F79),($D79/$G79),0))),IF(AND(EK$7&gt;=$E79,EK$7&lt;=$F79),($D79/$G79),0))</f>
        <v>0</v>
      </c>
      <c r="EL79" s="34">
        <f>IF(Data!$C$2&gt;0,(IF(OR(EL$5=Data!$F$2,EL$5=Data!$G$2,(IF(COUNTIF(Data!$A$2:$A$939,EL$7),EL$7=(VLOOKUP(EL$7,Data!$A$2:$A$852,1,FALSE)),0))),"H",IF(AND(EL$7&gt;=$E79,EL$7&lt;=$F79),($D79/$G79),0))),IF(AND(EL$7&gt;=$E79,EL$7&lt;=$F79),($D79/$G79),0))</f>
        <v>0</v>
      </c>
      <c r="EM79" s="34">
        <f>IF(Data!$C$2&gt;0,(IF(OR(EM$5=Data!$F$2,EM$5=Data!$G$2,(IF(COUNTIF(Data!$A$2:$A$939,EM$7),EM$7=(VLOOKUP(EM$7,Data!$A$2:$A$852,1,FALSE)),0))),"H",IF(AND(EM$7&gt;=$E79,EM$7&lt;=$F79),($D79/$G79),0))),IF(AND(EM$7&gt;=$E79,EM$7&lt;=$F79),($D79/$G79),0))</f>
        <v>0</v>
      </c>
      <c r="EN79" s="34" t="str">
        <f>IF(Data!$C$2&gt;0,(IF(OR(EN$5=Data!$F$2,EN$5=Data!$G$2,(IF(COUNTIF(Data!$A$2:$A$939,EN$7),EN$7=(VLOOKUP(EN$7,Data!$A$2:$A$852,1,FALSE)),0))),"H",IF(AND(EN$7&gt;=$E79,EN$7&lt;=$F79),($D79/$G79),0))),IF(AND(EN$7&gt;=$E79,EN$7&lt;=$F79),($D79/$G79),0))</f>
        <v>H</v>
      </c>
      <c r="EO79" s="35" t="str">
        <f>IF(Data!$C$2&gt;0,(IF(OR(EO$5=Data!$F$2,EO$5=Data!$G$2,(IF(COUNTIF(Data!$A$2:$A$939,EO$7),EO$7=(VLOOKUP(EO$7,Data!$A$2:$A$852,1,FALSE)),0))),"H",IF(AND(EO$7&gt;=$E79,EO$7&lt;=$F79),($D79/$G79),0))),IF(AND(EO$7&gt;=$E79,EO$7&lt;=$F79),($D79/$G79),0))</f>
        <v>H</v>
      </c>
      <c r="EP79" s="8" t="s">
        <v>47</v>
      </c>
      <c r="EQ79" s="18">
        <f>SUM(T79:EO79)-D79</f>
        <v>0</v>
      </c>
    </row>
    <row r="80" spans="1:147" ht="30" customHeight="1" thickBot="1">
      <c r="A80" s="371"/>
      <c r="B80" s="372"/>
      <c r="C80" s="372"/>
      <c r="D80" s="364"/>
      <c r="E80" s="351"/>
      <c r="F80" s="351"/>
      <c r="G80" s="349"/>
      <c r="H80" s="364"/>
      <c r="I80" s="365"/>
      <c r="J80" s="351"/>
      <c r="K80" s="351"/>
      <c r="L80" s="351"/>
      <c r="M80" s="349"/>
      <c r="N80" s="349"/>
      <c r="O80" s="364"/>
      <c r="P80" s="365"/>
      <c r="Q80" s="391"/>
      <c r="R80" s="364"/>
      <c r="S80" s="343"/>
      <c r="T80" s="36">
        <f>IF(T$7&gt;$L79,(((IF(Data!$C$2&gt;0,(IF(OR(T$5=Data!$F$2,T$5=Data!$G$2,(IF(COUNTIF(Data!$A$2:$A$939,T$7),T$7=(VLOOKUP(T$7,Data!$A$2:$A$852,1,FALSE)),0))),"H",IF(AND(T$7&gt;=$J79,T$7&lt;=$K79),($D79*(1-$P79)/$N79),0))),IF(AND(T$7&gt;=$J79,T$7&lt;=$K79),(($D79-$O79)/$N79),0))))),(((IF(Data!$C$2&gt;0,(IF(OR(T$5=Data!$F$2,T$5=Data!$G$2,(IF(COUNTIF(Data!$A$2:$A$939,T$7),T$7=(VLOOKUP(T$7,Data!$A$2:$A$852,1,FALSE)),0))),"H",IF(AND(T$7&gt;=$J79,T$7&lt;=$L79),($D79*$P79/$M79),0))),IF(AND(T$7&gt;=$J79,T$7&lt;=$L79),(($D79*$P79)/$M79),0))))))</f>
        <v>0</v>
      </c>
      <c r="U80" s="37">
        <f>IF(U$7&gt;$L79,(((IF(Data!$C$2&gt;0,(IF(OR(U$5=Data!$F$2,U$5=Data!$G$2,(IF(COUNTIF(Data!$A$2:$A$939,U$7),U$7=(VLOOKUP(U$7,Data!$A$2:$A$852,1,FALSE)),0))),"H",IF(AND(U$7&gt;=$J79,U$7&lt;=$K79),($D79*(1-$P79)/$N79),0))),IF(AND(U$7&gt;=$J79,U$7&lt;=$K79),(($D79-$O79)/$N79),0))))),(((IF(Data!$C$2&gt;0,(IF(OR(U$5=Data!$F$2,U$5=Data!$G$2,(IF(COUNTIF(Data!$A$2:$A$939,U$7),U$7=(VLOOKUP(U$7,Data!$A$2:$A$852,1,FALSE)),0))),"H",IF(AND(U$7&gt;=$J79,U$7&lt;=$L79),($D79*$P79/$M79),0))),IF(AND(U$7&gt;=$J79,U$7&lt;=$L79),(($D79*$P79)/$M79),0))))))</f>
        <v>0</v>
      </c>
      <c r="V80" s="37">
        <f>IF(V$7&gt;$L79,(((IF(Data!$C$2&gt;0,(IF(OR(V$5=Data!$F$2,V$5=Data!$G$2,(IF(COUNTIF(Data!$A$2:$A$939,V$7),V$7=(VLOOKUP(V$7,Data!$A$2:$A$852,1,FALSE)),0))),"H",IF(AND(V$7&gt;=$J79,V$7&lt;=$K79),($D79*(1-$P79)/$N79),0))),IF(AND(V$7&gt;=$J79,V$7&lt;=$K79),(($D79-$O79)/$N79),0))))),(((IF(Data!$C$2&gt;0,(IF(OR(V$5=Data!$F$2,V$5=Data!$G$2,(IF(COUNTIF(Data!$A$2:$A$939,V$7),V$7=(VLOOKUP(V$7,Data!$A$2:$A$852,1,FALSE)),0))),"H",IF(AND(V$7&gt;=$J79,V$7&lt;=$L79),($D79*$P79/$M79),0))),IF(AND(V$7&gt;=$J79,V$7&lt;=$L79),(($D79*$P79)/$M79),0))))))</f>
        <v>0</v>
      </c>
      <c r="W80" s="37">
        <f>IF(W$7&gt;$L79,(((IF(Data!$C$2&gt;0,(IF(OR(W$5=Data!$F$2,W$5=Data!$G$2,(IF(COUNTIF(Data!$A$2:$A$939,W$7),W$7=(VLOOKUP(W$7,Data!$A$2:$A$852,1,FALSE)),0))),"H",IF(AND(W$7&gt;=$J79,W$7&lt;=$K79),($D79*(1-$P79)/$N79),0))),IF(AND(W$7&gt;=$J79,W$7&lt;=$K79),(($D79-$O79)/$N79),0))))),(((IF(Data!$C$2&gt;0,(IF(OR(W$5=Data!$F$2,W$5=Data!$G$2,(IF(COUNTIF(Data!$A$2:$A$939,W$7),W$7=(VLOOKUP(W$7,Data!$A$2:$A$852,1,FALSE)),0))),"H",IF(AND(W$7&gt;=$J79,W$7&lt;=$L79),($D79*$P79/$M79),0))),IF(AND(W$7&gt;=$J79,W$7&lt;=$L79),(($D79*$P79)/$M79),0))))))</f>
        <v>0</v>
      </c>
      <c r="X80" s="37">
        <f>IF(X$7&gt;$L79,(((IF(Data!$C$2&gt;0,(IF(OR(X$5=Data!$F$2,X$5=Data!$G$2,(IF(COUNTIF(Data!$A$2:$A$939,X$7),X$7=(VLOOKUP(X$7,Data!$A$2:$A$852,1,FALSE)),0))),"H",IF(AND(X$7&gt;=$J79,X$7&lt;=$K79),($D79*(1-$P79)/$N79),0))),IF(AND(X$7&gt;=$J79,X$7&lt;=$K79),(($D79-$O79)/$N79),0))))),(((IF(Data!$C$2&gt;0,(IF(OR(X$5=Data!$F$2,X$5=Data!$G$2,(IF(COUNTIF(Data!$A$2:$A$939,X$7),X$7=(VLOOKUP(X$7,Data!$A$2:$A$852,1,FALSE)),0))),"H",IF(AND(X$7&gt;=$J79,X$7&lt;=$L79),($D79*$P79/$M79),0))),IF(AND(X$7&gt;=$J79,X$7&lt;=$L79),(($D79*$P79)/$M79),0))))))</f>
        <v>0</v>
      </c>
      <c r="Y80" s="37" t="str">
        <f>IF(Y$7&gt;$L79,(((IF(Data!$C$2&gt;0,(IF(OR(Y$5=Data!$F$2,Y$5=Data!$G$2,(IF(COUNTIF(Data!$A$2:$A$939,Y$7),Y$7=(VLOOKUP(Y$7,Data!$A$2:$A$852,1,FALSE)),0))),"H",IF(AND(Y$7&gt;=$J79,Y$7&lt;=$K79),($D79*(1-$P79)/$N79),0))),IF(AND(Y$7&gt;=$J79,Y$7&lt;=$K79),(($D79-$O79)/$N79),0))))),(((IF(Data!$C$2&gt;0,(IF(OR(Y$5=Data!$F$2,Y$5=Data!$G$2,(IF(COUNTIF(Data!$A$2:$A$939,Y$7),Y$7=(VLOOKUP(Y$7,Data!$A$2:$A$852,1,FALSE)),0))),"H",IF(AND(Y$7&gt;=$J79,Y$7&lt;=$L79),($D79*$P79/$M79),0))),IF(AND(Y$7&gt;=$J79,Y$7&lt;=$L79),(($D79*$P79)/$M79),0))))))</f>
        <v>H</v>
      </c>
      <c r="Z80" s="37" t="str">
        <f>IF(Z$7&gt;$L79,(((IF(Data!$C$2&gt;0,(IF(OR(Z$5=Data!$F$2,Z$5=Data!$G$2,(IF(COUNTIF(Data!$A$2:$A$939,Z$7),Z$7=(VLOOKUP(Z$7,Data!$A$2:$A$852,1,FALSE)),0))),"H",IF(AND(Z$7&gt;=$J79,Z$7&lt;=$K79),($D79*(1-$P79)/$N79),0))),IF(AND(Z$7&gt;=$J79,Z$7&lt;=$K79),(($D79-$O79)/$N79),0))))),(((IF(Data!$C$2&gt;0,(IF(OR(Z$5=Data!$F$2,Z$5=Data!$G$2,(IF(COUNTIF(Data!$A$2:$A$939,Z$7),Z$7=(VLOOKUP(Z$7,Data!$A$2:$A$852,1,FALSE)),0))),"H",IF(AND(Z$7&gt;=$J79,Z$7&lt;=$L79),($D79*$P79/$M79),0))),IF(AND(Z$7&gt;=$J79,Z$7&lt;=$L79),(($D79*$P79)/$M79),0))))))</f>
        <v>H</v>
      </c>
      <c r="AA80" s="37">
        <f>IF(AA$7&gt;$L79,(((IF(Data!$C$2&gt;0,(IF(OR(AA$5=Data!$F$2,AA$5=Data!$G$2,(IF(COUNTIF(Data!$A$2:$A$939,AA$7),AA$7=(VLOOKUP(AA$7,Data!$A$2:$A$852,1,FALSE)),0))),"H",IF(AND(AA$7&gt;=$J79,AA$7&lt;=$K79),($D79*(1-$P79)/$N79),0))),IF(AND(AA$7&gt;=$J79,AA$7&lt;=$K79),(($D79-$O79)/$N79),0))))),(((IF(Data!$C$2&gt;0,(IF(OR(AA$5=Data!$F$2,AA$5=Data!$G$2,(IF(COUNTIF(Data!$A$2:$A$939,AA$7),AA$7=(VLOOKUP(AA$7,Data!$A$2:$A$852,1,FALSE)),0))),"H",IF(AND(AA$7&gt;=$J79,AA$7&lt;=$L79),($D79*$P79/$M79),0))),IF(AND(AA$7&gt;=$J79,AA$7&lt;=$L79),(($D79*$P79)/$M79),0))))))</f>
        <v>0</v>
      </c>
      <c r="AB80" s="37">
        <f>IF(AB$7&gt;$L79,(((IF(Data!$C$2&gt;0,(IF(OR(AB$5=Data!$F$2,AB$5=Data!$G$2,(IF(COUNTIF(Data!$A$2:$A$939,AB$7),AB$7=(VLOOKUP(AB$7,Data!$A$2:$A$852,1,FALSE)),0))),"H",IF(AND(AB$7&gt;=$J79,AB$7&lt;=$K79),($D79*(1-$P79)/$N79),0))),IF(AND(AB$7&gt;=$J79,AB$7&lt;=$K79),(($D79-$O79)/$N79),0))))),(((IF(Data!$C$2&gt;0,(IF(OR(AB$5=Data!$F$2,AB$5=Data!$G$2,(IF(COUNTIF(Data!$A$2:$A$939,AB$7),AB$7=(VLOOKUP(AB$7,Data!$A$2:$A$852,1,FALSE)),0))),"H",IF(AND(AB$7&gt;=$J79,AB$7&lt;=$L79),($D79*$P79/$M79),0))),IF(AND(AB$7&gt;=$J79,AB$7&lt;=$L79),(($D79*$P79)/$M79),0))))))</f>
        <v>0</v>
      </c>
      <c r="AC80" s="37">
        <f>IF(AC$7&gt;$L79,(((IF(Data!$C$2&gt;0,(IF(OR(AC$5=Data!$F$2,AC$5=Data!$G$2,(IF(COUNTIF(Data!$A$2:$A$939,AC$7),AC$7=(VLOOKUP(AC$7,Data!$A$2:$A$852,1,FALSE)),0))),"H",IF(AND(AC$7&gt;=$J79,AC$7&lt;=$K79),($D79*(1-$P79)/$N79),0))),IF(AND(AC$7&gt;=$J79,AC$7&lt;=$K79),(($D79-$O79)/$N79),0))))),(((IF(Data!$C$2&gt;0,(IF(OR(AC$5=Data!$F$2,AC$5=Data!$G$2,(IF(COUNTIF(Data!$A$2:$A$939,AC$7),AC$7=(VLOOKUP(AC$7,Data!$A$2:$A$852,1,FALSE)),0))),"H",IF(AND(AC$7&gt;=$J79,AC$7&lt;=$L79),($D79*$P79/$M79),0))),IF(AND(AC$7&gt;=$J79,AC$7&lt;=$L79),(($D79*$P79)/$M79),0))))))</f>
        <v>0</v>
      </c>
      <c r="AD80" s="37">
        <f>IF(AD$7&gt;$L79,(((IF(Data!$C$2&gt;0,(IF(OR(AD$5=Data!$F$2,AD$5=Data!$G$2,(IF(COUNTIF(Data!$A$2:$A$939,AD$7),AD$7=(VLOOKUP(AD$7,Data!$A$2:$A$852,1,FALSE)),0))),"H",IF(AND(AD$7&gt;=$J79,AD$7&lt;=$K79),($D79*(1-$P79)/$N79),0))),IF(AND(AD$7&gt;=$J79,AD$7&lt;=$K79),(($D79-$O79)/$N79),0))))),(((IF(Data!$C$2&gt;0,(IF(OR(AD$5=Data!$F$2,AD$5=Data!$G$2,(IF(COUNTIF(Data!$A$2:$A$939,AD$7),AD$7=(VLOOKUP(AD$7,Data!$A$2:$A$852,1,FALSE)),0))),"H",IF(AND(AD$7&gt;=$J79,AD$7&lt;=$L79),($D79*$P79/$M79),0))),IF(AND(AD$7&gt;=$J79,AD$7&lt;=$L79),(($D79*$P79)/$M79),0))))))</f>
        <v>0</v>
      </c>
      <c r="AE80" s="37">
        <f>IF(AE$7&gt;$L79,(((IF(Data!$C$2&gt;0,(IF(OR(AE$5=Data!$F$2,AE$5=Data!$G$2,(IF(COUNTIF(Data!$A$2:$A$939,AE$7),AE$7=(VLOOKUP(AE$7,Data!$A$2:$A$852,1,FALSE)),0))),"H",IF(AND(AE$7&gt;=$J79,AE$7&lt;=$K79),($D79*(1-$P79)/$N79),0))),IF(AND(AE$7&gt;=$J79,AE$7&lt;=$K79),(($D79-$O79)/$N79),0))))),(((IF(Data!$C$2&gt;0,(IF(OR(AE$5=Data!$F$2,AE$5=Data!$G$2,(IF(COUNTIF(Data!$A$2:$A$939,AE$7),AE$7=(VLOOKUP(AE$7,Data!$A$2:$A$852,1,FALSE)),0))),"H",IF(AND(AE$7&gt;=$J79,AE$7&lt;=$L79),($D79*$P79/$M79),0))),IF(AND(AE$7&gt;=$J79,AE$7&lt;=$L79),(($D79*$P79)/$M79),0))))))</f>
        <v>0</v>
      </c>
      <c r="AF80" s="37" t="str">
        <f>IF(AF$7&gt;$L79,(((IF(Data!$C$2&gt;0,(IF(OR(AF$5=Data!$F$2,AF$5=Data!$G$2,(IF(COUNTIF(Data!$A$2:$A$939,AF$7),AF$7=(VLOOKUP(AF$7,Data!$A$2:$A$852,1,FALSE)),0))),"H",IF(AND(AF$7&gt;=$J79,AF$7&lt;=$K79),($D79*(1-$P79)/$N79),0))),IF(AND(AF$7&gt;=$J79,AF$7&lt;=$K79),(($D79-$O79)/$N79),0))))),(((IF(Data!$C$2&gt;0,(IF(OR(AF$5=Data!$F$2,AF$5=Data!$G$2,(IF(COUNTIF(Data!$A$2:$A$939,AF$7),AF$7=(VLOOKUP(AF$7,Data!$A$2:$A$852,1,FALSE)),0))),"H",IF(AND(AF$7&gt;=$J79,AF$7&lt;=$L79),($D79*$P79/$M79),0))),IF(AND(AF$7&gt;=$J79,AF$7&lt;=$L79),(($D79*$P79)/$M79),0))))))</f>
        <v>H</v>
      </c>
      <c r="AG80" s="37" t="str">
        <f>IF(AG$7&gt;$L79,(((IF(Data!$C$2&gt;0,(IF(OR(AG$5=Data!$F$2,AG$5=Data!$G$2,(IF(COUNTIF(Data!$A$2:$A$939,AG$7),AG$7=(VLOOKUP(AG$7,Data!$A$2:$A$852,1,FALSE)),0))),"H",IF(AND(AG$7&gt;=$J79,AG$7&lt;=$K79),($D79*(1-$P79)/$N79),0))),IF(AND(AG$7&gt;=$J79,AG$7&lt;=$K79),(($D79-$O79)/$N79),0))))),(((IF(Data!$C$2&gt;0,(IF(OR(AG$5=Data!$F$2,AG$5=Data!$G$2,(IF(COUNTIF(Data!$A$2:$A$939,AG$7),AG$7=(VLOOKUP(AG$7,Data!$A$2:$A$852,1,FALSE)),0))),"H",IF(AND(AG$7&gt;=$J79,AG$7&lt;=$L79),($D79*$P79/$M79),0))),IF(AND(AG$7&gt;=$J79,AG$7&lt;=$L79),(($D79*$P79)/$M79),0))))))</f>
        <v>H</v>
      </c>
      <c r="AH80" s="37">
        <f>IF(AH$7&gt;$L79,(((IF(Data!$C$2&gt;0,(IF(OR(AH$5=Data!$F$2,AH$5=Data!$G$2,(IF(COUNTIF(Data!$A$2:$A$939,AH$7),AH$7=(VLOOKUP(AH$7,Data!$A$2:$A$852,1,FALSE)),0))),"H",IF(AND(AH$7&gt;=$J79,AH$7&lt;=$K79),($D79*(1-$P79)/$N79),0))),IF(AND(AH$7&gt;=$J79,AH$7&lt;=$K79),(($D79-$O79)/$N79),0))))),(((IF(Data!$C$2&gt;0,(IF(OR(AH$5=Data!$F$2,AH$5=Data!$G$2,(IF(COUNTIF(Data!$A$2:$A$939,AH$7),AH$7=(VLOOKUP(AH$7,Data!$A$2:$A$852,1,FALSE)),0))),"H",IF(AND(AH$7&gt;=$J79,AH$7&lt;=$L79),($D79*$P79/$M79),0))),IF(AND(AH$7&gt;=$J79,AH$7&lt;=$L79),(($D79*$P79)/$M79),0))))))</f>
        <v>0</v>
      </c>
      <c r="AI80" s="37">
        <f>IF(AI$7&gt;$L79,(((IF(Data!$C$2&gt;0,(IF(OR(AI$5=Data!$F$2,AI$5=Data!$G$2,(IF(COUNTIF(Data!$A$2:$A$939,AI$7),AI$7=(VLOOKUP(AI$7,Data!$A$2:$A$852,1,FALSE)),0))),"H",IF(AND(AI$7&gt;=$J79,AI$7&lt;=$K79),($D79*(1-$P79)/$N79),0))),IF(AND(AI$7&gt;=$J79,AI$7&lt;=$K79),(($D79-$O79)/$N79),0))))),(((IF(Data!$C$2&gt;0,(IF(OR(AI$5=Data!$F$2,AI$5=Data!$G$2,(IF(COUNTIF(Data!$A$2:$A$939,AI$7),AI$7=(VLOOKUP(AI$7,Data!$A$2:$A$852,1,FALSE)),0))),"H",IF(AND(AI$7&gt;=$J79,AI$7&lt;=$L79),($D79*$P79/$M79),0))),IF(AND(AI$7&gt;=$J79,AI$7&lt;=$L79),(($D79*$P79)/$M79),0))))))</f>
        <v>0</v>
      </c>
      <c r="AJ80" s="37">
        <f>IF(AJ$7&gt;$L79,(((IF(Data!$C$2&gt;0,(IF(OR(AJ$5=Data!$F$2,AJ$5=Data!$G$2,(IF(COUNTIF(Data!$A$2:$A$939,AJ$7),AJ$7=(VLOOKUP(AJ$7,Data!$A$2:$A$852,1,FALSE)),0))),"H",IF(AND(AJ$7&gt;=$J79,AJ$7&lt;=$K79),($D79*(1-$P79)/$N79),0))),IF(AND(AJ$7&gt;=$J79,AJ$7&lt;=$K79),(($D79-$O79)/$N79),0))))),(((IF(Data!$C$2&gt;0,(IF(OR(AJ$5=Data!$F$2,AJ$5=Data!$G$2,(IF(COUNTIF(Data!$A$2:$A$939,AJ$7),AJ$7=(VLOOKUP(AJ$7,Data!$A$2:$A$852,1,FALSE)),0))),"H",IF(AND(AJ$7&gt;=$J79,AJ$7&lt;=$L79),($D79*$P79/$M79),0))),IF(AND(AJ$7&gt;=$J79,AJ$7&lt;=$L79),(($D79*$P79)/$M79),0))))))</f>
        <v>0</v>
      </c>
      <c r="AK80" s="37">
        <f>IF(AK$7&gt;$L79,(((IF(Data!$C$2&gt;0,(IF(OR(AK$5=Data!$F$2,AK$5=Data!$G$2,(IF(COUNTIF(Data!$A$2:$A$939,AK$7),AK$7=(VLOOKUP(AK$7,Data!$A$2:$A$852,1,FALSE)),0))),"H",IF(AND(AK$7&gt;=$J79,AK$7&lt;=$K79),($D79*(1-$P79)/$N79),0))),IF(AND(AK$7&gt;=$J79,AK$7&lt;=$K79),(($D79-$O79)/$N79),0))))),(((IF(Data!$C$2&gt;0,(IF(OR(AK$5=Data!$F$2,AK$5=Data!$G$2,(IF(COUNTIF(Data!$A$2:$A$939,AK$7),AK$7=(VLOOKUP(AK$7,Data!$A$2:$A$852,1,FALSE)),0))),"H",IF(AND(AK$7&gt;=$J79,AK$7&lt;=$L79),($D79*$P79/$M79),0))),IF(AND(AK$7&gt;=$J79,AK$7&lt;=$L79),(($D79*$P79)/$M79),0))))))</f>
        <v>0</v>
      </c>
      <c r="AL80" s="37">
        <f>IF(AL$7&gt;$L79,(((IF(Data!$C$2&gt;0,(IF(OR(AL$5=Data!$F$2,AL$5=Data!$G$2,(IF(COUNTIF(Data!$A$2:$A$939,AL$7),AL$7=(VLOOKUP(AL$7,Data!$A$2:$A$852,1,FALSE)),0))),"H",IF(AND(AL$7&gt;=$J79,AL$7&lt;=$K79),($D79*(1-$P79)/$N79),0))),IF(AND(AL$7&gt;=$J79,AL$7&lt;=$K79),(($D79-$O79)/$N79),0))))),(((IF(Data!$C$2&gt;0,(IF(OR(AL$5=Data!$F$2,AL$5=Data!$G$2,(IF(COUNTIF(Data!$A$2:$A$939,AL$7),AL$7=(VLOOKUP(AL$7,Data!$A$2:$A$852,1,FALSE)),0))),"H",IF(AND(AL$7&gt;=$J79,AL$7&lt;=$L79),($D79*$P79/$M79),0))),IF(AND(AL$7&gt;=$J79,AL$7&lt;=$L79),(($D79*$P79)/$M79),0))))))</f>
        <v>0</v>
      </c>
      <c r="AM80" s="37" t="str">
        <f>IF(AM$7&gt;$L79,(((IF(Data!$C$2&gt;0,(IF(OR(AM$5=Data!$F$2,AM$5=Data!$G$2,(IF(COUNTIF(Data!$A$2:$A$939,AM$7),AM$7=(VLOOKUP(AM$7,Data!$A$2:$A$852,1,FALSE)),0))),"H",IF(AND(AM$7&gt;=$J79,AM$7&lt;=$K79),($D79*(1-$P79)/$N79),0))),IF(AND(AM$7&gt;=$J79,AM$7&lt;=$K79),(($D79-$O79)/$N79),0))))),(((IF(Data!$C$2&gt;0,(IF(OR(AM$5=Data!$F$2,AM$5=Data!$G$2,(IF(COUNTIF(Data!$A$2:$A$939,AM$7),AM$7=(VLOOKUP(AM$7,Data!$A$2:$A$852,1,FALSE)),0))),"H",IF(AND(AM$7&gt;=$J79,AM$7&lt;=$L79),($D79*$P79/$M79),0))),IF(AND(AM$7&gt;=$J79,AM$7&lt;=$L79),(($D79*$P79)/$M79),0))))))</f>
        <v>H</v>
      </c>
      <c r="AN80" s="37" t="str">
        <f>IF(AN$7&gt;$L79,(((IF(Data!$C$2&gt;0,(IF(OR(AN$5=Data!$F$2,AN$5=Data!$G$2,(IF(COUNTIF(Data!$A$2:$A$939,AN$7),AN$7=(VLOOKUP(AN$7,Data!$A$2:$A$852,1,FALSE)),0))),"H",IF(AND(AN$7&gt;=$J79,AN$7&lt;=$K79),($D79*(1-$P79)/$N79),0))),IF(AND(AN$7&gt;=$J79,AN$7&lt;=$K79),(($D79-$O79)/$N79),0))))),(((IF(Data!$C$2&gt;0,(IF(OR(AN$5=Data!$F$2,AN$5=Data!$G$2,(IF(COUNTIF(Data!$A$2:$A$939,AN$7),AN$7=(VLOOKUP(AN$7,Data!$A$2:$A$852,1,FALSE)),0))),"H",IF(AND(AN$7&gt;=$J79,AN$7&lt;=$L79),($D79*$P79/$M79),0))),IF(AND(AN$7&gt;=$J79,AN$7&lt;=$L79),(($D79*$P79)/$M79),0))))))</f>
        <v>H</v>
      </c>
      <c r="AO80" s="37">
        <f>IF(AO$7&gt;$L79,(((IF(Data!$C$2&gt;0,(IF(OR(AO$5=Data!$F$2,AO$5=Data!$G$2,(IF(COUNTIF(Data!$A$2:$A$939,AO$7),AO$7=(VLOOKUP(AO$7,Data!$A$2:$A$852,1,FALSE)),0))),"H",IF(AND(AO$7&gt;=$J79,AO$7&lt;=$K79),($D79*(1-$P79)/$N79),0))),IF(AND(AO$7&gt;=$J79,AO$7&lt;=$K79),(($D79-$O79)/$N79),0))))),(((IF(Data!$C$2&gt;0,(IF(OR(AO$5=Data!$F$2,AO$5=Data!$G$2,(IF(COUNTIF(Data!$A$2:$A$939,AO$7),AO$7=(VLOOKUP(AO$7,Data!$A$2:$A$852,1,FALSE)),0))),"H",IF(AND(AO$7&gt;=$J79,AO$7&lt;=$L79),($D79*$P79/$M79),0))),IF(AND(AO$7&gt;=$J79,AO$7&lt;=$L79),(($D79*$P79)/$M79),0))))))</f>
        <v>0</v>
      </c>
      <c r="AP80" s="37">
        <f>IF(AP$7&gt;$L79,(((IF(Data!$C$2&gt;0,(IF(OR(AP$5=Data!$F$2,AP$5=Data!$G$2,(IF(COUNTIF(Data!$A$2:$A$939,AP$7),AP$7=(VLOOKUP(AP$7,Data!$A$2:$A$852,1,FALSE)),0))),"H",IF(AND(AP$7&gt;=$J79,AP$7&lt;=$K79),($D79*(1-$P79)/$N79),0))),IF(AND(AP$7&gt;=$J79,AP$7&lt;=$K79),(($D79-$O79)/$N79),0))))),(((IF(Data!$C$2&gt;0,(IF(OR(AP$5=Data!$F$2,AP$5=Data!$G$2,(IF(COUNTIF(Data!$A$2:$A$939,AP$7),AP$7=(VLOOKUP(AP$7,Data!$A$2:$A$852,1,FALSE)),0))),"H",IF(AND(AP$7&gt;=$J79,AP$7&lt;=$L79),($D79*$P79/$M79),0))),IF(AND(AP$7&gt;=$J79,AP$7&lt;=$L79),(($D79*$P79)/$M79),0))))))</f>
        <v>0</v>
      </c>
      <c r="AQ80" s="37">
        <f>IF(AQ$7&gt;$L79,(((IF(Data!$C$2&gt;0,(IF(OR(AQ$5=Data!$F$2,AQ$5=Data!$G$2,(IF(COUNTIF(Data!$A$2:$A$939,AQ$7),AQ$7=(VLOOKUP(AQ$7,Data!$A$2:$A$852,1,FALSE)),0))),"H",IF(AND(AQ$7&gt;=$J79,AQ$7&lt;=$K79),($D79*(1-$P79)/$N79),0))),IF(AND(AQ$7&gt;=$J79,AQ$7&lt;=$K79),(($D79-$O79)/$N79),0))))),(((IF(Data!$C$2&gt;0,(IF(OR(AQ$5=Data!$F$2,AQ$5=Data!$G$2,(IF(COUNTIF(Data!$A$2:$A$939,AQ$7),AQ$7=(VLOOKUP(AQ$7,Data!$A$2:$A$852,1,FALSE)),0))),"H",IF(AND(AQ$7&gt;=$J79,AQ$7&lt;=$L79),($D79*$P79/$M79),0))),IF(AND(AQ$7&gt;=$J79,AQ$7&lt;=$L79),(($D79*$P79)/$M79),0))))))</f>
        <v>0</v>
      </c>
      <c r="AR80" s="37">
        <f>IF(AR$7&gt;$L79,(((IF(Data!$C$2&gt;0,(IF(OR(AR$5=Data!$F$2,AR$5=Data!$G$2,(IF(COUNTIF(Data!$A$2:$A$939,AR$7),AR$7=(VLOOKUP(AR$7,Data!$A$2:$A$852,1,FALSE)),0))),"H",IF(AND(AR$7&gt;=$J79,AR$7&lt;=$K79),($D79*(1-$P79)/$N79),0))),IF(AND(AR$7&gt;=$J79,AR$7&lt;=$K79),(($D79-$O79)/$N79),0))))),(((IF(Data!$C$2&gt;0,(IF(OR(AR$5=Data!$F$2,AR$5=Data!$G$2,(IF(COUNTIF(Data!$A$2:$A$939,AR$7),AR$7=(VLOOKUP(AR$7,Data!$A$2:$A$852,1,FALSE)),0))),"H",IF(AND(AR$7&gt;=$J79,AR$7&lt;=$L79),($D79*$P79/$M79),0))),IF(AND(AR$7&gt;=$J79,AR$7&lt;=$L79),(($D79*$P79)/$M79),0))))))</f>
        <v>0</v>
      </c>
      <c r="AS80" s="37">
        <f>IF(AS$7&gt;$L79,(((IF(Data!$C$2&gt;0,(IF(OR(AS$5=Data!$F$2,AS$5=Data!$G$2,(IF(COUNTIF(Data!$A$2:$A$939,AS$7),AS$7=(VLOOKUP(AS$7,Data!$A$2:$A$852,1,FALSE)),0))),"H",IF(AND(AS$7&gt;=$J79,AS$7&lt;=$K79),($D79*(1-$P79)/$N79),0))),IF(AND(AS$7&gt;=$J79,AS$7&lt;=$K79),(($D79-$O79)/$N79),0))))),(((IF(Data!$C$2&gt;0,(IF(OR(AS$5=Data!$F$2,AS$5=Data!$G$2,(IF(COUNTIF(Data!$A$2:$A$939,AS$7),AS$7=(VLOOKUP(AS$7,Data!$A$2:$A$852,1,FALSE)),0))),"H",IF(AND(AS$7&gt;=$J79,AS$7&lt;=$L79),($D79*$P79/$M79),0))),IF(AND(AS$7&gt;=$J79,AS$7&lt;=$L79),(($D79*$P79)/$M79),0))))))</f>
        <v>0</v>
      </c>
      <c r="AT80" s="37" t="str">
        <f>IF(AT$7&gt;$L79,(((IF(Data!$C$2&gt;0,(IF(OR(AT$5=Data!$F$2,AT$5=Data!$G$2,(IF(COUNTIF(Data!$A$2:$A$939,AT$7),AT$7=(VLOOKUP(AT$7,Data!$A$2:$A$852,1,FALSE)),0))),"H",IF(AND(AT$7&gt;=$J79,AT$7&lt;=$K79),($D79*(1-$P79)/$N79),0))),IF(AND(AT$7&gt;=$J79,AT$7&lt;=$K79),(($D79-$O79)/$N79),0))))),(((IF(Data!$C$2&gt;0,(IF(OR(AT$5=Data!$F$2,AT$5=Data!$G$2,(IF(COUNTIF(Data!$A$2:$A$939,AT$7),AT$7=(VLOOKUP(AT$7,Data!$A$2:$A$852,1,FALSE)),0))),"H",IF(AND(AT$7&gt;=$J79,AT$7&lt;=$L79),($D79*$P79/$M79),0))),IF(AND(AT$7&gt;=$J79,AT$7&lt;=$L79),(($D79*$P79)/$M79),0))))))</f>
        <v>H</v>
      </c>
      <c r="AU80" s="37" t="str">
        <f>IF(AU$7&gt;$L79,(((IF(Data!$C$2&gt;0,(IF(OR(AU$5=Data!$F$2,AU$5=Data!$G$2,(IF(COUNTIF(Data!$A$2:$A$939,AU$7),AU$7=(VLOOKUP(AU$7,Data!$A$2:$A$852,1,FALSE)),0))),"H",IF(AND(AU$7&gt;=$J79,AU$7&lt;=$K79),($D79*(1-$P79)/$N79),0))),IF(AND(AU$7&gt;=$J79,AU$7&lt;=$K79),(($D79-$O79)/$N79),0))))),(((IF(Data!$C$2&gt;0,(IF(OR(AU$5=Data!$F$2,AU$5=Data!$G$2,(IF(COUNTIF(Data!$A$2:$A$939,AU$7),AU$7=(VLOOKUP(AU$7,Data!$A$2:$A$852,1,FALSE)),0))),"H",IF(AND(AU$7&gt;=$J79,AU$7&lt;=$L79),($D79*$P79/$M79),0))),IF(AND(AU$7&gt;=$J79,AU$7&lt;=$L79),(($D79*$P79)/$M79),0))))))</f>
        <v>H</v>
      </c>
      <c r="AV80" s="37">
        <f>IF(AV$7&gt;$L79,(((IF(Data!$C$2&gt;0,(IF(OR(AV$5=Data!$F$2,AV$5=Data!$G$2,(IF(COUNTIF(Data!$A$2:$A$939,AV$7),AV$7=(VLOOKUP(AV$7,Data!$A$2:$A$852,1,FALSE)),0))),"H",IF(AND(AV$7&gt;=$J79,AV$7&lt;=$K79),($D79*(1-$P79)/$N79),0))),IF(AND(AV$7&gt;=$J79,AV$7&lt;=$K79),(($D79-$O79)/$N79),0))))),(((IF(Data!$C$2&gt;0,(IF(OR(AV$5=Data!$F$2,AV$5=Data!$G$2,(IF(COUNTIF(Data!$A$2:$A$939,AV$7),AV$7=(VLOOKUP(AV$7,Data!$A$2:$A$852,1,FALSE)),0))),"H",IF(AND(AV$7&gt;=$J79,AV$7&lt;=$L79),($D79*$P79/$M79),0))),IF(AND(AV$7&gt;=$J79,AV$7&lt;=$L79),(($D79*$P79)/$M79),0))))))</f>
        <v>0</v>
      </c>
      <c r="AW80" s="37">
        <f>IF(AW$7&gt;$L79,(((IF(Data!$C$2&gt;0,(IF(OR(AW$5=Data!$F$2,AW$5=Data!$G$2,(IF(COUNTIF(Data!$A$2:$A$939,AW$7),AW$7=(VLOOKUP(AW$7,Data!$A$2:$A$852,1,FALSE)),0))),"H",IF(AND(AW$7&gt;=$J79,AW$7&lt;=$K79),($D79*(1-$P79)/$N79),0))),IF(AND(AW$7&gt;=$J79,AW$7&lt;=$K79),(($D79-$O79)/$N79),0))))),(((IF(Data!$C$2&gt;0,(IF(OR(AW$5=Data!$F$2,AW$5=Data!$G$2,(IF(COUNTIF(Data!$A$2:$A$939,AW$7),AW$7=(VLOOKUP(AW$7,Data!$A$2:$A$852,1,FALSE)),0))),"H",IF(AND(AW$7&gt;=$J79,AW$7&lt;=$L79),($D79*$P79/$M79),0))),IF(AND(AW$7&gt;=$J79,AW$7&lt;=$L79),(($D79*$P79)/$M79),0))))))</f>
        <v>0</v>
      </c>
      <c r="AX80" s="37">
        <f>IF(AX$7&gt;$L79,(((IF(Data!$C$2&gt;0,(IF(OR(AX$5=Data!$F$2,AX$5=Data!$G$2,(IF(COUNTIF(Data!$A$2:$A$939,AX$7),AX$7=(VLOOKUP(AX$7,Data!$A$2:$A$852,1,FALSE)),0))),"H",IF(AND(AX$7&gt;=$J79,AX$7&lt;=$K79),($D79*(1-$P79)/$N79),0))),IF(AND(AX$7&gt;=$J79,AX$7&lt;=$K79),(($D79-$O79)/$N79),0))))),(((IF(Data!$C$2&gt;0,(IF(OR(AX$5=Data!$F$2,AX$5=Data!$G$2,(IF(COUNTIF(Data!$A$2:$A$939,AX$7),AX$7=(VLOOKUP(AX$7,Data!$A$2:$A$852,1,FALSE)),0))),"H",IF(AND(AX$7&gt;=$J79,AX$7&lt;=$L79),($D79*$P79/$M79),0))),IF(AND(AX$7&gt;=$J79,AX$7&lt;=$L79),(($D79*$P79)/$M79),0))))))</f>
        <v>0</v>
      </c>
      <c r="AY80" s="37">
        <f>IF(AY$7&gt;$L79,(((IF(Data!$C$2&gt;0,(IF(OR(AY$5=Data!$F$2,AY$5=Data!$G$2,(IF(COUNTIF(Data!$A$2:$A$939,AY$7),AY$7=(VLOOKUP(AY$7,Data!$A$2:$A$852,1,FALSE)),0))),"H",IF(AND(AY$7&gt;=$J79,AY$7&lt;=$K79),($D79*(1-$P79)/$N79),0))),IF(AND(AY$7&gt;=$J79,AY$7&lt;=$K79),(($D79-$O79)/$N79),0))))),(((IF(Data!$C$2&gt;0,(IF(OR(AY$5=Data!$F$2,AY$5=Data!$G$2,(IF(COUNTIF(Data!$A$2:$A$939,AY$7),AY$7=(VLOOKUP(AY$7,Data!$A$2:$A$852,1,FALSE)),0))),"H",IF(AND(AY$7&gt;=$J79,AY$7&lt;=$L79),($D79*$P79/$M79),0))),IF(AND(AY$7&gt;=$J79,AY$7&lt;=$L79),(($D79*$P79)/$M79),0))))))</f>
        <v>0</v>
      </c>
      <c r="AZ80" s="37">
        <f>IF(AZ$7&gt;$L79,(((IF(Data!$C$2&gt;0,(IF(OR(AZ$5=Data!$F$2,AZ$5=Data!$G$2,(IF(COUNTIF(Data!$A$2:$A$939,AZ$7),AZ$7=(VLOOKUP(AZ$7,Data!$A$2:$A$852,1,FALSE)),0))),"H",IF(AND(AZ$7&gt;=$J79,AZ$7&lt;=$K79),($D79*(1-$P79)/$N79),0))),IF(AND(AZ$7&gt;=$J79,AZ$7&lt;=$K79),(($D79-$O79)/$N79),0))))),(((IF(Data!$C$2&gt;0,(IF(OR(AZ$5=Data!$F$2,AZ$5=Data!$G$2,(IF(COUNTIF(Data!$A$2:$A$939,AZ$7),AZ$7=(VLOOKUP(AZ$7,Data!$A$2:$A$852,1,FALSE)),0))),"H",IF(AND(AZ$7&gt;=$J79,AZ$7&lt;=$L79),($D79*$P79/$M79),0))),IF(AND(AZ$7&gt;=$J79,AZ$7&lt;=$L79),(($D79*$P79)/$M79),0))))))</f>
        <v>0</v>
      </c>
      <c r="BA80" s="37" t="str">
        <f>IF(BA$7&gt;$L79,(((IF(Data!$C$2&gt;0,(IF(OR(BA$5=Data!$F$2,BA$5=Data!$G$2,(IF(COUNTIF(Data!$A$2:$A$939,BA$7),BA$7=(VLOOKUP(BA$7,Data!$A$2:$A$852,1,FALSE)),0))),"H",IF(AND(BA$7&gt;=$J79,BA$7&lt;=$K79),($D79*(1-$P79)/$N79),0))),IF(AND(BA$7&gt;=$J79,BA$7&lt;=$K79),(($D79-$O79)/$N79),0))))),(((IF(Data!$C$2&gt;0,(IF(OR(BA$5=Data!$F$2,BA$5=Data!$G$2,(IF(COUNTIF(Data!$A$2:$A$939,BA$7),BA$7=(VLOOKUP(BA$7,Data!$A$2:$A$852,1,FALSE)),0))),"H",IF(AND(BA$7&gt;=$J79,BA$7&lt;=$L79),($D79*$P79/$M79),0))),IF(AND(BA$7&gt;=$J79,BA$7&lt;=$L79),(($D79*$P79)/$M79),0))))))</f>
        <v>H</v>
      </c>
      <c r="BB80" s="37" t="str">
        <f>IF(BB$7&gt;$L79,(((IF(Data!$C$2&gt;0,(IF(OR(BB$5=Data!$F$2,BB$5=Data!$G$2,(IF(COUNTIF(Data!$A$2:$A$939,BB$7),BB$7=(VLOOKUP(BB$7,Data!$A$2:$A$852,1,FALSE)),0))),"H",IF(AND(BB$7&gt;=$J79,BB$7&lt;=$K79),($D79*(1-$P79)/$N79),0))),IF(AND(BB$7&gt;=$J79,BB$7&lt;=$K79),(($D79-$O79)/$N79),0))))),(((IF(Data!$C$2&gt;0,(IF(OR(BB$5=Data!$F$2,BB$5=Data!$G$2,(IF(COUNTIF(Data!$A$2:$A$939,BB$7),BB$7=(VLOOKUP(BB$7,Data!$A$2:$A$852,1,FALSE)),0))),"H",IF(AND(BB$7&gt;=$J79,BB$7&lt;=$L79),($D79*$P79/$M79),0))),IF(AND(BB$7&gt;=$J79,BB$7&lt;=$L79),(($D79*$P79)/$M79),0))))))</f>
        <v>H</v>
      </c>
      <c r="BC80" s="37">
        <f>IF(BC$7&gt;$L79,(((IF(Data!$C$2&gt;0,(IF(OR(BC$5=Data!$F$2,BC$5=Data!$G$2,(IF(COUNTIF(Data!$A$2:$A$939,BC$7),BC$7=(VLOOKUP(BC$7,Data!$A$2:$A$852,1,FALSE)),0))),"H",IF(AND(BC$7&gt;=$J79,BC$7&lt;=$K79),($D79*(1-$P79)/$N79),0))),IF(AND(BC$7&gt;=$J79,BC$7&lt;=$K79),(($D79-$O79)/$N79),0))))),(((IF(Data!$C$2&gt;0,(IF(OR(BC$5=Data!$F$2,BC$5=Data!$G$2,(IF(COUNTIF(Data!$A$2:$A$939,BC$7),BC$7=(VLOOKUP(BC$7,Data!$A$2:$A$852,1,FALSE)),0))),"H",IF(AND(BC$7&gt;=$J79,BC$7&lt;=$L79),($D79*$P79/$M79),0))),IF(AND(BC$7&gt;=$J79,BC$7&lt;=$L79),(($D79*$P79)/$M79),0))))))</f>
        <v>0</v>
      </c>
      <c r="BD80" s="37">
        <f>IF(BD$7&gt;$L79,(((IF(Data!$C$2&gt;0,(IF(OR(BD$5=Data!$F$2,BD$5=Data!$G$2,(IF(COUNTIF(Data!$A$2:$A$939,BD$7),BD$7=(VLOOKUP(BD$7,Data!$A$2:$A$852,1,FALSE)),0))),"H",IF(AND(BD$7&gt;=$J79,BD$7&lt;=$K79),($D79*(1-$P79)/$N79),0))),IF(AND(BD$7&gt;=$J79,BD$7&lt;=$K79),(($D79-$O79)/$N79),0))))),(((IF(Data!$C$2&gt;0,(IF(OR(BD$5=Data!$F$2,BD$5=Data!$G$2,(IF(COUNTIF(Data!$A$2:$A$939,BD$7),BD$7=(VLOOKUP(BD$7,Data!$A$2:$A$852,1,FALSE)),0))),"H",IF(AND(BD$7&gt;=$J79,BD$7&lt;=$L79),($D79*$P79/$M79),0))),IF(AND(BD$7&gt;=$J79,BD$7&lt;=$L79),(($D79*$P79)/$M79),0))))))</f>
        <v>0</v>
      </c>
      <c r="BE80" s="37">
        <f>IF(BE$7&gt;$L79,(((IF(Data!$C$2&gt;0,(IF(OR(BE$5=Data!$F$2,BE$5=Data!$G$2,(IF(COUNTIF(Data!$A$2:$A$939,BE$7),BE$7=(VLOOKUP(BE$7,Data!$A$2:$A$852,1,FALSE)),0))),"H",IF(AND(BE$7&gt;=$J79,BE$7&lt;=$K79),($D79*(1-$P79)/$N79),0))),IF(AND(BE$7&gt;=$J79,BE$7&lt;=$K79),(($D79-$O79)/$N79),0))))),(((IF(Data!$C$2&gt;0,(IF(OR(BE$5=Data!$F$2,BE$5=Data!$G$2,(IF(COUNTIF(Data!$A$2:$A$939,BE$7),BE$7=(VLOOKUP(BE$7,Data!$A$2:$A$852,1,FALSE)),0))),"H",IF(AND(BE$7&gt;=$J79,BE$7&lt;=$L79),($D79*$P79/$M79),0))),IF(AND(BE$7&gt;=$J79,BE$7&lt;=$L79),(($D79*$P79)/$M79),0))))))</f>
        <v>0</v>
      </c>
      <c r="BF80" s="37">
        <f>IF(BF$7&gt;$L79,(((IF(Data!$C$2&gt;0,(IF(OR(BF$5=Data!$F$2,BF$5=Data!$G$2,(IF(COUNTIF(Data!$A$2:$A$939,BF$7),BF$7=(VLOOKUP(BF$7,Data!$A$2:$A$852,1,FALSE)),0))),"H",IF(AND(BF$7&gt;=$J79,BF$7&lt;=$K79),($D79*(1-$P79)/$N79),0))),IF(AND(BF$7&gt;=$J79,BF$7&lt;=$K79),(($D79-$O79)/$N79),0))))),(((IF(Data!$C$2&gt;0,(IF(OR(BF$5=Data!$F$2,BF$5=Data!$G$2,(IF(COUNTIF(Data!$A$2:$A$939,BF$7),BF$7=(VLOOKUP(BF$7,Data!$A$2:$A$852,1,FALSE)),0))),"H",IF(AND(BF$7&gt;=$J79,BF$7&lt;=$L79),($D79*$P79/$M79),0))),IF(AND(BF$7&gt;=$J79,BF$7&lt;=$L79),(($D79*$P79)/$M79),0))))))</f>
        <v>0</v>
      </c>
      <c r="BG80" s="37">
        <f>IF(BG$7&gt;$L79,(((IF(Data!$C$2&gt;0,(IF(OR(BG$5=Data!$F$2,BG$5=Data!$G$2,(IF(COUNTIF(Data!$A$2:$A$939,BG$7),BG$7=(VLOOKUP(BG$7,Data!$A$2:$A$852,1,FALSE)),0))),"H",IF(AND(BG$7&gt;=$J79,BG$7&lt;=$K79),($D79*(1-$P79)/$N79),0))),IF(AND(BG$7&gt;=$J79,BG$7&lt;=$K79),(($D79-$O79)/$N79),0))))),(((IF(Data!$C$2&gt;0,(IF(OR(BG$5=Data!$F$2,BG$5=Data!$G$2,(IF(COUNTIF(Data!$A$2:$A$939,BG$7),BG$7=(VLOOKUP(BG$7,Data!$A$2:$A$852,1,FALSE)),0))),"H",IF(AND(BG$7&gt;=$J79,BG$7&lt;=$L79),($D79*$P79/$M79),0))),IF(AND(BG$7&gt;=$J79,BG$7&lt;=$L79),(($D79*$P79)/$M79),0))))))</f>
        <v>0</v>
      </c>
      <c r="BH80" s="37" t="str">
        <f>IF(BH$7&gt;$L79,(((IF(Data!$C$2&gt;0,(IF(OR(BH$5=Data!$F$2,BH$5=Data!$G$2,(IF(COUNTIF(Data!$A$2:$A$939,BH$7),BH$7=(VLOOKUP(BH$7,Data!$A$2:$A$852,1,FALSE)),0))),"H",IF(AND(BH$7&gt;=$J79,BH$7&lt;=$K79),($D79*(1-$P79)/$N79),0))),IF(AND(BH$7&gt;=$J79,BH$7&lt;=$K79),(($D79-$O79)/$N79),0))))),(((IF(Data!$C$2&gt;0,(IF(OR(BH$5=Data!$F$2,BH$5=Data!$G$2,(IF(COUNTIF(Data!$A$2:$A$939,BH$7),BH$7=(VLOOKUP(BH$7,Data!$A$2:$A$852,1,FALSE)),0))),"H",IF(AND(BH$7&gt;=$J79,BH$7&lt;=$L79),($D79*$P79/$M79),0))),IF(AND(BH$7&gt;=$J79,BH$7&lt;=$L79),(($D79*$P79)/$M79),0))))))</f>
        <v>H</v>
      </c>
      <c r="BI80" s="37" t="str">
        <f>IF(BI$7&gt;$L79,(((IF(Data!$C$2&gt;0,(IF(OR(BI$5=Data!$F$2,BI$5=Data!$G$2,(IF(COUNTIF(Data!$A$2:$A$939,BI$7),BI$7=(VLOOKUP(BI$7,Data!$A$2:$A$852,1,FALSE)),0))),"H",IF(AND(BI$7&gt;=$J79,BI$7&lt;=$K79),($D79*(1-$P79)/$N79),0))),IF(AND(BI$7&gt;=$J79,BI$7&lt;=$K79),(($D79-$O79)/$N79),0))))),(((IF(Data!$C$2&gt;0,(IF(OR(BI$5=Data!$F$2,BI$5=Data!$G$2,(IF(COUNTIF(Data!$A$2:$A$939,BI$7),BI$7=(VLOOKUP(BI$7,Data!$A$2:$A$852,1,FALSE)),0))),"H",IF(AND(BI$7&gt;=$J79,BI$7&lt;=$L79),($D79*$P79/$M79),0))),IF(AND(BI$7&gt;=$J79,BI$7&lt;=$L79),(($D79*$P79)/$M79),0))))))</f>
        <v>H</v>
      </c>
      <c r="BJ80" s="37">
        <f>IF(BJ$7&gt;$L79,(((IF(Data!$C$2&gt;0,(IF(OR(BJ$5=Data!$F$2,BJ$5=Data!$G$2,(IF(COUNTIF(Data!$A$2:$A$939,BJ$7),BJ$7=(VLOOKUP(BJ$7,Data!$A$2:$A$852,1,FALSE)),0))),"H",IF(AND(BJ$7&gt;=$J79,BJ$7&lt;=$K79),($D79*(1-$P79)/$N79),0))),IF(AND(BJ$7&gt;=$J79,BJ$7&lt;=$K79),(($D79-$O79)/$N79),0))))),(((IF(Data!$C$2&gt;0,(IF(OR(BJ$5=Data!$F$2,BJ$5=Data!$G$2,(IF(COUNTIF(Data!$A$2:$A$939,BJ$7),BJ$7=(VLOOKUP(BJ$7,Data!$A$2:$A$852,1,FALSE)),0))),"H",IF(AND(BJ$7&gt;=$J79,BJ$7&lt;=$L79),($D79*$P79/$M79),0))),IF(AND(BJ$7&gt;=$J79,BJ$7&lt;=$L79),(($D79*$P79)/$M79),0))))))</f>
        <v>0</v>
      </c>
      <c r="BK80" s="37">
        <f>IF(BK$7&gt;$L79,(((IF(Data!$C$2&gt;0,(IF(OR(BK$5=Data!$F$2,BK$5=Data!$G$2,(IF(COUNTIF(Data!$A$2:$A$939,BK$7),BK$7=(VLOOKUP(BK$7,Data!$A$2:$A$852,1,FALSE)),0))),"H",IF(AND(BK$7&gt;=$J79,BK$7&lt;=$K79),($D79*(1-$P79)/$N79),0))),IF(AND(BK$7&gt;=$J79,BK$7&lt;=$K79),(($D79-$O79)/$N79),0))))),(((IF(Data!$C$2&gt;0,(IF(OR(BK$5=Data!$F$2,BK$5=Data!$G$2,(IF(COUNTIF(Data!$A$2:$A$939,BK$7),BK$7=(VLOOKUP(BK$7,Data!$A$2:$A$852,1,FALSE)),0))),"H",IF(AND(BK$7&gt;=$J79,BK$7&lt;=$L79),($D79*$P79/$M79),0))),IF(AND(BK$7&gt;=$J79,BK$7&lt;=$L79),(($D79*$P79)/$M79),0))))))</f>
        <v>0</v>
      </c>
      <c r="BL80" s="37">
        <f>IF(BL$7&gt;$L79,(((IF(Data!$C$2&gt;0,(IF(OR(BL$5=Data!$F$2,BL$5=Data!$G$2,(IF(COUNTIF(Data!$A$2:$A$939,BL$7),BL$7=(VLOOKUP(BL$7,Data!$A$2:$A$852,1,FALSE)),0))),"H",IF(AND(BL$7&gt;=$J79,BL$7&lt;=$K79),($D79*(1-$P79)/$N79),0))),IF(AND(BL$7&gt;=$J79,BL$7&lt;=$K79),(($D79-$O79)/$N79),0))))),(((IF(Data!$C$2&gt;0,(IF(OR(BL$5=Data!$F$2,BL$5=Data!$G$2,(IF(COUNTIF(Data!$A$2:$A$939,BL$7),BL$7=(VLOOKUP(BL$7,Data!$A$2:$A$852,1,FALSE)),0))),"H",IF(AND(BL$7&gt;=$J79,BL$7&lt;=$L79),($D79*$P79/$M79),0))),IF(AND(BL$7&gt;=$J79,BL$7&lt;=$L79),(($D79*$P79)/$M79),0))))))</f>
        <v>0</v>
      </c>
      <c r="BM80" s="37">
        <f>IF(BM$7&gt;$L79,(((IF(Data!$C$2&gt;0,(IF(OR(BM$5=Data!$F$2,BM$5=Data!$G$2,(IF(COUNTIF(Data!$A$2:$A$939,BM$7),BM$7=(VLOOKUP(BM$7,Data!$A$2:$A$852,1,FALSE)),0))),"H",IF(AND(BM$7&gt;=$J79,BM$7&lt;=$K79),($D79*(1-$P79)/$N79),0))),IF(AND(BM$7&gt;=$J79,BM$7&lt;=$K79),(($D79-$O79)/$N79),0))))),(((IF(Data!$C$2&gt;0,(IF(OR(BM$5=Data!$F$2,BM$5=Data!$G$2,(IF(COUNTIF(Data!$A$2:$A$939,BM$7),BM$7=(VLOOKUP(BM$7,Data!$A$2:$A$852,1,FALSE)),0))),"H",IF(AND(BM$7&gt;=$J79,BM$7&lt;=$L79),($D79*$P79/$M79),0))),IF(AND(BM$7&gt;=$J79,BM$7&lt;=$L79),(($D79*$P79)/$M79),0))))))</f>
        <v>0</v>
      </c>
      <c r="BN80" s="37">
        <f>IF(BN$7&gt;$L79,(((IF(Data!$C$2&gt;0,(IF(OR(BN$5=Data!$F$2,BN$5=Data!$G$2,(IF(COUNTIF(Data!$A$2:$A$939,BN$7),BN$7=(VLOOKUP(BN$7,Data!$A$2:$A$852,1,FALSE)),0))),"H",IF(AND(BN$7&gt;=$J79,BN$7&lt;=$K79),($D79*(1-$P79)/$N79),0))),IF(AND(BN$7&gt;=$J79,BN$7&lt;=$K79),(($D79-$O79)/$N79),0))))),(((IF(Data!$C$2&gt;0,(IF(OR(BN$5=Data!$F$2,BN$5=Data!$G$2,(IF(COUNTIF(Data!$A$2:$A$939,BN$7),BN$7=(VLOOKUP(BN$7,Data!$A$2:$A$852,1,FALSE)),0))),"H",IF(AND(BN$7&gt;=$J79,BN$7&lt;=$L79),($D79*$P79/$M79),0))),IF(AND(BN$7&gt;=$J79,BN$7&lt;=$L79),(($D79*$P79)/$M79),0))))))</f>
        <v>0</v>
      </c>
      <c r="BO80" s="37" t="str">
        <f>IF(BO$7&gt;$L79,(((IF(Data!$C$2&gt;0,(IF(OR(BO$5=Data!$F$2,BO$5=Data!$G$2,(IF(COUNTIF(Data!$A$2:$A$939,BO$7),BO$7=(VLOOKUP(BO$7,Data!$A$2:$A$852,1,FALSE)),0))),"H",IF(AND(BO$7&gt;=$J79,BO$7&lt;=$K79),($D79*(1-$P79)/$N79),0))),IF(AND(BO$7&gt;=$J79,BO$7&lt;=$K79),(($D79-$O79)/$N79),0))))),(((IF(Data!$C$2&gt;0,(IF(OR(BO$5=Data!$F$2,BO$5=Data!$G$2,(IF(COUNTIF(Data!$A$2:$A$939,BO$7),BO$7=(VLOOKUP(BO$7,Data!$A$2:$A$852,1,FALSE)),0))),"H",IF(AND(BO$7&gt;=$J79,BO$7&lt;=$L79),($D79*$P79/$M79),0))),IF(AND(BO$7&gt;=$J79,BO$7&lt;=$L79),(($D79*$P79)/$M79),0))))))</f>
        <v>H</v>
      </c>
      <c r="BP80" s="37" t="str">
        <f>IF(BP$7&gt;$L79,(((IF(Data!$C$2&gt;0,(IF(OR(BP$5=Data!$F$2,BP$5=Data!$G$2,(IF(COUNTIF(Data!$A$2:$A$939,BP$7),BP$7=(VLOOKUP(BP$7,Data!$A$2:$A$852,1,FALSE)),0))),"H",IF(AND(BP$7&gt;=$J79,BP$7&lt;=$K79),($D79*(1-$P79)/$N79),0))),IF(AND(BP$7&gt;=$J79,BP$7&lt;=$K79),(($D79-$O79)/$N79),0))))),(((IF(Data!$C$2&gt;0,(IF(OR(BP$5=Data!$F$2,BP$5=Data!$G$2,(IF(COUNTIF(Data!$A$2:$A$939,BP$7),BP$7=(VLOOKUP(BP$7,Data!$A$2:$A$852,1,FALSE)),0))),"H",IF(AND(BP$7&gt;=$J79,BP$7&lt;=$L79),($D79*$P79/$M79),0))),IF(AND(BP$7&gt;=$J79,BP$7&lt;=$L79),(($D79*$P79)/$M79),0))))))</f>
        <v>H</v>
      </c>
      <c r="BQ80" s="37">
        <f>IF(BQ$7&gt;$L79,(((IF(Data!$C$2&gt;0,(IF(OR(BQ$5=Data!$F$2,BQ$5=Data!$G$2,(IF(COUNTIF(Data!$A$2:$A$939,BQ$7),BQ$7=(VLOOKUP(BQ$7,Data!$A$2:$A$852,1,FALSE)),0))),"H",IF(AND(BQ$7&gt;=$J79,BQ$7&lt;=$K79),($D79*(1-$P79)/$N79),0))),IF(AND(BQ$7&gt;=$J79,BQ$7&lt;=$K79),(($D79-$O79)/$N79),0))))),(((IF(Data!$C$2&gt;0,(IF(OR(BQ$5=Data!$F$2,BQ$5=Data!$G$2,(IF(COUNTIF(Data!$A$2:$A$939,BQ$7),BQ$7=(VLOOKUP(BQ$7,Data!$A$2:$A$852,1,FALSE)),0))),"H",IF(AND(BQ$7&gt;=$J79,BQ$7&lt;=$L79),($D79*$P79/$M79),0))),IF(AND(BQ$7&gt;=$J79,BQ$7&lt;=$L79),(($D79*$P79)/$M79),0))))))</f>
        <v>0</v>
      </c>
      <c r="BR80" s="37">
        <f>IF(BR$7&gt;$L79,(((IF(Data!$C$2&gt;0,(IF(OR(BR$5=Data!$F$2,BR$5=Data!$G$2,(IF(COUNTIF(Data!$A$2:$A$939,BR$7),BR$7=(VLOOKUP(BR$7,Data!$A$2:$A$852,1,FALSE)),0))),"H",IF(AND(BR$7&gt;=$J79,BR$7&lt;=$K79),($D79*(1-$P79)/$N79),0))),IF(AND(BR$7&gt;=$J79,BR$7&lt;=$K79),(($D79-$O79)/$N79),0))))),(((IF(Data!$C$2&gt;0,(IF(OR(BR$5=Data!$F$2,BR$5=Data!$G$2,(IF(COUNTIF(Data!$A$2:$A$939,BR$7),BR$7=(VLOOKUP(BR$7,Data!$A$2:$A$852,1,FALSE)),0))),"H",IF(AND(BR$7&gt;=$J79,BR$7&lt;=$L79),($D79*$P79/$M79),0))),IF(AND(BR$7&gt;=$J79,BR$7&lt;=$L79),(($D79*$P79)/$M79),0))))))</f>
        <v>0</v>
      </c>
      <c r="BS80" s="37">
        <f>IF(BS$7&gt;$L79,(((IF(Data!$C$2&gt;0,(IF(OR(BS$5=Data!$F$2,BS$5=Data!$G$2,(IF(COUNTIF(Data!$A$2:$A$939,BS$7),BS$7=(VLOOKUP(BS$7,Data!$A$2:$A$852,1,FALSE)),0))),"H",IF(AND(BS$7&gt;=$J79,BS$7&lt;=$K79),($D79*(1-$P79)/$N79),0))),IF(AND(BS$7&gt;=$J79,BS$7&lt;=$K79),(($D79-$O79)/$N79),0))))),(((IF(Data!$C$2&gt;0,(IF(OR(BS$5=Data!$F$2,BS$5=Data!$G$2,(IF(COUNTIF(Data!$A$2:$A$939,BS$7),BS$7=(VLOOKUP(BS$7,Data!$A$2:$A$852,1,FALSE)),0))),"H",IF(AND(BS$7&gt;=$J79,BS$7&lt;=$L79),($D79*$P79/$M79),0))),IF(AND(BS$7&gt;=$J79,BS$7&lt;=$L79),(($D79*$P79)/$M79),0))))))</f>
        <v>0</v>
      </c>
      <c r="BT80" s="37">
        <f>IF(BT$7&gt;$L79,(((IF(Data!$C$2&gt;0,(IF(OR(BT$5=Data!$F$2,BT$5=Data!$G$2,(IF(COUNTIF(Data!$A$2:$A$939,BT$7),BT$7=(VLOOKUP(BT$7,Data!$A$2:$A$852,1,FALSE)),0))),"H",IF(AND(BT$7&gt;=$J79,BT$7&lt;=$K79),($D79*(1-$P79)/$N79),0))),IF(AND(BT$7&gt;=$J79,BT$7&lt;=$K79),(($D79-$O79)/$N79),0))))),(((IF(Data!$C$2&gt;0,(IF(OR(BT$5=Data!$F$2,BT$5=Data!$G$2,(IF(COUNTIF(Data!$A$2:$A$939,BT$7),BT$7=(VLOOKUP(BT$7,Data!$A$2:$A$852,1,FALSE)),0))),"H",IF(AND(BT$7&gt;=$J79,BT$7&lt;=$L79),($D79*$P79/$M79),0))),IF(AND(BT$7&gt;=$J79,BT$7&lt;=$L79),(($D79*$P79)/$M79),0))))))</f>
        <v>0</v>
      </c>
      <c r="BU80" s="37">
        <f>IF(BU$7&gt;$L79,(((IF(Data!$C$2&gt;0,(IF(OR(BU$5=Data!$F$2,BU$5=Data!$G$2,(IF(COUNTIF(Data!$A$2:$A$939,BU$7),BU$7=(VLOOKUP(BU$7,Data!$A$2:$A$852,1,FALSE)),0))),"H",IF(AND(BU$7&gt;=$J79,BU$7&lt;=$K79),($D79*(1-$P79)/$N79),0))),IF(AND(BU$7&gt;=$J79,BU$7&lt;=$K79),(($D79-$O79)/$N79),0))))),(((IF(Data!$C$2&gt;0,(IF(OR(BU$5=Data!$F$2,BU$5=Data!$G$2,(IF(COUNTIF(Data!$A$2:$A$939,BU$7),BU$7=(VLOOKUP(BU$7,Data!$A$2:$A$852,1,FALSE)),0))),"H",IF(AND(BU$7&gt;=$J79,BU$7&lt;=$L79),($D79*$P79/$M79),0))),IF(AND(BU$7&gt;=$J79,BU$7&lt;=$L79),(($D79*$P79)/$M79),0))))))</f>
        <v>0</v>
      </c>
      <c r="BV80" s="37" t="str">
        <f>IF(BV$7&gt;$L79,(((IF(Data!$C$2&gt;0,(IF(OR(BV$5=Data!$F$2,BV$5=Data!$G$2,(IF(COUNTIF(Data!$A$2:$A$939,BV$7),BV$7=(VLOOKUP(BV$7,Data!$A$2:$A$852,1,FALSE)),0))),"H",IF(AND(BV$7&gt;=$J79,BV$7&lt;=$K79),($D79*(1-$P79)/$N79),0))),IF(AND(BV$7&gt;=$J79,BV$7&lt;=$K79),(($D79-$O79)/$N79),0))))),(((IF(Data!$C$2&gt;0,(IF(OR(BV$5=Data!$F$2,BV$5=Data!$G$2,(IF(COUNTIF(Data!$A$2:$A$939,BV$7),BV$7=(VLOOKUP(BV$7,Data!$A$2:$A$852,1,FALSE)),0))),"H",IF(AND(BV$7&gt;=$J79,BV$7&lt;=$L79),($D79*$P79/$M79),0))),IF(AND(BV$7&gt;=$J79,BV$7&lt;=$L79),(($D79*$P79)/$M79),0))))))</f>
        <v>H</v>
      </c>
      <c r="BW80" s="37" t="str">
        <f>IF(BW$7&gt;$L79,(((IF(Data!$C$2&gt;0,(IF(OR(BW$5=Data!$F$2,BW$5=Data!$G$2,(IF(COUNTIF(Data!$A$2:$A$939,BW$7),BW$7=(VLOOKUP(BW$7,Data!$A$2:$A$852,1,FALSE)),0))),"H",IF(AND(BW$7&gt;=$J79,BW$7&lt;=$K79),($D79*(1-$P79)/$N79),0))),IF(AND(BW$7&gt;=$J79,BW$7&lt;=$K79),(($D79-$O79)/$N79),0))))),(((IF(Data!$C$2&gt;0,(IF(OR(BW$5=Data!$F$2,BW$5=Data!$G$2,(IF(COUNTIF(Data!$A$2:$A$939,BW$7),BW$7=(VLOOKUP(BW$7,Data!$A$2:$A$852,1,FALSE)),0))),"H",IF(AND(BW$7&gt;=$J79,BW$7&lt;=$L79),($D79*$P79/$M79),0))),IF(AND(BW$7&gt;=$J79,BW$7&lt;=$L79),(($D79*$P79)/$M79),0))))))</f>
        <v>H</v>
      </c>
      <c r="BX80" s="37">
        <f>IF(BX$7&gt;$L79,(((IF(Data!$C$2&gt;0,(IF(OR(BX$5=Data!$F$2,BX$5=Data!$G$2,(IF(COUNTIF(Data!$A$2:$A$939,BX$7),BX$7=(VLOOKUP(BX$7,Data!$A$2:$A$852,1,FALSE)),0))),"H",IF(AND(BX$7&gt;=$J79,BX$7&lt;=$K79),($D79*(1-$P79)/$N79),0))),IF(AND(BX$7&gt;=$J79,BX$7&lt;=$K79),(($D79-$O79)/$N79),0))))),(((IF(Data!$C$2&gt;0,(IF(OR(BX$5=Data!$F$2,BX$5=Data!$G$2,(IF(COUNTIF(Data!$A$2:$A$939,BX$7),BX$7=(VLOOKUP(BX$7,Data!$A$2:$A$852,1,FALSE)),0))),"H",IF(AND(BX$7&gt;=$J79,BX$7&lt;=$L79),($D79*$P79/$M79),0))),IF(AND(BX$7&gt;=$J79,BX$7&lt;=$L79),(($D79*$P79)/$M79),0))))))</f>
        <v>0</v>
      </c>
      <c r="BY80" s="37">
        <f>IF(BY$7&gt;$L79,(((IF(Data!$C$2&gt;0,(IF(OR(BY$5=Data!$F$2,BY$5=Data!$G$2,(IF(COUNTIF(Data!$A$2:$A$939,BY$7),BY$7=(VLOOKUP(BY$7,Data!$A$2:$A$852,1,FALSE)),0))),"H",IF(AND(BY$7&gt;=$J79,BY$7&lt;=$K79),($D79*(1-$P79)/$N79),0))),IF(AND(BY$7&gt;=$J79,BY$7&lt;=$K79),(($D79-$O79)/$N79),0))))),(((IF(Data!$C$2&gt;0,(IF(OR(BY$5=Data!$F$2,BY$5=Data!$G$2,(IF(COUNTIF(Data!$A$2:$A$939,BY$7),BY$7=(VLOOKUP(BY$7,Data!$A$2:$A$852,1,FALSE)),0))),"H",IF(AND(BY$7&gt;=$J79,BY$7&lt;=$L79),($D79*$P79/$M79),0))),IF(AND(BY$7&gt;=$J79,BY$7&lt;=$L79),(($D79*$P79)/$M79),0))))))</f>
        <v>0</v>
      </c>
      <c r="BZ80" s="37">
        <f>IF(BZ$7&gt;$L79,(((IF(Data!$C$2&gt;0,(IF(OR(BZ$5=Data!$F$2,BZ$5=Data!$G$2,(IF(COUNTIF(Data!$A$2:$A$939,BZ$7),BZ$7=(VLOOKUP(BZ$7,Data!$A$2:$A$852,1,FALSE)),0))),"H",IF(AND(BZ$7&gt;=$J79,BZ$7&lt;=$K79),($D79*(1-$P79)/$N79),0))),IF(AND(BZ$7&gt;=$J79,BZ$7&lt;=$K79),(($D79-$O79)/$N79),0))))),(((IF(Data!$C$2&gt;0,(IF(OR(BZ$5=Data!$F$2,BZ$5=Data!$G$2,(IF(COUNTIF(Data!$A$2:$A$939,BZ$7),BZ$7=(VLOOKUP(BZ$7,Data!$A$2:$A$852,1,FALSE)),0))),"H",IF(AND(BZ$7&gt;=$J79,BZ$7&lt;=$L79),($D79*$P79/$M79),0))),IF(AND(BZ$7&gt;=$J79,BZ$7&lt;=$L79),(($D79*$P79)/$M79),0))))))</f>
        <v>0</v>
      </c>
      <c r="CA80" s="37">
        <f>IF(CA$7&gt;$L79,(((IF(Data!$C$2&gt;0,(IF(OR(CA$5=Data!$F$2,CA$5=Data!$G$2,(IF(COUNTIF(Data!$A$2:$A$939,CA$7),CA$7=(VLOOKUP(CA$7,Data!$A$2:$A$852,1,FALSE)),0))),"H",IF(AND(CA$7&gt;=$J79,CA$7&lt;=$K79),($D79*(1-$P79)/$N79),0))),IF(AND(CA$7&gt;=$J79,CA$7&lt;=$K79),(($D79-$O79)/$N79),0))))),(((IF(Data!$C$2&gt;0,(IF(OR(CA$5=Data!$F$2,CA$5=Data!$G$2,(IF(COUNTIF(Data!$A$2:$A$939,CA$7),CA$7=(VLOOKUP(CA$7,Data!$A$2:$A$852,1,FALSE)),0))),"H",IF(AND(CA$7&gt;=$J79,CA$7&lt;=$L79),($D79*$P79/$M79),0))),IF(AND(CA$7&gt;=$J79,CA$7&lt;=$L79),(($D79*$P79)/$M79),0))))))</f>
        <v>0</v>
      </c>
      <c r="CB80" s="37">
        <f>IF(CB$7&gt;$L79,(((IF(Data!$C$2&gt;0,(IF(OR(CB$5=Data!$F$2,CB$5=Data!$G$2,(IF(COUNTIF(Data!$A$2:$A$939,CB$7),CB$7=(VLOOKUP(CB$7,Data!$A$2:$A$852,1,FALSE)),0))),"H",IF(AND(CB$7&gt;=$J79,CB$7&lt;=$K79),($D79*(1-$P79)/$N79),0))),IF(AND(CB$7&gt;=$J79,CB$7&lt;=$K79),(($D79-$O79)/$N79),0))))),(((IF(Data!$C$2&gt;0,(IF(OR(CB$5=Data!$F$2,CB$5=Data!$G$2,(IF(COUNTIF(Data!$A$2:$A$939,CB$7),CB$7=(VLOOKUP(CB$7,Data!$A$2:$A$852,1,FALSE)),0))),"H",IF(AND(CB$7&gt;=$J79,CB$7&lt;=$L79),($D79*$P79/$M79),0))),IF(AND(CB$7&gt;=$J79,CB$7&lt;=$L79),(($D79*$P79)/$M79),0))))))</f>
        <v>0</v>
      </c>
      <c r="CC80" s="37" t="str">
        <f>IF(CC$7&gt;$L79,(((IF(Data!$C$2&gt;0,(IF(OR(CC$5=Data!$F$2,CC$5=Data!$G$2,(IF(COUNTIF(Data!$A$2:$A$939,CC$7),CC$7=(VLOOKUP(CC$7,Data!$A$2:$A$852,1,FALSE)),0))),"H",IF(AND(CC$7&gt;=$J79,CC$7&lt;=$K79),($D79*(1-$P79)/$N79),0))),IF(AND(CC$7&gt;=$J79,CC$7&lt;=$K79),(($D79-$O79)/$N79),0))))),(((IF(Data!$C$2&gt;0,(IF(OR(CC$5=Data!$F$2,CC$5=Data!$G$2,(IF(COUNTIF(Data!$A$2:$A$939,CC$7),CC$7=(VLOOKUP(CC$7,Data!$A$2:$A$852,1,FALSE)),0))),"H",IF(AND(CC$7&gt;=$J79,CC$7&lt;=$L79),($D79*$P79/$M79),0))),IF(AND(CC$7&gt;=$J79,CC$7&lt;=$L79),(($D79*$P79)/$M79),0))))))</f>
        <v>H</v>
      </c>
      <c r="CD80" s="37" t="str">
        <f>IF(CD$7&gt;$L79,(((IF(Data!$C$2&gt;0,(IF(OR(CD$5=Data!$F$2,CD$5=Data!$G$2,(IF(COUNTIF(Data!$A$2:$A$939,CD$7),CD$7=(VLOOKUP(CD$7,Data!$A$2:$A$852,1,FALSE)),0))),"H",IF(AND(CD$7&gt;=$J79,CD$7&lt;=$K79),($D79*(1-$P79)/$N79),0))),IF(AND(CD$7&gt;=$J79,CD$7&lt;=$K79),(($D79-$O79)/$N79),0))))),(((IF(Data!$C$2&gt;0,(IF(OR(CD$5=Data!$F$2,CD$5=Data!$G$2,(IF(COUNTIF(Data!$A$2:$A$939,CD$7),CD$7=(VLOOKUP(CD$7,Data!$A$2:$A$852,1,FALSE)),0))),"H",IF(AND(CD$7&gt;=$J79,CD$7&lt;=$L79),($D79*$P79/$M79),0))),IF(AND(CD$7&gt;=$J79,CD$7&lt;=$L79),(($D79*$P79)/$M79),0))))))</f>
        <v>H</v>
      </c>
      <c r="CE80" s="37">
        <f>IF(CE$7&gt;$L79,(((IF(Data!$C$2&gt;0,(IF(OR(CE$5=Data!$F$2,CE$5=Data!$G$2,(IF(COUNTIF(Data!$A$2:$A$939,CE$7),CE$7=(VLOOKUP(CE$7,Data!$A$2:$A$852,1,FALSE)),0))),"H",IF(AND(CE$7&gt;=$J79,CE$7&lt;=$K79),($D79*(1-$P79)/$N79),0))),IF(AND(CE$7&gt;=$J79,CE$7&lt;=$K79),(($D79-$O79)/$N79),0))))),(((IF(Data!$C$2&gt;0,(IF(OR(CE$5=Data!$F$2,CE$5=Data!$G$2,(IF(COUNTIF(Data!$A$2:$A$939,CE$7),CE$7=(VLOOKUP(CE$7,Data!$A$2:$A$852,1,FALSE)),0))),"H",IF(AND(CE$7&gt;=$J79,CE$7&lt;=$L79),($D79*$P79/$M79),0))),IF(AND(CE$7&gt;=$J79,CE$7&lt;=$L79),(($D79*$P79)/$M79),0))))))</f>
        <v>0</v>
      </c>
      <c r="CF80" s="37">
        <f>IF(CF$7&gt;$L79,(((IF(Data!$C$2&gt;0,(IF(OR(CF$5=Data!$F$2,CF$5=Data!$G$2,(IF(COUNTIF(Data!$A$2:$A$939,CF$7),CF$7=(VLOOKUP(CF$7,Data!$A$2:$A$852,1,FALSE)),0))),"H",IF(AND(CF$7&gt;=$J79,CF$7&lt;=$K79),($D79*(1-$P79)/$N79),0))),IF(AND(CF$7&gt;=$J79,CF$7&lt;=$K79),(($D79-$O79)/$N79),0))))),(((IF(Data!$C$2&gt;0,(IF(OR(CF$5=Data!$F$2,CF$5=Data!$G$2,(IF(COUNTIF(Data!$A$2:$A$939,CF$7),CF$7=(VLOOKUP(CF$7,Data!$A$2:$A$852,1,FALSE)),0))),"H",IF(AND(CF$7&gt;=$J79,CF$7&lt;=$L79),($D79*$P79/$M79),0))),IF(AND(CF$7&gt;=$J79,CF$7&lt;=$L79),(($D79*$P79)/$M79),0))))))</f>
        <v>0</v>
      </c>
      <c r="CG80" s="37">
        <f>IF(CG$7&gt;$L79,(((IF(Data!$C$2&gt;0,(IF(OR(CG$5=Data!$F$2,CG$5=Data!$G$2,(IF(COUNTIF(Data!$A$2:$A$939,CG$7),CG$7=(VLOOKUP(CG$7,Data!$A$2:$A$852,1,FALSE)),0))),"H",IF(AND(CG$7&gt;=$J79,CG$7&lt;=$K79),($D79*(1-$P79)/$N79),0))),IF(AND(CG$7&gt;=$J79,CG$7&lt;=$K79),(($D79-$O79)/$N79),0))))),(((IF(Data!$C$2&gt;0,(IF(OR(CG$5=Data!$F$2,CG$5=Data!$G$2,(IF(COUNTIF(Data!$A$2:$A$939,CG$7),CG$7=(VLOOKUP(CG$7,Data!$A$2:$A$852,1,FALSE)),0))),"H",IF(AND(CG$7&gt;=$J79,CG$7&lt;=$L79),($D79*$P79/$M79),0))),IF(AND(CG$7&gt;=$J79,CG$7&lt;=$L79),(($D79*$P79)/$M79),0))))))</f>
        <v>0</v>
      </c>
      <c r="CH80" s="37">
        <f>IF(CH$7&gt;$L79,(((IF(Data!$C$2&gt;0,(IF(OR(CH$5=Data!$F$2,CH$5=Data!$G$2,(IF(COUNTIF(Data!$A$2:$A$939,CH$7),CH$7=(VLOOKUP(CH$7,Data!$A$2:$A$852,1,FALSE)),0))),"H",IF(AND(CH$7&gt;=$J79,CH$7&lt;=$K79),($D79*(1-$P79)/$N79),0))),IF(AND(CH$7&gt;=$J79,CH$7&lt;=$K79),(($D79-$O79)/$N79),0))))),(((IF(Data!$C$2&gt;0,(IF(OR(CH$5=Data!$F$2,CH$5=Data!$G$2,(IF(COUNTIF(Data!$A$2:$A$939,CH$7),CH$7=(VLOOKUP(CH$7,Data!$A$2:$A$852,1,FALSE)),0))),"H",IF(AND(CH$7&gt;=$J79,CH$7&lt;=$L79),($D79*$P79/$M79),0))),IF(AND(CH$7&gt;=$J79,CH$7&lt;=$L79),(($D79*$P79)/$M79),0))))))</f>
        <v>0</v>
      </c>
      <c r="CI80" s="37">
        <f>IF(CI$7&gt;$L79,(((IF(Data!$C$2&gt;0,(IF(OR(CI$5=Data!$F$2,CI$5=Data!$G$2,(IF(COUNTIF(Data!$A$2:$A$939,CI$7),CI$7=(VLOOKUP(CI$7,Data!$A$2:$A$852,1,FALSE)),0))),"H",IF(AND(CI$7&gt;=$J79,CI$7&lt;=$K79),($D79*(1-$P79)/$N79),0))),IF(AND(CI$7&gt;=$J79,CI$7&lt;=$K79),(($D79-$O79)/$N79),0))))),(((IF(Data!$C$2&gt;0,(IF(OR(CI$5=Data!$F$2,CI$5=Data!$G$2,(IF(COUNTIF(Data!$A$2:$A$939,CI$7),CI$7=(VLOOKUP(CI$7,Data!$A$2:$A$852,1,FALSE)),0))),"H",IF(AND(CI$7&gt;=$J79,CI$7&lt;=$L79),($D79*$P79/$M79),0))),IF(AND(CI$7&gt;=$J79,CI$7&lt;=$L79),(($D79*$P79)/$M79),0))))))</f>
        <v>0</v>
      </c>
      <c r="CJ80" s="37" t="str">
        <f>IF(CJ$7&gt;$L79,(((IF(Data!$C$2&gt;0,(IF(OR(CJ$5=Data!$F$2,CJ$5=Data!$G$2,(IF(COUNTIF(Data!$A$2:$A$939,CJ$7),CJ$7=(VLOOKUP(CJ$7,Data!$A$2:$A$852,1,FALSE)),0))),"H",IF(AND(CJ$7&gt;=$J79,CJ$7&lt;=$K79),($D79*(1-$P79)/$N79),0))),IF(AND(CJ$7&gt;=$J79,CJ$7&lt;=$K79),(($D79-$O79)/$N79),0))))),(((IF(Data!$C$2&gt;0,(IF(OR(CJ$5=Data!$F$2,CJ$5=Data!$G$2,(IF(COUNTIF(Data!$A$2:$A$939,CJ$7),CJ$7=(VLOOKUP(CJ$7,Data!$A$2:$A$852,1,FALSE)),0))),"H",IF(AND(CJ$7&gt;=$J79,CJ$7&lt;=$L79),($D79*$P79/$M79),0))),IF(AND(CJ$7&gt;=$J79,CJ$7&lt;=$L79),(($D79*$P79)/$M79),0))))))</f>
        <v>H</v>
      </c>
      <c r="CK80" s="37" t="str">
        <f>IF(CK$7&gt;$L79,(((IF(Data!$C$2&gt;0,(IF(OR(CK$5=Data!$F$2,CK$5=Data!$G$2,(IF(COUNTIF(Data!$A$2:$A$939,CK$7),CK$7=(VLOOKUP(CK$7,Data!$A$2:$A$852,1,FALSE)),0))),"H",IF(AND(CK$7&gt;=$J79,CK$7&lt;=$K79),($D79*(1-$P79)/$N79),0))),IF(AND(CK$7&gt;=$J79,CK$7&lt;=$K79),(($D79-$O79)/$N79),0))))),(((IF(Data!$C$2&gt;0,(IF(OR(CK$5=Data!$F$2,CK$5=Data!$G$2,(IF(COUNTIF(Data!$A$2:$A$939,CK$7),CK$7=(VLOOKUP(CK$7,Data!$A$2:$A$852,1,FALSE)),0))),"H",IF(AND(CK$7&gt;=$J79,CK$7&lt;=$L79),($D79*$P79/$M79),0))),IF(AND(CK$7&gt;=$J79,CK$7&lt;=$L79),(($D79*$P79)/$M79),0))))))</f>
        <v>H</v>
      </c>
      <c r="CL80" s="37">
        <f>IF(CL$7&gt;$L79,(((IF(Data!$C$2&gt;0,(IF(OR(CL$5=Data!$F$2,CL$5=Data!$G$2,(IF(COUNTIF(Data!$A$2:$A$939,CL$7),CL$7=(VLOOKUP(CL$7,Data!$A$2:$A$852,1,FALSE)),0))),"H",IF(AND(CL$7&gt;=$J79,CL$7&lt;=$K79),($D79*(1-$P79)/$N79),0))),IF(AND(CL$7&gt;=$J79,CL$7&lt;=$K79),(($D79-$O79)/$N79),0))))),(((IF(Data!$C$2&gt;0,(IF(OR(CL$5=Data!$F$2,CL$5=Data!$G$2,(IF(COUNTIF(Data!$A$2:$A$939,CL$7),CL$7=(VLOOKUP(CL$7,Data!$A$2:$A$852,1,FALSE)),0))),"H",IF(AND(CL$7&gt;=$J79,CL$7&lt;=$L79),($D79*$P79/$M79),0))),IF(AND(CL$7&gt;=$J79,CL$7&lt;=$L79),(($D79*$P79)/$M79),0))))))</f>
        <v>0</v>
      </c>
      <c r="CM80" s="37">
        <f>IF(CM$7&gt;$L79,(((IF(Data!$C$2&gt;0,(IF(OR(CM$5=Data!$F$2,CM$5=Data!$G$2,(IF(COUNTIF(Data!$A$2:$A$939,CM$7),CM$7=(VLOOKUP(CM$7,Data!$A$2:$A$852,1,FALSE)),0))),"H",IF(AND(CM$7&gt;=$J79,CM$7&lt;=$K79),($D79*(1-$P79)/$N79),0))),IF(AND(CM$7&gt;=$J79,CM$7&lt;=$K79),(($D79-$O79)/$N79),0))))),(((IF(Data!$C$2&gt;0,(IF(OR(CM$5=Data!$F$2,CM$5=Data!$G$2,(IF(COUNTIF(Data!$A$2:$A$939,CM$7),CM$7=(VLOOKUP(CM$7,Data!$A$2:$A$852,1,FALSE)),0))),"H",IF(AND(CM$7&gt;=$J79,CM$7&lt;=$L79),($D79*$P79/$M79),0))),IF(AND(CM$7&gt;=$J79,CM$7&lt;=$L79),(($D79*$P79)/$M79),0))))))</f>
        <v>0</v>
      </c>
      <c r="CN80" s="37">
        <f>IF(CN$7&gt;$L79,(((IF(Data!$C$2&gt;0,(IF(OR(CN$5=Data!$F$2,CN$5=Data!$G$2,(IF(COUNTIF(Data!$A$2:$A$939,CN$7),CN$7=(VLOOKUP(CN$7,Data!$A$2:$A$852,1,FALSE)),0))),"H",IF(AND(CN$7&gt;=$J79,CN$7&lt;=$K79),($D79*(1-$P79)/$N79),0))),IF(AND(CN$7&gt;=$J79,CN$7&lt;=$K79),(($D79-$O79)/$N79),0))))),(((IF(Data!$C$2&gt;0,(IF(OR(CN$5=Data!$F$2,CN$5=Data!$G$2,(IF(COUNTIF(Data!$A$2:$A$939,CN$7),CN$7=(VLOOKUP(CN$7,Data!$A$2:$A$852,1,FALSE)),0))),"H",IF(AND(CN$7&gt;=$J79,CN$7&lt;=$L79),($D79*$P79/$M79),0))),IF(AND(CN$7&gt;=$J79,CN$7&lt;=$L79),(($D79*$P79)/$M79),0))))))</f>
        <v>0</v>
      </c>
      <c r="CO80" s="37">
        <f>IF(CO$7&gt;$L79,(((IF(Data!$C$2&gt;0,(IF(OR(CO$5=Data!$F$2,CO$5=Data!$G$2,(IF(COUNTIF(Data!$A$2:$A$939,CO$7),CO$7=(VLOOKUP(CO$7,Data!$A$2:$A$852,1,FALSE)),0))),"H",IF(AND(CO$7&gt;=$J79,CO$7&lt;=$K79),($D79*(1-$P79)/$N79),0))),IF(AND(CO$7&gt;=$J79,CO$7&lt;=$K79),(($D79-$O79)/$N79),0))))),(((IF(Data!$C$2&gt;0,(IF(OR(CO$5=Data!$F$2,CO$5=Data!$G$2,(IF(COUNTIF(Data!$A$2:$A$939,CO$7),CO$7=(VLOOKUP(CO$7,Data!$A$2:$A$852,1,FALSE)),0))),"H",IF(AND(CO$7&gt;=$J79,CO$7&lt;=$L79),($D79*$P79/$M79),0))),IF(AND(CO$7&gt;=$J79,CO$7&lt;=$L79),(($D79*$P79)/$M79),0))))))</f>
        <v>0</v>
      </c>
      <c r="CP80" s="37">
        <f>IF(CP$7&gt;$L79,(((IF(Data!$C$2&gt;0,(IF(OR(CP$5=Data!$F$2,CP$5=Data!$G$2,(IF(COUNTIF(Data!$A$2:$A$939,CP$7),CP$7=(VLOOKUP(CP$7,Data!$A$2:$A$852,1,FALSE)),0))),"H",IF(AND(CP$7&gt;=$J79,CP$7&lt;=$K79),($D79*(1-$P79)/$N79),0))),IF(AND(CP$7&gt;=$J79,CP$7&lt;=$K79),(($D79-$O79)/$N79),0))))),(((IF(Data!$C$2&gt;0,(IF(OR(CP$5=Data!$F$2,CP$5=Data!$G$2,(IF(COUNTIF(Data!$A$2:$A$939,CP$7),CP$7=(VLOOKUP(CP$7,Data!$A$2:$A$852,1,FALSE)),0))),"H",IF(AND(CP$7&gt;=$J79,CP$7&lt;=$L79),($D79*$P79/$M79),0))),IF(AND(CP$7&gt;=$J79,CP$7&lt;=$L79),(($D79*$P79)/$M79),0))))))</f>
        <v>0</v>
      </c>
      <c r="CQ80" s="37" t="str">
        <f>IF(CQ$7&gt;$L79,(((IF(Data!$C$2&gt;0,(IF(OR(CQ$5=Data!$F$2,CQ$5=Data!$G$2,(IF(COUNTIF(Data!$A$2:$A$939,CQ$7),CQ$7=(VLOOKUP(CQ$7,Data!$A$2:$A$852,1,FALSE)),0))),"H",IF(AND(CQ$7&gt;=$J79,CQ$7&lt;=$K79),($D79*(1-$P79)/$N79),0))),IF(AND(CQ$7&gt;=$J79,CQ$7&lt;=$K79),(($D79-$O79)/$N79),0))))),(((IF(Data!$C$2&gt;0,(IF(OR(CQ$5=Data!$F$2,CQ$5=Data!$G$2,(IF(COUNTIF(Data!$A$2:$A$939,CQ$7),CQ$7=(VLOOKUP(CQ$7,Data!$A$2:$A$852,1,FALSE)),0))),"H",IF(AND(CQ$7&gt;=$J79,CQ$7&lt;=$L79),($D79*$P79/$M79),0))),IF(AND(CQ$7&gt;=$J79,CQ$7&lt;=$L79),(($D79*$P79)/$M79),0))))))</f>
        <v>H</v>
      </c>
      <c r="CR80" s="37" t="str">
        <f>IF(CR$7&gt;$L79,(((IF(Data!$C$2&gt;0,(IF(OR(CR$5=Data!$F$2,CR$5=Data!$G$2,(IF(COUNTIF(Data!$A$2:$A$939,CR$7),CR$7=(VLOOKUP(CR$7,Data!$A$2:$A$852,1,FALSE)),0))),"H",IF(AND(CR$7&gt;=$J79,CR$7&lt;=$K79),($D79*(1-$P79)/$N79),0))),IF(AND(CR$7&gt;=$J79,CR$7&lt;=$K79),(($D79-$O79)/$N79),0))))),(((IF(Data!$C$2&gt;0,(IF(OR(CR$5=Data!$F$2,CR$5=Data!$G$2,(IF(COUNTIF(Data!$A$2:$A$939,CR$7),CR$7=(VLOOKUP(CR$7,Data!$A$2:$A$852,1,FALSE)),0))),"H",IF(AND(CR$7&gt;=$J79,CR$7&lt;=$L79),($D79*$P79/$M79),0))),IF(AND(CR$7&gt;=$J79,CR$7&lt;=$L79),(($D79*$P79)/$M79),0))))))</f>
        <v>H</v>
      </c>
      <c r="CS80" s="37">
        <f>IF(CS$7&gt;$L79,(((IF(Data!$C$2&gt;0,(IF(OR(CS$5=Data!$F$2,CS$5=Data!$G$2,(IF(COUNTIF(Data!$A$2:$A$939,CS$7),CS$7=(VLOOKUP(CS$7,Data!$A$2:$A$852,1,FALSE)),0))),"H",IF(AND(CS$7&gt;=$J79,CS$7&lt;=$K79),($D79*(1-$P79)/$N79),0))),IF(AND(CS$7&gt;=$J79,CS$7&lt;=$K79),(($D79-$O79)/$N79),0))))),(((IF(Data!$C$2&gt;0,(IF(OR(CS$5=Data!$F$2,CS$5=Data!$G$2,(IF(COUNTIF(Data!$A$2:$A$939,CS$7),CS$7=(VLOOKUP(CS$7,Data!$A$2:$A$852,1,FALSE)),0))),"H",IF(AND(CS$7&gt;=$J79,CS$7&lt;=$L79),($D79*$P79/$M79),0))),IF(AND(CS$7&gt;=$J79,CS$7&lt;=$L79),(($D79*$P79)/$M79),0))))))</f>
        <v>0</v>
      </c>
      <c r="CT80" s="37">
        <f>IF(CT$7&gt;$L79,(((IF(Data!$C$2&gt;0,(IF(OR(CT$5=Data!$F$2,CT$5=Data!$G$2,(IF(COUNTIF(Data!$A$2:$A$939,CT$7),CT$7=(VLOOKUP(CT$7,Data!$A$2:$A$852,1,FALSE)),0))),"H",IF(AND(CT$7&gt;=$J79,CT$7&lt;=$K79),($D79*(1-$P79)/$N79),0))),IF(AND(CT$7&gt;=$J79,CT$7&lt;=$K79),(($D79-$O79)/$N79),0))))),(((IF(Data!$C$2&gt;0,(IF(OR(CT$5=Data!$F$2,CT$5=Data!$G$2,(IF(COUNTIF(Data!$A$2:$A$939,CT$7),CT$7=(VLOOKUP(CT$7,Data!$A$2:$A$852,1,FALSE)),0))),"H",IF(AND(CT$7&gt;=$J79,CT$7&lt;=$L79),($D79*$P79/$M79),0))),IF(AND(CT$7&gt;=$J79,CT$7&lt;=$L79),(($D79*$P79)/$M79),0))))))</f>
        <v>0</v>
      </c>
      <c r="CU80" s="37">
        <f>IF(CU$7&gt;$L79,(((IF(Data!$C$2&gt;0,(IF(OR(CU$5=Data!$F$2,CU$5=Data!$G$2,(IF(COUNTIF(Data!$A$2:$A$939,CU$7),CU$7=(VLOOKUP(CU$7,Data!$A$2:$A$852,1,FALSE)),0))),"H",IF(AND(CU$7&gt;=$J79,CU$7&lt;=$K79),($D79*(1-$P79)/$N79),0))),IF(AND(CU$7&gt;=$J79,CU$7&lt;=$K79),(($D79-$O79)/$N79),0))))),(((IF(Data!$C$2&gt;0,(IF(OR(CU$5=Data!$F$2,CU$5=Data!$G$2,(IF(COUNTIF(Data!$A$2:$A$939,CU$7),CU$7=(VLOOKUP(CU$7,Data!$A$2:$A$852,1,FALSE)),0))),"H",IF(AND(CU$7&gt;=$J79,CU$7&lt;=$L79),($D79*$P79/$M79),0))),IF(AND(CU$7&gt;=$J79,CU$7&lt;=$L79),(($D79*$P79)/$M79),0))))))</f>
        <v>0</v>
      </c>
      <c r="CV80" s="37">
        <f>IF(CV$7&gt;$L79,(((IF(Data!$C$2&gt;0,(IF(OR(CV$5=Data!$F$2,CV$5=Data!$G$2,(IF(COUNTIF(Data!$A$2:$A$939,CV$7),CV$7=(VLOOKUP(CV$7,Data!$A$2:$A$852,1,FALSE)),0))),"H",IF(AND(CV$7&gt;=$J79,CV$7&lt;=$K79),($D79*(1-$P79)/$N79),0))),IF(AND(CV$7&gt;=$J79,CV$7&lt;=$K79),(($D79-$O79)/$N79),0))))),(((IF(Data!$C$2&gt;0,(IF(OR(CV$5=Data!$F$2,CV$5=Data!$G$2,(IF(COUNTIF(Data!$A$2:$A$939,CV$7),CV$7=(VLOOKUP(CV$7,Data!$A$2:$A$852,1,FALSE)),0))),"H",IF(AND(CV$7&gt;=$J79,CV$7&lt;=$L79),($D79*$P79/$M79),0))),IF(AND(CV$7&gt;=$J79,CV$7&lt;=$L79),(($D79*$P79)/$M79),0))))))</f>
        <v>0</v>
      </c>
      <c r="CW80" s="37">
        <f>IF(CW$7&gt;$L79,(((IF(Data!$C$2&gt;0,(IF(OR(CW$5=Data!$F$2,CW$5=Data!$G$2,(IF(COUNTIF(Data!$A$2:$A$939,CW$7),CW$7=(VLOOKUP(CW$7,Data!$A$2:$A$852,1,FALSE)),0))),"H",IF(AND(CW$7&gt;=$J79,CW$7&lt;=$K79),($D79*(1-$P79)/$N79),0))),IF(AND(CW$7&gt;=$J79,CW$7&lt;=$K79),(($D79-$O79)/$N79),0))))),(((IF(Data!$C$2&gt;0,(IF(OR(CW$5=Data!$F$2,CW$5=Data!$G$2,(IF(COUNTIF(Data!$A$2:$A$939,CW$7),CW$7=(VLOOKUP(CW$7,Data!$A$2:$A$852,1,FALSE)),0))),"H",IF(AND(CW$7&gt;=$J79,CW$7&lt;=$L79),($D79*$P79/$M79),0))),IF(AND(CW$7&gt;=$J79,CW$7&lt;=$L79),(($D79*$P79)/$M79),0))))))</f>
        <v>0</v>
      </c>
      <c r="CX80" s="37" t="str">
        <f>IF(CX$7&gt;$L79,(((IF(Data!$C$2&gt;0,(IF(OR(CX$5=Data!$F$2,CX$5=Data!$G$2,(IF(COUNTIF(Data!$A$2:$A$939,CX$7),CX$7=(VLOOKUP(CX$7,Data!$A$2:$A$852,1,FALSE)),0))),"H",IF(AND(CX$7&gt;=$J79,CX$7&lt;=$K79),($D79*(1-$P79)/$N79),0))),IF(AND(CX$7&gt;=$J79,CX$7&lt;=$K79),(($D79-$O79)/$N79),0))))),(((IF(Data!$C$2&gt;0,(IF(OR(CX$5=Data!$F$2,CX$5=Data!$G$2,(IF(COUNTIF(Data!$A$2:$A$939,CX$7),CX$7=(VLOOKUP(CX$7,Data!$A$2:$A$852,1,FALSE)),0))),"H",IF(AND(CX$7&gt;=$J79,CX$7&lt;=$L79),($D79*$P79/$M79),0))),IF(AND(CX$7&gt;=$J79,CX$7&lt;=$L79),(($D79*$P79)/$M79),0))))))</f>
        <v>H</v>
      </c>
      <c r="CY80" s="37" t="str">
        <f>IF(CY$7&gt;$L79,(((IF(Data!$C$2&gt;0,(IF(OR(CY$5=Data!$F$2,CY$5=Data!$G$2,(IF(COUNTIF(Data!$A$2:$A$939,CY$7),CY$7=(VLOOKUP(CY$7,Data!$A$2:$A$852,1,FALSE)),0))),"H",IF(AND(CY$7&gt;=$J79,CY$7&lt;=$K79),($D79*(1-$P79)/$N79),0))),IF(AND(CY$7&gt;=$J79,CY$7&lt;=$K79),(($D79-$O79)/$N79),0))))),(((IF(Data!$C$2&gt;0,(IF(OR(CY$5=Data!$F$2,CY$5=Data!$G$2,(IF(COUNTIF(Data!$A$2:$A$939,CY$7),CY$7=(VLOOKUP(CY$7,Data!$A$2:$A$852,1,FALSE)),0))),"H",IF(AND(CY$7&gt;=$J79,CY$7&lt;=$L79),($D79*$P79/$M79),0))),IF(AND(CY$7&gt;=$J79,CY$7&lt;=$L79),(($D79*$P79)/$M79),0))))))</f>
        <v>H</v>
      </c>
      <c r="CZ80" s="37">
        <f>IF(CZ$7&gt;$L79,(((IF(Data!$C$2&gt;0,(IF(OR(CZ$5=Data!$F$2,CZ$5=Data!$G$2,(IF(COUNTIF(Data!$A$2:$A$939,CZ$7),CZ$7=(VLOOKUP(CZ$7,Data!$A$2:$A$852,1,FALSE)),0))),"H",IF(AND(CZ$7&gt;=$J79,CZ$7&lt;=$K79),($D79*(1-$P79)/$N79),0))),IF(AND(CZ$7&gt;=$J79,CZ$7&lt;=$K79),(($D79-$O79)/$N79),0))))),(((IF(Data!$C$2&gt;0,(IF(OR(CZ$5=Data!$F$2,CZ$5=Data!$G$2,(IF(COUNTIF(Data!$A$2:$A$939,CZ$7),CZ$7=(VLOOKUP(CZ$7,Data!$A$2:$A$852,1,FALSE)),0))),"H",IF(AND(CZ$7&gt;=$J79,CZ$7&lt;=$L79),($D79*$P79/$M79),0))),IF(AND(CZ$7&gt;=$J79,CZ$7&lt;=$L79),(($D79*$P79)/$M79),0))))))</f>
        <v>0</v>
      </c>
      <c r="DA80" s="37">
        <f>IF(DA$7&gt;$L79,(((IF(Data!$C$2&gt;0,(IF(OR(DA$5=Data!$F$2,DA$5=Data!$G$2,(IF(COUNTIF(Data!$A$2:$A$939,DA$7),DA$7=(VLOOKUP(DA$7,Data!$A$2:$A$852,1,FALSE)),0))),"H",IF(AND(DA$7&gt;=$J79,DA$7&lt;=$K79),($D79*(1-$P79)/$N79),0))),IF(AND(DA$7&gt;=$J79,DA$7&lt;=$K79),(($D79-$O79)/$N79),0))))),(((IF(Data!$C$2&gt;0,(IF(OR(DA$5=Data!$F$2,DA$5=Data!$G$2,(IF(COUNTIF(Data!$A$2:$A$939,DA$7),DA$7=(VLOOKUP(DA$7,Data!$A$2:$A$852,1,FALSE)),0))),"H",IF(AND(DA$7&gt;=$J79,DA$7&lt;=$L79),($D79*$P79/$M79),0))),IF(AND(DA$7&gt;=$J79,DA$7&lt;=$L79),(($D79*$P79)/$M79),0))))))</f>
        <v>0</v>
      </c>
      <c r="DB80" s="37">
        <f>IF(DB$7&gt;$L79,(((IF(Data!$C$2&gt;0,(IF(OR(DB$5=Data!$F$2,DB$5=Data!$G$2,(IF(COUNTIF(Data!$A$2:$A$939,DB$7),DB$7=(VLOOKUP(DB$7,Data!$A$2:$A$852,1,FALSE)),0))),"H",IF(AND(DB$7&gt;=$J79,DB$7&lt;=$K79),($D79*(1-$P79)/$N79),0))),IF(AND(DB$7&gt;=$J79,DB$7&lt;=$K79),(($D79-$O79)/$N79),0))))),(((IF(Data!$C$2&gt;0,(IF(OR(DB$5=Data!$F$2,DB$5=Data!$G$2,(IF(COUNTIF(Data!$A$2:$A$939,DB$7),DB$7=(VLOOKUP(DB$7,Data!$A$2:$A$852,1,FALSE)),0))),"H",IF(AND(DB$7&gt;=$J79,DB$7&lt;=$L79),($D79*$P79/$M79),0))),IF(AND(DB$7&gt;=$J79,DB$7&lt;=$L79),(($D79*$P79)/$M79),0))))))</f>
        <v>0</v>
      </c>
      <c r="DC80" s="37">
        <f>IF(DC$7&gt;$L79,(((IF(Data!$C$2&gt;0,(IF(OR(DC$5=Data!$F$2,DC$5=Data!$G$2,(IF(COUNTIF(Data!$A$2:$A$939,DC$7),DC$7=(VLOOKUP(DC$7,Data!$A$2:$A$852,1,FALSE)),0))),"H",IF(AND(DC$7&gt;=$J79,DC$7&lt;=$K79),($D79*(1-$P79)/$N79),0))),IF(AND(DC$7&gt;=$J79,DC$7&lt;=$K79),(($D79-$O79)/$N79),0))))),(((IF(Data!$C$2&gt;0,(IF(OR(DC$5=Data!$F$2,DC$5=Data!$G$2,(IF(COUNTIF(Data!$A$2:$A$939,DC$7),DC$7=(VLOOKUP(DC$7,Data!$A$2:$A$852,1,FALSE)),0))),"H",IF(AND(DC$7&gt;=$J79,DC$7&lt;=$L79),($D79*$P79/$M79),0))),IF(AND(DC$7&gt;=$J79,DC$7&lt;=$L79),(($D79*$P79)/$M79),0))))))</f>
        <v>0</v>
      </c>
      <c r="DD80" s="37">
        <f>IF(DD$7&gt;$L79,(((IF(Data!$C$2&gt;0,(IF(OR(DD$5=Data!$F$2,DD$5=Data!$G$2,(IF(COUNTIF(Data!$A$2:$A$939,DD$7),DD$7=(VLOOKUP(DD$7,Data!$A$2:$A$852,1,FALSE)),0))),"H",IF(AND(DD$7&gt;=$J79,DD$7&lt;=$K79),($D79*(1-$P79)/$N79),0))),IF(AND(DD$7&gt;=$J79,DD$7&lt;=$K79),(($D79-$O79)/$N79),0))))),(((IF(Data!$C$2&gt;0,(IF(OR(DD$5=Data!$F$2,DD$5=Data!$G$2,(IF(COUNTIF(Data!$A$2:$A$939,DD$7),DD$7=(VLOOKUP(DD$7,Data!$A$2:$A$852,1,FALSE)),0))),"H",IF(AND(DD$7&gt;=$J79,DD$7&lt;=$L79),($D79*$P79/$M79),0))),IF(AND(DD$7&gt;=$J79,DD$7&lt;=$L79),(($D79*$P79)/$M79),0))))))</f>
        <v>0</v>
      </c>
      <c r="DE80" s="37" t="str">
        <f>IF(DE$7&gt;$L79,(((IF(Data!$C$2&gt;0,(IF(OR(DE$5=Data!$F$2,DE$5=Data!$G$2,(IF(COUNTIF(Data!$A$2:$A$939,DE$7),DE$7=(VLOOKUP(DE$7,Data!$A$2:$A$852,1,FALSE)),0))),"H",IF(AND(DE$7&gt;=$J79,DE$7&lt;=$K79),($D79*(1-$P79)/$N79),0))),IF(AND(DE$7&gt;=$J79,DE$7&lt;=$K79),(($D79-$O79)/$N79),0))))),(((IF(Data!$C$2&gt;0,(IF(OR(DE$5=Data!$F$2,DE$5=Data!$G$2,(IF(COUNTIF(Data!$A$2:$A$939,DE$7),DE$7=(VLOOKUP(DE$7,Data!$A$2:$A$852,1,FALSE)),0))),"H",IF(AND(DE$7&gt;=$J79,DE$7&lt;=$L79),($D79*$P79/$M79),0))),IF(AND(DE$7&gt;=$J79,DE$7&lt;=$L79),(($D79*$P79)/$M79),0))))))</f>
        <v>H</v>
      </c>
      <c r="DF80" s="37" t="str">
        <f>IF(DF$7&gt;$L79,(((IF(Data!$C$2&gt;0,(IF(OR(DF$5=Data!$F$2,DF$5=Data!$G$2,(IF(COUNTIF(Data!$A$2:$A$939,DF$7),DF$7=(VLOOKUP(DF$7,Data!$A$2:$A$852,1,FALSE)),0))),"H",IF(AND(DF$7&gt;=$J79,DF$7&lt;=$K79),($D79*(1-$P79)/$N79),0))),IF(AND(DF$7&gt;=$J79,DF$7&lt;=$K79),(($D79-$O79)/$N79),0))))),(((IF(Data!$C$2&gt;0,(IF(OR(DF$5=Data!$F$2,DF$5=Data!$G$2,(IF(COUNTIF(Data!$A$2:$A$939,DF$7),DF$7=(VLOOKUP(DF$7,Data!$A$2:$A$852,1,FALSE)),0))),"H",IF(AND(DF$7&gt;=$J79,DF$7&lt;=$L79),($D79*$P79/$M79),0))),IF(AND(DF$7&gt;=$J79,DF$7&lt;=$L79),(($D79*$P79)/$M79),0))))))</f>
        <v>H</v>
      </c>
      <c r="DG80" s="37">
        <f>IF(DG$7&gt;$L79,(((IF(Data!$C$2&gt;0,(IF(OR(DG$5=Data!$F$2,DG$5=Data!$G$2,(IF(COUNTIF(Data!$A$2:$A$939,DG$7),DG$7=(VLOOKUP(DG$7,Data!$A$2:$A$852,1,FALSE)),0))),"H",IF(AND(DG$7&gt;=$J79,DG$7&lt;=$K79),($D79*(1-$P79)/$N79),0))),IF(AND(DG$7&gt;=$J79,DG$7&lt;=$K79),(($D79-$O79)/$N79),0))))),(((IF(Data!$C$2&gt;0,(IF(OR(DG$5=Data!$F$2,DG$5=Data!$G$2,(IF(COUNTIF(Data!$A$2:$A$939,DG$7),DG$7=(VLOOKUP(DG$7,Data!$A$2:$A$852,1,FALSE)),0))),"H",IF(AND(DG$7&gt;=$J79,DG$7&lt;=$L79),($D79*$P79/$M79),0))),IF(AND(DG$7&gt;=$J79,DG$7&lt;=$L79),(($D79*$P79)/$M79),0))))))</f>
        <v>0</v>
      </c>
      <c r="DH80" s="37">
        <f>IF(DH$7&gt;$L79,(((IF(Data!$C$2&gt;0,(IF(OR(DH$5=Data!$F$2,DH$5=Data!$G$2,(IF(COUNTIF(Data!$A$2:$A$939,DH$7),DH$7=(VLOOKUP(DH$7,Data!$A$2:$A$852,1,FALSE)),0))),"H",IF(AND(DH$7&gt;=$J79,DH$7&lt;=$K79),($D79*(1-$P79)/$N79),0))),IF(AND(DH$7&gt;=$J79,DH$7&lt;=$K79),(($D79-$O79)/$N79),0))))),(((IF(Data!$C$2&gt;0,(IF(OR(DH$5=Data!$F$2,DH$5=Data!$G$2,(IF(COUNTIF(Data!$A$2:$A$939,DH$7),DH$7=(VLOOKUP(DH$7,Data!$A$2:$A$852,1,FALSE)),0))),"H",IF(AND(DH$7&gt;=$J79,DH$7&lt;=$L79),($D79*$P79/$M79),0))),IF(AND(DH$7&gt;=$J79,DH$7&lt;=$L79),(($D79*$P79)/$M79),0))))))</f>
        <v>0</v>
      </c>
      <c r="DI80" s="37">
        <f>IF(DI$7&gt;$L79,(((IF(Data!$C$2&gt;0,(IF(OR(DI$5=Data!$F$2,DI$5=Data!$G$2,(IF(COUNTIF(Data!$A$2:$A$939,DI$7),DI$7=(VLOOKUP(DI$7,Data!$A$2:$A$852,1,FALSE)),0))),"H",IF(AND(DI$7&gt;=$J79,DI$7&lt;=$K79),($D79*(1-$P79)/$N79),0))),IF(AND(DI$7&gt;=$J79,DI$7&lt;=$K79),(($D79-$O79)/$N79),0))))),(((IF(Data!$C$2&gt;0,(IF(OR(DI$5=Data!$F$2,DI$5=Data!$G$2,(IF(COUNTIF(Data!$A$2:$A$939,DI$7),DI$7=(VLOOKUP(DI$7,Data!$A$2:$A$852,1,FALSE)),0))),"H",IF(AND(DI$7&gt;=$J79,DI$7&lt;=$L79),($D79*$P79/$M79),0))),IF(AND(DI$7&gt;=$J79,DI$7&lt;=$L79),(($D79*$P79)/$M79),0))))))</f>
        <v>0</v>
      </c>
      <c r="DJ80" s="37">
        <f>IF(DJ$7&gt;$L79,(((IF(Data!$C$2&gt;0,(IF(OR(DJ$5=Data!$F$2,DJ$5=Data!$G$2,(IF(COUNTIF(Data!$A$2:$A$939,DJ$7),DJ$7=(VLOOKUP(DJ$7,Data!$A$2:$A$852,1,FALSE)),0))),"H",IF(AND(DJ$7&gt;=$J79,DJ$7&lt;=$K79),($D79*(1-$P79)/$N79),0))),IF(AND(DJ$7&gt;=$J79,DJ$7&lt;=$K79),(($D79-$O79)/$N79),0))))),(((IF(Data!$C$2&gt;0,(IF(OR(DJ$5=Data!$F$2,DJ$5=Data!$G$2,(IF(COUNTIF(Data!$A$2:$A$939,DJ$7),DJ$7=(VLOOKUP(DJ$7,Data!$A$2:$A$852,1,FALSE)),0))),"H",IF(AND(DJ$7&gt;=$J79,DJ$7&lt;=$L79),($D79*$P79/$M79),0))),IF(AND(DJ$7&gt;=$J79,DJ$7&lt;=$L79),(($D79*$P79)/$M79),0))))))</f>
        <v>0</v>
      </c>
      <c r="DK80" s="37">
        <f>IF(DK$7&gt;$L79,(((IF(Data!$C$2&gt;0,(IF(OR(DK$5=Data!$F$2,DK$5=Data!$G$2,(IF(COUNTIF(Data!$A$2:$A$939,DK$7),DK$7=(VLOOKUP(DK$7,Data!$A$2:$A$852,1,FALSE)),0))),"H",IF(AND(DK$7&gt;=$J79,DK$7&lt;=$K79),($D79*(1-$P79)/$N79),0))),IF(AND(DK$7&gt;=$J79,DK$7&lt;=$K79),(($D79-$O79)/$N79),0))))),(((IF(Data!$C$2&gt;0,(IF(OR(DK$5=Data!$F$2,DK$5=Data!$G$2,(IF(COUNTIF(Data!$A$2:$A$939,DK$7),DK$7=(VLOOKUP(DK$7,Data!$A$2:$A$852,1,FALSE)),0))),"H",IF(AND(DK$7&gt;=$J79,DK$7&lt;=$L79),($D79*$P79/$M79),0))),IF(AND(DK$7&gt;=$J79,DK$7&lt;=$L79),(($D79*$P79)/$M79),0))))))</f>
        <v>0</v>
      </c>
      <c r="DL80" s="37" t="str">
        <f>IF(DL$7&gt;$L79,(((IF(Data!$C$2&gt;0,(IF(OR(DL$5=Data!$F$2,DL$5=Data!$G$2,(IF(COUNTIF(Data!$A$2:$A$939,DL$7),DL$7=(VLOOKUP(DL$7,Data!$A$2:$A$852,1,FALSE)),0))),"H",IF(AND(DL$7&gt;=$J79,DL$7&lt;=$K79),($D79*(1-$P79)/$N79),0))),IF(AND(DL$7&gt;=$J79,DL$7&lt;=$K79),(($D79-$O79)/$N79),0))))),(((IF(Data!$C$2&gt;0,(IF(OR(DL$5=Data!$F$2,DL$5=Data!$G$2,(IF(COUNTIF(Data!$A$2:$A$939,DL$7),DL$7=(VLOOKUP(DL$7,Data!$A$2:$A$852,1,FALSE)),0))),"H",IF(AND(DL$7&gt;=$J79,DL$7&lt;=$L79),($D79*$P79/$M79),0))),IF(AND(DL$7&gt;=$J79,DL$7&lt;=$L79),(($D79*$P79)/$M79),0))))))</f>
        <v>H</v>
      </c>
      <c r="DM80" s="37" t="str">
        <f>IF(DM$7&gt;$L79,(((IF(Data!$C$2&gt;0,(IF(OR(DM$5=Data!$F$2,DM$5=Data!$G$2,(IF(COUNTIF(Data!$A$2:$A$939,DM$7),DM$7=(VLOOKUP(DM$7,Data!$A$2:$A$852,1,FALSE)),0))),"H",IF(AND(DM$7&gt;=$J79,DM$7&lt;=$K79),($D79*(1-$P79)/$N79),0))),IF(AND(DM$7&gt;=$J79,DM$7&lt;=$K79),(($D79-$O79)/$N79),0))))),(((IF(Data!$C$2&gt;0,(IF(OR(DM$5=Data!$F$2,DM$5=Data!$G$2,(IF(COUNTIF(Data!$A$2:$A$939,DM$7),DM$7=(VLOOKUP(DM$7,Data!$A$2:$A$852,1,FALSE)),0))),"H",IF(AND(DM$7&gt;=$J79,DM$7&lt;=$L79),($D79*$P79/$M79),0))),IF(AND(DM$7&gt;=$J79,DM$7&lt;=$L79),(($D79*$P79)/$M79),0))))))</f>
        <v>H</v>
      </c>
      <c r="DN80" s="37">
        <f>IF(DN$7&gt;$L79,(((IF(Data!$C$2&gt;0,(IF(OR(DN$5=Data!$F$2,DN$5=Data!$G$2,(IF(COUNTIF(Data!$A$2:$A$939,DN$7),DN$7=(VLOOKUP(DN$7,Data!$A$2:$A$852,1,FALSE)),0))),"H",IF(AND(DN$7&gt;=$J79,DN$7&lt;=$K79),($D79*(1-$P79)/$N79),0))),IF(AND(DN$7&gt;=$J79,DN$7&lt;=$K79),(($D79-$O79)/$N79),0))))),(((IF(Data!$C$2&gt;0,(IF(OR(DN$5=Data!$F$2,DN$5=Data!$G$2,(IF(COUNTIF(Data!$A$2:$A$939,DN$7),DN$7=(VLOOKUP(DN$7,Data!$A$2:$A$852,1,FALSE)),0))),"H",IF(AND(DN$7&gt;=$J79,DN$7&lt;=$L79),($D79*$P79/$M79),0))),IF(AND(DN$7&gt;=$J79,DN$7&lt;=$L79),(($D79*$P79)/$M79),0))))))</f>
        <v>0</v>
      </c>
      <c r="DO80" s="37">
        <f>IF(DO$7&gt;$L79,(((IF(Data!$C$2&gt;0,(IF(OR(DO$5=Data!$F$2,DO$5=Data!$G$2,(IF(COUNTIF(Data!$A$2:$A$939,DO$7),DO$7=(VLOOKUP(DO$7,Data!$A$2:$A$852,1,FALSE)),0))),"H",IF(AND(DO$7&gt;=$J79,DO$7&lt;=$K79),($D79*(1-$P79)/$N79),0))),IF(AND(DO$7&gt;=$J79,DO$7&lt;=$K79),(($D79-$O79)/$N79),0))))),(((IF(Data!$C$2&gt;0,(IF(OR(DO$5=Data!$F$2,DO$5=Data!$G$2,(IF(COUNTIF(Data!$A$2:$A$939,DO$7),DO$7=(VLOOKUP(DO$7,Data!$A$2:$A$852,1,FALSE)),0))),"H",IF(AND(DO$7&gt;=$J79,DO$7&lt;=$L79),($D79*$P79/$M79),0))),IF(AND(DO$7&gt;=$J79,DO$7&lt;=$L79),(($D79*$P79)/$M79),0))))))</f>
        <v>0</v>
      </c>
      <c r="DP80" s="37">
        <f>IF(DP$7&gt;$L79,(((IF(Data!$C$2&gt;0,(IF(OR(DP$5=Data!$F$2,DP$5=Data!$G$2,(IF(COUNTIF(Data!$A$2:$A$939,DP$7),DP$7=(VLOOKUP(DP$7,Data!$A$2:$A$852,1,FALSE)),0))),"H",IF(AND(DP$7&gt;=$J79,DP$7&lt;=$K79),($D79*(1-$P79)/$N79),0))),IF(AND(DP$7&gt;=$J79,DP$7&lt;=$K79),(($D79-$O79)/$N79),0))))),(((IF(Data!$C$2&gt;0,(IF(OR(DP$5=Data!$F$2,DP$5=Data!$G$2,(IF(COUNTIF(Data!$A$2:$A$939,DP$7),DP$7=(VLOOKUP(DP$7,Data!$A$2:$A$852,1,FALSE)),0))),"H",IF(AND(DP$7&gt;=$J79,DP$7&lt;=$L79),($D79*$P79/$M79),0))),IF(AND(DP$7&gt;=$J79,DP$7&lt;=$L79),(($D79*$P79)/$M79),0))))))</f>
        <v>0</v>
      </c>
      <c r="DQ80" s="37">
        <f>IF(DQ$7&gt;$L79,(((IF(Data!$C$2&gt;0,(IF(OR(DQ$5=Data!$F$2,DQ$5=Data!$G$2,(IF(COUNTIF(Data!$A$2:$A$939,DQ$7),DQ$7=(VLOOKUP(DQ$7,Data!$A$2:$A$852,1,FALSE)),0))),"H",IF(AND(DQ$7&gt;=$J79,DQ$7&lt;=$K79),($D79*(1-$P79)/$N79),0))),IF(AND(DQ$7&gt;=$J79,DQ$7&lt;=$K79),(($D79-$O79)/$N79),0))))),(((IF(Data!$C$2&gt;0,(IF(OR(DQ$5=Data!$F$2,DQ$5=Data!$G$2,(IF(COUNTIF(Data!$A$2:$A$939,DQ$7),DQ$7=(VLOOKUP(DQ$7,Data!$A$2:$A$852,1,FALSE)),0))),"H",IF(AND(DQ$7&gt;=$J79,DQ$7&lt;=$L79),($D79*$P79/$M79),0))),IF(AND(DQ$7&gt;=$J79,DQ$7&lt;=$L79),(($D79*$P79)/$M79),0))))))</f>
        <v>0</v>
      </c>
      <c r="DR80" s="37">
        <f>IF(DR$7&gt;$L79,(((IF(Data!$C$2&gt;0,(IF(OR(DR$5=Data!$F$2,DR$5=Data!$G$2,(IF(COUNTIF(Data!$A$2:$A$939,DR$7),DR$7=(VLOOKUP(DR$7,Data!$A$2:$A$852,1,FALSE)),0))),"H",IF(AND(DR$7&gt;=$J79,DR$7&lt;=$K79),($D79*(1-$P79)/$N79),0))),IF(AND(DR$7&gt;=$J79,DR$7&lt;=$K79),(($D79-$O79)/$N79),0))))),(((IF(Data!$C$2&gt;0,(IF(OR(DR$5=Data!$F$2,DR$5=Data!$G$2,(IF(COUNTIF(Data!$A$2:$A$939,DR$7),DR$7=(VLOOKUP(DR$7,Data!$A$2:$A$852,1,FALSE)),0))),"H",IF(AND(DR$7&gt;=$J79,DR$7&lt;=$L79),($D79*$P79/$M79),0))),IF(AND(DR$7&gt;=$J79,DR$7&lt;=$L79),(($D79*$P79)/$M79),0))))))</f>
        <v>0</v>
      </c>
      <c r="DS80" s="37" t="str">
        <f>IF(DS$7&gt;$L79,(((IF(Data!$C$2&gt;0,(IF(OR(DS$5=Data!$F$2,DS$5=Data!$G$2,(IF(COUNTIF(Data!$A$2:$A$939,DS$7),DS$7=(VLOOKUP(DS$7,Data!$A$2:$A$852,1,FALSE)),0))),"H",IF(AND(DS$7&gt;=$J79,DS$7&lt;=$K79),($D79*(1-$P79)/$N79),0))),IF(AND(DS$7&gt;=$J79,DS$7&lt;=$K79),(($D79-$O79)/$N79),0))))),(((IF(Data!$C$2&gt;0,(IF(OR(DS$5=Data!$F$2,DS$5=Data!$G$2,(IF(COUNTIF(Data!$A$2:$A$939,DS$7),DS$7=(VLOOKUP(DS$7,Data!$A$2:$A$852,1,FALSE)),0))),"H",IF(AND(DS$7&gt;=$J79,DS$7&lt;=$L79),($D79*$P79/$M79),0))),IF(AND(DS$7&gt;=$J79,DS$7&lt;=$L79),(($D79*$P79)/$M79),0))))))</f>
        <v>H</v>
      </c>
      <c r="DT80" s="37" t="str">
        <f>IF(DT$7&gt;$L79,(((IF(Data!$C$2&gt;0,(IF(OR(DT$5=Data!$F$2,DT$5=Data!$G$2,(IF(COUNTIF(Data!$A$2:$A$939,DT$7),DT$7=(VLOOKUP(DT$7,Data!$A$2:$A$852,1,FALSE)),0))),"H",IF(AND(DT$7&gt;=$J79,DT$7&lt;=$K79),($D79*(1-$P79)/$N79),0))),IF(AND(DT$7&gt;=$J79,DT$7&lt;=$K79),(($D79-$O79)/$N79),0))))),(((IF(Data!$C$2&gt;0,(IF(OR(DT$5=Data!$F$2,DT$5=Data!$G$2,(IF(COUNTIF(Data!$A$2:$A$939,DT$7),DT$7=(VLOOKUP(DT$7,Data!$A$2:$A$852,1,FALSE)),0))),"H",IF(AND(DT$7&gt;=$J79,DT$7&lt;=$L79),($D79*$P79/$M79),0))),IF(AND(DT$7&gt;=$J79,DT$7&lt;=$L79),(($D79*$P79)/$M79),0))))))</f>
        <v>H</v>
      </c>
      <c r="DU80" s="37">
        <f>IF(DU$7&gt;$L79,(((IF(Data!$C$2&gt;0,(IF(OR(DU$5=Data!$F$2,DU$5=Data!$G$2,(IF(COUNTIF(Data!$A$2:$A$939,DU$7),DU$7=(VLOOKUP(DU$7,Data!$A$2:$A$852,1,FALSE)),0))),"H",IF(AND(DU$7&gt;=$J79,DU$7&lt;=$K79),($D79*(1-$P79)/$N79),0))),IF(AND(DU$7&gt;=$J79,DU$7&lt;=$K79),(($D79-$O79)/$N79),0))))),(((IF(Data!$C$2&gt;0,(IF(OR(DU$5=Data!$F$2,DU$5=Data!$G$2,(IF(COUNTIF(Data!$A$2:$A$939,DU$7),DU$7=(VLOOKUP(DU$7,Data!$A$2:$A$852,1,FALSE)),0))),"H",IF(AND(DU$7&gt;=$J79,DU$7&lt;=$L79),($D79*$P79/$M79),0))),IF(AND(DU$7&gt;=$J79,DU$7&lt;=$L79),(($D79*$P79)/$M79),0))))))</f>
        <v>0</v>
      </c>
      <c r="DV80" s="37">
        <f>IF(DV$7&gt;$L79,(((IF(Data!$C$2&gt;0,(IF(OR(DV$5=Data!$F$2,DV$5=Data!$G$2,(IF(COUNTIF(Data!$A$2:$A$939,DV$7),DV$7=(VLOOKUP(DV$7,Data!$A$2:$A$852,1,FALSE)),0))),"H",IF(AND(DV$7&gt;=$J79,DV$7&lt;=$K79),($D79*(1-$P79)/$N79),0))),IF(AND(DV$7&gt;=$J79,DV$7&lt;=$K79),(($D79-$O79)/$N79),0))))),(((IF(Data!$C$2&gt;0,(IF(OR(DV$5=Data!$F$2,DV$5=Data!$G$2,(IF(COUNTIF(Data!$A$2:$A$939,DV$7),DV$7=(VLOOKUP(DV$7,Data!$A$2:$A$852,1,FALSE)),0))),"H",IF(AND(DV$7&gt;=$J79,DV$7&lt;=$L79),($D79*$P79/$M79),0))),IF(AND(DV$7&gt;=$J79,DV$7&lt;=$L79),(($D79*$P79)/$M79),0))))))</f>
        <v>0</v>
      </c>
      <c r="DW80" s="37">
        <f>IF(DW$7&gt;$L79,(((IF(Data!$C$2&gt;0,(IF(OR(DW$5=Data!$F$2,DW$5=Data!$G$2,(IF(COUNTIF(Data!$A$2:$A$939,DW$7),DW$7=(VLOOKUP(DW$7,Data!$A$2:$A$852,1,FALSE)),0))),"H",IF(AND(DW$7&gt;=$J79,DW$7&lt;=$K79),($D79*(1-$P79)/$N79),0))),IF(AND(DW$7&gt;=$J79,DW$7&lt;=$K79),(($D79-$O79)/$N79),0))))),(((IF(Data!$C$2&gt;0,(IF(OR(DW$5=Data!$F$2,DW$5=Data!$G$2,(IF(COUNTIF(Data!$A$2:$A$939,DW$7),DW$7=(VLOOKUP(DW$7,Data!$A$2:$A$852,1,FALSE)),0))),"H",IF(AND(DW$7&gt;=$J79,DW$7&lt;=$L79),($D79*$P79/$M79),0))),IF(AND(DW$7&gt;=$J79,DW$7&lt;=$L79),(($D79*$P79)/$M79),0))))))</f>
        <v>0</v>
      </c>
      <c r="DX80" s="37">
        <f>IF(DX$7&gt;$L79,(((IF(Data!$C$2&gt;0,(IF(OR(DX$5=Data!$F$2,DX$5=Data!$G$2,(IF(COUNTIF(Data!$A$2:$A$939,DX$7),DX$7=(VLOOKUP(DX$7,Data!$A$2:$A$852,1,FALSE)),0))),"H",IF(AND(DX$7&gt;=$J79,DX$7&lt;=$K79),($D79*(1-$P79)/$N79),0))),IF(AND(DX$7&gt;=$J79,DX$7&lt;=$K79),(($D79-$O79)/$N79),0))))),(((IF(Data!$C$2&gt;0,(IF(OR(DX$5=Data!$F$2,DX$5=Data!$G$2,(IF(COUNTIF(Data!$A$2:$A$939,DX$7),DX$7=(VLOOKUP(DX$7,Data!$A$2:$A$852,1,FALSE)),0))),"H",IF(AND(DX$7&gt;=$J79,DX$7&lt;=$L79),($D79*$P79/$M79),0))),IF(AND(DX$7&gt;=$J79,DX$7&lt;=$L79),(($D79*$P79)/$M79),0))))))</f>
        <v>0</v>
      </c>
      <c r="DY80" s="37">
        <f>IF(DY$7&gt;$L79,(((IF(Data!$C$2&gt;0,(IF(OR(DY$5=Data!$F$2,DY$5=Data!$G$2,(IF(COUNTIF(Data!$A$2:$A$939,DY$7),DY$7=(VLOOKUP(DY$7,Data!$A$2:$A$852,1,FALSE)),0))),"H",IF(AND(DY$7&gt;=$J79,DY$7&lt;=$K79),($D79*(1-$P79)/$N79),0))),IF(AND(DY$7&gt;=$J79,DY$7&lt;=$K79),(($D79-$O79)/$N79),0))))),(((IF(Data!$C$2&gt;0,(IF(OR(DY$5=Data!$F$2,DY$5=Data!$G$2,(IF(COUNTIF(Data!$A$2:$A$939,DY$7),DY$7=(VLOOKUP(DY$7,Data!$A$2:$A$852,1,FALSE)),0))),"H",IF(AND(DY$7&gt;=$J79,DY$7&lt;=$L79),($D79*$P79/$M79),0))),IF(AND(DY$7&gt;=$J79,DY$7&lt;=$L79),(($D79*$P79)/$M79),0))))))</f>
        <v>0</v>
      </c>
      <c r="DZ80" s="37" t="str">
        <f>IF(DZ$7&gt;$L79,(((IF(Data!$C$2&gt;0,(IF(OR(DZ$5=Data!$F$2,DZ$5=Data!$G$2,(IF(COUNTIF(Data!$A$2:$A$939,DZ$7),DZ$7=(VLOOKUP(DZ$7,Data!$A$2:$A$852,1,FALSE)),0))),"H",IF(AND(DZ$7&gt;=$J79,DZ$7&lt;=$K79),($D79*(1-$P79)/$N79),0))),IF(AND(DZ$7&gt;=$J79,DZ$7&lt;=$K79),(($D79-$O79)/$N79),0))))),(((IF(Data!$C$2&gt;0,(IF(OR(DZ$5=Data!$F$2,DZ$5=Data!$G$2,(IF(COUNTIF(Data!$A$2:$A$939,DZ$7),DZ$7=(VLOOKUP(DZ$7,Data!$A$2:$A$852,1,FALSE)),0))),"H",IF(AND(DZ$7&gt;=$J79,DZ$7&lt;=$L79),($D79*$P79/$M79),0))),IF(AND(DZ$7&gt;=$J79,DZ$7&lt;=$L79),(($D79*$P79)/$M79),0))))))</f>
        <v>H</v>
      </c>
      <c r="EA80" s="37" t="str">
        <f>IF(EA$7&gt;$L79,(((IF(Data!$C$2&gt;0,(IF(OR(EA$5=Data!$F$2,EA$5=Data!$G$2,(IF(COUNTIF(Data!$A$2:$A$939,EA$7),EA$7=(VLOOKUP(EA$7,Data!$A$2:$A$852,1,FALSE)),0))),"H",IF(AND(EA$7&gt;=$J79,EA$7&lt;=$K79),($D79*(1-$P79)/$N79),0))),IF(AND(EA$7&gt;=$J79,EA$7&lt;=$K79),(($D79-$O79)/$N79),0))))),(((IF(Data!$C$2&gt;0,(IF(OR(EA$5=Data!$F$2,EA$5=Data!$G$2,(IF(COUNTIF(Data!$A$2:$A$939,EA$7),EA$7=(VLOOKUP(EA$7,Data!$A$2:$A$852,1,FALSE)),0))),"H",IF(AND(EA$7&gt;=$J79,EA$7&lt;=$L79),($D79*$P79/$M79),0))),IF(AND(EA$7&gt;=$J79,EA$7&lt;=$L79),(($D79*$P79)/$M79),0))))))</f>
        <v>H</v>
      </c>
      <c r="EB80" s="37">
        <f>IF(EB$7&gt;$L79,(((IF(Data!$C$2&gt;0,(IF(OR(EB$5=Data!$F$2,EB$5=Data!$G$2,(IF(COUNTIF(Data!$A$2:$A$939,EB$7),EB$7=(VLOOKUP(EB$7,Data!$A$2:$A$852,1,FALSE)),0))),"H",IF(AND(EB$7&gt;=$J79,EB$7&lt;=$K79),($D79*(1-$P79)/$N79),0))),IF(AND(EB$7&gt;=$J79,EB$7&lt;=$K79),(($D79-$O79)/$N79),0))))),(((IF(Data!$C$2&gt;0,(IF(OR(EB$5=Data!$F$2,EB$5=Data!$G$2,(IF(COUNTIF(Data!$A$2:$A$939,EB$7),EB$7=(VLOOKUP(EB$7,Data!$A$2:$A$852,1,FALSE)),0))),"H",IF(AND(EB$7&gt;=$J79,EB$7&lt;=$L79),($D79*$P79/$M79),0))),IF(AND(EB$7&gt;=$J79,EB$7&lt;=$L79),(($D79*$P79)/$M79),0))))))</f>
        <v>0</v>
      </c>
      <c r="EC80" s="37">
        <f>IF(EC$7&gt;$L79,(((IF(Data!$C$2&gt;0,(IF(OR(EC$5=Data!$F$2,EC$5=Data!$G$2,(IF(COUNTIF(Data!$A$2:$A$939,EC$7),EC$7=(VLOOKUP(EC$7,Data!$A$2:$A$852,1,FALSE)),0))),"H",IF(AND(EC$7&gt;=$J79,EC$7&lt;=$K79),($D79*(1-$P79)/$N79),0))),IF(AND(EC$7&gt;=$J79,EC$7&lt;=$K79),(($D79-$O79)/$N79),0))))),(((IF(Data!$C$2&gt;0,(IF(OR(EC$5=Data!$F$2,EC$5=Data!$G$2,(IF(COUNTIF(Data!$A$2:$A$939,EC$7),EC$7=(VLOOKUP(EC$7,Data!$A$2:$A$852,1,FALSE)),0))),"H",IF(AND(EC$7&gt;=$J79,EC$7&lt;=$L79),($D79*$P79/$M79),0))),IF(AND(EC$7&gt;=$J79,EC$7&lt;=$L79),(($D79*$P79)/$M79),0))))))</f>
        <v>0</v>
      </c>
      <c r="ED80" s="37">
        <f>IF(ED$7&gt;$L79,(((IF(Data!$C$2&gt;0,(IF(OR(ED$5=Data!$F$2,ED$5=Data!$G$2,(IF(COUNTIF(Data!$A$2:$A$939,ED$7),ED$7=(VLOOKUP(ED$7,Data!$A$2:$A$852,1,FALSE)),0))),"H",IF(AND(ED$7&gt;=$J79,ED$7&lt;=$K79),($D79*(1-$P79)/$N79),0))),IF(AND(ED$7&gt;=$J79,ED$7&lt;=$K79),(($D79-$O79)/$N79),0))))),(((IF(Data!$C$2&gt;0,(IF(OR(ED$5=Data!$F$2,ED$5=Data!$G$2,(IF(COUNTIF(Data!$A$2:$A$939,ED$7),ED$7=(VLOOKUP(ED$7,Data!$A$2:$A$852,1,FALSE)),0))),"H",IF(AND(ED$7&gt;=$J79,ED$7&lt;=$L79),($D79*$P79/$M79),0))),IF(AND(ED$7&gt;=$J79,ED$7&lt;=$L79),(($D79*$P79)/$M79),0))))))</f>
        <v>0</v>
      </c>
      <c r="EE80" s="37">
        <f>IF(EE$7&gt;$L79,(((IF(Data!$C$2&gt;0,(IF(OR(EE$5=Data!$F$2,EE$5=Data!$G$2,(IF(COUNTIF(Data!$A$2:$A$939,EE$7),EE$7=(VLOOKUP(EE$7,Data!$A$2:$A$852,1,FALSE)),0))),"H",IF(AND(EE$7&gt;=$J79,EE$7&lt;=$K79),($D79*(1-$P79)/$N79),0))),IF(AND(EE$7&gt;=$J79,EE$7&lt;=$K79),(($D79-$O79)/$N79),0))))),(((IF(Data!$C$2&gt;0,(IF(OR(EE$5=Data!$F$2,EE$5=Data!$G$2,(IF(COUNTIF(Data!$A$2:$A$939,EE$7),EE$7=(VLOOKUP(EE$7,Data!$A$2:$A$852,1,FALSE)),0))),"H",IF(AND(EE$7&gt;=$J79,EE$7&lt;=$L79),($D79*$P79/$M79),0))),IF(AND(EE$7&gt;=$J79,EE$7&lt;=$L79),(($D79*$P79)/$M79),0))))))</f>
        <v>0</v>
      </c>
      <c r="EF80" s="37">
        <f>IF(EF$7&gt;$L79,(((IF(Data!$C$2&gt;0,(IF(OR(EF$5=Data!$F$2,EF$5=Data!$G$2,(IF(COUNTIF(Data!$A$2:$A$939,EF$7),EF$7=(VLOOKUP(EF$7,Data!$A$2:$A$852,1,FALSE)),0))),"H",IF(AND(EF$7&gt;=$J79,EF$7&lt;=$K79),($D79*(1-$P79)/$N79),0))),IF(AND(EF$7&gt;=$J79,EF$7&lt;=$K79),(($D79-$O79)/$N79),0))))),(((IF(Data!$C$2&gt;0,(IF(OR(EF$5=Data!$F$2,EF$5=Data!$G$2,(IF(COUNTIF(Data!$A$2:$A$939,EF$7),EF$7=(VLOOKUP(EF$7,Data!$A$2:$A$852,1,FALSE)),0))),"H",IF(AND(EF$7&gt;=$J79,EF$7&lt;=$L79),($D79*$P79/$M79),0))),IF(AND(EF$7&gt;=$J79,EF$7&lt;=$L79),(($D79*$P79)/$M79),0))))))</f>
        <v>0</v>
      </c>
      <c r="EG80" s="37" t="str">
        <f>IF(EG$7&gt;$L79,(((IF(Data!$C$2&gt;0,(IF(OR(EG$5=Data!$F$2,EG$5=Data!$G$2,(IF(COUNTIF(Data!$A$2:$A$939,EG$7),EG$7=(VLOOKUP(EG$7,Data!$A$2:$A$852,1,FALSE)),0))),"H",IF(AND(EG$7&gt;=$J79,EG$7&lt;=$K79),($D79*(1-$P79)/$N79),0))),IF(AND(EG$7&gt;=$J79,EG$7&lt;=$K79),(($D79-$O79)/$N79),0))))),(((IF(Data!$C$2&gt;0,(IF(OR(EG$5=Data!$F$2,EG$5=Data!$G$2,(IF(COUNTIF(Data!$A$2:$A$939,EG$7),EG$7=(VLOOKUP(EG$7,Data!$A$2:$A$852,1,FALSE)),0))),"H",IF(AND(EG$7&gt;=$J79,EG$7&lt;=$L79),($D79*$P79/$M79),0))),IF(AND(EG$7&gt;=$J79,EG$7&lt;=$L79),(($D79*$P79)/$M79),0))))))</f>
        <v>H</v>
      </c>
      <c r="EH80" s="37" t="str">
        <f>IF(EH$7&gt;$L79,(((IF(Data!$C$2&gt;0,(IF(OR(EH$5=Data!$F$2,EH$5=Data!$G$2,(IF(COUNTIF(Data!$A$2:$A$939,EH$7),EH$7=(VLOOKUP(EH$7,Data!$A$2:$A$852,1,FALSE)),0))),"H",IF(AND(EH$7&gt;=$J79,EH$7&lt;=$K79),($D79*(1-$P79)/$N79),0))),IF(AND(EH$7&gt;=$J79,EH$7&lt;=$K79),(($D79-$O79)/$N79),0))))),(((IF(Data!$C$2&gt;0,(IF(OR(EH$5=Data!$F$2,EH$5=Data!$G$2,(IF(COUNTIF(Data!$A$2:$A$939,EH$7),EH$7=(VLOOKUP(EH$7,Data!$A$2:$A$852,1,FALSE)),0))),"H",IF(AND(EH$7&gt;=$J79,EH$7&lt;=$L79),($D79*$P79/$M79),0))),IF(AND(EH$7&gt;=$J79,EH$7&lt;=$L79),(($D79*$P79)/$M79),0))))))</f>
        <v>H</v>
      </c>
      <c r="EI80" s="37">
        <f>IF(EI$7&gt;$L79,(((IF(Data!$C$2&gt;0,(IF(OR(EI$5=Data!$F$2,EI$5=Data!$G$2,(IF(COUNTIF(Data!$A$2:$A$939,EI$7),EI$7=(VLOOKUP(EI$7,Data!$A$2:$A$852,1,FALSE)),0))),"H",IF(AND(EI$7&gt;=$J79,EI$7&lt;=$K79),($D79*(1-$P79)/$N79),0))),IF(AND(EI$7&gt;=$J79,EI$7&lt;=$K79),(($D79-$O79)/$N79),0))))),(((IF(Data!$C$2&gt;0,(IF(OR(EI$5=Data!$F$2,EI$5=Data!$G$2,(IF(COUNTIF(Data!$A$2:$A$939,EI$7),EI$7=(VLOOKUP(EI$7,Data!$A$2:$A$852,1,FALSE)),0))),"H",IF(AND(EI$7&gt;=$J79,EI$7&lt;=$L79),($D79*$P79/$M79),0))),IF(AND(EI$7&gt;=$J79,EI$7&lt;=$L79),(($D79*$P79)/$M79),0))))))</f>
        <v>0</v>
      </c>
      <c r="EJ80" s="37">
        <f>IF(EJ$7&gt;$L79,(((IF(Data!$C$2&gt;0,(IF(OR(EJ$5=Data!$F$2,EJ$5=Data!$G$2,(IF(COUNTIF(Data!$A$2:$A$939,EJ$7),EJ$7=(VLOOKUP(EJ$7,Data!$A$2:$A$852,1,FALSE)),0))),"H",IF(AND(EJ$7&gt;=$J79,EJ$7&lt;=$K79),($D79*(1-$P79)/$N79),0))),IF(AND(EJ$7&gt;=$J79,EJ$7&lt;=$K79),(($D79-$O79)/$N79),0))))),(((IF(Data!$C$2&gt;0,(IF(OR(EJ$5=Data!$F$2,EJ$5=Data!$G$2,(IF(COUNTIF(Data!$A$2:$A$939,EJ$7),EJ$7=(VLOOKUP(EJ$7,Data!$A$2:$A$852,1,FALSE)),0))),"H",IF(AND(EJ$7&gt;=$J79,EJ$7&lt;=$L79),($D79*$P79/$M79),0))),IF(AND(EJ$7&gt;=$J79,EJ$7&lt;=$L79),(($D79*$P79)/$M79),0))))))</f>
        <v>0</v>
      </c>
      <c r="EK80" s="37">
        <f>IF(EK$7&gt;$L79,(((IF(Data!$C$2&gt;0,(IF(OR(EK$5=Data!$F$2,EK$5=Data!$G$2,(IF(COUNTIF(Data!$A$2:$A$939,EK$7),EK$7=(VLOOKUP(EK$7,Data!$A$2:$A$852,1,FALSE)),0))),"H",IF(AND(EK$7&gt;=$J79,EK$7&lt;=$K79),($D79*(1-$P79)/$N79),0))),IF(AND(EK$7&gt;=$J79,EK$7&lt;=$K79),(($D79-$O79)/$N79),0))))),(((IF(Data!$C$2&gt;0,(IF(OR(EK$5=Data!$F$2,EK$5=Data!$G$2,(IF(COUNTIF(Data!$A$2:$A$939,EK$7),EK$7=(VLOOKUP(EK$7,Data!$A$2:$A$852,1,FALSE)),0))),"H",IF(AND(EK$7&gt;=$J79,EK$7&lt;=$L79),($D79*$P79/$M79),0))),IF(AND(EK$7&gt;=$J79,EK$7&lt;=$L79),(($D79*$P79)/$M79),0))))))</f>
        <v>0</v>
      </c>
      <c r="EL80" s="37">
        <f>IF(EL$7&gt;$L79,(((IF(Data!$C$2&gt;0,(IF(OR(EL$5=Data!$F$2,EL$5=Data!$G$2,(IF(COUNTIF(Data!$A$2:$A$939,EL$7),EL$7=(VLOOKUP(EL$7,Data!$A$2:$A$852,1,FALSE)),0))),"H",IF(AND(EL$7&gt;=$J79,EL$7&lt;=$K79),($D79*(1-$P79)/$N79),0))),IF(AND(EL$7&gt;=$J79,EL$7&lt;=$K79),(($D79-$O79)/$N79),0))))),(((IF(Data!$C$2&gt;0,(IF(OR(EL$5=Data!$F$2,EL$5=Data!$G$2,(IF(COUNTIF(Data!$A$2:$A$939,EL$7),EL$7=(VLOOKUP(EL$7,Data!$A$2:$A$852,1,FALSE)),0))),"H",IF(AND(EL$7&gt;=$J79,EL$7&lt;=$L79),($D79*$P79/$M79),0))),IF(AND(EL$7&gt;=$J79,EL$7&lt;=$L79),(($D79*$P79)/$M79),0))))))</f>
        <v>0</v>
      </c>
      <c r="EM80" s="37">
        <f>IF(EM$7&gt;$L79,(((IF(Data!$C$2&gt;0,(IF(OR(EM$5=Data!$F$2,EM$5=Data!$G$2,(IF(COUNTIF(Data!$A$2:$A$939,EM$7),EM$7=(VLOOKUP(EM$7,Data!$A$2:$A$852,1,FALSE)),0))),"H",IF(AND(EM$7&gt;=$J79,EM$7&lt;=$K79),($D79*(1-$P79)/$N79),0))),IF(AND(EM$7&gt;=$J79,EM$7&lt;=$K79),(($D79-$O79)/$N79),0))))),(((IF(Data!$C$2&gt;0,(IF(OR(EM$5=Data!$F$2,EM$5=Data!$G$2,(IF(COUNTIF(Data!$A$2:$A$939,EM$7),EM$7=(VLOOKUP(EM$7,Data!$A$2:$A$852,1,FALSE)),0))),"H",IF(AND(EM$7&gt;=$J79,EM$7&lt;=$L79),($D79*$P79/$M79),0))),IF(AND(EM$7&gt;=$J79,EM$7&lt;=$L79),(($D79*$P79)/$M79),0))))))</f>
        <v>0</v>
      </c>
      <c r="EN80" s="37" t="str">
        <f>IF(EN$7&gt;$L79,(((IF(Data!$C$2&gt;0,(IF(OR(EN$5=Data!$F$2,EN$5=Data!$G$2,(IF(COUNTIF(Data!$A$2:$A$939,EN$7),EN$7=(VLOOKUP(EN$7,Data!$A$2:$A$852,1,FALSE)),0))),"H",IF(AND(EN$7&gt;=$J79,EN$7&lt;=$K79),($D79*(1-$P79)/$N79),0))),IF(AND(EN$7&gt;=$J79,EN$7&lt;=$K79),(($D79-$O79)/$N79),0))))),(((IF(Data!$C$2&gt;0,(IF(OR(EN$5=Data!$F$2,EN$5=Data!$G$2,(IF(COUNTIF(Data!$A$2:$A$939,EN$7),EN$7=(VLOOKUP(EN$7,Data!$A$2:$A$852,1,FALSE)),0))),"H",IF(AND(EN$7&gt;=$J79,EN$7&lt;=$L79),($D79*$P79/$M79),0))),IF(AND(EN$7&gt;=$J79,EN$7&lt;=$L79),(($D79*$P79)/$M79),0))))))</f>
        <v>H</v>
      </c>
      <c r="EO80" s="38" t="str">
        <f>IF(EO$7&gt;$L79,(((IF(Data!$C$2&gt;0,(IF(OR(EO$5=Data!$F$2,EO$5=Data!$G$2,(IF(COUNTIF(Data!$A$2:$A$939,EO$7),EO$7=(VLOOKUP(EO$7,Data!$A$2:$A$852,1,FALSE)),0))),"H",IF(AND(EO$7&gt;=$J79,EO$7&lt;=$K79),($D79*(1-$P79)/$N79),0))),IF(AND(EO$7&gt;=$J79,EO$7&lt;=$K79),(($D79-$O79)/$N79),0))))),(((IF(Data!$C$2&gt;0,(IF(OR(EO$5=Data!$F$2,EO$5=Data!$G$2,(IF(COUNTIF(Data!$A$2:$A$939,EO$7),EO$7=(VLOOKUP(EO$7,Data!$A$2:$A$852,1,FALSE)),0))),"H",IF(AND(EO$7&gt;=$J79,EO$7&lt;=$L79),($D79*$P79/$M79),0))),IF(AND(EO$7&gt;=$J79,EO$7&lt;=$L79),(($D79*$P79)/$M79),0))))))</f>
        <v>H</v>
      </c>
      <c r="EP80" s="8" t="s">
        <v>48</v>
      </c>
      <c r="EQ80" s="18">
        <f>SUM(T80:EO80)-D79</f>
        <v>0</v>
      </c>
    </row>
    <row r="81" spans="1:147" ht="30" customHeight="1" thickTop="1">
      <c r="A81" s="370"/>
      <c r="B81" s="368"/>
      <c r="C81" s="368"/>
      <c r="D81" s="346"/>
      <c r="E81" s="350"/>
      <c r="F81" s="350"/>
      <c r="G81" s="348">
        <f>IF(F81&gt;0,(IF(E81&gt;0,IF(Data!$C$2&gt;0,((NETWORKDAYS.INTL(E81,F81,Data!$C$2,Data!$A$2:$A$1242))),((F81-E81)+1)),0)),0)</f>
        <v>0</v>
      </c>
      <c r="H81" s="346">
        <f>I81*D81</f>
        <v>0</v>
      </c>
      <c r="I81" s="362">
        <f>IF(G81&gt;0,((IF(AND(E81&lt;=$EJ$3,F81&gt;=$EJ$3),(IF(Data!$C$2&gt;0,NETWORKDAYS.INTL(E81,$EJ$3,Data!$C$2,Data!$A$2:$A$1231),$EJ$3-E81)),IF(F81&lt;=$EJ$3,G81,0)))/G81),0)</f>
        <v>0</v>
      </c>
      <c r="J81" s="350"/>
      <c r="K81" s="350">
        <f>IF(AND(P81&lt;1,P81&gt;0,J81&gt;0),ROUND((((1-P81)*(F81-E81)+$EJ$3)),0),0)</f>
        <v>0</v>
      </c>
      <c r="L81" s="350">
        <f>IF(K81&gt;=$EJ$3,$EJ$3,K81)</f>
        <v>0</v>
      </c>
      <c r="M81" s="348">
        <f>IF(L81&gt;0,(IF(J81&gt;0,IF(Data!$C$2&gt;0,((NETWORKDAYS.INTL(J81,L81,Data!$C$2,Data!$A$2:$A$1242))),((L81-J81)+1)),0)),0)</f>
        <v>0</v>
      </c>
      <c r="N81" s="348">
        <f>IF(P81=1,0,IF(L81&gt;0,(IF(J81&gt;0,IF(Data!$C$2&gt;0,(((NETWORKDAYS.INTL($EJ$3,K81,Data!$C$2,Data!$A$2:$A$1242)))-1),((-$EJ$3+K81))),0)),0))</f>
        <v>0</v>
      </c>
      <c r="O81" s="346">
        <f>P81*D81</f>
        <v>0</v>
      </c>
      <c r="P81" s="362"/>
      <c r="Q81" s="344">
        <f>IF(K81&gt;0,F81-K81,0)</f>
        <v>0</v>
      </c>
      <c r="R81" s="346">
        <f>IF(K81&gt;0,O81-H81,0)</f>
        <v>0</v>
      </c>
      <c r="S81" s="341">
        <f>IF(P81&gt;0,P81-I81,0)</f>
        <v>0</v>
      </c>
      <c r="T81" s="33">
        <f>IF(Data!$C$2&gt;0,(IF(OR(T$5=Data!$F$2,T$5=Data!$G$2,(IF(COUNTIF(Data!$A$2:$A$939,T$7),T$7=(VLOOKUP(T$7,Data!$A$2:$A$852,1,FALSE)),0))),"H",IF(AND(T$7&gt;=$E81,T$7&lt;=$F81),($D81/$G81),0))),IF(AND(T$7&gt;=$E81,T$7&lt;=$F81),($D81/$G81),0))</f>
        <v>0</v>
      </c>
      <c r="U81" s="34">
        <f>IF(Data!$C$2&gt;0,(IF(OR(U$5=Data!$F$2,U$5=Data!$G$2,(IF(COUNTIF(Data!$A$2:$A$939,U$7),U$7=(VLOOKUP(U$7,Data!$A$2:$A$852,1,FALSE)),0))),"H",IF(AND(U$7&gt;=$E81,U$7&lt;=$F81),($D81/$G81),0))),IF(AND(U$7&gt;=$E81,U$7&lt;=$F81),($D81/$G81),0))</f>
        <v>0</v>
      </c>
      <c r="V81" s="34">
        <f>IF(Data!$C$2&gt;0,(IF(OR(V$5=Data!$F$2,V$5=Data!$G$2,(IF(COUNTIF(Data!$A$2:$A$939,V$7),V$7=(VLOOKUP(V$7,Data!$A$2:$A$852,1,FALSE)),0))),"H",IF(AND(V$7&gt;=$E81,V$7&lt;=$F81),($D81/$G81),0))),IF(AND(V$7&gt;=$E81,V$7&lt;=$F81),($D81/$G81),0))</f>
        <v>0</v>
      </c>
      <c r="W81" s="34">
        <f>IF(Data!$C$2&gt;0,(IF(OR(W$5=Data!$F$2,W$5=Data!$G$2,(IF(COUNTIF(Data!$A$2:$A$939,W$7),W$7=(VLOOKUP(W$7,Data!$A$2:$A$852,1,FALSE)),0))),"H",IF(AND(W$7&gt;=$E81,W$7&lt;=$F81),($D81/$G81),0))),IF(AND(W$7&gt;=$E81,W$7&lt;=$F81),($D81/$G81),0))</f>
        <v>0</v>
      </c>
      <c r="X81" s="34">
        <f>IF(Data!$C$2&gt;0,(IF(OR(X$5=Data!$F$2,X$5=Data!$G$2,(IF(COUNTIF(Data!$A$2:$A$939,X$7),X$7=(VLOOKUP(X$7,Data!$A$2:$A$852,1,FALSE)),0))),"H",IF(AND(X$7&gt;=$E81,X$7&lt;=$F81),($D81/$G81),0))),IF(AND(X$7&gt;=$E81,X$7&lt;=$F81),($D81/$G81),0))</f>
        <v>0</v>
      </c>
      <c r="Y81" s="34" t="str">
        <f>IF(Data!$C$2&gt;0,(IF(OR(Y$5=Data!$F$2,Y$5=Data!$G$2,(IF(COUNTIF(Data!$A$2:$A$939,Y$7),Y$7=(VLOOKUP(Y$7,Data!$A$2:$A$852,1,FALSE)),0))),"H",IF(AND(Y$7&gt;=$E81,Y$7&lt;=$F81),($D81/$G81),0))),IF(AND(Y$7&gt;=$E81,Y$7&lt;=$F81),($D81/$G81),0))</f>
        <v>H</v>
      </c>
      <c r="Z81" s="34" t="str">
        <f>IF(Data!$C$2&gt;0,(IF(OR(Z$5=Data!$F$2,Z$5=Data!$G$2,(IF(COUNTIF(Data!$A$2:$A$939,Z$7),Z$7=(VLOOKUP(Z$7,Data!$A$2:$A$852,1,FALSE)),0))),"H",IF(AND(Z$7&gt;=$E81,Z$7&lt;=$F81),($D81/$G81),0))),IF(AND(Z$7&gt;=$E81,Z$7&lt;=$F81),($D81/$G81),0))</f>
        <v>H</v>
      </c>
      <c r="AA81" s="34">
        <f>IF(Data!$C$2&gt;0,(IF(OR(AA$5=Data!$F$2,AA$5=Data!$G$2,(IF(COUNTIF(Data!$A$2:$A$939,AA$7),AA$7=(VLOOKUP(AA$7,Data!$A$2:$A$852,1,FALSE)),0))),"H",IF(AND(AA$7&gt;=$E81,AA$7&lt;=$F81),($D81/$G81),0))),IF(AND(AA$7&gt;=$E81,AA$7&lt;=$F81),($D81/$G81),0))</f>
        <v>0</v>
      </c>
      <c r="AB81" s="34">
        <f>IF(Data!$C$2&gt;0,(IF(OR(AB$5=Data!$F$2,AB$5=Data!$G$2,(IF(COUNTIF(Data!$A$2:$A$939,AB$7),AB$7=(VLOOKUP(AB$7,Data!$A$2:$A$852,1,FALSE)),0))),"H",IF(AND(AB$7&gt;=$E81,AB$7&lt;=$F81),($D81/$G81),0))),IF(AND(AB$7&gt;=$E81,AB$7&lt;=$F81),($D81/$G81),0))</f>
        <v>0</v>
      </c>
      <c r="AC81" s="34">
        <f>IF(Data!$C$2&gt;0,(IF(OR(AC$5=Data!$F$2,AC$5=Data!$G$2,(IF(COUNTIF(Data!$A$2:$A$939,AC$7),AC$7=(VLOOKUP(AC$7,Data!$A$2:$A$852,1,FALSE)),0))),"H",IF(AND(AC$7&gt;=$E81,AC$7&lt;=$F81),($D81/$G81),0))),IF(AND(AC$7&gt;=$E81,AC$7&lt;=$F81),($D81/$G81),0))</f>
        <v>0</v>
      </c>
      <c r="AD81" s="34">
        <f>IF(Data!$C$2&gt;0,(IF(OR(AD$5=Data!$F$2,AD$5=Data!$G$2,(IF(COUNTIF(Data!$A$2:$A$939,AD$7),AD$7=(VLOOKUP(AD$7,Data!$A$2:$A$852,1,FALSE)),0))),"H",IF(AND(AD$7&gt;=$E81,AD$7&lt;=$F81),($D81/$G81),0))),IF(AND(AD$7&gt;=$E81,AD$7&lt;=$F81),($D81/$G81),0))</f>
        <v>0</v>
      </c>
      <c r="AE81" s="34">
        <f>IF(Data!$C$2&gt;0,(IF(OR(AE$5=Data!$F$2,AE$5=Data!$G$2,(IF(COUNTIF(Data!$A$2:$A$939,AE$7),AE$7=(VLOOKUP(AE$7,Data!$A$2:$A$852,1,FALSE)),0))),"H",IF(AND(AE$7&gt;=$E81,AE$7&lt;=$F81),($D81/$G81),0))),IF(AND(AE$7&gt;=$E81,AE$7&lt;=$F81),($D81/$G81),0))</f>
        <v>0</v>
      </c>
      <c r="AF81" s="34" t="str">
        <f>IF(Data!$C$2&gt;0,(IF(OR(AF$5=Data!$F$2,AF$5=Data!$G$2,(IF(COUNTIF(Data!$A$2:$A$939,AF$7),AF$7=(VLOOKUP(AF$7,Data!$A$2:$A$852,1,FALSE)),0))),"H",IF(AND(AF$7&gt;=$E81,AF$7&lt;=$F81),($D81/$G81),0))),IF(AND(AF$7&gt;=$E81,AF$7&lt;=$F81),($D81/$G81),0))</f>
        <v>H</v>
      </c>
      <c r="AG81" s="34" t="str">
        <f>IF(Data!$C$2&gt;0,(IF(OR(AG$5=Data!$F$2,AG$5=Data!$G$2,(IF(COUNTIF(Data!$A$2:$A$939,AG$7),AG$7=(VLOOKUP(AG$7,Data!$A$2:$A$852,1,FALSE)),0))),"H",IF(AND(AG$7&gt;=$E81,AG$7&lt;=$F81),($D81/$G81),0))),IF(AND(AG$7&gt;=$E81,AG$7&lt;=$F81),($D81/$G81),0))</f>
        <v>H</v>
      </c>
      <c r="AH81" s="34">
        <f>IF(Data!$C$2&gt;0,(IF(OR(AH$5=Data!$F$2,AH$5=Data!$G$2,(IF(COUNTIF(Data!$A$2:$A$939,AH$7),AH$7=(VLOOKUP(AH$7,Data!$A$2:$A$852,1,FALSE)),0))),"H",IF(AND(AH$7&gt;=$E81,AH$7&lt;=$F81),($D81/$G81),0))),IF(AND(AH$7&gt;=$E81,AH$7&lt;=$F81),($D81/$G81),0))</f>
        <v>0</v>
      </c>
      <c r="AI81" s="34">
        <f>IF(Data!$C$2&gt;0,(IF(OR(AI$5=Data!$F$2,AI$5=Data!$G$2,(IF(COUNTIF(Data!$A$2:$A$939,AI$7),AI$7=(VLOOKUP(AI$7,Data!$A$2:$A$852,1,FALSE)),0))),"H",IF(AND(AI$7&gt;=$E81,AI$7&lt;=$F81),($D81/$G81),0))),IF(AND(AI$7&gt;=$E81,AI$7&lt;=$F81),($D81/$G81),0))</f>
        <v>0</v>
      </c>
      <c r="AJ81" s="34">
        <f>IF(Data!$C$2&gt;0,(IF(OR(AJ$5=Data!$F$2,AJ$5=Data!$G$2,(IF(COUNTIF(Data!$A$2:$A$939,AJ$7),AJ$7=(VLOOKUP(AJ$7,Data!$A$2:$A$852,1,FALSE)),0))),"H",IF(AND(AJ$7&gt;=$E81,AJ$7&lt;=$F81),($D81/$G81),0))),IF(AND(AJ$7&gt;=$E81,AJ$7&lt;=$F81),($D81/$G81),0))</f>
        <v>0</v>
      </c>
      <c r="AK81" s="34">
        <f>IF(Data!$C$2&gt;0,(IF(OR(AK$5=Data!$F$2,AK$5=Data!$G$2,(IF(COUNTIF(Data!$A$2:$A$939,AK$7),AK$7=(VLOOKUP(AK$7,Data!$A$2:$A$852,1,FALSE)),0))),"H",IF(AND(AK$7&gt;=$E81,AK$7&lt;=$F81),($D81/$G81),0))),IF(AND(AK$7&gt;=$E81,AK$7&lt;=$F81),($D81/$G81),0))</f>
        <v>0</v>
      </c>
      <c r="AL81" s="34">
        <f>IF(Data!$C$2&gt;0,(IF(OR(AL$5=Data!$F$2,AL$5=Data!$G$2,(IF(COUNTIF(Data!$A$2:$A$939,AL$7),AL$7=(VLOOKUP(AL$7,Data!$A$2:$A$852,1,FALSE)),0))),"H",IF(AND(AL$7&gt;=$E81,AL$7&lt;=$F81),($D81/$G81),0))),IF(AND(AL$7&gt;=$E81,AL$7&lt;=$F81),($D81/$G81),0))</f>
        <v>0</v>
      </c>
      <c r="AM81" s="34" t="str">
        <f>IF(Data!$C$2&gt;0,(IF(OR(AM$5=Data!$F$2,AM$5=Data!$G$2,(IF(COUNTIF(Data!$A$2:$A$939,AM$7),AM$7=(VLOOKUP(AM$7,Data!$A$2:$A$852,1,FALSE)),0))),"H",IF(AND(AM$7&gt;=$E81,AM$7&lt;=$F81),($D81/$G81),0))),IF(AND(AM$7&gt;=$E81,AM$7&lt;=$F81),($D81/$G81),0))</f>
        <v>H</v>
      </c>
      <c r="AN81" s="34" t="str">
        <f>IF(Data!$C$2&gt;0,(IF(OR(AN$5=Data!$F$2,AN$5=Data!$G$2,(IF(COUNTIF(Data!$A$2:$A$939,AN$7),AN$7=(VLOOKUP(AN$7,Data!$A$2:$A$852,1,FALSE)),0))),"H",IF(AND(AN$7&gt;=$E81,AN$7&lt;=$F81),($D81/$G81),0))),IF(AND(AN$7&gt;=$E81,AN$7&lt;=$F81),($D81/$G81),0))</f>
        <v>H</v>
      </c>
      <c r="AO81" s="34">
        <f>IF(Data!$C$2&gt;0,(IF(OR(AO$5=Data!$F$2,AO$5=Data!$G$2,(IF(COUNTIF(Data!$A$2:$A$939,AO$7),AO$7=(VLOOKUP(AO$7,Data!$A$2:$A$852,1,FALSE)),0))),"H",IF(AND(AO$7&gt;=$E81,AO$7&lt;=$F81),($D81/$G81),0))),IF(AND(AO$7&gt;=$E81,AO$7&lt;=$F81),($D81/$G81),0))</f>
        <v>0</v>
      </c>
      <c r="AP81" s="34">
        <f>IF(Data!$C$2&gt;0,(IF(OR(AP$5=Data!$F$2,AP$5=Data!$G$2,(IF(COUNTIF(Data!$A$2:$A$939,AP$7),AP$7=(VLOOKUP(AP$7,Data!$A$2:$A$852,1,FALSE)),0))),"H",IF(AND(AP$7&gt;=$E81,AP$7&lt;=$F81),($D81/$G81),0))),IF(AND(AP$7&gt;=$E81,AP$7&lt;=$F81),($D81/$G81),0))</f>
        <v>0</v>
      </c>
      <c r="AQ81" s="34">
        <f>IF(Data!$C$2&gt;0,(IF(OR(AQ$5=Data!$F$2,AQ$5=Data!$G$2,(IF(COUNTIF(Data!$A$2:$A$939,AQ$7),AQ$7=(VLOOKUP(AQ$7,Data!$A$2:$A$852,1,FALSE)),0))),"H",IF(AND(AQ$7&gt;=$E81,AQ$7&lt;=$F81),($D81/$G81),0))),IF(AND(AQ$7&gt;=$E81,AQ$7&lt;=$F81),($D81/$G81),0))</f>
        <v>0</v>
      </c>
      <c r="AR81" s="34">
        <f>IF(Data!$C$2&gt;0,(IF(OR(AR$5=Data!$F$2,AR$5=Data!$G$2,(IF(COUNTIF(Data!$A$2:$A$939,AR$7),AR$7=(VLOOKUP(AR$7,Data!$A$2:$A$852,1,FALSE)),0))),"H",IF(AND(AR$7&gt;=$E81,AR$7&lt;=$F81),($D81/$G81),0))),IF(AND(AR$7&gt;=$E81,AR$7&lt;=$F81),($D81/$G81),0))</f>
        <v>0</v>
      </c>
      <c r="AS81" s="34">
        <f>IF(Data!$C$2&gt;0,(IF(OR(AS$5=Data!$F$2,AS$5=Data!$G$2,(IF(COUNTIF(Data!$A$2:$A$939,AS$7),AS$7=(VLOOKUP(AS$7,Data!$A$2:$A$852,1,FALSE)),0))),"H",IF(AND(AS$7&gt;=$E81,AS$7&lt;=$F81),($D81/$G81),0))),IF(AND(AS$7&gt;=$E81,AS$7&lt;=$F81),($D81/$G81),0))</f>
        <v>0</v>
      </c>
      <c r="AT81" s="34" t="str">
        <f>IF(Data!$C$2&gt;0,(IF(OR(AT$5=Data!$F$2,AT$5=Data!$G$2,(IF(COUNTIF(Data!$A$2:$A$939,AT$7),AT$7=(VLOOKUP(AT$7,Data!$A$2:$A$852,1,FALSE)),0))),"H",IF(AND(AT$7&gt;=$E81,AT$7&lt;=$F81),($D81/$G81),0))),IF(AND(AT$7&gt;=$E81,AT$7&lt;=$F81),($D81/$G81),0))</f>
        <v>H</v>
      </c>
      <c r="AU81" s="34" t="str">
        <f>IF(Data!$C$2&gt;0,(IF(OR(AU$5=Data!$F$2,AU$5=Data!$G$2,(IF(COUNTIF(Data!$A$2:$A$939,AU$7),AU$7=(VLOOKUP(AU$7,Data!$A$2:$A$852,1,FALSE)),0))),"H",IF(AND(AU$7&gt;=$E81,AU$7&lt;=$F81),($D81/$G81),0))),IF(AND(AU$7&gt;=$E81,AU$7&lt;=$F81),($D81/$G81),0))</f>
        <v>H</v>
      </c>
      <c r="AV81" s="34">
        <f>IF(Data!$C$2&gt;0,(IF(OR(AV$5=Data!$F$2,AV$5=Data!$G$2,(IF(COUNTIF(Data!$A$2:$A$939,AV$7),AV$7=(VLOOKUP(AV$7,Data!$A$2:$A$852,1,FALSE)),0))),"H",IF(AND(AV$7&gt;=$E81,AV$7&lt;=$F81),($D81/$G81),0))),IF(AND(AV$7&gt;=$E81,AV$7&lt;=$F81),($D81/$G81),0))</f>
        <v>0</v>
      </c>
      <c r="AW81" s="34">
        <f>IF(Data!$C$2&gt;0,(IF(OR(AW$5=Data!$F$2,AW$5=Data!$G$2,(IF(COUNTIF(Data!$A$2:$A$939,AW$7),AW$7=(VLOOKUP(AW$7,Data!$A$2:$A$852,1,FALSE)),0))),"H",IF(AND(AW$7&gt;=$E81,AW$7&lt;=$F81),($D81/$G81),0))),IF(AND(AW$7&gt;=$E81,AW$7&lt;=$F81),($D81/$G81),0))</f>
        <v>0</v>
      </c>
      <c r="AX81" s="34">
        <f>IF(Data!$C$2&gt;0,(IF(OR(AX$5=Data!$F$2,AX$5=Data!$G$2,(IF(COUNTIF(Data!$A$2:$A$939,AX$7),AX$7=(VLOOKUP(AX$7,Data!$A$2:$A$852,1,FALSE)),0))),"H",IF(AND(AX$7&gt;=$E81,AX$7&lt;=$F81),($D81/$G81),0))),IF(AND(AX$7&gt;=$E81,AX$7&lt;=$F81),($D81/$G81),0))</f>
        <v>0</v>
      </c>
      <c r="AY81" s="34">
        <f>IF(Data!$C$2&gt;0,(IF(OR(AY$5=Data!$F$2,AY$5=Data!$G$2,(IF(COUNTIF(Data!$A$2:$A$939,AY$7),AY$7=(VLOOKUP(AY$7,Data!$A$2:$A$852,1,FALSE)),0))),"H",IF(AND(AY$7&gt;=$E81,AY$7&lt;=$F81),($D81/$G81),0))),IF(AND(AY$7&gt;=$E81,AY$7&lt;=$F81),($D81/$G81),0))</f>
        <v>0</v>
      </c>
      <c r="AZ81" s="34">
        <f>IF(Data!$C$2&gt;0,(IF(OR(AZ$5=Data!$F$2,AZ$5=Data!$G$2,(IF(COUNTIF(Data!$A$2:$A$939,AZ$7),AZ$7=(VLOOKUP(AZ$7,Data!$A$2:$A$852,1,FALSE)),0))),"H",IF(AND(AZ$7&gt;=$E81,AZ$7&lt;=$F81),($D81/$G81),0))),IF(AND(AZ$7&gt;=$E81,AZ$7&lt;=$F81),($D81/$G81),0))</f>
        <v>0</v>
      </c>
      <c r="BA81" s="34" t="str">
        <f>IF(Data!$C$2&gt;0,(IF(OR(BA$5=Data!$F$2,BA$5=Data!$G$2,(IF(COUNTIF(Data!$A$2:$A$939,BA$7),BA$7=(VLOOKUP(BA$7,Data!$A$2:$A$852,1,FALSE)),0))),"H",IF(AND(BA$7&gt;=$E81,BA$7&lt;=$F81),($D81/$G81),0))),IF(AND(BA$7&gt;=$E81,BA$7&lt;=$F81),($D81/$G81),0))</f>
        <v>H</v>
      </c>
      <c r="BB81" s="34" t="str">
        <f>IF(Data!$C$2&gt;0,(IF(OR(BB$5=Data!$F$2,BB$5=Data!$G$2,(IF(COUNTIF(Data!$A$2:$A$939,BB$7),BB$7=(VLOOKUP(BB$7,Data!$A$2:$A$852,1,FALSE)),0))),"H",IF(AND(BB$7&gt;=$E81,BB$7&lt;=$F81),($D81/$G81),0))),IF(AND(BB$7&gt;=$E81,BB$7&lt;=$F81),($D81/$G81),0))</f>
        <v>H</v>
      </c>
      <c r="BC81" s="34">
        <f>IF(Data!$C$2&gt;0,(IF(OR(BC$5=Data!$F$2,BC$5=Data!$G$2,(IF(COUNTIF(Data!$A$2:$A$939,BC$7),BC$7=(VLOOKUP(BC$7,Data!$A$2:$A$852,1,FALSE)),0))),"H",IF(AND(BC$7&gt;=$E81,BC$7&lt;=$F81),($D81/$G81),0))),IF(AND(BC$7&gt;=$E81,BC$7&lt;=$F81),($D81/$G81),0))</f>
        <v>0</v>
      </c>
      <c r="BD81" s="34">
        <f>IF(Data!$C$2&gt;0,(IF(OR(BD$5=Data!$F$2,BD$5=Data!$G$2,(IF(COUNTIF(Data!$A$2:$A$939,BD$7),BD$7=(VLOOKUP(BD$7,Data!$A$2:$A$852,1,FALSE)),0))),"H",IF(AND(BD$7&gt;=$E81,BD$7&lt;=$F81),($D81/$G81),0))),IF(AND(BD$7&gt;=$E81,BD$7&lt;=$F81),($D81/$G81),0))</f>
        <v>0</v>
      </c>
      <c r="BE81" s="34">
        <f>IF(Data!$C$2&gt;0,(IF(OR(BE$5=Data!$F$2,BE$5=Data!$G$2,(IF(COUNTIF(Data!$A$2:$A$939,BE$7),BE$7=(VLOOKUP(BE$7,Data!$A$2:$A$852,1,FALSE)),0))),"H",IF(AND(BE$7&gt;=$E81,BE$7&lt;=$F81),($D81/$G81),0))),IF(AND(BE$7&gt;=$E81,BE$7&lt;=$F81),($D81/$G81),0))</f>
        <v>0</v>
      </c>
      <c r="BF81" s="34">
        <f>IF(Data!$C$2&gt;0,(IF(OR(BF$5=Data!$F$2,BF$5=Data!$G$2,(IF(COUNTIF(Data!$A$2:$A$939,BF$7),BF$7=(VLOOKUP(BF$7,Data!$A$2:$A$852,1,FALSE)),0))),"H",IF(AND(BF$7&gt;=$E81,BF$7&lt;=$F81),($D81/$G81),0))),IF(AND(BF$7&gt;=$E81,BF$7&lt;=$F81),($D81/$G81),0))</f>
        <v>0</v>
      </c>
      <c r="BG81" s="34">
        <f>IF(Data!$C$2&gt;0,(IF(OR(BG$5=Data!$F$2,BG$5=Data!$G$2,(IF(COUNTIF(Data!$A$2:$A$939,BG$7),BG$7=(VLOOKUP(BG$7,Data!$A$2:$A$852,1,FALSE)),0))),"H",IF(AND(BG$7&gt;=$E81,BG$7&lt;=$F81),($D81/$G81),0))),IF(AND(BG$7&gt;=$E81,BG$7&lt;=$F81),($D81/$G81),0))</f>
        <v>0</v>
      </c>
      <c r="BH81" s="34" t="str">
        <f>IF(Data!$C$2&gt;0,(IF(OR(BH$5=Data!$F$2,BH$5=Data!$G$2,(IF(COUNTIF(Data!$A$2:$A$939,BH$7),BH$7=(VLOOKUP(BH$7,Data!$A$2:$A$852,1,FALSE)),0))),"H",IF(AND(BH$7&gt;=$E81,BH$7&lt;=$F81),($D81/$G81),0))),IF(AND(BH$7&gt;=$E81,BH$7&lt;=$F81),($D81/$G81),0))</f>
        <v>H</v>
      </c>
      <c r="BI81" s="34" t="str">
        <f>IF(Data!$C$2&gt;0,(IF(OR(BI$5=Data!$F$2,BI$5=Data!$G$2,(IF(COUNTIF(Data!$A$2:$A$939,BI$7),BI$7=(VLOOKUP(BI$7,Data!$A$2:$A$852,1,FALSE)),0))),"H",IF(AND(BI$7&gt;=$E81,BI$7&lt;=$F81),($D81/$G81),0))),IF(AND(BI$7&gt;=$E81,BI$7&lt;=$F81),($D81/$G81),0))</f>
        <v>H</v>
      </c>
      <c r="BJ81" s="34">
        <f>IF(Data!$C$2&gt;0,(IF(OR(BJ$5=Data!$F$2,BJ$5=Data!$G$2,(IF(COUNTIF(Data!$A$2:$A$939,BJ$7),BJ$7=(VLOOKUP(BJ$7,Data!$A$2:$A$852,1,FALSE)),0))),"H",IF(AND(BJ$7&gt;=$E81,BJ$7&lt;=$F81),($D81/$G81),0))),IF(AND(BJ$7&gt;=$E81,BJ$7&lt;=$F81),($D81/$G81),0))</f>
        <v>0</v>
      </c>
      <c r="BK81" s="34">
        <f>IF(Data!$C$2&gt;0,(IF(OR(BK$5=Data!$F$2,BK$5=Data!$G$2,(IF(COUNTIF(Data!$A$2:$A$939,BK$7),BK$7=(VLOOKUP(BK$7,Data!$A$2:$A$852,1,FALSE)),0))),"H",IF(AND(BK$7&gt;=$E81,BK$7&lt;=$F81),($D81/$G81),0))),IF(AND(BK$7&gt;=$E81,BK$7&lt;=$F81),($D81/$G81),0))</f>
        <v>0</v>
      </c>
      <c r="BL81" s="34">
        <f>IF(Data!$C$2&gt;0,(IF(OR(BL$5=Data!$F$2,BL$5=Data!$G$2,(IF(COUNTIF(Data!$A$2:$A$939,BL$7),BL$7=(VLOOKUP(BL$7,Data!$A$2:$A$852,1,FALSE)),0))),"H",IF(AND(BL$7&gt;=$E81,BL$7&lt;=$F81),($D81/$G81),0))),IF(AND(BL$7&gt;=$E81,BL$7&lt;=$F81),($D81/$G81),0))</f>
        <v>0</v>
      </c>
      <c r="BM81" s="34">
        <f>IF(Data!$C$2&gt;0,(IF(OR(BM$5=Data!$F$2,BM$5=Data!$G$2,(IF(COUNTIF(Data!$A$2:$A$939,BM$7),BM$7=(VLOOKUP(BM$7,Data!$A$2:$A$852,1,FALSE)),0))),"H",IF(AND(BM$7&gt;=$E81,BM$7&lt;=$F81),($D81/$G81),0))),IF(AND(BM$7&gt;=$E81,BM$7&lt;=$F81),($D81/$G81),0))</f>
        <v>0</v>
      </c>
      <c r="BN81" s="34">
        <f>IF(Data!$C$2&gt;0,(IF(OR(BN$5=Data!$F$2,BN$5=Data!$G$2,(IF(COUNTIF(Data!$A$2:$A$939,BN$7),BN$7=(VLOOKUP(BN$7,Data!$A$2:$A$852,1,FALSE)),0))),"H",IF(AND(BN$7&gt;=$E81,BN$7&lt;=$F81),($D81/$G81),0))),IF(AND(BN$7&gt;=$E81,BN$7&lt;=$F81),($D81/$G81),0))</f>
        <v>0</v>
      </c>
      <c r="BO81" s="34" t="str">
        <f>IF(Data!$C$2&gt;0,(IF(OR(BO$5=Data!$F$2,BO$5=Data!$G$2,(IF(COUNTIF(Data!$A$2:$A$939,BO$7),BO$7=(VLOOKUP(BO$7,Data!$A$2:$A$852,1,FALSE)),0))),"H",IF(AND(BO$7&gt;=$E81,BO$7&lt;=$F81),($D81/$G81),0))),IF(AND(BO$7&gt;=$E81,BO$7&lt;=$F81),($D81/$G81),0))</f>
        <v>H</v>
      </c>
      <c r="BP81" s="34" t="str">
        <f>IF(Data!$C$2&gt;0,(IF(OR(BP$5=Data!$F$2,BP$5=Data!$G$2,(IF(COUNTIF(Data!$A$2:$A$939,BP$7),BP$7=(VLOOKUP(BP$7,Data!$A$2:$A$852,1,FALSE)),0))),"H",IF(AND(BP$7&gt;=$E81,BP$7&lt;=$F81),($D81/$G81),0))),IF(AND(BP$7&gt;=$E81,BP$7&lt;=$F81),($D81/$G81),0))</f>
        <v>H</v>
      </c>
      <c r="BQ81" s="34">
        <f>IF(Data!$C$2&gt;0,(IF(OR(BQ$5=Data!$F$2,BQ$5=Data!$G$2,(IF(COUNTIF(Data!$A$2:$A$939,BQ$7),BQ$7=(VLOOKUP(BQ$7,Data!$A$2:$A$852,1,FALSE)),0))),"H",IF(AND(BQ$7&gt;=$E81,BQ$7&lt;=$F81),($D81/$G81),0))),IF(AND(BQ$7&gt;=$E81,BQ$7&lt;=$F81),($D81/$G81),0))</f>
        <v>0</v>
      </c>
      <c r="BR81" s="34">
        <f>IF(Data!$C$2&gt;0,(IF(OR(BR$5=Data!$F$2,BR$5=Data!$G$2,(IF(COUNTIF(Data!$A$2:$A$939,BR$7),BR$7=(VLOOKUP(BR$7,Data!$A$2:$A$852,1,FALSE)),0))),"H",IF(AND(BR$7&gt;=$E81,BR$7&lt;=$F81),($D81/$G81),0))),IF(AND(BR$7&gt;=$E81,BR$7&lt;=$F81),($D81/$G81),0))</f>
        <v>0</v>
      </c>
      <c r="BS81" s="34">
        <f>IF(Data!$C$2&gt;0,(IF(OR(BS$5=Data!$F$2,BS$5=Data!$G$2,(IF(COUNTIF(Data!$A$2:$A$939,BS$7),BS$7=(VLOOKUP(BS$7,Data!$A$2:$A$852,1,FALSE)),0))),"H",IF(AND(BS$7&gt;=$E81,BS$7&lt;=$F81),($D81/$G81),0))),IF(AND(BS$7&gt;=$E81,BS$7&lt;=$F81),($D81/$G81),0))</f>
        <v>0</v>
      </c>
      <c r="BT81" s="34">
        <f>IF(Data!$C$2&gt;0,(IF(OR(BT$5=Data!$F$2,BT$5=Data!$G$2,(IF(COUNTIF(Data!$A$2:$A$939,BT$7),BT$7=(VLOOKUP(BT$7,Data!$A$2:$A$852,1,FALSE)),0))),"H",IF(AND(BT$7&gt;=$E81,BT$7&lt;=$F81),($D81/$G81),0))),IF(AND(BT$7&gt;=$E81,BT$7&lt;=$F81),($D81/$G81),0))</f>
        <v>0</v>
      </c>
      <c r="BU81" s="34">
        <f>IF(Data!$C$2&gt;0,(IF(OR(BU$5=Data!$F$2,BU$5=Data!$G$2,(IF(COUNTIF(Data!$A$2:$A$939,BU$7),BU$7=(VLOOKUP(BU$7,Data!$A$2:$A$852,1,FALSE)),0))),"H",IF(AND(BU$7&gt;=$E81,BU$7&lt;=$F81),($D81/$G81),0))),IF(AND(BU$7&gt;=$E81,BU$7&lt;=$F81),($D81/$G81),0))</f>
        <v>0</v>
      </c>
      <c r="BV81" s="34" t="str">
        <f>IF(Data!$C$2&gt;0,(IF(OR(BV$5=Data!$F$2,BV$5=Data!$G$2,(IF(COUNTIF(Data!$A$2:$A$939,BV$7),BV$7=(VLOOKUP(BV$7,Data!$A$2:$A$852,1,FALSE)),0))),"H",IF(AND(BV$7&gt;=$E81,BV$7&lt;=$F81),($D81/$G81),0))),IF(AND(BV$7&gt;=$E81,BV$7&lt;=$F81),($D81/$G81),0))</f>
        <v>H</v>
      </c>
      <c r="BW81" s="34" t="str">
        <f>IF(Data!$C$2&gt;0,(IF(OR(BW$5=Data!$F$2,BW$5=Data!$G$2,(IF(COUNTIF(Data!$A$2:$A$939,BW$7),BW$7=(VLOOKUP(BW$7,Data!$A$2:$A$852,1,FALSE)),0))),"H",IF(AND(BW$7&gt;=$E81,BW$7&lt;=$F81),($D81/$G81),0))),IF(AND(BW$7&gt;=$E81,BW$7&lt;=$F81),($D81/$G81),0))</f>
        <v>H</v>
      </c>
      <c r="BX81" s="34">
        <f>IF(Data!$C$2&gt;0,(IF(OR(BX$5=Data!$F$2,BX$5=Data!$G$2,(IF(COUNTIF(Data!$A$2:$A$939,BX$7),BX$7=(VLOOKUP(BX$7,Data!$A$2:$A$852,1,FALSE)),0))),"H",IF(AND(BX$7&gt;=$E81,BX$7&lt;=$F81),($D81/$G81),0))),IF(AND(BX$7&gt;=$E81,BX$7&lt;=$F81),($D81/$G81),0))</f>
        <v>0</v>
      </c>
      <c r="BY81" s="34">
        <f>IF(Data!$C$2&gt;0,(IF(OR(BY$5=Data!$F$2,BY$5=Data!$G$2,(IF(COUNTIF(Data!$A$2:$A$939,BY$7),BY$7=(VLOOKUP(BY$7,Data!$A$2:$A$852,1,FALSE)),0))),"H",IF(AND(BY$7&gt;=$E81,BY$7&lt;=$F81),($D81/$G81),0))),IF(AND(BY$7&gt;=$E81,BY$7&lt;=$F81),($D81/$G81),0))</f>
        <v>0</v>
      </c>
      <c r="BZ81" s="34">
        <f>IF(Data!$C$2&gt;0,(IF(OR(BZ$5=Data!$F$2,BZ$5=Data!$G$2,(IF(COUNTIF(Data!$A$2:$A$939,BZ$7),BZ$7=(VLOOKUP(BZ$7,Data!$A$2:$A$852,1,FALSE)),0))),"H",IF(AND(BZ$7&gt;=$E81,BZ$7&lt;=$F81),($D81/$G81),0))),IF(AND(BZ$7&gt;=$E81,BZ$7&lt;=$F81),($D81/$G81),0))</f>
        <v>0</v>
      </c>
      <c r="CA81" s="34">
        <f>IF(Data!$C$2&gt;0,(IF(OR(CA$5=Data!$F$2,CA$5=Data!$G$2,(IF(COUNTIF(Data!$A$2:$A$939,CA$7),CA$7=(VLOOKUP(CA$7,Data!$A$2:$A$852,1,FALSE)),0))),"H",IF(AND(CA$7&gt;=$E81,CA$7&lt;=$F81),($D81/$G81),0))),IF(AND(CA$7&gt;=$E81,CA$7&lt;=$F81),($D81/$G81),0))</f>
        <v>0</v>
      </c>
      <c r="CB81" s="34">
        <f>IF(Data!$C$2&gt;0,(IF(OR(CB$5=Data!$F$2,CB$5=Data!$G$2,(IF(COUNTIF(Data!$A$2:$A$939,CB$7),CB$7=(VLOOKUP(CB$7,Data!$A$2:$A$852,1,FALSE)),0))),"H",IF(AND(CB$7&gt;=$E81,CB$7&lt;=$F81),($D81/$G81),0))),IF(AND(CB$7&gt;=$E81,CB$7&lt;=$F81),($D81/$G81),0))</f>
        <v>0</v>
      </c>
      <c r="CC81" s="34" t="str">
        <f>IF(Data!$C$2&gt;0,(IF(OR(CC$5=Data!$F$2,CC$5=Data!$G$2,(IF(COUNTIF(Data!$A$2:$A$939,CC$7),CC$7=(VLOOKUP(CC$7,Data!$A$2:$A$852,1,FALSE)),0))),"H",IF(AND(CC$7&gt;=$E81,CC$7&lt;=$F81),($D81/$G81),0))),IF(AND(CC$7&gt;=$E81,CC$7&lt;=$F81),($D81/$G81),0))</f>
        <v>H</v>
      </c>
      <c r="CD81" s="34" t="str">
        <f>IF(Data!$C$2&gt;0,(IF(OR(CD$5=Data!$F$2,CD$5=Data!$G$2,(IF(COUNTIF(Data!$A$2:$A$939,CD$7),CD$7=(VLOOKUP(CD$7,Data!$A$2:$A$852,1,FALSE)),0))),"H",IF(AND(CD$7&gt;=$E81,CD$7&lt;=$F81),($D81/$G81),0))),IF(AND(CD$7&gt;=$E81,CD$7&lt;=$F81),($D81/$G81),0))</f>
        <v>H</v>
      </c>
      <c r="CE81" s="34">
        <f>IF(Data!$C$2&gt;0,(IF(OR(CE$5=Data!$F$2,CE$5=Data!$G$2,(IF(COUNTIF(Data!$A$2:$A$939,CE$7),CE$7=(VLOOKUP(CE$7,Data!$A$2:$A$852,1,FALSE)),0))),"H",IF(AND(CE$7&gt;=$E81,CE$7&lt;=$F81),($D81/$G81),0))),IF(AND(CE$7&gt;=$E81,CE$7&lt;=$F81),($D81/$G81),0))</f>
        <v>0</v>
      </c>
      <c r="CF81" s="34">
        <f>IF(Data!$C$2&gt;0,(IF(OR(CF$5=Data!$F$2,CF$5=Data!$G$2,(IF(COUNTIF(Data!$A$2:$A$939,CF$7),CF$7=(VLOOKUP(CF$7,Data!$A$2:$A$852,1,FALSE)),0))),"H",IF(AND(CF$7&gt;=$E81,CF$7&lt;=$F81),($D81/$G81),0))),IF(AND(CF$7&gt;=$E81,CF$7&lt;=$F81),($D81/$G81),0))</f>
        <v>0</v>
      </c>
      <c r="CG81" s="34">
        <f>IF(Data!$C$2&gt;0,(IF(OR(CG$5=Data!$F$2,CG$5=Data!$G$2,(IF(COUNTIF(Data!$A$2:$A$939,CG$7),CG$7=(VLOOKUP(CG$7,Data!$A$2:$A$852,1,FALSE)),0))),"H",IF(AND(CG$7&gt;=$E81,CG$7&lt;=$F81),($D81/$G81),0))),IF(AND(CG$7&gt;=$E81,CG$7&lt;=$F81),($D81/$G81),0))</f>
        <v>0</v>
      </c>
      <c r="CH81" s="34">
        <f>IF(Data!$C$2&gt;0,(IF(OR(CH$5=Data!$F$2,CH$5=Data!$G$2,(IF(COUNTIF(Data!$A$2:$A$939,CH$7),CH$7=(VLOOKUP(CH$7,Data!$A$2:$A$852,1,FALSE)),0))),"H",IF(AND(CH$7&gt;=$E81,CH$7&lt;=$F81),($D81/$G81),0))),IF(AND(CH$7&gt;=$E81,CH$7&lt;=$F81),($D81/$G81),0))</f>
        <v>0</v>
      </c>
      <c r="CI81" s="34">
        <f>IF(Data!$C$2&gt;0,(IF(OR(CI$5=Data!$F$2,CI$5=Data!$G$2,(IF(COUNTIF(Data!$A$2:$A$939,CI$7),CI$7=(VLOOKUP(CI$7,Data!$A$2:$A$852,1,FALSE)),0))),"H",IF(AND(CI$7&gt;=$E81,CI$7&lt;=$F81),($D81/$G81),0))),IF(AND(CI$7&gt;=$E81,CI$7&lt;=$F81),($D81/$G81),0))</f>
        <v>0</v>
      </c>
      <c r="CJ81" s="34" t="str">
        <f>IF(Data!$C$2&gt;0,(IF(OR(CJ$5=Data!$F$2,CJ$5=Data!$G$2,(IF(COUNTIF(Data!$A$2:$A$939,CJ$7),CJ$7=(VLOOKUP(CJ$7,Data!$A$2:$A$852,1,FALSE)),0))),"H",IF(AND(CJ$7&gt;=$E81,CJ$7&lt;=$F81),($D81/$G81),0))),IF(AND(CJ$7&gt;=$E81,CJ$7&lt;=$F81),($D81/$G81),0))</f>
        <v>H</v>
      </c>
      <c r="CK81" s="34" t="str">
        <f>IF(Data!$C$2&gt;0,(IF(OR(CK$5=Data!$F$2,CK$5=Data!$G$2,(IF(COUNTIF(Data!$A$2:$A$939,CK$7),CK$7=(VLOOKUP(CK$7,Data!$A$2:$A$852,1,FALSE)),0))),"H",IF(AND(CK$7&gt;=$E81,CK$7&lt;=$F81),($D81/$G81),0))),IF(AND(CK$7&gt;=$E81,CK$7&lt;=$F81),($D81/$G81),0))</f>
        <v>H</v>
      </c>
      <c r="CL81" s="34">
        <f>IF(Data!$C$2&gt;0,(IF(OR(CL$5=Data!$F$2,CL$5=Data!$G$2,(IF(COUNTIF(Data!$A$2:$A$939,CL$7),CL$7=(VLOOKUP(CL$7,Data!$A$2:$A$852,1,FALSE)),0))),"H",IF(AND(CL$7&gt;=$E81,CL$7&lt;=$F81),($D81/$G81),0))),IF(AND(CL$7&gt;=$E81,CL$7&lt;=$F81),($D81/$G81),0))</f>
        <v>0</v>
      </c>
      <c r="CM81" s="34">
        <f>IF(Data!$C$2&gt;0,(IF(OR(CM$5=Data!$F$2,CM$5=Data!$G$2,(IF(COUNTIF(Data!$A$2:$A$939,CM$7),CM$7=(VLOOKUP(CM$7,Data!$A$2:$A$852,1,FALSE)),0))),"H",IF(AND(CM$7&gt;=$E81,CM$7&lt;=$F81),($D81/$G81),0))),IF(AND(CM$7&gt;=$E81,CM$7&lt;=$F81),($D81/$G81),0))</f>
        <v>0</v>
      </c>
      <c r="CN81" s="34">
        <f>IF(Data!$C$2&gt;0,(IF(OR(CN$5=Data!$F$2,CN$5=Data!$G$2,(IF(COUNTIF(Data!$A$2:$A$939,CN$7),CN$7=(VLOOKUP(CN$7,Data!$A$2:$A$852,1,FALSE)),0))),"H",IF(AND(CN$7&gt;=$E81,CN$7&lt;=$F81),($D81/$G81),0))),IF(AND(CN$7&gt;=$E81,CN$7&lt;=$F81),($D81/$G81),0))</f>
        <v>0</v>
      </c>
      <c r="CO81" s="34">
        <f>IF(Data!$C$2&gt;0,(IF(OR(CO$5=Data!$F$2,CO$5=Data!$G$2,(IF(COUNTIF(Data!$A$2:$A$939,CO$7),CO$7=(VLOOKUP(CO$7,Data!$A$2:$A$852,1,FALSE)),0))),"H",IF(AND(CO$7&gt;=$E81,CO$7&lt;=$F81),($D81/$G81),0))),IF(AND(CO$7&gt;=$E81,CO$7&lt;=$F81),($D81/$G81),0))</f>
        <v>0</v>
      </c>
      <c r="CP81" s="34">
        <f>IF(Data!$C$2&gt;0,(IF(OR(CP$5=Data!$F$2,CP$5=Data!$G$2,(IF(COUNTIF(Data!$A$2:$A$939,CP$7),CP$7=(VLOOKUP(CP$7,Data!$A$2:$A$852,1,FALSE)),0))),"H",IF(AND(CP$7&gt;=$E81,CP$7&lt;=$F81),($D81/$G81),0))),IF(AND(CP$7&gt;=$E81,CP$7&lt;=$F81),($D81/$G81),0))</f>
        <v>0</v>
      </c>
      <c r="CQ81" s="34" t="str">
        <f>IF(Data!$C$2&gt;0,(IF(OR(CQ$5=Data!$F$2,CQ$5=Data!$G$2,(IF(COUNTIF(Data!$A$2:$A$939,CQ$7),CQ$7=(VLOOKUP(CQ$7,Data!$A$2:$A$852,1,FALSE)),0))),"H",IF(AND(CQ$7&gt;=$E81,CQ$7&lt;=$F81),($D81/$G81),0))),IF(AND(CQ$7&gt;=$E81,CQ$7&lt;=$F81),($D81/$G81),0))</f>
        <v>H</v>
      </c>
      <c r="CR81" s="34" t="str">
        <f>IF(Data!$C$2&gt;0,(IF(OR(CR$5=Data!$F$2,CR$5=Data!$G$2,(IF(COUNTIF(Data!$A$2:$A$939,CR$7),CR$7=(VLOOKUP(CR$7,Data!$A$2:$A$852,1,FALSE)),0))),"H",IF(AND(CR$7&gt;=$E81,CR$7&lt;=$F81),($D81/$G81),0))),IF(AND(CR$7&gt;=$E81,CR$7&lt;=$F81),($D81/$G81),0))</f>
        <v>H</v>
      </c>
      <c r="CS81" s="34">
        <f>IF(Data!$C$2&gt;0,(IF(OR(CS$5=Data!$F$2,CS$5=Data!$G$2,(IF(COUNTIF(Data!$A$2:$A$939,CS$7),CS$7=(VLOOKUP(CS$7,Data!$A$2:$A$852,1,FALSE)),0))),"H",IF(AND(CS$7&gt;=$E81,CS$7&lt;=$F81),($D81/$G81),0))),IF(AND(CS$7&gt;=$E81,CS$7&lt;=$F81),($D81/$G81),0))</f>
        <v>0</v>
      </c>
      <c r="CT81" s="34">
        <f>IF(Data!$C$2&gt;0,(IF(OR(CT$5=Data!$F$2,CT$5=Data!$G$2,(IF(COUNTIF(Data!$A$2:$A$939,CT$7),CT$7=(VLOOKUP(CT$7,Data!$A$2:$A$852,1,FALSE)),0))),"H",IF(AND(CT$7&gt;=$E81,CT$7&lt;=$F81),($D81/$G81),0))),IF(AND(CT$7&gt;=$E81,CT$7&lt;=$F81),($D81/$G81),0))</f>
        <v>0</v>
      </c>
      <c r="CU81" s="34">
        <f>IF(Data!$C$2&gt;0,(IF(OR(CU$5=Data!$F$2,CU$5=Data!$G$2,(IF(COUNTIF(Data!$A$2:$A$939,CU$7),CU$7=(VLOOKUP(CU$7,Data!$A$2:$A$852,1,FALSE)),0))),"H",IF(AND(CU$7&gt;=$E81,CU$7&lt;=$F81),($D81/$G81),0))),IF(AND(CU$7&gt;=$E81,CU$7&lt;=$F81),($D81/$G81),0))</f>
        <v>0</v>
      </c>
      <c r="CV81" s="34">
        <f>IF(Data!$C$2&gt;0,(IF(OR(CV$5=Data!$F$2,CV$5=Data!$G$2,(IF(COUNTIF(Data!$A$2:$A$939,CV$7),CV$7=(VLOOKUP(CV$7,Data!$A$2:$A$852,1,FALSE)),0))),"H",IF(AND(CV$7&gt;=$E81,CV$7&lt;=$F81),($D81/$G81),0))),IF(AND(CV$7&gt;=$E81,CV$7&lt;=$F81),($D81/$G81),0))</f>
        <v>0</v>
      </c>
      <c r="CW81" s="34">
        <f>IF(Data!$C$2&gt;0,(IF(OR(CW$5=Data!$F$2,CW$5=Data!$G$2,(IF(COUNTIF(Data!$A$2:$A$939,CW$7),CW$7=(VLOOKUP(CW$7,Data!$A$2:$A$852,1,FALSE)),0))),"H",IF(AND(CW$7&gt;=$E81,CW$7&lt;=$F81),($D81/$G81),0))),IF(AND(CW$7&gt;=$E81,CW$7&lt;=$F81),($D81/$G81),0))</f>
        <v>0</v>
      </c>
      <c r="CX81" s="34" t="str">
        <f>IF(Data!$C$2&gt;0,(IF(OR(CX$5=Data!$F$2,CX$5=Data!$G$2,(IF(COUNTIF(Data!$A$2:$A$939,CX$7),CX$7=(VLOOKUP(CX$7,Data!$A$2:$A$852,1,FALSE)),0))),"H",IF(AND(CX$7&gt;=$E81,CX$7&lt;=$F81),($D81/$G81),0))),IF(AND(CX$7&gt;=$E81,CX$7&lt;=$F81),($D81/$G81),0))</f>
        <v>H</v>
      </c>
      <c r="CY81" s="34" t="str">
        <f>IF(Data!$C$2&gt;0,(IF(OR(CY$5=Data!$F$2,CY$5=Data!$G$2,(IF(COUNTIF(Data!$A$2:$A$939,CY$7),CY$7=(VLOOKUP(CY$7,Data!$A$2:$A$852,1,FALSE)),0))),"H",IF(AND(CY$7&gt;=$E81,CY$7&lt;=$F81),($D81/$G81),0))),IF(AND(CY$7&gt;=$E81,CY$7&lt;=$F81),($D81/$G81),0))</f>
        <v>H</v>
      </c>
      <c r="CZ81" s="34">
        <f>IF(Data!$C$2&gt;0,(IF(OR(CZ$5=Data!$F$2,CZ$5=Data!$G$2,(IF(COUNTIF(Data!$A$2:$A$939,CZ$7),CZ$7=(VLOOKUP(CZ$7,Data!$A$2:$A$852,1,FALSE)),0))),"H",IF(AND(CZ$7&gt;=$E81,CZ$7&lt;=$F81),($D81/$G81),0))),IF(AND(CZ$7&gt;=$E81,CZ$7&lt;=$F81),($D81/$G81),0))</f>
        <v>0</v>
      </c>
      <c r="DA81" s="34">
        <f>IF(Data!$C$2&gt;0,(IF(OR(DA$5=Data!$F$2,DA$5=Data!$G$2,(IF(COUNTIF(Data!$A$2:$A$939,DA$7),DA$7=(VLOOKUP(DA$7,Data!$A$2:$A$852,1,FALSE)),0))),"H",IF(AND(DA$7&gt;=$E81,DA$7&lt;=$F81),($D81/$G81),0))),IF(AND(DA$7&gt;=$E81,DA$7&lt;=$F81),($D81/$G81),0))</f>
        <v>0</v>
      </c>
      <c r="DB81" s="34">
        <f>IF(Data!$C$2&gt;0,(IF(OR(DB$5=Data!$F$2,DB$5=Data!$G$2,(IF(COUNTIF(Data!$A$2:$A$939,DB$7),DB$7=(VLOOKUP(DB$7,Data!$A$2:$A$852,1,FALSE)),0))),"H",IF(AND(DB$7&gt;=$E81,DB$7&lt;=$F81),($D81/$G81),0))),IF(AND(DB$7&gt;=$E81,DB$7&lt;=$F81),($D81/$G81),0))</f>
        <v>0</v>
      </c>
      <c r="DC81" s="34">
        <f>IF(Data!$C$2&gt;0,(IF(OR(DC$5=Data!$F$2,DC$5=Data!$G$2,(IF(COUNTIF(Data!$A$2:$A$939,DC$7),DC$7=(VLOOKUP(DC$7,Data!$A$2:$A$852,1,FALSE)),0))),"H",IF(AND(DC$7&gt;=$E81,DC$7&lt;=$F81),($D81/$G81),0))),IF(AND(DC$7&gt;=$E81,DC$7&lt;=$F81),($D81/$G81),0))</f>
        <v>0</v>
      </c>
      <c r="DD81" s="34">
        <f>IF(Data!$C$2&gt;0,(IF(OR(DD$5=Data!$F$2,DD$5=Data!$G$2,(IF(COUNTIF(Data!$A$2:$A$939,DD$7),DD$7=(VLOOKUP(DD$7,Data!$A$2:$A$852,1,FALSE)),0))),"H",IF(AND(DD$7&gt;=$E81,DD$7&lt;=$F81),($D81/$G81),0))),IF(AND(DD$7&gt;=$E81,DD$7&lt;=$F81),($D81/$G81),0))</f>
        <v>0</v>
      </c>
      <c r="DE81" s="34" t="str">
        <f>IF(Data!$C$2&gt;0,(IF(OR(DE$5=Data!$F$2,DE$5=Data!$G$2,(IF(COUNTIF(Data!$A$2:$A$939,DE$7),DE$7=(VLOOKUP(DE$7,Data!$A$2:$A$852,1,FALSE)),0))),"H",IF(AND(DE$7&gt;=$E81,DE$7&lt;=$F81),($D81/$G81),0))),IF(AND(DE$7&gt;=$E81,DE$7&lt;=$F81),($D81/$G81),0))</f>
        <v>H</v>
      </c>
      <c r="DF81" s="34" t="str">
        <f>IF(Data!$C$2&gt;0,(IF(OR(DF$5=Data!$F$2,DF$5=Data!$G$2,(IF(COUNTIF(Data!$A$2:$A$939,DF$7),DF$7=(VLOOKUP(DF$7,Data!$A$2:$A$852,1,FALSE)),0))),"H",IF(AND(DF$7&gt;=$E81,DF$7&lt;=$F81),($D81/$G81),0))),IF(AND(DF$7&gt;=$E81,DF$7&lt;=$F81),($D81/$G81),0))</f>
        <v>H</v>
      </c>
      <c r="DG81" s="34">
        <f>IF(Data!$C$2&gt;0,(IF(OR(DG$5=Data!$F$2,DG$5=Data!$G$2,(IF(COUNTIF(Data!$A$2:$A$939,DG$7),DG$7=(VLOOKUP(DG$7,Data!$A$2:$A$852,1,FALSE)),0))),"H",IF(AND(DG$7&gt;=$E81,DG$7&lt;=$F81),($D81/$G81),0))),IF(AND(DG$7&gt;=$E81,DG$7&lt;=$F81),($D81/$G81),0))</f>
        <v>0</v>
      </c>
      <c r="DH81" s="34">
        <f>IF(Data!$C$2&gt;0,(IF(OR(DH$5=Data!$F$2,DH$5=Data!$G$2,(IF(COUNTIF(Data!$A$2:$A$939,DH$7),DH$7=(VLOOKUP(DH$7,Data!$A$2:$A$852,1,FALSE)),0))),"H",IF(AND(DH$7&gt;=$E81,DH$7&lt;=$F81),($D81/$G81),0))),IF(AND(DH$7&gt;=$E81,DH$7&lt;=$F81),($D81/$G81),0))</f>
        <v>0</v>
      </c>
      <c r="DI81" s="34">
        <f>IF(Data!$C$2&gt;0,(IF(OR(DI$5=Data!$F$2,DI$5=Data!$G$2,(IF(COUNTIF(Data!$A$2:$A$939,DI$7),DI$7=(VLOOKUP(DI$7,Data!$A$2:$A$852,1,FALSE)),0))),"H",IF(AND(DI$7&gt;=$E81,DI$7&lt;=$F81),($D81/$G81),0))),IF(AND(DI$7&gt;=$E81,DI$7&lt;=$F81),($D81/$G81),0))</f>
        <v>0</v>
      </c>
      <c r="DJ81" s="34">
        <f>IF(Data!$C$2&gt;0,(IF(OR(DJ$5=Data!$F$2,DJ$5=Data!$G$2,(IF(COUNTIF(Data!$A$2:$A$939,DJ$7),DJ$7=(VLOOKUP(DJ$7,Data!$A$2:$A$852,1,FALSE)),0))),"H",IF(AND(DJ$7&gt;=$E81,DJ$7&lt;=$F81),($D81/$G81),0))),IF(AND(DJ$7&gt;=$E81,DJ$7&lt;=$F81),($D81/$G81),0))</f>
        <v>0</v>
      </c>
      <c r="DK81" s="34">
        <f>IF(Data!$C$2&gt;0,(IF(OR(DK$5=Data!$F$2,DK$5=Data!$G$2,(IF(COUNTIF(Data!$A$2:$A$939,DK$7),DK$7=(VLOOKUP(DK$7,Data!$A$2:$A$852,1,FALSE)),0))),"H",IF(AND(DK$7&gt;=$E81,DK$7&lt;=$F81),($D81/$G81),0))),IF(AND(DK$7&gt;=$E81,DK$7&lt;=$F81),($D81/$G81),0))</f>
        <v>0</v>
      </c>
      <c r="DL81" s="34" t="str">
        <f>IF(Data!$C$2&gt;0,(IF(OR(DL$5=Data!$F$2,DL$5=Data!$G$2,(IF(COUNTIF(Data!$A$2:$A$939,DL$7),DL$7=(VLOOKUP(DL$7,Data!$A$2:$A$852,1,FALSE)),0))),"H",IF(AND(DL$7&gt;=$E81,DL$7&lt;=$F81),($D81/$G81),0))),IF(AND(DL$7&gt;=$E81,DL$7&lt;=$F81),($D81/$G81),0))</f>
        <v>H</v>
      </c>
      <c r="DM81" s="34" t="str">
        <f>IF(Data!$C$2&gt;0,(IF(OR(DM$5=Data!$F$2,DM$5=Data!$G$2,(IF(COUNTIF(Data!$A$2:$A$939,DM$7),DM$7=(VLOOKUP(DM$7,Data!$A$2:$A$852,1,FALSE)),0))),"H",IF(AND(DM$7&gt;=$E81,DM$7&lt;=$F81),($D81/$G81),0))),IF(AND(DM$7&gt;=$E81,DM$7&lt;=$F81),($D81/$G81),0))</f>
        <v>H</v>
      </c>
      <c r="DN81" s="34">
        <f>IF(Data!$C$2&gt;0,(IF(OR(DN$5=Data!$F$2,DN$5=Data!$G$2,(IF(COUNTIF(Data!$A$2:$A$939,DN$7),DN$7=(VLOOKUP(DN$7,Data!$A$2:$A$852,1,FALSE)),0))),"H",IF(AND(DN$7&gt;=$E81,DN$7&lt;=$F81),($D81/$G81),0))),IF(AND(DN$7&gt;=$E81,DN$7&lt;=$F81),($D81/$G81),0))</f>
        <v>0</v>
      </c>
      <c r="DO81" s="34">
        <f>IF(Data!$C$2&gt;0,(IF(OR(DO$5=Data!$F$2,DO$5=Data!$G$2,(IF(COUNTIF(Data!$A$2:$A$939,DO$7),DO$7=(VLOOKUP(DO$7,Data!$A$2:$A$852,1,FALSE)),0))),"H",IF(AND(DO$7&gt;=$E81,DO$7&lt;=$F81),($D81/$G81),0))),IF(AND(DO$7&gt;=$E81,DO$7&lt;=$F81),($D81/$G81),0))</f>
        <v>0</v>
      </c>
      <c r="DP81" s="34">
        <f>IF(Data!$C$2&gt;0,(IF(OR(DP$5=Data!$F$2,DP$5=Data!$G$2,(IF(COUNTIF(Data!$A$2:$A$939,DP$7),DP$7=(VLOOKUP(DP$7,Data!$A$2:$A$852,1,FALSE)),0))),"H",IF(AND(DP$7&gt;=$E81,DP$7&lt;=$F81),($D81/$G81),0))),IF(AND(DP$7&gt;=$E81,DP$7&lt;=$F81),($D81/$G81),0))</f>
        <v>0</v>
      </c>
      <c r="DQ81" s="34">
        <f>IF(Data!$C$2&gt;0,(IF(OR(DQ$5=Data!$F$2,DQ$5=Data!$G$2,(IF(COUNTIF(Data!$A$2:$A$939,DQ$7),DQ$7=(VLOOKUP(DQ$7,Data!$A$2:$A$852,1,FALSE)),0))),"H",IF(AND(DQ$7&gt;=$E81,DQ$7&lt;=$F81),($D81/$G81),0))),IF(AND(DQ$7&gt;=$E81,DQ$7&lt;=$F81),($D81/$G81),0))</f>
        <v>0</v>
      </c>
      <c r="DR81" s="34">
        <f>IF(Data!$C$2&gt;0,(IF(OR(DR$5=Data!$F$2,DR$5=Data!$G$2,(IF(COUNTIF(Data!$A$2:$A$939,DR$7),DR$7=(VLOOKUP(DR$7,Data!$A$2:$A$852,1,FALSE)),0))),"H",IF(AND(DR$7&gt;=$E81,DR$7&lt;=$F81),($D81/$G81),0))),IF(AND(DR$7&gt;=$E81,DR$7&lt;=$F81),($D81/$G81),0))</f>
        <v>0</v>
      </c>
      <c r="DS81" s="34" t="str">
        <f>IF(Data!$C$2&gt;0,(IF(OR(DS$5=Data!$F$2,DS$5=Data!$G$2,(IF(COUNTIF(Data!$A$2:$A$939,DS$7),DS$7=(VLOOKUP(DS$7,Data!$A$2:$A$852,1,FALSE)),0))),"H",IF(AND(DS$7&gt;=$E81,DS$7&lt;=$F81),($D81/$G81),0))),IF(AND(DS$7&gt;=$E81,DS$7&lt;=$F81),($D81/$G81),0))</f>
        <v>H</v>
      </c>
      <c r="DT81" s="34" t="str">
        <f>IF(Data!$C$2&gt;0,(IF(OR(DT$5=Data!$F$2,DT$5=Data!$G$2,(IF(COUNTIF(Data!$A$2:$A$939,DT$7),DT$7=(VLOOKUP(DT$7,Data!$A$2:$A$852,1,FALSE)),0))),"H",IF(AND(DT$7&gt;=$E81,DT$7&lt;=$F81),($D81/$G81),0))),IF(AND(DT$7&gt;=$E81,DT$7&lt;=$F81),($D81/$G81),0))</f>
        <v>H</v>
      </c>
      <c r="DU81" s="34">
        <f>IF(Data!$C$2&gt;0,(IF(OR(DU$5=Data!$F$2,DU$5=Data!$G$2,(IF(COUNTIF(Data!$A$2:$A$939,DU$7),DU$7=(VLOOKUP(DU$7,Data!$A$2:$A$852,1,FALSE)),0))),"H",IF(AND(DU$7&gt;=$E81,DU$7&lt;=$F81),($D81/$G81),0))),IF(AND(DU$7&gt;=$E81,DU$7&lt;=$F81),($D81/$G81),0))</f>
        <v>0</v>
      </c>
      <c r="DV81" s="34">
        <f>IF(Data!$C$2&gt;0,(IF(OR(DV$5=Data!$F$2,DV$5=Data!$G$2,(IF(COUNTIF(Data!$A$2:$A$939,DV$7),DV$7=(VLOOKUP(DV$7,Data!$A$2:$A$852,1,FALSE)),0))),"H",IF(AND(DV$7&gt;=$E81,DV$7&lt;=$F81),($D81/$G81),0))),IF(AND(DV$7&gt;=$E81,DV$7&lt;=$F81),($D81/$G81),0))</f>
        <v>0</v>
      </c>
      <c r="DW81" s="34">
        <f>IF(Data!$C$2&gt;0,(IF(OR(DW$5=Data!$F$2,DW$5=Data!$G$2,(IF(COUNTIF(Data!$A$2:$A$939,DW$7),DW$7=(VLOOKUP(DW$7,Data!$A$2:$A$852,1,FALSE)),0))),"H",IF(AND(DW$7&gt;=$E81,DW$7&lt;=$F81),($D81/$G81),0))),IF(AND(DW$7&gt;=$E81,DW$7&lt;=$F81),($D81/$G81),0))</f>
        <v>0</v>
      </c>
      <c r="DX81" s="34">
        <f>IF(Data!$C$2&gt;0,(IF(OR(DX$5=Data!$F$2,DX$5=Data!$G$2,(IF(COUNTIF(Data!$A$2:$A$939,DX$7),DX$7=(VLOOKUP(DX$7,Data!$A$2:$A$852,1,FALSE)),0))),"H",IF(AND(DX$7&gt;=$E81,DX$7&lt;=$F81),($D81/$G81),0))),IF(AND(DX$7&gt;=$E81,DX$7&lt;=$F81),($D81/$G81),0))</f>
        <v>0</v>
      </c>
      <c r="DY81" s="34">
        <f>IF(Data!$C$2&gt;0,(IF(OR(DY$5=Data!$F$2,DY$5=Data!$G$2,(IF(COUNTIF(Data!$A$2:$A$939,DY$7),DY$7=(VLOOKUP(DY$7,Data!$A$2:$A$852,1,FALSE)),0))),"H",IF(AND(DY$7&gt;=$E81,DY$7&lt;=$F81),($D81/$G81),0))),IF(AND(DY$7&gt;=$E81,DY$7&lt;=$F81),($D81/$G81),0))</f>
        <v>0</v>
      </c>
      <c r="DZ81" s="34" t="str">
        <f>IF(Data!$C$2&gt;0,(IF(OR(DZ$5=Data!$F$2,DZ$5=Data!$G$2,(IF(COUNTIF(Data!$A$2:$A$939,DZ$7),DZ$7=(VLOOKUP(DZ$7,Data!$A$2:$A$852,1,FALSE)),0))),"H",IF(AND(DZ$7&gt;=$E81,DZ$7&lt;=$F81),($D81/$G81),0))),IF(AND(DZ$7&gt;=$E81,DZ$7&lt;=$F81),($D81/$G81),0))</f>
        <v>H</v>
      </c>
      <c r="EA81" s="34" t="str">
        <f>IF(Data!$C$2&gt;0,(IF(OR(EA$5=Data!$F$2,EA$5=Data!$G$2,(IF(COUNTIF(Data!$A$2:$A$939,EA$7),EA$7=(VLOOKUP(EA$7,Data!$A$2:$A$852,1,FALSE)),0))),"H",IF(AND(EA$7&gt;=$E81,EA$7&lt;=$F81),($D81/$G81),0))),IF(AND(EA$7&gt;=$E81,EA$7&lt;=$F81),($D81/$G81),0))</f>
        <v>H</v>
      </c>
      <c r="EB81" s="34">
        <f>IF(Data!$C$2&gt;0,(IF(OR(EB$5=Data!$F$2,EB$5=Data!$G$2,(IF(COUNTIF(Data!$A$2:$A$939,EB$7),EB$7=(VLOOKUP(EB$7,Data!$A$2:$A$852,1,FALSE)),0))),"H",IF(AND(EB$7&gt;=$E81,EB$7&lt;=$F81),($D81/$G81),0))),IF(AND(EB$7&gt;=$E81,EB$7&lt;=$F81),($D81/$G81),0))</f>
        <v>0</v>
      </c>
      <c r="EC81" s="34">
        <f>IF(Data!$C$2&gt;0,(IF(OR(EC$5=Data!$F$2,EC$5=Data!$G$2,(IF(COUNTIF(Data!$A$2:$A$939,EC$7),EC$7=(VLOOKUP(EC$7,Data!$A$2:$A$852,1,FALSE)),0))),"H",IF(AND(EC$7&gt;=$E81,EC$7&lt;=$F81),($D81/$G81),0))),IF(AND(EC$7&gt;=$E81,EC$7&lt;=$F81),($D81/$G81),0))</f>
        <v>0</v>
      </c>
      <c r="ED81" s="34">
        <f>IF(Data!$C$2&gt;0,(IF(OR(ED$5=Data!$F$2,ED$5=Data!$G$2,(IF(COUNTIF(Data!$A$2:$A$939,ED$7),ED$7=(VLOOKUP(ED$7,Data!$A$2:$A$852,1,FALSE)),0))),"H",IF(AND(ED$7&gt;=$E81,ED$7&lt;=$F81),($D81/$G81),0))),IF(AND(ED$7&gt;=$E81,ED$7&lt;=$F81),($D81/$G81),0))</f>
        <v>0</v>
      </c>
      <c r="EE81" s="34">
        <f>IF(Data!$C$2&gt;0,(IF(OR(EE$5=Data!$F$2,EE$5=Data!$G$2,(IF(COUNTIF(Data!$A$2:$A$939,EE$7),EE$7=(VLOOKUP(EE$7,Data!$A$2:$A$852,1,FALSE)),0))),"H",IF(AND(EE$7&gt;=$E81,EE$7&lt;=$F81),($D81/$G81),0))),IF(AND(EE$7&gt;=$E81,EE$7&lt;=$F81),($D81/$G81),0))</f>
        <v>0</v>
      </c>
      <c r="EF81" s="34">
        <f>IF(Data!$C$2&gt;0,(IF(OR(EF$5=Data!$F$2,EF$5=Data!$G$2,(IF(COUNTIF(Data!$A$2:$A$939,EF$7),EF$7=(VLOOKUP(EF$7,Data!$A$2:$A$852,1,FALSE)),0))),"H",IF(AND(EF$7&gt;=$E81,EF$7&lt;=$F81),($D81/$G81),0))),IF(AND(EF$7&gt;=$E81,EF$7&lt;=$F81),($D81/$G81),0))</f>
        <v>0</v>
      </c>
      <c r="EG81" s="34" t="str">
        <f>IF(Data!$C$2&gt;0,(IF(OR(EG$5=Data!$F$2,EG$5=Data!$G$2,(IF(COUNTIF(Data!$A$2:$A$939,EG$7),EG$7=(VLOOKUP(EG$7,Data!$A$2:$A$852,1,FALSE)),0))),"H",IF(AND(EG$7&gt;=$E81,EG$7&lt;=$F81),($D81/$G81),0))),IF(AND(EG$7&gt;=$E81,EG$7&lt;=$F81),($D81/$G81),0))</f>
        <v>H</v>
      </c>
      <c r="EH81" s="34" t="str">
        <f>IF(Data!$C$2&gt;0,(IF(OR(EH$5=Data!$F$2,EH$5=Data!$G$2,(IF(COUNTIF(Data!$A$2:$A$939,EH$7),EH$7=(VLOOKUP(EH$7,Data!$A$2:$A$852,1,FALSE)),0))),"H",IF(AND(EH$7&gt;=$E81,EH$7&lt;=$F81),($D81/$G81),0))),IF(AND(EH$7&gt;=$E81,EH$7&lt;=$F81),($D81/$G81),0))</f>
        <v>H</v>
      </c>
      <c r="EI81" s="34">
        <f>IF(Data!$C$2&gt;0,(IF(OR(EI$5=Data!$F$2,EI$5=Data!$G$2,(IF(COUNTIF(Data!$A$2:$A$939,EI$7),EI$7=(VLOOKUP(EI$7,Data!$A$2:$A$852,1,FALSE)),0))),"H",IF(AND(EI$7&gt;=$E81,EI$7&lt;=$F81),($D81/$G81),0))),IF(AND(EI$7&gt;=$E81,EI$7&lt;=$F81),($D81/$G81),0))</f>
        <v>0</v>
      </c>
      <c r="EJ81" s="34">
        <f>IF(Data!$C$2&gt;0,(IF(OR(EJ$5=Data!$F$2,EJ$5=Data!$G$2,(IF(COUNTIF(Data!$A$2:$A$939,EJ$7),EJ$7=(VLOOKUP(EJ$7,Data!$A$2:$A$852,1,FALSE)),0))),"H",IF(AND(EJ$7&gt;=$E81,EJ$7&lt;=$F81),($D81/$G81),0))),IF(AND(EJ$7&gt;=$E81,EJ$7&lt;=$F81),($D81/$G81),0))</f>
        <v>0</v>
      </c>
      <c r="EK81" s="34">
        <f>IF(Data!$C$2&gt;0,(IF(OR(EK$5=Data!$F$2,EK$5=Data!$G$2,(IF(COUNTIF(Data!$A$2:$A$939,EK$7),EK$7=(VLOOKUP(EK$7,Data!$A$2:$A$852,1,FALSE)),0))),"H",IF(AND(EK$7&gt;=$E81,EK$7&lt;=$F81),($D81/$G81),0))),IF(AND(EK$7&gt;=$E81,EK$7&lt;=$F81),($D81/$G81),0))</f>
        <v>0</v>
      </c>
      <c r="EL81" s="34">
        <f>IF(Data!$C$2&gt;0,(IF(OR(EL$5=Data!$F$2,EL$5=Data!$G$2,(IF(COUNTIF(Data!$A$2:$A$939,EL$7),EL$7=(VLOOKUP(EL$7,Data!$A$2:$A$852,1,FALSE)),0))),"H",IF(AND(EL$7&gt;=$E81,EL$7&lt;=$F81),($D81/$G81),0))),IF(AND(EL$7&gt;=$E81,EL$7&lt;=$F81),($D81/$G81),0))</f>
        <v>0</v>
      </c>
      <c r="EM81" s="34">
        <f>IF(Data!$C$2&gt;0,(IF(OR(EM$5=Data!$F$2,EM$5=Data!$G$2,(IF(COUNTIF(Data!$A$2:$A$939,EM$7),EM$7=(VLOOKUP(EM$7,Data!$A$2:$A$852,1,FALSE)),0))),"H",IF(AND(EM$7&gt;=$E81,EM$7&lt;=$F81),($D81/$G81),0))),IF(AND(EM$7&gt;=$E81,EM$7&lt;=$F81),($D81/$G81),0))</f>
        <v>0</v>
      </c>
      <c r="EN81" s="34" t="str">
        <f>IF(Data!$C$2&gt;0,(IF(OR(EN$5=Data!$F$2,EN$5=Data!$G$2,(IF(COUNTIF(Data!$A$2:$A$939,EN$7),EN$7=(VLOOKUP(EN$7,Data!$A$2:$A$852,1,FALSE)),0))),"H",IF(AND(EN$7&gt;=$E81,EN$7&lt;=$F81),($D81/$G81),0))),IF(AND(EN$7&gt;=$E81,EN$7&lt;=$F81),($D81/$G81),0))</f>
        <v>H</v>
      </c>
      <c r="EO81" s="35" t="str">
        <f>IF(Data!$C$2&gt;0,(IF(OR(EO$5=Data!$F$2,EO$5=Data!$G$2,(IF(COUNTIF(Data!$A$2:$A$939,EO$7),EO$7=(VLOOKUP(EO$7,Data!$A$2:$A$852,1,FALSE)),0))),"H",IF(AND(EO$7&gt;=$E81,EO$7&lt;=$F81),($D81/$G81),0))),IF(AND(EO$7&gt;=$E81,EO$7&lt;=$F81),($D81/$G81),0))</f>
        <v>H</v>
      </c>
      <c r="EP81" s="8" t="s">
        <v>47</v>
      </c>
      <c r="EQ81" s="18">
        <f>SUM(T81:EO81)-D81</f>
        <v>0</v>
      </c>
    </row>
    <row r="82" spans="1:147" ht="30" customHeight="1" thickBot="1">
      <c r="A82" s="385"/>
      <c r="B82" s="369"/>
      <c r="C82" s="369"/>
      <c r="D82" s="347"/>
      <c r="E82" s="366"/>
      <c r="F82" s="366"/>
      <c r="G82" s="373"/>
      <c r="H82" s="347"/>
      <c r="I82" s="363"/>
      <c r="J82" s="366"/>
      <c r="K82" s="366"/>
      <c r="L82" s="366"/>
      <c r="M82" s="373"/>
      <c r="N82" s="373"/>
      <c r="O82" s="347"/>
      <c r="P82" s="363"/>
      <c r="Q82" s="345"/>
      <c r="R82" s="347"/>
      <c r="S82" s="342"/>
      <c r="T82" s="36">
        <f>IF(T$7&gt;$L81,(((IF(Data!$C$2&gt;0,(IF(OR(T$5=Data!$F$2,T$5=Data!$G$2,(IF(COUNTIF(Data!$A$2:$A$939,T$7),T$7=(VLOOKUP(T$7,Data!$A$2:$A$852,1,FALSE)),0))),"H",IF(AND(T$7&gt;=$J81,T$7&lt;=$K81),($D81*(1-$P81)/$N81),0))),IF(AND(T$7&gt;=$J81,T$7&lt;=$K81),(($D81-$O81)/$N81),0))))),(((IF(Data!$C$2&gt;0,(IF(OR(T$5=Data!$F$2,T$5=Data!$G$2,(IF(COUNTIF(Data!$A$2:$A$939,T$7),T$7=(VLOOKUP(T$7,Data!$A$2:$A$852,1,FALSE)),0))),"H",IF(AND(T$7&gt;=$J81,T$7&lt;=$L81),($D81*$P81/$M81),0))),IF(AND(T$7&gt;=$J81,T$7&lt;=$L81),(($D81*$P81)/$M81),0))))))</f>
        <v>0</v>
      </c>
      <c r="U82" s="37">
        <f>IF(U$7&gt;$L81,(((IF(Data!$C$2&gt;0,(IF(OR(U$5=Data!$F$2,U$5=Data!$G$2,(IF(COUNTIF(Data!$A$2:$A$939,U$7),U$7=(VLOOKUP(U$7,Data!$A$2:$A$852,1,FALSE)),0))),"H",IF(AND(U$7&gt;=$J81,U$7&lt;=$K81),($D81*(1-$P81)/$N81),0))),IF(AND(U$7&gt;=$J81,U$7&lt;=$K81),(($D81-$O81)/$N81),0))))),(((IF(Data!$C$2&gt;0,(IF(OR(U$5=Data!$F$2,U$5=Data!$G$2,(IF(COUNTIF(Data!$A$2:$A$939,U$7),U$7=(VLOOKUP(U$7,Data!$A$2:$A$852,1,FALSE)),0))),"H",IF(AND(U$7&gt;=$J81,U$7&lt;=$L81),($D81*$P81/$M81),0))),IF(AND(U$7&gt;=$J81,U$7&lt;=$L81),(($D81*$P81)/$M81),0))))))</f>
        <v>0</v>
      </c>
      <c r="V82" s="37">
        <f>IF(V$7&gt;$L81,(((IF(Data!$C$2&gt;0,(IF(OR(V$5=Data!$F$2,V$5=Data!$G$2,(IF(COUNTIF(Data!$A$2:$A$939,V$7),V$7=(VLOOKUP(V$7,Data!$A$2:$A$852,1,FALSE)),0))),"H",IF(AND(V$7&gt;=$J81,V$7&lt;=$K81),($D81*(1-$P81)/$N81),0))),IF(AND(V$7&gt;=$J81,V$7&lt;=$K81),(($D81-$O81)/$N81),0))))),(((IF(Data!$C$2&gt;0,(IF(OR(V$5=Data!$F$2,V$5=Data!$G$2,(IF(COUNTIF(Data!$A$2:$A$939,V$7),V$7=(VLOOKUP(V$7,Data!$A$2:$A$852,1,FALSE)),0))),"H",IF(AND(V$7&gt;=$J81,V$7&lt;=$L81),($D81*$P81/$M81),0))),IF(AND(V$7&gt;=$J81,V$7&lt;=$L81),(($D81*$P81)/$M81),0))))))</f>
        <v>0</v>
      </c>
      <c r="W82" s="37">
        <f>IF(W$7&gt;$L81,(((IF(Data!$C$2&gt;0,(IF(OR(W$5=Data!$F$2,W$5=Data!$G$2,(IF(COUNTIF(Data!$A$2:$A$939,W$7),W$7=(VLOOKUP(W$7,Data!$A$2:$A$852,1,FALSE)),0))),"H",IF(AND(W$7&gt;=$J81,W$7&lt;=$K81),($D81*(1-$P81)/$N81),0))),IF(AND(W$7&gt;=$J81,W$7&lt;=$K81),(($D81-$O81)/$N81),0))))),(((IF(Data!$C$2&gt;0,(IF(OR(W$5=Data!$F$2,W$5=Data!$G$2,(IF(COUNTIF(Data!$A$2:$A$939,W$7),W$7=(VLOOKUP(W$7,Data!$A$2:$A$852,1,FALSE)),0))),"H",IF(AND(W$7&gt;=$J81,W$7&lt;=$L81),($D81*$P81/$M81),0))),IF(AND(W$7&gt;=$J81,W$7&lt;=$L81),(($D81*$P81)/$M81),0))))))</f>
        <v>0</v>
      </c>
      <c r="X82" s="37">
        <f>IF(X$7&gt;$L81,(((IF(Data!$C$2&gt;0,(IF(OR(X$5=Data!$F$2,X$5=Data!$G$2,(IF(COUNTIF(Data!$A$2:$A$939,X$7),X$7=(VLOOKUP(X$7,Data!$A$2:$A$852,1,FALSE)),0))),"H",IF(AND(X$7&gt;=$J81,X$7&lt;=$K81),($D81*(1-$P81)/$N81),0))),IF(AND(X$7&gt;=$J81,X$7&lt;=$K81),(($D81-$O81)/$N81),0))))),(((IF(Data!$C$2&gt;0,(IF(OR(X$5=Data!$F$2,X$5=Data!$G$2,(IF(COUNTIF(Data!$A$2:$A$939,X$7),X$7=(VLOOKUP(X$7,Data!$A$2:$A$852,1,FALSE)),0))),"H",IF(AND(X$7&gt;=$J81,X$7&lt;=$L81),($D81*$P81/$M81),0))),IF(AND(X$7&gt;=$J81,X$7&lt;=$L81),(($D81*$P81)/$M81),0))))))</f>
        <v>0</v>
      </c>
      <c r="Y82" s="37" t="str">
        <f>IF(Y$7&gt;$L81,(((IF(Data!$C$2&gt;0,(IF(OR(Y$5=Data!$F$2,Y$5=Data!$G$2,(IF(COUNTIF(Data!$A$2:$A$939,Y$7),Y$7=(VLOOKUP(Y$7,Data!$A$2:$A$852,1,FALSE)),0))),"H",IF(AND(Y$7&gt;=$J81,Y$7&lt;=$K81),($D81*(1-$P81)/$N81),0))),IF(AND(Y$7&gt;=$J81,Y$7&lt;=$K81),(($D81-$O81)/$N81),0))))),(((IF(Data!$C$2&gt;0,(IF(OR(Y$5=Data!$F$2,Y$5=Data!$G$2,(IF(COUNTIF(Data!$A$2:$A$939,Y$7),Y$7=(VLOOKUP(Y$7,Data!$A$2:$A$852,1,FALSE)),0))),"H",IF(AND(Y$7&gt;=$J81,Y$7&lt;=$L81),($D81*$P81/$M81),0))),IF(AND(Y$7&gt;=$J81,Y$7&lt;=$L81),(($D81*$P81)/$M81),0))))))</f>
        <v>H</v>
      </c>
      <c r="Z82" s="37" t="str">
        <f>IF(Z$7&gt;$L81,(((IF(Data!$C$2&gt;0,(IF(OR(Z$5=Data!$F$2,Z$5=Data!$G$2,(IF(COUNTIF(Data!$A$2:$A$939,Z$7),Z$7=(VLOOKUP(Z$7,Data!$A$2:$A$852,1,FALSE)),0))),"H",IF(AND(Z$7&gt;=$J81,Z$7&lt;=$K81),($D81*(1-$P81)/$N81),0))),IF(AND(Z$7&gt;=$J81,Z$7&lt;=$K81),(($D81-$O81)/$N81),0))))),(((IF(Data!$C$2&gt;0,(IF(OR(Z$5=Data!$F$2,Z$5=Data!$G$2,(IF(COUNTIF(Data!$A$2:$A$939,Z$7),Z$7=(VLOOKUP(Z$7,Data!$A$2:$A$852,1,FALSE)),0))),"H",IF(AND(Z$7&gt;=$J81,Z$7&lt;=$L81),($D81*$P81/$M81),0))),IF(AND(Z$7&gt;=$J81,Z$7&lt;=$L81),(($D81*$P81)/$M81),0))))))</f>
        <v>H</v>
      </c>
      <c r="AA82" s="37">
        <f>IF(AA$7&gt;$L81,(((IF(Data!$C$2&gt;0,(IF(OR(AA$5=Data!$F$2,AA$5=Data!$G$2,(IF(COUNTIF(Data!$A$2:$A$939,AA$7),AA$7=(VLOOKUP(AA$7,Data!$A$2:$A$852,1,FALSE)),0))),"H",IF(AND(AA$7&gt;=$J81,AA$7&lt;=$K81),($D81*(1-$P81)/$N81),0))),IF(AND(AA$7&gt;=$J81,AA$7&lt;=$K81),(($D81-$O81)/$N81),0))))),(((IF(Data!$C$2&gt;0,(IF(OR(AA$5=Data!$F$2,AA$5=Data!$G$2,(IF(COUNTIF(Data!$A$2:$A$939,AA$7),AA$7=(VLOOKUP(AA$7,Data!$A$2:$A$852,1,FALSE)),0))),"H",IF(AND(AA$7&gt;=$J81,AA$7&lt;=$L81),($D81*$P81/$M81),0))),IF(AND(AA$7&gt;=$J81,AA$7&lt;=$L81),(($D81*$P81)/$M81),0))))))</f>
        <v>0</v>
      </c>
      <c r="AB82" s="37">
        <f>IF(AB$7&gt;$L81,(((IF(Data!$C$2&gt;0,(IF(OR(AB$5=Data!$F$2,AB$5=Data!$G$2,(IF(COUNTIF(Data!$A$2:$A$939,AB$7),AB$7=(VLOOKUP(AB$7,Data!$A$2:$A$852,1,FALSE)),0))),"H",IF(AND(AB$7&gt;=$J81,AB$7&lt;=$K81),($D81*(1-$P81)/$N81),0))),IF(AND(AB$7&gt;=$J81,AB$7&lt;=$K81),(($D81-$O81)/$N81),0))))),(((IF(Data!$C$2&gt;0,(IF(OR(AB$5=Data!$F$2,AB$5=Data!$G$2,(IF(COUNTIF(Data!$A$2:$A$939,AB$7),AB$7=(VLOOKUP(AB$7,Data!$A$2:$A$852,1,FALSE)),0))),"H",IF(AND(AB$7&gt;=$J81,AB$7&lt;=$L81),($D81*$P81/$M81),0))),IF(AND(AB$7&gt;=$J81,AB$7&lt;=$L81),(($D81*$P81)/$M81),0))))))</f>
        <v>0</v>
      </c>
      <c r="AC82" s="37">
        <f>IF(AC$7&gt;$L81,(((IF(Data!$C$2&gt;0,(IF(OR(AC$5=Data!$F$2,AC$5=Data!$G$2,(IF(COUNTIF(Data!$A$2:$A$939,AC$7),AC$7=(VLOOKUP(AC$7,Data!$A$2:$A$852,1,FALSE)),0))),"H",IF(AND(AC$7&gt;=$J81,AC$7&lt;=$K81),($D81*(1-$P81)/$N81),0))),IF(AND(AC$7&gt;=$J81,AC$7&lt;=$K81),(($D81-$O81)/$N81),0))))),(((IF(Data!$C$2&gt;0,(IF(OR(AC$5=Data!$F$2,AC$5=Data!$G$2,(IF(COUNTIF(Data!$A$2:$A$939,AC$7),AC$7=(VLOOKUP(AC$7,Data!$A$2:$A$852,1,FALSE)),0))),"H",IF(AND(AC$7&gt;=$J81,AC$7&lt;=$L81),($D81*$P81/$M81),0))),IF(AND(AC$7&gt;=$J81,AC$7&lt;=$L81),(($D81*$P81)/$M81),0))))))</f>
        <v>0</v>
      </c>
      <c r="AD82" s="37">
        <f>IF(AD$7&gt;$L81,(((IF(Data!$C$2&gt;0,(IF(OR(AD$5=Data!$F$2,AD$5=Data!$G$2,(IF(COUNTIF(Data!$A$2:$A$939,AD$7),AD$7=(VLOOKUP(AD$7,Data!$A$2:$A$852,1,FALSE)),0))),"H",IF(AND(AD$7&gt;=$J81,AD$7&lt;=$K81),($D81*(1-$P81)/$N81),0))),IF(AND(AD$7&gt;=$J81,AD$7&lt;=$K81),(($D81-$O81)/$N81),0))))),(((IF(Data!$C$2&gt;0,(IF(OR(AD$5=Data!$F$2,AD$5=Data!$G$2,(IF(COUNTIF(Data!$A$2:$A$939,AD$7),AD$7=(VLOOKUP(AD$7,Data!$A$2:$A$852,1,FALSE)),0))),"H",IF(AND(AD$7&gt;=$J81,AD$7&lt;=$L81),($D81*$P81/$M81),0))),IF(AND(AD$7&gt;=$J81,AD$7&lt;=$L81),(($D81*$P81)/$M81),0))))))</f>
        <v>0</v>
      </c>
      <c r="AE82" s="37">
        <f>IF(AE$7&gt;$L81,(((IF(Data!$C$2&gt;0,(IF(OR(AE$5=Data!$F$2,AE$5=Data!$G$2,(IF(COUNTIF(Data!$A$2:$A$939,AE$7),AE$7=(VLOOKUP(AE$7,Data!$A$2:$A$852,1,FALSE)),0))),"H",IF(AND(AE$7&gt;=$J81,AE$7&lt;=$K81),($D81*(1-$P81)/$N81),0))),IF(AND(AE$7&gt;=$J81,AE$7&lt;=$K81),(($D81-$O81)/$N81),0))))),(((IF(Data!$C$2&gt;0,(IF(OR(AE$5=Data!$F$2,AE$5=Data!$G$2,(IF(COUNTIF(Data!$A$2:$A$939,AE$7),AE$7=(VLOOKUP(AE$7,Data!$A$2:$A$852,1,FALSE)),0))),"H",IF(AND(AE$7&gt;=$J81,AE$7&lt;=$L81),($D81*$P81/$M81),0))),IF(AND(AE$7&gt;=$J81,AE$7&lt;=$L81),(($D81*$P81)/$M81),0))))))</f>
        <v>0</v>
      </c>
      <c r="AF82" s="37" t="str">
        <f>IF(AF$7&gt;$L81,(((IF(Data!$C$2&gt;0,(IF(OR(AF$5=Data!$F$2,AF$5=Data!$G$2,(IF(COUNTIF(Data!$A$2:$A$939,AF$7),AF$7=(VLOOKUP(AF$7,Data!$A$2:$A$852,1,FALSE)),0))),"H",IF(AND(AF$7&gt;=$J81,AF$7&lt;=$K81),($D81*(1-$P81)/$N81),0))),IF(AND(AF$7&gt;=$J81,AF$7&lt;=$K81),(($D81-$O81)/$N81),0))))),(((IF(Data!$C$2&gt;0,(IF(OR(AF$5=Data!$F$2,AF$5=Data!$G$2,(IF(COUNTIF(Data!$A$2:$A$939,AF$7),AF$7=(VLOOKUP(AF$7,Data!$A$2:$A$852,1,FALSE)),0))),"H",IF(AND(AF$7&gt;=$J81,AF$7&lt;=$L81),($D81*$P81/$M81),0))),IF(AND(AF$7&gt;=$J81,AF$7&lt;=$L81),(($D81*$P81)/$M81),0))))))</f>
        <v>H</v>
      </c>
      <c r="AG82" s="37" t="str">
        <f>IF(AG$7&gt;$L81,(((IF(Data!$C$2&gt;0,(IF(OR(AG$5=Data!$F$2,AG$5=Data!$G$2,(IF(COUNTIF(Data!$A$2:$A$939,AG$7),AG$7=(VLOOKUP(AG$7,Data!$A$2:$A$852,1,FALSE)),0))),"H",IF(AND(AG$7&gt;=$J81,AG$7&lt;=$K81),($D81*(1-$P81)/$N81),0))),IF(AND(AG$7&gt;=$J81,AG$7&lt;=$K81),(($D81-$O81)/$N81),0))))),(((IF(Data!$C$2&gt;0,(IF(OR(AG$5=Data!$F$2,AG$5=Data!$G$2,(IF(COUNTIF(Data!$A$2:$A$939,AG$7),AG$7=(VLOOKUP(AG$7,Data!$A$2:$A$852,1,FALSE)),0))),"H",IF(AND(AG$7&gt;=$J81,AG$7&lt;=$L81),($D81*$P81/$M81),0))),IF(AND(AG$7&gt;=$J81,AG$7&lt;=$L81),(($D81*$P81)/$M81),0))))))</f>
        <v>H</v>
      </c>
      <c r="AH82" s="37">
        <f>IF(AH$7&gt;$L81,(((IF(Data!$C$2&gt;0,(IF(OR(AH$5=Data!$F$2,AH$5=Data!$G$2,(IF(COUNTIF(Data!$A$2:$A$939,AH$7),AH$7=(VLOOKUP(AH$7,Data!$A$2:$A$852,1,FALSE)),0))),"H",IF(AND(AH$7&gt;=$J81,AH$7&lt;=$K81),($D81*(1-$P81)/$N81),0))),IF(AND(AH$7&gt;=$J81,AH$7&lt;=$K81),(($D81-$O81)/$N81),0))))),(((IF(Data!$C$2&gt;0,(IF(OR(AH$5=Data!$F$2,AH$5=Data!$G$2,(IF(COUNTIF(Data!$A$2:$A$939,AH$7),AH$7=(VLOOKUP(AH$7,Data!$A$2:$A$852,1,FALSE)),0))),"H",IF(AND(AH$7&gt;=$J81,AH$7&lt;=$L81),($D81*$P81/$M81),0))),IF(AND(AH$7&gt;=$J81,AH$7&lt;=$L81),(($D81*$P81)/$M81),0))))))</f>
        <v>0</v>
      </c>
      <c r="AI82" s="37">
        <f>IF(AI$7&gt;$L81,(((IF(Data!$C$2&gt;0,(IF(OR(AI$5=Data!$F$2,AI$5=Data!$G$2,(IF(COUNTIF(Data!$A$2:$A$939,AI$7),AI$7=(VLOOKUP(AI$7,Data!$A$2:$A$852,1,FALSE)),0))),"H",IF(AND(AI$7&gt;=$J81,AI$7&lt;=$K81),($D81*(1-$P81)/$N81),0))),IF(AND(AI$7&gt;=$J81,AI$7&lt;=$K81),(($D81-$O81)/$N81),0))))),(((IF(Data!$C$2&gt;0,(IF(OR(AI$5=Data!$F$2,AI$5=Data!$G$2,(IF(COUNTIF(Data!$A$2:$A$939,AI$7),AI$7=(VLOOKUP(AI$7,Data!$A$2:$A$852,1,FALSE)),0))),"H",IF(AND(AI$7&gt;=$J81,AI$7&lt;=$L81),($D81*$P81/$M81),0))),IF(AND(AI$7&gt;=$J81,AI$7&lt;=$L81),(($D81*$P81)/$M81),0))))))</f>
        <v>0</v>
      </c>
      <c r="AJ82" s="37">
        <f>IF(AJ$7&gt;$L81,(((IF(Data!$C$2&gt;0,(IF(OR(AJ$5=Data!$F$2,AJ$5=Data!$G$2,(IF(COUNTIF(Data!$A$2:$A$939,AJ$7),AJ$7=(VLOOKUP(AJ$7,Data!$A$2:$A$852,1,FALSE)),0))),"H",IF(AND(AJ$7&gt;=$J81,AJ$7&lt;=$K81),($D81*(1-$P81)/$N81),0))),IF(AND(AJ$7&gt;=$J81,AJ$7&lt;=$K81),(($D81-$O81)/$N81),0))))),(((IF(Data!$C$2&gt;0,(IF(OR(AJ$5=Data!$F$2,AJ$5=Data!$G$2,(IF(COUNTIF(Data!$A$2:$A$939,AJ$7),AJ$7=(VLOOKUP(AJ$7,Data!$A$2:$A$852,1,FALSE)),0))),"H",IF(AND(AJ$7&gt;=$J81,AJ$7&lt;=$L81),($D81*$P81/$M81),0))),IF(AND(AJ$7&gt;=$J81,AJ$7&lt;=$L81),(($D81*$P81)/$M81),0))))))</f>
        <v>0</v>
      </c>
      <c r="AK82" s="37">
        <f>IF(AK$7&gt;$L81,(((IF(Data!$C$2&gt;0,(IF(OR(AK$5=Data!$F$2,AK$5=Data!$G$2,(IF(COUNTIF(Data!$A$2:$A$939,AK$7),AK$7=(VLOOKUP(AK$7,Data!$A$2:$A$852,1,FALSE)),0))),"H",IF(AND(AK$7&gt;=$J81,AK$7&lt;=$K81),($D81*(1-$P81)/$N81),0))),IF(AND(AK$7&gt;=$J81,AK$7&lt;=$K81),(($D81-$O81)/$N81),0))))),(((IF(Data!$C$2&gt;0,(IF(OR(AK$5=Data!$F$2,AK$5=Data!$G$2,(IF(COUNTIF(Data!$A$2:$A$939,AK$7),AK$7=(VLOOKUP(AK$7,Data!$A$2:$A$852,1,FALSE)),0))),"H",IF(AND(AK$7&gt;=$J81,AK$7&lt;=$L81),($D81*$P81/$M81),0))),IF(AND(AK$7&gt;=$J81,AK$7&lt;=$L81),(($D81*$P81)/$M81),0))))))</f>
        <v>0</v>
      </c>
      <c r="AL82" s="37">
        <f>IF(AL$7&gt;$L81,(((IF(Data!$C$2&gt;0,(IF(OR(AL$5=Data!$F$2,AL$5=Data!$G$2,(IF(COUNTIF(Data!$A$2:$A$939,AL$7),AL$7=(VLOOKUP(AL$7,Data!$A$2:$A$852,1,FALSE)),0))),"H",IF(AND(AL$7&gt;=$J81,AL$7&lt;=$K81),($D81*(1-$P81)/$N81),0))),IF(AND(AL$7&gt;=$J81,AL$7&lt;=$K81),(($D81-$O81)/$N81),0))))),(((IF(Data!$C$2&gt;0,(IF(OR(AL$5=Data!$F$2,AL$5=Data!$G$2,(IF(COUNTIF(Data!$A$2:$A$939,AL$7),AL$7=(VLOOKUP(AL$7,Data!$A$2:$A$852,1,FALSE)),0))),"H",IF(AND(AL$7&gt;=$J81,AL$7&lt;=$L81),($D81*$P81/$M81),0))),IF(AND(AL$7&gt;=$J81,AL$7&lt;=$L81),(($D81*$P81)/$M81),0))))))</f>
        <v>0</v>
      </c>
      <c r="AM82" s="37" t="str">
        <f>IF(AM$7&gt;$L81,(((IF(Data!$C$2&gt;0,(IF(OR(AM$5=Data!$F$2,AM$5=Data!$G$2,(IF(COUNTIF(Data!$A$2:$A$939,AM$7),AM$7=(VLOOKUP(AM$7,Data!$A$2:$A$852,1,FALSE)),0))),"H",IF(AND(AM$7&gt;=$J81,AM$7&lt;=$K81),($D81*(1-$P81)/$N81),0))),IF(AND(AM$7&gt;=$J81,AM$7&lt;=$K81),(($D81-$O81)/$N81),0))))),(((IF(Data!$C$2&gt;0,(IF(OR(AM$5=Data!$F$2,AM$5=Data!$G$2,(IF(COUNTIF(Data!$A$2:$A$939,AM$7),AM$7=(VLOOKUP(AM$7,Data!$A$2:$A$852,1,FALSE)),0))),"H",IF(AND(AM$7&gt;=$J81,AM$7&lt;=$L81),($D81*$P81/$M81),0))),IF(AND(AM$7&gt;=$J81,AM$7&lt;=$L81),(($D81*$P81)/$M81),0))))))</f>
        <v>H</v>
      </c>
      <c r="AN82" s="37" t="str">
        <f>IF(AN$7&gt;$L81,(((IF(Data!$C$2&gt;0,(IF(OR(AN$5=Data!$F$2,AN$5=Data!$G$2,(IF(COUNTIF(Data!$A$2:$A$939,AN$7),AN$7=(VLOOKUP(AN$7,Data!$A$2:$A$852,1,FALSE)),0))),"H",IF(AND(AN$7&gt;=$J81,AN$7&lt;=$K81),($D81*(1-$P81)/$N81),0))),IF(AND(AN$7&gt;=$J81,AN$7&lt;=$K81),(($D81-$O81)/$N81),0))))),(((IF(Data!$C$2&gt;0,(IF(OR(AN$5=Data!$F$2,AN$5=Data!$G$2,(IF(COUNTIF(Data!$A$2:$A$939,AN$7),AN$7=(VLOOKUP(AN$7,Data!$A$2:$A$852,1,FALSE)),0))),"H",IF(AND(AN$7&gt;=$J81,AN$7&lt;=$L81),($D81*$P81/$M81),0))),IF(AND(AN$7&gt;=$J81,AN$7&lt;=$L81),(($D81*$P81)/$M81),0))))))</f>
        <v>H</v>
      </c>
      <c r="AO82" s="37">
        <f>IF(AO$7&gt;$L81,(((IF(Data!$C$2&gt;0,(IF(OR(AO$5=Data!$F$2,AO$5=Data!$G$2,(IF(COUNTIF(Data!$A$2:$A$939,AO$7),AO$7=(VLOOKUP(AO$7,Data!$A$2:$A$852,1,FALSE)),0))),"H",IF(AND(AO$7&gt;=$J81,AO$7&lt;=$K81),($D81*(1-$P81)/$N81),0))),IF(AND(AO$7&gt;=$J81,AO$7&lt;=$K81),(($D81-$O81)/$N81),0))))),(((IF(Data!$C$2&gt;0,(IF(OR(AO$5=Data!$F$2,AO$5=Data!$G$2,(IF(COUNTIF(Data!$A$2:$A$939,AO$7),AO$7=(VLOOKUP(AO$7,Data!$A$2:$A$852,1,FALSE)),0))),"H",IF(AND(AO$7&gt;=$J81,AO$7&lt;=$L81),($D81*$P81/$M81),0))),IF(AND(AO$7&gt;=$J81,AO$7&lt;=$L81),(($D81*$P81)/$M81),0))))))</f>
        <v>0</v>
      </c>
      <c r="AP82" s="37">
        <f>IF(AP$7&gt;$L81,(((IF(Data!$C$2&gt;0,(IF(OR(AP$5=Data!$F$2,AP$5=Data!$G$2,(IF(COUNTIF(Data!$A$2:$A$939,AP$7),AP$7=(VLOOKUP(AP$7,Data!$A$2:$A$852,1,FALSE)),0))),"H",IF(AND(AP$7&gt;=$J81,AP$7&lt;=$K81),($D81*(1-$P81)/$N81),0))),IF(AND(AP$7&gt;=$J81,AP$7&lt;=$K81),(($D81-$O81)/$N81),0))))),(((IF(Data!$C$2&gt;0,(IF(OR(AP$5=Data!$F$2,AP$5=Data!$G$2,(IF(COUNTIF(Data!$A$2:$A$939,AP$7),AP$7=(VLOOKUP(AP$7,Data!$A$2:$A$852,1,FALSE)),0))),"H",IF(AND(AP$7&gt;=$J81,AP$7&lt;=$L81),($D81*$P81/$M81),0))),IF(AND(AP$7&gt;=$J81,AP$7&lt;=$L81),(($D81*$P81)/$M81),0))))))</f>
        <v>0</v>
      </c>
      <c r="AQ82" s="37">
        <f>IF(AQ$7&gt;$L81,(((IF(Data!$C$2&gt;0,(IF(OR(AQ$5=Data!$F$2,AQ$5=Data!$G$2,(IF(COUNTIF(Data!$A$2:$A$939,AQ$7),AQ$7=(VLOOKUP(AQ$7,Data!$A$2:$A$852,1,FALSE)),0))),"H",IF(AND(AQ$7&gt;=$J81,AQ$7&lt;=$K81),($D81*(1-$P81)/$N81),0))),IF(AND(AQ$7&gt;=$J81,AQ$7&lt;=$K81),(($D81-$O81)/$N81),0))))),(((IF(Data!$C$2&gt;0,(IF(OR(AQ$5=Data!$F$2,AQ$5=Data!$G$2,(IF(COUNTIF(Data!$A$2:$A$939,AQ$7),AQ$7=(VLOOKUP(AQ$7,Data!$A$2:$A$852,1,FALSE)),0))),"H",IF(AND(AQ$7&gt;=$J81,AQ$7&lt;=$L81),($D81*$P81/$M81),0))),IF(AND(AQ$7&gt;=$J81,AQ$7&lt;=$L81),(($D81*$P81)/$M81),0))))))</f>
        <v>0</v>
      </c>
      <c r="AR82" s="37">
        <f>IF(AR$7&gt;$L81,(((IF(Data!$C$2&gt;0,(IF(OR(AR$5=Data!$F$2,AR$5=Data!$G$2,(IF(COUNTIF(Data!$A$2:$A$939,AR$7),AR$7=(VLOOKUP(AR$7,Data!$A$2:$A$852,1,FALSE)),0))),"H",IF(AND(AR$7&gt;=$J81,AR$7&lt;=$K81),($D81*(1-$P81)/$N81),0))),IF(AND(AR$7&gt;=$J81,AR$7&lt;=$K81),(($D81-$O81)/$N81),0))))),(((IF(Data!$C$2&gt;0,(IF(OR(AR$5=Data!$F$2,AR$5=Data!$G$2,(IF(COUNTIF(Data!$A$2:$A$939,AR$7),AR$7=(VLOOKUP(AR$7,Data!$A$2:$A$852,1,FALSE)),0))),"H",IF(AND(AR$7&gt;=$J81,AR$7&lt;=$L81),($D81*$P81/$M81),0))),IF(AND(AR$7&gt;=$J81,AR$7&lt;=$L81),(($D81*$P81)/$M81),0))))))</f>
        <v>0</v>
      </c>
      <c r="AS82" s="37">
        <f>IF(AS$7&gt;$L81,(((IF(Data!$C$2&gt;0,(IF(OR(AS$5=Data!$F$2,AS$5=Data!$G$2,(IF(COUNTIF(Data!$A$2:$A$939,AS$7),AS$7=(VLOOKUP(AS$7,Data!$A$2:$A$852,1,FALSE)),0))),"H",IF(AND(AS$7&gt;=$J81,AS$7&lt;=$K81),($D81*(1-$P81)/$N81),0))),IF(AND(AS$7&gt;=$J81,AS$7&lt;=$K81),(($D81-$O81)/$N81),0))))),(((IF(Data!$C$2&gt;0,(IF(OR(AS$5=Data!$F$2,AS$5=Data!$G$2,(IF(COUNTIF(Data!$A$2:$A$939,AS$7),AS$7=(VLOOKUP(AS$7,Data!$A$2:$A$852,1,FALSE)),0))),"H",IF(AND(AS$7&gt;=$J81,AS$7&lt;=$L81),($D81*$P81/$M81),0))),IF(AND(AS$7&gt;=$J81,AS$7&lt;=$L81),(($D81*$P81)/$M81),0))))))</f>
        <v>0</v>
      </c>
      <c r="AT82" s="37" t="str">
        <f>IF(AT$7&gt;$L81,(((IF(Data!$C$2&gt;0,(IF(OR(AT$5=Data!$F$2,AT$5=Data!$G$2,(IF(COUNTIF(Data!$A$2:$A$939,AT$7),AT$7=(VLOOKUP(AT$7,Data!$A$2:$A$852,1,FALSE)),0))),"H",IF(AND(AT$7&gt;=$J81,AT$7&lt;=$K81),($D81*(1-$P81)/$N81),0))),IF(AND(AT$7&gt;=$J81,AT$7&lt;=$K81),(($D81-$O81)/$N81),0))))),(((IF(Data!$C$2&gt;0,(IF(OR(AT$5=Data!$F$2,AT$5=Data!$G$2,(IF(COUNTIF(Data!$A$2:$A$939,AT$7),AT$7=(VLOOKUP(AT$7,Data!$A$2:$A$852,1,FALSE)),0))),"H",IF(AND(AT$7&gt;=$J81,AT$7&lt;=$L81),($D81*$P81/$M81),0))),IF(AND(AT$7&gt;=$J81,AT$7&lt;=$L81),(($D81*$P81)/$M81),0))))))</f>
        <v>H</v>
      </c>
      <c r="AU82" s="37" t="str">
        <f>IF(AU$7&gt;$L81,(((IF(Data!$C$2&gt;0,(IF(OR(AU$5=Data!$F$2,AU$5=Data!$G$2,(IF(COUNTIF(Data!$A$2:$A$939,AU$7),AU$7=(VLOOKUP(AU$7,Data!$A$2:$A$852,1,FALSE)),0))),"H",IF(AND(AU$7&gt;=$J81,AU$7&lt;=$K81),($D81*(1-$P81)/$N81),0))),IF(AND(AU$7&gt;=$J81,AU$7&lt;=$K81),(($D81-$O81)/$N81),0))))),(((IF(Data!$C$2&gt;0,(IF(OR(AU$5=Data!$F$2,AU$5=Data!$G$2,(IF(COUNTIF(Data!$A$2:$A$939,AU$7),AU$7=(VLOOKUP(AU$7,Data!$A$2:$A$852,1,FALSE)),0))),"H",IF(AND(AU$7&gt;=$J81,AU$7&lt;=$L81),($D81*$P81/$M81),0))),IF(AND(AU$7&gt;=$J81,AU$7&lt;=$L81),(($D81*$P81)/$M81),0))))))</f>
        <v>H</v>
      </c>
      <c r="AV82" s="37">
        <f>IF(AV$7&gt;$L81,(((IF(Data!$C$2&gt;0,(IF(OR(AV$5=Data!$F$2,AV$5=Data!$G$2,(IF(COUNTIF(Data!$A$2:$A$939,AV$7),AV$7=(VLOOKUP(AV$7,Data!$A$2:$A$852,1,FALSE)),0))),"H",IF(AND(AV$7&gt;=$J81,AV$7&lt;=$K81),($D81*(1-$P81)/$N81),0))),IF(AND(AV$7&gt;=$J81,AV$7&lt;=$K81),(($D81-$O81)/$N81),0))))),(((IF(Data!$C$2&gt;0,(IF(OR(AV$5=Data!$F$2,AV$5=Data!$G$2,(IF(COUNTIF(Data!$A$2:$A$939,AV$7),AV$7=(VLOOKUP(AV$7,Data!$A$2:$A$852,1,FALSE)),0))),"H",IF(AND(AV$7&gt;=$J81,AV$7&lt;=$L81),($D81*$P81/$M81),0))),IF(AND(AV$7&gt;=$J81,AV$7&lt;=$L81),(($D81*$P81)/$M81),0))))))</f>
        <v>0</v>
      </c>
      <c r="AW82" s="37">
        <f>IF(AW$7&gt;$L81,(((IF(Data!$C$2&gt;0,(IF(OR(AW$5=Data!$F$2,AW$5=Data!$G$2,(IF(COUNTIF(Data!$A$2:$A$939,AW$7),AW$7=(VLOOKUP(AW$7,Data!$A$2:$A$852,1,FALSE)),0))),"H",IF(AND(AW$7&gt;=$J81,AW$7&lt;=$K81),($D81*(1-$P81)/$N81),0))),IF(AND(AW$7&gt;=$J81,AW$7&lt;=$K81),(($D81-$O81)/$N81),0))))),(((IF(Data!$C$2&gt;0,(IF(OR(AW$5=Data!$F$2,AW$5=Data!$G$2,(IF(COUNTIF(Data!$A$2:$A$939,AW$7),AW$7=(VLOOKUP(AW$7,Data!$A$2:$A$852,1,FALSE)),0))),"H",IF(AND(AW$7&gt;=$J81,AW$7&lt;=$L81),($D81*$P81/$M81),0))),IF(AND(AW$7&gt;=$J81,AW$7&lt;=$L81),(($D81*$P81)/$M81),0))))))</f>
        <v>0</v>
      </c>
      <c r="AX82" s="37">
        <f>IF(AX$7&gt;$L81,(((IF(Data!$C$2&gt;0,(IF(OR(AX$5=Data!$F$2,AX$5=Data!$G$2,(IF(COUNTIF(Data!$A$2:$A$939,AX$7),AX$7=(VLOOKUP(AX$7,Data!$A$2:$A$852,1,FALSE)),0))),"H",IF(AND(AX$7&gt;=$J81,AX$7&lt;=$K81),($D81*(1-$P81)/$N81),0))),IF(AND(AX$7&gt;=$J81,AX$7&lt;=$K81),(($D81-$O81)/$N81),0))))),(((IF(Data!$C$2&gt;0,(IF(OR(AX$5=Data!$F$2,AX$5=Data!$G$2,(IF(COUNTIF(Data!$A$2:$A$939,AX$7),AX$7=(VLOOKUP(AX$7,Data!$A$2:$A$852,1,FALSE)),0))),"H",IF(AND(AX$7&gt;=$J81,AX$7&lt;=$L81),($D81*$P81/$M81),0))),IF(AND(AX$7&gt;=$J81,AX$7&lt;=$L81),(($D81*$P81)/$M81),0))))))</f>
        <v>0</v>
      </c>
      <c r="AY82" s="37">
        <f>IF(AY$7&gt;$L81,(((IF(Data!$C$2&gt;0,(IF(OR(AY$5=Data!$F$2,AY$5=Data!$G$2,(IF(COUNTIF(Data!$A$2:$A$939,AY$7),AY$7=(VLOOKUP(AY$7,Data!$A$2:$A$852,1,FALSE)),0))),"H",IF(AND(AY$7&gt;=$J81,AY$7&lt;=$K81),($D81*(1-$P81)/$N81),0))),IF(AND(AY$7&gt;=$J81,AY$7&lt;=$K81),(($D81-$O81)/$N81),0))))),(((IF(Data!$C$2&gt;0,(IF(OR(AY$5=Data!$F$2,AY$5=Data!$G$2,(IF(COUNTIF(Data!$A$2:$A$939,AY$7),AY$7=(VLOOKUP(AY$7,Data!$A$2:$A$852,1,FALSE)),0))),"H",IF(AND(AY$7&gt;=$J81,AY$7&lt;=$L81),($D81*$P81/$M81),0))),IF(AND(AY$7&gt;=$J81,AY$7&lt;=$L81),(($D81*$P81)/$M81),0))))))</f>
        <v>0</v>
      </c>
      <c r="AZ82" s="37">
        <f>IF(AZ$7&gt;$L81,(((IF(Data!$C$2&gt;0,(IF(OR(AZ$5=Data!$F$2,AZ$5=Data!$G$2,(IF(COUNTIF(Data!$A$2:$A$939,AZ$7),AZ$7=(VLOOKUP(AZ$7,Data!$A$2:$A$852,1,FALSE)),0))),"H",IF(AND(AZ$7&gt;=$J81,AZ$7&lt;=$K81),($D81*(1-$P81)/$N81),0))),IF(AND(AZ$7&gt;=$J81,AZ$7&lt;=$K81),(($D81-$O81)/$N81),0))))),(((IF(Data!$C$2&gt;0,(IF(OR(AZ$5=Data!$F$2,AZ$5=Data!$G$2,(IF(COUNTIF(Data!$A$2:$A$939,AZ$7),AZ$7=(VLOOKUP(AZ$7,Data!$A$2:$A$852,1,FALSE)),0))),"H",IF(AND(AZ$7&gt;=$J81,AZ$7&lt;=$L81),($D81*$P81/$M81),0))),IF(AND(AZ$7&gt;=$J81,AZ$7&lt;=$L81),(($D81*$P81)/$M81),0))))))</f>
        <v>0</v>
      </c>
      <c r="BA82" s="37" t="str">
        <f>IF(BA$7&gt;$L81,(((IF(Data!$C$2&gt;0,(IF(OR(BA$5=Data!$F$2,BA$5=Data!$G$2,(IF(COUNTIF(Data!$A$2:$A$939,BA$7),BA$7=(VLOOKUP(BA$7,Data!$A$2:$A$852,1,FALSE)),0))),"H",IF(AND(BA$7&gt;=$J81,BA$7&lt;=$K81),($D81*(1-$P81)/$N81),0))),IF(AND(BA$7&gt;=$J81,BA$7&lt;=$K81),(($D81-$O81)/$N81),0))))),(((IF(Data!$C$2&gt;0,(IF(OR(BA$5=Data!$F$2,BA$5=Data!$G$2,(IF(COUNTIF(Data!$A$2:$A$939,BA$7),BA$7=(VLOOKUP(BA$7,Data!$A$2:$A$852,1,FALSE)),0))),"H",IF(AND(BA$7&gt;=$J81,BA$7&lt;=$L81),($D81*$P81/$M81),0))),IF(AND(BA$7&gt;=$J81,BA$7&lt;=$L81),(($D81*$P81)/$M81),0))))))</f>
        <v>H</v>
      </c>
      <c r="BB82" s="37" t="str">
        <f>IF(BB$7&gt;$L81,(((IF(Data!$C$2&gt;0,(IF(OR(BB$5=Data!$F$2,BB$5=Data!$G$2,(IF(COUNTIF(Data!$A$2:$A$939,BB$7),BB$7=(VLOOKUP(BB$7,Data!$A$2:$A$852,1,FALSE)),0))),"H",IF(AND(BB$7&gt;=$J81,BB$7&lt;=$K81),($D81*(1-$P81)/$N81),0))),IF(AND(BB$7&gt;=$J81,BB$7&lt;=$K81),(($D81-$O81)/$N81),0))))),(((IF(Data!$C$2&gt;0,(IF(OR(BB$5=Data!$F$2,BB$5=Data!$G$2,(IF(COUNTIF(Data!$A$2:$A$939,BB$7),BB$7=(VLOOKUP(BB$7,Data!$A$2:$A$852,1,FALSE)),0))),"H",IF(AND(BB$7&gt;=$J81,BB$7&lt;=$L81),($D81*$P81/$M81),0))),IF(AND(BB$7&gt;=$J81,BB$7&lt;=$L81),(($D81*$P81)/$M81),0))))))</f>
        <v>H</v>
      </c>
      <c r="BC82" s="37">
        <f>IF(BC$7&gt;$L81,(((IF(Data!$C$2&gt;0,(IF(OR(BC$5=Data!$F$2,BC$5=Data!$G$2,(IF(COUNTIF(Data!$A$2:$A$939,BC$7),BC$7=(VLOOKUP(BC$7,Data!$A$2:$A$852,1,FALSE)),0))),"H",IF(AND(BC$7&gt;=$J81,BC$7&lt;=$K81),($D81*(1-$P81)/$N81),0))),IF(AND(BC$7&gt;=$J81,BC$7&lt;=$K81),(($D81-$O81)/$N81),0))))),(((IF(Data!$C$2&gt;0,(IF(OR(BC$5=Data!$F$2,BC$5=Data!$G$2,(IF(COUNTIF(Data!$A$2:$A$939,BC$7),BC$7=(VLOOKUP(BC$7,Data!$A$2:$A$852,1,FALSE)),0))),"H",IF(AND(BC$7&gt;=$J81,BC$7&lt;=$L81),($D81*$P81/$M81),0))),IF(AND(BC$7&gt;=$J81,BC$7&lt;=$L81),(($D81*$P81)/$M81),0))))))</f>
        <v>0</v>
      </c>
      <c r="BD82" s="37">
        <f>IF(BD$7&gt;$L81,(((IF(Data!$C$2&gt;0,(IF(OR(BD$5=Data!$F$2,BD$5=Data!$G$2,(IF(COUNTIF(Data!$A$2:$A$939,BD$7),BD$7=(VLOOKUP(BD$7,Data!$A$2:$A$852,1,FALSE)),0))),"H",IF(AND(BD$7&gt;=$J81,BD$7&lt;=$K81),($D81*(1-$P81)/$N81),0))),IF(AND(BD$7&gt;=$J81,BD$7&lt;=$K81),(($D81-$O81)/$N81),0))))),(((IF(Data!$C$2&gt;0,(IF(OR(BD$5=Data!$F$2,BD$5=Data!$G$2,(IF(COUNTIF(Data!$A$2:$A$939,BD$7),BD$7=(VLOOKUP(BD$7,Data!$A$2:$A$852,1,FALSE)),0))),"H",IF(AND(BD$7&gt;=$J81,BD$7&lt;=$L81),($D81*$P81/$M81),0))),IF(AND(BD$7&gt;=$J81,BD$7&lt;=$L81),(($D81*$P81)/$M81),0))))))</f>
        <v>0</v>
      </c>
      <c r="BE82" s="37">
        <f>IF(BE$7&gt;$L81,(((IF(Data!$C$2&gt;0,(IF(OR(BE$5=Data!$F$2,BE$5=Data!$G$2,(IF(COUNTIF(Data!$A$2:$A$939,BE$7),BE$7=(VLOOKUP(BE$7,Data!$A$2:$A$852,1,FALSE)),0))),"H",IF(AND(BE$7&gt;=$J81,BE$7&lt;=$K81),($D81*(1-$P81)/$N81),0))),IF(AND(BE$7&gt;=$J81,BE$7&lt;=$K81),(($D81-$O81)/$N81),0))))),(((IF(Data!$C$2&gt;0,(IF(OR(BE$5=Data!$F$2,BE$5=Data!$G$2,(IF(COUNTIF(Data!$A$2:$A$939,BE$7),BE$7=(VLOOKUP(BE$7,Data!$A$2:$A$852,1,FALSE)),0))),"H",IF(AND(BE$7&gt;=$J81,BE$7&lt;=$L81),($D81*$P81/$M81),0))),IF(AND(BE$7&gt;=$J81,BE$7&lt;=$L81),(($D81*$P81)/$M81),0))))))</f>
        <v>0</v>
      </c>
      <c r="BF82" s="37">
        <f>IF(BF$7&gt;$L81,(((IF(Data!$C$2&gt;0,(IF(OR(BF$5=Data!$F$2,BF$5=Data!$G$2,(IF(COUNTIF(Data!$A$2:$A$939,BF$7),BF$7=(VLOOKUP(BF$7,Data!$A$2:$A$852,1,FALSE)),0))),"H",IF(AND(BF$7&gt;=$J81,BF$7&lt;=$K81),($D81*(1-$P81)/$N81),0))),IF(AND(BF$7&gt;=$J81,BF$7&lt;=$K81),(($D81-$O81)/$N81),0))))),(((IF(Data!$C$2&gt;0,(IF(OR(BF$5=Data!$F$2,BF$5=Data!$G$2,(IF(COUNTIF(Data!$A$2:$A$939,BF$7),BF$7=(VLOOKUP(BF$7,Data!$A$2:$A$852,1,FALSE)),0))),"H",IF(AND(BF$7&gt;=$J81,BF$7&lt;=$L81),($D81*$P81/$M81),0))),IF(AND(BF$7&gt;=$J81,BF$7&lt;=$L81),(($D81*$P81)/$M81),0))))))</f>
        <v>0</v>
      </c>
      <c r="BG82" s="37">
        <f>IF(BG$7&gt;$L81,(((IF(Data!$C$2&gt;0,(IF(OR(BG$5=Data!$F$2,BG$5=Data!$G$2,(IF(COUNTIF(Data!$A$2:$A$939,BG$7),BG$7=(VLOOKUP(BG$7,Data!$A$2:$A$852,1,FALSE)),0))),"H",IF(AND(BG$7&gt;=$J81,BG$7&lt;=$K81),($D81*(1-$P81)/$N81),0))),IF(AND(BG$7&gt;=$J81,BG$7&lt;=$K81),(($D81-$O81)/$N81),0))))),(((IF(Data!$C$2&gt;0,(IF(OR(BG$5=Data!$F$2,BG$5=Data!$G$2,(IF(COUNTIF(Data!$A$2:$A$939,BG$7),BG$7=(VLOOKUP(BG$7,Data!$A$2:$A$852,1,FALSE)),0))),"H",IF(AND(BG$7&gt;=$J81,BG$7&lt;=$L81),($D81*$P81/$M81),0))),IF(AND(BG$7&gt;=$J81,BG$7&lt;=$L81),(($D81*$P81)/$M81),0))))))</f>
        <v>0</v>
      </c>
      <c r="BH82" s="37" t="str">
        <f>IF(BH$7&gt;$L81,(((IF(Data!$C$2&gt;0,(IF(OR(BH$5=Data!$F$2,BH$5=Data!$G$2,(IF(COUNTIF(Data!$A$2:$A$939,BH$7),BH$7=(VLOOKUP(BH$7,Data!$A$2:$A$852,1,FALSE)),0))),"H",IF(AND(BH$7&gt;=$J81,BH$7&lt;=$K81),($D81*(1-$P81)/$N81),0))),IF(AND(BH$7&gt;=$J81,BH$7&lt;=$K81),(($D81-$O81)/$N81),0))))),(((IF(Data!$C$2&gt;0,(IF(OR(BH$5=Data!$F$2,BH$5=Data!$G$2,(IF(COUNTIF(Data!$A$2:$A$939,BH$7),BH$7=(VLOOKUP(BH$7,Data!$A$2:$A$852,1,FALSE)),0))),"H",IF(AND(BH$7&gt;=$J81,BH$7&lt;=$L81),($D81*$P81/$M81),0))),IF(AND(BH$7&gt;=$J81,BH$7&lt;=$L81),(($D81*$P81)/$M81),0))))))</f>
        <v>H</v>
      </c>
      <c r="BI82" s="37" t="str">
        <f>IF(BI$7&gt;$L81,(((IF(Data!$C$2&gt;0,(IF(OR(BI$5=Data!$F$2,BI$5=Data!$G$2,(IF(COUNTIF(Data!$A$2:$A$939,BI$7),BI$7=(VLOOKUP(BI$7,Data!$A$2:$A$852,1,FALSE)),0))),"H",IF(AND(BI$7&gt;=$J81,BI$7&lt;=$K81),($D81*(1-$P81)/$N81),0))),IF(AND(BI$7&gt;=$J81,BI$7&lt;=$K81),(($D81-$O81)/$N81),0))))),(((IF(Data!$C$2&gt;0,(IF(OR(BI$5=Data!$F$2,BI$5=Data!$G$2,(IF(COUNTIF(Data!$A$2:$A$939,BI$7),BI$7=(VLOOKUP(BI$7,Data!$A$2:$A$852,1,FALSE)),0))),"H",IF(AND(BI$7&gt;=$J81,BI$7&lt;=$L81),($D81*$P81/$M81),0))),IF(AND(BI$7&gt;=$J81,BI$7&lt;=$L81),(($D81*$P81)/$M81),0))))))</f>
        <v>H</v>
      </c>
      <c r="BJ82" s="37">
        <f>IF(BJ$7&gt;$L81,(((IF(Data!$C$2&gt;0,(IF(OR(BJ$5=Data!$F$2,BJ$5=Data!$G$2,(IF(COUNTIF(Data!$A$2:$A$939,BJ$7),BJ$7=(VLOOKUP(BJ$7,Data!$A$2:$A$852,1,FALSE)),0))),"H",IF(AND(BJ$7&gt;=$J81,BJ$7&lt;=$K81),($D81*(1-$P81)/$N81),0))),IF(AND(BJ$7&gt;=$J81,BJ$7&lt;=$K81),(($D81-$O81)/$N81),0))))),(((IF(Data!$C$2&gt;0,(IF(OR(BJ$5=Data!$F$2,BJ$5=Data!$G$2,(IF(COUNTIF(Data!$A$2:$A$939,BJ$7),BJ$7=(VLOOKUP(BJ$7,Data!$A$2:$A$852,1,FALSE)),0))),"H",IF(AND(BJ$7&gt;=$J81,BJ$7&lt;=$L81),($D81*$P81/$M81),0))),IF(AND(BJ$7&gt;=$J81,BJ$7&lt;=$L81),(($D81*$P81)/$M81),0))))))</f>
        <v>0</v>
      </c>
      <c r="BK82" s="37">
        <f>IF(BK$7&gt;$L81,(((IF(Data!$C$2&gt;0,(IF(OR(BK$5=Data!$F$2,BK$5=Data!$G$2,(IF(COUNTIF(Data!$A$2:$A$939,BK$7),BK$7=(VLOOKUP(BK$7,Data!$A$2:$A$852,1,FALSE)),0))),"H",IF(AND(BK$7&gt;=$J81,BK$7&lt;=$K81),($D81*(1-$P81)/$N81),0))),IF(AND(BK$7&gt;=$J81,BK$7&lt;=$K81),(($D81-$O81)/$N81),0))))),(((IF(Data!$C$2&gt;0,(IF(OR(BK$5=Data!$F$2,BK$5=Data!$G$2,(IF(COUNTIF(Data!$A$2:$A$939,BK$7),BK$7=(VLOOKUP(BK$7,Data!$A$2:$A$852,1,FALSE)),0))),"H",IF(AND(BK$7&gt;=$J81,BK$7&lt;=$L81),($D81*$P81/$M81),0))),IF(AND(BK$7&gt;=$J81,BK$7&lt;=$L81),(($D81*$P81)/$M81),0))))))</f>
        <v>0</v>
      </c>
      <c r="BL82" s="37">
        <f>IF(BL$7&gt;$L81,(((IF(Data!$C$2&gt;0,(IF(OR(BL$5=Data!$F$2,BL$5=Data!$G$2,(IF(COUNTIF(Data!$A$2:$A$939,BL$7),BL$7=(VLOOKUP(BL$7,Data!$A$2:$A$852,1,FALSE)),0))),"H",IF(AND(BL$7&gt;=$J81,BL$7&lt;=$K81),($D81*(1-$P81)/$N81),0))),IF(AND(BL$7&gt;=$J81,BL$7&lt;=$K81),(($D81-$O81)/$N81),0))))),(((IF(Data!$C$2&gt;0,(IF(OR(BL$5=Data!$F$2,BL$5=Data!$G$2,(IF(COUNTIF(Data!$A$2:$A$939,BL$7),BL$7=(VLOOKUP(BL$7,Data!$A$2:$A$852,1,FALSE)),0))),"H",IF(AND(BL$7&gt;=$J81,BL$7&lt;=$L81),($D81*$P81/$M81),0))),IF(AND(BL$7&gt;=$J81,BL$7&lt;=$L81),(($D81*$P81)/$M81),0))))))</f>
        <v>0</v>
      </c>
      <c r="BM82" s="37">
        <f>IF(BM$7&gt;$L81,(((IF(Data!$C$2&gt;0,(IF(OR(BM$5=Data!$F$2,BM$5=Data!$G$2,(IF(COUNTIF(Data!$A$2:$A$939,BM$7),BM$7=(VLOOKUP(BM$7,Data!$A$2:$A$852,1,FALSE)),0))),"H",IF(AND(BM$7&gt;=$J81,BM$7&lt;=$K81),($D81*(1-$P81)/$N81),0))),IF(AND(BM$7&gt;=$J81,BM$7&lt;=$K81),(($D81-$O81)/$N81),0))))),(((IF(Data!$C$2&gt;0,(IF(OR(BM$5=Data!$F$2,BM$5=Data!$G$2,(IF(COUNTIF(Data!$A$2:$A$939,BM$7),BM$7=(VLOOKUP(BM$7,Data!$A$2:$A$852,1,FALSE)),0))),"H",IF(AND(BM$7&gt;=$J81,BM$7&lt;=$L81),($D81*$P81/$M81),0))),IF(AND(BM$7&gt;=$J81,BM$7&lt;=$L81),(($D81*$P81)/$M81),0))))))</f>
        <v>0</v>
      </c>
      <c r="BN82" s="37">
        <f>IF(BN$7&gt;$L81,(((IF(Data!$C$2&gt;0,(IF(OR(BN$5=Data!$F$2,BN$5=Data!$G$2,(IF(COUNTIF(Data!$A$2:$A$939,BN$7),BN$7=(VLOOKUP(BN$7,Data!$A$2:$A$852,1,FALSE)),0))),"H",IF(AND(BN$7&gt;=$J81,BN$7&lt;=$K81),($D81*(1-$P81)/$N81),0))),IF(AND(BN$7&gt;=$J81,BN$7&lt;=$K81),(($D81-$O81)/$N81),0))))),(((IF(Data!$C$2&gt;0,(IF(OR(BN$5=Data!$F$2,BN$5=Data!$G$2,(IF(COUNTIF(Data!$A$2:$A$939,BN$7),BN$7=(VLOOKUP(BN$7,Data!$A$2:$A$852,1,FALSE)),0))),"H",IF(AND(BN$7&gt;=$J81,BN$7&lt;=$L81),($D81*$P81/$M81),0))),IF(AND(BN$7&gt;=$J81,BN$7&lt;=$L81),(($D81*$P81)/$M81),0))))))</f>
        <v>0</v>
      </c>
      <c r="BO82" s="37" t="str">
        <f>IF(BO$7&gt;$L81,(((IF(Data!$C$2&gt;0,(IF(OR(BO$5=Data!$F$2,BO$5=Data!$G$2,(IF(COUNTIF(Data!$A$2:$A$939,BO$7),BO$7=(VLOOKUP(BO$7,Data!$A$2:$A$852,1,FALSE)),0))),"H",IF(AND(BO$7&gt;=$J81,BO$7&lt;=$K81),($D81*(1-$P81)/$N81),0))),IF(AND(BO$7&gt;=$J81,BO$7&lt;=$K81),(($D81-$O81)/$N81),0))))),(((IF(Data!$C$2&gt;0,(IF(OR(BO$5=Data!$F$2,BO$5=Data!$G$2,(IF(COUNTIF(Data!$A$2:$A$939,BO$7),BO$7=(VLOOKUP(BO$7,Data!$A$2:$A$852,1,FALSE)),0))),"H",IF(AND(BO$7&gt;=$J81,BO$7&lt;=$L81),($D81*$P81/$M81),0))),IF(AND(BO$7&gt;=$J81,BO$7&lt;=$L81),(($D81*$P81)/$M81),0))))))</f>
        <v>H</v>
      </c>
      <c r="BP82" s="37" t="str">
        <f>IF(BP$7&gt;$L81,(((IF(Data!$C$2&gt;0,(IF(OR(BP$5=Data!$F$2,BP$5=Data!$G$2,(IF(COUNTIF(Data!$A$2:$A$939,BP$7),BP$7=(VLOOKUP(BP$7,Data!$A$2:$A$852,1,FALSE)),0))),"H",IF(AND(BP$7&gt;=$J81,BP$7&lt;=$K81),($D81*(1-$P81)/$N81),0))),IF(AND(BP$7&gt;=$J81,BP$7&lt;=$K81),(($D81-$O81)/$N81),0))))),(((IF(Data!$C$2&gt;0,(IF(OR(BP$5=Data!$F$2,BP$5=Data!$G$2,(IF(COUNTIF(Data!$A$2:$A$939,BP$7),BP$7=(VLOOKUP(BP$7,Data!$A$2:$A$852,1,FALSE)),0))),"H",IF(AND(BP$7&gt;=$J81,BP$7&lt;=$L81),($D81*$P81/$M81),0))),IF(AND(BP$7&gt;=$J81,BP$7&lt;=$L81),(($D81*$P81)/$M81),0))))))</f>
        <v>H</v>
      </c>
      <c r="BQ82" s="37">
        <f>IF(BQ$7&gt;$L81,(((IF(Data!$C$2&gt;0,(IF(OR(BQ$5=Data!$F$2,BQ$5=Data!$G$2,(IF(COUNTIF(Data!$A$2:$A$939,BQ$7),BQ$7=(VLOOKUP(BQ$7,Data!$A$2:$A$852,1,FALSE)),0))),"H",IF(AND(BQ$7&gt;=$J81,BQ$7&lt;=$K81),($D81*(1-$P81)/$N81),0))),IF(AND(BQ$7&gt;=$J81,BQ$7&lt;=$K81),(($D81-$O81)/$N81),0))))),(((IF(Data!$C$2&gt;0,(IF(OR(BQ$5=Data!$F$2,BQ$5=Data!$G$2,(IF(COUNTIF(Data!$A$2:$A$939,BQ$7),BQ$7=(VLOOKUP(BQ$7,Data!$A$2:$A$852,1,FALSE)),0))),"H",IF(AND(BQ$7&gt;=$J81,BQ$7&lt;=$L81),($D81*$P81/$M81),0))),IF(AND(BQ$7&gt;=$J81,BQ$7&lt;=$L81),(($D81*$P81)/$M81),0))))))</f>
        <v>0</v>
      </c>
      <c r="BR82" s="37">
        <f>IF(BR$7&gt;$L81,(((IF(Data!$C$2&gt;0,(IF(OR(BR$5=Data!$F$2,BR$5=Data!$G$2,(IF(COUNTIF(Data!$A$2:$A$939,BR$7),BR$7=(VLOOKUP(BR$7,Data!$A$2:$A$852,1,FALSE)),0))),"H",IF(AND(BR$7&gt;=$J81,BR$7&lt;=$K81),($D81*(1-$P81)/$N81),0))),IF(AND(BR$7&gt;=$J81,BR$7&lt;=$K81),(($D81-$O81)/$N81),0))))),(((IF(Data!$C$2&gt;0,(IF(OR(BR$5=Data!$F$2,BR$5=Data!$G$2,(IF(COUNTIF(Data!$A$2:$A$939,BR$7),BR$7=(VLOOKUP(BR$7,Data!$A$2:$A$852,1,FALSE)),0))),"H",IF(AND(BR$7&gt;=$J81,BR$7&lt;=$L81),($D81*$P81/$M81),0))),IF(AND(BR$7&gt;=$J81,BR$7&lt;=$L81),(($D81*$P81)/$M81),0))))))</f>
        <v>0</v>
      </c>
      <c r="BS82" s="37">
        <f>IF(BS$7&gt;$L81,(((IF(Data!$C$2&gt;0,(IF(OR(BS$5=Data!$F$2,BS$5=Data!$G$2,(IF(COUNTIF(Data!$A$2:$A$939,BS$7),BS$7=(VLOOKUP(BS$7,Data!$A$2:$A$852,1,FALSE)),0))),"H",IF(AND(BS$7&gt;=$J81,BS$7&lt;=$K81),($D81*(1-$P81)/$N81),0))),IF(AND(BS$7&gt;=$J81,BS$7&lt;=$K81),(($D81-$O81)/$N81),0))))),(((IF(Data!$C$2&gt;0,(IF(OR(BS$5=Data!$F$2,BS$5=Data!$G$2,(IF(COUNTIF(Data!$A$2:$A$939,BS$7),BS$7=(VLOOKUP(BS$7,Data!$A$2:$A$852,1,FALSE)),0))),"H",IF(AND(BS$7&gt;=$J81,BS$7&lt;=$L81),($D81*$P81/$M81),0))),IF(AND(BS$7&gt;=$J81,BS$7&lt;=$L81),(($D81*$P81)/$M81),0))))))</f>
        <v>0</v>
      </c>
      <c r="BT82" s="37">
        <f>IF(BT$7&gt;$L81,(((IF(Data!$C$2&gt;0,(IF(OR(BT$5=Data!$F$2,BT$5=Data!$G$2,(IF(COUNTIF(Data!$A$2:$A$939,BT$7),BT$7=(VLOOKUP(BT$7,Data!$A$2:$A$852,1,FALSE)),0))),"H",IF(AND(BT$7&gt;=$J81,BT$7&lt;=$K81),($D81*(1-$P81)/$N81),0))),IF(AND(BT$7&gt;=$J81,BT$7&lt;=$K81),(($D81-$O81)/$N81),0))))),(((IF(Data!$C$2&gt;0,(IF(OR(BT$5=Data!$F$2,BT$5=Data!$G$2,(IF(COUNTIF(Data!$A$2:$A$939,BT$7),BT$7=(VLOOKUP(BT$7,Data!$A$2:$A$852,1,FALSE)),0))),"H",IF(AND(BT$7&gt;=$J81,BT$7&lt;=$L81),($D81*$P81/$M81),0))),IF(AND(BT$7&gt;=$J81,BT$7&lt;=$L81),(($D81*$P81)/$M81),0))))))</f>
        <v>0</v>
      </c>
      <c r="BU82" s="37">
        <f>IF(BU$7&gt;$L81,(((IF(Data!$C$2&gt;0,(IF(OR(BU$5=Data!$F$2,BU$5=Data!$G$2,(IF(COUNTIF(Data!$A$2:$A$939,BU$7),BU$7=(VLOOKUP(BU$7,Data!$A$2:$A$852,1,FALSE)),0))),"H",IF(AND(BU$7&gt;=$J81,BU$7&lt;=$K81),($D81*(1-$P81)/$N81),0))),IF(AND(BU$7&gt;=$J81,BU$7&lt;=$K81),(($D81-$O81)/$N81),0))))),(((IF(Data!$C$2&gt;0,(IF(OR(BU$5=Data!$F$2,BU$5=Data!$G$2,(IF(COUNTIF(Data!$A$2:$A$939,BU$7),BU$7=(VLOOKUP(BU$7,Data!$A$2:$A$852,1,FALSE)),0))),"H",IF(AND(BU$7&gt;=$J81,BU$7&lt;=$L81),($D81*$P81/$M81),0))),IF(AND(BU$7&gt;=$J81,BU$7&lt;=$L81),(($D81*$P81)/$M81),0))))))</f>
        <v>0</v>
      </c>
      <c r="BV82" s="37" t="str">
        <f>IF(BV$7&gt;$L81,(((IF(Data!$C$2&gt;0,(IF(OR(BV$5=Data!$F$2,BV$5=Data!$G$2,(IF(COUNTIF(Data!$A$2:$A$939,BV$7),BV$7=(VLOOKUP(BV$7,Data!$A$2:$A$852,1,FALSE)),0))),"H",IF(AND(BV$7&gt;=$J81,BV$7&lt;=$K81),($D81*(1-$P81)/$N81),0))),IF(AND(BV$7&gt;=$J81,BV$7&lt;=$K81),(($D81-$O81)/$N81),0))))),(((IF(Data!$C$2&gt;0,(IF(OR(BV$5=Data!$F$2,BV$5=Data!$G$2,(IF(COUNTIF(Data!$A$2:$A$939,BV$7),BV$7=(VLOOKUP(BV$7,Data!$A$2:$A$852,1,FALSE)),0))),"H",IF(AND(BV$7&gt;=$J81,BV$7&lt;=$L81),($D81*$P81/$M81),0))),IF(AND(BV$7&gt;=$J81,BV$7&lt;=$L81),(($D81*$P81)/$M81),0))))))</f>
        <v>H</v>
      </c>
      <c r="BW82" s="37" t="str">
        <f>IF(BW$7&gt;$L81,(((IF(Data!$C$2&gt;0,(IF(OR(BW$5=Data!$F$2,BW$5=Data!$G$2,(IF(COUNTIF(Data!$A$2:$A$939,BW$7),BW$7=(VLOOKUP(BW$7,Data!$A$2:$A$852,1,FALSE)),0))),"H",IF(AND(BW$7&gt;=$J81,BW$7&lt;=$K81),($D81*(1-$P81)/$N81),0))),IF(AND(BW$7&gt;=$J81,BW$7&lt;=$K81),(($D81-$O81)/$N81),0))))),(((IF(Data!$C$2&gt;0,(IF(OR(BW$5=Data!$F$2,BW$5=Data!$G$2,(IF(COUNTIF(Data!$A$2:$A$939,BW$7),BW$7=(VLOOKUP(BW$7,Data!$A$2:$A$852,1,FALSE)),0))),"H",IF(AND(BW$7&gt;=$J81,BW$7&lt;=$L81),($D81*$P81/$M81),0))),IF(AND(BW$7&gt;=$J81,BW$7&lt;=$L81),(($D81*$P81)/$M81),0))))))</f>
        <v>H</v>
      </c>
      <c r="BX82" s="37">
        <f>IF(BX$7&gt;$L81,(((IF(Data!$C$2&gt;0,(IF(OR(BX$5=Data!$F$2,BX$5=Data!$G$2,(IF(COUNTIF(Data!$A$2:$A$939,BX$7),BX$7=(VLOOKUP(BX$7,Data!$A$2:$A$852,1,FALSE)),0))),"H",IF(AND(BX$7&gt;=$J81,BX$7&lt;=$K81),($D81*(1-$P81)/$N81),0))),IF(AND(BX$7&gt;=$J81,BX$7&lt;=$K81),(($D81-$O81)/$N81),0))))),(((IF(Data!$C$2&gt;0,(IF(OR(BX$5=Data!$F$2,BX$5=Data!$G$2,(IF(COUNTIF(Data!$A$2:$A$939,BX$7),BX$7=(VLOOKUP(BX$7,Data!$A$2:$A$852,1,FALSE)),0))),"H",IF(AND(BX$7&gt;=$J81,BX$7&lt;=$L81),($D81*$P81/$M81),0))),IF(AND(BX$7&gt;=$J81,BX$7&lt;=$L81),(($D81*$P81)/$M81),0))))))</f>
        <v>0</v>
      </c>
      <c r="BY82" s="37">
        <f>IF(BY$7&gt;$L81,(((IF(Data!$C$2&gt;0,(IF(OR(BY$5=Data!$F$2,BY$5=Data!$G$2,(IF(COUNTIF(Data!$A$2:$A$939,BY$7),BY$7=(VLOOKUP(BY$7,Data!$A$2:$A$852,1,FALSE)),0))),"H",IF(AND(BY$7&gt;=$J81,BY$7&lt;=$K81),($D81*(1-$P81)/$N81),0))),IF(AND(BY$7&gt;=$J81,BY$7&lt;=$K81),(($D81-$O81)/$N81),0))))),(((IF(Data!$C$2&gt;0,(IF(OR(BY$5=Data!$F$2,BY$5=Data!$G$2,(IF(COUNTIF(Data!$A$2:$A$939,BY$7),BY$7=(VLOOKUP(BY$7,Data!$A$2:$A$852,1,FALSE)),0))),"H",IF(AND(BY$7&gt;=$J81,BY$7&lt;=$L81),($D81*$P81/$M81),0))),IF(AND(BY$7&gt;=$J81,BY$7&lt;=$L81),(($D81*$P81)/$M81),0))))))</f>
        <v>0</v>
      </c>
      <c r="BZ82" s="37">
        <f>IF(BZ$7&gt;$L81,(((IF(Data!$C$2&gt;0,(IF(OR(BZ$5=Data!$F$2,BZ$5=Data!$G$2,(IF(COUNTIF(Data!$A$2:$A$939,BZ$7),BZ$7=(VLOOKUP(BZ$7,Data!$A$2:$A$852,1,FALSE)),0))),"H",IF(AND(BZ$7&gt;=$J81,BZ$7&lt;=$K81),($D81*(1-$P81)/$N81),0))),IF(AND(BZ$7&gt;=$J81,BZ$7&lt;=$K81),(($D81-$O81)/$N81),0))))),(((IF(Data!$C$2&gt;0,(IF(OR(BZ$5=Data!$F$2,BZ$5=Data!$G$2,(IF(COUNTIF(Data!$A$2:$A$939,BZ$7),BZ$7=(VLOOKUP(BZ$7,Data!$A$2:$A$852,1,FALSE)),0))),"H",IF(AND(BZ$7&gt;=$J81,BZ$7&lt;=$L81),($D81*$P81/$M81),0))),IF(AND(BZ$7&gt;=$J81,BZ$7&lt;=$L81),(($D81*$P81)/$M81),0))))))</f>
        <v>0</v>
      </c>
      <c r="CA82" s="37">
        <f>IF(CA$7&gt;$L81,(((IF(Data!$C$2&gt;0,(IF(OR(CA$5=Data!$F$2,CA$5=Data!$G$2,(IF(COUNTIF(Data!$A$2:$A$939,CA$7),CA$7=(VLOOKUP(CA$7,Data!$A$2:$A$852,1,FALSE)),0))),"H",IF(AND(CA$7&gt;=$J81,CA$7&lt;=$K81),($D81*(1-$P81)/$N81),0))),IF(AND(CA$7&gt;=$J81,CA$7&lt;=$K81),(($D81-$O81)/$N81),0))))),(((IF(Data!$C$2&gt;0,(IF(OR(CA$5=Data!$F$2,CA$5=Data!$G$2,(IF(COUNTIF(Data!$A$2:$A$939,CA$7),CA$7=(VLOOKUP(CA$7,Data!$A$2:$A$852,1,FALSE)),0))),"H",IF(AND(CA$7&gt;=$J81,CA$7&lt;=$L81),($D81*$P81/$M81),0))),IF(AND(CA$7&gt;=$J81,CA$7&lt;=$L81),(($D81*$P81)/$M81),0))))))</f>
        <v>0</v>
      </c>
      <c r="CB82" s="37">
        <f>IF(CB$7&gt;$L81,(((IF(Data!$C$2&gt;0,(IF(OR(CB$5=Data!$F$2,CB$5=Data!$G$2,(IF(COUNTIF(Data!$A$2:$A$939,CB$7),CB$7=(VLOOKUP(CB$7,Data!$A$2:$A$852,1,FALSE)),0))),"H",IF(AND(CB$7&gt;=$J81,CB$7&lt;=$K81),($D81*(1-$P81)/$N81),0))),IF(AND(CB$7&gt;=$J81,CB$7&lt;=$K81),(($D81-$O81)/$N81),0))))),(((IF(Data!$C$2&gt;0,(IF(OR(CB$5=Data!$F$2,CB$5=Data!$G$2,(IF(COUNTIF(Data!$A$2:$A$939,CB$7),CB$7=(VLOOKUP(CB$7,Data!$A$2:$A$852,1,FALSE)),0))),"H",IF(AND(CB$7&gt;=$J81,CB$7&lt;=$L81),($D81*$P81/$M81),0))),IF(AND(CB$7&gt;=$J81,CB$7&lt;=$L81),(($D81*$P81)/$M81),0))))))</f>
        <v>0</v>
      </c>
      <c r="CC82" s="37" t="str">
        <f>IF(CC$7&gt;$L81,(((IF(Data!$C$2&gt;0,(IF(OR(CC$5=Data!$F$2,CC$5=Data!$G$2,(IF(COUNTIF(Data!$A$2:$A$939,CC$7),CC$7=(VLOOKUP(CC$7,Data!$A$2:$A$852,1,FALSE)),0))),"H",IF(AND(CC$7&gt;=$J81,CC$7&lt;=$K81),($D81*(1-$P81)/$N81),0))),IF(AND(CC$7&gt;=$J81,CC$7&lt;=$K81),(($D81-$O81)/$N81),0))))),(((IF(Data!$C$2&gt;0,(IF(OR(CC$5=Data!$F$2,CC$5=Data!$G$2,(IF(COUNTIF(Data!$A$2:$A$939,CC$7),CC$7=(VLOOKUP(CC$7,Data!$A$2:$A$852,1,FALSE)),0))),"H",IF(AND(CC$7&gt;=$J81,CC$7&lt;=$L81),($D81*$P81/$M81),0))),IF(AND(CC$7&gt;=$J81,CC$7&lt;=$L81),(($D81*$P81)/$M81),0))))))</f>
        <v>H</v>
      </c>
      <c r="CD82" s="37" t="str">
        <f>IF(CD$7&gt;$L81,(((IF(Data!$C$2&gt;0,(IF(OR(CD$5=Data!$F$2,CD$5=Data!$G$2,(IF(COUNTIF(Data!$A$2:$A$939,CD$7),CD$7=(VLOOKUP(CD$7,Data!$A$2:$A$852,1,FALSE)),0))),"H",IF(AND(CD$7&gt;=$J81,CD$7&lt;=$K81),($D81*(1-$P81)/$N81),0))),IF(AND(CD$7&gt;=$J81,CD$7&lt;=$K81),(($D81-$O81)/$N81),0))))),(((IF(Data!$C$2&gt;0,(IF(OR(CD$5=Data!$F$2,CD$5=Data!$G$2,(IF(COUNTIF(Data!$A$2:$A$939,CD$7),CD$7=(VLOOKUP(CD$7,Data!$A$2:$A$852,1,FALSE)),0))),"H",IF(AND(CD$7&gt;=$J81,CD$7&lt;=$L81),($D81*$P81/$M81),0))),IF(AND(CD$7&gt;=$J81,CD$7&lt;=$L81),(($D81*$P81)/$M81),0))))))</f>
        <v>H</v>
      </c>
      <c r="CE82" s="37">
        <f>IF(CE$7&gt;$L81,(((IF(Data!$C$2&gt;0,(IF(OR(CE$5=Data!$F$2,CE$5=Data!$G$2,(IF(COUNTIF(Data!$A$2:$A$939,CE$7),CE$7=(VLOOKUP(CE$7,Data!$A$2:$A$852,1,FALSE)),0))),"H",IF(AND(CE$7&gt;=$J81,CE$7&lt;=$K81),($D81*(1-$P81)/$N81),0))),IF(AND(CE$7&gt;=$J81,CE$7&lt;=$K81),(($D81-$O81)/$N81),0))))),(((IF(Data!$C$2&gt;0,(IF(OR(CE$5=Data!$F$2,CE$5=Data!$G$2,(IF(COUNTIF(Data!$A$2:$A$939,CE$7),CE$7=(VLOOKUP(CE$7,Data!$A$2:$A$852,1,FALSE)),0))),"H",IF(AND(CE$7&gt;=$J81,CE$7&lt;=$L81),($D81*$P81/$M81),0))),IF(AND(CE$7&gt;=$J81,CE$7&lt;=$L81),(($D81*$P81)/$M81),0))))))</f>
        <v>0</v>
      </c>
      <c r="CF82" s="37">
        <f>IF(CF$7&gt;$L81,(((IF(Data!$C$2&gt;0,(IF(OR(CF$5=Data!$F$2,CF$5=Data!$G$2,(IF(COUNTIF(Data!$A$2:$A$939,CF$7),CF$7=(VLOOKUP(CF$7,Data!$A$2:$A$852,1,FALSE)),0))),"H",IF(AND(CF$7&gt;=$J81,CF$7&lt;=$K81),($D81*(1-$P81)/$N81),0))),IF(AND(CF$7&gt;=$J81,CF$7&lt;=$K81),(($D81-$O81)/$N81),0))))),(((IF(Data!$C$2&gt;0,(IF(OR(CF$5=Data!$F$2,CF$5=Data!$G$2,(IF(COUNTIF(Data!$A$2:$A$939,CF$7),CF$7=(VLOOKUP(CF$7,Data!$A$2:$A$852,1,FALSE)),0))),"H",IF(AND(CF$7&gt;=$J81,CF$7&lt;=$L81),($D81*$P81/$M81),0))),IF(AND(CF$7&gt;=$J81,CF$7&lt;=$L81),(($D81*$P81)/$M81),0))))))</f>
        <v>0</v>
      </c>
      <c r="CG82" s="37">
        <f>IF(CG$7&gt;$L81,(((IF(Data!$C$2&gt;0,(IF(OR(CG$5=Data!$F$2,CG$5=Data!$G$2,(IF(COUNTIF(Data!$A$2:$A$939,CG$7),CG$7=(VLOOKUP(CG$7,Data!$A$2:$A$852,1,FALSE)),0))),"H",IF(AND(CG$7&gt;=$J81,CG$7&lt;=$K81),($D81*(1-$P81)/$N81),0))),IF(AND(CG$7&gt;=$J81,CG$7&lt;=$K81),(($D81-$O81)/$N81),0))))),(((IF(Data!$C$2&gt;0,(IF(OR(CG$5=Data!$F$2,CG$5=Data!$G$2,(IF(COUNTIF(Data!$A$2:$A$939,CG$7),CG$7=(VLOOKUP(CG$7,Data!$A$2:$A$852,1,FALSE)),0))),"H",IF(AND(CG$7&gt;=$J81,CG$7&lt;=$L81),($D81*$P81/$M81),0))),IF(AND(CG$7&gt;=$J81,CG$7&lt;=$L81),(($D81*$P81)/$M81),0))))))</f>
        <v>0</v>
      </c>
      <c r="CH82" s="37">
        <f>IF(CH$7&gt;$L81,(((IF(Data!$C$2&gt;0,(IF(OR(CH$5=Data!$F$2,CH$5=Data!$G$2,(IF(COUNTIF(Data!$A$2:$A$939,CH$7),CH$7=(VLOOKUP(CH$7,Data!$A$2:$A$852,1,FALSE)),0))),"H",IF(AND(CH$7&gt;=$J81,CH$7&lt;=$K81),($D81*(1-$P81)/$N81),0))),IF(AND(CH$7&gt;=$J81,CH$7&lt;=$K81),(($D81-$O81)/$N81),0))))),(((IF(Data!$C$2&gt;0,(IF(OR(CH$5=Data!$F$2,CH$5=Data!$G$2,(IF(COUNTIF(Data!$A$2:$A$939,CH$7),CH$7=(VLOOKUP(CH$7,Data!$A$2:$A$852,1,FALSE)),0))),"H",IF(AND(CH$7&gt;=$J81,CH$7&lt;=$L81),($D81*$P81/$M81),0))),IF(AND(CH$7&gt;=$J81,CH$7&lt;=$L81),(($D81*$P81)/$M81),0))))))</f>
        <v>0</v>
      </c>
      <c r="CI82" s="37">
        <f>IF(CI$7&gt;$L81,(((IF(Data!$C$2&gt;0,(IF(OR(CI$5=Data!$F$2,CI$5=Data!$G$2,(IF(COUNTIF(Data!$A$2:$A$939,CI$7),CI$7=(VLOOKUP(CI$7,Data!$A$2:$A$852,1,FALSE)),0))),"H",IF(AND(CI$7&gt;=$J81,CI$7&lt;=$K81),($D81*(1-$P81)/$N81),0))),IF(AND(CI$7&gt;=$J81,CI$7&lt;=$K81),(($D81-$O81)/$N81),0))))),(((IF(Data!$C$2&gt;0,(IF(OR(CI$5=Data!$F$2,CI$5=Data!$G$2,(IF(COUNTIF(Data!$A$2:$A$939,CI$7),CI$7=(VLOOKUP(CI$7,Data!$A$2:$A$852,1,FALSE)),0))),"H",IF(AND(CI$7&gt;=$J81,CI$7&lt;=$L81),($D81*$P81/$M81),0))),IF(AND(CI$7&gt;=$J81,CI$7&lt;=$L81),(($D81*$P81)/$M81),0))))))</f>
        <v>0</v>
      </c>
      <c r="CJ82" s="37" t="str">
        <f>IF(CJ$7&gt;$L81,(((IF(Data!$C$2&gt;0,(IF(OR(CJ$5=Data!$F$2,CJ$5=Data!$G$2,(IF(COUNTIF(Data!$A$2:$A$939,CJ$7),CJ$7=(VLOOKUP(CJ$7,Data!$A$2:$A$852,1,FALSE)),0))),"H",IF(AND(CJ$7&gt;=$J81,CJ$7&lt;=$K81),($D81*(1-$P81)/$N81),0))),IF(AND(CJ$7&gt;=$J81,CJ$7&lt;=$K81),(($D81-$O81)/$N81),0))))),(((IF(Data!$C$2&gt;0,(IF(OR(CJ$5=Data!$F$2,CJ$5=Data!$G$2,(IF(COUNTIF(Data!$A$2:$A$939,CJ$7),CJ$7=(VLOOKUP(CJ$7,Data!$A$2:$A$852,1,FALSE)),0))),"H",IF(AND(CJ$7&gt;=$J81,CJ$7&lt;=$L81),($D81*$P81/$M81),0))),IF(AND(CJ$7&gt;=$J81,CJ$7&lt;=$L81),(($D81*$P81)/$M81),0))))))</f>
        <v>H</v>
      </c>
      <c r="CK82" s="37" t="str">
        <f>IF(CK$7&gt;$L81,(((IF(Data!$C$2&gt;0,(IF(OR(CK$5=Data!$F$2,CK$5=Data!$G$2,(IF(COUNTIF(Data!$A$2:$A$939,CK$7),CK$7=(VLOOKUP(CK$7,Data!$A$2:$A$852,1,FALSE)),0))),"H",IF(AND(CK$7&gt;=$J81,CK$7&lt;=$K81),($D81*(1-$P81)/$N81),0))),IF(AND(CK$7&gt;=$J81,CK$7&lt;=$K81),(($D81-$O81)/$N81),0))))),(((IF(Data!$C$2&gt;0,(IF(OR(CK$5=Data!$F$2,CK$5=Data!$G$2,(IF(COUNTIF(Data!$A$2:$A$939,CK$7),CK$7=(VLOOKUP(CK$7,Data!$A$2:$A$852,1,FALSE)),0))),"H",IF(AND(CK$7&gt;=$J81,CK$7&lt;=$L81),($D81*$P81/$M81),0))),IF(AND(CK$7&gt;=$J81,CK$7&lt;=$L81),(($D81*$P81)/$M81),0))))))</f>
        <v>H</v>
      </c>
      <c r="CL82" s="37">
        <f>IF(CL$7&gt;$L81,(((IF(Data!$C$2&gt;0,(IF(OR(CL$5=Data!$F$2,CL$5=Data!$G$2,(IF(COUNTIF(Data!$A$2:$A$939,CL$7),CL$7=(VLOOKUP(CL$7,Data!$A$2:$A$852,1,FALSE)),0))),"H",IF(AND(CL$7&gt;=$J81,CL$7&lt;=$K81),($D81*(1-$P81)/$N81),0))),IF(AND(CL$7&gt;=$J81,CL$7&lt;=$K81),(($D81-$O81)/$N81),0))))),(((IF(Data!$C$2&gt;0,(IF(OR(CL$5=Data!$F$2,CL$5=Data!$G$2,(IF(COUNTIF(Data!$A$2:$A$939,CL$7),CL$7=(VLOOKUP(CL$7,Data!$A$2:$A$852,1,FALSE)),0))),"H",IF(AND(CL$7&gt;=$J81,CL$7&lt;=$L81),($D81*$P81/$M81),0))),IF(AND(CL$7&gt;=$J81,CL$7&lt;=$L81),(($D81*$P81)/$M81),0))))))</f>
        <v>0</v>
      </c>
      <c r="CM82" s="37">
        <f>IF(CM$7&gt;$L81,(((IF(Data!$C$2&gt;0,(IF(OR(CM$5=Data!$F$2,CM$5=Data!$G$2,(IF(COUNTIF(Data!$A$2:$A$939,CM$7),CM$7=(VLOOKUP(CM$7,Data!$A$2:$A$852,1,FALSE)),0))),"H",IF(AND(CM$7&gt;=$J81,CM$7&lt;=$K81),($D81*(1-$P81)/$N81),0))),IF(AND(CM$7&gt;=$J81,CM$7&lt;=$K81),(($D81-$O81)/$N81),0))))),(((IF(Data!$C$2&gt;0,(IF(OR(CM$5=Data!$F$2,CM$5=Data!$G$2,(IF(COUNTIF(Data!$A$2:$A$939,CM$7),CM$7=(VLOOKUP(CM$7,Data!$A$2:$A$852,1,FALSE)),0))),"H",IF(AND(CM$7&gt;=$J81,CM$7&lt;=$L81),($D81*$P81/$M81),0))),IF(AND(CM$7&gt;=$J81,CM$7&lt;=$L81),(($D81*$P81)/$M81),0))))))</f>
        <v>0</v>
      </c>
      <c r="CN82" s="37">
        <f>IF(CN$7&gt;$L81,(((IF(Data!$C$2&gt;0,(IF(OR(CN$5=Data!$F$2,CN$5=Data!$G$2,(IF(COUNTIF(Data!$A$2:$A$939,CN$7),CN$7=(VLOOKUP(CN$7,Data!$A$2:$A$852,1,FALSE)),0))),"H",IF(AND(CN$7&gt;=$J81,CN$7&lt;=$K81),($D81*(1-$P81)/$N81),0))),IF(AND(CN$7&gt;=$J81,CN$7&lt;=$K81),(($D81-$O81)/$N81),0))))),(((IF(Data!$C$2&gt;0,(IF(OR(CN$5=Data!$F$2,CN$5=Data!$G$2,(IF(COUNTIF(Data!$A$2:$A$939,CN$7),CN$7=(VLOOKUP(CN$7,Data!$A$2:$A$852,1,FALSE)),0))),"H",IF(AND(CN$7&gt;=$J81,CN$7&lt;=$L81),($D81*$P81/$M81),0))),IF(AND(CN$7&gt;=$J81,CN$7&lt;=$L81),(($D81*$P81)/$M81),0))))))</f>
        <v>0</v>
      </c>
      <c r="CO82" s="37">
        <f>IF(CO$7&gt;$L81,(((IF(Data!$C$2&gt;0,(IF(OR(CO$5=Data!$F$2,CO$5=Data!$G$2,(IF(COUNTIF(Data!$A$2:$A$939,CO$7),CO$7=(VLOOKUP(CO$7,Data!$A$2:$A$852,1,FALSE)),0))),"H",IF(AND(CO$7&gt;=$J81,CO$7&lt;=$K81),($D81*(1-$P81)/$N81),0))),IF(AND(CO$7&gt;=$J81,CO$7&lt;=$K81),(($D81-$O81)/$N81),0))))),(((IF(Data!$C$2&gt;0,(IF(OR(CO$5=Data!$F$2,CO$5=Data!$G$2,(IF(COUNTIF(Data!$A$2:$A$939,CO$7),CO$7=(VLOOKUP(CO$7,Data!$A$2:$A$852,1,FALSE)),0))),"H",IF(AND(CO$7&gt;=$J81,CO$7&lt;=$L81),($D81*$P81/$M81),0))),IF(AND(CO$7&gt;=$J81,CO$7&lt;=$L81),(($D81*$P81)/$M81),0))))))</f>
        <v>0</v>
      </c>
      <c r="CP82" s="37">
        <f>IF(CP$7&gt;$L81,(((IF(Data!$C$2&gt;0,(IF(OR(CP$5=Data!$F$2,CP$5=Data!$G$2,(IF(COUNTIF(Data!$A$2:$A$939,CP$7),CP$7=(VLOOKUP(CP$7,Data!$A$2:$A$852,1,FALSE)),0))),"H",IF(AND(CP$7&gt;=$J81,CP$7&lt;=$K81),($D81*(1-$P81)/$N81),0))),IF(AND(CP$7&gt;=$J81,CP$7&lt;=$K81),(($D81-$O81)/$N81),0))))),(((IF(Data!$C$2&gt;0,(IF(OR(CP$5=Data!$F$2,CP$5=Data!$G$2,(IF(COUNTIF(Data!$A$2:$A$939,CP$7),CP$7=(VLOOKUP(CP$7,Data!$A$2:$A$852,1,FALSE)),0))),"H",IF(AND(CP$7&gt;=$J81,CP$7&lt;=$L81),($D81*$P81/$M81),0))),IF(AND(CP$7&gt;=$J81,CP$7&lt;=$L81),(($D81*$P81)/$M81),0))))))</f>
        <v>0</v>
      </c>
      <c r="CQ82" s="37" t="str">
        <f>IF(CQ$7&gt;$L81,(((IF(Data!$C$2&gt;0,(IF(OR(CQ$5=Data!$F$2,CQ$5=Data!$G$2,(IF(COUNTIF(Data!$A$2:$A$939,CQ$7),CQ$7=(VLOOKUP(CQ$7,Data!$A$2:$A$852,1,FALSE)),0))),"H",IF(AND(CQ$7&gt;=$J81,CQ$7&lt;=$K81),($D81*(1-$P81)/$N81),0))),IF(AND(CQ$7&gt;=$J81,CQ$7&lt;=$K81),(($D81-$O81)/$N81),0))))),(((IF(Data!$C$2&gt;0,(IF(OR(CQ$5=Data!$F$2,CQ$5=Data!$G$2,(IF(COUNTIF(Data!$A$2:$A$939,CQ$7),CQ$7=(VLOOKUP(CQ$7,Data!$A$2:$A$852,1,FALSE)),0))),"H",IF(AND(CQ$7&gt;=$J81,CQ$7&lt;=$L81),($D81*$P81/$M81),0))),IF(AND(CQ$7&gt;=$J81,CQ$7&lt;=$L81),(($D81*$P81)/$M81),0))))))</f>
        <v>H</v>
      </c>
      <c r="CR82" s="37" t="str">
        <f>IF(CR$7&gt;$L81,(((IF(Data!$C$2&gt;0,(IF(OR(CR$5=Data!$F$2,CR$5=Data!$G$2,(IF(COUNTIF(Data!$A$2:$A$939,CR$7),CR$7=(VLOOKUP(CR$7,Data!$A$2:$A$852,1,FALSE)),0))),"H",IF(AND(CR$7&gt;=$J81,CR$7&lt;=$K81),($D81*(1-$P81)/$N81),0))),IF(AND(CR$7&gt;=$J81,CR$7&lt;=$K81),(($D81-$O81)/$N81),0))))),(((IF(Data!$C$2&gt;0,(IF(OR(CR$5=Data!$F$2,CR$5=Data!$G$2,(IF(COUNTIF(Data!$A$2:$A$939,CR$7),CR$7=(VLOOKUP(CR$7,Data!$A$2:$A$852,1,FALSE)),0))),"H",IF(AND(CR$7&gt;=$J81,CR$7&lt;=$L81),($D81*$P81/$M81),0))),IF(AND(CR$7&gt;=$J81,CR$7&lt;=$L81),(($D81*$P81)/$M81),0))))))</f>
        <v>H</v>
      </c>
      <c r="CS82" s="37">
        <f>IF(CS$7&gt;$L81,(((IF(Data!$C$2&gt;0,(IF(OR(CS$5=Data!$F$2,CS$5=Data!$G$2,(IF(COUNTIF(Data!$A$2:$A$939,CS$7),CS$7=(VLOOKUP(CS$7,Data!$A$2:$A$852,1,FALSE)),0))),"H",IF(AND(CS$7&gt;=$J81,CS$7&lt;=$K81),($D81*(1-$P81)/$N81),0))),IF(AND(CS$7&gt;=$J81,CS$7&lt;=$K81),(($D81-$O81)/$N81),0))))),(((IF(Data!$C$2&gt;0,(IF(OR(CS$5=Data!$F$2,CS$5=Data!$G$2,(IF(COUNTIF(Data!$A$2:$A$939,CS$7),CS$7=(VLOOKUP(CS$7,Data!$A$2:$A$852,1,FALSE)),0))),"H",IF(AND(CS$7&gt;=$J81,CS$7&lt;=$L81),($D81*$P81/$M81),0))),IF(AND(CS$7&gt;=$J81,CS$7&lt;=$L81),(($D81*$P81)/$M81),0))))))</f>
        <v>0</v>
      </c>
      <c r="CT82" s="37">
        <f>IF(CT$7&gt;$L81,(((IF(Data!$C$2&gt;0,(IF(OR(CT$5=Data!$F$2,CT$5=Data!$G$2,(IF(COUNTIF(Data!$A$2:$A$939,CT$7),CT$7=(VLOOKUP(CT$7,Data!$A$2:$A$852,1,FALSE)),0))),"H",IF(AND(CT$7&gt;=$J81,CT$7&lt;=$K81),($D81*(1-$P81)/$N81),0))),IF(AND(CT$7&gt;=$J81,CT$7&lt;=$K81),(($D81-$O81)/$N81),0))))),(((IF(Data!$C$2&gt;0,(IF(OR(CT$5=Data!$F$2,CT$5=Data!$G$2,(IF(COUNTIF(Data!$A$2:$A$939,CT$7),CT$7=(VLOOKUP(CT$7,Data!$A$2:$A$852,1,FALSE)),0))),"H",IF(AND(CT$7&gt;=$J81,CT$7&lt;=$L81),($D81*$P81/$M81),0))),IF(AND(CT$7&gt;=$J81,CT$7&lt;=$L81),(($D81*$P81)/$M81),0))))))</f>
        <v>0</v>
      </c>
      <c r="CU82" s="37">
        <f>IF(CU$7&gt;$L81,(((IF(Data!$C$2&gt;0,(IF(OR(CU$5=Data!$F$2,CU$5=Data!$G$2,(IF(COUNTIF(Data!$A$2:$A$939,CU$7),CU$7=(VLOOKUP(CU$7,Data!$A$2:$A$852,1,FALSE)),0))),"H",IF(AND(CU$7&gt;=$J81,CU$7&lt;=$K81),($D81*(1-$P81)/$N81),0))),IF(AND(CU$7&gt;=$J81,CU$7&lt;=$K81),(($D81-$O81)/$N81),0))))),(((IF(Data!$C$2&gt;0,(IF(OR(CU$5=Data!$F$2,CU$5=Data!$G$2,(IF(COUNTIF(Data!$A$2:$A$939,CU$7),CU$7=(VLOOKUP(CU$7,Data!$A$2:$A$852,1,FALSE)),0))),"H",IF(AND(CU$7&gt;=$J81,CU$7&lt;=$L81),($D81*$P81/$M81),0))),IF(AND(CU$7&gt;=$J81,CU$7&lt;=$L81),(($D81*$P81)/$M81),0))))))</f>
        <v>0</v>
      </c>
      <c r="CV82" s="37">
        <f>IF(CV$7&gt;$L81,(((IF(Data!$C$2&gt;0,(IF(OR(CV$5=Data!$F$2,CV$5=Data!$G$2,(IF(COUNTIF(Data!$A$2:$A$939,CV$7),CV$7=(VLOOKUP(CV$7,Data!$A$2:$A$852,1,FALSE)),0))),"H",IF(AND(CV$7&gt;=$J81,CV$7&lt;=$K81),($D81*(1-$P81)/$N81),0))),IF(AND(CV$7&gt;=$J81,CV$7&lt;=$K81),(($D81-$O81)/$N81),0))))),(((IF(Data!$C$2&gt;0,(IF(OR(CV$5=Data!$F$2,CV$5=Data!$G$2,(IF(COUNTIF(Data!$A$2:$A$939,CV$7),CV$7=(VLOOKUP(CV$7,Data!$A$2:$A$852,1,FALSE)),0))),"H",IF(AND(CV$7&gt;=$J81,CV$7&lt;=$L81),($D81*$P81/$M81),0))),IF(AND(CV$7&gt;=$J81,CV$7&lt;=$L81),(($D81*$P81)/$M81),0))))))</f>
        <v>0</v>
      </c>
      <c r="CW82" s="37">
        <f>IF(CW$7&gt;$L81,(((IF(Data!$C$2&gt;0,(IF(OR(CW$5=Data!$F$2,CW$5=Data!$G$2,(IF(COUNTIF(Data!$A$2:$A$939,CW$7),CW$7=(VLOOKUP(CW$7,Data!$A$2:$A$852,1,FALSE)),0))),"H",IF(AND(CW$7&gt;=$J81,CW$7&lt;=$K81),($D81*(1-$P81)/$N81),0))),IF(AND(CW$7&gt;=$J81,CW$7&lt;=$K81),(($D81-$O81)/$N81),0))))),(((IF(Data!$C$2&gt;0,(IF(OR(CW$5=Data!$F$2,CW$5=Data!$G$2,(IF(COUNTIF(Data!$A$2:$A$939,CW$7),CW$7=(VLOOKUP(CW$7,Data!$A$2:$A$852,1,FALSE)),0))),"H",IF(AND(CW$7&gt;=$J81,CW$7&lt;=$L81),($D81*$P81/$M81),0))),IF(AND(CW$7&gt;=$J81,CW$7&lt;=$L81),(($D81*$P81)/$M81),0))))))</f>
        <v>0</v>
      </c>
      <c r="CX82" s="37" t="str">
        <f>IF(CX$7&gt;$L81,(((IF(Data!$C$2&gt;0,(IF(OR(CX$5=Data!$F$2,CX$5=Data!$G$2,(IF(COUNTIF(Data!$A$2:$A$939,CX$7),CX$7=(VLOOKUP(CX$7,Data!$A$2:$A$852,1,FALSE)),0))),"H",IF(AND(CX$7&gt;=$J81,CX$7&lt;=$K81),($D81*(1-$P81)/$N81),0))),IF(AND(CX$7&gt;=$J81,CX$7&lt;=$K81),(($D81-$O81)/$N81),0))))),(((IF(Data!$C$2&gt;0,(IF(OR(CX$5=Data!$F$2,CX$5=Data!$G$2,(IF(COUNTIF(Data!$A$2:$A$939,CX$7),CX$7=(VLOOKUP(CX$7,Data!$A$2:$A$852,1,FALSE)),0))),"H",IF(AND(CX$7&gt;=$J81,CX$7&lt;=$L81),($D81*$P81/$M81),0))),IF(AND(CX$7&gt;=$J81,CX$7&lt;=$L81),(($D81*$P81)/$M81),0))))))</f>
        <v>H</v>
      </c>
      <c r="CY82" s="37" t="str">
        <f>IF(CY$7&gt;$L81,(((IF(Data!$C$2&gt;0,(IF(OR(CY$5=Data!$F$2,CY$5=Data!$G$2,(IF(COUNTIF(Data!$A$2:$A$939,CY$7),CY$7=(VLOOKUP(CY$7,Data!$A$2:$A$852,1,FALSE)),0))),"H",IF(AND(CY$7&gt;=$J81,CY$7&lt;=$K81),($D81*(1-$P81)/$N81),0))),IF(AND(CY$7&gt;=$J81,CY$7&lt;=$K81),(($D81-$O81)/$N81),0))))),(((IF(Data!$C$2&gt;0,(IF(OR(CY$5=Data!$F$2,CY$5=Data!$G$2,(IF(COUNTIF(Data!$A$2:$A$939,CY$7),CY$7=(VLOOKUP(CY$7,Data!$A$2:$A$852,1,FALSE)),0))),"H",IF(AND(CY$7&gt;=$J81,CY$7&lt;=$L81),($D81*$P81/$M81),0))),IF(AND(CY$7&gt;=$J81,CY$7&lt;=$L81),(($D81*$P81)/$M81),0))))))</f>
        <v>H</v>
      </c>
      <c r="CZ82" s="37">
        <f>IF(CZ$7&gt;$L81,(((IF(Data!$C$2&gt;0,(IF(OR(CZ$5=Data!$F$2,CZ$5=Data!$G$2,(IF(COUNTIF(Data!$A$2:$A$939,CZ$7),CZ$7=(VLOOKUP(CZ$7,Data!$A$2:$A$852,1,FALSE)),0))),"H",IF(AND(CZ$7&gt;=$J81,CZ$7&lt;=$K81),($D81*(1-$P81)/$N81),0))),IF(AND(CZ$7&gt;=$J81,CZ$7&lt;=$K81),(($D81-$O81)/$N81),0))))),(((IF(Data!$C$2&gt;0,(IF(OR(CZ$5=Data!$F$2,CZ$5=Data!$G$2,(IF(COUNTIF(Data!$A$2:$A$939,CZ$7),CZ$7=(VLOOKUP(CZ$7,Data!$A$2:$A$852,1,FALSE)),0))),"H",IF(AND(CZ$7&gt;=$J81,CZ$7&lt;=$L81),($D81*$P81/$M81),0))),IF(AND(CZ$7&gt;=$J81,CZ$7&lt;=$L81),(($D81*$P81)/$M81),0))))))</f>
        <v>0</v>
      </c>
      <c r="DA82" s="37">
        <f>IF(DA$7&gt;$L81,(((IF(Data!$C$2&gt;0,(IF(OR(DA$5=Data!$F$2,DA$5=Data!$G$2,(IF(COUNTIF(Data!$A$2:$A$939,DA$7),DA$7=(VLOOKUP(DA$7,Data!$A$2:$A$852,1,FALSE)),0))),"H",IF(AND(DA$7&gt;=$J81,DA$7&lt;=$K81),($D81*(1-$P81)/$N81),0))),IF(AND(DA$7&gt;=$J81,DA$7&lt;=$K81),(($D81-$O81)/$N81),0))))),(((IF(Data!$C$2&gt;0,(IF(OR(DA$5=Data!$F$2,DA$5=Data!$G$2,(IF(COUNTIF(Data!$A$2:$A$939,DA$7),DA$7=(VLOOKUP(DA$7,Data!$A$2:$A$852,1,FALSE)),0))),"H",IF(AND(DA$7&gt;=$J81,DA$7&lt;=$L81),($D81*$P81/$M81),0))),IF(AND(DA$7&gt;=$J81,DA$7&lt;=$L81),(($D81*$P81)/$M81),0))))))</f>
        <v>0</v>
      </c>
      <c r="DB82" s="37">
        <f>IF(DB$7&gt;$L81,(((IF(Data!$C$2&gt;0,(IF(OR(DB$5=Data!$F$2,DB$5=Data!$G$2,(IF(COUNTIF(Data!$A$2:$A$939,DB$7),DB$7=(VLOOKUP(DB$7,Data!$A$2:$A$852,1,FALSE)),0))),"H",IF(AND(DB$7&gt;=$J81,DB$7&lt;=$K81),($D81*(1-$P81)/$N81),0))),IF(AND(DB$7&gt;=$J81,DB$7&lt;=$K81),(($D81-$O81)/$N81),0))))),(((IF(Data!$C$2&gt;0,(IF(OR(DB$5=Data!$F$2,DB$5=Data!$G$2,(IF(COUNTIF(Data!$A$2:$A$939,DB$7),DB$7=(VLOOKUP(DB$7,Data!$A$2:$A$852,1,FALSE)),0))),"H",IF(AND(DB$7&gt;=$J81,DB$7&lt;=$L81),($D81*$P81/$M81),0))),IF(AND(DB$7&gt;=$J81,DB$7&lt;=$L81),(($D81*$P81)/$M81),0))))))</f>
        <v>0</v>
      </c>
      <c r="DC82" s="37">
        <f>IF(DC$7&gt;$L81,(((IF(Data!$C$2&gt;0,(IF(OR(DC$5=Data!$F$2,DC$5=Data!$G$2,(IF(COUNTIF(Data!$A$2:$A$939,DC$7),DC$7=(VLOOKUP(DC$7,Data!$A$2:$A$852,1,FALSE)),0))),"H",IF(AND(DC$7&gt;=$J81,DC$7&lt;=$K81),($D81*(1-$P81)/$N81),0))),IF(AND(DC$7&gt;=$J81,DC$7&lt;=$K81),(($D81-$O81)/$N81),0))))),(((IF(Data!$C$2&gt;0,(IF(OR(DC$5=Data!$F$2,DC$5=Data!$G$2,(IF(COUNTIF(Data!$A$2:$A$939,DC$7),DC$7=(VLOOKUP(DC$7,Data!$A$2:$A$852,1,FALSE)),0))),"H",IF(AND(DC$7&gt;=$J81,DC$7&lt;=$L81),($D81*$P81/$M81),0))),IF(AND(DC$7&gt;=$J81,DC$7&lt;=$L81),(($D81*$P81)/$M81),0))))))</f>
        <v>0</v>
      </c>
      <c r="DD82" s="37">
        <f>IF(DD$7&gt;$L81,(((IF(Data!$C$2&gt;0,(IF(OR(DD$5=Data!$F$2,DD$5=Data!$G$2,(IF(COUNTIF(Data!$A$2:$A$939,DD$7),DD$7=(VLOOKUP(DD$7,Data!$A$2:$A$852,1,FALSE)),0))),"H",IF(AND(DD$7&gt;=$J81,DD$7&lt;=$K81),($D81*(1-$P81)/$N81),0))),IF(AND(DD$7&gt;=$J81,DD$7&lt;=$K81),(($D81-$O81)/$N81),0))))),(((IF(Data!$C$2&gt;0,(IF(OR(DD$5=Data!$F$2,DD$5=Data!$G$2,(IF(COUNTIF(Data!$A$2:$A$939,DD$7),DD$7=(VLOOKUP(DD$7,Data!$A$2:$A$852,1,FALSE)),0))),"H",IF(AND(DD$7&gt;=$J81,DD$7&lt;=$L81),($D81*$P81/$M81),0))),IF(AND(DD$7&gt;=$J81,DD$7&lt;=$L81),(($D81*$P81)/$M81),0))))))</f>
        <v>0</v>
      </c>
      <c r="DE82" s="37" t="str">
        <f>IF(DE$7&gt;$L81,(((IF(Data!$C$2&gt;0,(IF(OR(DE$5=Data!$F$2,DE$5=Data!$G$2,(IF(COUNTIF(Data!$A$2:$A$939,DE$7),DE$7=(VLOOKUP(DE$7,Data!$A$2:$A$852,1,FALSE)),0))),"H",IF(AND(DE$7&gt;=$J81,DE$7&lt;=$K81),($D81*(1-$P81)/$N81),0))),IF(AND(DE$7&gt;=$J81,DE$7&lt;=$K81),(($D81-$O81)/$N81),0))))),(((IF(Data!$C$2&gt;0,(IF(OR(DE$5=Data!$F$2,DE$5=Data!$G$2,(IF(COUNTIF(Data!$A$2:$A$939,DE$7),DE$7=(VLOOKUP(DE$7,Data!$A$2:$A$852,1,FALSE)),0))),"H",IF(AND(DE$7&gt;=$J81,DE$7&lt;=$L81),($D81*$P81/$M81),0))),IF(AND(DE$7&gt;=$J81,DE$7&lt;=$L81),(($D81*$P81)/$M81),0))))))</f>
        <v>H</v>
      </c>
      <c r="DF82" s="37" t="str">
        <f>IF(DF$7&gt;$L81,(((IF(Data!$C$2&gt;0,(IF(OR(DF$5=Data!$F$2,DF$5=Data!$G$2,(IF(COUNTIF(Data!$A$2:$A$939,DF$7),DF$7=(VLOOKUP(DF$7,Data!$A$2:$A$852,1,FALSE)),0))),"H",IF(AND(DF$7&gt;=$J81,DF$7&lt;=$K81),($D81*(1-$P81)/$N81),0))),IF(AND(DF$7&gt;=$J81,DF$7&lt;=$K81),(($D81-$O81)/$N81),0))))),(((IF(Data!$C$2&gt;0,(IF(OR(DF$5=Data!$F$2,DF$5=Data!$G$2,(IF(COUNTIF(Data!$A$2:$A$939,DF$7),DF$7=(VLOOKUP(DF$7,Data!$A$2:$A$852,1,FALSE)),0))),"H",IF(AND(DF$7&gt;=$J81,DF$7&lt;=$L81),($D81*$P81/$M81),0))),IF(AND(DF$7&gt;=$J81,DF$7&lt;=$L81),(($D81*$P81)/$M81),0))))))</f>
        <v>H</v>
      </c>
      <c r="DG82" s="37">
        <f>IF(DG$7&gt;$L81,(((IF(Data!$C$2&gt;0,(IF(OR(DG$5=Data!$F$2,DG$5=Data!$G$2,(IF(COUNTIF(Data!$A$2:$A$939,DG$7),DG$7=(VLOOKUP(DG$7,Data!$A$2:$A$852,1,FALSE)),0))),"H",IF(AND(DG$7&gt;=$J81,DG$7&lt;=$K81),($D81*(1-$P81)/$N81),0))),IF(AND(DG$7&gt;=$J81,DG$7&lt;=$K81),(($D81-$O81)/$N81),0))))),(((IF(Data!$C$2&gt;0,(IF(OR(DG$5=Data!$F$2,DG$5=Data!$G$2,(IF(COUNTIF(Data!$A$2:$A$939,DG$7),DG$7=(VLOOKUP(DG$7,Data!$A$2:$A$852,1,FALSE)),0))),"H",IF(AND(DG$7&gt;=$J81,DG$7&lt;=$L81),($D81*$P81/$M81),0))),IF(AND(DG$7&gt;=$J81,DG$7&lt;=$L81),(($D81*$P81)/$M81),0))))))</f>
        <v>0</v>
      </c>
      <c r="DH82" s="37">
        <f>IF(DH$7&gt;$L81,(((IF(Data!$C$2&gt;0,(IF(OR(DH$5=Data!$F$2,DH$5=Data!$G$2,(IF(COUNTIF(Data!$A$2:$A$939,DH$7),DH$7=(VLOOKUP(DH$7,Data!$A$2:$A$852,1,FALSE)),0))),"H",IF(AND(DH$7&gt;=$J81,DH$7&lt;=$K81),($D81*(1-$P81)/$N81),0))),IF(AND(DH$7&gt;=$J81,DH$7&lt;=$K81),(($D81-$O81)/$N81),0))))),(((IF(Data!$C$2&gt;0,(IF(OR(DH$5=Data!$F$2,DH$5=Data!$G$2,(IF(COUNTIF(Data!$A$2:$A$939,DH$7),DH$7=(VLOOKUP(DH$7,Data!$A$2:$A$852,1,FALSE)),0))),"H",IF(AND(DH$7&gt;=$J81,DH$7&lt;=$L81),($D81*$P81/$M81),0))),IF(AND(DH$7&gt;=$J81,DH$7&lt;=$L81),(($D81*$P81)/$M81),0))))))</f>
        <v>0</v>
      </c>
      <c r="DI82" s="37">
        <f>IF(DI$7&gt;$L81,(((IF(Data!$C$2&gt;0,(IF(OR(DI$5=Data!$F$2,DI$5=Data!$G$2,(IF(COUNTIF(Data!$A$2:$A$939,DI$7),DI$7=(VLOOKUP(DI$7,Data!$A$2:$A$852,1,FALSE)),0))),"H",IF(AND(DI$7&gt;=$J81,DI$7&lt;=$K81),($D81*(1-$P81)/$N81),0))),IF(AND(DI$7&gt;=$J81,DI$7&lt;=$K81),(($D81-$O81)/$N81),0))))),(((IF(Data!$C$2&gt;0,(IF(OR(DI$5=Data!$F$2,DI$5=Data!$G$2,(IF(COUNTIF(Data!$A$2:$A$939,DI$7),DI$7=(VLOOKUP(DI$7,Data!$A$2:$A$852,1,FALSE)),0))),"H",IF(AND(DI$7&gt;=$J81,DI$7&lt;=$L81),($D81*$P81/$M81),0))),IF(AND(DI$7&gt;=$J81,DI$7&lt;=$L81),(($D81*$P81)/$M81),0))))))</f>
        <v>0</v>
      </c>
      <c r="DJ82" s="37">
        <f>IF(DJ$7&gt;$L81,(((IF(Data!$C$2&gt;0,(IF(OR(DJ$5=Data!$F$2,DJ$5=Data!$G$2,(IF(COUNTIF(Data!$A$2:$A$939,DJ$7),DJ$7=(VLOOKUP(DJ$7,Data!$A$2:$A$852,1,FALSE)),0))),"H",IF(AND(DJ$7&gt;=$J81,DJ$7&lt;=$K81),($D81*(1-$P81)/$N81),0))),IF(AND(DJ$7&gt;=$J81,DJ$7&lt;=$K81),(($D81-$O81)/$N81),0))))),(((IF(Data!$C$2&gt;0,(IF(OR(DJ$5=Data!$F$2,DJ$5=Data!$G$2,(IF(COUNTIF(Data!$A$2:$A$939,DJ$7),DJ$7=(VLOOKUP(DJ$7,Data!$A$2:$A$852,1,FALSE)),0))),"H",IF(AND(DJ$7&gt;=$J81,DJ$7&lt;=$L81),($D81*$P81/$M81),0))),IF(AND(DJ$7&gt;=$J81,DJ$7&lt;=$L81),(($D81*$P81)/$M81),0))))))</f>
        <v>0</v>
      </c>
      <c r="DK82" s="37">
        <f>IF(DK$7&gt;$L81,(((IF(Data!$C$2&gt;0,(IF(OR(DK$5=Data!$F$2,DK$5=Data!$G$2,(IF(COUNTIF(Data!$A$2:$A$939,DK$7),DK$7=(VLOOKUP(DK$7,Data!$A$2:$A$852,1,FALSE)),0))),"H",IF(AND(DK$7&gt;=$J81,DK$7&lt;=$K81),($D81*(1-$P81)/$N81),0))),IF(AND(DK$7&gt;=$J81,DK$7&lt;=$K81),(($D81-$O81)/$N81),0))))),(((IF(Data!$C$2&gt;0,(IF(OR(DK$5=Data!$F$2,DK$5=Data!$G$2,(IF(COUNTIF(Data!$A$2:$A$939,DK$7),DK$7=(VLOOKUP(DK$7,Data!$A$2:$A$852,1,FALSE)),0))),"H",IF(AND(DK$7&gt;=$J81,DK$7&lt;=$L81),($D81*$P81/$M81),0))),IF(AND(DK$7&gt;=$J81,DK$7&lt;=$L81),(($D81*$P81)/$M81),0))))))</f>
        <v>0</v>
      </c>
      <c r="DL82" s="37" t="str">
        <f>IF(DL$7&gt;$L81,(((IF(Data!$C$2&gt;0,(IF(OR(DL$5=Data!$F$2,DL$5=Data!$G$2,(IF(COUNTIF(Data!$A$2:$A$939,DL$7),DL$7=(VLOOKUP(DL$7,Data!$A$2:$A$852,1,FALSE)),0))),"H",IF(AND(DL$7&gt;=$J81,DL$7&lt;=$K81),($D81*(1-$P81)/$N81),0))),IF(AND(DL$7&gt;=$J81,DL$7&lt;=$K81),(($D81-$O81)/$N81),0))))),(((IF(Data!$C$2&gt;0,(IF(OR(DL$5=Data!$F$2,DL$5=Data!$G$2,(IF(COUNTIF(Data!$A$2:$A$939,DL$7),DL$7=(VLOOKUP(DL$7,Data!$A$2:$A$852,1,FALSE)),0))),"H",IF(AND(DL$7&gt;=$J81,DL$7&lt;=$L81),($D81*$P81/$M81),0))),IF(AND(DL$7&gt;=$J81,DL$7&lt;=$L81),(($D81*$P81)/$M81),0))))))</f>
        <v>H</v>
      </c>
      <c r="DM82" s="37" t="str">
        <f>IF(DM$7&gt;$L81,(((IF(Data!$C$2&gt;0,(IF(OR(DM$5=Data!$F$2,DM$5=Data!$G$2,(IF(COUNTIF(Data!$A$2:$A$939,DM$7),DM$7=(VLOOKUP(DM$7,Data!$A$2:$A$852,1,FALSE)),0))),"H",IF(AND(DM$7&gt;=$J81,DM$7&lt;=$K81),($D81*(1-$P81)/$N81),0))),IF(AND(DM$7&gt;=$J81,DM$7&lt;=$K81),(($D81-$O81)/$N81),0))))),(((IF(Data!$C$2&gt;0,(IF(OR(DM$5=Data!$F$2,DM$5=Data!$G$2,(IF(COUNTIF(Data!$A$2:$A$939,DM$7),DM$7=(VLOOKUP(DM$7,Data!$A$2:$A$852,1,FALSE)),0))),"H",IF(AND(DM$7&gt;=$J81,DM$7&lt;=$L81),($D81*$P81/$M81),0))),IF(AND(DM$7&gt;=$J81,DM$7&lt;=$L81),(($D81*$P81)/$M81),0))))))</f>
        <v>H</v>
      </c>
      <c r="DN82" s="37">
        <f>IF(DN$7&gt;$L81,(((IF(Data!$C$2&gt;0,(IF(OR(DN$5=Data!$F$2,DN$5=Data!$G$2,(IF(COUNTIF(Data!$A$2:$A$939,DN$7),DN$7=(VLOOKUP(DN$7,Data!$A$2:$A$852,1,FALSE)),0))),"H",IF(AND(DN$7&gt;=$J81,DN$7&lt;=$K81),($D81*(1-$P81)/$N81),0))),IF(AND(DN$7&gt;=$J81,DN$7&lt;=$K81),(($D81-$O81)/$N81),0))))),(((IF(Data!$C$2&gt;0,(IF(OR(DN$5=Data!$F$2,DN$5=Data!$G$2,(IF(COUNTIF(Data!$A$2:$A$939,DN$7),DN$7=(VLOOKUP(DN$7,Data!$A$2:$A$852,1,FALSE)),0))),"H",IF(AND(DN$7&gt;=$J81,DN$7&lt;=$L81),($D81*$P81/$M81),0))),IF(AND(DN$7&gt;=$J81,DN$7&lt;=$L81),(($D81*$P81)/$M81),0))))))</f>
        <v>0</v>
      </c>
      <c r="DO82" s="37">
        <f>IF(DO$7&gt;$L81,(((IF(Data!$C$2&gt;0,(IF(OR(DO$5=Data!$F$2,DO$5=Data!$G$2,(IF(COUNTIF(Data!$A$2:$A$939,DO$7),DO$7=(VLOOKUP(DO$7,Data!$A$2:$A$852,1,FALSE)),0))),"H",IF(AND(DO$7&gt;=$J81,DO$7&lt;=$K81),($D81*(1-$P81)/$N81),0))),IF(AND(DO$7&gt;=$J81,DO$7&lt;=$K81),(($D81-$O81)/$N81),0))))),(((IF(Data!$C$2&gt;0,(IF(OR(DO$5=Data!$F$2,DO$5=Data!$G$2,(IF(COUNTIF(Data!$A$2:$A$939,DO$7),DO$7=(VLOOKUP(DO$7,Data!$A$2:$A$852,1,FALSE)),0))),"H",IF(AND(DO$7&gt;=$J81,DO$7&lt;=$L81),($D81*$P81/$M81),0))),IF(AND(DO$7&gt;=$J81,DO$7&lt;=$L81),(($D81*$P81)/$M81),0))))))</f>
        <v>0</v>
      </c>
      <c r="DP82" s="37">
        <f>IF(DP$7&gt;$L81,(((IF(Data!$C$2&gt;0,(IF(OR(DP$5=Data!$F$2,DP$5=Data!$G$2,(IF(COUNTIF(Data!$A$2:$A$939,DP$7),DP$7=(VLOOKUP(DP$7,Data!$A$2:$A$852,1,FALSE)),0))),"H",IF(AND(DP$7&gt;=$J81,DP$7&lt;=$K81),($D81*(1-$P81)/$N81),0))),IF(AND(DP$7&gt;=$J81,DP$7&lt;=$K81),(($D81-$O81)/$N81),0))))),(((IF(Data!$C$2&gt;0,(IF(OR(DP$5=Data!$F$2,DP$5=Data!$G$2,(IF(COUNTIF(Data!$A$2:$A$939,DP$7),DP$7=(VLOOKUP(DP$7,Data!$A$2:$A$852,1,FALSE)),0))),"H",IF(AND(DP$7&gt;=$J81,DP$7&lt;=$L81),($D81*$P81/$M81),0))),IF(AND(DP$7&gt;=$J81,DP$7&lt;=$L81),(($D81*$P81)/$M81),0))))))</f>
        <v>0</v>
      </c>
      <c r="DQ82" s="37">
        <f>IF(DQ$7&gt;$L81,(((IF(Data!$C$2&gt;0,(IF(OR(DQ$5=Data!$F$2,DQ$5=Data!$G$2,(IF(COUNTIF(Data!$A$2:$A$939,DQ$7),DQ$7=(VLOOKUP(DQ$7,Data!$A$2:$A$852,1,FALSE)),0))),"H",IF(AND(DQ$7&gt;=$J81,DQ$7&lt;=$K81),($D81*(1-$P81)/$N81),0))),IF(AND(DQ$7&gt;=$J81,DQ$7&lt;=$K81),(($D81-$O81)/$N81),0))))),(((IF(Data!$C$2&gt;0,(IF(OR(DQ$5=Data!$F$2,DQ$5=Data!$G$2,(IF(COUNTIF(Data!$A$2:$A$939,DQ$7),DQ$7=(VLOOKUP(DQ$7,Data!$A$2:$A$852,1,FALSE)),0))),"H",IF(AND(DQ$7&gt;=$J81,DQ$7&lt;=$L81),($D81*$P81/$M81),0))),IF(AND(DQ$7&gt;=$J81,DQ$7&lt;=$L81),(($D81*$P81)/$M81),0))))))</f>
        <v>0</v>
      </c>
      <c r="DR82" s="37">
        <f>IF(DR$7&gt;$L81,(((IF(Data!$C$2&gt;0,(IF(OR(DR$5=Data!$F$2,DR$5=Data!$G$2,(IF(COUNTIF(Data!$A$2:$A$939,DR$7),DR$7=(VLOOKUP(DR$7,Data!$A$2:$A$852,1,FALSE)),0))),"H",IF(AND(DR$7&gt;=$J81,DR$7&lt;=$K81),($D81*(1-$P81)/$N81),0))),IF(AND(DR$7&gt;=$J81,DR$7&lt;=$K81),(($D81-$O81)/$N81),0))))),(((IF(Data!$C$2&gt;0,(IF(OR(DR$5=Data!$F$2,DR$5=Data!$G$2,(IF(COUNTIF(Data!$A$2:$A$939,DR$7),DR$7=(VLOOKUP(DR$7,Data!$A$2:$A$852,1,FALSE)),0))),"H",IF(AND(DR$7&gt;=$J81,DR$7&lt;=$L81),($D81*$P81/$M81),0))),IF(AND(DR$7&gt;=$J81,DR$7&lt;=$L81),(($D81*$P81)/$M81),0))))))</f>
        <v>0</v>
      </c>
      <c r="DS82" s="37" t="str">
        <f>IF(DS$7&gt;$L81,(((IF(Data!$C$2&gt;0,(IF(OR(DS$5=Data!$F$2,DS$5=Data!$G$2,(IF(COUNTIF(Data!$A$2:$A$939,DS$7),DS$7=(VLOOKUP(DS$7,Data!$A$2:$A$852,1,FALSE)),0))),"H",IF(AND(DS$7&gt;=$J81,DS$7&lt;=$K81),($D81*(1-$P81)/$N81),0))),IF(AND(DS$7&gt;=$J81,DS$7&lt;=$K81),(($D81-$O81)/$N81),0))))),(((IF(Data!$C$2&gt;0,(IF(OR(DS$5=Data!$F$2,DS$5=Data!$G$2,(IF(COUNTIF(Data!$A$2:$A$939,DS$7),DS$7=(VLOOKUP(DS$7,Data!$A$2:$A$852,1,FALSE)),0))),"H",IF(AND(DS$7&gt;=$J81,DS$7&lt;=$L81),($D81*$P81/$M81),0))),IF(AND(DS$7&gt;=$J81,DS$7&lt;=$L81),(($D81*$P81)/$M81),0))))))</f>
        <v>H</v>
      </c>
      <c r="DT82" s="37" t="str">
        <f>IF(DT$7&gt;$L81,(((IF(Data!$C$2&gt;0,(IF(OR(DT$5=Data!$F$2,DT$5=Data!$G$2,(IF(COUNTIF(Data!$A$2:$A$939,DT$7),DT$7=(VLOOKUP(DT$7,Data!$A$2:$A$852,1,FALSE)),0))),"H",IF(AND(DT$7&gt;=$J81,DT$7&lt;=$K81),($D81*(1-$P81)/$N81),0))),IF(AND(DT$7&gt;=$J81,DT$7&lt;=$K81),(($D81-$O81)/$N81),0))))),(((IF(Data!$C$2&gt;0,(IF(OR(DT$5=Data!$F$2,DT$5=Data!$G$2,(IF(COUNTIF(Data!$A$2:$A$939,DT$7),DT$7=(VLOOKUP(DT$7,Data!$A$2:$A$852,1,FALSE)),0))),"H",IF(AND(DT$7&gt;=$J81,DT$7&lt;=$L81),($D81*$P81/$M81),0))),IF(AND(DT$7&gt;=$J81,DT$7&lt;=$L81),(($D81*$P81)/$M81),0))))))</f>
        <v>H</v>
      </c>
      <c r="DU82" s="37">
        <f>IF(DU$7&gt;$L81,(((IF(Data!$C$2&gt;0,(IF(OR(DU$5=Data!$F$2,DU$5=Data!$G$2,(IF(COUNTIF(Data!$A$2:$A$939,DU$7),DU$7=(VLOOKUP(DU$7,Data!$A$2:$A$852,1,FALSE)),0))),"H",IF(AND(DU$7&gt;=$J81,DU$7&lt;=$K81),($D81*(1-$P81)/$N81),0))),IF(AND(DU$7&gt;=$J81,DU$7&lt;=$K81),(($D81-$O81)/$N81),0))))),(((IF(Data!$C$2&gt;0,(IF(OR(DU$5=Data!$F$2,DU$5=Data!$G$2,(IF(COUNTIF(Data!$A$2:$A$939,DU$7),DU$7=(VLOOKUP(DU$7,Data!$A$2:$A$852,1,FALSE)),0))),"H",IF(AND(DU$7&gt;=$J81,DU$7&lt;=$L81),($D81*$P81/$M81),0))),IF(AND(DU$7&gt;=$J81,DU$7&lt;=$L81),(($D81*$P81)/$M81),0))))))</f>
        <v>0</v>
      </c>
      <c r="DV82" s="37">
        <f>IF(DV$7&gt;$L81,(((IF(Data!$C$2&gt;0,(IF(OR(DV$5=Data!$F$2,DV$5=Data!$G$2,(IF(COUNTIF(Data!$A$2:$A$939,DV$7),DV$7=(VLOOKUP(DV$7,Data!$A$2:$A$852,1,FALSE)),0))),"H",IF(AND(DV$7&gt;=$J81,DV$7&lt;=$K81),($D81*(1-$P81)/$N81),0))),IF(AND(DV$7&gt;=$J81,DV$7&lt;=$K81),(($D81-$O81)/$N81),0))))),(((IF(Data!$C$2&gt;0,(IF(OR(DV$5=Data!$F$2,DV$5=Data!$G$2,(IF(COUNTIF(Data!$A$2:$A$939,DV$7),DV$7=(VLOOKUP(DV$7,Data!$A$2:$A$852,1,FALSE)),0))),"H",IF(AND(DV$7&gt;=$J81,DV$7&lt;=$L81),($D81*$P81/$M81),0))),IF(AND(DV$7&gt;=$J81,DV$7&lt;=$L81),(($D81*$P81)/$M81),0))))))</f>
        <v>0</v>
      </c>
      <c r="DW82" s="37">
        <f>IF(DW$7&gt;$L81,(((IF(Data!$C$2&gt;0,(IF(OR(DW$5=Data!$F$2,DW$5=Data!$G$2,(IF(COUNTIF(Data!$A$2:$A$939,DW$7),DW$7=(VLOOKUP(DW$7,Data!$A$2:$A$852,1,FALSE)),0))),"H",IF(AND(DW$7&gt;=$J81,DW$7&lt;=$K81),($D81*(1-$P81)/$N81),0))),IF(AND(DW$7&gt;=$J81,DW$7&lt;=$K81),(($D81-$O81)/$N81),0))))),(((IF(Data!$C$2&gt;0,(IF(OR(DW$5=Data!$F$2,DW$5=Data!$G$2,(IF(COUNTIF(Data!$A$2:$A$939,DW$7),DW$7=(VLOOKUP(DW$7,Data!$A$2:$A$852,1,FALSE)),0))),"H",IF(AND(DW$7&gt;=$J81,DW$7&lt;=$L81),($D81*$P81/$M81),0))),IF(AND(DW$7&gt;=$J81,DW$7&lt;=$L81),(($D81*$P81)/$M81),0))))))</f>
        <v>0</v>
      </c>
      <c r="DX82" s="37">
        <f>IF(DX$7&gt;$L81,(((IF(Data!$C$2&gt;0,(IF(OR(DX$5=Data!$F$2,DX$5=Data!$G$2,(IF(COUNTIF(Data!$A$2:$A$939,DX$7),DX$7=(VLOOKUP(DX$7,Data!$A$2:$A$852,1,FALSE)),0))),"H",IF(AND(DX$7&gt;=$J81,DX$7&lt;=$K81),($D81*(1-$P81)/$N81),0))),IF(AND(DX$7&gt;=$J81,DX$7&lt;=$K81),(($D81-$O81)/$N81),0))))),(((IF(Data!$C$2&gt;0,(IF(OR(DX$5=Data!$F$2,DX$5=Data!$G$2,(IF(COUNTIF(Data!$A$2:$A$939,DX$7),DX$7=(VLOOKUP(DX$7,Data!$A$2:$A$852,1,FALSE)),0))),"H",IF(AND(DX$7&gt;=$J81,DX$7&lt;=$L81),($D81*$P81/$M81),0))),IF(AND(DX$7&gt;=$J81,DX$7&lt;=$L81),(($D81*$P81)/$M81),0))))))</f>
        <v>0</v>
      </c>
      <c r="DY82" s="37">
        <f>IF(DY$7&gt;$L81,(((IF(Data!$C$2&gt;0,(IF(OR(DY$5=Data!$F$2,DY$5=Data!$G$2,(IF(COUNTIF(Data!$A$2:$A$939,DY$7),DY$7=(VLOOKUP(DY$7,Data!$A$2:$A$852,1,FALSE)),0))),"H",IF(AND(DY$7&gt;=$J81,DY$7&lt;=$K81),($D81*(1-$P81)/$N81),0))),IF(AND(DY$7&gt;=$J81,DY$7&lt;=$K81),(($D81-$O81)/$N81),0))))),(((IF(Data!$C$2&gt;0,(IF(OR(DY$5=Data!$F$2,DY$5=Data!$G$2,(IF(COUNTIF(Data!$A$2:$A$939,DY$7),DY$7=(VLOOKUP(DY$7,Data!$A$2:$A$852,1,FALSE)),0))),"H",IF(AND(DY$7&gt;=$J81,DY$7&lt;=$L81),($D81*$P81/$M81),0))),IF(AND(DY$7&gt;=$J81,DY$7&lt;=$L81),(($D81*$P81)/$M81),0))))))</f>
        <v>0</v>
      </c>
      <c r="DZ82" s="37" t="str">
        <f>IF(DZ$7&gt;$L81,(((IF(Data!$C$2&gt;0,(IF(OR(DZ$5=Data!$F$2,DZ$5=Data!$G$2,(IF(COUNTIF(Data!$A$2:$A$939,DZ$7),DZ$7=(VLOOKUP(DZ$7,Data!$A$2:$A$852,1,FALSE)),0))),"H",IF(AND(DZ$7&gt;=$J81,DZ$7&lt;=$K81),($D81*(1-$P81)/$N81),0))),IF(AND(DZ$7&gt;=$J81,DZ$7&lt;=$K81),(($D81-$O81)/$N81),0))))),(((IF(Data!$C$2&gt;0,(IF(OR(DZ$5=Data!$F$2,DZ$5=Data!$G$2,(IF(COUNTIF(Data!$A$2:$A$939,DZ$7),DZ$7=(VLOOKUP(DZ$7,Data!$A$2:$A$852,1,FALSE)),0))),"H",IF(AND(DZ$7&gt;=$J81,DZ$7&lt;=$L81),($D81*$P81/$M81),0))),IF(AND(DZ$7&gt;=$J81,DZ$7&lt;=$L81),(($D81*$P81)/$M81),0))))))</f>
        <v>H</v>
      </c>
      <c r="EA82" s="37" t="str">
        <f>IF(EA$7&gt;$L81,(((IF(Data!$C$2&gt;0,(IF(OR(EA$5=Data!$F$2,EA$5=Data!$G$2,(IF(COUNTIF(Data!$A$2:$A$939,EA$7),EA$7=(VLOOKUP(EA$7,Data!$A$2:$A$852,1,FALSE)),0))),"H",IF(AND(EA$7&gt;=$J81,EA$7&lt;=$K81),($D81*(1-$P81)/$N81),0))),IF(AND(EA$7&gt;=$J81,EA$7&lt;=$K81),(($D81-$O81)/$N81),0))))),(((IF(Data!$C$2&gt;0,(IF(OR(EA$5=Data!$F$2,EA$5=Data!$G$2,(IF(COUNTIF(Data!$A$2:$A$939,EA$7),EA$7=(VLOOKUP(EA$7,Data!$A$2:$A$852,1,FALSE)),0))),"H",IF(AND(EA$7&gt;=$J81,EA$7&lt;=$L81),($D81*$P81/$M81),0))),IF(AND(EA$7&gt;=$J81,EA$7&lt;=$L81),(($D81*$P81)/$M81),0))))))</f>
        <v>H</v>
      </c>
      <c r="EB82" s="37">
        <f>IF(EB$7&gt;$L81,(((IF(Data!$C$2&gt;0,(IF(OR(EB$5=Data!$F$2,EB$5=Data!$G$2,(IF(COUNTIF(Data!$A$2:$A$939,EB$7),EB$7=(VLOOKUP(EB$7,Data!$A$2:$A$852,1,FALSE)),0))),"H",IF(AND(EB$7&gt;=$J81,EB$7&lt;=$K81),($D81*(1-$P81)/$N81),0))),IF(AND(EB$7&gt;=$J81,EB$7&lt;=$K81),(($D81-$O81)/$N81),0))))),(((IF(Data!$C$2&gt;0,(IF(OR(EB$5=Data!$F$2,EB$5=Data!$G$2,(IF(COUNTIF(Data!$A$2:$A$939,EB$7),EB$7=(VLOOKUP(EB$7,Data!$A$2:$A$852,1,FALSE)),0))),"H",IF(AND(EB$7&gt;=$J81,EB$7&lt;=$L81),($D81*$P81/$M81),0))),IF(AND(EB$7&gt;=$J81,EB$7&lt;=$L81),(($D81*$P81)/$M81),0))))))</f>
        <v>0</v>
      </c>
      <c r="EC82" s="37">
        <f>IF(EC$7&gt;$L81,(((IF(Data!$C$2&gt;0,(IF(OR(EC$5=Data!$F$2,EC$5=Data!$G$2,(IF(COUNTIF(Data!$A$2:$A$939,EC$7),EC$7=(VLOOKUP(EC$7,Data!$A$2:$A$852,1,FALSE)),0))),"H",IF(AND(EC$7&gt;=$J81,EC$7&lt;=$K81),($D81*(1-$P81)/$N81),0))),IF(AND(EC$7&gt;=$J81,EC$7&lt;=$K81),(($D81-$O81)/$N81),0))))),(((IF(Data!$C$2&gt;0,(IF(OR(EC$5=Data!$F$2,EC$5=Data!$G$2,(IF(COUNTIF(Data!$A$2:$A$939,EC$7),EC$7=(VLOOKUP(EC$7,Data!$A$2:$A$852,1,FALSE)),0))),"H",IF(AND(EC$7&gt;=$J81,EC$7&lt;=$L81),($D81*$P81/$M81),0))),IF(AND(EC$7&gt;=$J81,EC$7&lt;=$L81),(($D81*$P81)/$M81),0))))))</f>
        <v>0</v>
      </c>
      <c r="ED82" s="37">
        <f>IF(ED$7&gt;$L81,(((IF(Data!$C$2&gt;0,(IF(OR(ED$5=Data!$F$2,ED$5=Data!$G$2,(IF(COUNTIF(Data!$A$2:$A$939,ED$7),ED$7=(VLOOKUP(ED$7,Data!$A$2:$A$852,1,FALSE)),0))),"H",IF(AND(ED$7&gt;=$J81,ED$7&lt;=$K81),($D81*(1-$P81)/$N81),0))),IF(AND(ED$7&gt;=$J81,ED$7&lt;=$K81),(($D81-$O81)/$N81),0))))),(((IF(Data!$C$2&gt;0,(IF(OR(ED$5=Data!$F$2,ED$5=Data!$G$2,(IF(COUNTIF(Data!$A$2:$A$939,ED$7),ED$7=(VLOOKUP(ED$7,Data!$A$2:$A$852,1,FALSE)),0))),"H",IF(AND(ED$7&gt;=$J81,ED$7&lt;=$L81),($D81*$P81/$M81),0))),IF(AND(ED$7&gt;=$J81,ED$7&lt;=$L81),(($D81*$P81)/$M81),0))))))</f>
        <v>0</v>
      </c>
      <c r="EE82" s="37">
        <f>IF(EE$7&gt;$L81,(((IF(Data!$C$2&gt;0,(IF(OR(EE$5=Data!$F$2,EE$5=Data!$G$2,(IF(COUNTIF(Data!$A$2:$A$939,EE$7),EE$7=(VLOOKUP(EE$7,Data!$A$2:$A$852,1,FALSE)),0))),"H",IF(AND(EE$7&gt;=$J81,EE$7&lt;=$K81),($D81*(1-$P81)/$N81),0))),IF(AND(EE$7&gt;=$J81,EE$7&lt;=$K81),(($D81-$O81)/$N81),0))))),(((IF(Data!$C$2&gt;0,(IF(OR(EE$5=Data!$F$2,EE$5=Data!$G$2,(IF(COUNTIF(Data!$A$2:$A$939,EE$7),EE$7=(VLOOKUP(EE$7,Data!$A$2:$A$852,1,FALSE)),0))),"H",IF(AND(EE$7&gt;=$J81,EE$7&lt;=$L81),($D81*$P81/$M81),0))),IF(AND(EE$7&gt;=$J81,EE$7&lt;=$L81),(($D81*$P81)/$M81),0))))))</f>
        <v>0</v>
      </c>
      <c r="EF82" s="37">
        <f>IF(EF$7&gt;$L81,(((IF(Data!$C$2&gt;0,(IF(OR(EF$5=Data!$F$2,EF$5=Data!$G$2,(IF(COUNTIF(Data!$A$2:$A$939,EF$7),EF$7=(VLOOKUP(EF$7,Data!$A$2:$A$852,1,FALSE)),0))),"H",IF(AND(EF$7&gt;=$J81,EF$7&lt;=$K81),($D81*(1-$P81)/$N81),0))),IF(AND(EF$7&gt;=$J81,EF$7&lt;=$K81),(($D81-$O81)/$N81),0))))),(((IF(Data!$C$2&gt;0,(IF(OR(EF$5=Data!$F$2,EF$5=Data!$G$2,(IF(COUNTIF(Data!$A$2:$A$939,EF$7),EF$7=(VLOOKUP(EF$7,Data!$A$2:$A$852,1,FALSE)),0))),"H",IF(AND(EF$7&gt;=$J81,EF$7&lt;=$L81),($D81*$P81/$M81),0))),IF(AND(EF$7&gt;=$J81,EF$7&lt;=$L81),(($D81*$P81)/$M81),0))))))</f>
        <v>0</v>
      </c>
      <c r="EG82" s="37" t="str">
        <f>IF(EG$7&gt;$L81,(((IF(Data!$C$2&gt;0,(IF(OR(EG$5=Data!$F$2,EG$5=Data!$G$2,(IF(COUNTIF(Data!$A$2:$A$939,EG$7),EG$7=(VLOOKUP(EG$7,Data!$A$2:$A$852,1,FALSE)),0))),"H",IF(AND(EG$7&gt;=$J81,EG$7&lt;=$K81),($D81*(1-$P81)/$N81),0))),IF(AND(EG$7&gt;=$J81,EG$7&lt;=$K81),(($D81-$O81)/$N81),0))))),(((IF(Data!$C$2&gt;0,(IF(OR(EG$5=Data!$F$2,EG$5=Data!$G$2,(IF(COUNTIF(Data!$A$2:$A$939,EG$7),EG$7=(VLOOKUP(EG$7,Data!$A$2:$A$852,1,FALSE)),0))),"H",IF(AND(EG$7&gt;=$J81,EG$7&lt;=$L81),($D81*$P81/$M81),0))),IF(AND(EG$7&gt;=$J81,EG$7&lt;=$L81),(($D81*$P81)/$M81),0))))))</f>
        <v>H</v>
      </c>
      <c r="EH82" s="37" t="str">
        <f>IF(EH$7&gt;$L81,(((IF(Data!$C$2&gt;0,(IF(OR(EH$5=Data!$F$2,EH$5=Data!$G$2,(IF(COUNTIF(Data!$A$2:$A$939,EH$7),EH$7=(VLOOKUP(EH$7,Data!$A$2:$A$852,1,FALSE)),0))),"H",IF(AND(EH$7&gt;=$J81,EH$7&lt;=$K81),($D81*(1-$P81)/$N81),0))),IF(AND(EH$7&gt;=$J81,EH$7&lt;=$K81),(($D81-$O81)/$N81),0))))),(((IF(Data!$C$2&gt;0,(IF(OR(EH$5=Data!$F$2,EH$5=Data!$G$2,(IF(COUNTIF(Data!$A$2:$A$939,EH$7),EH$7=(VLOOKUP(EH$7,Data!$A$2:$A$852,1,FALSE)),0))),"H",IF(AND(EH$7&gt;=$J81,EH$7&lt;=$L81),($D81*$P81/$M81),0))),IF(AND(EH$7&gt;=$J81,EH$7&lt;=$L81),(($D81*$P81)/$M81),0))))))</f>
        <v>H</v>
      </c>
      <c r="EI82" s="37">
        <f>IF(EI$7&gt;$L81,(((IF(Data!$C$2&gt;0,(IF(OR(EI$5=Data!$F$2,EI$5=Data!$G$2,(IF(COUNTIF(Data!$A$2:$A$939,EI$7),EI$7=(VLOOKUP(EI$7,Data!$A$2:$A$852,1,FALSE)),0))),"H",IF(AND(EI$7&gt;=$J81,EI$7&lt;=$K81),($D81*(1-$P81)/$N81),0))),IF(AND(EI$7&gt;=$J81,EI$7&lt;=$K81),(($D81-$O81)/$N81),0))))),(((IF(Data!$C$2&gt;0,(IF(OR(EI$5=Data!$F$2,EI$5=Data!$G$2,(IF(COUNTIF(Data!$A$2:$A$939,EI$7),EI$7=(VLOOKUP(EI$7,Data!$A$2:$A$852,1,FALSE)),0))),"H",IF(AND(EI$7&gt;=$J81,EI$7&lt;=$L81),($D81*$P81/$M81),0))),IF(AND(EI$7&gt;=$J81,EI$7&lt;=$L81),(($D81*$P81)/$M81),0))))))</f>
        <v>0</v>
      </c>
      <c r="EJ82" s="37">
        <f>IF(EJ$7&gt;$L81,(((IF(Data!$C$2&gt;0,(IF(OR(EJ$5=Data!$F$2,EJ$5=Data!$G$2,(IF(COUNTIF(Data!$A$2:$A$939,EJ$7),EJ$7=(VLOOKUP(EJ$7,Data!$A$2:$A$852,1,FALSE)),0))),"H",IF(AND(EJ$7&gt;=$J81,EJ$7&lt;=$K81),($D81*(1-$P81)/$N81),0))),IF(AND(EJ$7&gt;=$J81,EJ$7&lt;=$K81),(($D81-$O81)/$N81),0))))),(((IF(Data!$C$2&gt;0,(IF(OR(EJ$5=Data!$F$2,EJ$5=Data!$G$2,(IF(COUNTIF(Data!$A$2:$A$939,EJ$7),EJ$7=(VLOOKUP(EJ$7,Data!$A$2:$A$852,1,FALSE)),0))),"H",IF(AND(EJ$7&gt;=$J81,EJ$7&lt;=$L81),($D81*$P81/$M81),0))),IF(AND(EJ$7&gt;=$J81,EJ$7&lt;=$L81),(($D81*$P81)/$M81),0))))))</f>
        <v>0</v>
      </c>
      <c r="EK82" s="37">
        <f>IF(EK$7&gt;$L81,(((IF(Data!$C$2&gt;0,(IF(OR(EK$5=Data!$F$2,EK$5=Data!$G$2,(IF(COUNTIF(Data!$A$2:$A$939,EK$7),EK$7=(VLOOKUP(EK$7,Data!$A$2:$A$852,1,FALSE)),0))),"H",IF(AND(EK$7&gt;=$J81,EK$7&lt;=$K81),($D81*(1-$P81)/$N81),0))),IF(AND(EK$7&gt;=$J81,EK$7&lt;=$K81),(($D81-$O81)/$N81),0))))),(((IF(Data!$C$2&gt;0,(IF(OR(EK$5=Data!$F$2,EK$5=Data!$G$2,(IF(COUNTIF(Data!$A$2:$A$939,EK$7),EK$7=(VLOOKUP(EK$7,Data!$A$2:$A$852,1,FALSE)),0))),"H",IF(AND(EK$7&gt;=$J81,EK$7&lt;=$L81),($D81*$P81/$M81),0))),IF(AND(EK$7&gt;=$J81,EK$7&lt;=$L81),(($D81*$P81)/$M81),0))))))</f>
        <v>0</v>
      </c>
      <c r="EL82" s="37">
        <f>IF(EL$7&gt;$L81,(((IF(Data!$C$2&gt;0,(IF(OR(EL$5=Data!$F$2,EL$5=Data!$G$2,(IF(COUNTIF(Data!$A$2:$A$939,EL$7),EL$7=(VLOOKUP(EL$7,Data!$A$2:$A$852,1,FALSE)),0))),"H",IF(AND(EL$7&gt;=$J81,EL$7&lt;=$K81),($D81*(1-$P81)/$N81),0))),IF(AND(EL$7&gt;=$J81,EL$7&lt;=$K81),(($D81-$O81)/$N81),0))))),(((IF(Data!$C$2&gt;0,(IF(OR(EL$5=Data!$F$2,EL$5=Data!$G$2,(IF(COUNTIF(Data!$A$2:$A$939,EL$7),EL$7=(VLOOKUP(EL$7,Data!$A$2:$A$852,1,FALSE)),0))),"H",IF(AND(EL$7&gt;=$J81,EL$7&lt;=$L81),($D81*$P81/$M81),0))),IF(AND(EL$7&gt;=$J81,EL$7&lt;=$L81),(($D81*$P81)/$M81),0))))))</f>
        <v>0</v>
      </c>
      <c r="EM82" s="37">
        <f>IF(EM$7&gt;$L81,(((IF(Data!$C$2&gt;0,(IF(OR(EM$5=Data!$F$2,EM$5=Data!$G$2,(IF(COUNTIF(Data!$A$2:$A$939,EM$7),EM$7=(VLOOKUP(EM$7,Data!$A$2:$A$852,1,FALSE)),0))),"H",IF(AND(EM$7&gt;=$J81,EM$7&lt;=$K81),($D81*(1-$P81)/$N81),0))),IF(AND(EM$7&gt;=$J81,EM$7&lt;=$K81),(($D81-$O81)/$N81),0))))),(((IF(Data!$C$2&gt;0,(IF(OR(EM$5=Data!$F$2,EM$5=Data!$G$2,(IF(COUNTIF(Data!$A$2:$A$939,EM$7),EM$7=(VLOOKUP(EM$7,Data!$A$2:$A$852,1,FALSE)),0))),"H",IF(AND(EM$7&gt;=$J81,EM$7&lt;=$L81),($D81*$P81/$M81),0))),IF(AND(EM$7&gt;=$J81,EM$7&lt;=$L81),(($D81*$P81)/$M81),0))))))</f>
        <v>0</v>
      </c>
      <c r="EN82" s="37" t="str">
        <f>IF(EN$7&gt;$L81,(((IF(Data!$C$2&gt;0,(IF(OR(EN$5=Data!$F$2,EN$5=Data!$G$2,(IF(COUNTIF(Data!$A$2:$A$939,EN$7),EN$7=(VLOOKUP(EN$7,Data!$A$2:$A$852,1,FALSE)),0))),"H",IF(AND(EN$7&gt;=$J81,EN$7&lt;=$K81),($D81*(1-$P81)/$N81),0))),IF(AND(EN$7&gt;=$J81,EN$7&lt;=$K81),(($D81-$O81)/$N81),0))))),(((IF(Data!$C$2&gt;0,(IF(OR(EN$5=Data!$F$2,EN$5=Data!$G$2,(IF(COUNTIF(Data!$A$2:$A$939,EN$7),EN$7=(VLOOKUP(EN$7,Data!$A$2:$A$852,1,FALSE)),0))),"H",IF(AND(EN$7&gt;=$J81,EN$7&lt;=$L81),($D81*$P81/$M81),0))),IF(AND(EN$7&gt;=$J81,EN$7&lt;=$L81),(($D81*$P81)/$M81),0))))))</f>
        <v>H</v>
      </c>
      <c r="EO82" s="38" t="str">
        <f>IF(EO$7&gt;$L81,(((IF(Data!$C$2&gt;0,(IF(OR(EO$5=Data!$F$2,EO$5=Data!$G$2,(IF(COUNTIF(Data!$A$2:$A$939,EO$7),EO$7=(VLOOKUP(EO$7,Data!$A$2:$A$852,1,FALSE)),0))),"H",IF(AND(EO$7&gt;=$J81,EO$7&lt;=$K81),($D81*(1-$P81)/$N81),0))),IF(AND(EO$7&gt;=$J81,EO$7&lt;=$K81),(($D81-$O81)/$N81),0))))),(((IF(Data!$C$2&gt;0,(IF(OR(EO$5=Data!$F$2,EO$5=Data!$G$2,(IF(COUNTIF(Data!$A$2:$A$939,EO$7),EO$7=(VLOOKUP(EO$7,Data!$A$2:$A$852,1,FALSE)),0))),"H",IF(AND(EO$7&gt;=$J81,EO$7&lt;=$L81),($D81*$P81/$M81),0))),IF(AND(EO$7&gt;=$J81,EO$7&lt;=$L81),(($D81*$P81)/$M81),0))))))</f>
        <v>H</v>
      </c>
      <c r="EP82" s="8" t="s">
        <v>48</v>
      </c>
      <c r="EQ82" s="18">
        <f>SUM(T82:EO82)-D81</f>
        <v>0</v>
      </c>
    </row>
    <row r="83" spans="1:147" ht="30" customHeight="1" thickTop="1">
      <c r="A83" s="370"/>
      <c r="B83" s="368"/>
      <c r="C83" s="368"/>
      <c r="D83" s="346"/>
      <c r="E83" s="350"/>
      <c r="F83" s="350"/>
      <c r="G83" s="348">
        <f>IF(F83&gt;0,(IF(E83&gt;0,IF(Data!$C$2&gt;0,((NETWORKDAYS.INTL(E83,F83,Data!$C$2,Data!$A$2:$A$1242))),((F83-E83)+1)),0)),0)</f>
        <v>0</v>
      </c>
      <c r="H83" s="346">
        <f>I83*D83</f>
        <v>0</v>
      </c>
      <c r="I83" s="362">
        <f>IF(G83&gt;0,((IF(AND(E83&lt;=$EJ$3,F83&gt;=$EJ$3),(IF(Data!$C$2&gt;0,NETWORKDAYS.INTL(E83,$EJ$3,Data!$C$2,Data!$A$2:$A$1231),$EJ$3-E83)),IF(F83&lt;=$EJ$3,G83,0)))/G83),0)</f>
        <v>0</v>
      </c>
      <c r="J83" s="350"/>
      <c r="K83" s="350">
        <f>IF(AND(P83&lt;1,P83&gt;0,J83&gt;0),ROUND((((1-P83)*(F83-E83)+$EJ$3)),0),0)</f>
        <v>0</v>
      </c>
      <c r="L83" s="350">
        <f>IF(K83&gt;=$EJ$3,$EJ$3,K83)</f>
        <v>0</v>
      </c>
      <c r="M83" s="348">
        <f>IF(L83&gt;0,(IF(J83&gt;0,IF(Data!$C$2&gt;0,((NETWORKDAYS.INTL(J83,L83,Data!$C$2,Data!$A$2:$A$1242))),((L83-J83)+1)),0)),0)</f>
        <v>0</v>
      </c>
      <c r="N83" s="348">
        <f>IF(P83=1,0,IF(L83&gt;0,(IF(J83&gt;0,IF(Data!$C$2&gt;0,(((NETWORKDAYS.INTL($EJ$3,K83,Data!$C$2,Data!$A$2:$A$1242)))-1),((-$EJ$3+K83))),0)),0))</f>
        <v>0</v>
      </c>
      <c r="O83" s="346">
        <f>P83*D83</f>
        <v>0</v>
      </c>
      <c r="P83" s="362"/>
      <c r="Q83" s="344">
        <f>IF(K83&gt;0,F83-K83,0)</f>
        <v>0</v>
      </c>
      <c r="R83" s="346">
        <f>IF(K83&gt;0,O83-H83,0)</f>
        <v>0</v>
      </c>
      <c r="S83" s="341">
        <f>IF(P83&gt;0,P83-I83,0)</f>
        <v>0</v>
      </c>
      <c r="T83" s="33">
        <f>IF(Data!$C$2&gt;0,(IF(OR(T$5=Data!$F$2,T$5=Data!$G$2,(IF(COUNTIF(Data!$A$2:$A$939,T$7),T$7=(VLOOKUP(T$7,Data!$A$2:$A$852,1,FALSE)),0))),"H",IF(AND(T$7&gt;=$E83,T$7&lt;=$F83),($D83/$G83),0))),IF(AND(T$7&gt;=$E83,T$7&lt;=$F83),($D83/$G83),0))</f>
        <v>0</v>
      </c>
      <c r="U83" s="34">
        <f>IF(Data!$C$2&gt;0,(IF(OR(U$5=Data!$F$2,U$5=Data!$G$2,(IF(COUNTIF(Data!$A$2:$A$939,U$7),U$7=(VLOOKUP(U$7,Data!$A$2:$A$852,1,FALSE)),0))),"H",IF(AND(U$7&gt;=$E83,U$7&lt;=$F83),($D83/$G83),0))),IF(AND(U$7&gt;=$E83,U$7&lt;=$F83),($D83/$G83),0))</f>
        <v>0</v>
      </c>
      <c r="V83" s="34">
        <f>IF(Data!$C$2&gt;0,(IF(OR(V$5=Data!$F$2,V$5=Data!$G$2,(IF(COUNTIF(Data!$A$2:$A$939,V$7),V$7=(VLOOKUP(V$7,Data!$A$2:$A$852,1,FALSE)),0))),"H",IF(AND(V$7&gt;=$E83,V$7&lt;=$F83),($D83/$G83),0))),IF(AND(V$7&gt;=$E83,V$7&lt;=$F83),($D83/$G83),0))</f>
        <v>0</v>
      </c>
      <c r="W83" s="34">
        <f>IF(Data!$C$2&gt;0,(IF(OR(W$5=Data!$F$2,W$5=Data!$G$2,(IF(COUNTIF(Data!$A$2:$A$939,W$7),W$7=(VLOOKUP(W$7,Data!$A$2:$A$852,1,FALSE)),0))),"H",IF(AND(W$7&gt;=$E83,W$7&lt;=$F83),($D83/$G83),0))),IF(AND(W$7&gt;=$E83,W$7&lt;=$F83),($D83/$G83),0))</f>
        <v>0</v>
      </c>
      <c r="X83" s="34">
        <f>IF(Data!$C$2&gt;0,(IF(OR(X$5=Data!$F$2,X$5=Data!$G$2,(IF(COUNTIF(Data!$A$2:$A$939,X$7),X$7=(VLOOKUP(X$7,Data!$A$2:$A$852,1,FALSE)),0))),"H",IF(AND(X$7&gt;=$E83,X$7&lt;=$F83),($D83/$G83),0))),IF(AND(X$7&gt;=$E83,X$7&lt;=$F83),($D83/$G83),0))</f>
        <v>0</v>
      </c>
      <c r="Y83" s="34" t="str">
        <f>IF(Data!$C$2&gt;0,(IF(OR(Y$5=Data!$F$2,Y$5=Data!$G$2,(IF(COUNTIF(Data!$A$2:$A$939,Y$7),Y$7=(VLOOKUP(Y$7,Data!$A$2:$A$852,1,FALSE)),0))),"H",IF(AND(Y$7&gt;=$E83,Y$7&lt;=$F83),($D83/$G83),0))),IF(AND(Y$7&gt;=$E83,Y$7&lt;=$F83),($D83/$G83),0))</f>
        <v>H</v>
      </c>
      <c r="Z83" s="34" t="str">
        <f>IF(Data!$C$2&gt;0,(IF(OR(Z$5=Data!$F$2,Z$5=Data!$G$2,(IF(COUNTIF(Data!$A$2:$A$939,Z$7),Z$7=(VLOOKUP(Z$7,Data!$A$2:$A$852,1,FALSE)),0))),"H",IF(AND(Z$7&gt;=$E83,Z$7&lt;=$F83),($D83/$G83),0))),IF(AND(Z$7&gt;=$E83,Z$7&lt;=$F83),($D83/$G83),0))</f>
        <v>H</v>
      </c>
      <c r="AA83" s="34">
        <f>IF(Data!$C$2&gt;0,(IF(OR(AA$5=Data!$F$2,AA$5=Data!$G$2,(IF(COUNTIF(Data!$A$2:$A$939,AA$7),AA$7=(VLOOKUP(AA$7,Data!$A$2:$A$852,1,FALSE)),0))),"H",IF(AND(AA$7&gt;=$E83,AA$7&lt;=$F83),($D83/$G83),0))),IF(AND(AA$7&gt;=$E83,AA$7&lt;=$F83),($D83/$G83),0))</f>
        <v>0</v>
      </c>
      <c r="AB83" s="34">
        <f>IF(Data!$C$2&gt;0,(IF(OR(AB$5=Data!$F$2,AB$5=Data!$G$2,(IF(COUNTIF(Data!$A$2:$A$939,AB$7),AB$7=(VLOOKUP(AB$7,Data!$A$2:$A$852,1,FALSE)),0))),"H",IF(AND(AB$7&gt;=$E83,AB$7&lt;=$F83),($D83/$G83),0))),IF(AND(AB$7&gt;=$E83,AB$7&lt;=$F83),($D83/$G83),0))</f>
        <v>0</v>
      </c>
      <c r="AC83" s="34">
        <f>IF(Data!$C$2&gt;0,(IF(OR(AC$5=Data!$F$2,AC$5=Data!$G$2,(IF(COUNTIF(Data!$A$2:$A$939,AC$7),AC$7=(VLOOKUP(AC$7,Data!$A$2:$A$852,1,FALSE)),0))),"H",IF(AND(AC$7&gt;=$E83,AC$7&lt;=$F83),($D83/$G83),0))),IF(AND(AC$7&gt;=$E83,AC$7&lt;=$F83),($D83/$G83),0))</f>
        <v>0</v>
      </c>
      <c r="AD83" s="34">
        <f>IF(Data!$C$2&gt;0,(IF(OR(AD$5=Data!$F$2,AD$5=Data!$G$2,(IF(COUNTIF(Data!$A$2:$A$939,AD$7),AD$7=(VLOOKUP(AD$7,Data!$A$2:$A$852,1,FALSE)),0))),"H",IF(AND(AD$7&gt;=$E83,AD$7&lt;=$F83),($D83/$G83),0))),IF(AND(AD$7&gt;=$E83,AD$7&lt;=$F83),($D83/$G83),0))</f>
        <v>0</v>
      </c>
      <c r="AE83" s="34">
        <f>IF(Data!$C$2&gt;0,(IF(OR(AE$5=Data!$F$2,AE$5=Data!$G$2,(IF(COUNTIF(Data!$A$2:$A$939,AE$7),AE$7=(VLOOKUP(AE$7,Data!$A$2:$A$852,1,FALSE)),0))),"H",IF(AND(AE$7&gt;=$E83,AE$7&lt;=$F83),($D83/$G83),0))),IF(AND(AE$7&gt;=$E83,AE$7&lt;=$F83),($D83/$G83),0))</f>
        <v>0</v>
      </c>
      <c r="AF83" s="34" t="str">
        <f>IF(Data!$C$2&gt;0,(IF(OR(AF$5=Data!$F$2,AF$5=Data!$G$2,(IF(COUNTIF(Data!$A$2:$A$939,AF$7),AF$7=(VLOOKUP(AF$7,Data!$A$2:$A$852,1,FALSE)),0))),"H",IF(AND(AF$7&gt;=$E83,AF$7&lt;=$F83),($D83/$G83),0))),IF(AND(AF$7&gt;=$E83,AF$7&lt;=$F83),($D83/$G83),0))</f>
        <v>H</v>
      </c>
      <c r="AG83" s="34" t="str">
        <f>IF(Data!$C$2&gt;0,(IF(OR(AG$5=Data!$F$2,AG$5=Data!$G$2,(IF(COUNTIF(Data!$A$2:$A$939,AG$7),AG$7=(VLOOKUP(AG$7,Data!$A$2:$A$852,1,FALSE)),0))),"H",IF(AND(AG$7&gt;=$E83,AG$7&lt;=$F83),($D83/$G83),0))),IF(AND(AG$7&gt;=$E83,AG$7&lt;=$F83),($D83/$G83),0))</f>
        <v>H</v>
      </c>
      <c r="AH83" s="34">
        <f>IF(Data!$C$2&gt;0,(IF(OR(AH$5=Data!$F$2,AH$5=Data!$G$2,(IF(COUNTIF(Data!$A$2:$A$939,AH$7),AH$7=(VLOOKUP(AH$7,Data!$A$2:$A$852,1,FALSE)),0))),"H",IF(AND(AH$7&gt;=$E83,AH$7&lt;=$F83),($D83/$G83),0))),IF(AND(AH$7&gt;=$E83,AH$7&lt;=$F83),($D83/$G83),0))</f>
        <v>0</v>
      </c>
      <c r="AI83" s="34">
        <f>IF(Data!$C$2&gt;0,(IF(OR(AI$5=Data!$F$2,AI$5=Data!$G$2,(IF(COUNTIF(Data!$A$2:$A$939,AI$7),AI$7=(VLOOKUP(AI$7,Data!$A$2:$A$852,1,FALSE)),0))),"H",IF(AND(AI$7&gt;=$E83,AI$7&lt;=$F83),($D83/$G83),0))),IF(AND(AI$7&gt;=$E83,AI$7&lt;=$F83),($D83/$G83),0))</f>
        <v>0</v>
      </c>
      <c r="AJ83" s="34">
        <f>IF(Data!$C$2&gt;0,(IF(OR(AJ$5=Data!$F$2,AJ$5=Data!$G$2,(IF(COUNTIF(Data!$A$2:$A$939,AJ$7),AJ$7=(VLOOKUP(AJ$7,Data!$A$2:$A$852,1,FALSE)),0))),"H",IF(AND(AJ$7&gt;=$E83,AJ$7&lt;=$F83),($D83/$G83),0))),IF(AND(AJ$7&gt;=$E83,AJ$7&lt;=$F83),($D83/$G83),0))</f>
        <v>0</v>
      </c>
      <c r="AK83" s="34">
        <f>IF(Data!$C$2&gt;0,(IF(OR(AK$5=Data!$F$2,AK$5=Data!$G$2,(IF(COUNTIF(Data!$A$2:$A$939,AK$7),AK$7=(VLOOKUP(AK$7,Data!$A$2:$A$852,1,FALSE)),0))),"H",IF(AND(AK$7&gt;=$E83,AK$7&lt;=$F83),($D83/$G83),0))),IF(AND(AK$7&gt;=$E83,AK$7&lt;=$F83),($D83/$G83),0))</f>
        <v>0</v>
      </c>
      <c r="AL83" s="34">
        <f>IF(Data!$C$2&gt;0,(IF(OR(AL$5=Data!$F$2,AL$5=Data!$G$2,(IF(COUNTIF(Data!$A$2:$A$939,AL$7),AL$7=(VLOOKUP(AL$7,Data!$A$2:$A$852,1,FALSE)),0))),"H",IF(AND(AL$7&gt;=$E83,AL$7&lt;=$F83),($D83/$G83),0))),IF(AND(AL$7&gt;=$E83,AL$7&lt;=$F83),($D83/$G83),0))</f>
        <v>0</v>
      </c>
      <c r="AM83" s="34" t="str">
        <f>IF(Data!$C$2&gt;0,(IF(OR(AM$5=Data!$F$2,AM$5=Data!$G$2,(IF(COUNTIF(Data!$A$2:$A$939,AM$7),AM$7=(VLOOKUP(AM$7,Data!$A$2:$A$852,1,FALSE)),0))),"H",IF(AND(AM$7&gt;=$E83,AM$7&lt;=$F83),($D83/$G83),0))),IF(AND(AM$7&gt;=$E83,AM$7&lt;=$F83),($D83/$G83),0))</f>
        <v>H</v>
      </c>
      <c r="AN83" s="34" t="str">
        <f>IF(Data!$C$2&gt;0,(IF(OR(AN$5=Data!$F$2,AN$5=Data!$G$2,(IF(COUNTIF(Data!$A$2:$A$939,AN$7),AN$7=(VLOOKUP(AN$7,Data!$A$2:$A$852,1,FALSE)),0))),"H",IF(AND(AN$7&gt;=$E83,AN$7&lt;=$F83),($D83/$G83),0))),IF(AND(AN$7&gt;=$E83,AN$7&lt;=$F83),($D83/$G83),0))</f>
        <v>H</v>
      </c>
      <c r="AO83" s="34">
        <f>IF(Data!$C$2&gt;0,(IF(OR(AO$5=Data!$F$2,AO$5=Data!$G$2,(IF(COUNTIF(Data!$A$2:$A$939,AO$7),AO$7=(VLOOKUP(AO$7,Data!$A$2:$A$852,1,FALSE)),0))),"H",IF(AND(AO$7&gt;=$E83,AO$7&lt;=$F83),($D83/$G83),0))),IF(AND(AO$7&gt;=$E83,AO$7&lt;=$F83),($D83/$G83),0))</f>
        <v>0</v>
      </c>
      <c r="AP83" s="34">
        <f>IF(Data!$C$2&gt;0,(IF(OR(AP$5=Data!$F$2,AP$5=Data!$G$2,(IF(COUNTIF(Data!$A$2:$A$939,AP$7),AP$7=(VLOOKUP(AP$7,Data!$A$2:$A$852,1,FALSE)),0))),"H",IF(AND(AP$7&gt;=$E83,AP$7&lt;=$F83),($D83/$G83),0))),IF(AND(AP$7&gt;=$E83,AP$7&lt;=$F83),($D83/$G83),0))</f>
        <v>0</v>
      </c>
      <c r="AQ83" s="34">
        <f>IF(Data!$C$2&gt;0,(IF(OR(AQ$5=Data!$F$2,AQ$5=Data!$G$2,(IF(COUNTIF(Data!$A$2:$A$939,AQ$7),AQ$7=(VLOOKUP(AQ$7,Data!$A$2:$A$852,1,FALSE)),0))),"H",IF(AND(AQ$7&gt;=$E83,AQ$7&lt;=$F83),($D83/$G83),0))),IF(AND(AQ$7&gt;=$E83,AQ$7&lt;=$F83),($D83/$G83),0))</f>
        <v>0</v>
      </c>
      <c r="AR83" s="34">
        <f>IF(Data!$C$2&gt;0,(IF(OR(AR$5=Data!$F$2,AR$5=Data!$G$2,(IF(COUNTIF(Data!$A$2:$A$939,AR$7),AR$7=(VLOOKUP(AR$7,Data!$A$2:$A$852,1,FALSE)),0))),"H",IF(AND(AR$7&gt;=$E83,AR$7&lt;=$F83),($D83/$G83),0))),IF(AND(AR$7&gt;=$E83,AR$7&lt;=$F83),($D83/$G83),0))</f>
        <v>0</v>
      </c>
      <c r="AS83" s="34">
        <f>IF(Data!$C$2&gt;0,(IF(OR(AS$5=Data!$F$2,AS$5=Data!$G$2,(IF(COUNTIF(Data!$A$2:$A$939,AS$7),AS$7=(VLOOKUP(AS$7,Data!$A$2:$A$852,1,FALSE)),0))),"H",IF(AND(AS$7&gt;=$E83,AS$7&lt;=$F83),($D83/$G83),0))),IF(AND(AS$7&gt;=$E83,AS$7&lt;=$F83),($D83/$G83),0))</f>
        <v>0</v>
      </c>
      <c r="AT83" s="34" t="str">
        <f>IF(Data!$C$2&gt;0,(IF(OR(AT$5=Data!$F$2,AT$5=Data!$G$2,(IF(COUNTIF(Data!$A$2:$A$939,AT$7),AT$7=(VLOOKUP(AT$7,Data!$A$2:$A$852,1,FALSE)),0))),"H",IF(AND(AT$7&gt;=$E83,AT$7&lt;=$F83),($D83/$G83),0))),IF(AND(AT$7&gt;=$E83,AT$7&lt;=$F83),($D83/$G83),0))</f>
        <v>H</v>
      </c>
      <c r="AU83" s="34" t="str">
        <f>IF(Data!$C$2&gt;0,(IF(OR(AU$5=Data!$F$2,AU$5=Data!$G$2,(IF(COUNTIF(Data!$A$2:$A$939,AU$7),AU$7=(VLOOKUP(AU$7,Data!$A$2:$A$852,1,FALSE)),0))),"H",IF(AND(AU$7&gt;=$E83,AU$7&lt;=$F83),($D83/$G83),0))),IF(AND(AU$7&gt;=$E83,AU$7&lt;=$F83),($D83/$G83),0))</f>
        <v>H</v>
      </c>
      <c r="AV83" s="34">
        <f>IF(Data!$C$2&gt;0,(IF(OR(AV$5=Data!$F$2,AV$5=Data!$G$2,(IF(COUNTIF(Data!$A$2:$A$939,AV$7),AV$7=(VLOOKUP(AV$7,Data!$A$2:$A$852,1,FALSE)),0))),"H",IF(AND(AV$7&gt;=$E83,AV$7&lt;=$F83),($D83/$G83),0))),IF(AND(AV$7&gt;=$E83,AV$7&lt;=$F83),($D83/$G83),0))</f>
        <v>0</v>
      </c>
      <c r="AW83" s="34">
        <f>IF(Data!$C$2&gt;0,(IF(OR(AW$5=Data!$F$2,AW$5=Data!$G$2,(IF(COUNTIF(Data!$A$2:$A$939,AW$7),AW$7=(VLOOKUP(AW$7,Data!$A$2:$A$852,1,FALSE)),0))),"H",IF(AND(AW$7&gt;=$E83,AW$7&lt;=$F83),($D83/$G83),0))),IF(AND(AW$7&gt;=$E83,AW$7&lt;=$F83),($D83/$G83),0))</f>
        <v>0</v>
      </c>
      <c r="AX83" s="34">
        <f>IF(Data!$C$2&gt;0,(IF(OR(AX$5=Data!$F$2,AX$5=Data!$G$2,(IF(COUNTIF(Data!$A$2:$A$939,AX$7),AX$7=(VLOOKUP(AX$7,Data!$A$2:$A$852,1,FALSE)),0))),"H",IF(AND(AX$7&gt;=$E83,AX$7&lt;=$F83),($D83/$G83),0))),IF(AND(AX$7&gt;=$E83,AX$7&lt;=$F83),($D83/$G83),0))</f>
        <v>0</v>
      </c>
      <c r="AY83" s="34">
        <f>IF(Data!$C$2&gt;0,(IF(OR(AY$5=Data!$F$2,AY$5=Data!$G$2,(IF(COUNTIF(Data!$A$2:$A$939,AY$7),AY$7=(VLOOKUP(AY$7,Data!$A$2:$A$852,1,FALSE)),0))),"H",IF(AND(AY$7&gt;=$E83,AY$7&lt;=$F83),($D83/$G83),0))),IF(AND(AY$7&gt;=$E83,AY$7&lt;=$F83),($D83/$G83),0))</f>
        <v>0</v>
      </c>
      <c r="AZ83" s="34">
        <f>IF(Data!$C$2&gt;0,(IF(OR(AZ$5=Data!$F$2,AZ$5=Data!$G$2,(IF(COUNTIF(Data!$A$2:$A$939,AZ$7),AZ$7=(VLOOKUP(AZ$7,Data!$A$2:$A$852,1,FALSE)),0))),"H",IF(AND(AZ$7&gt;=$E83,AZ$7&lt;=$F83),($D83/$G83),0))),IF(AND(AZ$7&gt;=$E83,AZ$7&lt;=$F83),($D83/$G83),0))</f>
        <v>0</v>
      </c>
      <c r="BA83" s="34" t="str">
        <f>IF(Data!$C$2&gt;0,(IF(OR(BA$5=Data!$F$2,BA$5=Data!$G$2,(IF(COUNTIF(Data!$A$2:$A$939,BA$7),BA$7=(VLOOKUP(BA$7,Data!$A$2:$A$852,1,FALSE)),0))),"H",IF(AND(BA$7&gt;=$E83,BA$7&lt;=$F83),($D83/$G83),0))),IF(AND(BA$7&gt;=$E83,BA$7&lt;=$F83),($D83/$G83),0))</f>
        <v>H</v>
      </c>
      <c r="BB83" s="34" t="str">
        <f>IF(Data!$C$2&gt;0,(IF(OR(BB$5=Data!$F$2,BB$5=Data!$G$2,(IF(COUNTIF(Data!$A$2:$A$939,BB$7),BB$7=(VLOOKUP(BB$7,Data!$A$2:$A$852,1,FALSE)),0))),"H",IF(AND(BB$7&gt;=$E83,BB$7&lt;=$F83),($D83/$G83),0))),IF(AND(BB$7&gt;=$E83,BB$7&lt;=$F83),($D83/$G83),0))</f>
        <v>H</v>
      </c>
      <c r="BC83" s="34">
        <f>IF(Data!$C$2&gt;0,(IF(OR(BC$5=Data!$F$2,BC$5=Data!$G$2,(IF(COUNTIF(Data!$A$2:$A$939,BC$7),BC$7=(VLOOKUP(BC$7,Data!$A$2:$A$852,1,FALSE)),0))),"H",IF(AND(BC$7&gt;=$E83,BC$7&lt;=$F83),($D83/$G83),0))),IF(AND(BC$7&gt;=$E83,BC$7&lt;=$F83),($D83/$G83),0))</f>
        <v>0</v>
      </c>
      <c r="BD83" s="34">
        <f>IF(Data!$C$2&gt;0,(IF(OR(BD$5=Data!$F$2,BD$5=Data!$G$2,(IF(COUNTIF(Data!$A$2:$A$939,BD$7),BD$7=(VLOOKUP(BD$7,Data!$A$2:$A$852,1,FALSE)),0))),"H",IF(AND(BD$7&gt;=$E83,BD$7&lt;=$F83),($D83/$G83),0))),IF(AND(BD$7&gt;=$E83,BD$7&lt;=$F83),($D83/$G83),0))</f>
        <v>0</v>
      </c>
      <c r="BE83" s="34">
        <f>IF(Data!$C$2&gt;0,(IF(OR(BE$5=Data!$F$2,BE$5=Data!$G$2,(IF(COUNTIF(Data!$A$2:$A$939,BE$7),BE$7=(VLOOKUP(BE$7,Data!$A$2:$A$852,1,FALSE)),0))),"H",IF(AND(BE$7&gt;=$E83,BE$7&lt;=$F83),($D83/$G83),0))),IF(AND(BE$7&gt;=$E83,BE$7&lt;=$F83),($D83/$G83),0))</f>
        <v>0</v>
      </c>
      <c r="BF83" s="34">
        <f>IF(Data!$C$2&gt;0,(IF(OR(BF$5=Data!$F$2,BF$5=Data!$G$2,(IF(COUNTIF(Data!$A$2:$A$939,BF$7),BF$7=(VLOOKUP(BF$7,Data!$A$2:$A$852,1,FALSE)),0))),"H",IF(AND(BF$7&gt;=$E83,BF$7&lt;=$F83),($D83/$G83),0))),IF(AND(BF$7&gt;=$E83,BF$7&lt;=$F83),($D83/$G83),0))</f>
        <v>0</v>
      </c>
      <c r="BG83" s="34">
        <f>IF(Data!$C$2&gt;0,(IF(OR(BG$5=Data!$F$2,BG$5=Data!$G$2,(IF(COUNTIF(Data!$A$2:$A$939,BG$7),BG$7=(VLOOKUP(BG$7,Data!$A$2:$A$852,1,FALSE)),0))),"H",IF(AND(BG$7&gt;=$E83,BG$7&lt;=$F83),($D83/$G83),0))),IF(AND(BG$7&gt;=$E83,BG$7&lt;=$F83),($D83/$G83),0))</f>
        <v>0</v>
      </c>
      <c r="BH83" s="34" t="str">
        <f>IF(Data!$C$2&gt;0,(IF(OR(BH$5=Data!$F$2,BH$5=Data!$G$2,(IF(COUNTIF(Data!$A$2:$A$939,BH$7),BH$7=(VLOOKUP(BH$7,Data!$A$2:$A$852,1,FALSE)),0))),"H",IF(AND(BH$7&gt;=$E83,BH$7&lt;=$F83),($D83/$G83),0))),IF(AND(BH$7&gt;=$E83,BH$7&lt;=$F83),($D83/$G83),0))</f>
        <v>H</v>
      </c>
      <c r="BI83" s="34" t="str">
        <f>IF(Data!$C$2&gt;0,(IF(OR(BI$5=Data!$F$2,BI$5=Data!$G$2,(IF(COUNTIF(Data!$A$2:$A$939,BI$7),BI$7=(VLOOKUP(BI$7,Data!$A$2:$A$852,1,FALSE)),0))),"H",IF(AND(BI$7&gt;=$E83,BI$7&lt;=$F83),($D83/$G83),0))),IF(AND(BI$7&gt;=$E83,BI$7&lt;=$F83),($D83/$G83),0))</f>
        <v>H</v>
      </c>
      <c r="BJ83" s="34">
        <f>IF(Data!$C$2&gt;0,(IF(OR(BJ$5=Data!$F$2,BJ$5=Data!$G$2,(IF(COUNTIF(Data!$A$2:$A$939,BJ$7),BJ$7=(VLOOKUP(BJ$7,Data!$A$2:$A$852,1,FALSE)),0))),"H",IF(AND(BJ$7&gt;=$E83,BJ$7&lt;=$F83),($D83/$G83),0))),IF(AND(BJ$7&gt;=$E83,BJ$7&lt;=$F83),($D83/$G83),0))</f>
        <v>0</v>
      </c>
      <c r="BK83" s="34">
        <f>IF(Data!$C$2&gt;0,(IF(OR(BK$5=Data!$F$2,BK$5=Data!$G$2,(IF(COUNTIF(Data!$A$2:$A$939,BK$7),BK$7=(VLOOKUP(BK$7,Data!$A$2:$A$852,1,FALSE)),0))),"H",IF(AND(BK$7&gt;=$E83,BK$7&lt;=$F83),($D83/$G83),0))),IF(AND(BK$7&gt;=$E83,BK$7&lt;=$F83),($D83/$G83),0))</f>
        <v>0</v>
      </c>
      <c r="BL83" s="34">
        <f>IF(Data!$C$2&gt;0,(IF(OR(BL$5=Data!$F$2,BL$5=Data!$G$2,(IF(COUNTIF(Data!$A$2:$A$939,BL$7),BL$7=(VLOOKUP(BL$7,Data!$A$2:$A$852,1,FALSE)),0))),"H",IF(AND(BL$7&gt;=$E83,BL$7&lt;=$F83),($D83/$G83),0))),IF(AND(BL$7&gt;=$E83,BL$7&lt;=$F83),($D83/$G83),0))</f>
        <v>0</v>
      </c>
      <c r="BM83" s="34">
        <f>IF(Data!$C$2&gt;0,(IF(OR(BM$5=Data!$F$2,BM$5=Data!$G$2,(IF(COUNTIF(Data!$A$2:$A$939,BM$7),BM$7=(VLOOKUP(BM$7,Data!$A$2:$A$852,1,FALSE)),0))),"H",IF(AND(BM$7&gt;=$E83,BM$7&lt;=$F83),($D83/$G83),0))),IF(AND(BM$7&gt;=$E83,BM$7&lt;=$F83),($D83/$G83),0))</f>
        <v>0</v>
      </c>
      <c r="BN83" s="34">
        <f>IF(Data!$C$2&gt;0,(IF(OR(BN$5=Data!$F$2,BN$5=Data!$G$2,(IF(COUNTIF(Data!$A$2:$A$939,BN$7),BN$7=(VLOOKUP(BN$7,Data!$A$2:$A$852,1,FALSE)),0))),"H",IF(AND(BN$7&gt;=$E83,BN$7&lt;=$F83),($D83/$G83),0))),IF(AND(BN$7&gt;=$E83,BN$7&lt;=$F83),($D83/$G83),0))</f>
        <v>0</v>
      </c>
      <c r="BO83" s="34" t="str">
        <f>IF(Data!$C$2&gt;0,(IF(OR(BO$5=Data!$F$2,BO$5=Data!$G$2,(IF(COUNTIF(Data!$A$2:$A$939,BO$7),BO$7=(VLOOKUP(BO$7,Data!$A$2:$A$852,1,FALSE)),0))),"H",IF(AND(BO$7&gt;=$E83,BO$7&lt;=$F83),($D83/$G83),0))),IF(AND(BO$7&gt;=$E83,BO$7&lt;=$F83),($D83/$G83),0))</f>
        <v>H</v>
      </c>
      <c r="BP83" s="34" t="str">
        <f>IF(Data!$C$2&gt;0,(IF(OR(BP$5=Data!$F$2,BP$5=Data!$G$2,(IF(COUNTIF(Data!$A$2:$A$939,BP$7),BP$7=(VLOOKUP(BP$7,Data!$A$2:$A$852,1,FALSE)),0))),"H",IF(AND(BP$7&gt;=$E83,BP$7&lt;=$F83),($D83/$G83),0))),IF(AND(BP$7&gt;=$E83,BP$7&lt;=$F83),($D83/$G83),0))</f>
        <v>H</v>
      </c>
      <c r="BQ83" s="34">
        <f>IF(Data!$C$2&gt;0,(IF(OR(BQ$5=Data!$F$2,BQ$5=Data!$G$2,(IF(COUNTIF(Data!$A$2:$A$939,BQ$7),BQ$7=(VLOOKUP(BQ$7,Data!$A$2:$A$852,1,FALSE)),0))),"H",IF(AND(BQ$7&gt;=$E83,BQ$7&lt;=$F83),($D83/$G83),0))),IF(AND(BQ$7&gt;=$E83,BQ$7&lt;=$F83),($D83/$G83),0))</f>
        <v>0</v>
      </c>
      <c r="BR83" s="34">
        <f>IF(Data!$C$2&gt;0,(IF(OR(BR$5=Data!$F$2,BR$5=Data!$G$2,(IF(COUNTIF(Data!$A$2:$A$939,BR$7),BR$7=(VLOOKUP(BR$7,Data!$A$2:$A$852,1,FALSE)),0))),"H",IF(AND(BR$7&gt;=$E83,BR$7&lt;=$F83),($D83/$G83),0))),IF(AND(BR$7&gt;=$E83,BR$7&lt;=$F83),($D83/$G83),0))</f>
        <v>0</v>
      </c>
      <c r="BS83" s="34">
        <f>IF(Data!$C$2&gt;0,(IF(OR(BS$5=Data!$F$2,BS$5=Data!$G$2,(IF(COUNTIF(Data!$A$2:$A$939,BS$7),BS$7=(VLOOKUP(BS$7,Data!$A$2:$A$852,1,FALSE)),0))),"H",IF(AND(BS$7&gt;=$E83,BS$7&lt;=$F83),($D83/$G83),0))),IF(AND(BS$7&gt;=$E83,BS$7&lt;=$F83),($D83/$G83),0))</f>
        <v>0</v>
      </c>
      <c r="BT83" s="34">
        <f>IF(Data!$C$2&gt;0,(IF(OR(BT$5=Data!$F$2,BT$5=Data!$G$2,(IF(COUNTIF(Data!$A$2:$A$939,BT$7),BT$7=(VLOOKUP(BT$7,Data!$A$2:$A$852,1,FALSE)),0))),"H",IF(AND(BT$7&gt;=$E83,BT$7&lt;=$F83),($D83/$G83),0))),IF(AND(BT$7&gt;=$E83,BT$7&lt;=$F83),($D83/$G83),0))</f>
        <v>0</v>
      </c>
      <c r="BU83" s="34">
        <f>IF(Data!$C$2&gt;0,(IF(OR(BU$5=Data!$F$2,BU$5=Data!$G$2,(IF(COUNTIF(Data!$A$2:$A$939,BU$7),BU$7=(VLOOKUP(BU$7,Data!$A$2:$A$852,1,FALSE)),0))),"H",IF(AND(BU$7&gt;=$E83,BU$7&lt;=$F83),($D83/$G83),0))),IF(AND(BU$7&gt;=$E83,BU$7&lt;=$F83),($D83/$G83),0))</f>
        <v>0</v>
      </c>
      <c r="BV83" s="34" t="str">
        <f>IF(Data!$C$2&gt;0,(IF(OR(BV$5=Data!$F$2,BV$5=Data!$G$2,(IF(COUNTIF(Data!$A$2:$A$939,BV$7),BV$7=(VLOOKUP(BV$7,Data!$A$2:$A$852,1,FALSE)),0))),"H",IF(AND(BV$7&gt;=$E83,BV$7&lt;=$F83),($D83/$G83),0))),IF(AND(BV$7&gt;=$E83,BV$7&lt;=$F83),($D83/$G83),0))</f>
        <v>H</v>
      </c>
      <c r="BW83" s="34" t="str">
        <f>IF(Data!$C$2&gt;0,(IF(OR(BW$5=Data!$F$2,BW$5=Data!$G$2,(IF(COUNTIF(Data!$A$2:$A$939,BW$7),BW$7=(VLOOKUP(BW$7,Data!$A$2:$A$852,1,FALSE)),0))),"H",IF(AND(BW$7&gt;=$E83,BW$7&lt;=$F83),($D83/$G83),0))),IF(AND(BW$7&gt;=$E83,BW$7&lt;=$F83),($D83/$G83),0))</f>
        <v>H</v>
      </c>
      <c r="BX83" s="34">
        <f>IF(Data!$C$2&gt;0,(IF(OR(BX$5=Data!$F$2,BX$5=Data!$G$2,(IF(COUNTIF(Data!$A$2:$A$939,BX$7),BX$7=(VLOOKUP(BX$7,Data!$A$2:$A$852,1,FALSE)),0))),"H",IF(AND(BX$7&gt;=$E83,BX$7&lt;=$F83),($D83/$G83),0))),IF(AND(BX$7&gt;=$E83,BX$7&lt;=$F83),($D83/$G83),0))</f>
        <v>0</v>
      </c>
      <c r="BY83" s="34">
        <f>IF(Data!$C$2&gt;0,(IF(OR(BY$5=Data!$F$2,BY$5=Data!$G$2,(IF(COUNTIF(Data!$A$2:$A$939,BY$7),BY$7=(VLOOKUP(BY$7,Data!$A$2:$A$852,1,FALSE)),0))),"H",IF(AND(BY$7&gt;=$E83,BY$7&lt;=$F83),($D83/$G83),0))),IF(AND(BY$7&gt;=$E83,BY$7&lt;=$F83),($D83/$G83),0))</f>
        <v>0</v>
      </c>
      <c r="BZ83" s="34">
        <f>IF(Data!$C$2&gt;0,(IF(OR(BZ$5=Data!$F$2,BZ$5=Data!$G$2,(IF(COUNTIF(Data!$A$2:$A$939,BZ$7),BZ$7=(VLOOKUP(BZ$7,Data!$A$2:$A$852,1,FALSE)),0))),"H",IF(AND(BZ$7&gt;=$E83,BZ$7&lt;=$F83),($D83/$G83),0))),IF(AND(BZ$7&gt;=$E83,BZ$7&lt;=$F83),($D83/$G83),0))</f>
        <v>0</v>
      </c>
      <c r="CA83" s="34">
        <f>IF(Data!$C$2&gt;0,(IF(OR(CA$5=Data!$F$2,CA$5=Data!$G$2,(IF(COUNTIF(Data!$A$2:$A$939,CA$7),CA$7=(VLOOKUP(CA$7,Data!$A$2:$A$852,1,FALSE)),0))),"H",IF(AND(CA$7&gt;=$E83,CA$7&lt;=$F83),($D83/$G83),0))),IF(AND(CA$7&gt;=$E83,CA$7&lt;=$F83),($D83/$G83),0))</f>
        <v>0</v>
      </c>
      <c r="CB83" s="34">
        <f>IF(Data!$C$2&gt;0,(IF(OR(CB$5=Data!$F$2,CB$5=Data!$G$2,(IF(COUNTIF(Data!$A$2:$A$939,CB$7),CB$7=(VLOOKUP(CB$7,Data!$A$2:$A$852,1,FALSE)),0))),"H",IF(AND(CB$7&gt;=$E83,CB$7&lt;=$F83),($D83/$G83),0))),IF(AND(CB$7&gt;=$E83,CB$7&lt;=$F83),($D83/$G83),0))</f>
        <v>0</v>
      </c>
      <c r="CC83" s="34" t="str">
        <f>IF(Data!$C$2&gt;0,(IF(OR(CC$5=Data!$F$2,CC$5=Data!$G$2,(IF(COUNTIF(Data!$A$2:$A$939,CC$7),CC$7=(VLOOKUP(CC$7,Data!$A$2:$A$852,1,FALSE)),0))),"H",IF(AND(CC$7&gt;=$E83,CC$7&lt;=$F83),($D83/$G83),0))),IF(AND(CC$7&gt;=$E83,CC$7&lt;=$F83),($D83/$G83),0))</f>
        <v>H</v>
      </c>
      <c r="CD83" s="34" t="str">
        <f>IF(Data!$C$2&gt;0,(IF(OR(CD$5=Data!$F$2,CD$5=Data!$G$2,(IF(COUNTIF(Data!$A$2:$A$939,CD$7),CD$7=(VLOOKUP(CD$7,Data!$A$2:$A$852,1,FALSE)),0))),"H",IF(AND(CD$7&gt;=$E83,CD$7&lt;=$F83),($D83/$G83),0))),IF(AND(CD$7&gt;=$E83,CD$7&lt;=$F83),($D83/$G83),0))</f>
        <v>H</v>
      </c>
      <c r="CE83" s="34">
        <f>IF(Data!$C$2&gt;0,(IF(OR(CE$5=Data!$F$2,CE$5=Data!$G$2,(IF(COUNTIF(Data!$A$2:$A$939,CE$7),CE$7=(VLOOKUP(CE$7,Data!$A$2:$A$852,1,FALSE)),0))),"H",IF(AND(CE$7&gt;=$E83,CE$7&lt;=$F83),($D83/$G83),0))),IF(AND(CE$7&gt;=$E83,CE$7&lt;=$F83),($D83/$G83),0))</f>
        <v>0</v>
      </c>
      <c r="CF83" s="34">
        <f>IF(Data!$C$2&gt;0,(IF(OR(CF$5=Data!$F$2,CF$5=Data!$G$2,(IF(COUNTIF(Data!$A$2:$A$939,CF$7),CF$7=(VLOOKUP(CF$7,Data!$A$2:$A$852,1,FALSE)),0))),"H",IF(AND(CF$7&gt;=$E83,CF$7&lt;=$F83),($D83/$G83),0))),IF(AND(CF$7&gt;=$E83,CF$7&lt;=$F83),($D83/$G83),0))</f>
        <v>0</v>
      </c>
      <c r="CG83" s="34">
        <f>IF(Data!$C$2&gt;0,(IF(OR(CG$5=Data!$F$2,CG$5=Data!$G$2,(IF(COUNTIF(Data!$A$2:$A$939,CG$7),CG$7=(VLOOKUP(CG$7,Data!$A$2:$A$852,1,FALSE)),0))),"H",IF(AND(CG$7&gt;=$E83,CG$7&lt;=$F83),($D83/$G83),0))),IF(AND(CG$7&gt;=$E83,CG$7&lt;=$F83),($D83/$G83),0))</f>
        <v>0</v>
      </c>
      <c r="CH83" s="34">
        <f>IF(Data!$C$2&gt;0,(IF(OR(CH$5=Data!$F$2,CH$5=Data!$G$2,(IF(COUNTIF(Data!$A$2:$A$939,CH$7),CH$7=(VLOOKUP(CH$7,Data!$A$2:$A$852,1,FALSE)),0))),"H",IF(AND(CH$7&gt;=$E83,CH$7&lt;=$F83),($D83/$G83),0))),IF(AND(CH$7&gt;=$E83,CH$7&lt;=$F83),($D83/$G83),0))</f>
        <v>0</v>
      </c>
      <c r="CI83" s="34">
        <f>IF(Data!$C$2&gt;0,(IF(OR(CI$5=Data!$F$2,CI$5=Data!$G$2,(IF(COUNTIF(Data!$A$2:$A$939,CI$7),CI$7=(VLOOKUP(CI$7,Data!$A$2:$A$852,1,FALSE)),0))),"H",IF(AND(CI$7&gt;=$E83,CI$7&lt;=$F83),($D83/$G83),0))),IF(AND(CI$7&gt;=$E83,CI$7&lt;=$F83),($D83/$G83),0))</f>
        <v>0</v>
      </c>
      <c r="CJ83" s="34" t="str">
        <f>IF(Data!$C$2&gt;0,(IF(OR(CJ$5=Data!$F$2,CJ$5=Data!$G$2,(IF(COUNTIF(Data!$A$2:$A$939,CJ$7),CJ$7=(VLOOKUP(CJ$7,Data!$A$2:$A$852,1,FALSE)),0))),"H",IF(AND(CJ$7&gt;=$E83,CJ$7&lt;=$F83),($D83/$G83),0))),IF(AND(CJ$7&gt;=$E83,CJ$7&lt;=$F83),($D83/$G83),0))</f>
        <v>H</v>
      </c>
      <c r="CK83" s="34" t="str">
        <f>IF(Data!$C$2&gt;0,(IF(OR(CK$5=Data!$F$2,CK$5=Data!$G$2,(IF(COUNTIF(Data!$A$2:$A$939,CK$7),CK$7=(VLOOKUP(CK$7,Data!$A$2:$A$852,1,FALSE)),0))),"H",IF(AND(CK$7&gt;=$E83,CK$7&lt;=$F83),($D83/$G83),0))),IF(AND(CK$7&gt;=$E83,CK$7&lt;=$F83),($D83/$G83),0))</f>
        <v>H</v>
      </c>
      <c r="CL83" s="34">
        <f>IF(Data!$C$2&gt;0,(IF(OR(CL$5=Data!$F$2,CL$5=Data!$G$2,(IF(COUNTIF(Data!$A$2:$A$939,CL$7),CL$7=(VLOOKUP(CL$7,Data!$A$2:$A$852,1,FALSE)),0))),"H",IF(AND(CL$7&gt;=$E83,CL$7&lt;=$F83),($D83/$G83),0))),IF(AND(CL$7&gt;=$E83,CL$7&lt;=$F83),($D83/$G83),0))</f>
        <v>0</v>
      </c>
      <c r="CM83" s="34">
        <f>IF(Data!$C$2&gt;0,(IF(OR(CM$5=Data!$F$2,CM$5=Data!$G$2,(IF(COUNTIF(Data!$A$2:$A$939,CM$7),CM$7=(VLOOKUP(CM$7,Data!$A$2:$A$852,1,FALSE)),0))),"H",IF(AND(CM$7&gt;=$E83,CM$7&lt;=$F83),($D83/$G83),0))),IF(AND(CM$7&gt;=$E83,CM$7&lt;=$F83),($D83/$G83),0))</f>
        <v>0</v>
      </c>
      <c r="CN83" s="34">
        <f>IF(Data!$C$2&gt;0,(IF(OR(CN$5=Data!$F$2,CN$5=Data!$G$2,(IF(COUNTIF(Data!$A$2:$A$939,CN$7),CN$7=(VLOOKUP(CN$7,Data!$A$2:$A$852,1,FALSE)),0))),"H",IF(AND(CN$7&gt;=$E83,CN$7&lt;=$F83),($D83/$G83),0))),IF(AND(CN$7&gt;=$E83,CN$7&lt;=$F83),($D83/$G83),0))</f>
        <v>0</v>
      </c>
      <c r="CO83" s="34">
        <f>IF(Data!$C$2&gt;0,(IF(OR(CO$5=Data!$F$2,CO$5=Data!$G$2,(IF(COUNTIF(Data!$A$2:$A$939,CO$7),CO$7=(VLOOKUP(CO$7,Data!$A$2:$A$852,1,FALSE)),0))),"H",IF(AND(CO$7&gt;=$E83,CO$7&lt;=$F83),($D83/$G83),0))),IF(AND(CO$7&gt;=$E83,CO$7&lt;=$F83),($D83/$G83),0))</f>
        <v>0</v>
      </c>
      <c r="CP83" s="34">
        <f>IF(Data!$C$2&gt;0,(IF(OR(CP$5=Data!$F$2,CP$5=Data!$G$2,(IF(COUNTIF(Data!$A$2:$A$939,CP$7),CP$7=(VLOOKUP(CP$7,Data!$A$2:$A$852,1,FALSE)),0))),"H",IF(AND(CP$7&gt;=$E83,CP$7&lt;=$F83),($D83/$G83),0))),IF(AND(CP$7&gt;=$E83,CP$7&lt;=$F83),($D83/$G83),0))</f>
        <v>0</v>
      </c>
      <c r="CQ83" s="34" t="str">
        <f>IF(Data!$C$2&gt;0,(IF(OR(CQ$5=Data!$F$2,CQ$5=Data!$G$2,(IF(COUNTIF(Data!$A$2:$A$939,CQ$7),CQ$7=(VLOOKUP(CQ$7,Data!$A$2:$A$852,1,FALSE)),0))),"H",IF(AND(CQ$7&gt;=$E83,CQ$7&lt;=$F83),($D83/$G83),0))),IF(AND(CQ$7&gt;=$E83,CQ$7&lt;=$F83),($D83/$G83),0))</f>
        <v>H</v>
      </c>
      <c r="CR83" s="34" t="str">
        <f>IF(Data!$C$2&gt;0,(IF(OR(CR$5=Data!$F$2,CR$5=Data!$G$2,(IF(COUNTIF(Data!$A$2:$A$939,CR$7),CR$7=(VLOOKUP(CR$7,Data!$A$2:$A$852,1,FALSE)),0))),"H",IF(AND(CR$7&gt;=$E83,CR$7&lt;=$F83),($D83/$G83),0))),IF(AND(CR$7&gt;=$E83,CR$7&lt;=$F83),($D83/$G83),0))</f>
        <v>H</v>
      </c>
      <c r="CS83" s="34">
        <f>IF(Data!$C$2&gt;0,(IF(OR(CS$5=Data!$F$2,CS$5=Data!$G$2,(IF(COUNTIF(Data!$A$2:$A$939,CS$7),CS$7=(VLOOKUP(CS$7,Data!$A$2:$A$852,1,FALSE)),0))),"H",IF(AND(CS$7&gt;=$E83,CS$7&lt;=$F83),($D83/$G83),0))),IF(AND(CS$7&gt;=$E83,CS$7&lt;=$F83),($D83/$G83),0))</f>
        <v>0</v>
      </c>
      <c r="CT83" s="34">
        <f>IF(Data!$C$2&gt;0,(IF(OR(CT$5=Data!$F$2,CT$5=Data!$G$2,(IF(COUNTIF(Data!$A$2:$A$939,CT$7),CT$7=(VLOOKUP(CT$7,Data!$A$2:$A$852,1,FALSE)),0))),"H",IF(AND(CT$7&gt;=$E83,CT$7&lt;=$F83),($D83/$G83),0))),IF(AND(CT$7&gt;=$E83,CT$7&lt;=$F83),($D83/$G83),0))</f>
        <v>0</v>
      </c>
      <c r="CU83" s="34">
        <f>IF(Data!$C$2&gt;0,(IF(OR(CU$5=Data!$F$2,CU$5=Data!$G$2,(IF(COUNTIF(Data!$A$2:$A$939,CU$7),CU$7=(VLOOKUP(CU$7,Data!$A$2:$A$852,1,FALSE)),0))),"H",IF(AND(CU$7&gt;=$E83,CU$7&lt;=$F83),($D83/$G83),0))),IF(AND(CU$7&gt;=$E83,CU$7&lt;=$F83),($D83/$G83),0))</f>
        <v>0</v>
      </c>
      <c r="CV83" s="34">
        <f>IF(Data!$C$2&gt;0,(IF(OR(CV$5=Data!$F$2,CV$5=Data!$G$2,(IF(COUNTIF(Data!$A$2:$A$939,CV$7),CV$7=(VLOOKUP(CV$7,Data!$A$2:$A$852,1,FALSE)),0))),"H",IF(AND(CV$7&gt;=$E83,CV$7&lt;=$F83),($D83/$G83),0))),IF(AND(CV$7&gt;=$E83,CV$7&lt;=$F83),($D83/$G83),0))</f>
        <v>0</v>
      </c>
      <c r="CW83" s="34">
        <f>IF(Data!$C$2&gt;0,(IF(OR(CW$5=Data!$F$2,CW$5=Data!$G$2,(IF(COUNTIF(Data!$A$2:$A$939,CW$7),CW$7=(VLOOKUP(CW$7,Data!$A$2:$A$852,1,FALSE)),0))),"H",IF(AND(CW$7&gt;=$E83,CW$7&lt;=$F83),($D83/$G83),0))),IF(AND(CW$7&gt;=$E83,CW$7&lt;=$F83),($D83/$G83),0))</f>
        <v>0</v>
      </c>
      <c r="CX83" s="34" t="str">
        <f>IF(Data!$C$2&gt;0,(IF(OR(CX$5=Data!$F$2,CX$5=Data!$G$2,(IF(COUNTIF(Data!$A$2:$A$939,CX$7),CX$7=(VLOOKUP(CX$7,Data!$A$2:$A$852,1,FALSE)),0))),"H",IF(AND(CX$7&gt;=$E83,CX$7&lt;=$F83),($D83/$G83),0))),IF(AND(CX$7&gt;=$E83,CX$7&lt;=$F83),($D83/$G83),0))</f>
        <v>H</v>
      </c>
      <c r="CY83" s="34" t="str">
        <f>IF(Data!$C$2&gt;0,(IF(OR(CY$5=Data!$F$2,CY$5=Data!$G$2,(IF(COUNTIF(Data!$A$2:$A$939,CY$7),CY$7=(VLOOKUP(CY$7,Data!$A$2:$A$852,1,FALSE)),0))),"H",IF(AND(CY$7&gt;=$E83,CY$7&lt;=$F83),($D83/$G83),0))),IF(AND(CY$7&gt;=$E83,CY$7&lt;=$F83),($D83/$G83),0))</f>
        <v>H</v>
      </c>
      <c r="CZ83" s="34">
        <f>IF(Data!$C$2&gt;0,(IF(OR(CZ$5=Data!$F$2,CZ$5=Data!$G$2,(IF(COUNTIF(Data!$A$2:$A$939,CZ$7),CZ$7=(VLOOKUP(CZ$7,Data!$A$2:$A$852,1,FALSE)),0))),"H",IF(AND(CZ$7&gt;=$E83,CZ$7&lt;=$F83),($D83/$G83),0))),IF(AND(CZ$7&gt;=$E83,CZ$7&lt;=$F83),($D83/$G83),0))</f>
        <v>0</v>
      </c>
      <c r="DA83" s="34">
        <f>IF(Data!$C$2&gt;0,(IF(OR(DA$5=Data!$F$2,DA$5=Data!$G$2,(IF(COUNTIF(Data!$A$2:$A$939,DA$7),DA$7=(VLOOKUP(DA$7,Data!$A$2:$A$852,1,FALSE)),0))),"H",IF(AND(DA$7&gt;=$E83,DA$7&lt;=$F83),($D83/$G83),0))),IF(AND(DA$7&gt;=$E83,DA$7&lt;=$F83),($D83/$G83),0))</f>
        <v>0</v>
      </c>
      <c r="DB83" s="34">
        <f>IF(Data!$C$2&gt;0,(IF(OR(DB$5=Data!$F$2,DB$5=Data!$G$2,(IF(COUNTIF(Data!$A$2:$A$939,DB$7),DB$7=(VLOOKUP(DB$7,Data!$A$2:$A$852,1,FALSE)),0))),"H",IF(AND(DB$7&gt;=$E83,DB$7&lt;=$F83),($D83/$G83),0))),IF(AND(DB$7&gt;=$E83,DB$7&lt;=$F83),($D83/$G83),0))</f>
        <v>0</v>
      </c>
      <c r="DC83" s="34">
        <f>IF(Data!$C$2&gt;0,(IF(OR(DC$5=Data!$F$2,DC$5=Data!$G$2,(IF(COUNTIF(Data!$A$2:$A$939,DC$7),DC$7=(VLOOKUP(DC$7,Data!$A$2:$A$852,1,FALSE)),0))),"H",IF(AND(DC$7&gt;=$E83,DC$7&lt;=$F83),($D83/$G83),0))),IF(AND(DC$7&gt;=$E83,DC$7&lt;=$F83),($D83/$G83),0))</f>
        <v>0</v>
      </c>
      <c r="DD83" s="34">
        <f>IF(Data!$C$2&gt;0,(IF(OR(DD$5=Data!$F$2,DD$5=Data!$G$2,(IF(COUNTIF(Data!$A$2:$A$939,DD$7),DD$7=(VLOOKUP(DD$7,Data!$A$2:$A$852,1,FALSE)),0))),"H",IF(AND(DD$7&gt;=$E83,DD$7&lt;=$F83),($D83/$G83),0))),IF(AND(DD$7&gt;=$E83,DD$7&lt;=$F83),($D83/$G83),0))</f>
        <v>0</v>
      </c>
      <c r="DE83" s="34" t="str">
        <f>IF(Data!$C$2&gt;0,(IF(OR(DE$5=Data!$F$2,DE$5=Data!$G$2,(IF(COUNTIF(Data!$A$2:$A$939,DE$7),DE$7=(VLOOKUP(DE$7,Data!$A$2:$A$852,1,FALSE)),0))),"H",IF(AND(DE$7&gt;=$E83,DE$7&lt;=$F83),($D83/$G83),0))),IF(AND(DE$7&gt;=$E83,DE$7&lt;=$F83),($D83/$G83),0))</f>
        <v>H</v>
      </c>
      <c r="DF83" s="34" t="str">
        <f>IF(Data!$C$2&gt;0,(IF(OR(DF$5=Data!$F$2,DF$5=Data!$G$2,(IF(COUNTIF(Data!$A$2:$A$939,DF$7),DF$7=(VLOOKUP(DF$7,Data!$A$2:$A$852,1,FALSE)),0))),"H",IF(AND(DF$7&gt;=$E83,DF$7&lt;=$F83),($D83/$G83),0))),IF(AND(DF$7&gt;=$E83,DF$7&lt;=$F83),($D83/$G83),0))</f>
        <v>H</v>
      </c>
      <c r="DG83" s="34">
        <f>IF(Data!$C$2&gt;0,(IF(OR(DG$5=Data!$F$2,DG$5=Data!$G$2,(IF(COUNTIF(Data!$A$2:$A$939,DG$7),DG$7=(VLOOKUP(DG$7,Data!$A$2:$A$852,1,FALSE)),0))),"H",IF(AND(DG$7&gt;=$E83,DG$7&lt;=$F83),($D83/$G83),0))),IF(AND(DG$7&gt;=$E83,DG$7&lt;=$F83),($D83/$G83),0))</f>
        <v>0</v>
      </c>
      <c r="DH83" s="34">
        <f>IF(Data!$C$2&gt;0,(IF(OR(DH$5=Data!$F$2,DH$5=Data!$G$2,(IF(COUNTIF(Data!$A$2:$A$939,DH$7),DH$7=(VLOOKUP(DH$7,Data!$A$2:$A$852,1,FALSE)),0))),"H",IF(AND(DH$7&gt;=$E83,DH$7&lt;=$F83),($D83/$G83),0))),IF(AND(DH$7&gt;=$E83,DH$7&lt;=$F83),($D83/$G83),0))</f>
        <v>0</v>
      </c>
      <c r="DI83" s="34">
        <f>IF(Data!$C$2&gt;0,(IF(OR(DI$5=Data!$F$2,DI$5=Data!$G$2,(IF(COUNTIF(Data!$A$2:$A$939,DI$7),DI$7=(VLOOKUP(DI$7,Data!$A$2:$A$852,1,FALSE)),0))),"H",IF(AND(DI$7&gt;=$E83,DI$7&lt;=$F83),($D83/$G83),0))),IF(AND(DI$7&gt;=$E83,DI$7&lt;=$F83),($D83/$G83),0))</f>
        <v>0</v>
      </c>
      <c r="DJ83" s="34">
        <f>IF(Data!$C$2&gt;0,(IF(OR(DJ$5=Data!$F$2,DJ$5=Data!$G$2,(IF(COUNTIF(Data!$A$2:$A$939,DJ$7),DJ$7=(VLOOKUP(DJ$7,Data!$A$2:$A$852,1,FALSE)),0))),"H",IF(AND(DJ$7&gt;=$E83,DJ$7&lt;=$F83),($D83/$G83),0))),IF(AND(DJ$7&gt;=$E83,DJ$7&lt;=$F83),($D83/$G83),0))</f>
        <v>0</v>
      </c>
      <c r="DK83" s="34">
        <f>IF(Data!$C$2&gt;0,(IF(OR(DK$5=Data!$F$2,DK$5=Data!$G$2,(IF(COUNTIF(Data!$A$2:$A$939,DK$7),DK$7=(VLOOKUP(DK$7,Data!$A$2:$A$852,1,FALSE)),0))),"H",IF(AND(DK$7&gt;=$E83,DK$7&lt;=$F83),($D83/$G83),0))),IF(AND(DK$7&gt;=$E83,DK$7&lt;=$F83),($D83/$G83),0))</f>
        <v>0</v>
      </c>
      <c r="DL83" s="34" t="str">
        <f>IF(Data!$C$2&gt;0,(IF(OR(DL$5=Data!$F$2,DL$5=Data!$G$2,(IF(COUNTIF(Data!$A$2:$A$939,DL$7),DL$7=(VLOOKUP(DL$7,Data!$A$2:$A$852,1,FALSE)),0))),"H",IF(AND(DL$7&gt;=$E83,DL$7&lt;=$F83),($D83/$G83),0))),IF(AND(DL$7&gt;=$E83,DL$7&lt;=$F83),($D83/$G83),0))</f>
        <v>H</v>
      </c>
      <c r="DM83" s="34" t="str">
        <f>IF(Data!$C$2&gt;0,(IF(OR(DM$5=Data!$F$2,DM$5=Data!$G$2,(IF(COUNTIF(Data!$A$2:$A$939,DM$7),DM$7=(VLOOKUP(DM$7,Data!$A$2:$A$852,1,FALSE)),0))),"H",IF(AND(DM$7&gt;=$E83,DM$7&lt;=$F83),($D83/$G83),0))),IF(AND(DM$7&gt;=$E83,DM$7&lt;=$F83),($D83/$G83),0))</f>
        <v>H</v>
      </c>
      <c r="DN83" s="34">
        <f>IF(Data!$C$2&gt;0,(IF(OR(DN$5=Data!$F$2,DN$5=Data!$G$2,(IF(COUNTIF(Data!$A$2:$A$939,DN$7),DN$7=(VLOOKUP(DN$7,Data!$A$2:$A$852,1,FALSE)),0))),"H",IF(AND(DN$7&gt;=$E83,DN$7&lt;=$F83),($D83/$G83),0))),IF(AND(DN$7&gt;=$E83,DN$7&lt;=$F83),($D83/$G83),0))</f>
        <v>0</v>
      </c>
      <c r="DO83" s="34">
        <f>IF(Data!$C$2&gt;0,(IF(OR(DO$5=Data!$F$2,DO$5=Data!$G$2,(IF(COUNTIF(Data!$A$2:$A$939,DO$7),DO$7=(VLOOKUP(DO$7,Data!$A$2:$A$852,1,FALSE)),0))),"H",IF(AND(DO$7&gt;=$E83,DO$7&lt;=$F83),($D83/$G83),0))),IF(AND(DO$7&gt;=$E83,DO$7&lt;=$F83),($D83/$G83),0))</f>
        <v>0</v>
      </c>
      <c r="DP83" s="34">
        <f>IF(Data!$C$2&gt;0,(IF(OR(DP$5=Data!$F$2,DP$5=Data!$G$2,(IF(COUNTIF(Data!$A$2:$A$939,DP$7),DP$7=(VLOOKUP(DP$7,Data!$A$2:$A$852,1,FALSE)),0))),"H",IF(AND(DP$7&gt;=$E83,DP$7&lt;=$F83),($D83/$G83),0))),IF(AND(DP$7&gt;=$E83,DP$7&lt;=$F83),($D83/$G83),0))</f>
        <v>0</v>
      </c>
      <c r="DQ83" s="34">
        <f>IF(Data!$C$2&gt;0,(IF(OR(DQ$5=Data!$F$2,DQ$5=Data!$G$2,(IF(COUNTIF(Data!$A$2:$A$939,DQ$7),DQ$7=(VLOOKUP(DQ$7,Data!$A$2:$A$852,1,FALSE)),0))),"H",IF(AND(DQ$7&gt;=$E83,DQ$7&lt;=$F83),($D83/$G83),0))),IF(AND(DQ$7&gt;=$E83,DQ$7&lt;=$F83),($D83/$G83),0))</f>
        <v>0</v>
      </c>
      <c r="DR83" s="34">
        <f>IF(Data!$C$2&gt;0,(IF(OR(DR$5=Data!$F$2,DR$5=Data!$G$2,(IF(COUNTIF(Data!$A$2:$A$939,DR$7),DR$7=(VLOOKUP(DR$7,Data!$A$2:$A$852,1,FALSE)),0))),"H",IF(AND(DR$7&gt;=$E83,DR$7&lt;=$F83),($D83/$G83),0))),IF(AND(DR$7&gt;=$E83,DR$7&lt;=$F83),($D83/$G83),0))</f>
        <v>0</v>
      </c>
      <c r="DS83" s="34" t="str">
        <f>IF(Data!$C$2&gt;0,(IF(OR(DS$5=Data!$F$2,DS$5=Data!$G$2,(IF(COUNTIF(Data!$A$2:$A$939,DS$7),DS$7=(VLOOKUP(DS$7,Data!$A$2:$A$852,1,FALSE)),0))),"H",IF(AND(DS$7&gt;=$E83,DS$7&lt;=$F83),($D83/$G83),0))),IF(AND(DS$7&gt;=$E83,DS$7&lt;=$F83),($D83/$G83),0))</f>
        <v>H</v>
      </c>
      <c r="DT83" s="34" t="str">
        <f>IF(Data!$C$2&gt;0,(IF(OR(DT$5=Data!$F$2,DT$5=Data!$G$2,(IF(COUNTIF(Data!$A$2:$A$939,DT$7),DT$7=(VLOOKUP(DT$7,Data!$A$2:$A$852,1,FALSE)),0))),"H",IF(AND(DT$7&gt;=$E83,DT$7&lt;=$F83),($D83/$G83),0))),IF(AND(DT$7&gt;=$E83,DT$7&lt;=$F83),($D83/$G83),0))</f>
        <v>H</v>
      </c>
      <c r="DU83" s="34">
        <f>IF(Data!$C$2&gt;0,(IF(OR(DU$5=Data!$F$2,DU$5=Data!$G$2,(IF(COUNTIF(Data!$A$2:$A$939,DU$7),DU$7=(VLOOKUP(DU$7,Data!$A$2:$A$852,1,FALSE)),0))),"H",IF(AND(DU$7&gt;=$E83,DU$7&lt;=$F83),($D83/$G83),0))),IF(AND(DU$7&gt;=$E83,DU$7&lt;=$F83),($D83/$G83),0))</f>
        <v>0</v>
      </c>
      <c r="DV83" s="34">
        <f>IF(Data!$C$2&gt;0,(IF(OR(DV$5=Data!$F$2,DV$5=Data!$G$2,(IF(COUNTIF(Data!$A$2:$A$939,DV$7),DV$7=(VLOOKUP(DV$7,Data!$A$2:$A$852,1,FALSE)),0))),"H",IF(AND(DV$7&gt;=$E83,DV$7&lt;=$F83),($D83/$G83),0))),IF(AND(DV$7&gt;=$E83,DV$7&lt;=$F83),($D83/$G83),0))</f>
        <v>0</v>
      </c>
      <c r="DW83" s="34">
        <f>IF(Data!$C$2&gt;0,(IF(OR(DW$5=Data!$F$2,DW$5=Data!$G$2,(IF(COUNTIF(Data!$A$2:$A$939,DW$7),DW$7=(VLOOKUP(DW$7,Data!$A$2:$A$852,1,FALSE)),0))),"H",IF(AND(DW$7&gt;=$E83,DW$7&lt;=$F83),($D83/$G83),0))),IF(AND(DW$7&gt;=$E83,DW$7&lt;=$F83),($D83/$G83),0))</f>
        <v>0</v>
      </c>
      <c r="DX83" s="34">
        <f>IF(Data!$C$2&gt;0,(IF(OR(DX$5=Data!$F$2,DX$5=Data!$G$2,(IF(COUNTIF(Data!$A$2:$A$939,DX$7),DX$7=(VLOOKUP(DX$7,Data!$A$2:$A$852,1,FALSE)),0))),"H",IF(AND(DX$7&gt;=$E83,DX$7&lt;=$F83),($D83/$G83),0))),IF(AND(DX$7&gt;=$E83,DX$7&lt;=$F83),($D83/$G83),0))</f>
        <v>0</v>
      </c>
      <c r="DY83" s="34">
        <f>IF(Data!$C$2&gt;0,(IF(OR(DY$5=Data!$F$2,DY$5=Data!$G$2,(IF(COUNTIF(Data!$A$2:$A$939,DY$7),DY$7=(VLOOKUP(DY$7,Data!$A$2:$A$852,1,FALSE)),0))),"H",IF(AND(DY$7&gt;=$E83,DY$7&lt;=$F83),($D83/$G83),0))),IF(AND(DY$7&gt;=$E83,DY$7&lt;=$F83),($D83/$G83),0))</f>
        <v>0</v>
      </c>
      <c r="DZ83" s="34" t="str">
        <f>IF(Data!$C$2&gt;0,(IF(OR(DZ$5=Data!$F$2,DZ$5=Data!$G$2,(IF(COUNTIF(Data!$A$2:$A$939,DZ$7),DZ$7=(VLOOKUP(DZ$7,Data!$A$2:$A$852,1,FALSE)),0))),"H",IF(AND(DZ$7&gt;=$E83,DZ$7&lt;=$F83),($D83/$G83),0))),IF(AND(DZ$7&gt;=$E83,DZ$7&lt;=$F83),($D83/$G83),0))</f>
        <v>H</v>
      </c>
      <c r="EA83" s="34" t="str">
        <f>IF(Data!$C$2&gt;0,(IF(OR(EA$5=Data!$F$2,EA$5=Data!$G$2,(IF(COUNTIF(Data!$A$2:$A$939,EA$7),EA$7=(VLOOKUP(EA$7,Data!$A$2:$A$852,1,FALSE)),0))),"H",IF(AND(EA$7&gt;=$E83,EA$7&lt;=$F83),($D83/$G83),0))),IF(AND(EA$7&gt;=$E83,EA$7&lt;=$F83),($D83/$G83),0))</f>
        <v>H</v>
      </c>
      <c r="EB83" s="34">
        <f>IF(Data!$C$2&gt;0,(IF(OR(EB$5=Data!$F$2,EB$5=Data!$G$2,(IF(COUNTIF(Data!$A$2:$A$939,EB$7),EB$7=(VLOOKUP(EB$7,Data!$A$2:$A$852,1,FALSE)),0))),"H",IF(AND(EB$7&gt;=$E83,EB$7&lt;=$F83),($D83/$G83),0))),IF(AND(EB$7&gt;=$E83,EB$7&lt;=$F83),($D83/$G83),0))</f>
        <v>0</v>
      </c>
      <c r="EC83" s="34">
        <f>IF(Data!$C$2&gt;0,(IF(OR(EC$5=Data!$F$2,EC$5=Data!$G$2,(IF(COUNTIF(Data!$A$2:$A$939,EC$7),EC$7=(VLOOKUP(EC$7,Data!$A$2:$A$852,1,FALSE)),0))),"H",IF(AND(EC$7&gt;=$E83,EC$7&lt;=$F83),($D83/$G83),0))),IF(AND(EC$7&gt;=$E83,EC$7&lt;=$F83),($D83/$G83),0))</f>
        <v>0</v>
      </c>
      <c r="ED83" s="34">
        <f>IF(Data!$C$2&gt;0,(IF(OR(ED$5=Data!$F$2,ED$5=Data!$G$2,(IF(COUNTIF(Data!$A$2:$A$939,ED$7),ED$7=(VLOOKUP(ED$7,Data!$A$2:$A$852,1,FALSE)),0))),"H",IF(AND(ED$7&gt;=$E83,ED$7&lt;=$F83),($D83/$G83),0))),IF(AND(ED$7&gt;=$E83,ED$7&lt;=$F83),($D83/$G83),0))</f>
        <v>0</v>
      </c>
      <c r="EE83" s="34">
        <f>IF(Data!$C$2&gt;0,(IF(OR(EE$5=Data!$F$2,EE$5=Data!$G$2,(IF(COUNTIF(Data!$A$2:$A$939,EE$7),EE$7=(VLOOKUP(EE$7,Data!$A$2:$A$852,1,FALSE)),0))),"H",IF(AND(EE$7&gt;=$E83,EE$7&lt;=$F83),($D83/$G83),0))),IF(AND(EE$7&gt;=$E83,EE$7&lt;=$F83),($D83/$G83),0))</f>
        <v>0</v>
      </c>
      <c r="EF83" s="34">
        <f>IF(Data!$C$2&gt;0,(IF(OR(EF$5=Data!$F$2,EF$5=Data!$G$2,(IF(COUNTIF(Data!$A$2:$A$939,EF$7),EF$7=(VLOOKUP(EF$7,Data!$A$2:$A$852,1,FALSE)),0))),"H",IF(AND(EF$7&gt;=$E83,EF$7&lt;=$F83),($D83/$G83),0))),IF(AND(EF$7&gt;=$E83,EF$7&lt;=$F83),($D83/$G83),0))</f>
        <v>0</v>
      </c>
      <c r="EG83" s="34" t="str">
        <f>IF(Data!$C$2&gt;0,(IF(OR(EG$5=Data!$F$2,EG$5=Data!$G$2,(IF(COUNTIF(Data!$A$2:$A$939,EG$7),EG$7=(VLOOKUP(EG$7,Data!$A$2:$A$852,1,FALSE)),0))),"H",IF(AND(EG$7&gt;=$E83,EG$7&lt;=$F83),($D83/$G83),0))),IF(AND(EG$7&gt;=$E83,EG$7&lt;=$F83),($D83/$G83),0))</f>
        <v>H</v>
      </c>
      <c r="EH83" s="34" t="str">
        <f>IF(Data!$C$2&gt;0,(IF(OR(EH$5=Data!$F$2,EH$5=Data!$G$2,(IF(COUNTIF(Data!$A$2:$A$939,EH$7),EH$7=(VLOOKUP(EH$7,Data!$A$2:$A$852,1,FALSE)),0))),"H",IF(AND(EH$7&gt;=$E83,EH$7&lt;=$F83),($D83/$G83),0))),IF(AND(EH$7&gt;=$E83,EH$7&lt;=$F83),($D83/$G83),0))</f>
        <v>H</v>
      </c>
      <c r="EI83" s="34">
        <f>IF(Data!$C$2&gt;0,(IF(OR(EI$5=Data!$F$2,EI$5=Data!$G$2,(IF(COUNTIF(Data!$A$2:$A$939,EI$7),EI$7=(VLOOKUP(EI$7,Data!$A$2:$A$852,1,FALSE)),0))),"H",IF(AND(EI$7&gt;=$E83,EI$7&lt;=$F83),($D83/$G83),0))),IF(AND(EI$7&gt;=$E83,EI$7&lt;=$F83),($D83/$G83),0))</f>
        <v>0</v>
      </c>
      <c r="EJ83" s="34">
        <f>IF(Data!$C$2&gt;0,(IF(OR(EJ$5=Data!$F$2,EJ$5=Data!$G$2,(IF(COUNTIF(Data!$A$2:$A$939,EJ$7),EJ$7=(VLOOKUP(EJ$7,Data!$A$2:$A$852,1,FALSE)),0))),"H",IF(AND(EJ$7&gt;=$E83,EJ$7&lt;=$F83),($D83/$G83),0))),IF(AND(EJ$7&gt;=$E83,EJ$7&lt;=$F83),($D83/$G83),0))</f>
        <v>0</v>
      </c>
      <c r="EK83" s="34">
        <f>IF(Data!$C$2&gt;0,(IF(OR(EK$5=Data!$F$2,EK$5=Data!$G$2,(IF(COUNTIF(Data!$A$2:$A$939,EK$7),EK$7=(VLOOKUP(EK$7,Data!$A$2:$A$852,1,FALSE)),0))),"H",IF(AND(EK$7&gt;=$E83,EK$7&lt;=$F83),($D83/$G83),0))),IF(AND(EK$7&gt;=$E83,EK$7&lt;=$F83),($D83/$G83),0))</f>
        <v>0</v>
      </c>
      <c r="EL83" s="34">
        <f>IF(Data!$C$2&gt;0,(IF(OR(EL$5=Data!$F$2,EL$5=Data!$G$2,(IF(COUNTIF(Data!$A$2:$A$939,EL$7),EL$7=(VLOOKUP(EL$7,Data!$A$2:$A$852,1,FALSE)),0))),"H",IF(AND(EL$7&gt;=$E83,EL$7&lt;=$F83),($D83/$G83),0))),IF(AND(EL$7&gt;=$E83,EL$7&lt;=$F83),($D83/$G83),0))</f>
        <v>0</v>
      </c>
      <c r="EM83" s="34">
        <f>IF(Data!$C$2&gt;0,(IF(OR(EM$5=Data!$F$2,EM$5=Data!$G$2,(IF(COUNTIF(Data!$A$2:$A$939,EM$7),EM$7=(VLOOKUP(EM$7,Data!$A$2:$A$852,1,FALSE)),0))),"H",IF(AND(EM$7&gt;=$E83,EM$7&lt;=$F83),($D83/$G83),0))),IF(AND(EM$7&gt;=$E83,EM$7&lt;=$F83),($D83/$G83),0))</f>
        <v>0</v>
      </c>
      <c r="EN83" s="34" t="str">
        <f>IF(Data!$C$2&gt;0,(IF(OR(EN$5=Data!$F$2,EN$5=Data!$G$2,(IF(COUNTIF(Data!$A$2:$A$939,EN$7),EN$7=(VLOOKUP(EN$7,Data!$A$2:$A$852,1,FALSE)),0))),"H",IF(AND(EN$7&gt;=$E83,EN$7&lt;=$F83),($D83/$G83),0))),IF(AND(EN$7&gt;=$E83,EN$7&lt;=$F83),($D83/$G83),0))</f>
        <v>H</v>
      </c>
      <c r="EO83" s="35" t="str">
        <f>IF(Data!$C$2&gt;0,(IF(OR(EO$5=Data!$F$2,EO$5=Data!$G$2,(IF(COUNTIF(Data!$A$2:$A$939,EO$7),EO$7=(VLOOKUP(EO$7,Data!$A$2:$A$852,1,FALSE)),0))),"H",IF(AND(EO$7&gt;=$E83,EO$7&lt;=$F83),($D83/$G83),0))),IF(AND(EO$7&gt;=$E83,EO$7&lt;=$F83),($D83/$G83),0))</f>
        <v>H</v>
      </c>
      <c r="EP83" s="8" t="s">
        <v>47</v>
      </c>
      <c r="EQ83" s="18">
        <f>SUM(T83:EO83)-D83</f>
        <v>0</v>
      </c>
    </row>
    <row r="84" spans="1:147" ht="30" customHeight="1" thickBot="1">
      <c r="A84" s="371"/>
      <c r="B84" s="372"/>
      <c r="C84" s="372"/>
      <c r="D84" s="364"/>
      <c r="E84" s="351"/>
      <c r="F84" s="351"/>
      <c r="G84" s="349"/>
      <c r="H84" s="364"/>
      <c r="I84" s="365"/>
      <c r="J84" s="351"/>
      <c r="K84" s="351"/>
      <c r="L84" s="351"/>
      <c r="M84" s="349"/>
      <c r="N84" s="349"/>
      <c r="O84" s="364"/>
      <c r="P84" s="365"/>
      <c r="Q84" s="391"/>
      <c r="R84" s="364"/>
      <c r="S84" s="343"/>
      <c r="T84" s="36">
        <f>IF(T$7&gt;$L83,(((IF(Data!$C$2&gt;0,(IF(OR(T$5=Data!$F$2,T$5=Data!$G$2,(IF(COUNTIF(Data!$A$2:$A$939,T$7),T$7=(VLOOKUP(T$7,Data!$A$2:$A$852,1,FALSE)),0))),"H",IF(AND(T$7&gt;=$J83,T$7&lt;=$K83),($D83*(1-$P83)/$N83),0))),IF(AND(T$7&gt;=$J83,T$7&lt;=$K83),(($D83-$O83)/$N83),0))))),(((IF(Data!$C$2&gt;0,(IF(OR(T$5=Data!$F$2,T$5=Data!$G$2,(IF(COUNTIF(Data!$A$2:$A$939,T$7),T$7=(VLOOKUP(T$7,Data!$A$2:$A$852,1,FALSE)),0))),"H",IF(AND(T$7&gt;=$J83,T$7&lt;=$L83),($D83*$P83/$M83),0))),IF(AND(T$7&gt;=$J83,T$7&lt;=$L83),(($D83*$P83)/$M83),0))))))</f>
        <v>0</v>
      </c>
      <c r="U84" s="37">
        <f>IF(U$7&gt;$L83,(((IF(Data!$C$2&gt;0,(IF(OR(U$5=Data!$F$2,U$5=Data!$G$2,(IF(COUNTIF(Data!$A$2:$A$939,U$7),U$7=(VLOOKUP(U$7,Data!$A$2:$A$852,1,FALSE)),0))),"H",IF(AND(U$7&gt;=$J83,U$7&lt;=$K83),($D83*(1-$P83)/$N83),0))),IF(AND(U$7&gt;=$J83,U$7&lt;=$K83),(($D83-$O83)/$N83),0))))),(((IF(Data!$C$2&gt;0,(IF(OR(U$5=Data!$F$2,U$5=Data!$G$2,(IF(COUNTIF(Data!$A$2:$A$939,U$7),U$7=(VLOOKUP(U$7,Data!$A$2:$A$852,1,FALSE)),0))),"H",IF(AND(U$7&gt;=$J83,U$7&lt;=$L83),($D83*$P83/$M83),0))),IF(AND(U$7&gt;=$J83,U$7&lt;=$L83),(($D83*$P83)/$M83),0))))))</f>
        <v>0</v>
      </c>
      <c r="V84" s="37">
        <f>IF(V$7&gt;$L83,(((IF(Data!$C$2&gt;0,(IF(OR(V$5=Data!$F$2,V$5=Data!$G$2,(IF(COUNTIF(Data!$A$2:$A$939,V$7),V$7=(VLOOKUP(V$7,Data!$A$2:$A$852,1,FALSE)),0))),"H",IF(AND(V$7&gt;=$J83,V$7&lt;=$K83),($D83*(1-$P83)/$N83),0))),IF(AND(V$7&gt;=$J83,V$7&lt;=$K83),(($D83-$O83)/$N83),0))))),(((IF(Data!$C$2&gt;0,(IF(OR(V$5=Data!$F$2,V$5=Data!$G$2,(IF(COUNTIF(Data!$A$2:$A$939,V$7),V$7=(VLOOKUP(V$7,Data!$A$2:$A$852,1,FALSE)),0))),"H",IF(AND(V$7&gt;=$J83,V$7&lt;=$L83),($D83*$P83/$M83),0))),IF(AND(V$7&gt;=$J83,V$7&lt;=$L83),(($D83*$P83)/$M83),0))))))</f>
        <v>0</v>
      </c>
      <c r="W84" s="37">
        <f>IF(W$7&gt;$L83,(((IF(Data!$C$2&gt;0,(IF(OR(W$5=Data!$F$2,W$5=Data!$G$2,(IF(COUNTIF(Data!$A$2:$A$939,W$7),W$7=(VLOOKUP(W$7,Data!$A$2:$A$852,1,FALSE)),0))),"H",IF(AND(W$7&gt;=$J83,W$7&lt;=$K83),($D83*(1-$P83)/$N83),0))),IF(AND(W$7&gt;=$J83,W$7&lt;=$K83),(($D83-$O83)/$N83),0))))),(((IF(Data!$C$2&gt;0,(IF(OR(W$5=Data!$F$2,W$5=Data!$G$2,(IF(COUNTIF(Data!$A$2:$A$939,W$7),W$7=(VLOOKUP(W$7,Data!$A$2:$A$852,1,FALSE)),0))),"H",IF(AND(W$7&gt;=$J83,W$7&lt;=$L83),($D83*$P83/$M83),0))),IF(AND(W$7&gt;=$J83,W$7&lt;=$L83),(($D83*$P83)/$M83),0))))))</f>
        <v>0</v>
      </c>
      <c r="X84" s="37">
        <f>IF(X$7&gt;$L83,(((IF(Data!$C$2&gt;0,(IF(OR(X$5=Data!$F$2,X$5=Data!$G$2,(IF(COUNTIF(Data!$A$2:$A$939,X$7),X$7=(VLOOKUP(X$7,Data!$A$2:$A$852,1,FALSE)),0))),"H",IF(AND(X$7&gt;=$J83,X$7&lt;=$K83),($D83*(1-$P83)/$N83),0))),IF(AND(X$7&gt;=$J83,X$7&lt;=$K83),(($D83-$O83)/$N83),0))))),(((IF(Data!$C$2&gt;0,(IF(OR(X$5=Data!$F$2,X$5=Data!$G$2,(IF(COUNTIF(Data!$A$2:$A$939,X$7),X$7=(VLOOKUP(X$7,Data!$A$2:$A$852,1,FALSE)),0))),"H",IF(AND(X$7&gt;=$J83,X$7&lt;=$L83),($D83*$P83/$M83),0))),IF(AND(X$7&gt;=$J83,X$7&lt;=$L83),(($D83*$P83)/$M83),0))))))</f>
        <v>0</v>
      </c>
      <c r="Y84" s="37" t="str">
        <f>IF(Y$7&gt;$L83,(((IF(Data!$C$2&gt;0,(IF(OR(Y$5=Data!$F$2,Y$5=Data!$G$2,(IF(COUNTIF(Data!$A$2:$A$939,Y$7),Y$7=(VLOOKUP(Y$7,Data!$A$2:$A$852,1,FALSE)),0))),"H",IF(AND(Y$7&gt;=$J83,Y$7&lt;=$K83),($D83*(1-$P83)/$N83),0))),IF(AND(Y$7&gt;=$J83,Y$7&lt;=$K83),(($D83-$O83)/$N83),0))))),(((IF(Data!$C$2&gt;0,(IF(OR(Y$5=Data!$F$2,Y$5=Data!$G$2,(IF(COUNTIF(Data!$A$2:$A$939,Y$7),Y$7=(VLOOKUP(Y$7,Data!$A$2:$A$852,1,FALSE)),0))),"H",IF(AND(Y$7&gt;=$J83,Y$7&lt;=$L83),($D83*$P83/$M83),0))),IF(AND(Y$7&gt;=$J83,Y$7&lt;=$L83),(($D83*$P83)/$M83),0))))))</f>
        <v>H</v>
      </c>
      <c r="Z84" s="37" t="str">
        <f>IF(Z$7&gt;$L83,(((IF(Data!$C$2&gt;0,(IF(OR(Z$5=Data!$F$2,Z$5=Data!$G$2,(IF(COUNTIF(Data!$A$2:$A$939,Z$7),Z$7=(VLOOKUP(Z$7,Data!$A$2:$A$852,1,FALSE)),0))),"H",IF(AND(Z$7&gt;=$J83,Z$7&lt;=$K83),($D83*(1-$P83)/$N83),0))),IF(AND(Z$7&gt;=$J83,Z$7&lt;=$K83),(($D83-$O83)/$N83),0))))),(((IF(Data!$C$2&gt;0,(IF(OR(Z$5=Data!$F$2,Z$5=Data!$G$2,(IF(COUNTIF(Data!$A$2:$A$939,Z$7),Z$7=(VLOOKUP(Z$7,Data!$A$2:$A$852,1,FALSE)),0))),"H",IF(AND(Z$7&gt;=$J83,Z$7&lt;=$L83),($D83*$P83/$M83),0))),IF(AND(Z$7&gt;=$J83,Z$7&lt;=$L83),(($D83*$P83)/$M83),0))))))</f>
        <v>H</v>
      </c>
      <c r="AA84" s="37">
        <f>IF(AA$7&gt;$L83,(((IF(Data!$C$2&gt;0,(IF(OR(AA$5=Data!$F$2,AA$5=Data!$G$2,(IF(COUNTIF(Data!$A$2:$A$939,AA$7),AA$7=(VLOOKUP(AA$7,Data!$A$2:$A$852,1,FALSE)),0))),"H",IF(AND(AA$7&gt;=$J83,AA$7&lt;=$K83),($D83*(1-$P83)/$N83),0))),IF(AND(AA$7&gt;=$J83,AA$7&lt;=$K83),(($D83-$O83)/$N83),0))))),(((IF(Data!$C$2&gt;0,(IF(OR(AA$5=Data!$F$2,AA$5=Data!$G$2,(IF(COUNTIF(Data!$A$2:$A$939,AA$7),AA$7=(VLOOKUP(AA$7,Data!$A$2:$A$852,1,FALSE)),0))),"H",IF(AND(AA$7&gt;=$J83,AA$7&lt;=$L83),($D83*$P83/$M83),0))),IF(AND(AA$7&gt;=$J83,AA$7&lt;=$L83),(($D83*$P83)/$M83),0))))))</f>
        <v>0</v>
      </c>
      <c r="AB84" s="37">
        <f>IF(AB$7&gt;$L83,(((IF(Data!$C$2&gt;0,(IF(OR(AB$5=Data!$F$2,AB$5=Data!$G$2,(IF(COUNTIF(Data!$A$2:$A$939,AB$7),AB$7=(VLOOKUP(AB$7,Data!$A$2:$A$852,1,FALSE)),0))),"H",IF(AND(AB$7&gt;=$J83,AB$7&lt;=$K83),($D83*(1-$P83)/$N83),0))),IF(AND(AB$7&gt;=$J83,AB$7&lt;=$K83),(($D83-$O83)/$N83),0))))),(((IF(Data!$C$2&gt;0,(IF(OR(AB$5=Data!$F$2,AB$5=Data!$G$2,(IF(COUNTIF(Data!$A$2:$A$939,AB$7),AB$7=(VLOOKUP(AB$7,Data!$A$2:$A$852,1,FALSE)),0))),"H",IF(AND(AB$7&gt;=$J83,AB$7&lt;=$L83),($D83*$P83/$M83),0))),IF(AND(AB$7&gt;=$J83,AB$7&lt;=$L83),(($D83*$P83)/$M83),0))))))</f>
        <v>0</v>
      </c>
      <c r="AC84" s="37">
        <f>IF(AC$7&gt;$L83,(((IF(Data!$C$2&gt;0,(IF(OR(AC$5=Data!$F$2,AC$5=Data!$G$2,(IF(COUNTIF(Data!$A$2:$A$939,AC$7),AC$7=(VLOOKUP(AC$7,Data!$A$2:$A$852,1,FALSE)),0))),"H",IF(AND(AC$7&gt;=$J83,AC$7&lt;=$K83),($D83*(1-$P83)/$N83),0))),IF(AND(AC$7&gt;=$J83,AC$7&lt;=$K83),(($D83-$O83)/$N83),0))))),(((IF(Data!$C$2&gt;0,(IF(OR(AC$5=Data!$F$2,AC$5=Data!$G$2,(IF(COUNTIF(Data!$A$2:$A$939,AC$7),AC$7=(VLOOKUP(AC$7,Data!$A$2:$A$852,1,FALSE)),0))),"H",IF(AND(AC$7&gt;=$J83,AC$7&lt;=$L83),($D83*$P83/$M83),0))),IF(AND(AC$7&gt;=$J83,AC$7&lt;=$L83),(($D83*$P83)/$M83),0))))))</f>
        <v>0</v>
      </c>
      <c r="AD84" s="37">
        <f>IF(AD$7&gt;$L83,(((IF(Data!$C$2&gt;0,(IF(OR(AD$5=Data!$F$2,AD$5=Data!$G$2,(IF(COUNTIF(Data!$A$2:$A$939,AD$7),AD$7=(VLOOKUP(AD$7,Data!$A$2:$A$852,1,FALSE)),0))),"H",IF(AND(AD$7&gt;=$J83,AD$7&lt;=$K83),($D83*(1-$P83)/$N83),0))),IF(AND(AD$7&gt;=$J83,AD$7&lt;=$K83),(($D83-$O83)/$N83),0))))),(((IF(Data!$C$2&gt;0,(IF(OR(AD$5=Data!$F$2,AD$5=Data!$G$2,(IF(COUNTIF(Data!$A$2:$A$939,AD$7),AD$7=(VLOOKUP(AD$7,Data!$A$2:$A$852,1,FALSE)),0))),"H",IF(AND(AD$7&gt;=$J83,AD$7&lt;=$L83),($D83*$P83/$M83),0))),IF(AND(AD$7&gt;=$J83,AD$7&lt;=$L83),(($D83*$P83)/$M83),0))))))</f>
        <v>0</v>
      </c>
      <c r="AE84" s="37">
        <f>IF(AE$7&gt;$L83,(((IF(Data!$C$2&gt;0,(IF(OR(AE$5=Data!$F$2,AE$5=Data!$G$2,(IF(COUNTIF(Data!$A$2:$A$939,AE$7),AE$7=(VLOOKUP(AE$7,Data!$A$2:$A$852,1,FALSE)),0))),"H",IF(AND(AE$7&gt;=$J83,AE$7&lt;=$K83),($D83*(1-$P83)/$N83),0))),IF(AND(AE$7&gt;=$J83,AE$7&lt;=$K83),(($D83-$O83)/$N83),0))))),(((IF(Data!$C$2&gt;0,(IF(OR(AE$5=Data!$F$2,AE$5=Data!$G$2,(IF(COUNTIF(Data!$A$2:$A$939,AE$7),AE$7=(VLOOKUP(AE$7,Data!$A$2:$A$852,1,FALSE)),0))),"H",IF(AND(AE$7&gt;=$J83,AE$7&lt;=$L83),($D83*$P83/$M83),0))),IF(AND(AE$7&gt;=$J83,AE$7&lt;=$L83),(($D83*$P83)/$M83),0))))))</f>
        <v>0</v>
      </c>
      <c r="AF84" s="37" t="str">
        <f>IF(AF$7&gt;$L83,(((IF(Data!$C$2&gt;0,(IF(OR(AF$5=Data!$F$2,AF$5=Data!$G$2,(IF(COUNTIF(Data!$A$2:$A$939,AF$7),AF$7=(VLOOKUP(AF$7,Data!$A$2:$A$852,1,FALSE)),0))),"H",IF(AND(AF$7&gt;=$J83,AF$7&lt;=$K83),($D83*(1-$P83)/$N83),0))),IF(AND(AF$7&gt;=$J83,AF$7&lt;=$K83),(($D83-$O83)/$N83),0))))),(((IF(Data!$C$2&gt;0,(IF(OR(AF$5=Data!$F$2,AF$5=Data!$G$2,(IF(COUNTIF(Data!$A$2:$A$939,AF$7),AF$7=(VLOOKUP(AF$7,Data!$A$2:$A$852,1,FALSE)),0))),"H",IF(AND(AF$7&gt;=$J83,AF$7&lt;=$L83),($D83*$P83/$M83),0))),IF(AND(AF$7&gt;=$J83,AF$7&lt;=$L83),(($D83*$P83)/$M83),0))))))</f>
        <v>H</v>
      </c>
      <c r="AG84" s="37" t="str">
        <f>IF(AG$7&gt;$L83,(((IF(Data!$C$2&gt;0,(IF(OR(AG$5=Data!$F$2,AG$5=Data!$G$2,(IF(COUNTIF(Data!$A$2:$A$939,AG$7),AG$7=(VLOOKUP(AG$7,Data!$A$2:$A$852,1,FALSE)),0))),"H",IF(AND(AG$7&gt;=$J83,AG$7&lt;=$K83),($D83*(1-$P83)/$N83),0))),IF(AND(AG$7&gt;=$J83,AG$7&lt;=$K83),(($D83-$O83)/$N83),0))))),(((IF(Data!$C$2&gt;0,(IF(OR(AG$5=Data!$F$2,AG$5=Data!$G$2,(IF(COUNTIF(Data!$A$2:$A$939,AG$7),AG$7=(VLOOKUP(AG$7,Data!$A$2:$A$852,1,FALSE)),0))),"H",IF(AND(AG$7&gt;=$J83,AG$7&lt;=$L83),($D83*$P83/$M83),0))),IF(AND(AG$7&gt;=$J83,AG$7&lt;=$L83),(($D83*$P83)/$M83),0))))))</f>
        <v>H</v>
      </c>
      <c r="AH84" s="37">
        <f>IF(AH$7&gt;$L83,(((IF(Data!$C$2&gt;0,(IF(OR(AH$5=Data!$F$2,AH$5=Data!$G$2,(IF(COUNTIF(Data!$A$2:$A$939,AH$7),AH$7=(VLOOKUP(AH$7,Data!$A$2:$A$852,1,FALSE)),0))),"H",IF(AND(AH$7&gt;=$J83,AH$7&lt;=$K83),($D83*(1-$P83)/$N83),0))),IF(AND(AH$7&gt;=$J83,AH$7&lt;=$K83),(($D83-$O83)/$N83),0))))),(((IF(Data!$C$2&gt;0,(IF(OR(AH$5=Data!$F$2,AH$5=Data!$G$2,(IF(COUNTIF(Data!$A$2:$A$939,AH$7),AH$7=(VLOOKUP(AH$7,Data!$A$2:$A$852,1,FALSE)),0))),"H",IF(AND(AH$7&gt;=$J83,AH$7&lt;=$L83),($D83*$P83/$M83),0))),IF(AND(AH$7&gt;=$J83,AH$7&lt;=$L83),(($D83*$P83)/$M83),0))))))</f>
        <v>0</v>
      </c>
      <c r="AI84" s="37">
        <f>IF(AI$7&gt;$L83,(((IF(Data!$C$2&gt;0,(IF(OR(AI$5=Data!$F$2,AI$5=Data!$G$2,(IF(COUNTIF(Data!$A$2:$A$939,AI$7),AI$7=(VLOOKUP(AI$7,Data!$A$2:$A$852,1,FALSE)),0))),"H",IF(AND(AI$7&gt;=$J83,AI$7&lt;=$K83),($D83*(1-$P83)/$N83),0))),IF(AND(AI$7&gt;=$J83,AI$7&lt;=$K83),(($D83-$O83)/$N83),0))))),(((IF(Data!$C$2&gt;0,(IF(OR(AI$5=Data!$F$2,AI$5=Data!$G$2,(IF(COUNTIF(Data!$A$2:$A$939,AI$7),AI$7=(VLOOKUP(AI$7,Data!$A$2:$A$852,1,FALSE)),0))),"H",IF(AND(AI$7&gt;=$J83,AI$7&lt;=$L83),($D83*$P83/$M83),0))),IF(AND(AI$7&gt;=$J83,AI$7&lt;=$L83),(($D83*$P83)/$M83),0))))))</f>
        <v>0</v>
      </c>
      <c r="AJ84" s="37">
        <f>IF(AJ$7&gt;$L83,(((IF(Data!$C$2&gt;0,(IF(OR(AJ$5=Data!$F$2,AJ$5=Data!$G$2,(IF(COUNTIF(Data!$A$2:$A$939,AJ$7),AJ$7=(VLOOKUP(AJ$7,Data!$A$2:$A$852,1,FALSE)),0))),"H",IF(AND(AJ$7&gt;=$J83,AJ$7&lt;=$K83),($D83*(1-$P83)/$N83),0))),IF(AND(AJ$7&gt;=$J83,AJ$7&lt;=$K83),(($D83-$O83)/$N83),0))))),(((IF(Data!$C$2&gt;0,(IF(OR(AJ$5=Data!$F$2,AJ$5=Data!$G$2,(IF(COUNTIF(Data!$A$2:$A$939,AJ$7),AJ$7=(VLOOKUP(AJ$7,Data!$A$2:$A$852,1,FALSE)),0))),"H",IF(AND(AJ$7&gt;=$J83,AJ$7&lt;=$L83),($D83*$P83/$M83),0))),IF(AND(AJ$7&gt;=$J83,AJ$7&lt;=$L83),(($D83*$P83)/$M83),0))))))</f>
        <v>0</v>
      </c>
      <c r="AK84" s="37">
        <f>IF(AK$7&gt;$L83,(((IF(Data!$C$2&gt;0,(IF(OR(AK$5=Data!$F$2,AK$5=Data!$G$2,(IF(COUNTIF(Data!$A$2:$A$939,AK$7),AK$7=(VLOOKUP(AK$7,Data!$A$2:$A$852,1,FALSE)),0))),"H",IF(AND(AK$7&gt;=$J83,AK$7&lt;=$K83),($D83*(1-$P83)/$N83),0))),IF(AND(AK$7&gt;=$J83,AK$7&lt;=$K83),(($D83-$O83)/$N83),0))))),(((IF(Data!$C$2&gt;0,(IF(OR(AK$5=Data!$F$2,AK$5=Data!$G$2,(IF(COUNTIF(Data!$A$2:$A$939,AK$7),AK$7=(VLOOKUP(AK$7,Data!$A$2:$A$852,1,FALSE)),0))),"H",IF(AND(AK$7&gt;=$J83,AK$7&lt;=$L83),($D83*$P83/$M83),0))),IF(AND(AK$7&gt;=$J83,AK$7&lt;=$L83),(($D83*$P83)/$M83),0))))))</f>
        <v>0</v>
      </c>
      <c r="AL84" s="37">
        <f>IF(AL$7&gt;$L83,(((IF(Data!$C$2&gt;0,(IF(OR(AL$5=Data!$F$2,AL$5=Data!$G$2,(IF(COUNTIF(Data!$A$2:$A$939,AL$7),AL$7=(VLOOKUP(AL$7,Data!$A$2:$A$852,1,FALSE)),0))),"H",IF(AND(AL$7&gt;=$J83,AL$7&lt;=$K83),($D83*(1-$P83)/$N83),0))),IF(AND(AL$7&gt;=$J83,AL$7&lt;=$K83),(($D83-$O83)/$N83),0))))),(((IF(Data!$C$2&gt;0,(IF(OR(AL$5=Data!$F$2,AL$5=Data!$G$2,(IF(COUNTIF(Data!$A$2:$A$939,AL$7),AL$7=(VLOOKUP(AL$7,Data!$A$2:$A$852,1,FALSE)),0))),"H",IF(AND(AL$7&gt;=$J83,AL$7&lt;=$L83),($D83*$P83/$M83),0))),IF(AND(AL$7&gt;=$J83,AL$7&lt;=$L83),(($D83*$P83)/$M83),0))))))</f>
        <v>0</v>
      </c>
      <c r="AM84" s="37" t="str">
        <f>IF(AM$7&gt;$L83,(((IF(Data!$C$2&gt;0,(IF(OR(AM$5=Data!$F$2,AM$5=Data!$G$2,(IF(COUNTIF(Data!$A$2:$A$939,AM$7),AM$7=(VLOOKUP(AM$7,Data!$A$2:$A$852,1,FALSE)),0))),"H",IF(AND(AM$7&gt;=$J83,AM$7&lt;=$K83),($D83*(1-$P83)/$N83),0))),IF(AND(AM$7&gt;=$J83,AM$7&lt;=$K83),(($D83-$O83)/$N83),0))))),(((IF(Data!$C$2&gt;0,(IF(OR(AM$5=Data!$F$2,AM$5=Data!$G$2,(IF(COUNTIF(Data!$A$2:$A$939,AM$7),AM$7=(VLOOKUP(AM$7,Data!$A$2:$A$852,1,FALSE)),0))),"H",IF(AND(AM$7&gt;=$J83,AM$7&lt;=$L83),($D83*$P83/$M83),0))),IF(AND(AM$7&gt;=$J83,AM$7&lt;=$L83),(($D83*$P83)/$M83),0))))))</f>
        <v>H</v>
      </c>
      <c r="AN84" s="37" t="str">
        <f>IF(AN$7&gt;$L83,(((IF(Data!$C$2&gt;0,(IF(OR(AN$5=Data!$F$2,AN$5=Data!$G$2,(IF(COUNTIF(Data!$A$2:$A$939,AN$7),AN$7=(VLOOKUP(AN$7,Data!$A$2:$A$852,1,FALSE)),0))),"H",IF(AND(AN$7&gt;=$J83,AN$7&lt;=$K83),($D83*(1-$P83)/$N83),0))),IF(AND(AN$7&gt;=$J83,AN$7&lt;=$K83),(($D83-$O83)/$N83),0))))),(((IF(Data!$C$2&gt;0,(IF(OR(AN$5=Data!$F$2,AN$5=Data!$G$2,(IF(COUNTIF(Data!$A$2:$A$939,AN$7),AN$7=(VLOOKUP(AN$7,Data!$A$2:$A$852,1,FALSE)),0))),"H",IF(AND(AN$7&gt;=$J83,AN$7&lt;=$L83),($D83*$P83/$M83),0))),IF(AND(AN$7&gt;=$J83,AN$7&lt;=$L83),(($D83*$P83)/$M83),0))))))</f>
        <v>H</v>
      </c>
      <c r="AO84" s="37">
        <f>IF(AO$7&gt;$L83,(((IF(Data!$C$2&gt;0,(IF(OR(AO$5=Data!$F$2,AO$5=Data!$G$2,(IF(COUNTIF(Data!$A$2:$A$939,AO$7),AO$7=(VLOOKUP(AO$7,Data!$A$2:$A$852,1,FALSE)),0))),"H",IF(AND(AO$7&gt;=$J83,AO$7&lt;=$K83),($D83*(1-$P83)/$N83),0))),IF(AND(AO$7&gt;=$J83,AO$7&lt;=$K83),(($D83-$O83)/$N83),0))))),(((IF(Data!$C$2&gt;0,(IF(OR(AO$5=Data!$F$2,AO$5=Data!$G$2,(IF(COUNTIF(Data!$A$2:$A$939,AO$7),AO$7=(VLOOKUP(AO$7,Data!$A$2:$A$852,1,FALSE)),0))),"H",IF(AND(AO$7&gt;=$J83,AO$7&lt;=$L83),($D83*$P83/$M83),0))),IF(AND(AO$7&gt;=$J83,AO$7&lt;=$L83),(($D83*$P83)/$M83),0))))))</f>
        <v>0</v>
      </c>
      <c r="AP84" s="37">
        <f>IF(AP$7&gt;$L83,(((IF(Data!$C$2&gt;0,(IF(OR(AP$5=Data!$F$2,AP$5=Data!$G$2,(IF(COUNTIF(Data!$A$2:$A$939,AP$7),AP$7=(VLOOKUP(AP$7,Data!$A$2:$A$852,1,FALSE)),0))),"H",IF(AND(AP$7&gt;=$J83,AP$7&lt;=$K83),($D83*(1-$P83)/$N83),0))),IF(AND(AP$7&gt;=$J83,AP$7&lt;=$K83),(($D83-$O83)/$N83),0))))),(((IF(Data!$C$2&gt;0,(IF(OR(AP$5=Data!$F$2,AP$5=Data!$G$2,(IF(COUNTIF(Data!$A$2:$A$939,AP$7),AP$7=(VLOOKUP(AP$7,Data!$A$2:$A$852,1,FALSE)),0))),"H",IF(AND(AP$7&gt;=$J83,AP$7&lt;=$L83),($D83*$P83/$M83),0))),IF(AND(AP$7&gt;=$J83,AP$7&lt;=$L83),(($D83*$P83)/$M83),0))))))</f>
        <v>0</v>
      </c>
      <c r="AQ84" s="37">
        <f>IF(AQ$7&gt;$L83,(((IF(Data!$C$2&gt;0,(IF(OR(AQ$5=Data!$F$2,AQ$5=Data!$G$2,(IF(COUNTIF(Data!$A$2:$A$939,AQ$7),AQ$7=(VLOOKUP(AQ$7,Data!$A$2:$A$852,1,FALSE)),0))),"H",IF(AND(AQ$7&gt;=$J83,AQ$7&lt;=$K83),($D83*(1-$P83)/$N83),0))),IF(AND(AQ$7&gt;=$J83,AQ$7&lt;=$K83),(($D83-$O83)/$N83),0))))),(((IF(Data!$C$2&gt;0,(IF(OR(AQ$5=Data!$F$2,AQ$5=Data!$G$2,(IF(COUNTIF(Data!$A$2:$A$939,AQ$7),AQ$7=(VLOOKUP(AQ$7,Data!$A$2:$A$852,1,FALSE)),0))),"H",IF(AND(AQ$7&gt;=$J83,AQ$7&lt;=$L83),($D83*$P83/$M83),0))),IF(AND(AQ$7&gt;=$J83,AQ$7&lt;=$L83),(($D83*$P83)/$M83),0))))))</f>
        <v>0</v>
      </c>
      <c r="AR84" s="37">
        <f>IF(AR$7&gt;$L83,(((IF(Data!$C$2&gt;0,(IF(OR(AR$5=Data!$F$2,AR$5=Data!$G$2,(IF(COUNTIF(Data!$A$2:$A$939,AR$7),AR$7=(VLOOKUP(AR$7,Data!$A$2:$A$852,1,FALSE)),0))),"H",IF(AND(AR$7&gt;=$J83,AR$7&lt;=$K83),($D83*(1-$P83)/$N83),0))),IF(AND(AR$7&gt;=$J83,AR$7&lt;=$K83),(($D83-$O83)/$N83),0))))),(((IF(Data!$C$2&gt;0,(IF(OR(AR$5=Data!$F$2,AR$5=Data!$G$2,(IF(COUNTIF(Data!$A$2:$A$939,AR$7),AR$7=(VLOOKUP(AR$7,Data!$A$2:$A$852,1,FALSE)),0))),"H",IF(AND(AR$7&gt;=$J83,AR$7&lt;=$L83),($D83*$P83/$M83),0))),IF(AND(AR$7&gt;=$J83,AR$7&lt;=$L83),(($D83*$P83)/$M83),0))))))</f>
        <v>0</v>
      </c>
      <c r="AS84" s="37">
        <f>IF(AS$7&gt;$L83,(((IF(Data!$C$2&gt;0,(IF(OR(AS$5=Data!$F$2,AS$5=Data!$G$2,(IF(COUNTIF(Data!$A$2:$A$939,AS$7),AS$7=(VLOOKUP(AS$7,Data!$A$2:$A$852,1,FALSE)),0))),"H",IF(AND(AS$7&gt;=$J83,AS$7&lt;=$K83),($D83*(1-$P83)/$N83),0))),IF(AND(AS$7&gt;=$J83,AS$7&lt;=$K83),(($D83-$O83)/$N83),0))))),(((IF(Data!$C$2&gt;0,(IF(OR(AS$5=Data!$F$2,AS$5=Data!$G$2,(IF(COUNTIF(Data!$A$2:$A$939,AS$7),AS$7=(VLOOKUP(AS$7,Data!$A$2:$A$852,1,FALSE)),0))),"H",IF(AND(AS$7&gt;=$J83,AS$7&lt;=$L83),($D83*$P83/$M83),0))),IF(AND(AS$7&gt;=$J83,AS$7&lt;=$L83),(($D83*$P83)/$M83),0))))))</f>
        <v>0</v>
      </c>
      <c r="AT84" s="37" t="str">
        <f>IF(AT$7&gt;$L83,(((IF(Data!$C$2&gt;0,(IF(OR(AT$5=Data!$F$2,AT$5=Data!$G$2,(IF(COUNTIF(Data!$A$2:$A$939,AT$7),AT$7=(VLOOKUP(AT$7,Data!$A$2:$A$852,1,FALSE)),0))),"H",IF(AND(AT$7&gt;=$J83,AT$7&lt;=$K83),($D83*(1-$P83)/$N83),0))),IF(AND(AT$7&gt;=$J83,AT$7&lt;=$K83),(($D83-$O83)/$N83),0))))),(((IF(Data!$C$2&gt;0,(IF(OR(AT$5=Data!$F$2,AT$5=Data!$G$2,(IF(COUNTIF(Data!$A$2:$A$939,AT$7),AT$7=(VLOOKUP(AT$7,Data!$A$2:$A$852,1,FALSE)),0))),"H",IF(AND(AT$7&gt;=$J83,AT$7&lt;=$L83),($D83*$P83/$M83),0))),IF(AND(AT$7&gt;=$J83,AT$7&lt;=$L83),(($D83*$P83)/$M83),0))))))</f>
        <v>H</v>
      </c>
      <c r="AU84" s="37" t="str">
        <f>IF(AU$7&gt;$L83,(((IF(Data!$C$2&gt;0,(IF(OR(AU$5=Data!$F$2,AU$5=Data!$G$2,(IF(COUNTIF(Data!$A$2:$A$939,AU$7),AU$7=(VLOOKUP(AU$7,Data!$A$2:$A$852,1,FALSE)),0))),"H",IF(AND(AU$7&gt;=$J83,AU$7&lt;=$K83),($D83*(1-$P83)/$N83),0))),IF(AND(AU$7&gt;=$J83,AU$7&lt;=$K83),(($D83-$O83)/$N83),0))))),(((IF(Data!$C$2&gt;0,(IF(OR(AU$5=Data!$F$2,AU$5=Data!$G$2,(IF(COUNTIF(Data!$A$2:$A$939,AU$7),AU$7=(VLOOKUP(AU$7,Data!$A$2:$A$852,1,FALSE)),0))),"H",IF(AND(AU$7&gt;=$J83,AU$7&lt;=$L83),($D83*$P83/$M83),0))),IF(AND(AU$7&gt;=$J83,AU$7&lt;=$L83),(($D83*$P83)/$M83),0))))))</f>
        <v>H</v>
      </c>
      <c r="AV84" s="37">
        <f>IF(AV$7&gt;$L83,(((IF(Data!$C$2&gt;0,(IF(OR(AV$5=Data!$F$2,AV$5=Data!$G$2,(IF(COUNTIF(Data!$A$2:$A$939,AV$7),AV$7=(VLOOKUP(AV$7,Data!$A$2:$A$852,1,FALSE)),0))),"H",IF(AND(AV$7&gt;=$J83,AV$7&lt;=$K83),($D83*(1-$P83)/$N83),0))),IF(AND(AV$7&gt;=$J83,AV$7&lt;=$K83),(($D83-$O83)/$N83),0))))),(((IF(Data!$C$2&gt;0,(IF(OR(AV$5=Data!$F$2,AV$5=Data!$G$2,(IF(COUNTIF(Data!$A$2:$A$939,AV$7),AV$7=(VLOOKUP(AV$7,Data!$A$2:$A$852,1,FALSE)),0))),"H",IF(AND(AV$7&gt;=$J83,AV$7&lt;=$L83),($D83*$P83/$M83),0))),IF(AND(AV$7&gt;=$J83,AV$7&lt;=$L83),(($D83*$P83)/$M83),0))))))</f>
        <v>0</v>
      </c>
      <c r="AW84" s="37">
        <f>IF(AW$7&gt;$L83,(((IF(Data!$C$2&gt;0,(IF(OR(AW$5=Data!$F$2,AW$5=Data!$G$2,(IF(COUNTIF(Data!$A$2:$A$939,AW$7),AW$7=(VLOOKUP(AW$7,Data!$A$2:$A$852,1,FALSE)),0))),"H",IF(AND(AW$7&gt;=$J83,AW$7&lt;=$K83),($D83*(1-$P83)/$N83),0))),IF(AND(AW$7&gt;=$J83,AW$7&lt;=$K83),(($D83-$O83)/$N83),0))))),(((IF(Data!$C$2&gt;0,(IF(OR(AW$5=Data!$F$2,AW$5=Data!$G$2,(IF(COUNTIF(Data!$A$2:$A$939,AW$7),AW$7=(VLOOKUP(AW$7,Data!$A$2:$A$852,1,FALSE)),0))),"H",IF(AND(AW$7&gt;=$J83,AW$7&lt;=$L83),($D83*$P83/$M83),0))),IF(AND(AW$7&gt;=$J83,AW$7&lt;=$L83),(($D83*$P83)/$M83),0))))))</f>
        <v>0</v>
      </c>
      <c r="AX84" s="37">
        <f>IF(AX$7&gt;$L83,(((IF(Data!$C$2&gt;0,(IF(OR(AX$5=Data!$F$2,AX$5=Data!$G$2,(IF(COUNTIF(Data!$A$2:$A$939,AX$7),AX$7=(VLOOKUP(AX$7,Data!$A$2:$A$852,1,FALSE)),0))),"H",IF(AND(AX$7&gt;=$J83,AX$7&lt;=$K83),($D83*(1-$P83)/$N83),0))),IF(AND(AX$7&gt;=$J83,AX$7&lt;=$K83),(($D83-$O83)/$N83),0))))),(((IF(Data!$C$2&gt;0,(IF(OR(AX$5=Data!$F$2,AX$5=Data!$G$2,(IF(COUNTIF(Data!$A$2:$A$939,AX$7),AX$7=(VLOOKUP(AX$7,Data!$A$2:$A$852,1,FALSE)),0))),"H",IF(AND(AX$7&gt;=$J83,AX$7&lt;=$L83),($D83*$P83/$M83),0))),IF(AND(AX$7&gt;=$J83,AX$7&lt;=$L83),(($D83*$P83)/$M83),0))))))</f>
        <v>0</v>
      </c>
      <c r="AY84" s="37">
        <f>IF(AY$7&gt;$L83,(((IF(Data!$C$2&gt;0,(IF(OR(AY$5=Data!$F$2,AY$5=Data!$G$2,(IF(COUNTIF(Data!$A$2:$A$939,AY$7),AY$7=(VLOOKUP(AY$7,Data!$A$2:$A$852,1,FALSE)),0))),"H",IF(AND(AY$7&gt;=$J83,AY$7&lt;=$K83),($D83*(1-$P83)/$N83),0))),IF(AND(AY$7&gt;=$J83,AY$7&lt;=$K83),(($D83-$O83)/$N83),0))))),(((IF(Data!$C$2&gt;0,(IF(OR(AY$5=Data!$F$2,AY$5=Data!$G$2,(IF(COUNTIF(Data!$A$2:$A$939,AY$7),AY$7=(VLOOKUP(AY$7,Data!$A$2:$A$852,1,FALSE)),0))),"H",IF(AND(AY$7&gt;=$J83,AY$7&lt;=$L83),($D83*$P83/$M83),0))),IF(AND(AY$7&gt;=$J83,AY$7&lt;=$L83),(($D83*$P83)/$M83),0))))))</f>
        <v>0</v>
      </c>
      <c r="AZ84" s="37">
        <f>IF(AZ$7&gt;$L83,(((IF(Data!$C$2&gt;0,(IF(OR(AZ$5=Data!$F$2,AZ$5=Data!$G$2,(IF(COUNTIF(Data!$A$2:$A$939,AZ$7),AZ$7=(VLOOKUP(AZ$7,Data!$A$2:$A$852,1,FALSE)),0))),"H",IF(AND(AZ$7&gt;=$J83,AZ$7&lt;=$K83),($D83*(1-$P83)/$N83),0))),IF(AND(AZ$7&gt;=$J83,AZ$7&lt;=$K83),(($D83-$O83)/$N83),0))))),(((IF(Data!$C$2&gt;0,(IF(OR(AZ$5=Data!$F$2,AZ$5=Data!$G$2,(IF(COUNTIF(Data!$A$2:$A$939,AZ$7),AZ$7=(VLOOKUP(AZ$7,Data!$A$2:$A$852,1,FALSE)),0))),"H",IF(AND(AZ$7&gt;=$J83,AZ$7&lt;=$L83),($D83*$P83/$M83),0))),IF(AND(AZ$7&gt;=$J83,AZ$7&lt;=$L83),(($D83*$P83)/$M83),0))))))</f>
        <v>0</v>
      </c>
      <c r="BA84" s="37" t="str">
        <f>IF(BA$7&gt;$L83,(((IF(Data!$C$2&gt;0,(IF(OR(BA$5=Data!$F$2,BA$5=Data!$G$2,(IF(COUNTIF(Data!$A$2:$A$939,BA$7),BA$7=(VLOOKUP(BA$7,Data!$A$2:$A$852,1,FALSE)),0))),"H",IF(AND(BA$7&gt;=$J83,BA$7&lt;=$K83),($D83*(1-$P83)/$N83),0))),IF(AND(BA$7&gt;=$J83,BA$7&lt;=$K83),(($D83-$O83)/$N83),0))))),(((IF(Data!$C$2&gt;0,(IF(OR(BA$5=Data!$F$2,BA$5=Data!$G$2,(IF(COUNTIF(Data!$A$2:$A$939,BA$7),BA$7=(VLOOKUP(BA$7,Data!$A$2:$A$852,1,FALSE)),0))),"H",IF(AND(BA$7&gt;=$J83,BA$7&lt;=$L83),($D83*$P83/$M83),0))),IF(AND(BA$7&gt;=$J83,BA$7&lt;=$L83),(($D83*$P83)/$M83),0))))))</f>
        <v>H</v>
      </c>
      <c r="BB84" s="37" t="str">
        <f>IF(BB$7&gt;$L83,(((IF(Data!$C$2&gt;0,(IF(OR(BB$5=Data!$F$2,BB$5=Data!$G$2,(IF(COUNTIF(Data!$A$2:$A$939,BB$7),BB$7=(VLOOKUP(BB$7,Data!$A$2:$A$852,1,FALSE)),0))),"H",IF(AND(BB$7&gt;=$J83,BB$7&lt;=$K83),($D83*(1-$P83)/$N83),0))),IF(AND(BB$7&gt;=$J83,BB$7&lt;=$K83),(($D83-$O83)/$N83),0))))),(((IF(Data!$C$2&gt;0,(IF(OR(BB$5=Data!$F$2,BB$5=Data!$G$2,(IF(COUNTIF(Data!$A$2:$A$939,BB$7),BB$7=(VLOOKUP(BB$7,Data!$A$2:$A$852,1,FALSE)),0))),"H",IF(AND(BB$7&gt;=$J83,BB$7&lt;=$L83),($D83*$P83/$M83),0))),IF(AND(BB$7&gt;=$J83,BB$7&lt;=$L83),(($D83*$P83)/$M83),0))))))</f>
        <v>H</v>
      </c>
      <c r="BC84" s="37">
        <f>IF(BC$7&gt;$L83,(((IF(Data!$C$2&gt;0,(IF(OR(BC$5=Data!$F$2,BC$5=Data!$G$2,(IF(COUNTIF(Data!$A$2:$A$939,BC$7),BC$7=(VLOOKUP(BC$7,Data!$A$2:$A$852,1,FALSE)),0))),"H",IF(AND(BC$7&gt;=$J83,BC$7&lt;=$K83),($D83*(1-$P83)/$N83),0))),IF(AND(BC$7&gt;=$J83,BC$7&lt;=$K83),(($D83-$O83)/$N83),0))))),(((IF(Data!$C$2&gt;0,(IF(OR(BC$5=Data!$F$2,BC$5=Data!$G$2,(IF(COUNTIF(Data!$A$2:$A$939,BC$7),BC$7=(VLOOKUP(BC$7,Data!$A$2:$A$852,1,FALSE)),0))),"H",IF(AND(BC$7&gt;=$J83,BC$7&lt;=$L83),($D83*$P83/$M83),0))),IF(AND(BC$7&gt;=$J83,BC$7&lt;=$L83),(($D83*$P83)/$M83),0))))))</f>
        <v>0</v>
      </c>
      <c r="BD84" s="37">
        <f>IF(BD$7&gt;$L83,(((IF(Data!$C$2&gt;0,(IF(OR(BD$5=Data!$F$2,BD$5=Data!$G$2,(IF(COUNTIF(Data!$A$2:$A$939,BD$7),BD$7=(VLOOKUP(BD$7,Data!$A$2:$A$852,1,FALSE)),0))),"H",IF(AND(BD$7&gt;=$J83,BD$7&lt;=$K83),($D83*(1-$P83)/$N83),0))),IF(AND(BD$7&gt;=$J83,BD$7&lt;=$K83),(($D83-$O83)/$N83),0))))),(((IF(Data!$C$2&gt;0,(IF(OR(BD$5=Data!$F$2,BD$5=Data!$G$2,(IF(COUNTIF(Data!$A$2:$A$939,BD$7),BD$7=(VLOOKUP(BD$7,Data!$A$2:$A$852,1,FALSE)),0))),"H",IF(AND(BD$7&gt;=$J83,BD$7&lt;=$L83),($D83*$P83/$M83),0))),IF(AND(BD$7&gt;=$J83,BD$7&lt;=$L83),(($D83*$P83)/$M83),0))))))</f>
        <v>0</v>
      </c>
      <c r="BE84" s="37">
        <f>IF(BE$7&gt;$L83,(((IF(Data!$C$2&gt;0,(IF(OR(BE$5=Data!$F$2,BE$5=Data!$G$2,(IF(COUNTIF(Data!$A$2:$A$939,BE$7),BE$7=(VLOOKUP(BE$7,Data!$A$2:$A$852,1,FALSE)),0))),"H",IF(AND(BE$7&gt;=$J83,BE$7&lt;=$K83),($D83*(1-$P83)/$N83),0))),IF(AND(BE$7&gt;=$J83,BE$7&lt;=$K83),(($D83-$O83)/$N83),0))))),(((IF(Data!$C$2&gt;0,(IF(OR(BE$5=Data!$F$2,BE$5=Data!$G$2,(IF(COUNTIF(Data!$A$2:$A$939,BE$7),BE$7=(VLOOKUP(BE$7,Data!$A$2:$A$852,1,FALSE)),0))),"H",IF(AND(BE$7&gt;=$J83,BE$7&lt;=$L83),($D83*$P83/$M83),0))),IF(AND(BE$7&gt;=$J83,BE$7&lt;=$L83),(($D83*$P83)/$M83),0))))))</f>
        <v>0</v>
      </c>
      <c r="BF84" s="37">
        <f>IF(BF$7&gt;$L83,(((IF(Data!$C$2&gt;0,(IF(OR(BF$5=Data!$F$2,BF$5=Data!$G$2,(IF(COUNTIF(Data!$A$2:$A$939,BF$7),BF$7=(VLOOKUP(BF$7,Data!$A$2:$A$852,1,FALSE)),0))),"H",IF(AND(BF$7&gt;=$J83,BF$7&lt;=$K83),($D83*(1-$P83)/$N83),0))),IF(AND(BF$7&gt;=$J83,BF$7&lt;=$K83),(($D83-$O83)/$N83),0))))),(((IF(Data!$C$2&gt;0,(IF(OR(BF$5=Data!$F$2,BF$5=Data!$G$2,(IF(COUNTIF(Data!$A$2:$A$939,BF$7),BF$7=(VLOOKUP(BF$7,Data!$A$2:$A$852,1,FALSE)),0))),"H",IF(AND(BF$7&gt;=$J83,BF$7&lt;=$L83),($D83*$P83/$M83),0))),IF(AND(BF$7&gt;=$J83,BF$7&lt;=$L83),(($D83*$P83)/$M83),0))))))</f>
        <v>0</v>
      </c>
      <c r="BG84" s="37">
        <f>IF(BG$7&gt;$L83,(((IF(Data!$C$2&gt;0,(IF(OR(BG$5=Data!$F$2,BG$5=Data!$G$2,(IF(COUNTIF(Data!$A$2:$A$939,BG$7),BG$7=(VLOOKUP(BG$7,Data!$A$2:$A$852,1,FALSE)),0))),"H",IF(AND(BG$7&gt;=$J83,BG$7&lt;=$K83),($D83*(1-$P83)/$N83),0))),IF(AND(BG$7&gt;=$J83,BG$7&lt;=$K83),(($D83-$O83)/$N83),0))))),(((IF(Data!$C$2&gt;0,(IF(OR(BG$5=Data!$F$2,BG$5=Data!$G$2,(IF(COUNTIF(Data!$A$2:$A$939,BG$7),BG$7=(VLOOKUP(BG$7,Data!$A$2:$A$852,1,FALSE)),0))),"H",IF(AND(BG$7&gt;=$J83,BG$7&lt;=$L83),($D83*$P83/$M83),0))),IF(AND(BG$7&gt;=$J83,BG$7&lt;=$L83),(($D83*$P83)/$M83),0))))))</f>
        <v>0</v>
      </c>
      <c r="BH84" s="37" t="str">
        <f>IF(BH$7&gt;$L83,(((IF(Data!$C$2&gt;0,(IF(OR(BH$5=Data!$F$2,BH$5=Data!$G$2,(IF(COUNTIF(Data!$A$2:$A$939,BH$7),BH$7=(VLOOKUP(BH$7,Data!$A$2:$A$852,1,FALSE)),0))),"H",IF(AND(BH$7&gt;=$J83,BH$7&lt;=$K83),($D83*(1-$P83)/$N83),0))),IF(AND(BH$7&gt;=$J83,BH$7&lt;=$K83),(($D83-$O83)/$N83),0))))),(((IF(Data!$C$2&gt;0,(IF(OR(BH$5=Data!$F$2,BH$5=Data!$G$2,(IF(COUNTIF(Data!$A$2:$A$939,BH$7),BH$7=(VLOOKUP(BH$7,Data!$A$2:$A$852,1,FALSE)),0))),"H",IF(AND(BH$7&gt;=$J83,BH$7&lt;=$L83),($D83*$P83/$M83),0))),IF(AND(BH$7&gt;=$J83,BH$7&lt;=$L83),(($D83*$P83)/$M83),0))))))</f>
        <v>H</v>
      </c>
      <c r="BI84" s="37" t="str">
        <f>IF(BI$7&gt;$L83,(((IF(Data!$C$2&gt;0,(IF(OR(BI$5=Data!$F$2,BI$5=Data!$G$2,(IF(COUNTIF(Data!$A$2:$A$939,BI$7),BI$7=(VLOOKUP(BI$7,Data!$A$2:$A$852,1,FALSE)),0))),"H",IF(AND(BI$7&gt;=$J83,BI$7&lt;=$K83),($D83*(1-$P83)/$N83),0))),IF(AND(BI$7&gt;=$J83,BI$7&lt;=$K83),(($D83-$O83)/$N83),0))))),(((IF(Data!$C$2&gt;0,(IF(OR(BI$5=Data!$F$2,BI$5=Data!$G$2,(IF(COUNTIF(Data!$A$2:$A$939,BI$7),BI$7=(VLOOKUP(BI$7,Data!$A$2:$A$852,1,FALSE)),0))),"H",IF(AND(BI$7&gt;=$J83,BI$7&lt;=$L83),($D83*$P83/$M83),0))),IF(AND(BI$7&gt;=$J83,BI$7&lt;=$L83),(($D83*$P83)/$M83),0))))))</f>
        <v>H</v>
      </c>
      <c r="BJ84" s="37">
        <f>IF(BJ$7&gt;$L83,(((IF(Data!$C$2&gt;0,(IF(OR(BJ$5=Data!$F$2,BJ$5=Data!$G$2,(IF(COUNTIF(Data!$A$2:$A$939,BJ$7),BJ$7=(VLOOKUP(BJ$7,Data!$A$2:$A$852,1,FALSE)),0))),"H",IF(AND(BJ$7&gt;=$J83,BJ$7&lt;=$K83),($D83*(1-$P83)/$N83),0))),IF(AND(BJ$7&gt;=$J83,BJ$7&lt;=$K83),(($D83-$O83)/$N83),0))))),(((IF(Data!$C$2&gt;0,(IF(OR(BJ$5=Data!$F$2,BJ$5=Data!$G$2,(IF(COUNTIF(Data!$A$2:$A$939,BJ$7),BJ$7=(VLOOKUP(BJ$7,Data!$A$2:$A$852,1,FALSE)),0))),"H",IF(AND(BJ$7&gt;=$J83,BJ$7&lt;=$L83),($D83*$P83/$M83),0))),IF(AND(BJ$7&gt;=$J83,BJ$7&lt;=$L83),(($D83*$P83)/$M83),0))))))</f>
        <v>0</v>
      </c>
      <c r="BK84" s="37">
        <f>IF(BK$7&gt;$L83,(((IF(Data!$C$2&gt;0,(IF(OR(BK$5=Data!$F$2,BK$5=Data!$G$2,(IF(COUNTIF(Data!$A$2:$A$939,BK$7),BK$7=(VLOOKUP(BK$7,Data!$A$2:$A$852,1,FALSE)),0))),"H",IF(AND(BK$7&gt;=$J83,BK$7&lt;=$K83),($D83*(1-$P83)/$N83),0))),IF(AND(BK$7&gt;=$J83,BK$7&lt;=$K83),(($D83-$O83)/$N83),0))))),(((IF(Data!$C$2&gt;0,(IF(OR(BK$5=Data!$F$2,BK$5=Data!$G$2,(IF(COUNTIF(Data!$A$2:$A$939,BK$7),BK$7=(VLOOKUP(BK$7,Data!$A$2:$A$852,1,FALSE)),0))),"H",IF(AND(BK$7&gt;=$J83,BK$7&lt;=$L83),($D83*$P83/$M83),0))),IF(AND(BK$7&gt;=$J83,BK$7&lt;=$L83),(($D83*$P83)/$M83),0))))))</f>
        <v>0</v>
      </c>
      <c r="BL84" s="37">
        <f>IF(BL$7&gt;$L83,(((IF(Data!$C$2&gt;0,(IF(OR(BL$5=Data!$F$2,BL$5=Data!$G$2,(IF(COUNTIF(Data!$A$2:$A$939,BL$7),BL$7=(VLOOKUP(BL$7,Data!$A$2:$A$852,1,FALSE)),0))),"H",IF(AND(BL$7&gt;=$J83,BL$7&lt;=$K83),($D83*(1-$P83)/$N83),0))),IF(AND(BL$7&gt;=$J83,BL$7&lt;=$K83),(($D83-$O83)/$N83),0))))),(((IF(Data!$C$2&gt;0,(IF(OR(BL$5=Data!$F$2,BL$5=Data!$G$2,(IF(COUNTIF(Data!$A$2:$A$939,BL$7),BL$7=(VLOOKUP(BL$7,Data!$A$2:$A$852,1,FALSE)),0))),"H",IF(AND(BL$7&gt;=$J83,BL$7&lt;=$L83),($D83*$P83/$M83),0))),IF(AND(BL$7&gt;=$J83,BL$7&lt;=$L83),(($D83*$P83)/$M83),0))))))</f>
        <v>0</v>
      </c>
      <c r="BM84" s="37">
        <f>IF(BM$7&gt;$L83,(((IF(Data!$C$2&gt;0,(IF(OR(BM$5=Data!$F$2,BM$5=Data!$G$2,(IF(COUNTIF(Data!$A$2:$A$939,BM$7),BM$7=(VLOOKUP(BM$7,Data!$A$2:$A$852,1,FALSE)),0))),"H",IF(AND(BM$7&gt;=$J83,BM$7&lt;=$K83),($D83*(1-$P83)/$N83),0))),IF(AND(BM$7&gt;=$J83,BM$7&lt;=$K83),(($D83-$O83)/$N83),0))))),(((IF(Data!$C$2&gt;0,(IF(OR(BM$5=Data!$F$2,BM$5=Data!$G$2,(IF(COUNTIF(Data!$A$2:$A$939,BM$7),BM$7=(VLOOKUP(BM$7,Data!$A$2:$A$852,1,FALSE)),0))),"H",IF(AND(BM$7&gt;=$J83,BM$7&lt;=$L83),($D83*$P83/$M83),0))),IF(AND(BM$7&gt;=$J83,BM$7&lt;=$L83),(($D83*$P83)/$M83),0))))))</f>
        <v>0</v>
      </c>
      <c r="BN84" s="37">
        <f>IF(BN$7&gt;$L83,(((IF(Data!$C$2&gt;0,(IF(OR(BN$5=Data!$F$2,BN$5=Data!$G$2,(IF(COUNTIF(Data!$A$2:$A$939,BN$7),BN$7=(VLOOKUP(BN$7,Data!$A$2:$A$852,1,FALSE)),0))),"H",IF(AND(BN$7&gt;=$J83,BN$7&lt;=$K83),($D83*(1-$P83)/$N83),0))),IF(AND(BN$7&gt;=$J83,BN$7&lt;=$K83),(($D83-$O83)/$N83),0))))),(((IF(Data!$C$2&gt;0,(IF(OR(BN$5=Data!$F$2,BN$5=Data!$G$2,(IF(COUNTIF(Data!$A$2:$A$939,BN$7),BN$7=(VLOOKUP(BN$7,Data!$A$2:$A$852,1,FALSE)),0))),"H",IF(AND(BN$7&gt;=$J83,BN$7&lt;=$L83),($D83*$P83/$M83),0))),IF(AND(BN$7&gt;=$J83,BN$7&lt;=$L83),(($D83*$P83)/$M83),0))))))</f>
        <v>0</v>
      </c>
      <c r="BO84" s="37" t="str">
        <f>IF(BO$7&gt;$L83,(((IF(Data!$C$2&gt;0,(IF(OR(BO$5=Data!$F$2,BO$5=Data!$G$2,(IF(COUNTIF(Data!$A$2:$A$939,BO$7),BO$7=(VLOOKUP(BO$7,Data!$A$2:$A$852,1,FALSE)),0))),"H",IF(AND(BO$7&gt;=$J83,BO$7&lt;=$K83),($D83*(1-$P83)/$N83),0))),IF(AND(BO$7&gt;=$J83,BO$7&lt;=$K83),(($D83-$O83)/$N83),0))))),(((IF(Data!$C$2&gt;0,(IF(OR(BO$5=Data!$F$2,BO$5=Data!$G$2,(IF(COUNTIF(Data!$A$2:$A$939,BO$7),BO$7=(VLOOKUP(BO$7,Data!$A$2:$A$852,1,FALSE)),0))),"H",IF(AND(BO$7&gt;=$J83,BO$7&lt;=$L83),($D83*$P83/$M83),0))),IF(AND(BO$7&gt;=$J83,BO$7&lt;=$L83),(($D83*$P83)/$M83),0))))))</f>
        <v>H</v>
      </c>
      <c r="BP84" s="37" t="str">
        <f>IF(BP$7&gt;$L83,(((IF(Data!$C$2&gt;0,(IF(OR(BP$5=Data!$F$2,BP$5=Data!$G$2,(IF(COUNTIF(Data!$A$2:$A$939,BP$7),BP$7=(VLOOKUP(BP$7,Data!$A$2:$A$852,1,FALSE)),0))),"H",IF(AND(BP$7&gt;=$J83,BP$7&lt;=$K83),($D83*(1-$P83)/$N83),0))),IF(AND(BP$7&gt;=$J83,BP$7&lt;=$K83),(($D83-$O83)/$N83),0))))),(((IF(Data!$C$2&gt;0,(IF(OR(BP$5=Data!$F$2,BP$5=Data!$G$2,(IF(COUNTIF(Data!$A$2:$A$939,BP$7),BP$7=(VLOOKUP(BP$7,Data!$A$2:$A$852,1,FALSE)),0))),"H",IF(AND(BP$7&gt;=$J83,BP$7&lt;=$L83),($D83*$P83/$M83),0))),IF(AND(BP$7&gt;=$J83,BP$7&lt;=$L83),(($D83*$P83)/$M83),0))))))</f>
        <v>H</v>
      </c>
      <c r="BQ84" s="37">
        <f>IF(BQ$7&gt;$L83,(((IF(Data!$C$2&gt;0,(IF(OR(BQ$5=Data!$F$2,BQ$5=Data!$G$2,(IF(COUNTIF(Data!$A$2:$A$939,BQ$7),BQ$7=(VLOOKUP(BQ$7,Data!$A$2:$A$852,1,FALSE)),0))),"H",IF(AND(BQ$7&gt;=$J83,BQ$7&lt;=$K83),($D83*(1-$P83)/$N83),0))),IF(AND(BQ$7&gt;=$J83,BQ$7&lt;=$K83),(($D83-$O83)/$N83),0))))),(((IF(Data!$C$2&gt;0,(IF(OR(BQ$5=Data!$F$2,BQ$5=Data!$G$2,(IF(COUNTIF(Data!$A$2:$A$939,BQ$7),BQ$7=(VLOOKUP(BQ$7,Data!$A$2:$A$852,1,FALSE)),0))),"H",IF(AND(BQ$7&gt;=$J83,BQ$7&lt;=$L83),($D83*$P83/$M83),0))),IF(AND(BQ$7&gt;=$J83,BQ$7&lt;=$L83),(($D83*$P83)/$M83),0))))))</f>
        <v>0</v>
      </c>
      <c r="BR84" s="37">
        <f>IF(BR$7&gt;$L83,(((IF(Data!$C$2&gt;0,(IF(OR(BR$5=Data!$F$2,BR$5=Data!$G$2,(IF(COUNTIF(Data!$A$2:$A$939,BR$7),BR$7=(VLOOKUP(BR$7,Data!$A$2:$A$852,1,FALSE)),0))),"H",IF(AND(BR$7&gt;=$J83,BR$7&lt;=$K83),($D83*(1-$P83)/$N83),0))),IF(AND(BR$7&gt;=$J83,BR$7&lt;=$K83),(($D83-$O83)/$N83),0))))),(((IF(Data!$C$2&gt;0,(IF(OR(BR$5=Data!$F$2,BR$5=Data!$G$2,(IF(COUNTIF(Data!$A$2:$A$939,BR$7),BR$7=(VLOOKUP(BR$7,Data!$A$2:$A$852,1,FALSE)),0))),"H",IF(AND(BR$7&gt;=$J83,BR$7&lt;=$L83),($D83*$P83/$M83),0))),IF(AND(BR$7&gt;=$J83,BR$7&lt;=$L83),(($D83*$P83)/$M83),0))))))</f>
        <v>0</v>
      </c>
      <c r="BS84" s="37">
        <f>IF(BS$7&gt;$L83,(((IF(Data!$C$2&gt;0,(IF(OR(BS$5=Data!$F$2,BS$5=Data!$G$2,(IF(COUNTIF(Data!$A$2:$A$939,BS$7),BS$7=(VLOOKUP(BS$7,Data!$A$2:$A$852,1,FALSE)),0))),"H",IF(AND(BS$7&gt;=$J83,BS$7&lt;=$K83),($D83*(1-$P83)/$N83),0))),IF(AND(BS$7&gt;=$J83,BS$7&lt;=$K83),(($D83-$O83)/$N83),0))))),(((IF(Data!$C$2&gt;0,(IF(OR(BS$5=Data!$F$2,BS$5=Data!$G$2,(IF(COUNTIF(Data!$A$2:$A$939,BS$7),BS$7=(VLOOKUP(BS$7,Data!$A$2:$A$852,1,FALSE)),0))),"H",IF(AND(BS$7&gt;=$J83,BS$7&lt;=$L83),($D83*$P83/$M83),0))),IF(AND(BS$7&gt;=$J83,BS$7&lt;=$L83),(($D83*$P83)/$M83),0))))))</f>
        <v>0</v>
      </c>
      <c r="BT84" s="37">
        <f>IF(BT$7&gt;$L83,(((IF(Data!$C$2&gt;0,(IF(OR(BT$5=Data!$F$2,BT$5=Data!$G$2,(IF(COUNTIF(Data!$A$2:$A$939,BT$7),BT$7=(VLOOKUP(BT$7,Data!$A$2:$A$852,1,FALSE)),0))),"H",IF(AND(BT$7&gt;=$J83,BT$7&lt;=$K83),($D83*(1-$P83)/$N83),0))),IF(AND(BT$7&gt;=$J83,BT$7&lt;=$K83),(($D83-$O83)/$N83),0))))),(((IF(Data!$C$2&gt;0,(IF(OR(BT$5=Data!$F$2,BT$5=Data!$G$2,(IF(COUNTIF(Data!$A$2:$A$939,BT$7),BT$7=(VLOOKUP(BT$7,Data!$A$2:$A$852,1,FALSE)),0))),"H",IF(AND(BT$7&gt;=$J83,BT$7&lt;=$L83),($D83*$P83/$M83),0))),IF(AND(BT$7&gt;=$J83,BT$7&lt;=$L83),(($D83*$P83)/$M83),0))))))</f>
        <v>0</v>
      </c>
      <c r="BU84" s="37">
        <f>IF(BU$7&gt;$L83,(((IF(Data!$C$2&gt;0,(IF(OR(BU$5=Data!$F$2,BU$5=Data!$G$2,(IF(COUNTIF(Data!$A$2:$A$939,BU$7),BU$7=(VLOOKUP(BU$7,Data!$A$2:$A$852,1,FALSE)),0))),"H",IF(AND(BU$7&gt;=$J83,BU$7&lt;=$K83),($D83*(1-$P83)/$N83),0))),IF(AND(BU$7&gt;=$J83,BU$7&lt;=$K83),(($D83-$O83)/$N83),0))))),(((IF(Data!$C$2&gt;0,(IF(OR(BU$5=Data!$F$2,BU$5=Data!$G$2,(IF(COUNTIF(Data!$A$2:$A$939,BU$7),BU$7=(VLOOKUP(BU$7,Data!$A$2:$A$852,1,FALSE)),0))),"H",IF(AND(BU$7&gt;=$J83,BU$7&lt;=$L83),($D83*$P83/$M83),0))),IF(AND(BU$7&gt;=$J83,BU$7&lt;=$L83),(($D83*$P83)/$M83),0))))))</f>
        <v>0</v>
      </c>
      <c r="BV84" s="37" t="str">
        <f>IF(BV$7&gt;$L83,(((IF(Data!$C$2&gt;0,(IF(OR(BV$5=Data!$F$2,BV$5=Data!$G$2,(IF(COUNTIF(Data!$A$2:$A$939,BV$7),BV$7=(VLOOKUP(BV$7,Data!$A$2:$A$852,1,FALSE)),0))),"H",IF(AND(BV$7&gt;=$J83,BV$7&lt;=$K83),($D83*(1-$P83)/$N83),0))),IF(AND(BV$7&gt;=$J83,BV$7&lt;=$K83),(($D83-$O83)/$N83),0))))),(((IF(Data!$C$2&gt;0,(IF(OR(BV$5=Data!$F$2,BV$5=Data!$G$2,(IF(COUNTIF(Data!$A$2:$A$939,BV$7),BV$7=(VLOOKUP(BV$7,Data!$A$2:$A$852,1,FALSE)),0))),"H",IF(AND(BV$7&gt;=$J83,BV$7&lt;=$L83),($D83*$P83/$M83),0))),IF(AND(BV$7&gt;=$J83,BV$7&lt;=$L83),(($D83*$P83)/$M83),0))))))</f>
        <v>H</v>
      </c>
      <c r="BW84" s="37" t="str">
        <f>IF(BW$7&gt;$L83,(((IF(Data!$C$2&gt;0,(IF(OR(BW$5=Data!$F$2,BW$5=Data!$G$2,(IF(COUNTIF(Data!$A$2:$A$939,BW$7),BW$7=(VLOOKUP(BW$7,Data!$A$2:$A$852,1,FALSE)),0))),"H",IF(AND(BW$7&gt;=$J83,BW$7&lt;=$K83),($D83*(1-$P83)/$N83),0))),IF(AND(BW$7&gt;=$J83,BW$7&lt;=$K83),(($D83-$O83)/$N83),0))))),(((IF(Data!$C$2&gt;0,(IF(OR(BW$5=Data!$F$2,BW$5=Data!$G$2,(IF(COUNTIF(Data!$A$2:$A$939,BW$7),BW$7=(VLOOKUP(BW$7,Data!$A$2:$A$852,1,FALSE)),0))),"H",IF(AND(BW$7&gt;=$J83,BW$7&lt;=$L83),($D83*$P83/$M83),0))),IF(AND(BW$7&gt;=$J83,BW$7&lt;=$L83),(($D83*$P83)/$M83),0))))))</f>
        <v>H</v>
      </c>
      <c r="BX84" s="37">
        <f>IF(BX$7&gt;$L83,(((IF(Data!$C$2&gt;0,(IF(OR(BX$5=Data!$F$2,BX$5=Data!$G$2,(IF(COUNTIF(Data!$A$2:$A$939,BX$7),BX$7=(VLOOKUP(BX$7,Data!$A$2:$A$852,1,FALSE)),0))),"H",IF(AND(BX$7&gt;=$J83,BX$7&lt;=$K83),($D83*(1-$P83)/$N83),0))),IF(AND(BX$7&gt;=$J83,BX$7&lt;=$K83),(($D83-$O83)/$N83),0))))),(((IF(Data!$C$2&gt;0,(IF(OR(BX$5=Data!$F$2,BX$5=Data!$G$2,(IF(COUNTIF(Data!$A$2:$A$939,BX$7),BX$7=(VLOOKUP(BX$7,Data!$A$2:$A$852,1,FALSE)),0))),"H",IF(AND(BX$7&gt;=$J83,BX$7&lt;=$L83),($D83*$P83/$M83),0))),IF(AND(BX$7&gt;=$J83,BX$7&lt;=$L83),(($D83*$P83)/$M83),0))))))</f>
        <v>0</v>
      </c>
      <c r="BY84" s="37">
        <f>IF(BY$7&gt;$L83,(((IF(Data!$C$2&gt;0,(IF(OR(BY$5=Data!$F$2,BY$5=Data!$G$2,(IF(COUNTIF(Data!$A$2:$A$939,BY$7),BY$7=(VLOOKUP(BY$7,Data!$A$2:$A$852,1,FALSE)),0))),"H",IF(AND(BY$7&gt;=$J83,BY$7&lt;=$K83),($D83*(1-$P83)/$N83),0))),IF(AND(BY$7&gt;=$J83,BY$7&lt;=$K83),(($D83-$O83)/$N83),0))))),(((IF(Data!$C$2&gt;0,(IF(OR(BY$5=Data!$F$2,BY$5=Data!$G$2,(IF(COUNTIF(Data!$A$2:$A$939,BY$7),BY$7=(VLOOKUP(BY$7,Data!$A$2:$A$852,1,FALSE)),0))),"H",IF(AND(BY$7&gt;=$J83,BY$7&lt;=$L83),($D83*$P83/$M83),0))),IF(AND(BY$7&gt;=$J83,BY$7&lt;=$L83),(($D83*$P83)/$M83),0))))))</f>
        <v>0</v>
      </c>
      <c r="BZ84" s="37">
        <f>IF(BZ$7&gt;$L83,(((IF(Data!$C$2&gt;0,(IF(OR(BZ$5=Data!$F$2,BZ$5=Data!$G$2,(IF(COUNTIF(Data!$A$2:$A$939,BZ$7),BZ$7=(VLOOKUP(BZ$7,Data!$A$2:$A$852,1,FALSE)),0))),"H",IF(AND(BZ$7&gt;=$J83,BZ$7&lt;=$K83),($D83*(1-$P83)/$N83),0))),IF(AND(BZ$7&gt;=$J83,BZ$7&lt;=$K83),(($D83-$O83)/$N83),0))))),(((IF(Data!$C$2&gt;0,(IF(OR(BZ$5=Data!$F$2,BZ$5=Data!$G$2,(IF(COUNTIF(Data!$A$2:$A$939,BZ$7),BZ$7=(VLOOKUP(BZ$7,Data!$A$2:$A$852,1,FALSE)),0))),"H",IF(AND(BZ$7&gt;=$J83,BZ$7&lt;=$L83),($D83*$P83/$M83),0))),IF(AND(BZ$7&gt;=$J83,BZ$7&lt;=$L83),(($D83*$P83)/$M83),0))))))</f>
        <v>0</v>
      </c>
      <c r="CA84" s="37">
        <f>IF(CA$7&gt;$L83,(((IF(Data!$C$2&gt;0,(IF(OR(CA$5=Data!$F$2,CA$5=Data!$G$2,(IF(COUNTIF(Data!$A$2:$A$939,CA$7),CA$7=(VLOOKUP(CA$7,Data!$A$2:$A$852,1,FALSE)),0))),"H",IF(AND(CA$7&gt;=$J83,CA$7&lt;=$K83),($D83*(1-$P83)/$N83),0))),IF(AND(CA$7&gt;=$J83,CA$7&lt;=$K83),(($D83-$O83)/$N83),0))))),(((IF(Data!$C$2&gt;0,(IF(OR(CA$5=Data!$F$2,CA$5=Data!$G$2,(IF(COUNTIF(Data!$A$2:$A$939,CA$7),CA$7=(VLOOKUP(CA$7,Data!$A$2:$A$852,1,FALSE)),0))),"H",IF(AND(CA$7&gt;=$J83,CA$7&lt;=$L83),($D83*$P83/$M83),0))),IF(AND(CA$7&gt;=$J83,CA$7&lt;=$L83),(($D83*$P83)/$M83),0))))))</f>
        <v>0</v>
      </c>
      <c r="CB84" s="37">
        <f>IF(CB$7&gt;$L83,(((IF(Data!$C$2&gt;0,(IF(OR(CB$5=Data!$F$2,CB$5=Data!$G$2,(IF(COUNTIF(Data!$A$2:$A$939,CB$7),CB$7=(VLOOKUP(CB$7,Data!$A$2:$A$852,1,FALSE)),0))),"H",IF(AND(CB$7&gt;=$J83,CB$7&lt;=$K83),($D83*(1-$P83)/$N83),0))),IF(AND(CB$7&gt;=$J83,CB$7&lt;=$K83),(($D83-$O83)/$N83),0))))),(((IF(Data!$C$2&gt;0,(IF(OR(CB$5=Data!$F$2,CB$5=Data!$G$2,(IF(COUNTIF(Data!$A$2:$A$939,CB$7),CB$7=(VLOOKUP(CB$7,Data!$A$2:$A$852,1,FALSE)),0))),"H",IF(AND(CB$7&gt;=$J83,CB$7&lt;=$L83),($D83*$P83/$M83),0))),IF(AND(CB$7&gt;=$J83,CB$7&lt;=$L83),(($D83*$P83)/$M83),0))))))</f>
        <v>0</v>
      </c>
      <c r="CC84" s="37" t="str">
        <f>IF(CC$7&gt;$L83,(((IF(Data!$C$2&gt;0,(IF(OR(CC$5=Data!$F$2,CC$5=Data!$G$2,(IF(COUNTIF(Data!$A$2:$A$939,CC$7),CC$7=(VLOOKUP(CC$7,Data!$A$2:$A$852,1,FALSE)),0))),"H",IF(AND(CC$7&gt;=$J83,CC$7&lt;=$K83),($D83*(1-$P83)/$N83),0))),IF(AND(CC$7&gt;=$J83,CC$7&lt;=$K83),(($D83-$O83)/$N83),0))))),(((IF(Data!$C$2&gt;0,(IF(OR(CC$5=Data!$F$2,CC$5=Data!$G$2,(IF(COUNTIF(Data!$A$2:$A$939,CC$7),CC$7=(VLOOKUP(CC$7,Data!$A$2:$A$852,1,FALSE)),0))),"H",IF(AND(CC$7&gt;=$J83,CC$7&lt;=$L83),($D83*$P83/$M83),0))),IF(AND(CC$7&gt;=$J83,CC$7&lt;=$L83),(($D83*$P83)/$M83),0))))))</f>
        <v>H</v>
      </c>
      <c r="CD84" s="37" t="str">
        <f>IF(CD$7&gt;$L83,(((IF(Data!$C$2&gt;0,(IF(OR(CD$5=Data!$F$2,CD$5=Data!$G$2,(IF(COUNTIF(Data!$A$2:$A$939,CD$7),CD$7=(VLOOKUP(CD$7,Data!$A$2:$A$852,1,FALSE)),0))),"H",IF(AND(CD$7&gt;=$J83,CD$7&lt;=$K83),($D83*(1-$P83)/$N83),0))),IF(AND(CD$7&gt;=$J83,CD$7&lt;=$K83),(($D83-$O83)/$N83),0))))),(((IF(Data!$C$2&gt;0,(IF(OR(CD$5=Data!$F$2,CD$5=Data!$G$2,(IF(COUNTIF(Data!$A$2:$A$939,CD$7),CD$7=(VLOOKUP(CD$7,Data!$A$2:$A$852,1,FALSE)),0))),"H",IF(AND(CD$7&gt;=$J83,CD$7&lt;=$L83),($D83*$P83/$M83),0))),IF(AND(CD$7&gt;=$J83,CD$7&lt;=$L83),(($D83*$P83)/$M83),0))))))</f>
        <v>H</v>
      </c>
      <c r="CE84" s="37">
        <f>IF(CE$7&gt;$L83,(((IF(Data!$C$2&gt;0,(IF(OR(CE$5=Data!$F$2,CE$5=Data!$G$2,(IF(COUNTIF(Data!$A$2:$A$939,CE$7),CE$7=(VLOOKUP(CE$7,Data!$A$2:$A$852,1,FALSE)),0))),"H",IF(AND(CE$7&gt;=$J83,CE$7&lt;=$K83),($D83*(1-$P83)/$N83),0))),IF(AND(CE$7&gt;=$J83,CE$7&lt;=$K83),(($D83-$O83)/$N83),0))))),(((IF(Data!$C$2&gt;0,(IF(OR(CE$5=Data!$F$2,CE$5=Data!$G$2,(IF(COUNTIF(Data!$A$2:$A$939,CE$7),CE$7=(VLOOKUP(CE$7,Data!$A$2:$A$852,1,FALSE)),0))),"H",IF(AND(CE$7&gt;=$J83,CE$7&lt;=$L83),($D83*$P83/$M83),0))),IF(AND(CE$7&gt;=$J83,CE$7&lt;=$L83),(($D83*$P83)/$M83),0))))))</f>
        <v>0</v>
      </c>
      <c r="CF84" s="37">
        <f>IF(CF$7&gt;$L83,(((IF(Data!$C$2&gt;0,(IF(OR(CF$5=Data!$F$2,CF$5=Data!$G$2,(IF(COUNTIF(Data!$A$2:$A$939,CF$7),CF$7=(VLOOKUP(CF$7,Data!$A$2:$A$852,1,FALSE)),0))),"H",IF(AND(CF$7&gt;=$J83,CF$7&lt;=$K83),($D83*(1-$P83)/$N83),0))),IF(AND(CF$7&gt;=$J83,CF$7&lt;=$K83),(($D83-$O83)/$N83),0))))),(((IF(Data!$C$2&gt;0,(IF(OR(CF$5=Data!$F$2,CF$5=Data!$G$2,(IF(COUNTIF(Data!$A$2:$A$939,CF$7),CF$7=(VLOOKUP(CF$7,Data!$A$2:$A$852,1,FALSE)),0))),"H",IF(AND(CF$7&gt;=$J83,CF$7&lt;=$L83),($D83*$P83/$M83),0))),IF(AND(CF$7&gt;=$J83,CF$7&lt;=$L83),(($D83*$P83)/$M83),0))))))</f>
        <v>0</v>
      </c>
      <c r="CG84" s="37">
        <f>IF(CG$7&gt;$L83,(((IF(Data!$C$2&gt;0,(IF(OR(CG$5=Data!$F$2,CG$5=Data!$G$2,(IF(COUNTIF(Data!$A$2:$A$939,CG$7),CG$7=(VLOOKUP(CG$7,Data!$A$2:$A$852,1,FALSE)),0))),"H",IF(AND(CG$7&gt;=$J83,CG$7&lt;=$K83),($D83*(1-$P83)/$N83),0))),IF(AND(CG$7&gt;=$J83,CG$7&lt;=$K83),(($D83-$O83)/$N83),0))))),(((IF(Data!$C$2&gt;0,(IF(OR(CG$5=Data!$F$2,CG$5=Data!$G$2,(IF(COUNTIF(Data!$A$2:$A$939,CG$7),CG$7=(VLOOKUP(CG$7,Data!$A$2:$A$852,1,FALSE)),0))),"H",IF(AND(CG$7&gt;=$J83,CG$7&lt;=$L83),($D83*$P83/$M83),0))),IF(AND(CG$7&gt;=$J83,CG$7&lt;=$L83),(($D83*$P83)/$M83),0))))))</f>
        <v>0</v>
      </c>
      <c r="CH84" s="37">
        <f>IF(CH$7&gt;$L83,(((IF(Data!$C$2&gt;0,(IF(OR(CH$5=Data!$F$2,CH$5=Data!$G$2,(IF(COUNTIF(Data!$A$2:$A$939,CH$7),CH$7=(VLOOKUP(CH$7,Data!$A$2:$A$852,1,FALSE)),0))),"H",IF(AND(CH$7&gt;=$J83,CH$7&lt;=$K83),($D83*(1-$P83)/$N83),0))),IF(AND(CH$7&gt;=$J83,CH$7&lt;=$K83),(($D83-$O83)/$N83),0))))),(((IF(Data!$C$2&gt;0,(IF(OR(CH$5=Data!$F$2,CH$5=Data!$G$2,(IF(COUNTIF(Data!$A$2:$A$939,CH$7),CH$7=(VLOOKUP(CH$7,Data!$A$2:$A$852,1,FALSE)),0))),"H",IF(AND(CH$7&gt;=$J83,CH$7&lt;=$L83),($D83*$P83/$M83),0))),IF(AND(CH$7&gt;=$J83,CH$7&lt;=$L83),(($D83*$P83)/$M83),0))))))</f>
        <v>0</v>
      </c>
      <c r="CI84" s="37">
        <f>IF(CI$7&gt;$L83,(((IF(Data!$C$2&gt;0,(IF(OR(CI$5=Data!$F$2,CI$5=Data!$G$2,(IF(COUNTIF(Data!$A$2:$A$939,CI$7),CI$7=(VLOOKUP(CI$7,Data!$A$2:$A$852,1,FALSE)),0))),"H",IF(AND(CI$7&gt;=$J83,CI$7&lt;=$K83),($D83*(1-$P83)/$N83),0))),IF(AND(CI$7&gt;=$J83,CI$7&lt;=$K83),(($D83-$O83)/$N83),0))))),(((IF(Data!$C$2&gt;0,(IF(OR(CI$5=Data!$F$2,CI$5=Data!$G$2,(IF(COUNTIF(Data!$A$2:$A$939,CI$7),CI$7=(VLOOKUP(CI$7,Data!$A$2:$A$852,1,FALSE)),0))),"H",IF(AND(CI$7&gt;=$J83,CI$7&lt;=$L83),($D83*$P83/$M83),0))),IF(AND(CI$7&gt;=$J83,CI$7&lt;=$L83),(($D83*$P83)/$M83),0))))))</f>
        <v>0</v>
      </c>
      <c r="CJ84" s="37" t="str">
        <f>IF(CJ$7&gt;$L83,(((IF(Data!$C$2&gt;0,(IF(OR(CJ$5=Data!$F$2,CJ$5=Data!$G$2,(IF(COUNTIF(Data!$A$2:$A$939,CJ$7),CJ$7=(VLOOKUP(CJ$7,Data!$A$2:$A$852,1,FALSE)),0))),"H",IF(AND(CJ$7&gt;=$J83,CJ$7&lt;=$K83),($D83*(1-$P83)/$N83),0))),IF(AND(CJ$7&gt;=$J83,CJ$7&lt;=$K83),(($D83-$O83)/$N83),0))))),(((IF(Data!$C$2&gt;0,(IF(OR(CJ$5=Data!$F$2,CJ$5=Data!$G$2,(IF(COUNTIF(Data!$A$2:$A$939,CJ$7),CJ$7=(VLOOKUP(CJ$7,Data!$A$2:$A$852,1,FALSE)),0))),"H",IF(AND(CJ$7&gt;=$J83,CJ$7&lt;=$L83),($D83*$P83/$M83),0))),IF(AND(CJ$7&gt;=$J83,CJ$7&lt;=$L83),(($D83*$P83)/$M83),0))))))</f>
        <v>H</v>
      </c>
      <c r="CK84" s="37" t="str">
        <f>IF(CK$7&gt;$L83,(((IF(Data!$C$2&gt;0,(IF(OR(CK$5=Data!$F$2,CK$5=Data!$G$2,(IF(COUNTIF(Data!$A$2:$A$939,CK$7),CK$7=(VLOOKUP(CK$7,Data!$A$2:$A$852,1,FALSE)),0))),"H",IF(AND(CK$7&gt;=$J83,CK$7&lt;=$K83),($D83*(1-$P83)/$N83),0))),IF(AND(CK$7&gt;=$J83,CK$7&lt;=$K83),(($D83-$O83)/$N83),0))))),(((IF(Data!$C$2&gt;0,(IF(OR(CK$5=Data!$F$2,CK$5=Data!$G$2,(IF(COUNTIF(Data!$A$2:$A$939,CK$7),CK$7=(VLOOKUP(CK$7,Data!$A$2:$A$852,1,FALSE)),0))),"H",IF(AND(CK$7&gt;=$J83,CK$7&lt;=$L83),($D83*$P83/$M83),0))),IF(AND(CK$7&gt;=$J83,CK$7&lt;=$L83),(($D83*$P83)/$M83),0))))))</f>
        <v>H</v>
      </c>
      <c r="CL84" s="37">
        <f>IF(CL$7&gt;$L83,(((IF(Data!$C$2&gt;0,(IF(OR(CL$5=Data!$F$2,CL$5=Data!$G$2,(IF(COUNTIF(Data!$A$2:$A$939,CL$7),CL$7=(VLOOKUP(CL$7,Data!$A$2:$A$852,1,FALSE)),0))),"H",IF(AND(CL$7&gt;=$J83,CL$7&lt;=$K83),($D83*(1-$P83)/$N83),0))),IF(AND(CL$7&gt;=$J83,CL$7&lt;=$K83),(($D83-$O83)/$N83),0))))),(((IF(Data!$C$2&gt;0,(IF(OR(CL$5=Data!$F$2,CL$5=Data!$G$2,(IF(COUNTIF(Data!$A$2:$A$939,CL$7),CL$7=(VLOOKUP(CL$7,Data!$A$2:$A$852,1,FALSE)),0))),"H",IF(AND(CL$7&gt;=$J83,CL$7&lt;=$L83),($D83*$P83/$M83),0))),IF(AND(CL$7&gt;=$J83,CL$7&lt;=$L83),(($D83*$P83)/$M83),0))))))</f>
        <v>0</v>
      </c>
      <c r="CM84" s="37">
        <f>IF(CM$7&gt;$L83,(((IF(Data!$C$2&gt;0,(IF(OR(CM$5=Data!$F$2,CM$5=Data!$G$2,(IF(COUNTIF(Data!$A$2:$A$939,CM$7),CM$7=(VLOOKUP(CM$7,Data!$A$2:$A$852,1,FALSE)),0))),"H",IF(AND(CM$7&gt;=$J83,CM$7&lt;=$K83),($D83*(1-$P83)/$N83),0))),IF(AND(CM$7&gt;=$J83,CM$7&lt;=$K83),(($D83-$O83)/$N83),0))))),(((IF(Data!$C$2&gt;0,(IF(OR(CM$5=Data!$F$2,CM$5=Data!$G$2,(IF(COUNTIF(Data!$A$2:$A$939,CM$7),CM$7=(VLOOKUP(CM$7,Data!$A$2:$A$852,1,FALSE)),0))),"H",IF(AND(CM$7&gt;=$J83,CM$7&lt;=$L83),($D83*$P83/$M83),0))),IF(AND(CM$7&gt;=$J83,CM$7&lt;=$L83),(($D83*$P83)/$M83),0))))))</f>
        <v>0</v>
      </c>
      <c r="CN84" s="37">
        <f>IF(CN$7&gt;$L83,(((IF(Data!$C$2&gt;0,(IF(OR(CN$5=Data!$F$2,CN$5=Data!$G$2,(IF(COUNTIF(Data!$A$2:$A$939,CN$7),CN$7=(VLOOKUP(CN$7,Data!$A$2:$A$852,1,FALSE)),0))),"H",IF(AND(CN$7&gt;=$J83,CN$7&lt;=$K83),($D83*(1-$P83)/$N83),0))),IF(AND(CN$7&gt;=$J83,CN$7&lt;=$K83),(($D83-$O83)/$N83),0))))),(((IF(Data!$C$2&gt;0,(IF(OR(CN$5=Data!$F$2,CN$5=Data!$G$2,(IF(COUNTIF(Data!$A$2:$A$939,CN$7),CN$7=(VLOOKUP(CN$7,Data!$A$2:$A$852,1,FALSE)),0))),"H",IF(AND(CN$7&gt;=$J83,CN$7&lt;=$L83),($D83*$P83/$M83),0))),IF(AND(CN$7&gt;=$J83,CN$7&lt;=$L83),(($D83*$P83)/$M83),0))))))</f>
        <v>0</v>
      </c>
      <c r="CO84" s="37">
        <f>IF(CO$7&gt;$L83,(((IF(Data!$C$2&gt;0,(IF(OR(CO$5=Data!$F$2,CO$5=Data!$G$2,(IF(COUNTIF(Data!$A$2:$A$939,CO$7),CO$7=(VLOOKUP(CO$7,Data!$A$2:$A$852,1,FALSE)),0))),"H",IF(AND(CO$7&gt;=$J83,CO$7&lt;=$K83),($D83*(1-$P83)/$N83),0))),IF(AND(CO$7&gt;=$J83,CO$7&lt;=$K83),(($D83-$O83)/$N83),0))))),(((IF(Data!$C$2&gt;0,(IF(OR(CO$5=Data!$F$2,CO$5=Data!$G$2,(IF(COUNTIF(Data!$A$2:$A$939,CO$7),CO$7=(VLOOKUP(CO$7,Data!$A$2:$A$852,1,FALSE)),0))),"H",IF(AND(CO$7&gt;=$J83,CO$7&lt;=$L83),($D83*$P83/$M83),0))),IF(AND(CO$7&gt;=$J83,CO$7&lt;=$L83),(($D83*$P83)/$M83),0))))))</f>
        <v>0</v>
      </c>
      <c r="CP84" s="37">
        <f>IF(CP$7&gt;$L83,(((IF(Data!$C$2&gt;0,(IF(OR(CP$5=Data!$F$2,CP$5=Data!$G$2,(IF(COUNTIF(Data!$A$2:$A$939,CP$7),CP$7=(VLOOKUP(CP$7,Data!$A$2:$A$852,1,FALSE)),0))),"H",IF(AND(CP$7&gt;=$J83,CP$7&lt;=$K83),($D83*(1-$P83)/$N83),0))),IF(AND(CP$7&gt;=$J83,CP$7&lt;=$K83),(($D83-$O83)/$N83),0))))),(((IF(Data!$C$2&gt;0,(IF(OR(CP$5=Data!$F$2,CP$5=Data!$G$2,(IF(COUNTIF(Data!$A$2:$A$939,CP$7),CP$7=(VLOOKUP(CP$7,Data!$A$2:$A$852,1,FALSE)),0))),"H",IF(AND(CP$7&gt;=$J83,CP$7&lt;=$L83),($D83*$P83/$M83),0))),IF(AND(CP$7&gt;=$J83,CP$7&lt;=$L83),(($D83*$P83)/$M83),0))))))</f>
        <v>0</v>
      </c>
      <c r="CQ84" s="37" t="str">
        <f>IF(CQ$7&gt;$L83,(((IF(Data!$C$2&gt;0,(IF(OR(CQ$5=Data!$F$2,CQ$5=Data!$G$2,(IF(COUNTIF(Data!$A$2:$A$939,CQ$7),CQ$7=(VLOOKUP(CQ$7,Data!$A$2:$A$852,1,FALSE)),0))),"H",IF(AND(CQ$7&gt;=$J83,CQ$7&lt;=$K83),($D83*(1-$P83)/$N83),0))),IF(AND(CQ$7&gt;=$J83,CQ$7&lt;=$K83),(($D83-$O83)/$N83),0))))),(((IF(Data!$C$2&gt;0,(IF(OR(CQ$5=Data!$F$2,CQ$5=Data!$G$2,(IF(COUNTIF(Data!$A$2:$A$939,CQ$7),CQ$7=(VLOOKUP(CQ$7,Data!$A$2:$A$852,1,FALSE)),0))),"H",IF(AND(CQ$7&gt;=$J83,CQ$7&lt;=$L83),($D83*$P83/$M83),0))),IF(AND(CQ$7&gt;=$J83,CQ$7&lt;=$L83),(($D83*$P83)/$M83),0))))))</f>
        <v>H</v>
      </c>
      <c r="CR84" s="37" t="str">
        <f>IF(CR$7&gt;$L83,(((IF(Data!$C$2&gt;0,(IF(OR(CR$5=Data!$F$2,CR$5=Data!$G$2,(IF(COUNTIF(Data!$A$2:$A$939,CR$7),CR$7=(VLOOKUP(CR$7,Data!$A$2:$A$852,1,FALSE)),0))),"H",IF(AND(CR$7&gt;=$J83,CR$7&lt;=$K83),($D83*(1-$P83)/$N83),0))),IF(AND(CR$7&gt;=$J83,CR$7&lt;=$K83),(($D83-$O83)/$N83),0))))),(((IF(Data!$C$2&gt;0,(IF(OR(CR$5=Data!$F$2,CR$5=Data!$G$2,(IF(COUNTIF(Data!$A$2:$A$939,CR$7),CR$7=(VLOOKUP(CR$7,Data!$A$2:$A$852,1,FALSE)),0))),"H",IF(AND(CR$7&gt;=$J83,CR$7&lt;=$L83),($D83*$P83/$M83),0))),IF(AND(CR$7&gt;=$J83,CR$7&lt;=$L83),(($D83*$P83)/$M83),0))))))</f>
        <v>H</v>
      </c>
      <c r="CS84" s="37">
        <f>IF(CS$7&gt;$L83,(((IF(Data!$C$2&gt;0,(IF(OR(CS$5=Data!$F$2,CS$5=Data!$G$2,(IF(COUNTIF(Data!$A$2:$A$939,CS$7),CS$7=(VLOOKUP(CS$7,Data!$A$2:$A$852,1,FALSE)),0))),"H",IF(AND(CS$7&gt;=$J83,CS$7&lt;=$K83),($D83*(1-$P83)/$N83),0))),IF(AND(CS$7&gt;=$J83,CS$7&lt;=$K83),(($D83-$O83)/$N83),0))))),(((IF(Data!$C$2&gt;0,(IF(OR(CS$5=Data!$F$2,CS$5=Data!$G$2,(IF(COUNTIF(Data!$A$2:$A$939,CS$7),CS$7=(VLOOKUP(CS$7,Data!$A$2:$A$852,1,FALSE)),0))),"H",IF(AND(CS$7&gt;=$J83,CS$7&lt;=$L83),($D83*$P83/$M83),0))),IF(AND(CS$7&gt;=$J83,CS$7&lt;=$L83),(($D83*$P83)/$M83),0))))))</f>
        <v>0</v>
      </c>
      <c r="CT84" s="37">
        <f>IF(CT$7&gt;$L83,(((IF(Data!$C$2&gt;0,(IF(OR(CT$5=Data!$F$2,CT$5=Data!$G$2,(IF(COUNTIF(Data!$A$2:$A$939,CT$7),CT$7=(VLOOKUP(CT$7,Data!$A$2:$A$852,1,FALSE)),0))),"H",IF(AND(CT$7&gt;=$J83,CT$7&lt;=$K83),($D83*(1-$P83)/$N83),0))),IF(AND(CT$7&gt;=$J83,CT$7&lt;=$K83),(($D83-$O83)/$N83),0))))),(((IF(Data!$C$2&gt;0,(IF(OR(CT$5=Data!$F$2,CT$5=Data!$G$2,(IF(COUNTIF(Data!$A$2:$A$939,CT$7),CT$7=(VLOOKUP(CT$7,Data!$A$2:$A$852,1,FALSE)),0))),"H",IF(AND(CT$7&gt;=$J83,CT$7&lt;=$L83),($D83*$P83/$M83),0))),IF(AND(CT$7&gt;=$J83,CT$7&lt;=$L83),(($D83*$P83)/$M83),0))))))</f>
        <v>0</v>
      </c>
      <c r="CU84" s="37">
        <f>IF(CU$7&gt;$L83,(((IF(Data!$C$2&gt;0,(IF(OR(CU$5=Data!$F$2,CU$5=Data!$G$2,(IF(COUNTIF(Data!$A$2:$A$939,CU$7),CU$7=(VLOOKUP(CU$7,Data!$A$2:$A$852,1,FALSE)),0))),"H",IF(AND(CU$7&gt;=$J83,CU$7&lt;=$K83),($D83*(1-$P83)/$N83),0))),IF(AND(CU$7&gt;=$J83,CU$7&lt;=$K83),(($D83-$O83)/$N83),0))))),(((IF(Data!$C$2&gt;0,(IF(OR(CU$5=Data!$F$2,CU$5=Data!$G$2,(IF(COUNTIF(Data!$A$2:$A$939,CU$7),CU$7=(VLOOKUP(CU$7,Data!$A$2:$A$852,1,FALSE)),0))),"H",IF(AND(CU$7&gt;=$J83,CU$7&lt;=$L83),($D83*$P83/$M83),0))),IF(AND(CU$7&gt;=$J83,CU$7&lt;=$L83),(($D83*$P83)/$M83),0))))))</f>
        <v>0</v>
      </c>
      <c r="CV84" s="37">
        <f>IF(CV$7&gt;$L83,(((IF(Data!$C$2&gt;0,(IF(OR(CV$5=Data!$F$2,CV$5=Data!$G$2,(IF(COUNTIF(Data!$A$2:$A$939,CV$7),CV$7=(VLOOKUP(CV$7,Data!$A$2:$A$852,1,FALSE)),0))),"H",IF(AND(CV$7&gt;=$J83,CV$7&lt;=$K83),($D83*(1-$P83)/$N83),0))),IF(AND(CV$7&gt;=$J83,CV$7&lt;=$K83),(($D83-$O83)/$N83),0))))),(((IF(Data!$C$2&gt;0,(IF(OR(CV$5=Data!$F$2,CV$5=Data!$G$2,(IF(COUNTIF(Data!$A$2:$A$939,CV$7),CV$7=(VLOOKUP(CV$7,Data!$A$2:$A$852,1,FALSE)),0))),"H",IF(AND(CV$7&gt;=$J83,CV$7&lt;=$L83),($D83*$P83/$M83),0))),IF(AND(CV$7&gt;=$J83,CV$7&lt;=$L83),(($D83*$P83)/$M83),0))))))</f>
        <v>0</v>
      </c>
      <c r="CW84" s="37">
        <f>IF(CW$7&gt;$L83,(((IF(Data!$C$2&gt;0,(IF(OR(CW$5=Data!$F$2,CW$5=Data!$G$2,(IF(COUNTIF(Data!$A$2:$A$939,CW$7),CW$7=(VLOOKUP(CW$7,Data!$A$2:$A$852,1,FALSE)),0))),"H",IF(AND(CW$7&gt;=$J83,CW$7&lt;=$K83),($D83*(1-$P83)/$N83),0))),IF(AND(CW$7&gt;=$J83,CW$7&lt;=$K83),(($D83-$O83)/$N83),0))))),(((IF(Data!$C$2&gt;0,(IF(OR(CW$5=Data!$F$2,CW$5=Data!$G$2,(IF(COUNTIF(Data!$A$2:$A$939,CW$7),CW$7=(VLOOKUP(CW$7,Data!$A$2:$A$852,1,FALSE)),0))),"H",IF(AND(CW$7&gt;=$J83,CW$7&lt;=$L83),($D83*$P83/$M83),0))),IF(AND(CW$7&gt;=$J83,CW$7&lt;=$L83),(($D83*$P83)/$M83),0))))))</f>
        <v>0</v>
      </c>
      <c r="CX84" s="37" t="str">
        <f>IF(CX$7&gt;$L83,(((IF(Data!$C$2&gt;0,(IF(OR(CX$5=Data!$F$2,CX$5=Data!$G$2,(IF(COUNTIF(Data!$A$2:$A$939,CX$7),CX$7=(VLOOKUP(CX$7,Data!$A$2:$A$852,1,FALSE)),0))),"H",IF(AND(CX$7&gt;=$J83,CX$7&lt;=$K83),($D83*(1-$P83)/$N83),0))),IF(AND(CX$7&gt;=$J83,CX$7&lt;=$K83),(($D83-$O83)/$N83),0))))),(((IF(Data!$C$2&gt;0,(IF(OR(CX$5=Data!$F$2,CX$5=Data!$G$2,(IF(COUNTIF(Data!$A$2:$A$939,CX$7),CX$7=(VLOOKUP(CX$7,Data!$A$2:$A$852,1,FALSE)),0))),"H",IF(AND(CX$7&gt;=$J83,CX$7&lt;=$L83),($D83*$P83/$M83),0))),IF(AND(CX$7&gt;=$J83,CX$7&lt;=$L83),(($D83*$P83)/$M83),0))))))</f>
        <v>H</v>
      </c>
      <c r="CY84" s="37" t="str">
        <f>IF(CY$7&gt;$L83,(((IF(Data!$C$2&gt;0,(IF(OR(CY$5=Data!$F$2,CY$5=Data!$G$2,(IF(COUNTIF(Data!$A$2:$A$939,CY$7),CY$7=(VLOOKUP(CY$7,Data!$A$2:$A$852,1,FALSE)),0))),"H",IF(AND(CY$7&gt;=$J83,CY$7&lt;=$K83),($D83*(1-$P83)/$N83),0))),IF(AND(CY$7&gt;=$J83,CY$7&lt;=$K83),(($D83-$O83)/$N83),0))))),(((IF(Data!$C$2&gt;0,(IF(OR(CY$5=Data!$F$2,CY$5=Data!$G$2,(IF(COUNTIF(Data!$A$2:$A$939,CY$7),CY$7=(VLOOKUP(CY$7,Data!$A$2:$A$852,1,FALSE)),0))),"H",IF(AND(CY$7&gt;=$J83,CY$7&lt;=$L83),($D83*$P83/$M83),0))),IF(AND(CY$7&gt;=$J83,CY$7&lt;=$L83),(($D83*$P83)/$M83),0))))))</f>
        <v>H</v>
      </c>
      <c r="CZ84" s="37">
        <f>IF(CZ$7&gt;$L83,(((IF(Data!$C$2&gt;0,(IF(OR(CZ$5=Data!$F$2,CZ$5=Data!$G$2,(IF(COUNTIF(Data!$A$2:$A$939,CZ$7),CZ$7=(VLOOKUP(CZ$7,Data!$A$2:$A$852,1,FALSE)),0))),"H",IF(AND(CZ$7&gt;=$J83,CZ$7&lt;=$K83),($D83*(1-$P83)/$N83),0))),IF(AND(CZ$7&gt;=$J83,CZ$7&lt;=$K83),(($D83-$O83)/$N83),0))))),(((IF(Data!$C$2&gt;0,(IF(OR(CZ$5=Data!$F$2,CZ$5=Data!$G$2,(IF(COUNTIF(Data!$A$2:$A$939,CZ$7),CZ$7=(VLOOKUP(CZ$7,Data!$A$2:$A$852,1,FALSE)),0))),"H",IF(AND(CZ$7&gt;=$J83,CZ$7&lt;=$L83),($D83*$P83/$M83),0))),IF(AND(CZ$7&gt;=$J83,CZ$7&lt;=$L83),(($D83*$P83)/$M83),0))))))</f>
        <v>0</v>
      </c>
      <c r="DA84" s="37">
        <f>IF(DA$7&gt;$L83,(((IF(Data!$C$2&gt;0,(IF(OR(DA$5=Data!$F$2,DA$5=Data!$G$2,(IF(COUNTIF(Data!$A$2:$A$939,DA$7),DA$7=(VLOOKUP(DA$7,Data!$A$2:$A$852,1,FALSE)),0))),"H",IF(AND(DA$7&gt;=$J83,DA$7&lt;=$K83),($D83*(1-$P83)/$N83),0))),IF(AND(DA$7&gt;=$J83,DA$7&lt;=$K83),(($D83-$O83)/$N83),0))))),(((IF(Data!$C$2&gt;0,(IF(OR(DA$5=Data!$F$2,DA$5=Data!$G$2,(IF(COUNTIF(Data!$A$2:$A$939,DA$7),DA$7=(VLOOKUP(DA$7,Data!$A$2:$A$852,1,FALSE)),0))),"H",IF(AND(DA$7&gt;=$J83,DA$7&lt;=$L83),($D83*$P83/$M83),0))),IF(AND(DA$7&gt;=$J83,DA$7&lt;=$L83),(($D83*$P83)/$M83),0))))))</f>
        <v>0</v>
      </c>
      <c r="DB84" s="37">
        <f>IF(DB$7&gt;$L83,(((IF(Data!$C$2&gt;0,(IF(OR(DB$5=Data!$F$2,DB$5=Data!$G$2,(IF(COUNTIF(Data!$A$2:$A$939,DB$7),DB$7=(VLOOKUP(DB$7,Data!$A$2:$A$852,1,FALSE)),0))),"H",IF(AND(DB$7&gt;=$J83,DB$7&lt;=$K83),($D83*(1-$P83)/$N83),0))),IF(AND(DB$7&gt;=$J83,DB$7&lt;=$K83),(($D83-$O83)/$N83),0))))),(((IF(Data!$C$2&gt;0,(IF(OR(DB$5=Data!$F$2,DB$5=Data!$G$2,(IF(COUNTIF(Data!$A$2:$A$939,DB$7),DB$7=(VLOOKUP(DB$7,Data!$A$2:$A$852,1,FALSE)),0))),"H",IF(AND(DB$7&gt;=$J83,DB$7&lt;=$L83),($D83*$P83/$M83),0))),IF(AND(DB$7&gt;=$J83,DB$7&lt;=$L83),(($D83*$P83)/$M83),0))))))</f>
        <v>0</v>
      </c>
      <c r="DC84" s="37">
        <f>IF(DC$7&gt;$L83,(((IF(Data!$C$2&gt;0,(IF(OR(DC$5=Data!$F$2,DC$5=Data!$G$2,(IF(COUNTIF(Data!$A$2:$A$939,DC$7),DC$7=(VLOOKUP(DC$7,Data!$A$2:$A$852,1,FALSE)),0))),"H",IF(AND(DC$7&gt;=$J83,DC$7&lt;=$K83),($D83*(1-$P83)/$N83),0))),IF(AND(DC$7&gt;=$J83,DC$7&lt;=$K83),(($D83-$O83)/$N83),0))))),(((IF(Data!$C$2&gt;0,(IF(OR(DC$5=Data!$F$2,DC$5=Data!$G$2,(IF(COUNTIF(Data!$A$2:$A$939,DC$7),DC$7=(VLOOKUP(DC$7,Data!$A$2:$A$852,1,FALSE)),0))),"H",IF(AND(DC$7&gt;=$J83,DC$7&lt;=$L83),($D83*$P83/$M83),0))),IF(AND(DC$7&gt;=$J83,DC$7&lt;=$L83),(($D83*$P83)/$M83),0))))))</f>
        <v>0</v>
      </c>
      <c r="DD84" s="37">
        <f>IF(DD$7&gt;$L83,(((IF(Data!$C$2&gt;0,(IF(OR(DD$5=Data!$F$2,DD$5=Data!$G$2,(IF(COUNTIF(Data!$A$2:$A$939,DD$7),DD$7=(VLOOKUP(DD$7,Data!$A$2:$A$852,1,FALSE)),0))),"H",IF(AND(DD$7&gt;=$J83,DD$7&lt;=$K83),($D83*(1-$P83)/$N83),0))),IF(AND(DD$7&gt;=$J83,DD$7&lt;=$K83),(($D83-$O83)/$N83),0))))),(((IF(Data!$C$2&gt;0,(IF(OR(DD$5=Data!$F$2,DD$5=Data!$G$2,(IF(COUNTIF(Data!$A$2:$A$939,DD$7),DD$7=(VLOOKUP(DD$7,Data!$A$2:$A$852,1,FALSE)),0))),"H",IF(AND(DD$7&gt;=$J83,DD$7&lt;=$L83),($D83*$P83/$M83),0))),IF(AND(DD$7&gt;=$J83,DD$7&lt;=$L83),(($D83*$P83)/$M83),0))))))</f>
        <v>0</v>
      </c>
      <c r="DE84" s="37" t="str">
        <f>IF(DE$7&gt;$L83,(((IF(Data!$C$2&gt;0,(IF(OR(DE$5=Data!$F$2,DE$5=Data!$G$2,(IF(COUNTIF(Data!$A$2:$A$939,DE$7),DE$7=(VLOOKUP(DE$7,Data!$A$2:$A$852,1,FALSE)),0))),"H",IF(AND(DE$7&gt;=$J83,DE$7&lt;=$K83),($D83*(1-$P83)/$N83),0))),IF(AND(DE$7&gt;=$J83,DE$7&lt;=$K83),(($D83-$O83)/$N83),0))))),(((IF(Data!$C$2&gt;0,(IF(OR(DE$5=Data!$F$2,DE$5=Data!$G$2,(IF(COUNTIF(Data!$A$2:$A$939,DE$7),DE$7=(VLOOKUP(DE$7,Data!$A$2:$A$852,1,FALSE)),0))),"H",IF(AND(DE$7&gt;=$J83,DE$7&lt;=$L83),($D83*$P83/$M83),0))),IF(AND(DE$7&gt;=$J83,DE$7&lt;=$L83),(($D83*$P83)/$M83),0))))))</f>
        <v>H</v>
      </c>
      <c r="DF84" s="37" t="str">
        <f>IF(DF$7&gt;$L83,(((IF(Data!$C$2&gt;0,(IF(OR(DF$5=Data!$F$2,DF$5=Data!$G$2,(IF(COUNTIF(Data!$A$2:$A$939,DF$7),DF$7=(VLOOKUP(DF$7,Data!$A$2:$A$852,1,FALSE)),0))),"H",IF(AND(DF$7&gt;=$J83,DF$7&lt;=$K83),($D83*(1-$P83)/$N83),0))),IF(AND(DF$7&gt;=$J83,DF$7&lt;=$K83),(($D83-$O83)/$N83),0))))),(((IF(Data!$C$2&gt;0,(IF(OR(DF$5=Data!$F$2,DF$5=Data!$G$2,(IF(COUNTIF(Data!$A$2:$A$939,DF$7),DF$7=(VLOOKUP(DF$7,Data!$A$2:$A$852,1,FALSE)),0))),"H",IF(AND(DF$7&gt;=$J83,DF$7&lt;=$L83),($D83*$P83/$M83),0))),IF(AND(DF$7&gt;=$J83,DF$7&lt;=$L83),(($D83*$P83)/$M83),0))))))</f>
        <v>H</v>
      </c>
      <c r="DG84" s="37">
        <f>IF(DG$7&gt;$L83,(((IF(Data!$C$2&gt;0,(IF(OR(DG$5=Data!$F$2,DG$5=Data!$G$2,(IF(COUNTIF(Data!$A$2:$A$939,DG$7),DG$7=(VLOOKUP(DG$7,Data!$A$2:$A$852,1,FALSE)),0))),"H",IF(AND(DG$7&gt;=$J83,DG$7&lt;=$K83),($D83*(1-$P83)/$N83),0))),IF(AND(DG$7&gt;=$J83,DG$7&lt;=$K83),(($D83-$O83)/$N83),0))))),(((IF(Data!$C$2&gt;0,(IF(OR(DG$5=Data!$F$2,DG$5=Data!$G$2,(IF(COUNTIF(Data!$A$2:$A$939,DG$7),DG$7=(VLOOKUP(DG$7,Data!$A$2:$A$852,1,FALSE)),0))),"H",IF(AND(DG$7&gt;=$J83,DG$7&lt;=$L83),($D83*$P83/$M83),0))),IF(AND(DG$7&gt;=$J83,DG$7&lt;=$L83),(($D83*$P83)/$M83),0))))))</f>
        <v>0</v>
      </c>
      <c r="DH84" s="37">
        <f>IF(DH$7&gt;$L83,(((IF(Data!$C$2&gt;0,(IF(OR(DH$5=Data!$F$2,DH$5=Data!$G$2,(IF(COUNTIF(Data!$A$2:$A$939,DH$7),DH$7=(VLOOKUP(DH$7,Data!$A$2:$A$852,1,FALSE)),0))),"H",IF(AND(DH$7&gt;=$J83,DH$7&lt;=$K83),($D83*(1-$P83)/$N83),0))),IF(AND(DH$7&gt;=$J83,DH$7&lt;=$K83),(($D83-$O83)/$N83),0))))),(((IF(Data!$C$2&gt;0,(IF(OR(DH$5=Data!$F$2,DH$5=Data!$G$2,(IF(COUNTIF(Data!$A$2:$A$939,DH$7),DH$7=(VLOOKUP(DH$7,Data!$A$2:$A$852,1,FALSE)),0))),"H",IF(AND(DH$7&gt;=$J83,DH$7&lt;=$L83),($D83*$P83/$M83),0))),IF(AND(DH$7&gt;=$J83,DH$7&lt;=$L83),(($D83*$P83)/$M83),0))))))</f>
        <v>0</v>
      </c>
      <c r="DI84" s="37">
        <f>IF(DI$7&gt;$L83,(((IF(Data!$C$2&gt;0,(IF(OR(DI$5=Data!$F$2,DI$5=Data!$G$2,(IF(COUNTIF(Data!$A$2:$A$939,DI$7),DI$7=(VLOOKUP(DI$7,Data!$A$2:$A$852,1,FALSE)),0))),"H",IF(AND(DI$7&gt;=$J83,DI$7&lt;=$K83),($D83*(1-$P83)/$N83),0))),IF(AND(DI$7&gt;=$J83,DI$7&lt;=$K83),(($D83-$O83)/$N83),0))))),(((IF(Data!$C$2&gt;0,(IF(OR(DI$5=Data!$F$2,DI$5=Data!$G$2,(IF(COUNTIF(Data!$A$2:$A$939,DI$7),DI$7=(VLOOKUP(DI$7,Data!$A$2:$A$852,1,FALSE)),0))),"H",IF(AND(DI$7&gt;=$J83,DI$7&lt;=$L83),($D83*$P83/$M83),0))),IF(AND(DI$7&gt;=$J83,DI$7&lt;=$L83),(($D83*$P83)/$M83),0))))))</f>
        <v>0</v>
      </c>
      <c r="DJ84" s="37">
        <f>IF(DJ$7&gt;$L83,(((IF(Data!$C$2&gt;0,(IF(OR(DJ$5=Data!$F$2,DJ$5=Data!$G$2,(IF(COUNTIF(Data!$A$2:$A$939,DJ$7),DJ$7=(VLOOKUP(DJ$7,Data!$A$2:$A$852,1,FALSE)),0))),"H",IF(AND(DJ$7&gt;=$J83,DJ$7&lt;=$K83),($D83*(1-$P83)/$N83),0))),IF(AND(DJ$7&gt;=$J83,DJ$7&lt;=$K83),(($D83-$O83)/$N83),0))))),(((IF(Data!$C$2&gt;0,(IF(OR(DJ$5=Data!$F$2,DJ$5=Data!$G$2,(IF(COUNTIF(Data!$A$2:$A$939,DJ$7),DJ$7=(VLOOKUP(DJ$7,Data!$A$2:$A$852,1,FALSE)),0))),"H",IF(AND(DJ$7&gt;=$J83,DJ$7&lt;=$L83),($D83*$P83/$M83),0))),IF(AND(DJ$7&gt;=$J83,DJ$7&lt;=$L83),(($D83*$P83)/$M83),0))))))</f>
        <v>0</v>
      </c>
      <c r="DK84" s="37">
        <f>IF(DK$7&gt;$L83,(((IF(Data!$C$2&gt;0,(IF(OR(DK$5=Data!$F$2,DK$5=Data!$G$2,(IF(COUNTIF(Data!$A$2:$A$939,DK$7),DK$7=(VLOOKUP(DK$7,Data!$A$2:$A$852,1,FALSE)),0))),"H",IF(AND(DK$7&gt;=$J83,DK$7&lt;=$K83),($D83*(1-$P83)/$N83),0))),IF(AND(DK$7&gt;=$J83,DK$7&lt;=$K83),(($D83-$O83)/$N83),0))))),(((IF(Data!$C$2&gt;0,(IF(OR(DK$5=Data!$F$2,DK$5=Data!$G$2,(IF(COUNTIF(Data!$A$2:$A$939,DK$7),DK$7=(VLOOKUP(DK$7,Data!$A$2:$A$852,1,FALSE)),0))),"H",IF(AND(DK$7&gt;=$J83,DK$7&lt;=$L83),($D83*$P83/$M83),0))),IF(AND(DK$7&gt;=$J83,DK$7&lt;=$L83),(($D83*$P83)/$M83),0))))))</f>
        <v>0</v>
      </c>
      <c r="DL84" s="37" t="str">
        <f>IF(DL$7&gt;$L83,(((IF(Data!$C$2&gt;0,(IF(OR(DL$5=Data!$F$2,DL$5=Data!$G$2,(IF(COUNTIF(Data!$A$2:$A$939,DL$7),DL$7=(VLOOKUP(DL$7,Data!$A$2:$A$852,1,FALSE)),0))),"H",IF(AND(DL$7&gt;=$J83,DL$7&lt;=$K83),($D83*(1-$P83)/$N83),0))),IF(AND(DL$7&gt;=$J83,DL$7&lt;=$K83),(($D83-$O83)/$N83),0))))),(((IF(Data!$C$2&gt;0,(IF(OR(DL$5=Data!$F$2,DL$5=Data!$G$2,(IF(COUNTIF(Data!$A$2:$A$939,DL$7),DL$7=(VLOOKUP(DL$7,Data!$A$2:$A$852,1,FALSE)),0))),"H",IF(AND(DL$7&gt;=$J83,DL$7&lt;=$L83),($D83*$P83/$M83),0))),IF(AND(DL$7&gt;=$J83,DL$7&lt;=$L83),(($D83*$P83)/$M83),0))))))</f>
        <v>H</v>
      </c>
      <c r="DM84" s="37" t="str">
        <f>IF(DM$7&gt;$L83,(((IF(Data!$C$2&gt;0,(IF(OR(DM$5=Data!$F$2,DM$5=Data!$G$2,(IF(COUNTIF(Data!$A$2:$A$939,DM$7),DM$7=(VLOOKUP(DM$7,Data!$A$2:$A$852,1,FALSE)),0))),"H",IF(AND(DM$7&gt;=$J83,DM$7&lt;=$K83),($D83*(1-$P83)/$N83),0))),IF(AND(DM$7&gt;=$J83,DM$7&lt;=$K83),(($D83-$O83)/$N83),0))))),(((IF(Data!$C$2&gt;0,(IF(OR(DM$5=Data!$F$2,DM$5=Data!$G$2,(IF(COUNTIF(Data!$A$2:$A$939,DM$7),DM$7=(VLOOKUP(DM$7,Data!$A$2:$A$852,1,FALSE)),0))),"H",IF(AND(DM$7&gt;=$J83,DM$7&lt;=$L83),($D83*$P83/$M83),0))),IF(AND(DM$7&gt;=$J83,DM$7&lt;=$L83),(($D83*$P83)/$M83),0))))))</f>
        <v>H</v>
      </c>
      <c r="DN84" s="37">
        <f>IF(DN$7&gt;$L83,(((IF(Data!$C$2&gt;0,(IF(OR(DN$5=Data!$F$2,DN$5=Data!$G$2,(IF(COUNTIF(Data!$A$2:$A$939,DN$7),DN$7=(VLOOKUP(DN$7,Data!$A$2:$A$852,1,FALSE)),0))),"H",IF(AND(DN$7&gt;=$J83,DN$7&lt;=$K83),($D83*(1-$P83)/$N83),0))),IF(AND(DN$7&gt;=$J83,DN$7&lt;=$K83),(($D83-$O83)/$N83),0))))),(((IF(Data!$C$2&gt;0,(IF(OR(DN$5=Data!$F$2,DN$5=Data!$G$2,(IF(COUNTIF(Data!$A$2:$A$939,DN$7),DN$7=(VLOOKUP(DN$7,Data!$A$2:$A$852,1,FALSE)),0))),"H",IF(AND(DN$7&gt;=$J83,DN$7&lt;=$L83),($D83*$P83/$M83),0))),IF(AND(DN$7&gt;=$J83,DN$7&lt;=$L83),(($D83*$P83)/$M83),0))))))</f>
        <v>0</v>
      </c>
      <c r="DO84" s="37">
        <f>IF(DO$7&gt;$L83,(((IF(Data!$C$2&gt;0,(IF(OR(DO$5=Data!$F$2,DO$5=Data!$G$2,(IF(COUNTIF(Data!$A$2:$A$939,DO$7),DO$7=(VLOOKUP(DO$7,Data!$A$2:$A$852,1,FALSE)),0))),"H",IF(AND(DO$7&gt;=$J83,DO$7&lt;=$K83),($D83*(1-$P83)/$N83),0))),IF(AND(DO$7&gt;=$J83,DO$7&lt;=$K83),(($D83-$O83)/$N83),0))))),(((IF(Data!$C$2&gt;0,(IF(OR(DO$5=Data!$F$2,DO$5=Data!$G$2,(IF(COUNTIF(Data!$A$2:$A$939,DO$7),DO$7=(VLOOKUP(DO$7,Data!$A$2:$A$852,1,FALSE)),0))),"H",IF(AND(DO$7&gt;=$J83,DO$7&lt;=$L83),($D83*$P83/$M83),0))),IF(AND(DO$7&gt;=$J83,DO$7&lt;=$L83),(($D83*$P83)/$M83),0))))))</f>
        <v>0</v>
      </c>
      <c r="DP84" s="37">
        <f>IF(DP$7&gt;$L83,(((IF(Data!$C$2&gt;0,(IF(OR(DP$5=Data!$F$2,DP$5=Data!$G$2,(IF(COUNTIF(Data!$A$2:$A$939,DP$7),DP$7=(VLOOKUP(DP$7,Data!$A$2:$A$852,1,FALSE)),0))),"H",IF(AND(DP$7&gt;=$J83,DP$7&lt;=$K83),($D83*(1-$P83)/$N83),0))),IF(AND(DP$7&gt;=$J83,DP$7&lt;=$K83),(($D83-$O83)/$N83),0))))),(((IF(Data!$C$2&gt;0,(IF(OR(DP$5=Data!$F$2,DP$5=Data!$G$2,(IF(COUNTIF(Data!$A$2:$A$939,DP$7),DP$7=(VLOOKUP(DP$7,Data!$A$2:$A$852,1,FALSE)),0))),"H",IF(AND(DP$7&gt;=$J83,DP$7&lt;=$L83),($D83*$P83/$M83),0))),IF(AND(DP$7&gt;=$J83,DP$7&lt;=$L83),(($D83*$P83)/$M83),0))))))</f>
        <v>0</v>
      </c>
      <c r="DQ84" s="37">
        <f>IF(DQ$7&gt;$L83,(((IF(Data!$C$2&gt;0,(IF(OR(DQ$5=Data!$F$2,DQ$5=Data!$G$2,(IF(COUNTIF(Data!$A$2:$A$939,DQ$7),DQ$7=(VLOOKUP(DQ$7,Data!$A$2:$A$852,1,FALSE)),0))),"H",IF(AND(DQ$7&gt;=$J83,DQ$7&lt;=$K83),($D83*(1-$P83)/$N83),0))),IF(AND(DQ$7&gt;=$J83,DQ$7&lt;=$K83),(($D83-$O83)/$N83),0))))),(((IF(Data!$C$2&gt;0,(IF(OR(DQ$5=Data!$F$2,DQ$5=Data!$G$2,(IF(COUNTIF(Data!$A$2:$A$939,DQ$7),DQ$7=(VLOOKUP(DQ$7,Data!$A$2:$A$852,1,FALSE)),0))),"H",IF(AND(DQ$7&gt;=$J83,DQ$7&lt;=$L83),($D83*$P83/$M83),0))),IF(AND(DQ$7&gt;=$J83,DQ$7&lt;=$L83),(($D83*$P83)/$M83),0))))))</f>
        <v>0</v>
      </c>
      <c r="DR84" s="37">
        <f>IF(DR$7&gt;$L83,(((IF(Data!$C$2&gt;0,(IF(OR(DR$5=Data!$F$2,DR$5=Data!$G$2,(IF(COUNTIF(Data!$A$2:$A$939,DR$7),DR$7=(VLOOKUP(DR$7,Data!$A$2:$A$852,1,FALSE)),0))),"H",IF(AND(DR$7&gt;=$J83,DR$7&lt;=$K83),($D83*(1-$P83)/$N83),0))),IF(AND(DR$7&gt;=$J83,DR$7&lt;=$K83),(($D83-$O83)/$N83),0))))),(((IF(Data!$C$2&gt;0,(IF(OR(DR$5=Data!$F$2,DR$5=Data!$G$2,(IF(COUNTIF(Data!$A$2:$A$939,DR$7),DR$7=(VLOOKUP(DR$7,Data!$A$2:$A$852,1,FALSE)),0))),"H",IF(AND(DR$7&gt;=$J83,DR$7&lt;=$L83),($D83*$P83/$M83),0))),IF(AND(DR$7&gt;=$J83,DR$7&lt;=$L83),(($D83*$P83)/$M83),0))))))</f>
        <v>0</v>
      </c>
      <c r="DS84" s="37" t="str">
        <f>IF(DS$7&gt;$L83,(((IF(Data!$C$2&gt;0,(IF(OR(DS$5=Data!$F$2,DS$5=Data!$G$2,(IF(COUNTIF(Data!$A$2:$A$939,DS$7),DS$7=(VLOOKUP(DS$7,Data!$A$2:$A$852,1,FALSE)),0))),"H",IF(AND(DS$7&gt;=$J83,DS$7&lt;=$K83),($D83*(1-$P83)/$N83),0))),IF(AND(DS$7&gt;=$J83,DS$7&lt;=$K83),(($D83-$O83)/$N83),0))))),(((IF(Data!$C$2&gt;0,(IF(OR(DS$5=Data!$F$2,DS$5=Data!$G$2,(IF(COUNTIF(Data!$A$2:$A$939,DS$7),DS$7=(VLOOKUP(DS$7,Data!$A$2:$A$852,1,FALSE)),0))),"H",IF(AND(DS$7&gt;=$J83,DS$7&lt;=$L83),($D83*$P83/$M83),0))),IF(AND(DS$7&gt;=$J83,DS$7&lt;=$L83),(($D83*$P83)/$M83),0))))))</f>
        <v>H</v>
      </c>
      <c r="DT84" s="37" t="str">
        <f>IF(DT$7&gt;$L83,(((IF(Data!$C$2&gt;0,(IF(OR(DT$5=Data!$F$2,DT$5=Data!$G$2,(IF(COUNTIF(Data!$A$2:$A$939,DT$7),DT$7=(VLOOKUP(DT$7,Data!$A$2:$A$852,1,FALSE)),0))),"H",IF(AND(DT$7&gt;=$J83,DT$7&lt;=$K83),($D83*(1-$P83)/$N83),0))),IF(AND(DT$7&gt;=$J83,DT$7&lt;=$K83),(($D83-$O83)/$N83),0))))),(((IF(Data!$C$2&gt;0,(IF(OR(DT$5=Data!$F$2,DT$5=Data!$G$2,(IF(COUNTIF(Data!$A$2:$A$939,DT$7),DT$7=(VLOOKUP(DT$7,Data!$A$2:$A$852,1,FALSE)),0))),"H",IF(AND(DT$7&gt;=$J83,DT$7&lt;=$L83),($D83*$P83/$M83),0))),IF(AND(DT$7&gt;=$J83,DT$7&lt;=$L83),(($D83*$P83)/$M83),0))))))</f>
        <v>H</v>
      </c>
      <c r="DU84" s="37">
        <f>IF(DU$7&gt;$L83,(((IF(Data!$C$2&gt;0,(IF(OR(DU$5=Data!$F$2,DU$5=Data!$G$2,(IF(COUNTIF(Data!$A$2:$A$939,DU$7),DU$7=(VLOOKUP(DU$7,Data!$A$2:$A$852,1,FALSE)),0))),"H",IF(AND(DU$7&gt;=$J83,DU$7&lt;=$K83),($D83*(1-$P83)/$N83),0))),IF(AND(DU$7&gt;=$J83,DU$7&lt;=$K83),(($D83-$O83)/$N83),0))))),(((IF(Data!$C$2&gt;0,(IF(OR(DU$5=Data!$F$2,DU$5=Data!$G$2,(IF(COUNTIF(Data!$A$2:$A$939,DU$7),DU$7=(VLOOKUP(DU$7,Data!$A$2:$A$852,1,FALSE)),0))),"H",IF(AND(DU$7&gt;=$J83,DU$7&lt;=$L83),($D83*$P83/$M83),0))),IF(AND(DU$7&gt;=$J83,DU$7&lt;=$L83),(($D83*$P83)/$M83),0))))))</f>
        <v>0</v>
      </c>
      <c r="DV84" s="37">
        <f>IF(DV$7&gt;$L83,(((IF(Data!$C$2&gt;0,(IF(OR(DV$5=Data!$F$2,DV$5=Data!$G$2,(IF(COUNTIF(Data!$A$2:$A$939,DV$7),DV$7=(VLOOKUP(DV$7,Data!$A$2:$A$852,1,FALSE)),0))),"H",IF(AND(DV$7&gt;=$J83,DV$7&lt;=$K83),($D83*(1-$P83)/$N83),0))),IF(AND(DV$7&gt;=$J83,DV$7&lt;=$K83),(($D83-$O83)/$N83),0))))),(((IF(Data!$C$2&gt;0,(IF(OR(DV$5=Data!$F$2,DV$5=Data!$G$2,(IF(COUNTIF(Data!$A$2:$A$939,DV$7),DV$7=(VLOOKUP(DV$7,Data!$A$2:$A$852,1,FALSE)),0))),"H",IF(AND(DV$7&gt;=$J83,DV$7&lt;=$L83),($D83*$P83/$M83),0))),IF(AND(DV$7&gt;=$J83,DV$7&lt;=$L83),(($D83*$P83)/$M83),0))))))</f>
        <v>0</v>
      </c>
      <c r="DW84" s="37">
        <f>IF(DW$7&gt;$L83,(((IF(Data!$C$2&gt;0,(IF(OR(DW$5=Data!$F$2,DW$5=Data!$G$2,(IF(COUNTIF(Data!$A$2:$A$939,DW$7),DW$7=(VLOOKUP(DW$7,Data!$A$2:$A$852,1,FALSE)),0))),"H",IF(AND(DW$7&gt;=$J83,DW$7&lt;=$K83),($D83*(1-$P83)/$N83),0))),IF(AND(DW$7&gt;=$J83,DW$7&lt;=$K83),(($D83-$O83)/$N83),0))))),(((IF(Data!$C$2&gt;0,(IF(OR(DW$5=Data!$F$2,DW$5=Data!$G$2,(IF(COUNTIF(Data!$A$2:$A$939,DW$7),DW$7=(VLOOKUP(DW$7,Data!$A$2:$A$852,1,FALSE)),0))),"H",IF(AND(DW$7&gt;=$J83,DW$7&lt;=$L83),($D83*$P83/$M83),0))),IF(AND(DW$7&gt;=$J83,DW$7&lt;=$L83),(($D83*$P83)/$M83),0))))))</f>
        <v>0</v>
      </c>
      <c r="DX84" s="37">
        <f>IF(DX$7&gt;$L83,(((IF(Data!$C$2&gt;0,(IF(OR(DX$5=Data!$F$2,DX$5=Data!$G$2,(IF(COUNTIF(Data!$A$2:$A$939,DX$7),DX$7=(VLOOKUP(DX$7,Data!$A$2:$A$852,1,FALSE)),0))),"H",IF(AND(DX$7&gt;=$J83,DX$7&lt;=$K83),($D83*(1-$P83)/$N83),0))),IF(AND(DX$7&gt;=$J83,DX$7&lt;=$K83),(($D83-$O83)/$N83),0))))),(((IF(Data!$C$2&gt;0,(IF(OR(DX$5=Data!$F$2,DX$5=Data!$G$2,(IF(COUNTIF(Data!$A$2:$A$939,DX$7),DX$7=(VLOOKUP(DX$7,Data!$A$2:$A$852,1,FALSE)),0))),"H",IF(AND(DX$7&gt;=$J83,DX$7&lt;=$L83),($D83*$P83/$M83),0))),IF(AND(DX$7&gt;=$J83,DX$7&lt;=$L83),(($D83*$P83)/$M83),0))))))</f>
        <v>0</v>
      </c>
      <c r="DY84" s="37">
        <f>IF(DY$7&gt;$L83,(((IF(Data!$C$2&gt;0,(IF(OR(DY$5=Data!$F$2,DY$5=Data!$G$2,(IF(COUNTIF(Data!$A$2:$A$939,DY$7),DY$7=(VLOOKUP(DY$7,Data!$A$2:$A$852,1,FALSE)),0))),"H",IF(AND(DY$7&gt;=$J83,DY$7&lt;=$K83),($D83*(1-$P83)/$N83),0))),IF(AND(DY$7&gt;=$J83,DY$7&lt;=$K83),(($D83-$O83)/$N83),0))))),(((IF(Data!$C$2&gt;0,(IF(OR(DY$5=Data!$F$2,DY$5=Data!$G$2,(IF(COUNTIF(Data!$A$2:$A$939,DY$7),DY$7=(VLOOKUP(DY$7,Data!$A$2:$A$852,1,FALSE)),0))),"H",IF(AND(DY$7&gt;=$J83,DY$7&lt;=$L83),($D83*$P83/$M83),0))),IF(AND(DY$7&gt;=$J83,DY$7&lt;=$L83),(($D83*$P83)/$M83),0))))))</f>
        <v>0</v>
      </c>
      <c r="DZ84" s="37" t="str">
        <f>IF(DZ$7&gt;$L83,(((IF(Data!$C$2&gt;0,(IF(OR(DZ$5=Data!$F$2,DZ$5=Data!$G$2,(IF(COUNTIF(Data!$A$2:$A$939,DZ$7),DZ$7=(VLOOKUP(DZ$7,Data!$A$2:$A$852,1,FALSE)),0))),"H",IF(AND(DZ$7&gt;=$J83,DZ$7&lt;=$K83),($D83*(1-$P83)/$N83),0))),IF(AND(DZ$7&gt;=$J83,DZ$7&lt;=$K83),(($D83-$O83)/$N83),0))))),(((IF(Data!$C$2&gt;0,(IF(OR(DZ$5=Data!$F$2,DZ$5=Data!$G$2,(IF(COUNTIF(Data!$A$2:$A$939,DZ$7),DZ$7=(VLOOKUP(DZ$7,Data!$A$2:$A$852,1,FALSE)),0))),"H",IF(AND(DZ$7&gt;=$J83,DZ$7&lt;=$L83),($D83*$P83/$M83),0))),IF(AND(DZ$7&gt;=$J83,DZ$7&lt;=$L83),(($D83*$P83)/$M83),0))))))</f>
        <v>H</v>
      </c>
      <c r="EA84" s="37" t="str">
        <f>IF(EA$7&gt;$L83,(((IF(Data!$C$2&gt;0,(IF(OR(EA$5=Data!$F$2,EA$5=Data!$G$2,(IF(COUNTIF(Data!$A$2:$A$939,EA$7),EA$7=(VLOOKUP(EA$7,Data!$A$2:$A$852,1,FALSE)),0))),"H",IF(AND(EA$7&gt;=$J83,EA$7&lt;=$K83),($D83*(1-$P83)/$N83),0))),IF(AND(EA$7&gt;=$J83,EA$7&lt;=$K83),(($D83-$O83)/$N83),0))))),(((IF(Data!$C$2&gt;0,(IF(OR(EA$5=Data!$F$2,EA$5=Data!$G$2,(IF(COUNTIF(Data!$A$2:$A$939,EA$7),EA$7=(VLOOKUP(EA$7,Data!$A$2:$A$852,1,FALSE)),0))),"H",IF(AND(EA$7&gt;=$J83,EA$7&lt;=$L83),($D83*$P83/$M83),0))),IF(AND(EA$7&gt;=$J83,EA$7&lt;=$L83),(($D83*$P83)/$M83),0))))))</f>
        <v>H</v>
      </c>
      <c r="EB84" s="37">
        <f>IF(EB$7&gt;$L83,(((IF(Data!$C$2&gt;0,(IF(OR(EB$5=Data!$F$2,EB$5=Data!$G$2,(IF(COUNTIF(Data!$A$2:$A$939,EB$7),EB$7=(VLOOKUP(EB$7,Data!$A$2:$A$852,1,FALSE)),0))),"H",IF(AND(EB$7&gt;=$J83,EB$7&lt;=$K83),($D83*(1-$P83)/$N83),0))),IF(AND(EB$7&gt;=$J83,EB$7&lt;=$K83),(($D83-$O83)/$N83),0))))),(((IF(Data!$C$2&gt;0,(IF(OR(EB$5=Data!$F$2,EB$5=Data!$G$2,(IF(COUNTIF(Data!$A$2:$A$939,EB$7),EB$7=(VLOOKUP(EB$7,Data!$A$2:$A$852,1,FALSE)),0))),"H",IF(AND(EB$7&gt;=$J83,EB$7&lt;=$L83),($D83*$P83/$M83),0))),IF(AND(EB$7&gt;=$J83,EB$7&lt;=$L83),(($D83*$P83)/$M83),0))))))</f>
        <v>0</v>
      </c>
      <c r="EC84" s="37">
        <f>IF(EC$7&gt;$L83,(((IF(Data!$C$2&gt;0,(IF(OR(EC$5=Data!$F$2,EC$5=Data!$G$2,(IF(COUNTIF(Data!$A$2:$A$939,EC$7),EC$7=(VLOOKUP(EC$7,Data!$A$2:$A$852,1,FALSE)),0))),"H",IF(AND(EC$7&gt;=$J83,EC$7&lt;=$K83),($D83*(1-$P83)/$N83),0))),IF(AND(EC$7&gt;=$J83,EC$7&lt;=$K83),(($D83-$O83)/$N83),0))))),(((IF(Data!$C$2&gt;0,(IF(OR(EC$5=Data!$F$2,EC$5=Data!$G$2,(IF(COUNTIF(Data!$A$2:$A$939,EC$7),EC$7=(VLOOKUP(EC$7,Data!$A$2:$A$852,1,FALSE)),0))),"H",IF(AND(EC$7&gt;=$J83,EC$7&lt;=$L83),($D83*$P83/$M83),0))),IF(AND(EC$7&gt;=$J83,EC$7&lt;=$L83),(($D83*$P83)/$M83),0))))))</f>
        <v>0</v>
      </c>
      <c r="ED84" s="37">
        <f>IF(ED$7&gt;$L83,(((IF(Data!$C$2&gt;0,(IF(OR(ED$5=Data!$F$2,ED$5=Data!$G$2,(IF(COUNTIF(Data!$A$2:$A$939,ED$7),ED$7=(VLOOKUP(ED$7,Data!$A$2:$A$852,1,FALSE)),0))),"H",IF(AND(ED$7&gt;=$J83,ED$7&lt;=$K83),($D83*(1-$P83)/$N83),0))),IF(AND(ED$7&gt;=$J83,ED$7&lt;=$K83),(($D83-$O83)/$N83),0))))),(((IF(Data!$C$2&gt;0,(IF(OR(ED$5=Data!$F$2,ED$5=Data!$G$2,(IF(COUNTIF(Data!$A$2:$A$939,ED$7),ED$7=(VLOOKUP(ED$7,Data!$A$2:$A$852,1,FALSE)),0))),"H",IF(AND(ED$7&gt;=$J83,ED$7&lt;=$L83),($D83*$P83/$M83),0))),IF(AND(ED$7&gt;=$J83,ED$7&lt;=$L83),(($D83*$P83)/$M83),0))))))</f>
        <v>0</v>
      </c>
      <c r="EE84" s="37">
        <f>IF(EE$7&gt;$L83,(((IF(Data!$C$2&gt;0,(IF(OR(EE$5=Data!$F$2,EE$5=Data!$G$2,(IF(COUNTIF(Data!$A$2:$A$939,EE$7),EE$7=(VLOOKUP(EE$7,Data!$A$2:$A$852,1,FALSE)),0))),"H",IF(AND(EE$7&gt;=$J83,EE$7&lt;=$K83),($D83*(1-$P83)/$N83),0))),IF(AND(EE$7&gt;=$J83,EE$7&lt;=$K83),(($D83-$O83)/$N83),0))))),(((IF(Data!$C$2&gt;0,(IF(OR(EE$5=Data!$F$2,EE$5=Data!$G$2,(IF(COUNTIF(Data!$A$2:$A$939,EE$7),EE$7=(VLOOKUP(EE$7,Data!$A$2:$A$852,1,FALSE)),0))),"H",IF(AND(EE$7&gt;=$J83,EE$7&lt;=$L83),($D83*$P83/$M83),0))),IF(AND(EE$7&gt;=$J83,EE$7&lt;=$L83),(($D83*$P83)/$M83),0))))))</f>
        <v>0</v>
      </c>
      <c r="EF84" s="37">
        <f>IF(EF$7&gt;$L83,(((IF(Data!$C$2&gt;0,(IF(OR(EF$5=Data!$F$2,EF$5=Data!$G$2,(IF(COUNTIF(Data!$A$2:$A$939,EF$7),EF$7=(VLOOKUP(EF$7,Data!$A$2:$A$852,1,FALSE)),0))),"H",IF(AND(EF$7&gt;=$J83,EF$7&lt;=$K83),($D83*(1-$P83)/$N83),0))),IF(AND(EF$7&gt;=$J83,EF$7&lt;=$K83),(($D83-$O83)/$N83),0))))),(((IF(Data!$C$2&gt;0,(IF(OR(EF$5=Data!$F$2,EF$5=Data!$G$2,(IF(COUNTIF(Data!$A$2:$A$939,EF$7),EF$7=(VLOOKUP(EF$7,Data!$A$2:$A$852,1,FALSE)),0))),"H",IF(AND(EF$7&gt;=$J83,EF$7&lt;=$L83),($D83*$P83/$M83),0))),IF(AND(EF$7&gt;=$J83,EF$7&lt;=$L83),(($D83*$P83)/$M83),0))))))</f>
        <v>0</v>
      </c>
      <c r="EG84" s="37" t="str">
        <f>IF(EG$7&gt;$L83,(((IF(Data!$C$2&gt;0,(IF(OR(EG$5=Data!$F$2,EG$5=Data!$G$2,(IF(COUNTIF(Data!$A$2:$A$939,EG$7),EG$7=(VLOOKUP(EG$7,Data!$A$2:$A$852,1,FALSE)),0))),"H",IF(AND(EG$7&gt;=$J83,EG$7&lt;=$K83),($D83*(1-$P83)/$N83),0))),IF(AND(EG$7&gt;=$J83,EG$7&lt;=$K83),(($D83-$O83)/$N83),0))))),(((IF(Data!$C$2&gt;0,(IF(OR(EG$5=Data!$F$2,EG$5=Data!$G$2,(IF(COUNTIF(Data!$A$2:$A$939,EG$7),EG$7=(VLOOKUP(EG$7,Data!$A$2:$A$852,1,FALSE)),0))),"H",IF(AND(EG$7&gt;=$J83,EG$7&lt;=$L83),($D83*$P83/$M83),0))),IF(AND(EG$7&gt;=$J83,EG$7&lt;=$L83),(($D83*$P83)/$M83),0))))))</f>
        <v>H</v>
      </c>
      <c r="EH84" s="37" t="str">
        <f>IF(EH$7&gt;$L83,(((IF(Data!$C$2&gt;0,(IF(OR(EH$5=Data!$F$2,EH$5=Data!$G$2,(IF(COUNTIF(Data!$A$2:$A$939,EH$7),EH$7=(VLOOKUP(EH$7,Data!$A$2:$A$852,1,FALSE)),0))),"H",IF(AND(EH$7&gt;=$J83,EH$7&lt;=$K83),($D83*(1-$P83)/$N83),0))),IF(AND(EH$7&gt;=$J83,EH$7&lt;=$K83),(($D83-$O83)/$N83),0))))),(((IF(Data!$C$2&gt;0,(IF(OR(EH$5=Data!$F$2,EH$5=Data!$G$2,(IF(COUNTIF(Data!$A$2:$A$939,EH$7),EH$7=(VLOOKUP(EH$7,Data!$A$2:$A$852,1,FALSE)),0))),"H",IF(AND(EH$7&gt;=$J83,EH$7&lt;=$L83),($D83*$P83/$M83),0))),IF(AND(EH$7&gt;=$J83,EH$7&lt;=$L83),(($D83*$P83)/$M83),0))))))</f>
        <v>H</v>
      </c>
      <c r="EI84" s="37">
        <f>IF(EI$7&gt;$L83,(((IF(Data!$C$2&gt;0,(IF(OR(EI$5=Data!$F$2,EI$5=Data!$G$2,(IF(COUNTIF(Data!$A$2:$A$939,EI$7),EI$7=(VLOOKUP(EI$7,Data!$A$2:$A$852,1,FALSE)),0))),"H",IF(AND(EI$7&gt;=$J83,EI$7&lt;=$K83),($D83*(1-$P83)/$N83),0))),IF(AND(EI$7&gt;=$J83,EI$7&lt;=$K83),(($D83-$O83)/$N83),0))))),(((IF(Data!$C$2&gt;0,(IF(OR(EI$5=Data!$F$2,EI$5=Data!$G$2,(IF(COUNTIF(Data!$A$2:$A$939,EI$7),EI$7=(VLOOKUP(EI$7,Data!$A$2:$A$852,1,FALSE)),0))),"H",IF(AND(EI$7&gt;=$J83,EI$7&lt;=$L83),($D83*$P83/$M83),0))),IF(AND(EI$7&gt;=$J83,EI$7&lt;=$L83),(($D83*$P83)/$M83),0))))))</f>
        <v>0</v>
      </c>
      <c r="EJ84" s="37">
        <f>IF(EJ$7&gt;$L83,(((IF(Data!$C$2&gt;0,(IF(OR(EJ$5=Data!$F$2,EJ$5=Data!$G$2,(IF(COUNTIF(Data!$A$2:$A$939,EJ$7),EJ$7=(VLOOKUP(EJ$7,Data!$A$2:$A$852,1,FALSE)),0))),"H",IF(AND(EJ$7&gt;=$J83,EJ$7&lt;=$K83),($D83*(1-$P83)/$N83),0))),IF(AND(EJ$7&gt;=$J83,EJ$7&lt;=$K83),(($D83-$O83)/$N83),0))))),(((IF(Data!$C$2&gt;0,(IF(OR(EJ$5=Data!$F$2,EJ$5=Data!$G$2,(IF(COUNTIF(Data!$A$2:$A$939,EJ$7),EJ$7=(VLOOKUP(EJ$7,Data!$A$2:$A$852,1,FALSE)),0))),"H",IF(AND(EJ$7&gt;=$J83,EJ$7&lt;=$L83),($D83*$P83/$M83),0))),IF(AND(EJ$7&gt;=$J83,EJ$7&lt;=$L83),(($D83*$P83)/$M83),0))))))</f>
        <v>0</v>
      </c>
      <c r="EK84" s="37">
        <f>IF(EK$7&gt;$L83,(((IF(Data!$C$2&gt;0,(IF(OR(EK$5=Data!$F$2,EK$5=Data!$G$2,(IF(COUNTIF(Data!$A$2:$A$939,EK$7),EK$7=(VLOOKUP(EK$7,Data!$A$2:$A$852,1,FALSE)),0))),"H",IF(AND(EK$7&gt;=$J83,EK$7&lt;=$K83),($D83*(1-$P83)/$N83),0))),IF(AND(EK$7&gt;=$J83,EK$7&lt;=$K83),(($D83-$O83)/$N83),0))))),(((IF(Data!$C$2&gt;0,(IF(OR(EK$5=Data!$F$2,EK$5=Data!$G$2,(IF(COUNTIF(Data!$A$2:$A$939,EK$7),EK$7=(VLOOKUP(EK$7,Data!$A$2:$A$852,1,FALSE)),0))),"H",IF(AND(EK$7&gt;=$J83,EK$7&lt;=$L83),($D83*$P83/$M83),0))),IF(AND(EK$7&gt;=$J83,EK$7&lt;=$L83),(($D83*$P83)/$M83),0))))))</f>
        <v>0</v>
      </c>
      <c r="EL84" s="37">
        <f>IF(EL$7&gt;$L83,(((IF(Data!$C$2&gt;0,(IF(OR(EL$5=Data!$F$2,EL$5=Data!$G$2,(IF(COUNTIF(Data!$A$2:$A$939,EL$7),EL$7=(VLOOKUP(EL$7,Data!$A$2:$A$852,1,FALSE)),0))),"H",IF(AND(EL$7&gt;=$J83,EL$7&lt;=$K83),($D83*(1-$P83)/$N83),0))),IF(AND(EL$7&gt;=$J83,EL$7&lt;=$K83),(($D83-$O83)/$N83),0))))),(((IF(Data!$C$2&gt;0,(IF(OR(EL$5=Data!$F$2,EL$5=Data!$G$2,(IF(COUNTIF(Data!$A$2:$A$939,EL$7),EL$7=(VLOOKUP(EL$7,Data!$A$2:$A$852,1,FALSE)),0))),"H",IF(AND(EL$7&gt;=$J83,EL$7&lt;=$L83),($D83*$P83/$M83),0))),IF(AND(EL$7&gt;=$J83,EL$7&lt;=$L83),(($D83*$P83)/$M83),0))))))</f>
        <v>0</v>
      </c>
      <c r="EM84" s="37">
        <f>IF(EM$7&gt;$L83,(((IF(Data!$C$2&gt;0,(IF(OR(EM$5=Data!$F$2,EM$5=Data!$G$2,(IF(COUNTIF(Data!$A$2:$A$939,EM$7),EM$7=(VLOOKUP(EM$7,Data!$A$2:$A$852,1,FALSE)),0))),"H",IF(AND(EM$7&gt;=$J83,EM$7&lt;=$K83),($D83*(1-$P83)/$N83),0))),IF(AND(EM$7&gt;=$J83,EM$7&lt;=$K83),(($D83-$O83)/$N83),0))))),(((IF(Data!$C$2&gt;0,(IF(OR(EM$5=Data!$F$2,EM$5=Data!$G$2,(IF(COUNTIF(Data!$A$2:$A$939,EM$7),EM$7=(VLOOKUP(EM$7,Data!$A$2:$A$852,1,FALSE)),0))),"H",IF(AND(EM$7&gt;=$J83,EM$7&lt;=$L83),($D83*$P83/$M83),0))),IF(AND(EM$7&gt;=$J83,EM$7&lt;=$L83),(($D83*$P83)/$M83),0))))))</f>
        <v>0</v>
      </c>
      <c r="EN84" s="37" t="str">
        <f>IF(EN$7&gt;$L83,(((IF(Data!$C$2&gt;0,(IF(OR(EN$5=Data!$F$2,EN$5=Data!$G$2,(IF(COUNTIF(Data!$A$2:$A$939,EN$7),EN$7=(VLOOKUP(EN$7,Data!$A$2:$A$852,1,FALSE)),0))),"H",IF(AND(EN$7&gt;=$J83,EN$7&lt;=$K83),($D83*(1-$P83)/$N83),0))),IF(AND(EN$7&gt;=$J83,EN$7&lt;=$K83),(($D83-$O83)/$N83),0))))),(((IF(Data!$C$2&gt;0,(IF(OR(EN$5=Data!$F$2,EN$5=Data!$G$2,(IF(COUNTIF(Data!$A$2:$A$939,EN$7),EN$7=(VLOOKUP(EN$7,Data!$A$2:$A$852,1,FALSE)),0))),"H",IF(AND(EN$7&gt;=$J83,EN$7&lt;=$L83),($D83*$P83/$M83),0))),IF(AND(EN$7&gt;=$J83,EN$7&lt;=$L83),(($D83*$P83)/$M83),0))))))</f>
        <v>H</v>
      </c>
      <c r="EO84" s="38" t="str">
        <f>IF(EO$7&gt;$L83,(((IF(Data!$C$2&gt;0,(IF(OR(EO$5=Data!$F$2,EO$5=Data!$G$2,(IF(COUNTIF(Data!$A$2:$A$939,EO$7),EO$7=(VLOOKUP(EO$7,Data!$A$2:$A$852,1,FALSE)),0))),"H",IF(AND(EO$7&gt;=$J83,EO$7&lt;=$K83),($D83*(1-$P83)/$N83),0))),IF(AND(EO$7&gt;=$J83,EO$7&lt;=$K83),(($D83-$O83)/$N83),0))))),(((IF(Data!$C$2&gt;0,(IF(OR(EO$5=Data!$F$2,EO$5=Data!$G$2,(IF(COUNTIF(Data!$A$2:$A$939,EO$7),EO$7=(VLOOKUP(EO$7,Data!$A$2:$A$852,1,FALSE)),0))),"H",IF(AND(EO$7&gt;=$J83,EO$7&lt;=$L83),($D83*$P83/$M83),0))),IF(AND(EO$7&gt;=$J83,EO$7&lt;=$L83),(($D83*$P83)/$M83),0))))))</f>
        <v>H</v>
      </c>
      <c r="EP84" s="8" t="s">
        <v>48</v>
      </c>
      <c r="EQ84" s="18">
        <f>SUM(T84:EO84)-D83</f>
        <v>0</v>
      </c>
    </row>
    <row r="85" spans="1:147" ht="30" customHeight="1" thickTop="1">
      <c r="A85" s="370"/>
      <c r="B85" s="368"/>
      <c r="C85" s="368"/>
      <c r="D85" s="346"/>
      <c r="E85" s="350"/>
      <c r="F85" s="350"/>
      <c r="G85" s="348">
        <f>IF(F85&gt;0,(IF(E85&gt;0,IF(Data!$C$2&gt;0,((NETWORKDAYS.INTL(E85,F85,Data!$C$2,Data!$A$2:$A$1242))),((F85-E85)+1)),0)),0)</f>
        <v>0</v>
      </c>
      <c r="H85" s="346">
        <f>I85*D85</f>
        <v>0</v>
      </c>
      <c r="I85" s="362">
        <f>IF(G85&gt;0,((IF(AND(E85&lt;=$EJ$3,F85&gt;=$EJ$3),(IF(Data!$C$2&gt;0,NETWORKDAYS.INTL(E85,$EJ$3,Data!$C$2,Data!$A$2:$A$1231),$EJ$3-E85)),IF(F85&lt;=$EJ$3,G85,0)))/G85),0)</f>
        <v>0</v>
      </c>
      <c r="J85" s="350"/>
      <c r="K85" s="350">
        <f>IF(AND(P85&lt;1,P85&gt;0,J85&gt;0),ROUND((((1-P85)*(F85-E85)+$EJ$3)),0),0)</f>
        <v>0</v>
      </c>
      <c r="L85" s="350">
        <f>IF(K85&gt;=$EJ$3,$EJ$3,K85)</f>
        <v>0</v>
      </c>
      <c r="M85" s="348">
        <f>IF(L85&gt;0,(IF(J85&gt;0,IF(Data!$C$2&gt;0,((NETWORKDAYS.INTL(J85,L85,Data!$C$2,Data!$A$2:$A$1242))),((L85-J85)+1)),0)),0)</f>
        <v>0</v>
      </c>
      <c r="N85" s="348">
        <f>IF(P85=1,0,IF(L85&gt;0,(IF(J85&gt;0,IF(Data!$C$2&gt;0,(((NETWORKDAYS.INTL($EJ$3,K85,Data!$C$2,Data!$A$2:$A$1242)))-1),((-$EJ$3+K85))),0)),0))</f>
        <v>0</v>
      </c>
      <c r="O85" s="346">
        <f>P85*D85</f>
        <v>0</v>
      </c>
      <c r="P85" s="362"/>
      <c r="Q85" s="344">
        <f>IF(K85&gt;0,F85-K85,0)</f>
        <v>0</v>
      </c>
      <c r="R85" s="346">
        <f>IF(K85&gt;0,O85-H85,0)</f>
        <v>0</v>
      </c>
      <c r="S85" s="341">
        <f>IF(P85&gt;0,P85-I85,0)</f>
        <v>0</v>
      </c>
      <c r="T85" s="33">
        <f>IF(Data!$C$2&gt;0,(IF(OR(T$5=Data!$F$2,T$5=Data!$G$2,(IF(COUNTIF(Data!$A$2:$A$939,T$7),T$7=(VLOOKUP(T$7,Data!$A$2:$A$852,1,FALSE)),0))),"H",IF(AND(T$7&gt;=$E85,T$7&lt;=$F85),($D85/$G85),0))),IF(AND(T$7&gt;=$E85,T$7&lt;=$F85),($D85/$G85),0))</f>
        <v>0</v>
      </c>
      <c r="U85" s="34">
        <f>IF(Data!$C$2&gt;0,(IF(OR(U$5=Data!$F$2,U$5=Data!$G$2,(IF(COUNTIF(Data!$A$2:$A$939,U$7),U$7=(VLOOKUP(U$7,Data!$A$2:$A$852,1,FALSE)),0))),"H",IF(AND(U$7&gt;=$E85,U$7&lt;=$F85),($D85/$G85),0))),IF(AND(U$7&gt;=$E85,U$7&lt;=$F85),($D85/$G85),0))</f>
        <v>0</v>
      </c>
      <c r="V85" s="34">
        <f>IF(Data!$C$2&gt;0,(IF(OR(V$5=Data!$F$2,V$5=Data!$G$2,(IF(COUNTIF(Data!$A$2:$A$939,V$7),V$7=(VLOOKUP(V$7,Data!$A$2:$A$852,1,FALSE)),0))),"H",IF(AND(V$7&gt;=$E85,V$7&lt;=$F85),($D85/$G85),0))),IF(AND(V$7&gt;=$E85,V$7&lt;=$F85),($D85/$G85),0))</f>
        <v>0</v>
      </c>
      <c r="W85" s="34">
        <f>IF(Data!$C$2&gt;0,(IF(OR(W$5=Data!$F$2,W$5=Data!$G$2,(IF(COUNTIF(Data!$A$2:$A$939,W$7),W$7=(VLOOKUP(W$7,Data!$A$2:$A$852,1,FALSE)),0))),"H",IF(AND(W$7&gt;=$E85,W$7&lt;=$F85),($D85/$G85),0))),IF(AND(W$7&gt;=$E85,W$7&lt;=$F85),($D85/$G85),0))</f>
        <v>0</v>
      </c>
      <c r="X85" s="34">
        <f>IF(Data!$C$2&gt;0,(IF(OR(X$5=Data!$F$2,X$5=Data!$G$2,(IF(COUNTIF(Data!$A$2:$A$939,X$7),X$7=(VLOOKUP(X$7,Data!$A$2:$A$852,1,FALSE)),0))),"H",IF(AND(X$7&gt;=$E85,X$7&lt;=$F85),($D85/$G85),0))),IF(AND(X$7&gt;=$E85,X$7&lt;=$F85),($D85/$G85),0))</f>
        <v>0</v>
      </c>
      <c r="Y85" s="34" t="str">
        <f>IF(Data!$C$2&gt;0,(IF(OR(Y$5=Data!$F$2,Y$5=Data!$G$2,(IF(COUNTIF(Data!$A$2:$A$939,Y$7),Y$7=(VLOOKUP(Y$7,Data!$A$2:$A$852,1,FALSE)),0))),"H",IF(AND(Y$7&gt;=$E85,Y$7&lt;=$F85),($D85/$G85),0))),IF(AND(Y$7&gt;=$E85,Y$7&lt;=$F85),($D85/$G85),0))</f>
        <v>H</v>
      </c>
      <c r="Z85" s="34" t="str">
        <f>IF(Data!$C$2&gt;0,(IF(OR(Z$5=Data!$F$2,Z$5=Data!$G$2,(IF(COUNTIF(Data!$A$2:$A$939,Z$7),Z$7=(VLOOKUP(Z$7,Data!$A$2:$A$852,1,FALSE)),0))),"H",IF(AND(Z$7&gt;=$E85,Z$7&lt;=$F85),($D85/$G85),0))),IF(AND(Z$7&gt;=$E85,Z$7&lt;=$F85),($D85/$G85),0))</f>
        <v>H</v>
      </c>
      <c r="AA85" s="34">
        <f>IF(Data!$C$2&gt;0,(IF(OR(AA$5=Data!$F$2,AA$5=Data!$G$2,(IF(COUNTIF(Data!$A$2:$A$939,AA$7),AA$7=(VLOOKUP(AA$7,Data!$A$2:$A$852,1,FALSE)),0))),"H",IF(AND(AA$7&gt;=$E85,AA$7&lt;=$F85),($D85/$G85),0))),IF(AND(AA$7&gt;=$E85,AA$7&lt;=$F85),($D85/$G85),0))</f>
        <v>0</v>
      </c>
      <c r="AB85" s="34">
        <f>IF(Data!$C$2&gt;0,(IF(OR(AB$5=Data!$F$2,AB$5=Data!$G$2,(IF(COUNTIF(Data!$A$2:$A$939,AB$7),AB$7=(VLOOKUP(AB$7,Data!$A$2:$A$852,1,FALSE)),0))),"H",IF(AND(AB$7&gt;=$E85,AB$7&lt;=$F85),($D85/$G85),0))),IF(AND(AB$7&gt;=$E85,AB$7&lt;=$F85),($D85/$G85),0))</f>
        <v>0</v>
      </c>
      <c r="AC85" s="34">
        <f>IF(Data!$C$2&gt;0,(IF(OR(AC$5=Data!$F$2,AC$5=Data!$G$2,(IF(COUNTIF(Data!$A$2:$A$939,AC$7),AC$7=(VLOOKUP(AC$7,Data!$A$2:$A$852,1,FALSE)),0))),"H",IF(AND(AC$7&gt;=$E85,AC$7&lt;=$F85),($D85/$G85),0))),IF(AND(AC$7&gt;=$E85,AC$7&lt;=$F85),($D85/$G85),0))</f>
        <v>0</v>
      </c>
      <c r="AD85" s="34">
        <f>IF(Data!$C$2&gt;0,(IF(OR(AD$5=Data!$F$2,AD$5=Data!$G$2,(IF(COUNTIF(Data!$A$2:$A$939,AD$7),AD$7=(VLOOKUP(AD$7,Data!$A$2:$A$852,1,FALSE)),0))),"H",IF(AND(AD$7&gt;=$E85,AD$7&lt;=$F85),($D85/$G85),0))),IF(AND(AD$7&gt;=$E85,AD$7&lt;=$F85),($D85/$G85),0))</f>
        <v>0</v>
      </c>
      <c r="AE85" s="34">
        <f>IF(Data!$C$2&gt;0,(IF(OR(AE$5=Data!$F$2,AE$5=Data!$G$2,(IF(COUNTIF(Data!$A$2:$A$939,AE$7),AE$7=(VLOOKUP(AE$7,Data!$A$2:$A$852,1,FALSE)),0))),"H",IF(AND(AE$7&gt;=$E85,AE$7&lt;=$F85),($D85/$G85),0))),IF(AND(AE$7&gt;=$E85,AE$7&lt;=$F85),($D85/$G85),0))</f>
        <v>0</v>
      </c>
      <c r="AF85" s="34" t="str">
        <f>IF(Data!$C$2&gt;0,(IF(OR(AF$5=Data!$F$2,AF$5=Data!$G$2,(IF(COUNTIF(Data!$A$2:$A$939,AF$7),AF$7=(VLOOKUP(AF$7,Data!$A$2:$A$852,1,FALSE)),0))),"H",IF(AND(AF$7&gt;=$E85,AF$7&lt;=$F85),($D85/$G85),0))),IF(AND(AF$7&gt;=$E85,AF$7&lt;=$F85),($D85/$G85),0))</f>
        <v>H</v>
      </c>
      <c r="AG85" s="34" t="str">
        <f>IF(Data!$C$2&gt;0,(IF(OR(AG$5=Data!$F$2,AG$5=Data!$G$2,(IF(COUNTIF(Data!$A$2:$A$939,AG$7),AG$7=(VLOOKUP(AG$7,Data!$A$2:$A$852,1,FALSE)),0))),"H",IF(AND(AG$7&gt;=$E85,AG$7&lt;=$F85),($D85/$G85),0))),IF(AND(AG$7&gt;=$E85,AG$7&lt;=$F85),($D85/$G85),0))</f>
        <v>H</v>
      </c>
      <c r="AH85" s="34">
        <f>IF(Data!$C$2&gt;0,(IF(OR(AH$5=Data!$F$2,AH$5=Data!$G$2,(IF(COUNTIF(Data!$A$2:$A$939,AH$7),AH$7=(VLOOKUP(AH$7,Data!$A$2:$A$852,1,FALSE)),0))),"H",IF(AND(AH$7&gt;=$E85,AH$7&lt;=$F85),($D85/$G85),0))),IF(AND(AH$7&gt;=$E85,AH$7&lt;=$F85),($D85/$G85),0))</f>
        <v>0</v>
      </c>
      <c r="AI85" s="34">
        <f>IF(Data!$C$2&gt;0,(IF(OR(AI$5=Data!$F$2,AI$5=Data!$G$2,(IF(COUNTIF(Data!$A$2:$A$939,AI$7),AI$7=(VLOOKUP(AI$7,Data!$A$2:$A$852,1,FALSE)),0))),"H",IF(AND(AI$7&gt;=$E85,AI$7&lt;=$F85),($D85/$G85),0))),IF(AND(AI$7&gt;=$E85,AI$7&lt;=$F85),($D85/$G85),0))</f>
        <v>0</v>
      </c>
      <c r="AJ85" s="34">
        <f>IF(Data!$C$2&gt;0,(IF(OR(AJ$5=Data!$F$2,AJ$5=Data!$G$2,(IF(COUNTIF(Data!$A$2:$A$939,AJ$7),AJ$7=(VLOOKUP(AJ$7,Data!$A$2:$A$852,1,FALSE)),0))),"H",IF(AND(AJ$7&gt;=$E85,AJ$7&lt;=$F85),($D85/$G85),0))),IF(AND(AJ$7&gt;=$E85,AJ$7&lt;=$F85),($D85/$G85),0))</f>
        <v>0</v>
      </c>
      <c r="AK85" s="34">
        <f>IF(Data!$C$2&gt;0,(IF(OR(AK$5=Data!$F$2,AK$5=Data!$G$2,(IF(COUNTIF(Data!$A$2:$A$939,AK$7),AK$7=(VLOOKUP(AK$7,Data!$A$2:$A$852,1,FALSE)),0))),"H",IF(AND(AK$7&gt;=$E85,AK$7&lt;=$F85),($D85/$G85),0))),IF(AND(AK$7&gt;=$E85,AK$7&lt;=$F85),($D85/$G85),0))</f>
        <v>0</v>
      </c>
      <c r="AL85" s="34">
        <f>IF(Data!$C$2&gt;0,(IF(OR(AL$5=Data!$F$2,AL$5=Data!$G$2,(IF(COUNTIF(Data!$A$2:$A$939,AL$7),AL$7=(VLOOKUP(AL$7,Data!$A$2:$A$852,1,FALSE)),0))),"H",IF(AND(AL$7&gt;=$E85,AL$7&lt;=$F85),($D85/$G85),0))),IF(AND(AL$7&gt;=$E85,AL$7&lt;=$F85),($D85/$G85),0))</f>
        <v>0</v>
      </c>
      <c r="AM85" s="34" t="str">
        <f>IF(Data!$C$2&gt;0,(IF(OR(AM$5=Data!$F$2,AM$5=Data!$G$2,(IF(COUNTIF(Data!$A$2:$A$939,AM$7),AM$7=(VLOOKUP(AM$7,Data!$A$2:$A$852,1,FALSE)),0))),"H",IF(AND(AM$7&gt;=$E85,AM$7&lt;=$F85),($D85/$G85),0))),IF(AND(AM$7&gt;=$E85,AM$7&lt;=$F85),($D85/$G85),0))</f>
        <v>H</v>
      </c>
      <c r="AN85" s="34" t="str">
        <f>IF(Data!$C$2&gt;0,(IF(OR(AN$5=Data!$F$2,AN$5=Data!$G$2,(IF(COUNTIF(Data!$A$2:$A$939,AN$7),AN$7=(VLOOKUP(AN$7,Data!$A$2:$A$852,1,FALSE)),0))),"H",IF(AND(AN$7&gt;=$E85,AN$7&lt;=$F85),($D85/$G85),0))),IF(AND(AN$7&gt;=$E85,AN$7&lt;=$F85),($D85/$G85),0))</f>
        <v>H</v>
      </c>
      <c r="AO85" s="34">
        <f>IF(Data!$C$2&gt;0,(IF(OR(AO$5=Data!$F$2,AO$5=Data!$G$2,(IF(COUNTIF(Data!$A$2:$A$939,AO$7),AO$7=(VLOOKUP(AO$7,Data!$A$2:$A$852,1,FALSE)),0))),"H",IF(AND(AO$7&gt;=$E85,AO$7&lt;=$F85),($D85/$G85),0))),IF(AND(AO$7&gt;=$E85,AO$7&lt;=$F85),($D85/$G85),0))</f>
        <v>0</v>
      </c>
      <c r="AP85" s="34">
        <f>IF(Data!$C$2&gt;0,(IF(OR(AP$5=Data!$F$2,AP$5=Data!$G$2,(IF(COUNTIF(Data!$A$2:$A$939,AP$7),AP$7=(VLOOKUP(AP$7,Data!$A$2:$A$852,1,FALSE)),0))),"H",IF(AND(AP$7&gt;=$E85,AP$7&lt;=$F85),($D85/$G85),0))),IF(AND(AP$7&gt;=$E85,AP$7&lt;=$F85),($D85/$G85),0))</f>
        <v>0</v>
      </c>
      <c r="AQ85" s="34">
        <f>IF(Data!$C$2&gt;0,(IF(OR(AQ$5=Data!$F$2,AQ$5=Data!$G$2,(IF(COUNTIF(Data!$A$2:$A$939,AQ$7),AQ$7=(VLOOKUP(AQ$7,Data!$A$2:$A$852,1,FALSE)),0))),"H",IF(AND(AQ$7&gt;=$E85,AQ$7&lt;=$F85),($D85/$G85),0))),IF(AND(AQ$7&gt;=$E85,AQ$7&lt;=$F85),($D85/$G85),0))</f>
        <v>0</v>
      </c>
      <c r="AR85" s="34">
        <f>IF(Data!$C$2&gt;0,(IF(OR(AR$5=Data!$F$2,AR$5=Data!$G$2,(IF(COUNTIF(Data!$A$2:$A$939,AR$7),AR$7=(VLOOKUP(AR$7,Data!$A$2:$A$852,1,FALSE)),0))),"H",IF(AND(AR$7&gt;=$E85,AR$7&lt;=$F85),($D85/$G85),0))),IF(AND(AR$7&gt;=$E85,AR$7&lt;=$F85),($D85/$G85),0))</f>
        <v>0</v>
      </c>
      <c r="AS85" s="34">
        <f>IF(Data!$C$2&gt;0,(IF(OR(AS$5=Data!$F$2,AS$5=Data!$G$2,(IF(COUNTIF(Data!$A$2:$A$939,AS$7),AS$7=(VLOOKUP(AS$7,Data!$A$2:$A$852,1,FALSE)),0))),"H",IF(AND(AS$7&gt;=$E85,AS$7&lt;=$F85),($D85/$G85),0))),IF(AND(AS$7&gt;=$E85,AS$7&lt;=$F85),($D85/$G85),0))</f>
        <v>0</v>
      </c>
      <c r="AT85" s="34" t="str">
        <f>IF(Data!$C$2&gt;0,(IF(OR(AT$5=Data!$F$2,AT$5=Data!$G$2,(IF(COUNTIF(Data!$A$2:$A$939,AT$7),AT$7=(VLOOKUP(AT$7,Data!$A$2:$A$852,1,FALSE)),0))),"H",IF(AND(AT$7&gt;=$E85,AT$7&lt;=$F85),($D85/$G85),0))),IF(AND(AT$7&gt;=$E85,AT$7&lt;=$F85),($D85/$G85),0))</f>
        <v>H</v>
      </c>
      <c r="AU85" s="34" t="str">
        <f>IF(Data!$C$2&gt;0,(IF(OR(AU$5=Data!$F$2,AU$5=Data!$G$2,(IF(COUNTIF(Data!$A$2:$A$939,AU$7),AU$7=(VLOOKUP(AU$7,Data!$A$2:$A$852,1,FALSE)),0))),"H",IF(AND(AU$7&gt;=$E85,AU$7&lt;=$F85),($D85/$G85),0))),IF(AND(AU$7&gt;=$E85,AU$7&lt;=$F85),($D85/$G85),0))</f>
        <v>H</v>
      </c>
      <c r="AV85" s="34">
        <f>IF(Data!$C$2&gt;0,(IF(OR(AV$5=Data!$F$2,AV$5=Data!$G$2,(IF(COUNTIF(Data!$A$2:$A$939,AV$7),AV$7=(VLOOKUP(AV$7,Data!$A$2:$A$852,1,FALSE)),0))),"H",IF(AND(AV$7&gt;=$E85,AV$7&lt;=$F85),($D85/$G85),0))),IF(AND(AV$7&gt;=$E85,AV$7&lt;=$F85),($D85/$G85),0))</f>
        <v>0</v>
      </c>
      <c r="AW85" s="34">
        <f>IF(Data!$C$2&gt;0,(IF(OR(AW$5=Data!$F$2,AW$5=Data!$G$2,(IF(COUNTIF(Data!$A$2:$A$939,AW$7),AW$7=(VLOOKUP(AW$7,Data!$A$2:$A$852,1,FALSE)),0))),"H",IF(AND(AW$7&gt;=$E85,AW$7&lt;=$F85),($D85/$G85),0))),IF(AND(AW$7&gt;=$E85,AW$7&lt;=$F85),($D85/$G85),0))</f>
        <v>0</v>
      </c>
      <c r="AX85" s="34">
        <f>IF(Data!$C$2&gt;0,(IF(OR(AX$5=Data!$F$2,AX$5=Data!$G$2,(IF(COUNTIF(Data!$A$2:$A$939,AX$7),AX$7=(VLOOKUP(AX$7,Data!$A$2:$A$852,1,FALSE)),0))),"H",IF(AND(AX$7&gt;=$E85,AX$7&lt;=$F85),($D85/$G85),0))),IF(AND(AX$7&gt;=$E85,AX$7&lt;=$F85),($D85/$G85),0))</f>
        <v>0</v>
      </c>
      <c r="AY85" s="34">
        <f>IF(Data!$C$2&gt;0,(IF(OR(AY$5=Data!$F$2,AY$5=Data!$G$2,(IF(COUNTIF(Data!$A$2:$A$939,AY$7),AY$7=(VLOOKUP(AY$7,Data!$A$2:$A$852,1,FALSE)),0))),"H",IF(AND(AY$7&gt;=$E85,AY$7&lt;=$F85),($D85/$G85),0))),IF(AND(AY$7&gt;=$E85,AY$7&lt;=$F85),($D85/$G85),0))</f>
        <v>0</v>
      </c>
      <c r="AZ85" s="34">
        <f>IF(Data!$C$2&gt;0,(IF(OR(AZ$5=Data!$F$2,AZ$5=Data!$G$2,(IF(COUNTIF(Data!$A$2:$A$939,AZ$7),AZ$7=(VLOOKUP(AZ$7,Data!$A$2:$A$852,1,FALSE)),0))),"H",IF(AND(AZ$7&gt;=$E85,AZ$7&lt;=$F85),($D85/$G85),0))),IF(AND(AZ$7&gt;=$E85,AZ$7&lt;=$F85),($D85/$G85),0))</f>
        <v>0</v>
      </c>
      <c r="BA85" s="34" t="str">
        <f>IF(Data!$C$2&gt;0,(IF(OR(BA$5=Data!$F$2,BA$5=Data!$G$2,(IF(COUNTIF(Data!$A$2:$A$939,BA$7),BA$7=(VLOOKUP(BA$7,Data!$A$2:$A$852,1,FALSE)),0))),"H",IF(AND(BA$7&gt;=$E85,BA$7&lt;=$F85),($D85/$G85),0))),IF(AND(BA$7&gt;=$E85,BA$7&lt;=$F85),($D85/$G85),0))</f>
        <v>H</v>
      </c>
      <c r="BB85" s="34" t="str">
        <f>IF(Data!$C$2&gt;0,(IF(OR(BB$5=Data!$F$2,BB$5=Data!$G$2,(IF(COUNTIF(Data!$A$2:$A$939,BB$7),BB$7=(VLOOKUP(BB$7,Data!$A$2:$A$852,1,FALSE)),0))),"H",IF(AND(BB$7&gt;=$E85,BB$7&lt;=$F85),($D85/$G85),0))),IF(AND(BB$7&gt;=$E85,BB$7&lt;=$F85),($D85/$G85),0))</f>
        <v>H</v>
      </c>
      <c r="BC85" s="34">
        <f>IF(Data!$C$2&gt;0,(IF(OR(BC$5=Data!$F$2,BC$5=Data!$G$2,(IF(COUNTIF(Data!$A$2:$A$939,BC$7),BC$7=(VLOOKUP(BC$7,Data!$A$2:$A$852,1,FALSE)),0))),"H",IF(AND(BC$7&gt;=$E85,BC$7&lt;=$F85),($D85/$G85),0))),IF(AND(BC$7&gt;=$E85,BC$7&lt;=$F85),($D85/$G85),0))</f>
        <v>0</v>
      </c>
      <c r="BD85" s="34">
        <f>IF(Data!$C$2&gt;0,(IF(OR(BD$5=Data!$F$2,BD$5=Data!$G$2,(IF(COUNTIF(Data!$A$2:$A$939,BD$7),BD$7=(VLOOKUP(BD$7,Data!$A$2:$A$852,1,FALSE)),0))),"H",IF(AND(BD$7&gt;=$E85,BD$7&lt;=$F85),($D85/$G85),0))),IF(AND(BD$7&gt;=$E85,BD$7&lt;=$F85),($D85/$G85),0))</f>
        <v>0</v>
      </c>
      <c r="BE85" s="34">
        <f>IF(Data!$C$2&gt;0,(IF(OR(BE$5=Data!$F$2,BE$5=Data!$G$2,(IF(COUNTIF(Data!$A$2:$A$939,BE$7),BE$7=(VLOOKUP(BE$7,Data!$A$2:$A$852,1,FALSE)),0))),"H",IF(AND(BE$7&gt;=$E85,BE$7&lt;=$F85),($D85/$G85),0))),IF(AND(BE$7&gt;=$E85,BE$7&lt;=$F85),($D85/$G85),0))</f>
        <v>0</v>
      </c>
      <c r="BF85" s="34">
        <f>IF(Data!$C$2&gt;0,(IF(OR(BF$5=Data!$F$2,BF$5=Data!$G$2,(IF(COUNTIF(Data!$A$2:$A$939,BF$7),BF$7=(VLOOKUP(BF$7,Data!$A$2:$A$852,1,FALSE)),0))),"H",IF(AND(BF$7&gt;=$E85,BF$7&lt;=$F85),($D85/$G85),0))),IF(AND(BF$7&gt;=$E85,BF$7&lt;=$F85),($D85/$G85),0))</f>
        <v>0</v>
      </c>
      <c r="BG85" s="34">
        <f>IF(Data!$C$2&gt;0,(IF(OR(BG$5=Data!$F$2,BG$5=Data!$G$2,(IF(COUNTIF(Data!$A$2:$A$939,BG$7),BG$7=(VLOOKUP(BG$7,Data!$A$2:$A$852,1,FALSE)),0))),"H",IF(AND(BG$7&gt;=$E85,BG$7&lt;=$F85),($D85/$G85),0))),IF(AND(BG$7&gt;=$E85,BG$7&lt;=$F85),($D85/$G85),0))</f>
        <v>0</v>
      </c>
      <c r="BH85" s="34" t="str">
        <f>IF(Data!$C$2&gt;0,(IF(OR(BH$5=Data!$F$2,BH$5=Data!$G$2,(IF(COUNTIF(Data!$A$2:$A$939,BH$7),BH$7=(VLOOKUP(BH$7,Data!$A$2:$A$852,1,FALSE)),0))),"H",IF(AND(BH$7&gt;=$E85,BH$7&lt;=$F85),($D85/$G85),0))),IF(AND(BH$7&gt;=$E85,BH$7&lt;=$F85),($D85/$G85),0))</f>
        <v>H</v>
      </c>
      <c r="BI85" s="34" t="str">
        <f>IF(Data!$C$2&gt;0,(IF(OR(BI$5=Data!$F$2,BI$5=Data!$G$2,(IF(COUNTIF(Data!$A$2:$A$939,BI$7),BI$7=(VLOOKUP(BI$7,Data!$A$2:$A$852,1,FALSE)),0))),"H",IF(AND(BI$7&gt;=$E85,BI$7&lt;=$F85),($D85/$G85),0))),IF(AND(BI$7&gt;=$E85,BI$7&lt;=$F85),($D85/$G85),0))</f>
        <v>H</v>
      </c>
      <c r="BJ85" s="34">
        <f>IF(Data!$C$2&gt;0,(IF(OR(BJ$5=Data!$F$2,BJ$5=Data!$G$2,(IF(COUNTIF(Data!$A$2:$A$939,BJ$7),BJ$7=(VLOOKUP(BJ$7,Data!$A$2:$A$852,1,FALSE)),0))),"H",IF(AND(BJ$7&gt;=$E85,BJ$7&lt;=$F85),($D85/$G85),0))),IF(AND(BJ$7&gt;=$E85,BJ$7&lt;=$F85),($D85/$G85),0))</f>
        <v>0</v>
      </c>
      <c r="BK85" s="34">
        <f>IF(Data!$C$2&gt;0,(IF(OR(BK$5=Data!$F$2,BK$5=Data!$G$2,(IF(COUNTIF(Data!$A$2:$A$939,BK$7),BK$7=(VLOOKUP(BK$7,Data!$A$2:$A$852,1,FALSE)),0))),"H",IF(AND(BK$7&gt;=$E85,BK$7&lt;=$F85),($D85/$G85),0))),IF(AND(BK$7&gt;=$E85,BK$7&lt;=$F85),($D85/$G85),0))</f>
        <v>0</v>
      </c>
      <c r="BL85" s="34">
        <f>IF(Data!$C$2&gt;0,(IF(OR(BL$5=Data!$F$2,BL$5=Data!$G$2,(IF(COUNTIF(Data!$A$2:$A$939,BL$7),BL$7=(VLOOKUP(BL$7,Data!$A$2:$A$852,1,FALSE)),0))),"H",IF(AND(BL$7&gt;=$E85,BL$7&lt;=$F85),($D85/$G85),0))),IF(AND(BL$7&gt;=$E85,BL$7&lt;=$F85),($D85/$G85),0))</f>
        <v>0</v>
      </c>
      <c r="BM85" s="34">
        <f>IF(Data!$C$2&gt;0,(IF(OR(BM$5=Data!$F$2,BM$5=Data!$G$2,(IF(COUNTIF(Data!$A$2:$A$939,BM$7),BM$7=(VLOOKUP(BM$7,Data!$A$2:$A$852,1,FALSE)),0))),"H",IF(AND(BM$7&gt;=$E85,BM$7&lt;=$F85),($D85/$G85),0))),IF(AND(BM$7&gt;=$E85,BM$7&lt;=$F85),($D85/$G85),0))</f>
        <v>0</v>
      </c>
      <c r="BN85" s="34">
        <f>IF(Data!$C$2&gt;0,(IF(OR(BN$5=Data!$F$2,BN$5=Data!$G$2,(IF(COUNTIF(Data!$A$2:$A$939,BN$7),BN$7=(VLOOKUP(BN$7,Data!$A$2:$A$852,1,FALSE)),0))),"H",IF(AND(BN$7&gt;=$E85,BN$7&lt;=$F85),($D85/$G85),0))),IF(AND(BN$7&gt;=$E85,BN$7&lt;=$F85),($D85/$G85),0))</f>
        <v>0</v>
      </c>
      <c r="BO85" s="34" t="str">
        <f>IF(Data!$C$2&gt;0,(IF(OR(BO$5=Data!$F$2,BO$5=Data!$G$2,(IF(COUNTIF(Data!$A$2:$A$939,BO$7),BO$7=(VLOOKUP(BO$7,Data!$A$2:$A$852,1,FALSE)),0))),"H",IF(AND(BO$7&gt;=$E85,BO$7&lt;=$F85),($D85/$G85),0))),IF(AND(BO$7&gt;=$E85,BO$7&lt;=$F85),($D85/$G85),0))</f>
        <v>H</v>
      </c>
      <c r="BP85" s="34" t="str">
        <f>IF(Data!$C$2&gt;0,(IF(OR(BP$5=Data!$F$2,BP$5=Data!$G$2,(IF(COUNTIF(Data!$A$2:$A$939,BP$7),BP$7=(VLOOKUP(BP$7,Data!$A$2:$A$852,1,FALSE)),0))),"H",IF(AND(BP$7&gt;=$E85,BP$7&lt;=$F85),($D85/$G85),0))),IF(AND(BP$7&gt;=$E85,BP$7&lt;=$F85),($D85/$G85),0))</f>
        <v>H</v>
      </c>
      <c r="BQ85" s="34">
        <f>IF(Data!$C$2&gt;0,(IF(OR(BQ$5=Data!$F$2,BQ$5=Data!$G$2,(IF(COUNTIF(Data!$A$2:$A$939,BQ$7),BQ$7=(VLOOKUP(BQ$7,Data!$A$2:$A$852,1,FALSE)),0))),"H",IF(AND(BQ$7&gt;=$E85,BQ$7&lt;=$F85),($D85/$G85),0))),IF(AND(BQ$7&gt;=$E85,BQ$7&lt;=$F85),($D85/$G85),0))</f>
        <v>0</v>
      </c>
      <c r="BR85" s="34">
        <f>IF(Data!$C$2&gt;0,(IF(OR(BR$5=Data!$F$2,BR$5=Data!$G$2,(IF(COUNTIF(Data!$A$2:$A$939,BR$7),BR$7=(VLOOKUP(BR$7,Data!$A$2:$A$852,1,FALSE)),0))),"H",IF(AND(BR$7&gt;=$E85,BR$7&lt;=$F85),($D85/$G85),0))),IF(AND(BR$7&gt;=$E85,BR$7&lt;=$F85),($D85/$G85),0))</f>
        <v>0</v>
      </c>
      <c r="BS85" s="34">
        <f>IF(Data!$C$2&gt;0,(IF(OR(BS$5=Data!$F$2,BS$5=Data!$G$2,(IF(COUNTIF(Data!$A$2:$A$939,BS$7),BS$7=(VLOOKUP(BS$7,Data!$A$2:$A$852,1,FALSE)),0))),"H",IF(AND(BS$7&gt;=$E85,BS$7&lt;=$F85),($D85/$G85),0))),IF(AND(BS$7&gt;=$E85,BS$7&lt;=$F85),($D85/$G85),0))</f>
        <v>0</v>
      </c>
      <c r="BT85" s="34">
        <f>IF(Data!$C$2&gt;0,(IF(OR(BT$5=Data!$F$2,BT$5=Data!$G$2,(IF(COUNTIF(Data!$A$2:$A$939,BT$7),BT$7=(VLOOKUP(BT$7,Data!$A$2:$A$852,1,FALSE)),0))),"H",IF(AND(BT$7&gt;=$E85,BT$7&lt;=$F85),($D85/$G85),0))),IF(AND(BT$7&gt;=$E85,BT$7&lt;=$F85),($D85/$G85),0))</f>
        <v>0</v>
      </c>
      <c r="BU85" s="34">
        <f>IF(Data!$C$2&gt;0,(IF(OR(BU$5=Data!$F$2,BU$5=Data!$G$2,(IF(COUNTIF(Data!$A$2:$A$939,BU$7),BU$7=(VLOOKUP(BU$7,Data!$A$2:$A$852,1,FALSE)),0))),"H",IF(AND(BU$7&gt;=$E85,BU$7&lt;=$F85),($D85/$G85),0))),IF(AND(BU$7&gt;=$E85,BU$7&lt;=$F85),($D85/$G85),0))</f>
        <v>0</v>
      </c>
      <c r="BV85" s="34" t="str">
        <f>IF(Data!$C$2&gt;0,(IF(OR(BV$5=Data!$F$2,BV$5=Data!$G$2,(IF(COUNTIF(Data!$A$2:$A$939,BV$7),BV$7=(VLOOKUP(BV$7,Data!$A$2:$A$852,1,FALSE)),0))),"H",IF(AND(BV$7&gt;=$E85,BV$7&lt;=$F85),($D85/$G85),0))),IF(AND(BV$7&gt;=$E85,BV$7&lt;=$F85),($D85/$G85),0))</f>
        <v>H</v>
      </c>
      <c r="BW85" s="34" t="str">
        <f>IF(Data!$C$2&gt;0,(IF(OR(BW$5=Data!$F$2,BW$5=Data!$G$2,(IF(COUNTIF(Data!$A$2:$A$939,BW$7),BW$7=(VLOOKUP(BW$7,Data!$A$2:$A$852,1,FALSE)),0))),"H",IF(AND(BW$7&gt;=$E85,BW$7&lt;=$F85),($D85/$G85),0))),IF(AND(BW$7&gt;=$E85,BW$7&lt;=$F85),($D85/$G85),0))</f>
        <v>H</v>
      </c>
      <c r="BX85" s="34">
        <f>IF(Data!$C$2&gt;0,(IF(OR(BX$5=Data!$F$2,BX$5=Data!$G$2,(IF(COUNTIF(Data!$A$2:$A$939,BX$7),BX$7=(VLOOKUP(BX$7,Data!$A$2:$A$852,1,FALSE)),0))),"H",IF(AND(BX$7&gt;=$E85,BX$7&lt;=$F85),($D85/$G85),0))),IF(AND(BX$7&gt;=$E85,BX$7&lt;=$F85),($D85/$G85),0))</f>
        <v>0</v>
      </c>
      <c r="BY85" s="34">
        <f>IF(Data!$C$2&gt;0,(IF(OR(BY$5=Data!$F$2,BY$5=Data!$G$2,(IF(COUNTIF(Data!$A$2:$A$939,BY$7),BY$7=(VLOOKUP(BY$7,Data!$A$2:$A$852,1,FALSE)),0))),"H",IF(AND(BY$7&gt;=$E85,BY$7&lt;=$F85),($D85/$G85),0))),IF(AND(BY$7&gt;=$E85,BY$7&lt;=$F85),($D85/$G85),0))</f>
        <v>0</v>
      </c>
      <c r="BZ85" s="34">
        <f>IF(Data!$C$2&gt;0,(IF(OR(BZ$5=Data!$F$2,BZ$5=Data!$G$2,(IF(COUNTIF(Data!$A$2:$A$939,BZ$7),BZ$7=(VLOOKUP(BZ$7,Data!$A$2:$A$852,1,FALSE)),0))),"H",IF(AND(BZ$7&gt;=$E85,BZ$7&lt;=$F85),($D85/$G85),0))),IF(AND(BZ$7&gt;=$E85,BZ$7&lt;=$F85),($D85/$G85),0))</f>
        <v>0</v>
      </c>
      <c r="CA85" s="34">
        <f>IF(Data!$C$2&gt;0,(IF(OR(CA$5=Data!$F$2,CA$5=Data!$G$2,(IF(COUNTIF(Data!$A$2:$A$939,CA$7),CA$7=(VLOOKUP(CA$7,Data!$A$2:$A$852,1,FALSE)),0))),"H",IF(AND(CA$7&gt;=$E85,CA$7&lt;=$F85),($D85/$G85),0))),IF(AND(CA$7&gt;=$E85,CA$7&lt;=$F85),($D85/$G85),0))</f>
        <v>0</v>
      </c>
      <c r="CB85" s="34">
        <f>IF(Data!$C$2&gt;0,(IF(OR(CB$5=Data!$F$2,CB$5=Data!$G$2,(IF(COUNTIF(Data!$A$2:$A$939,CB$7),CB$7=(VLOOKUP(CB$7,Data!$A$2:$A$852,1,FALSE)),0))),"H",IF(AND(CB$7&gt;=$E85,CB$7&lt;=$F85),($D85/$G85),0))),IF(AND(CB$7&gt;=$E85,CB$7&lt;=$F85),($D85/$G85),0))</f>
        <v>0</v>
      </c>
      <c r="CC85" s="34" t="str">
        <f>IF(Data!$C$2&gt;0,(IF(OR(CC$5=Data!$F$2,CC$5=Data!$G$2,(IF(COUNTIF(Data!$A$2:$A$939,CC$7),CC$7=(VLOOKUP(CC$7,Data!$A$2:$A$852,1,FALSE)),0))),"H",IF(AND(CC$7&gt;=$E85,CC$7&lt;=$F85),($D85/$G85),0))),IF(AND(CC$7&gt;=$E85,CC$7&lt;=$F85),($D85/$G85),0))</f>
        <v>H</v>
      </c>
      <c r="CD85" s="34" t="str">
        <f>IF(Data!$C$2&gt;0,(IF(OR(CD$5=Data!$F$2,CD$5=Data!$G$2,(IF(COUNTIF(Data!$A$2:$A$939,CD$7),CD$7=(VLOOKUP(CD$7,Data!$A$2:$A$852,1,FALSE)),0))),"H",IF(AND(CD$7&gt;=$E85,CD$7&lt;=$F85),($D85/$G85),0))),IF(AND(CD$7&gt;=$E85,CD$7&lt;=$F85),($D85/$G85),0))</f>
        <v>H</v>
      </c>
      <c r="CE85" s="34">
        <f>IF(Data!$C$2&gt;0,(IF(OR(CE$5=Data!$F$2,CE$5=Data!$G$2,(IF(COUNTIF(Data!$A$2:$A$939,CE$7),CE$7=(VLOOKUP(CE$7,Data!$A$2:$A$852,1,FALSE)),0))),"H",IF(AND(CE$7&gt;=$E85,CE$7&lt;=$F85),($D85/$G85),0))),IF(AND(CE$7&gt;=$E85,CE$7&lt;=$F85),($D85/$G85),0))</f>
        <v>0</v>
      </c>
      <c r="CF85" s="34">
        <f>IF(Data!$C$2&gt;0,(IF(OR(CF$5=Data!$F$2,CF$5=Data!$G$2,(IF(COUNTIF(Data!$A$2:$A$939,CF$7),CF$7=(VLOOKUP(CF$7,Data!$A$2:$A$852,1,FALSE)),0))),"H",IF(AND(CF$7&gt;=$E85,CF$7&lt;=$F85),($D85/$G85),0))),IF(AND(CF$7&gt;=$E85,CF$7&lt;=$F85),($D85/$G85),0))</f>
        <v>0</v>
      </c>
      <c r="CG85" s="34">
        <f>IF(Data!$C$2&gt;0,(IF(OR(CG$5=Data!$F$2,CG$5=Data!$G$2,(IF(COUNTIF(Data!$A$2:$A$939,CG$7),CG$7=(VLOOKUP(CG$7,Data!$A$2:$A$852,1,FALSE)),0))),"H",IF(AND(CG$7&gt;=$E85,CG$7&lt;=$F85),($D85/$G85),0))),IF(AND(CG$7&gt;=$E85,CG$7&lt;=$F85),($D85/$G85),0))</f>
        <v>0</v>
      </c>
      <c r="CH85" s="34">
        <f>IF(Data!$C$2&gt;0,(IF(OR(CH$5=Data!$F$2,CH$5=Data!$G$2,(IF(COUNTIF(Data!$A$2:$A$939,CH$7),CH$7=(VLOOKUP(CH$7,Data!$A$2:$A$852,1,FALSE)),0))),"H",IF(AND(CH$7&gt;=$E85,CH$7&lt;=$F85),($D85/$G85),0))),IF(AND(CH$7&gt;=$E85,CH$7&lt;=$F85),($D85/$G85),0))</f>
        <v>0</v>
      </c>
      <c r="CI85" s="34">
        <f>IF(Data!$C$2&gt;0,(IF(OR(CI$5=Data!$F$2,CI$5=Data!$G$2,(IF(COUNTIF(Data!$A$2:$A$939,CI$7),CI$7=(VLOOKUP(CI$7,Data!$A$2:$A$852,1,FALSE)),0))),"H",IF(AND(CI$7&gt;=$E85,CI$7&lt;=$F85),($D85/$G85),0))),IF(AND(CI$7&gt;=$E85,CI$7&lt;=$F85),($D85/$G85),0))</f>
        <v>0</v>
      </c>
      <c r="CJ85" s="34" t="str">
        <f>IF(Data!$C$2&gt;0,(IF(OR(CJ$5=Data!$F$2,CJ$5=Data!$G$2,(IF(COUNTIF(Data!$A$2:$A$939,CJ$7),CJ$7=(VLOOKUP(CJ$7,Data!$A$2:$A$852,1,FALSE)),0))),"H",IF(AND(CJ$7&gt;=$E85,CJ$7&lt;=$F85),($D85/$G85),0))),IF(AND(CJ$7&gt;=$E85,CJ$7&lt;=$F85),($D85/$G85),0))</f>
        <v>H</v>
      </c>
      <c r="CK85" s="34" t="str">
        <f>IF(Data!$C$2&gt;0,(IF(OR(CK$5=Data!$F$2,CK$5=Data!$G$2,(IF(COUNTIF(Data!$A$2:$A$939,CK$7),CK$7=(VLOOKUP(CK$7,Data!$A$2:$A$852,1,FALSE)),0))),"H",IF(AND(CK$7&gt;=$E85,CK$7&lt;=$F85),($D85/$G85),0))),IF(AND(CK$7&gt;=$E85,CK$7&lt;=$F85),($D85/$G85),0))</f>
        <v>H</v>
      </c>
      <c r="CL85" s="34">
        <f>IF(Data!$C$2&gt;0,(IF(OR(CL$5=Data!$F$2,CL$5=Data!$G$2,(IF(COUNTIF(Data!$A$2:$A$939,CL$7),CL$7=(VLOOKUP(CL$7,Data!$A$2:$A$852,1,FALSE)),0))),"H",IF(AND(CL$7&gt;=$E85,CL$7&lt;=$F85),($D85/$G85),0))),IF(AND(CL$7&gt;=$E85,CL$7&lt;=$F85),($D85/$G85),0))</f>
        <v>0</v>
      </c>
      <c r="CM85" s="34">
        <f>IF(Data!$C$2&gt;0,(IF(OR(CM$5=Data!$F$2,CM$5=Data!$G$2,(IF(COUNTIF(Data!$A$2:$A$939,CM$7),CM$7=(VLOOKUP(CM$7,Data!$A$2:$A$852,1,FALSE)),0))),"H",IF(AND(CM$7&gt;=$E85,CM$7&lt;=$F85),($D85/$G85),0))),IF(AND(CM$7&gt;=$E85,CM$7&lt;=$F85),($D85/$G85),0))</f>
        <v>0</v>
      </c>
      <c r="CN85" s="34">
        <f>IF(Data!$C$2&gt;0,(IF(OR(CN$5=Data!$F$2,CN$5=Data!$G$2,(IF(COUNTIF(Data!$A$2:$A$939,CN$7),CN$7=(VLOOKUP(CN$7,Data!$A$2:$A$852,1,FALSE)),0))),"H",IF(AND(CN$7&gt;=$E85,CN$7&lt;=$F85),($D85/$G85),0))),IF(AND(CN$7&gt;=$E85,CN$7&lt;=$F85),($D85/$G85),0))</f>
        <v>0</v>
      </c>
      <c r="CO85" s="34">
        <f>IF(Data!$C$2&gt;0,(IF(OR(CO$5=Data!$F$2,CO$5=Data!$G$2,(IF(COUNTIF(Data!$A$2:$A$939,CO$7),CO$7=(VLOOKUP(CO$7,Data!$A$2:$A$852,1,FALSE)),0))),"H",IF(AND(CO$7&gt;=$E85,CO$7&lt;=$F85),($D85/$G85),0))),IF(AND(CO$7&gt;=$E85,CO$7&lt;=$F85),($D85/$G85),0))</f>
        <v>0</v>
      </c>
      <c r="CP85" s="34">
        <f>IF(Data!$C$2&gt;0,(IF(OR(CP$5=Data!$F$2,CP$5=Data!$G$2,(IF(COUNTIF(Data!$A$2:$A$939,CP$7),CP$7=(VLOOKUP(CP$7,Data!$A$2:$A$852,1,FALSE)),0))),"H",IF(AND(CP$7&gt;=$E85,CP$7&lt;=$F85),($D85/$G85),0))),IF(AND(CP$7&gt;=$E85,CP$7&lt;=$F85),($D85/$G85),0))</f>
        <v>0</v>
      </c>
      <c r="CQ85" s="34" t="str">
        <f>IF(Data!$C$2&gt;0,(IF(OR(CQ$5=Data!$F$2,CQ$5=Data!$G$2,(IF(COUNTIF(Data!$A$2:$A$939,CQ$7),CQ$7=(VLOOKUP(CQ$7,Data!$A$2:$A$852,1,FALSE)),0))),"H",IF(AND(CQ$7&gt;=$E85,CQ$7&lt;=$F85),($D85/$G85),0))),IF(AND(CQ$7&gt;=$E85,CQ$7&lt;=$F85),($D85/$G85),0))</f>
        <v>H</v>
      </c>
      <c r="CR85" s="34" t="str">
        <f>IF(Data!$C$2&gt;0,(IF(OR(CR$5=Data!$F$2,CR$5=Data!$G$2,(IF(COUNTIF(Data!$A$2:$A$939,CR$7),CR$7=(VLOOKUP(CR$7,Data!$A$2:$A$852,1,FALSE)),0))),"H",IF(AND(CR$7&gt;=$E85,CR$7&lt;=$F85),($D85/$G85),0))),IF(AND(CR$7&gt;=$E85,CR$7&lt;=$F85),($D85/$G85),0))</f>
        <v>H</v>
      </c>
      <c r="CS85" s="34">
        <f>IF(Data!$C$2&gt;0,(IF(OR(CS$5=Data!$F$2,CS$5=Data!$G$2,(IF(COUNTIF(Data!$A$2:$A$939,CS$7),CS$7=(VLOOKUP(CS$7,Data!$A$2:$A$852,1,FALSE)),0))),"H",IF(AND(CS$7&gt;=$E85,CS$7&lt;=$F85),($D85/$G85),0))),IF(AND(CS$7&gt;=$E85,CS$7&lt;=$F85),($D85/$G85),0))</f>
        <v>0</v>
      </c>
      <c r="CT85" s="34">
        <f>IF(Data!$C$2&gt;0,(IF(OR(CT$5=Data!$F$2,CT$5=Data!$G$2,(IF(COUNTIF(Data!$A$2:$A$939,CT$7),CT$7=(VLOOKUP(CT$7,Data!$A$2:$A$852,1,FALSE)),0))),"H",IF(AND(CT$7&gt;=$E85,CT$7&lt;=$F85),($D85/$G85),0))),IF(AND(CT$7&gt;=$E85,CT$7&lt;=$F85),($D85/$G85),0))</f>
        <v>0</v>
      </c>
      <c r="CU85" s="34">
        <f>IF(Data!$C$2&gt;0,(IF(OR(CU$5=Data!$F$2,CU$5=Data!$G$2,(IF(COUNTIF(Data!$A$2:$A$939,CU$7),CU$7=(VLOOKUP(CU$7,Data!$A$2:$A$852,1,FALSE)),0))),"H",IF(AND(CU$7&gt;=$E85,CU$7&lt;=$F85),($D85/$G85),0))),IF(AND(CU$7&gt;=$E85,CU$7&lt;=$F85),($D85/$G85),0))</f>
        <v>0</v>
      </c>
      <c r="CV85" s="34">
        <f>IF(Data!$C$2&gt;0,(IF(OR(CV$5=Data!$F$2,CV$5=Data!$G$2,(IF(COUNTIF(Data!$A$2:$A$939,CV$7),CV$7=(VLOOKUP(CV$7,Data!$A$2:$A$852,1,FALSE)),0))),"H",IF(AND(CV$7&gt;=$E85,CV$7&lt;=$F85),($D85/$G85),0))),IF(AND(CV$7&gt;=$E85,CV$7&lt;=$F85),($D85/$G85),0))</f>
        <v>0</v>
      </c>
      <c r="CW85" s="34">
        <f>IF(Data!$C$2&gt;0,(IF(OR(CW$5=Data!$F$2,CW$5=Data!$G$2,(IF(COUNTIF(Data!$A$2:$A$939,CW$7),CW$7=(VLOOKUP(CW$7,Data!$A$2:$A$852,1,FALSE)),0))),"H",IF(AND(CW$7&gt;=$E85,CW$7&lt;=$F85),($D85/$G85),0))),IF(AND(CW$7&gt;=$E85,CW$7&lt;=$F85),($D85/$G85),0))</f>
        <v>0</v>
      </c>
      <c r="CX85" s="34" t="str">
        <f>IF(Data!$C$2&gt;0,(IF(OR(CX$5=Data!$F$2,CX$5=Data!$G$2,(IF(COUNTIF(Data!$A$2:$A$939,CX$7),CX$7=(VLOOKUP(CX$7,Data!$A$2:$A$852,1,FALSE)),0))),"H",IF(AND(CX$7&gt;=$E85,CX$7&lt;=$F85),($D85/$G85),0))),IF(AND(CX$7&gt;=$E85,CX$7&lt;=$F85),($D85/$G85),0))</f>
        <v>H</v>
      </c>
      <c r="CY85" s="34" t="str">
        <f>IF(Data!$C$2&gt;0,(IF(OR(CY$5=Data!$F$2,CY$5=Data!$G$2,(IF(COUNTIF(Data!$A$2:$A$939,CY$7),CY$7=(VLOOKUP(CY$7,Data!$A$2:$A$852,1,FALSE)),0))),"H",IF(AND(CY$7&gt;=$E85,CY$7&lt;=$F85),($D85/$G85),0))),IF(AND(CY$7&gt;=$E85,CY$7&lt;=$F85),($D85/$G85),0))</f>
        <v>H</v>
      </c>
      <c r="CZ85" s="34">
        <f>IF(Data!$C$2&gt;0,(IF(OR(CZ$5=Data!$F$2,CZ$5=Data!$G$2,(IF(COUNTIF(Data!$A$2:$A$939,CZ$7),CZ$7=(VLOOKUP(CZ$7,Data!$A$2:$A$852,1,FALSE)),0))),"H",IF(AND(CZ$7&gt;=$E85,CZ$7&lt;=$F85),($D85/$G85),0))),IF(AND(CZ$7&gt;=$E85,CZ$7&lt;=$F85),($D85/$G85),0))</f>
        <v>0</v>
      </c>
      <c r="DA85" s="34">
        <f>IF(Data!$C$2&gt;0,(IF(OR(DA$5=Data!$F$2,DA$5=Data!$G$2,(IF(COUNTIF(Data!$A$2:$A$939,DA$7),DA$7=(VLOOKUP(DA$7,Data!$A$2:$A$852,1,FALSE)),0))),"H",IF(AND(DA$7&gt;=$E85,DA$7&lt;=$F85),($D85/$G85),0))),IF(AND(DA$7&gt;=$E85,DA$7&lt;=$F85),($D85/$G85),0))</f>
        <v>0</v>
      </c>
      <c r="DB85" s="34">
        <f>IF(Data!$C$2&gt;0,(IF(OR(DB$5=Data!$F$2,DB$5=Data!$G$2,(IF(COUNTIF(Data!$A$2:$A$939,DB$7),DB$7=(VLOOKUP(DB$7,Data!$A$2:$A$852,1,FALSE)),0))),"H",IF(AND(DB$7&gt;=$E85,DB$7&lt;=$F85),($D85/$G85),0))),IF(AND(DB$7&gt;=$E85,DB$7&lt;=$F85),($D85/$G85),0))</f>
        <v>0</v>
      </c>
      <c r="DC85" s="34">
        <f>IF(Data!$C$2&gt;0,(IF(OR(DC$5=Data!$F$2,DC$5=Data!$G$2,(IF(COUNTIF(Data!$A$2:$A$939,DC$7),DC$7=(VLOOKUP(DC$7,Data!$A$2:$A$852,1,FALSE)),0))),"H",IF(AND(DC$7&gt;=$E85,DC$7&lt;=$F85),($D85/$G85),0))),IF(AND(DC$7&gt;=$E85,DC$7&lt;=$F85),($D85/$G85),0))</f>
        <v>0</v>
      </c>
      <c r="DD85" s="34">
        <f>IF(Data!$C$2&gt;0,(IF(OR(DD$5=Data!$F$2,DD$5=Data!$G$2,(IF(COUNTIF(Data!$A$2:$A$939,DD$7),DD$7=(VLOOKUP(DD$7,Data!$A$2:$A$852,1,FALSE)),0))),"H",IF(AND(DD$7&gt;=$E85,DD$7&lt;=$F85),($D85/$G85),0))),IF(AND(DD$7&gt;=$E85,DD$7&lt;=$F85),($D85/$G85),0))</f>
        <v>0</v>
      </c>
      <c r="DE85" s="34" t="str">
        <f>IF(Data!$C$2&gt;0,(IF(OR(DE$5=Data!$F$2,DE$5=Data!$G$2,(IF(COUNTIF(Data!$A$2:$A$939,DE$7),DE$7=(VLOOKUP(DE$7,Data!$A$2:$A$852,1,FALSE)),0))),"H",IF(AND(DE$7&gt;=$E85,DE$7&lt;=$F85),($D85/$G85),0))),IF(AND(DE$7&gt;=$E85,DE$7&lt;=$F85),($D85/$G85),0))</f>
        <v>H</v>
      </c>
      <c r="DF85" s="34" t="str">
        <f>IF(Data!$C$2&gt;0,(IF(OR(DF$5=Data!$F$2,DF$5=Data!$G$2,(IF(COUNTIF(Data!$A$2:$A$939,DF$7),DF$7=(VLOOKUP(DF$7,Data!$A$2:$A$852,1,FALSE)),0))),"H",IF(AND(DF$7&gt;=$E85,DF$7&lt;=$F85),($D85/$G85),0))),IF(AND(DF$7&gt;=$E85,DF$7&lt;=$F85),($D85/$G85),0))</f>
        <v>H</v>
      </c>
      <c r="DG85" s="34">
        <f>IF(Data!$C$2&gt;0,(IF(OR(DG$5=Data!$F$2,DG$5=Data!$G$2,(IF(COUNTIF(Data!$A$2:$A$939,DG$7),DG$7=(VLOOKUP(DG$7,Data!$A$2:$A$852,1,FALSE)),0))),"H",IF(AND(DG$7&gt;=$E85,DG$7&lt;=$F85),($D85/$G85),0))),IF(AND(DG$7&gt;=$E85,DG$7&lt;=$F85),($D85/$G85),0))</f>
        <v>0</v>
      </c>
      <c r="DH85" s="34">
        <f>IF(Data!$C$2&gt;0,(IF(OR(DH$5=Data!$F$2,DH$5=Data!$G$2,(IF(COUNTIF(Data!$A$2:$A$939,DH$7),DH$7=(VLOOKUP(DH$7,Data!$A$2:$A$852,1,FALSE)),0))),"H",IF(AND(DH$7&gt;=$E85,DH$7&lt;=$F85),($D85/$G85),0))),IF(AND(DH$7&gt;=$E85,DH$7&lt;=$F85),($D85/$G85),0))</f>
        <v>0</v>
      </c>
      <c r="DI85" s="34">
        <f>IF(Data!$C$2&gt;0,(IF(OR(DI$5=Data!$F$2,DI$5=Data!$G$2,(IF(COUNTIF(Data!$A$2:$A$939,DI$7),DI$7=(VLOOKUP(DI$7,Data!$A$2:$A$852,1,FALSE)),0))),"H",IF(AND(DI$7&gt;=$E85,DI$7&lt;=$F85),($D85/$G85),0))),IF(AND(DI$7&gt;=$E85,DI$7&lt;=$F85),($D85/$G85),0))</f>
        <v>0</v>
      </c>
      <c r="DJ85" s="34">
        <f>IF(Data!$C$2&gt;0,(IF(OR(DJ$5=Data!$F$2,DJ$5=Data!$G$2,(IF(COUNTIF(Data!$A$2:$A$939,DJ$7),DJ$7=(VLOOKUP(DJ$7,Data!$A$2:$A$852,1,FALSE)),0))),"H",IF(AND(DJ$7&gt;=$E85,DJ$7&lt;=$F85),($D85/$G85),0))),IF(AND(DJ$7&gt;=$E85,DJ$7&lt;=$F85),($D85/$G85),0))</f>
        <v>0</v>
      </c>
      <c r="DK85" s="34">
        <f>IF(Data!$C$2&gt;0,(IF(OR(DK$5=Data!$F$2,DK$5=Data!$G$2,(IF(COUNTIF(Data!$A$2:$A$939,DK$7),DK$7=(VLOOKUP(DK$7,Data!$A$2:$A$852,1,FALSE)),0))),"H",IF(AND(DK$7&gt;=$E85,DK$7&lt;=$F85),($D85/$G85),0))),IF(AND(DK$7&gt;=$E85,DK$7&lt;=$F85),($D85/$G85),0))</f>
        <v>0</v>
      </c>
      <c r="DL85" s="34" t="str">
        <f>IF(Data!$C$2&gt;0,(IF(OR(DL$5=Data!$F$2,DL$5=Data!$G$2,(IF(COUNTIF(Data!$A$2:$A$939,DL$7),DL$7=(VLOOKUP(DL$7,Data!$A$2:$A$852,1,FALSE)),0))),"H",IF(AND(DL$7&gt;=$E85,DL$7&lt;=$F85),($D85/$G85),0))),IF(AND(DL$7&gt;=$E85,DL$7&lt;=$F85),($D85/$G85),0))</f>
        <v>H</v>
      </c>
      <c r="DM85" s="34" t="str">
        <f>IF(Data!$C$2&gt;0,(IF(OR(DM$5=Data!$F$2,DM$5=Data!$G$2,(IF(COUNTIF(Data!$A$2:$A$939,DM$7),DM$7=(VLOOKUP(DM$7,Data!$A$2:$A$852,1,FALSE)),0))),"H",IF(AND(DM$7&gt;=$E85,DM$7&lt;=$F85),($D85/$G85),0))),IF(AND(DM$7&gt;=$E85,DM$7&lt;=$F85),($D85/$G85),0))</f>
        <v>H</v>
      </c>
      <c r="DN85" s="34">
        <f>IF(Data!$C$2&gt;0,(IF(OR(DN$5=Data!$F$2,DN$5=Data!$G$2,(IF(COUNTIF(Data!$A$2:$A$939,DN$7),DN$7=(VLOOKUP(DN$7,Data!$A$2:$A$852,1,FALSE)),0))),"H",IF(AND(DN$7&gt;=$E85,DN$7&lt;=$F85),($D85/$G85),0))),IF(AND(DN$7&gt;=$E85,DN$7&lt;=$F85),($D85/$G85),0))</f>
        <v>0</v>
      </c>
      <c r="DO85" s="34">
        <f>IF(Data!$C$2&gt;0,(IF(OR(DO$5=Data!$F$2,DO$5=Data!$G$2,(IF(COUNTIF(Data!$A$2:$A$939,DO$7),DO$7=(VLOOKUP(DO$7,Data!$A$2:$A$852,1,FALSE)),0))),"H",IF(AND(DO$7&gt;=$E85,DO$7&lt;=$F85),($D85/$G85),0))),IF(AND(DO$7&gt;=$E85,DO$7&lt;=$F85),($D85/$G85),0))</f>
        <v>0</v>
      </c>
      <c r="DP85" s="34">
        <f>IF(Data!$C$2&gt;0,(IF(OR(DP$5=Data!$F$2,DP$5=Data!$G$2,(IF(COUNTIF(Data!$A$2:$A$939,DP$7),DP$7=(VLOOKUP(DP$7,Data!$A$2:$A$852,1,FALSE)),0))),"H",IF(AND(DP$7&gt;=$E85,DP$7&lt;=$F85),($D85/$G85),0))),IF(AND(DP$7&gt;=$E85,DP$7&lt;=$F85),($D85/$G85),0))</f>
        <v>0</v>
      </c>
      <c r="DQ85" s="34">
        <f>IF(Data!$C$2&gt;0,(IF(OR(DQ$5=Data!$F$2,DQ$5=Data!$G$2,(IF(COUNTIF(Data!$A$2:$A$939,DQ$7),DQ$7=(VLOOKUP(DQ$7,Data!$A$2:$A$852,1,FALSE)),0))),"H",IF(AND(DQ$7&gt;=$E85,DQ$7&lt;=$F85),($D85/$G85),0))),IF(AND(DQ$7&gt;=$E85,DQ$7&lt;=$F85),($D85/$G85),0))</f>
        <v>0</v>
      </c>
      <c r="DR85" s="34">
        <f>IF(Data!$C$2&gt;0,(IF(OR(DR$5=Data!$F$2,DR$5=Data!$G$2,(IF(COUNTIF(Data!$A$2:$A$939,DR$7),DR$7=(VLOOKUP(DR$7,Data!$A$2:$A$852,1,FALSE)),0))),"H",IF(AND(DR$7&gt;=$E85,DR$7&lt;=$F85),($D85/$G85),0))),IF(AND(DR$7&gt;=$E85,DR$7&lt;=$F85),($D85/$G85),0))</f>
        <v>0</v>
      </c>
      <c r="DS85" s="34" t="str">
        <f>IF(Data!$C$2&gt;0,(IF(OR(DS$5=Data!$F$2,DS$5=Data!$G$2,(IF(COUNTIF(Data!$A$2:$A$939,DS$7),DS$7=(VLOOKUP(DS$7,Data!$A$2:$A$852,1,FALSE)),0))),"H",IF(AND(DS$7&gt;=$E85,DS$7&lt;=$F85),($D85/$G85),0))),IF(AND(DS$7&gt;=$E85,DS$7&lt;=$F85),($D85/$G85),0))</f>
        <v>H</v>
      </c>
      <c r="DT85" s="34" t="str">
        <f>IF(Data!$C$2&gt;0,(IF(OR(DT$5=Data!$F$2,DT$5=Data!$G$2,(IF(COUNTIF(Data!$A$2:$A$939,DT$7),DT$7=(VLOOKUP(DT$7,Data!$A$2:$A$852,1,FALSE)),0))),"H",IF(AND(DT$7&gt;=$E85,DT$7&lt;=$F85),($D85/$G85),0))),IF(AND(DT$7&gt;=$E85,DT$7&lt;=$F85),($D85/$G85),0))</f>
        <v>H</v>
      </c>
      <c r="DU85" s="34">
        <f>IF(Data!$C$2&gt;0,(IF(OR(DU$5=Data!$F$2,DU$5=Data!$G$2,(IF(COUNTIF(Data!$A$2:$A$939,DU$7),DU$7=(VLOOKUP(DU$7,Data!$A$2:$A$852,1,FALSE)),0))),"H",IF(AND(DU$7&gt;=$E85,DU$7&lt;=$F85),($D85/$G85),0))),IF(AND(DU$7&gt;=$E85,DU$7&lt;=$F85),($D85/$G85),0))</f>
        <v>0</v>
      </c>
      <c r="DV85" s="34">
        <f>IF(Data!$C$2&gt;0,(IF(OR(DV$5=Data!$F$2,DV$5=Data!$G$2,(IF(COUNTIF(Data!$A$2:$A$939,DV$7),DV$7=(VLOOKUP(DV$7,Data!$A$2:$A$852,1,FALSE)),0))),"H",IF(AND(DV$7&gt;=$E85,DV$7&lt;=$F85),($D85/$G85),0))),IF(AND(DV$7&gt;=$E85,DV$7&lt;=$F85),($D85/$G85),0))</f>
        <v>0</v>
      </c>
      <c r="DW85" s="34">
        <f>IF(Data!$C$2&gt;0,(IF(OR(DW$5=Data!$F$2,DW$5=Data!$G$2,(IF(COUNTIF(Data!$A$2:$A$939,DW$7),DW$7=(VLOOKUP(DW$7,Data!$A$2:$A$852,1,FALSE)),0))),"H",IF(AND(DW$7&gt;=$E85,DW$7&lt;=$F85),($D85/$G85),0))),IF(AND(DW$7&gt;=$E85,DW$7&lt;=$F85),($D85/$G85),0))</f>
        <v>0</v>
      </c>
      <c r="DX85" s="34">
        <f>IF(Data!$C$2&gt;0,(IF(OR(DX$5=Data!$F$2,DX$5=Data!$G$2,(IF(COUNTIF(Data!$A$2:$A$939,DX$7),DX$7=(VLOOKUP(DX$7,Data!$A$2:$A$852,1,FALSE)),0))),"H",IF(AND(DX$7&gt;=$E85,DX$7&lt;=$F85),($D85/$G85),0))),IF(AND(DX$7&gt;=$E85,DX$7&lt;=$F85),($D85/$G85),0))</f>
        <v>0</v>
      </c>
      <c r="DY85" s="34">
        <f>IF(Data!$C$2&gt;0,(IF(OR(DY$5=Data!$F$2,DY$5=Data!$G$2,(IF(COUNTIF(Data!$A$2:$A$939,DY$7),DY$7=(VLOOKUP(DY$7,Data!$A$2:$A$852,1,FALSE)),0))),"H",IF(AND(DY$7&gt;=$E85,DY$7&lt;=$F85),($D85/$G85),0))),IF(AND(DY$7&gt;=$E85,DY$7&lt;=$F85),($D85/$G85),0))</f>
        <v>0</v>
      </c>
      <c r="DZ85" s="34" t="str">
        <f>IF(Data!$C$2&gt;0,(IF(OR(DZ$5=Data!$F$2,DZ$5=Data!$G$2,(IF(COUNTIF(Data!$A$2:$A$939,DZ$7),DZ$7=(VLOOKUP(DZ$7,Data!$A$2:$A$852,1,FALSE)),0))),"H",IF(AND(DZ$7&gt;=$E85,DZ$7&lt;=$F85),($D85/$G85),0))),IF(AND(DZ$7&gt;=$E85,DZ$7&lt;=$F85),($D85/$G85),0))</f>
        <v>H</v>
      </c>
      <c r="EA85" s="34" t="str">
        <f>IF(Data!$C$2&gt;0,(IF(OR(EA$5=Data!$F$2,EA$5=Data!$G$2,(IF(COUNTIF(Data!$A$2:$A$939,EA$7),EA$7=(VLOOKUP(EA$7,Data!$A$2:$A$852,1,FALSE)),0))),"H",IF(AND(EA$7&gt;=$E85,EA$7&lt;=$F85),($D85/$G85),0))),IF(AND(EA$7&gt;=$E85,EA$7&lt;=$F85),($D85/$G85),0))</f>
        <v>H</v>
      </c>
      <c r="EB85" s="34">
        <f>IF(Data!$C$2&gt;0,(IF(OR(EB$5=Data!$F$2,EB$5=Data!$G$2,(IF(COUNTIF(Data!$A$2:$A$939,EB$7),EB$7=(VLOOKUP(EB$7,Data!$A$2:$A$852,1,FALSE)),0))),"H",IF(AND(EB$7&gt;=$E85,EB$7&lt;=$F85),($D85/$G85),0))),IF(AND(EB$7&gt;=$E85,EB$7&lt;=$F85),($D85/$G85),0))</f>
        <v>0</v>
      </c>
      <c r="EC85" s="34">
        <f>IF(Data!$C$2&gt;0,(IF(OR(EC$5=Data!$F$2,EC$5=Data!$G$2,(IF(COUNTIF(Data!$A$2:$A$939,EC$7),EC$7=(VLOOKUP(EC$7,Data!$A$2:$A$852,1,FALSE)),0))),"H",IF(AND(EC$7&gt;=$E85,EC$7&lt;=$F85),($D85/$G85),0))),IF(AND(EC$7&gt;=$E85,EC$7&lt;=$F85),($D85/$G85),0))</f>
        <v>0</v>
      </c>
      <c r="ED85" s="34">
        <f>IF(Data!$C$2&gt;0,(IF(OR(ED$5=Data!$F$2,ED$5=Data!$G$2,(IF(COUNTIF(Data!$A$2:$A$939,ED$7),ED$7=(VLOOKUP(ED$7,Data!$A$2:$A$852,1,FALSE)),0))),"H",IF(AND(ED$7&gt;=$E85,ED$7&lt;=$F85),($D85/$G85),0))),IF(AND(ED$7&gt;=$E85,ED$7&lt;=$F85),($D85/$G85),0))</f>
        <v>0</v>
      </c>
      <c r="EE85" s="34">
        <f>IF(Data!$C$2&gt;0,(IF(OR(EE$5=Data!$F$2,EE$5=Data!$G$2,(IF(COUNTIF(Data!$A$2:$A$939,EE$7),EE$7=(VLOOKUP(EE$7,Data!$A$2:$A$852,1,FALSE)),0))),"H",IF(AND(EE$7&gt;=$E85,EE$7&lt;=$F85),($D85/$G85),0))),IF(AND(EE$7&gt;=$E85,EE$7&lt;=$F85),($D85/$G85),0))</f>
        <v>0</v>
      </c>
      <c r="EF85" s="34">
        <f>IF(Data!$C$2&gt;0,(IF(OR(EF$5=Data!$F$2,EF$5=Data!$G$2,(IF(COUNTIF(Data!$A$2:$A$939,EF$7),EF$7=(VLOOKUP(EF$7,Data!$A$2:$A$852,1,FALSE)),0))),"H",IF(AND(EF$7&gt;=$E85,EF$7&lt;=$F85),($D85/$G85),0))),IF(AND(EF$7&gt;=$E85,EF$7&lt;=$F85),($D85/$G85),0))</f>
        <v>0</v>
      </c>
      <c r="EG85" s="34" t="str">
        <f>IF(Data!$C$2&gt;0,(IF(OR(EG$5=Data!$F$2,EG$5=Data!$G$2,(IF(COUNTIF(Data!$A$2:$A$939,EG$7),EG$7=(VLOOKUP(EG$7,Data!$A$2:$A$852,1,FALSE)),0))),"H",IF(AND(EG$7&gt;=$E85,EG$7&lt;=$F85),($D85/$G85),0))),IF(AND(EG$7&gt;=$E85,EG$7&lt;=$F85),($D85/$G85),0))</f>
        <v>H</v>
      </c>
      <c r="EH85" s="34" t="str">
        <f>IF(Data!$C$2&gt;0,(IF(OR(EH$5=Data!$F$2,EH$5=Data!$G$2,(IF(COUNTIF(Data!$A$2:$A$939,EH$7),EH$7=(VLOOKUP(EH$7,Data!$A$2:$A$852,1,FALSE)),0))),"H",IF(AND(EH$7&gt;=$E85,EH$7&lt;=$F85),($D85/$G85),0))),IF(AND(EH$7&gt;=$E85,EH$7&lt;=$F85),($D85/$G85),0))</f>
        <v>H</v>
      </c>
      <c r="EI85" s="34">
        <f>IF(Data!$C$2&gt;0,(IF(OR(EI$5=Data!$F$2,EI$5=Data!$G$2,(IF(COUNTIF(Data!$A$2:$A$939,EI$7),EI$7=(VLOOKUP(EI$7,Data!$A$2:$A$852,1,FALSE)),0))),"H",IF(AND(EI$7&gt;=$E85,EI$7&lt;=$F85),($D85/$G85),0))),IF(AND(EI$7&gt;=$E85,EI$7&lt;=$F85),($D85/$G85),0))</f>
        <v>0</v>
      </c>
      <c r="EJ85" s="34">
        <f>IF(Data!$C$2&gt;0,(IF(OR(EJ$5=Data!$F$2,EJ$5=Data!$G$2,(IF(COUNTIF(Data!$A$2:$A$939,EJ$7),EJ$7=(VLOOKUP(EJ$7,Data!$A$2:$A$852,1,FALSE)),0))),"H",IF(AND(EJ$7&gt;=$E85,EJ$7&lt;=$F85),($D85/$G85),0))),IF(AND(EJ$7&gt;=$E85,EJ$7&lt;=$F85),($D85/$G85),0))</f>
        <v>0</v>
      </c>
      <c r="EK85" s="34">
        <f>IF(Data!$C$2&gt;0,(IF(OR(EK$5=Data!$F$2,EK$5=Data!$G$2,(IF(COUNTIF(Data!$A$2:$A$939,EK$7),EK$7=(VLOOKUP(EK$7,Data!$A$2:$A$852,1,FALSE)),0))),"H",IF(AND(EK$7&gt;=$E85,EK$7&lt;=$F85),($D85/$G85),0))),IF(AND(EK$7&gt;=$E85,EK$7&lt;=$F85),($D85/$G85),0))</f>
        <v>0</v>
      </c>
      <c r="EL85" s="34">
        <f>IF(Data!$C$2&gt;0,(IF(OR(EL$5=Data!$F$2,EL$5=Data!$G$2,(IF(COUNTIF(Data!$A$2:$A$939,EL$7),EL$7=(VLOOKUP(EL$7,Data!$A$2:$A$852,1,FALSE)),0))),"H",IF(AND(EL$7&gt;=$E85,EL$7&lt;=$F85),($D85/$G85),0))),IF(AND(EL$7&gt;=$E85,EL$7&lt;=$F85),($D85/$G85),0))</f>
        <v>0</v>
      </c>
      <c r="EM85" s="34">
        <f>IF(Data!$C$2&gt;0,(IF(OR(EM$5=Data!$F$2,EM$5=Data!$G$2,(IF(COUNTIF(Data!$A$2:$A$939,EM$7),EM$7=(VLOOKUP(EM$7,Data!$A$2:$A$852,1,FALSE)),0))),"H",IF(AND(EM$7&gt;=$E85,EM$7&lt;=$F85),($D85/$G85),0))),IF(AND(EM$7&gt;=$E85,EM$7&lt;=$F85),($D85/$G85),0))</f>
        <v>0</v>
      </c>
      <c r="EN85" s="34" t="str">
        <f>IF(Data!$C$2&gt;0,(IF(OR(EN$5=Data!$F$2,EN$5=Data!$G$2,(IF(COUNTIF(Data!$A$2:$A$939,EN$7),EN$7=(VLOOKUP(EN$7,Data!$A$2:$A$852,1,FALSE)),0))),"H",IF(AND(EN$7&gt;=$E85,EN$7&lt;=$F85),($D85/$G85),0))),IF(AND(EN$7&gt;=$E85,EN$7&lt;=$F85),($D85/$G85),0))</f>
        <v>H</v>
      </c>
      <c r="EO85" s="35" t="str">
        <f>IF(Data!$C$2&gt;0,(IF(OR(EO$5=Data!$F$2,EO$5=Data!$G$2,(IF(COUNTIF(Data!$A$2:$A$939,EO$7),EO$7=(VLOOKUP(EO$7,Data!$A$2:$A$852,1,FALSE)),0))),"H",IF(AND(EO$7&gt;=$E85,EO$7&lt;=$F85),($D85/$G85),0))),IF(AND(EO$7&gt;=$E85,EO$7&lt;=$F85),($D85/$G85),0))</f>
        <v>H</v>
      </c>
      <c r="EP85" s="8" t="s">
        <v>47</v>
      </c>
      <c r="EQ85" s="18">
        <f>SUM(T85:EO85)-D85</f>
        <v>0</v>
      </c>
    </row>
    <row r="86" spans="1:147" ht="30" customHeight="1" thickBot="1">
      <c r="A86" s="385"/>
      <c r="B86" s="369"/>
      <c r="C86" s="369"/>
      <c r="D86" s="347"/>
      <c r="E86" s="366"/>
      <c r="F86" s="366"/>
      <c r="G86" s="373"/>
      <c r="H86" s="347"/>
      <c r="I86" s="363"/>
      <c r="J86" s="366"/>
      <c r="K86" s="366"/>
      <c r="L86" s="366"/>
      <c r="M86" s="373"/>
      <c r="N86" s="373"/>
      <c r="O86" s="347"/>
      <c r="P86" s="363"/>
      <c r="Q86" s="345"/>
      <c r="R86" s="347"/>
      <c r="S86" s="342"/>
      <c r="T86" s="36">
        <f>IF(T$7&gt;$L85,(((IF(Data!$C$2&gt;0,(IF(OR(T$5=Data!$F$2,T$5=Data!$G$2,(IF(COUNTIF(Data!$A$2:$A$939,T$7),T$7=(VLOOKUP(T$7,Data!$A$2:$A$852,1,FALSE)),0))),"H",IF(AND(T$7&gt;=$J85,T$7&lt;=$K85),($D85*(1-$P85)/$N85),0))),IF(AND(T$7&gt;=$J85,T$7&lt;=$K85),(($D85-$O85)/$N85),0))))),(((IF(Data!$C$2&gt;0,(IF(OR(T$5=Data!$F$2,T$5=Data!$G$2,(IF(COUNTIF(Data!$A$2:$A$939,T$7),T$7=(VLOOKUP(T$7,Data!$A$2:$A$852,1,FALSE)),0))),"H",IF(AND(T$7&gt;=$J85,T$7&lt;=$L85),($D85*$P85/$M85),0))),IF(AND(T$7&gt;=$J85,T$7&lt;=$L85),(($D85*$P85)/$M85),0))))))</f>
        <v>0</v>
      </c>
      <c r="U86" s="37">
        <f>IF(U$7&gt;$L85,(((IF(Data!$C$2&gt;0,(IF(OR(U$5=Data!$F$2,U$5=Data!$G$2,(IF(COUNTIF(Data!$A$2:$A$939,U$7),U$7=(VLOOKUP(U$7,Data!$A$2:$A$852,1,FALSE)),0))),"H",IF(AND(U$7&gt;=$J85,U$7&lt;=$K85),($D85*(1-$P85)/$N85),0))),IF(AND(U$7&gt;=$J85,U$7&lt;=$K85),(($D85-$O85)/$N85),0))))),(((IF(Data!$C$2&gt;0,(IF(OR(U$5=Data!$F$2,U$5=Data!$G$2,(IF(COUNTIF(Data!$A$2:$A$939,U$7),U$7=(VLOOKUP(U$7,Data!$A$2:$A$852,1,FALSE)),0))),"H",IF(AND(U$7&gt;=$J85,U$7&lt;=$L85),($D85*$P85/$M85),0))),IF(AND(U$7&gt;=$J85,U$7&lt;=$L85),(($D85*$P85)/$M85),0))))))</f>
        <v>0</v>
      </c>
      <c r="V86" s="37">
        <f>IF(V$7&gt;$L85,(((IF(Data!$C$2&gt;0,(IF(OR(V$5=Data!$F$2,V$5=Data!$G$2,(IF(COUNTIF(Data!$A$2:$A$939,V$7),V$7=(VLOOKUP(V$7,Data!$A$2:$A$852,1,FALSE)),0))),"H",IF(AND(V$7&gt;=$J85,V$7&lt;=$K85),($D85*(1-$P85)/$N85),0))),IF(AND(V$7&gt;=$J85,V$7&lt;=$K85),(($D85-$O85)/$N85),0))))),(((IF(Data!$C$2&gt;0,(IF(OR(V$5=Data!$F$2,V$5=Data!$G$2,(IF(COUNTIF(Data!$A$2:$A$939,V$7),V$7=(VLOOKUP(V$7,Data!$A$2:$A$852,1,FALSE)),0))),"H",IF(AND(V$7&gt;=$J85,V$7&lt;=$L85),($D85*$P85/$M85),0))),IF(AND(V$7&gt;=$J85,V$7&lt;=$L85),(($D85*$P85)/$M85),0))))))</f>
        <v>0</v>
      </c>
      <c r="W86" s="37">
        <f>IF(W$7&gt;$L85,(((IF(Data!$C$2&gt;0,(IF(OR(W$5=Data!$F$2,W$5=Data!$G$2,(IF(COUNTIF(Data!$A$2:$A$939,W$7),W$7=(VLOOKUP(W$7,Data!$A$2:$A$852,1,FALSE)),0))),"H",IF(AND(W$7&gt;=$J85,W$7&lt;=$K85),($D85*(1-$P85)/$N85),0))),IF(AND(W$7&gt;=$J85,W$7&lt;=$K85),(($D85-$O85)/$N85),0))))),(((IF(Data!$C$2&gt;0,(IF(OR(W$5=Data!$F$2,W$5=Data!$G$2,(IF(COUNTIF(Data!$A$2:$A$939,W$7),W$7=(VLOOKUP(W$7,Data!$A$2:$A$852,1,FALSE)),0))),"H",IF(AND(W$7&gt;=$J85,W$7&lt;=$L85),($D85*$P85/$M85),0))),IF(AND(W$7&gt;=$J85,W$7&lt;=$L85),(($D85*$P85)/$M85),0))))))</f>
        <v>0</v>
      </c>
      <c r="X86" s="37">
        <f>IF(X$7&gt;$L85,(((IF(Data!$C$2&gt;0,(IF(OR(X$5=Data!$F$2,X$5=Data!$G$2,(IF(COUNTIF(Data!$A$2:$A$939,X$7),X$7=(VLOOKUP(X$7,Data!$A$2:$A$852,1,FALSE)),0))),"H",IF(AND(X$7&gt;=$J85,X$7&lt;=$K85),($D85*(1-$P85)/$N85),0))),IF(AND(X$7&gt;=$J85,X$7&lt;=$K85),(($D85-$O85)/$N85),0))))),(((IF(Data!$C$2&gt;0,(IF(OR(X$5=Data!$F$2,X$5=Data!$G$2,(IF(COUNTIF(Data!$A$2:$A$939,X$7),X$7=(VLOOKUP(X$7,Data!$A$2:$A$852,1,FALSE)),0))),"H",IF(AND(X$7&gt;=$J85,X$7&lt;=$L85),($D85*$P85/$M85),0))),IF(AND(X$7&gt;=$J85,X$7&lt;=$L85),(($D85*$P85)/$M85),0))))))</f>
        <v>0</v>
      </c>
      <c r="Y86" s="37" t="str">
        <f>IF(Y$7&gt;$L85,(((IF(Data!$C$2&gt;0,(IF(OR(Y$5=Data!$F$2,Y$5=Data!$G$2,(IF(COUNTIF(Data!$A$2:$A$939,Y$7),Y$7=(VLOOKUP(Y$7,Data!$A$2:$A$852,1,FALSE)),0))),"H",IF(AND(Y$7&gt;=$J85,Y$7&lt;=$K85),($D85*(1-$P85)/$N85),0))),IF(AND(Y$7&gt;=$J85,Y$7&lt;=$K85),(($D85-$O85)/$N85),0))))),(((IF(Data!$C$2&gt;0,(IF(OR(Y$5=Data!$F$2,Y$5=Data!$G$2,(IF(COUNTIF(Data!$A$2:$A$939,Y$7),Y$7=(VLOOKUP(Y$7,Data!$A$2:$A$852,1,FALSE)),0))),"H",IF(AND(Y$7&gt;=$J85,Y$7&lt;=$L85),($D85*$P85/$M85),0))),IF(AND(Y$7&gt;=$J85,Y$7&lt;=$L85),(($D85*$P85)/$M85),0))))))</f>
        <v>H</v>
      </c>
      <c r="Z86" s="37" t="str">
        <f>IF(Z$7&gt;$L85,(((IF(Data!$C$2&gt;0,(IF(OR(Z$5=Data!$F$2,Z$5=Data!$G$2,(IF(COUNTIF(Data!$A$2:$A$939,Z$7),Z$7=(VLOOKUP(Z$7,Data!$A$2:$A$852,1,FALSE)),0))),"H",IF(AND(Z$7&gt;=$J85,Z$7&lt;=$K85),($D85*(1-$P85)/$N85),0))),IF(AND(Z$7&gt;=$J85,Z$7&lt;=$K85),(($D85-$O85)/$N85),0))))),(((IF(Data!$C$2&gt;0,(IF(OR(Z$5=Data!$F$2,Z$5=Data!$G$2,(IF(COUNTIF(Data!$A$2:$A$939,Z$7),Z$7=(VLOOKUP(Z$7,Data!$A$2:$A$852,1,FALSE)),0))),"H",IF(AND(Z$7&gt;=$J85,Z$7&lt;=$L85),($D85*$P85/$M85),0))),IF(AND(Z$7&gt;=$J85,Z$7&lt;=$L85),(($D85*$P85)/$M85),0))))))</f>
        <v>H</v>
      </c>
      <c r="AA86" s="37">
        <f>IF(AA$7&gt;$L85,(((IF(Data!$C$2&gt;0,(IF(OR(AA$5=Data!$F$2,AA$5=Data!$G$2,(IF(COUNTIF(Data!$A$2:$A$939,AA$7),AA$7=(VLOOKUP(AA$7,Data!$A$2:$A$852,1,FALSE)),0))),"H",IF(AND(AA$7&gt;=$J85,AA$7&lt;=$K85),($D85*(1-$P85)/$N85),0))),IF(AND(AA$7&gt;=$J85,AA$7&lt;=$K85),(($D85-$O85)/$N85),0))))),(((IF(Data!$C$2&gt;0,(IF(OR(AA$5=Data!$F$2,AA$5=Data!$G$2,(IF(COUNTIF(Data!$A$2:$A$939,AA$7),AA$7=(VLOOKUP(AA$7,Data!$A$2:$A$852,1,FALSE)),0))),"H",IF(AND(AA$7&gt;=$J85,AA$7&lt;=$L85),($D85*$P85/$M85),0))),IF(AND(AA$7&gt;=$J85,AA$7&lt;=$L85),(($D85*$P85)/$M85),0))))))</f>
        <v>0</v>
      </c>
      <c r="AB86" s="37">
        <f>IF(AB$7&gt;$L85,(((IF(Data!$C$2&gt;0,(IF(OR(AB$5=Data!$F$2,AB$5=Data!$G$2,(IF(COUNTIF(Data!$A$2:$A$939,AB$7),AB$7=(VLOOKUP(AB$7,Data!$A$2:$A$852,1,FALSE)),0))),"H",IF(AND(AB$7&gt;=$J85,AB$7&lt;=$K85),($D85*(1-$P85)/$N85),0))),IF(AND(AB$7&gt;=$J85,AB$7&lt;=$K85),(($D85-$O85)/$N85),0))))),(((IF(Data!$C$2&gt;0,(IF(OR(AB$5=Data!$F$2,AB$5=Data!$G$2,(IF(COUNTIF(Data!$A$2:$A$939,AB$7),AB$7=(VLOOKUP(AB$7,Data!$A$2:$A$852,1,FALSE)),0))),"H",IF(AND(AB$7&gt;=$J85,AB$7&lt;=$L85),($D85*$P85/$M85),0))),IF(AND(AB$7&gt;=$J85,AB$7&lt;=$L85),(($D85*$P85)/$M85),0))))))</f>
        <v>0</v>
      </c>
      <c r="AC86" s="37">
        <f>IF(AC$7&gt;$L85,(((IF(Data!$C$2&gt;0,(IF(OR(AC$5=Data!$F$2,AC$5=Data!$G$2,(IF(COUNTIF(Data!$A$2:$A$939,AC$7),AC$7=(VLOOKUP(AC$7,Data!$A$2:$A$852,1,FALSE)),0))),"H",IF(AND(AC$7&gt;=$J85,AC$7&lt;=$K85),($D85*(1-$P85)/$N85),0))),IF(AND(AC$7&gt;=$J85,AC$7&lt;=$K85),(($D85-$O85)/$N85),0))))),(((IF(Data!$C$2&gt;0,(IF(OR(AC$5=Data!$F$2,AC$5=Data!$G$2,(IF(COUNTIF(Data!$A$2:$A$939,AC$7),AC$7=(VLOOKUP(AC$7,Data!$A$2:$A$852,1,FALSE)),0))),"H",IF(AND(AC$7&gt;=$J85,AC$7&lt;=$L85),($D85*$P85/$M85),0))),IF(AND(AC$7&gt;=$J85,AC$7&lt;=$L85),(($D85*$P85)/$M85),0))))))</f>
        <v>0</v>
      </c>
      <c r="AD86" s="37">
        <f>IF(AD$7&gt;$L85,(((IF(Data!$C$2&gt;0,(IF(OR(AD$5=Data!$F$2,AD$5=Data!$G$2,(IF(COUNTIF(Data!$A$2:$A$939,AD$7),AD$7=(VLOOKUP(AD$7,Data!$A$2:$A$852,1,FALSE)),0))),"H",IF(AND(AD$7&gt;=$J85,AD$7&lt;=$K85),($D85*(1-$P85)/$N85),0))),IF(AND(AD$7&gt;=$J85,AD$7&lt;=$K85),(($D85-$O85)/$N85),0))))),(((IF(Data!$C$2&gt;0,(IF(OR(AD$5=Data!$F$2,AD$5=Data!$G$2,(IF(COUNTIF(Data!$A$2:$A$939,AD$7),AD$7=(VLOOKUP(AD$7,Data!$A$2:$A$852,1,FALSE)),0))),"H",IF(AND(AD$7&gt;=$J85,AD$7&lt;=$L85),($D85*$P85/$M85),0))),IF(AND(AD$7&gt;=$J85,AD$7&lt;=$L85),(($D85*$P85)/$M85),0))))))</f>
        <v>0</v>
      </c>
      <c r="AE86" s="37">
        <f>IF(AE$7&gt;$L85,(((IF(Data!$C$2&gt;0,(IF(OR(AE$5=Data!$F$2,AE$5=Data!$G$2,(IF(COUNTIF(Data!$A$2:$A$939,AE$7),AE$7=(VLOOKUP(AE$7,Data!$A$2:$A$852,1,FALSE)),0))),"H",IF(AND(AE$7&gt;=$J85,AE$7&lt;=$K85),($D85*(1-$P85)/$N85),0))),IF(AND(AE$7&gt;=$J85,AE$7&lt;=$K85),(($D85-$O85)/$N85),0))))),(((IF(Data!$C$2&gt;0,(IF(OR(AE$5=Data!$F$2,AE$5=Data!$G$2,(IF(COUNTIF(Data!$A$2:$A$939,AE$7),AE$7=(VLOOKUP(AE$7,Data!$A$2:$A$852,1,FALSE)),0))),"H",IF(AND(AE$7&gt;=$J85,AE$7&lt;=$L85),($D85*$P85/$M85),0))),IF(AND(AE$7&gt;=$J85,AE$7&lt;=$L85),(($D85*$P85)/$M85),0))))))</f>
        <v>0</v>
      </c>
      <c r="AF86" s="37" t="str">
        <f>IF(AF$7&gt;$L85,(((IF(Data!$C$2&gt;0,(IF(OR(AF$5=Data!$F$2,AF$5=Data!$G$2,(IF(COUNTIF(Data!$A$2:$A$939,AF$7),AF$7=(VLOOKUP(AF$7,Data!$A$2:$A$852,1,FALSE)),0))),"H",IF(AND(AF$7&gt;=$J85,AF$7&lt;=$K85),($D85*(1-$P85)/$N85),0))),IF(AND(AF$7&gt;=$J85,AF$7&lt;=$K85),(($D85-$O85)/$N85),0))))),(((IF(Data!$C$2&gt;0,(IF(OR(AF$5=Data!$F$2,AF$5=Data!$G$2,(IF(COUNTIF(Data!$A$2:$A$939,AF$7),AF$7=(VLOOKUP(AF$7,Data!$A$2:$A$852,1,FALSE)),0))),"H",IF(AND(AF$7&gt;=$J85,AF$7&lt;=$L85),($D85*$P85/$M85),0))),IF(AND(AF$7&gt;=$J85,AF$7&lt;=$L85),(($D85*$P85)/$M85),0))))))</f>
        <v>H</v>
      </c>
      <c r="AG86" s="37" t="str">
        <f>IF(AG$7&gt;$L85,(((IF(Data!$C$2&gt;0,(IF(OR(AG$5=Data!$F$2,AG$5=Data!$G$2,(IF(COUNTIF(Data!$A$2:$A$939,AG$7),AG$7=(VLOOKUP(AG$7,Data!$A$2:$A$852,1,FALSE)),0))),"H",IF(AND(AG$7&gt;=$J85,AG$7&lt;=$K85),($D85*(1-$P85)/$N85),0))),IF(AND(AG$7&gt;=$J85,AG$7&lt;=$K85),(($D85-$O85)/$N85),0))))),(((IF(Data!$C$2&gt;0,(IF(OR(AG$5=Data!$F$2,AG$5=Data!$G$2,(IF(COUNTIF(Data!$A$2:$A$939,AG$7),AG$7=(VLOOKUP(AG$7,Data!$A$2:$A$852,1,FALSE)),0))),"H",IF(AND(AG$7&gt;=$J85,AG$7&lt;=$L85),($D85*$P85/$M85),0))),IF(AND(AG$7&gt;=$J85,AG$7&lt;=$L85),(($D85*$P85)/$M85),0))))))</f>
        <v>H</v>
      </c>
      <c r="AH86" s="37">
        <f>IF(AH$7&gt;$L85,(((IF(Data!$C$2&gt;0,(IF(OR(AH$5=Data!$F$2,AH$5=Data!$G$2,(IF(COUNTIF(Data!$A$2:$A$939,AH$7),AH$7=(VLOOKUP(AH$7,Data!$A$2:$A$852,1,FALSE)),0))),"H",IF(AND(AH$7&gt;=$J85,AH$7&lt;=$K85),($D85*(1-$P85)/$N85),0))),IF(AND(AH$7&gt;=$J85,AH$7&lt;=$K85),(($D85-$O85)/$N85),0))))),(((IF(Data!$C$2&gt;0,(IF(OR(AH$5=Data!$F$2,AH$5=Data!$G$2,(IF(COUNTIF(Data!$A$2:$A$939,AH$7),AH$7=(VLOOKUP(AH$7,Data!$A$2:$A$852,1,FALSE)),0))),"H",IF(AND(AH$7&gt;=$J85,AH$7&lt;=$L85),($D85*$P85/$M85),0))),IF(AND(AH$7&gt;=$J85,AH$7&lt;=$L85),(($D85*$P85)/$M85),0))))))</f>
        <v>0</v>
      </c>
      <c r="AI86" s="37">
        <f>IF(AI$7&gt;$L85,(((IF(Data!$C$2&gt;0,(IF(OR(AI$5=Data!$F$2,AI$5=Data!$G$2,(IF(COUNTIF(Data!$A$2:$A$939,AI$7),AI$7=(VLOOKUP(AI$7,Data!$A$2:$A$852,1,FALSE)),0))),"H",IF(AND(AI$7&gt;=$J85,AI$7&lt;=$K85),($D85*(1-$P85)/$N85),0))),IF(AND(AI$7&gt;=$J85,AI$7&lt;=$K85),(($D85-$O85)/$N85),0))))),(((IF(Data!$C$2&gt;0,(IF(OR(AI$5=Data!$F$2,AI$5=Data!$G$2,(IF(COUNTIF(Data!$A$2:$A$939,AI$7),AI$7=(VLOOKUP(AI$7,Data!$A$2:$A$852,1,FALSE)),0))),"H",IF(AND(AI$7&gt;=$J85,AI$7&lt;=$L85),($D85*$P85/$M85),0))),IF(AND(AI$7&gt;=$J85,AI$7&lt;=$L85),(($D85*$P85)/$M85),0))))))</f>
        <v>0</v>
      </c>
      <c r="AJ86" s="37">
        <f>IF(AJ$7&gt;$L85,(((IF(Data!$C$2&gt;0,(IF(OR(AJ$5=Data!$F$2,AJ$5=Data!$G$2,(IF(COUNTIF(Data!$A$2:$A$939,AJ$7),AJ$7=(VLOOKUP(AJ$7,Data!$A$2:$A$852,1,FALSE)),0))),"H",IF(AND(AJ$7&gt;=$J85,AJ$7&lt;=$K85),($D85*(1-$P85)/$N85),0))),IF(AND(AJ$7&gt;=$J85,AJ$7&lt;=$K85),(($D85-$O85)/$N85),0))))),(((IF(Data!$C$2&gt;0,(IF(OR(AJ$5=Data!$F$2,AJ$5=Data!$G$2,(IF(COUNTIF(Data!$A$2:$A$939,AJ$7),AJ$7=(VLOOKUP(AJ$7,Data!$A$2:$A$852,1,FALSE)),0))),"H",IF(AND(AJ$7&gt;=$J85,AJ$7&lt;=$L85),($D85*$P85/$M85),0))),IF(AND(AJ$7&gt;=$J85,AJ$7&lt;=$L85),(($D85*$P85)/$M85),0))))))</f>
        <v>0</v>
      </c>
      <c r="AK86" s="37">
        <f>IF(AK$7&gt;$L85,(((IF(Data!$C$2&gt;0,(IF(OR(AK$5=Data!$F$2,AK$5=Data!$G$2,(IF(COUNTIF(Data!$A$2:$A$939,AK$7),AK$7=(VLOOKUP(AK$7,Data!$A$2:$A$852,1,FALSE)),0))),"H",IF(AND(AK$7&gt;=$J85,AK$7&lt;=$K85),($D85*(1-$P85)/$N85),0))),IF(AND(AK$7&gt;=$J85,AK$7&lt;=$K85),(($D85-$O85)/$N85),0))))),(((IF(Data!$C$2&gt;0,(IF(OR(AK$5=Data!$F$2,AK$5=Data!$G$2,(IF(COUNTIF(Data!$A$2:$A$939,AK$7),AK$7=(VLOOKUP(AK$7,Data!$A$2:$A$852,1,FALSE)),0))),"H",IF(AND(AK$7&gt;=$J85,AK$7&lt;=$L85),($D85*$P85/$M85),0))),IF(AND(AK$7&gt;=$J85,AK$7&lt;=$L85),(($D85*$P85)/$M85),0))))))</f>
        <v>0</v>
      </c>
      <c r="AL86" s="37">
        <f>IF(AL$7&gt;$L85,(((IF(Data!$C$2&gt;0,(IF(OR(AL$5=Data!$F$2,AL$5=Data!$G$2,(IF(COUNTIF(Data!$A$2:$A$939,AL$7),AL$7=(VLOOKUP(AL$7,Data!$A$2:$A$852,1,FALSE)),0))),"H",IF(AND(AL$7&gt;=$J85,AL$7&lt;=$K85),($D85*(1-$P85)/$N85),0))),IF(AND(AL$7&gt;=$J85,AL$7&lt;=$K85),(($D85-$O85)/$N85),0))))),(((IF(Data!$C$2&gt;0,(IF(OR(AL$5=Data!$F$2,AL$5=Data!$G$2,(IF(COUNTIF(Data!$A$2:$A$939,AL$7),AL$7=(VLOOKUP(AL$7,Data!$A$2:$A$852,1,FALSE)),0))),"H",IF(AND(AL$7&gt;=$J85,AL$7&lt;=$L85),($D85*$P85/$M85),0))),IF(AND(AL$7&gt;=$J85,AL$7&lt;=$L85),(($D85*$P85)/$M85),0))))))</f>
        <v>0</v>
      </c>
      <c r="AM86" s="37" t="str">
        <f>IF(AM$7&gt;$L85,(((IF(Data!$C$2&gt;0,(IF(OR(AM$5=Data!$F$2,AM$5=Data!$G$2,(IF(COUNTIF(Data!$A$2:$A$939,AM$7),AM$7=(VLOOKUP(AM$7,Data!$A$2:$A$852,1,FALSE)),0))),"H",IF(AND(AM$7&gt;=$J85,AM$7&lt;=$K85),($D85*(1-$P85)/$N85),0))),IF(AND(AM$7&gt;=$J85,AM$7&lt;=$K85),(($D85-$O85)/$N85),0))))),(((IF(Data!$C$2&gt;0,(IF(OR(AM$5=Data!$F$2,AM$5=Data!$G$2,(IF(COUNTIF(Data!$A$2:$A$939,AM$7),AM$7=(VLOOKUP(AM$7,Data!$A$2:$A$852,1,FALSE)),0))),"H",IF(AND(AM$7&gt;=$J85,AM$7&lt;=$L85),($D85*$P85/$M85),0))),IF(AND(AM$7&gt;=$J85,AM$7&lt;=$L85),(($D85*$P85)/$M85),0))))))</f>
        <v>H</v>
      </c>
      <c r="AN86" s="37" t="str">
        <f>IF(AN$7&gt;$L85,(((IF(Data!$C$2&gt;0,(IF(OR(AN$5=Data!$F$2,AN$5=Data!$G$2,(IF(COUNTIF(Data!$A$2:$A$939,AN$7),AN$7=(VLOOKUP(AN$7,Data!$A$2:$A$852,1,FALSE)),0))),"H",IF(AND(AN$7&gt;=$J85,AN$7&lt;=$K85),($D85*(1-$P85)/$N85),0))),IF(AND(AN$7&gt;=$J85,AN$7&lt;=$K85),(($D85-$O85)/$N85),0))))),(((IF(Data!$C$2&gt;0,(IF(OR(AN$5=Data!$F$2,AN$5=Data!$G$2,(IF(COUNTIF(Data!$A$2:$A$939,AN$7),AN$7=(VLOOKUP(AN$7,Data!$A$2:$A$852,1,FALSE)),0))),"H",IF(AND(AN$7&gt;=$J85,AN$7&lt;=$L85),($D85*$P85/$M85),0))),IF(AND(AN$7&gt;=$J85,AN$7&lt;=$L85),(($D85*$P85)/$M85),0))))))</f>
        <v>H</v>
      </c>
      <c r="AO86" s="37">
        <f>IF(AO$7&gt;$L85,(((IF(Data!$C$2&gt;0,(IF(OR(AO$5=Data!$F$2,AO$5=Data!$G$2,(IF(COUNTIF(Data!$A$2:$A$939,AO$7),AO$7=(VLOOKUP(AO$7,Data!$A$2:$A$852,1,FALSE)),0))),"H",IF(AND(AO$7&gt;=$J85,AO$7&lt;=$K85),($D85*(1-$P85)/$N85),0))),IF(AND(AO$7&gt;=$J85,AO$7&lt;=$K85),(($D85-$O85)/$N85),0))))),(((IF(Data!$C$2&gt;0,(IF(OR(AO$5=Data!$F$2,AO$5=Data!$G$2,(IF(COUNTIF(Data!$A$2:$A$939,AO$7),AO$7=(VLOOKUP(AO$7,Data!$A$2:$A$852,1,FALSE)),0))),"H",IF(AND(AO$7&gt;=$J85,AO$7&lt;=$L85),($D85*$P85/$M85),0))),IF(AND(AO$7&gt;=$J85,AO$7&lt;=$L85),(($D85*$P85)/$M85),0))))))</f>
        <v>0</v>
      </c>
      <c r="AP86" s="37">
        <f>IF(AP$7&gt;$L85,(((IF(Data!$C$2&gt;0,(IF(OR(AP$5=Data!$F$2,AP$5=Data!$G$2,(IF(COUNTIF(Data!$A$2:$A$939,AP$7),AP$7=(VLOOKUP(AP$7,Data!$A$2:$A$852,1,FALSE)),0))),"H",IF(AND(AP$7&gt;=$J85,AP$7&lt;=$K85),($D85*(1-$P85)/$N85),0))),IF(AND(AP$7&gt;=$J85,AP$7&lt;=$K85),(($D85-$O85)/$N85),0))))),(((IF(Data!$C$2&gt;0,(IF(OR(AP$5=Data!$F$2,AP$5=Data!$G$2,(IF(COUNTIF(Data!$A$2:$A$939,AP$7),AP$7=(VLOOKUP(AP$7,Data!$A$2:$A$852,1,FALSE)),0))),"H",IF(AND(AP$7&gt;=$J85,AP$7&lt;=$L85),($D85*$P85/$M85),0))),IF(AND(AP$7&gt;=$J85,AP$7&lt;=$L85),(($D85*$P85)/$M85),0))))))</f>
        <v>0</v>
      </c>
      <c r="AQ86" s="37">
        <f>IF(AQ$7&gt;$L85,(((IF(Data!$C$2&gt;0,(IF(OR(AQ$5=Data!$F$2,AQ$5=Data!$G$2,(IF(COUNTIF(Data!$A$2:$A$939,AQ$7),AQ$7=(VLOOKUP(AQ$7,Data!$A$2:$A$852,1,FALSE)),0))),"H",IF(AND(AQ$7&gt;=$J85,AQ$7&lt;=$K85),($D85*(1-$P85)/$N85),0))),IF(AND(AQ$7&gt;=$J85,AQ$7&lt;=$K85),(($D85-$O85)/$N85),0))))),(((IF(Data!$C$2&gt;0,(IF(OR(AQ$5=Data!$F$2,AQ$5=Data!$G$2,(IF(COUNTIF(Data!$A$2:$A$939,AQ$7),AQ$7=(VLOOKUP(AQ$7,Data!$A$2:$A$852,1,FALSE)),0))),"H",IF(AND(AQ$7&gt;=$J85,AQ$7&lt;=$L85),($D85*$P85/$M85),0))),IF(AND(AQ$7&gt;=$J85,AQ$7&lt;=$L85),(($D85*$P85)/$M85),0))))))</f>
        <v>0</v>
      </c>
      <c r="AR86" s="37">
        <f>IF(AR$7&gt;$L85,(((IF(Data!$C$2&gt;0,(IF(OR(AR$5=Data!$F$2,AR$5=Data!$G$2,(IF(COUNTIF(Data!$A$2:$A$939,AR$7),AR$7=(VLOOKUP(AR$7,Data!$A$2:$A$852,1,FALSE)),0))),"H",IF(AND(AR$7&gt;=$J85,AR$7&lt;=$K85),($D85*(1-$P85)/$N85),0))),IF(AND(AR$7&gt;=$J85,AR$7&lt;=$K85),(($D85-$O85)/$N85),0))))),(((IF(Data!$C$2&gt;0,(IF(OR(AR$5=Data!$F$2,AR$5=Data!$G$2,(IF(COUNTIF(Data!$A$2:$A$939,AR$7),AR$7=(VLOOKUP(AR$7,Data!$A$2:$A$852,1,FALSE)),0))),"H",IF(AND(AR$7&gt;=$J85,AR$7&lt;=$L85),($D85*$P85/$M85),0))),IF(AND(AR$7&gt;=$J85,AR$7&lt;=$L85),(($D85*$P85)/$M85),0))))))</f>
        <v>0</v>
      </c>
      <c r="AS86" s="37">
        <f>IF(AS$7&gt;$L85,(((IF(Data!$C$2&gt;0,(IF(OR(AS$5=Data!$F$2,AS$5=Data!$G$2,(IF(COUNTIF(Data!$A$2:$A$939,AS$7),AS$7=(VLOOKUP(AS$7,Data!$A$2:$A$852,1,FALSE)),0))),"H",IF(AND(AS$7&gt;=$J85,AS$7&lt;=$K85),($D85*(1-$P85)/$N85),0))),IF(AND(AS$7&gt;=$J85,AS$7&lt;=$K85),(($D85-$O85)/$N85),0))))),(((IF(Data!$C$2&gt;0,(IF(OR(AS$5=Data!$F$2,AS$5=Data!$G$2,(IF(COUNTIF(Data!$A$2:$A$939,AS$7),AS$7=(VLOOKUP(AS$7,Data!$A$2:$A$852,1,FALSE)),0))),"H",IF(AND(AS$7&gt;=$J85,AS$7&lt;=$L85),($D85*$P85/$M85),0))),IF(AND(AS$7&gt;=$J85,AS$7&lt;=$L85),(($D85*$P85)/$M85),0))))))</f>
        <v>0</v>
      </c>
      <c r="AT86" s="37" t="str">
        <f>IF(AT$7&gt;$L85,(((IF(Data!$C$2&gt;0,(IF(OR(AT$5=Data!$F$2,AT$5=Data!$G$2,(IF(COUNTIF(Data!$A$2:$A$939,AT$7),AT$7=(VLOOKUP(AT$7,Data!$A$2:$A$852,1,FALSE)),0))),"H",IF(AND(AT$7&gt;=$J85,AT$7&lt;=$K85),($D85*(1-$P85)/$N85),0))),IF(AND(AT$7&gt;=$J85,AT$7&lt;=$K85),(($D85-$O85)/$N85),0))))),(((IF(Data!$C$2&gt;0,(IF(OR(AT$5=Data!$F$2,AT$5=Data!$G$2,(IF(COUNTIF(Data!$A$2:$A$939,AT$7),AT$7=(VLOOKUP(AT$7,Data!$A$2:$A$852,1,FALSE)),0))),"H",IF(AND(AT$7&gt;=$J85,AT$7&lt;=$L85),($D85*$P85/$M85),0))),IF(AND(AT$7&gt;=$J85,AT$7&lt;=$L85),(($D85*$P85)/$M85),0))))))</f>
        <v>H</v>
      </c>
      <c r="AU86" s="37" t="str">
        <f>IF(AU$7&gt;$L85,(((IF(Data!$C$2&gt;0,(IF(OR(AU$5=Data!$F$2,AU$5=Data!$G$2,(IF(COUNTIF(Data!$A$2:$A$939,AU$7),AU$7=(VLOOKUP(AU$7,Data!$A$2:$A$852,1,FALSE)),0))),"H",IF(AND(AU$7&gt;=$J85,AU$7&lt;=$K85),($D85*(1-$P85)/$N85),0))),IF(AND(AU$7&gt;=$J85,AU$7&lt;=$K85),(($D85-$O85)/$N85),0))))),(((IF(Data!$C$2&gt;0,(IF(OR(AU$5=Data!$F$2,AU$5=Data!$G$2,(IF(COUNTIF(Data!$A$2:$A$939,AU$7),AU$7=(VLOOKUP(AU$7,Data!$A$2:$A$852,1,FALSE)),0))),"H",IF(AND(AU$7&gt;=$J85,AU$7&lt;=$L85),($D85*$P85/$M85),0))),IF(AND(AU$7&gt;=$J85,AU$7&lt;=$L85),(($D85*$P85)/$M85),0))))))</f>
        <v>H</v>
      </c>
      <c r="AV86" s="37">
        <f>IF(AV$7&gt;$L85,(((IF(Data!$C$2&gt;0,(IF(OR(AV$5=Data!$F$2,AV$5=Data!$G$2,(IF(COUNTIF(Data!$A$2:$A$939,AV$7),AV$7=(VLOOKUP(AV$7,Data!$A$2:$A$852,1,FALSE)),0))),"H",IF(AND(AV$7&gt;=$J85,AV$7&lt;=$K85),($D85*(1-$P85)/$N85),0))),IF(AND(AV$7&gt;=$J85,AV$7&lt;=$K85),(($D85-$O85)/$N85),0))))),(((IF(Data!$C$2&gt;0,(IF(OR(AV$5=Data!$F$2,AV$5=Data!$G$2,(IF(COUNTIF(Data!$A$2:$A$939,AV$7),AV$7=(VLOOKUP(AV$7,Data!$A$2:$A$852,1,FALSE)),0))),"H",IF(AND(AV$7&gt;=$J85,AV$7&lt;=$L85),($D85*$P85/$M85),0))),IF(AND(AV$7&gt;=$J85,AV$7&lt;=$L85),(($D85*$P85)/$M85),0))))))</f>
        <v>0</v>
      </c>
      <c r="AW86" s="37">
        <f>IF(AW$7&gt;$L85,(((IF(Data!$C$2&gt;0,(IF(OR(AW$5=Data!$F$2,AW$5=Data!$G$2,(IF(COUNTIF(Data!$A$2:$A$939,AW$7),AW$7=(VLOOKUP(AW$7,Data!$A$2:$A$852,1,FALSE)),0))),"H",IF(AND(AW$7&gt;=$J85,AW$7&lt;=$K85),($D85*(1-$P85)/$N85),0))),IF(AND(AW$7&gt;=$J85,AW$7&lt;=$K85),(($D85-$O85)/$N85),0))))),(((IF(Data!$C$2&gt;0,(IF(OR(AW$5=Data!$F$2,AW$5=Data!$G$2,(IF(COUNTIF(Data!$A$2:$A$939,AW$7),AW$7=(VLOOKUP(AW$7,Data!$A$2:$A$852,1,FALSE)),0))),"H",IF(AND(AW$7&gt;=$J85,AW$7&lt;=$L85),($D85*$P85/$M85),0))),IF(AND(AW$7&gt;=$J85,AW$7&lt;=$L85),(($D85*$P85)/$M85),0))))))</f>
        <v>0</v>
      </c>
      <c r="AX86" s="37">
        <f>IF(AX$7&gt;$L85,(((IF(Data!$C$2&gt;0,(IF(OR(AX$5=Data!$F$2,AX$5=Data!$G$2,(IF(COUNTIF(Data!$A$2:$A$939,AX$7),AX$7=(VLOOKUP(AX$7,Data!$A$2:$A$852,1,FALSE)),0))),"H",IF(AND(AX$7&gt;=$J85,AX$7&lt;=$K85),($D85*(1-$P85)/$N85),0))),IF(AND(AX$7&gt;=$J85,AX$7&lt;=$K85),(($D85-$O85)/$N85),0))))),(((IF(Data!$C$2&gt;0,(IF(OR(AX$5=Data!$F$2,AX$5=Data!$G$2,(IF(COUNTIF(Data!$A$2:$A$939,AX$7),AX$7=(VLOOKUP(AX$7,Data!$A$2:$A$852,1,FALSE)),0))),"H",IF(AND(AX$7&gt;=$J85,AX$7&lt;=$L85),($D85*$P85/$M85),0))),IF(AND(AX$7&gt;=$J85,AX$7&lt;=$L85),(($D85*$P85)/$M85),0))))))</f>
        <v>0</v>
      </c>
      <c r="AY86" s="37">
        <f>IF(AY$7&gt;$L85,(((IF(Data!$C$2&gt;0,(IF(OR(AY$5=Data!$F$2,AY$5=Data!$G$2,(IF(COUNTIF(Data!$A$2:$A$939,AY$7),AY$7=(VLOOKUP(AY$7,Data!$A$2:$A$852,1,FALSE)),0))),"H",IF(AND(AY$7&gt;=$J85,AY$7&lt;=$K85),($D85*(1-$P85)/$N85),0))),IF(AND(AY$7&gt;=$J85,AY$7&lt;=$K85),(($D85-$O85)/$N85),0))))),(((IF(Data!$C$2&gt;0,(IF(OR(AY$5=Data!$F$2,AY$5=Data!$G$2,(IF(COUNTIF(Data!$A$2:$A$939,AY$7),AY$7=(VLOOKUP(AY$7,Data!$A$2:$A$852,1,FALSE)),0))),"H",IF(AND(AY$7&gt;=$J85,AY$7&lt;=$L85),($D85*$P85/$M85),0))),IF(AND(AY$7&gt;=$J85,AY$7&lt;=$L85),(($D85*$P85)/$M85),0))))))</f>
        <v>0</v>
      </c>
      <c r="AZ86" s="37">
        <f>IF(AZ$7&gt;$L85,(((IF(Data!$C$2&gt;0,(IF(OR(AZ$5=Data!$F$2,AZ$5=Data!$G$2,(IF(COUNTIF(Data!$A$2:$A$939,AZ$7),AZ$7=(VLOOKUP(AZ$7,Data!$A$2:$A$852,1,FALSE)),0))),"H",IF(AND(AZ$7&gt;=$J85,AZ$7&lt;=$K85),($D85*(1-$P85)/$N85),0))),IF(AND(AZ$7&gt;=$J85,AZ$7&lt;=$K85),(($D85-$O85)/$N85),0))))),(((IF(Data!$C$2&gt;0,(IF(OR(AZ$5=Data!$F$2,AZ$5=Data!$G$2,(IF(COUNTIF(Data!$A$2:$A$939,AZ$7),AZ$7=(VLOOKUP(AZ$7,Data!$A$2:$A$852,1,FALSE)),0))),"H",IF(AND(AZ$7&gt;=$J85,AZ$7&lt;=$L85),($D85*$P85/$M85),0))),IF(AND(AZ$7&gt;=$J85,AZ$7&lt;=$L85),(($D85*$P85)/$M85),0))))))</f>
        <v>0</v>
      </c>
      <c r="BA86" s="37" t="str">
        <f>IF(BA$7&gt;$L85,(((IF(Data!$C$2&gt;0,(IF(OR(BA$5=Data!$F$2,BA$5=Data!$G$2,(IF(COUNTIF(Data!$A$2:$A$939,BA$7),BA$7=(VLOOKUP(BA$7,Data!$A$2:$A$852,1,FALSE)),0))),"H",IF(AND(BA$7&gt;=$J85,BA$7&lt;=$K85),($D85*(1-$P85)/$N85),0))),IF(AND(BA$7&gt;=$J85,BA$7&lt;=$K85),(($D85-$O85)/$N85),0))))),(((IF(Data!$C$2&gt;0,(IF(OR(BA$5=Data!$F$2,BA$5=Data!$G$2,(IF(COUNTIF(Data!$A$2:$A$939,BA$7),BA$7=(VLOOKUP(BA$7,Data!$A$2:$A$852,1,FALSE)),0))),"H",IF(AND(BA$7&gt;=$J85,BA$7&lt;=$L85),($D85*$P85/$M85),0))),IF(AND(BA$7&gt;=$J85,BA$7&lt;=$L85),(($D85*$P85)/$M85),0))))))</f>
        <v>H</v>
      </c>
      <c r="BB86" s="37" t="str">
        <f>IF(BB$7&gt;$L85,(((IF(Data!$C$2&gt;0,(IF(OR(BB$5=Data!$F$2,BB$5=Data!$G$2,(IF(COUNTIF(Data!$A$2:$A$939,BB$7),BB$7=(VLOOKUP(BB$7,Data!$A$2:$A$852,1,FALSE)),0))),"H",IF(AND(BB$7&gt;=$J85,BB$7&lt;=$K85),($D85*(1-$P85)/$N85),0))),IF(AND(BB$7&gt;=$J85,BB$7&lt;=$K85),(($D85-$O85)/$N85),0))))),(((IF(Data!$C$2&gt;0,(IF(OR(BB$5=Data!$F$2,BB$5=Data!$G$2,(IF(COUNTIF(Data!$A$2:$A$939,BB$7),BB$7=(VLOOKUP(BB$7,Data!$A$2:$A$852,1,FALSE)),0))),"H",IF(AND(BB$7&gt;=$J85,BB$7&lt;=$L85),($D85*$P85/$M85),0))),IF(AND(BB$7&gt;=$J85,BB$7&lt;=$L85),(($D85*$P85)/$M85),0))))))</f>
        <v>H</v>
      </c>
      <c r="BC86" s="37">
        <f>IF(BC$7&gt;$L85,(((IF(Data!$C$2&gt;0,(IF(OR(BC$5=Data!$F$2,BC$5=Data!$G$2,(IF(COUNTIF(Data!$A$2:$A$939,BC$7),BC$7=(VLOOKUP(BC$7,Data!$A$2:$A$852,1,FALSE)),0))),"H",IF(AND(BC$7&gt;=$J85,BC$7&lt;=$K85),($D85*(1-$P85)/$N85),0))),IF(AND(BC$7&gt;=$J85,BC$7&lt;=$K85),(($D85-$O85)/$N85),0))))),(((IF(Data!$C$2&gt;0,(IF(OR(BC$5=Data!$F$2,BC$5=Data!$G$2,(IF(COUNTIF(Data!$A$2:$A$939,BC$7),BC$7=(VLOOKUP(BC$7,Data!$A$2:$A$852,1,FALSE)),0))),"H",IF(AND(BC$7&gt;=$J85,BC$7&lt;=$L85),($D85*$P85/$M85),0))),IF(AND(BC$7&gt;=$J85,BC$7&lt;=$L85),(($D85*$P85)/$M85),0))))))</f>
        <v>0</v>
      </c>
      <c r="BD86" s="37">
        <f>IF(BD$7&gt;$L85,(((IF(Data!$C$2&gt;0,(IF(OR(BD$5=Data!$F$2,BD$5=Data!$G$2,(IF(COUNTIF(Data!$A$2:$A$939,BD$7),BD$7=(VLOOKUP(BD$7,Data!$A$2:$A$852,1,FALSE)),0))),"H",IF(AND(BD$7&gt;=$J85,BD$7&lt;=$K85),($D85*(1-$P85)/$N85),0))),IF(AND(BD$7&gt;=$J85,BD$7&lt;=$K85),(($D85-$O85)/$N85),0))))),(((IF(Data!$C$2&gt;0,(IF(OR(BD$5=Data!$F$2,BD$5=Data!$G$2,(IF(COUNTIF(Data!$A$2:$A$939,BD$7),BD$7=(VLOOKUP(BD$7,Data!$A$2:$A$852,1,FALSE)),0))),"H",IF(AND(BD$7&gt;=$J85,BD$7&lt;=$L85),($D85*$P85/$M85),0))),IF(AND(BD$7&gt;=$J85,BD$7&lt;=$L85),(($D85*$P85)/$M85),0))))))</f>
        <v>0</v>
      </c>
      <c r="BE86" s="37">
        <f>IF(BE$7&gt;$L85,(((IF(Data!$C$2&gt;0,(IF(OR(BE$5=Data!$F$2,BE$5=Data!$G$2,(IF(COUNTIF(Data!$A$2:$A$939,BE$7),BE$7=(VLOOKUP(BE$7,Data!$A$2:$A$852,1,FALSE)),0))),"H",IF(AND(BE$7&gt;=$J85,BE$7&lt;=$K85),($D85*(1-$P85)/$N85),0))),IF(AND(BE$7&gt;=$J85,BE$7&lt;=$K85),(($D85-$O85)/$N85),0))))),(((IF(Data!$C$2&gt;0,(IF(OR(BE$5=Data!$F$2,BE$5=Data!$G$2,(IF(COUNTIF(Data!$A$2:$A$939,BE$7),BE$7=(VLOOKUP(BE$7,Data!$A$2:$A$852,1,FALSE)),0))),"H",IF(AND(BE$7&gt;=$J85,BE$7&lt;=$L85),($D85*$P85/$M85),0))),IF(AND(BE$7&gt;=$J85,BE$7&lt;=$L85),(($D85*$P85)/$M85),0))))))</f>
        <v>0</v>
      </c>
      <c r="BF86" s="37">
        <f>IF(BF$7&gt;$L85,(((IF(Data!$C$2&gt;0,(IF(OR(BF$5=Data!$F$2,BF$5=Data!$G$2,(IF(COUNTIF(Data!$A$2:$A$939,BF$7),BF$7=(VLOOKUP(BF$7,Data!$A$2:$A$852,1,FALSE)),0))),"H",IF(AND(BF$7&gt;=$J85,BF$7&lt;=$K85),($D85*(1-$P85)/$N85),0))),IF(AND(BF$7&gt;=$J85,BF$7&lt;=$K85),(($D85-$O85)/$N85),0))))),(((IF(Data!$C$2&gt;0,(IF(OR(BF$5=Data!$F$2,BF$5=Data!$G$2,(IF(COUNTIF(Data!$A$2:$A$939,BF$7),BF$7=(VLOOKUP(BF$7,Data!$A$2:$A$852,1,FALSE)),0))),"H",IF(AND(BF$7&gt;=$J85,BF$7&lt;=$L85),($D85*$P85/$M85),0))),IF(AND(BF$7&gt;=$J85,BF$7&lt;=$L85),(($D85*$P85)/$M85),0))))))</f>
        <v>0</v>
      </c>
      <c r="BG86" s="37">
        <f>IF(BG$7&gt;$L85,(((IF(Data!$C$2&gt;0,(IF(OR(BG$5=Data!$F$2,BG$5=Data!$G$2,(IF(COUNTIF(Data!$A$2:$A$939,BG$7),BG$7=(VLOOKUP(BG$7,Data!$A$2:$A$852,1,FALSE)),0))),"H",IF(AND(BG$7&gt;=$J85,BG$7&lt;=$K85),($D85*(1-$P85)/$N85),0))),IF(AND(BG$7&gt;=$J85,BG$7&lt;=$K85),(($D85-$O85)/$N85),0))))),(((IF(Data!$C$2&gt;0,(IF(OR(BG$5=Data!$F$2,BG$5=Data!$G$2,(IF(COUNTIF(Data!$A$2:$A$939,BG$7),BG$7=(VLOOKUP(BG$7,Data!$A$2:$A$852,1,FALSE)),0))),"H",IF(AND(BG$7&gt;=$J85,BG$7&lt;=$L85),($D85*$P85/$M85),0))),IF(AND(BG$7&gt;=$J85,BG$7&lt;=$L85),(($D85*$P85)/$M85),0))))))</f>
        <v>0</v>
      </c>
      <c r="BH86" s="37" t="str">
        <f>IF(BH$7&gt;$L85,(((IF(Data!$C$2&gt;0,(IF(OR(BH$5=Data!$F$2,BH$5=Data!$G$2,(IF(COUNTIF(Data!$A$2:$A$939,BH$7),BH$7=(VLOOKUP(BH$7,Data!$A$2:$A$852,1,FALSE)),0))),"H",IF(AND(BH$7&gt;=$J85,BH$7&lt;=$K85),($D85*(1-$P85)/$N85),0))),IF(AND(BH$7&gt;=$J85,BH$7&lt;=$K85),(($D85-$O85)/$N85),0))))),(((IF(Data!$C$2&gt;0,(IF(OR(BH$5=Data!$F$2,BH$5=Data!$G$2,(IF(COUNTIF(Data!$A$2:$A$939,BH$7),BH$7=(VLOOKUP(BH$7,Data!$A$2:$A$852,1,FALSE)),0))),"H",IF(AND(BH$7&gt;=$J85,BH$7&lt;=$L85),($D85*$P85/$M85),0))),IF(AND(BH$7&gt;=$J85,BH$7&lt;=$L85),(($D85*$P85)/$M85),0))))))</f>
        <v>H</v>
      </c>
      <c r="BI86" s="37" t="str">
        <f>IF(BI$7&gt;$L85,(((IF(Data!$C$2&gt;0,(IF(OR(BI$5=Data!$F$2,BI$5=Data!$G$2,(IF(COUNTIF(Data!$A$2:$A$939,BI$7),BI$7=(VLOOKUP(BI$7,Data!$A$2:$A$852,1,FALSE)),0))),"H",IF(AND(BI$7&gt;=$J85,BI$7&lt;=$K85),($D85*(1-$P85)/$N85),0))),IF(AND(BI$7&gt;=$J85,BI$7&lt;=$K85),(($D85-$O85)/$N85),0))))),(((IF(Data!$C$2&gt;0,(IF(OR(BI$5=Data!$F$2,BI$5=Data!$G$2,(IF(COUNTIF(Data!$A$2:$A$939,BI$7),BI$7=(VLOOKUP(BI$7,Data!$A$2:$A$852,1,FALSE)),0))),"H",IF(AND(BI$7&gt;=$J85,BI$7&lt;=$L85),($D85*$P85/$M85),0))),IF(AND(BI$7&gt;=$J85,BI$7&lt;=$L85),(($D85*$P85)/$M85),0))))))</f>
        <v>H</v>
      </c>
      <c r="BJ86" s="37">
        <f>IF(BJ$7&gt;$L85,(((IF(Data!$C$2&gt;0,(IF(OR(BJ$5=Data!$F$2,BJ$5=Data!$G$2,(IF(COUNTIF(Data!$A$2:$A$939,BJ$7),BJ$7=(VLOOKUP(BJ$7,Data!$A$2:$A$852,1,FALSE)),0))),"H",IF(AND(BJ$7&gt;=$J85,BJ$7&lt;=$K85),($D85*(1-$P85)/$N85),0))),IF(AND(BJ$7&gt;=$J85,BJ$7&lt;=$K85),(($D85-$O85)/$N85),0))))),(((IF(Data!$C$2&gt;0,(IF(OR(BJ$5=Data!$F$2,BJ$5=Data!$G$2,(IF(COUNTIF(Data!$A$2:$A$939,BJ$7),BJ$7=(VLOOKUP(BJ$7,Data!$A$2:$A$852,1,FALSE)),0))),"H",IF(AND(BJ$7&gt;=$J85,BJ$7&lt;=$L85),($D85*$P85/$M85),0))),IF(AND(BJ$7&gt;=$J85,BJ$7&lt;=$L85),(($D85*$P85)/$M85),0))))))</f>
        <v>0</v>
      </c>
      <c r="BK86" s="37">
        <f>IF(BK$7&gt;$L85,(((IF(Data!$C$2&gt;0,(IF(OR(BK$5=Data!$F$2,BK$5=Data!$G$2,(IF(COUNTIF(Data!$A$2:$A$939,BK$7),BK$7=(VLOOKUP(BK$7,Data!$A$2:$A$852,1,FALSE)),0))),"H",IF(AND(BK$7&gt;=$J85,BK$7&lt;=$K85),($D85*(1-$P85)/$N85),0))),IF(AND(BK$7&gt;=$J85,BK$7&lt;=$K85),(($D85-$O85)/$N85),0))))),(((IF(Data!$C$2&gt;0,(IF(OR(BK$5=Data!$F$2,BK$5=Data!$G$2,(IF(COUNTIF(Data!$A$2:$A$939,BK$7),BK$7=(VLOOKUP(BK$7,Data!$A$2:$A$852,1,FALSE)),0))),"H",IF(AND(BK$7&gt;=$J85,BK$7&lt;=$L85),($D85*$P85/$M85),0))),IF(AND(BK$7&gt;=$J85,BK$7&lt;=$L85),(($D85*$P85)/$M85),0))))))</f>
        <v>0</v>
      </c>
      <c r="BL86" s="37">
        <f>IF(BL$7&gt;$L85,(((IF(Data!$C$2&gt;0,(IF(OR(BL$5=Data!$F$2,BL$5=Data!$G$2,(IF(COUNTIF(Data!$A$2:$A$939,BL$7),BL$7=(VLOOKUP(BL$7,Data!$A$2:$A$852,1,FALSE)),0))),"H",IF(AND(BL$7&gt;=$J85,BL$7&lt;=$K85),($D85*(1-$P85)/$N85),0))),IF(AND(BL$7&gt;=$J85,BL$7&lt;=$K85),(($D85-$O85)/$N85),0))))),(((IF(Data!$C$2&gt;0,(IF(OR(BL$5=Data!$F$2,BL$5=Data!$G$2,(IF(COUNTIF(Data!$A$2:$A$939,BL$7),BL$7=(VLOOKUP(BL$7,Data!$A$2:$A$852,1,FALSE)),0))),"H",IF(AND(BL$7&gt;=$J85,BL$7&lt;=$L85),($D85*$P85/$M85),0))),IF(AND(BL$7&gt;=$J85,BL$7&lt;=$L85),(($D85*$P85)/$M85),0))))))</f>
        <v>0</v>
      </c>
      <c r="BM86" s="37">
        <f>IF(BM$7&gt;$L85,(((IF(Data!$C$2&gt;0,(IF(OR(BM$5=Data!$F$2,BM$5=Data!$G$2,(IF(COUNTIF(Data!$A$2:$A$939,BM$7),BM$7=(VLOOKUP(BM$7,Data!$A$2:$A$852,1,FALSE)),0))),"H",IF(AND(BM$7&gt;=$J85,BM$7&lt;=$K85),($D85*(1-$P85)/$N85),0))),IF(AND(BM$7&gt;=$J85,BM$7&lt;=$K85),(($D85-$O85)/$N85),0))))),(((IF(Data!$C$2&gt;0,(IF(OR(BM$5=Data!$F$2,BM$5=Data!$G$2,(IF(COUNTIF(Data!$A$2:$A$939,BM$7),BM$7=(VLOOKUP(BM$7,Data!$A$2:$A$852,1,FALSE)),0))),"H",IF(AND(BM$7&gt;=$J85,BM$7&lt;=$L85),($D85*$P85/$M85),0))),IF(AND(BM$7&gt;=$J85,BM$7&lt;=$L85),(($D85*$P85)/$M85),0))))))</f>
        <v>0</v>
      </c>
      <c r="BN86" s="37">
        <f>IF(BN$7&gt;$L85,(((IF(Data!$C$2&gt;0,(IF(OR(BN$5=Data!$F$2,BN$5=Data!$G$2,(IF(COUNTIF(Data!$A$2:$A$939,BN$7),BN$7=(VLOOKUP(BN$7,Data!$A$2:$A$852,1,FALSE)),0))),"H",IF(AND(BN$7&gt;=$J85,BN$7&lt;=$K85),($D85*(1-$P85)/$N85),0))),IF(AND(BN$7&gt;=$J85,BN$7&lt;=$K85),(($D85-$O85)/$N85),0))))),(((IF(Data!$C$2&gt;0,(IF(OR(BN$5=Data!$F$2,BN$5=Data!$G$2,(IF(COUNTIF(Data!$A$2:$A$939,BN$7),BN$7=(VLOOKUP(BN$7,Data!$A$2:$A$852,1,FALSE)),0))),"H",IF(AND(BN$7&gt;=$J85,BN$7&lt;=$L85),($D85*$P85/$M85),0))),IF(AND(BN$7&gt;=$J85,BN$7&lt;=$L85),(($D85*$P85)/$M85),0))))))</f>
        <v>0</v>
      </c>
      <c r="BO86" s="37" t="str">
        <f>IF(BO$7&gt;$L85,(((IF(Data!$C$2&gt;0,(IF(OR(BO$5=Data!$F$2,BO$5=Data!$G$2,(IF(COUNTIF(Data!$A$2:$A$939,BO$7),BO$7=(VLOOKUP(BO$7,Data!$A$2:$A$852,1,FALSE)),0))),"H",IF(AND(BO$7&gt;=$J85,BO$7&lt;=$K85),($D85*(1-$P85)/$N85),0))),IF(AND(BO$7&gt;=$J85,BO$7&lt;=$K85),(($D85-$O85)/$N85),0))))),(((IF(Data!$C$2&gt;0,(IF(OR(BO$5=Data!$F$2,BO$5=Data!$G$2,(IF(COUNTIF(Data!$A$2:$A$939,BO$7),BO$7=(VLOOKUP(BO$7,Data!$A$2:$A$852,1,FALSE)),0))),"H",IF(AND(BO$7&gt;=$J85,BO$7&lt;=$L85),($D85*$P85/$M85),0))),IF(AND(BO$7&gt;=$J85,BO$7&lt;=$L85),(($D85*$P85)/$M85),0))))))</f>
        <v>H</v>
      </c>
      <c r="BP86" s="37" t="str">
        <f>IF(BP$7&gt;$L85,(((IF(Data!$C$2&gt;0,(IF(OR(BP$5=Data!$F$2,BP$5=Data!$G$2,(IF(COUNTIF(Data!$A$2:$A$939,BP$7),BP$7=(VLOOKUP(BP$7,Data!$A$2:$A$852,1,FALSE)),0))),"H",IF(AND(BP$7&gt;=$J85,BP$7&lt;=$K85),($D85*(1-$P85)/$N85),0))),IF(AND(BP$7&gt;=$J85,BP$7&lt;=$K85),(($D85-$O85)/$N85),0))))),(((IF(Data!$C$2&gt;0,(IF(OR(BP$5=Data!$F$2,BP$5=Data!$G$2,(IF(COUNTIF(Data!$A$2:$A$939,BP$7),BP$7=(VLOOKUP(BP$7,Data!$A$2:$A$852,1,FALSE)),0))),"H",IF(AND(BP$7&gt;=$J85,BP$7&lt;=$L85),($D85*$P85/$M85),0))),IF(AND(BP$7&gt;=$J85,BP$7&lt;=$L85),(($D85*$P85)/$M85),0))))))</f>
        <v>H</v>
      </c>
      <c r="BQ86" s="37">
        <f>IF(BQ$7&gt;$L85,(((IF(Data!$C$2&gt;0,(IF(OR(BQ$5=Data!$F$2,BQ$5=Data!$G$2,(IF(COUNTIF(Data!$A$2:$A$939,BQ$7),BQ$7=(VLOOKUP(BQ$7,Data!$A$2:$A$852,1,FALSE)),0))),"H",IF(AND(BQ$7&gt;=$J85,BQ$7&lt;=$K85),($D85*(1-$P85)/$N85),0))),IF(AND(BQ$7&gt;=$J85,BQ$7&lt;=$K85),(($D85-$O85)/$N85),0))))),(((IF(Data!$C$2&gt;0,(IF(OR(BQ$5=Data!$F$2,BQ$5=Data!$G$2,(IF(COUNTIF(Data!$A$2:$A$939,BQ$7),BQ$7=(VLOOKUP(BQ$7,Data!$A$2:$A$852,1,FALSE)),0))),"H",IF(AND(BQ$7&gt;=$J85,BQ$7&lt;=$L85),($D85*$P85/$M85),0))),IF(AND(BQ$7&gt;=$J85,BQ$7&lt;=$L85),(($D85*$P85)/$M85),0))))))</f>
        <v>0</v>
      </c>
      <c r="BR86" s="37">
        <f>IF(BR$7&gt;$L85,(((IF(Data!$C$2&gt;0,(IF(OR(BR$5=Data!$F$2,BR$5=Data!$G$2,(IF(COUNTIF(Data!$A$2:$A$939,BR$7),BR$7=(VLOOKUP(BR$7,Data!$A$2:$A$852,1,FALSE)),0))),"H",IF(AND(BR$7&gt;=$J85,BR$7&lt;=$K85),($D85*(1-$P85)/$N85),0))),IF(AND(BR$7&gt;=$J85,BR$7&lt;=$K85),(($D85-$O85)/$N85),0))))),(((IF(Data!$C$2&gt;0,(IF(OR(BR$5=Data!$F$2,BR$5=Data!$G$2,(IF(COUNTIF(Data!$A$2:$A$939,BR$7),BR$7=(VLOOKUP(BR$7,Data!$A$2:$A$852,1,FALSE)),0))),"H",IF(AND(BR$7&gt;=$J85,BR$7&lt;=$L85),($D85*$P85/$M85),0))),IF(AND(BR$7&gt;=$J85,BR$7&lt;=$L85),(($D85*$P85)/$M85),0))))))</f>
        <v>0</v>
      </c>
      <c r="BS86" s="37">
        <f>IF(BS$7&gt;$L85,(((IF(Data!$C$2&gt;0,(IF(OR(BS$5=Data!$F$2,BS$5=Data!$G$2,(IF(COUNTIF(Data!$A$2:$A$939,BS$7),BS$7=(VLOOKUP(BS$7,Data!$A$2:$A$852,1,FALSE)),0))),"H",IF(AND(BS$7&gt;=$J85,BS$7&lt;=$K85),($D85*(1-$P85)/$N85),0))),IF(AND(BS$7&gt;=$J85,BS$7&lt;=$K85),(($D85-$O85)/$N85),0))))),(((IF(Data!$C$2&gt;0,(IF(OR(BS$5=Data!$F$2,BS$5=Data!$G$2,(IF(COUNTIF(Data!$A$2:$A$939,BS$7),BS$7=(VLOOKUP(BS$7,Data!$A$2:$A$852,1,FALSE)),0))),"H",IF(AND(BS$7&gt;=$J85,BS$7&lt;=$L85),($D85*$P85/$M85),0))),IF(AND(BS$7&gt;=$J85,BS$7&lt;=$L85),(($D85*$P85)/$M85),0))))))</f>
        <v>0</v>
      </c>
      <c r="BT86" s="37">
        <f>IF(BT$7&gt;$L85,(((IF(Data!$C$2&gt;0,(IF(OR(BT$5=Data!$F$2,BT$5=Data!$G$2,(IF(COUNTIF(Data!$A$2:$A$939,BT$7),BT$7=(VLOOKUP(BT$7,Data!$A$2:$A$852,1,FALSE)),0))),"H",IF(AND(BT$7&gt;=$J85,BT$7&lt;=$K85),($D85*(1-$P85)/$N85),0))),IF(AND(BT$7&gt;=$J85,BT$7&lt;=$K85),(($D85-$O85)/$N85),0))))),(((IF(Data!$C$2&gt;0,(IF(OR(BT$5=Data!$F$2,BT$5=Data!$G$2,(IF(COUNTIF(Data!$A$2:$A$939,BT$7),BT$7=(VLOOKUP(BT$7,Data!$A$2:$A$852,1,FALSE)),0))),"H",IF(AND(BT$7&gt;=$J85,BT$7&lt;=$L85),($D85*$P85/$M85),0))),IF(AND(BT$7&gt;=$J85,BT$7&lt;=$L85),(($D85*$P85)/$M85),0))))))</f>
        <v>0</v>
      </c>
      <c r="BU86" s="37">
        <f>IF(BU$7&gt;$L85,(((IF(Data!$C$2&gt;0,(IF(OR(BU$5=Data!$F$2,BU$5=Data!$G$2,(IF(COUNTIF(Data!$A$2:$A$939,BU$7),BU$7=(VLOOKUP(BU$7,Data!$A$2:$A$852,1,FALSE)),0))),"H",IF(AND(BU$7&gt;=$J85,BU$7&lt;=$K85),($D85*(1-$P85)/$N85),0))),IF(AND(BU$7&gt;=$J85,BU$7&lt;=$K85),(($D85-$O85)/$N85),0))))),(((IF(Data!$C$2&gt;0,(IF(OR(BU$5=Data!$F$2,BU$5=Data!$G$2,(IF(COUNTIF(Data!$A$2:$A$939,BU$7),BU$7=(VLOOKUP(BU$7,Data!$A$2:$A$852,1,FALSE)),0))),"H",IF(AND(BU$7&gt;=$J85,BU$7&lt;=$L85),($D85*$P85/$M85),0))),IF(AND(BU$7&gt;=$J85,BU$7&lt;=$L85),(($D85*$P85)/$M85),0))))))</f>
        <v>0</v>
      </c>
      <c r="BV86" s="37" t="str">
        <f>IF(BV$7&gt;$L85,(((IF(Data!$C$2&gt;0,(IF(OR(BV$5=Data!$F$2,BV$5=Data!$G$2,(IF(COUNTIF(Data!$A$2:$A$939,BV$7),BV$7=(VLOOKUP(BV$7,Data!$A$2:$A$852,1,FALSE)),0))),"H",IF(AND(BV$7&gt;=$J85,BV$7&lt;=$K85),($D85*(1-$P85)/$N85),0))),IF(AND(BV$7&gt;=$J85,BV$7&lt;=$K85),(($D85-$O85)/$N85),0))))),(((IF(Data!$C$2&gt;0,(IF(OR(BV$5=Data!$F$2,BV$5=Data!$G$2,(IF(COUNTIF(Data!$A$2:$A$939,BV$7),BV$7=(VLOOKUP(BV$7,Data!$A$2:$A$852,1,FALSE)),0))),"H",IF(AND(BV$7&gt;=$J85,BV$7&lt;=$L85),($D85*$P85/$M85),0))),IF(AND(BV$7&gt;=$J85,BV$7&lt;=$L85),(($D85*$P85)/$M85),0))))))</f>
        <v>H</v>
      </c>
      <c r="BW86" s="37" t="str">
        <f>IF(BW$7&gt;$L85,(((IF(Data!$C$2&gt;0,(IF(OR(BW$5=Data!$F$2,BW$5=Data!$G$2,(IF(COUNTIF(Data!$A$2:$A$939,BW$7),BW$7=(VLOOKUP(BW$7,Data!$A$2:$A$852,1,FALSE)),0))),"H",IF(AND(BW$7&gt;=$J85,BW$7&lt;=$K85),($D85*(1-$P85)/$N85),0))),IF(AND(BW$7&gt;=$J85,BW$7&lt;=$K85),(($D85-$O85)/$N85),0))))),(((IF(Data!$C$2&gt;0,(IF(OR(BW$5=Data!$F$2,BW$5=Data!$G$2,(IF(COUNTIF(Data!$A$2:$A$939,BW$7),BW$7=(VLOOKUP(BW$7,Data!$A$2:$A$852,1,FALSE)),0))),"H",IF(AND(BW$7&gt;=$J85,BW$7&lt;=$L85),($D85*$P85/$M85),0))),IF(AND(BW$7&gt;=$J85,BW$7&lt;=$L85),(($D85*$P85)/$M85),0))))))</f>
        <v>H</v>
      </c>
      <c r="BX86" s="37">
        <f>IF(BX$7&gt;$L85,(((IF(Data!$C$2&gt;0,(IF(OR(BX$5=Data!$F$2,BX$5=Data!$G$2,(IF(COUNTIF(Data!$A$2:$A$939,BX$7),BX$7=(VLOOKUP(BX$7,Data!$A$2:$A$852,1,FALSE)),0))),"H",IF(AND(BX$7&gt;=$J85,BX$7&lt;=$K85),($D85*(1-$P85)/$N85),0))),IF(AND(BX$7&gt;=$J85,BX$7&lt;=$K85),(($D85-$O85)/$N85),0))))),(((IF(Data!$C$2&gt;0,(IF(OR(BX$5=Data!$F$2,BX$5=Data!$G$2,(IF(COUNTIF(Data!$A$2:$A$939,BX$7),BX$7=(VLOOKUP(BX$7,Data!$A$2:$A$852,1,FALSE)),0))),"H",IF(AND(BX$7&gt;=$J85,BX$7&lt;=$L85),($D85*$P85/$M85),0))),IF(AND(BX$7&gt;=$J85,BX$7&lt;=$L85),(($D85*$P85)/$M85),0))))))</f>
        <v>0</v>
      </c>
      <c r="BY86" s="37">
        <f>IF(BY$7&gt;$L85,(((IF(Data!$C$2&gt;0,(IF(OR(BY$5=Data!$F$2,BY$5=Data!$G$2,(IF(COUNTIF(Data!$A$2:$A$939,BY$7),BY$7=(VLOOKUP(BY$7,Data!$A$2:$A$852,1,FALSE)),0))),"H",IF(AND(BY$7&gt;=$J85,BY$7&lt;=$K85),($D85*(1-$P85)/$N85),0))),IF(AND(BY$7&gt;=$J85,BY$7&lt;=$K85),(($D85-$O85)/$N85),0))))),(((IF(Data!$C$2&gt;0,(IF(OR(BY$5=Data!$F$2,BY$5=Data!$G$2,(IF(COUNTIF(Data!$A$2:$A$939,BY$7),BY$7=(VLOOKUP(BY$7,Data!$A$2:$A$852,1,FALSE)),0))),"H",IF(AND(BY$7&gt;=$J85,BY$7&lt;=$L85),($D85*$P85/$M85),0))),IF(AND(BY$7&gt;=$J85,BY$7&lt;=$L85),(($D85*$P85)/$M85),0))))))</f>
        <v>0</v>
      </c>
      <c r="BZ86" s="37">
        <f>IF(BZ$7&gt;$L85,(((IF(Data!$C$2&gt;0,(IF(OR(BZ$5=Data!$F$2,BZ$5=Data!$G$2,(IF(COUNTIF(Data!$A$2:$A$939,BZ$7),BZ$7=(VLOOKUP(BZ$7,Data!$A$2:$A$852,1,FALSE)),0))),"H",IF(AND(BZ$7&gt;=$J85,BZ$7&lt;=$K85),($D85*(1-$P85)/$N85),0))),IF(AND(BZ$7&gt;=$J85,BZ$7&lt;=$K85),(($D85-$O85)/$N85),0))))),(((IF(Data!$C$2&gt;0,(IF(OR(BZ$5=Data!$F$2,BZ$5=Data!$G$2,(IF(COUNTIF(Data!$A$2:$A$939,BZ$7),BZ$7=(VLOOKUP(BZ$7,Data!$A$2:$A$852,1,FALSE)),0))),"H",IF(AND(BZ$7&gt;=$J85,BZ$7&lt;=$L85),($D85*$P85/$M85),0))),IF(AND(BZ$7&gt;=$J85,BZ$7&lt;=$L85),(($D85*$P85)/$M85),0))))))</f>
        <v>0</v>
      </c>
      <c r="CA86" s="37">
        <f>IF(CA$7&gt;$L85,(((IF(Data!$C$2&gt;0,(IF(OR(CA$5=Data!$F$2,CA$5=Data!$G$2,(IF(COUNTIF(Data!$A$2:$A$939,CA$7),CA$7=(VLOOKUP(CA$7,Data!$A$2:$A$852,1,FALSE)),0))),"H",IF(AND(CA$7&gt;=$J85,CA$7&lt;=$K85),($D85*(1-$P85)/$N85),0))),IF(AND(CA$7&gt;=$J85,CA$7&lt;=$K85),(($D85-$O85)/$N85),0))))),(((IF(Data!$C$2&gt;0,(IF(OR(CA$5=Data!$F$2,CA$5=Data!$G$2,(IF(COUNTIF(Data!$A$2:$A$939,CA$7),CA$7=(VLOOKUP(CA$7,Data!$A$2:$A$852,1,FALSE)),0))),"H",IF(AND(CA$7&gt;=$J85,CA$7&lt;=$L85),($D85*$P85/$M85),0))),IF(AND(CA$7&gt;=$J85,CA$7&lt;=$L85),(($D85*$P85)/$M85),0))))))</f>
        <v>0</v>
      </c>
      <c r="CB86" s="37">
        <f>IF(CB$7&gt;$L85,(((IF(Data!$C$2&gt;0,(IF(OR(CB$5=Data!$F$2,CB$5=Data!$G$2,(IF(COUNTIF(Data!$A$2:$A$939,CB$7),CB$7=(VLOOKUP(CB$7,Data!$A$2:$A$852,1,FALSE)),0))),"H",IF(AND(CB$7&gt;=$J85,CB$7&lt;=$K85),($D85*(1-$P85)/$N85),0))),IF(AND(CB$7&gt;=$J85,CB$7&lt;=$K85),(($D85-$O85)/$N85),0))))),(((IF(Data!$C$2&gt;0,(IF(OR(CB$5=Data!$F$2,CB$5=Data!$G$2,(IF(COUNTIF(Data!$A$2:$A$939,CB$7),CB$7=(VLOOKUP(CB$7,Data!$A$2:$A$852,1,FALSE)),0))),"H",IF(AND(CB$7&gt;=$J85,CB$7&lt;=$L85),($D85*$P85/$M85),0))),IF(AND(CB$7&gt;=$J85,CB$7&lt;=$L85),(($D85*$P85)/$M85),0))))))</f>
        <v>0</v>
      </c>
      <c r="CC86" s="37" t="str">
        <f>IF(CC$7&gt;$L85,(((IF(Data!$C$2&gt;0,(IF(OR(CC$5=Data!$F$2,CC$5=Data!$G$2,(IF(COUNTIF(Data!$A$2:$A$939,CC$7),CC$7=(VLOOKUP(CC$7,Data!$A$2:$A$852,1,FALSE)),0))),"H",IF(AND(CC$7&gt;=$J85,CC$7&lt;=$K85),($D85*(1-$P85)/$N85),0))),IF(AND(CC$7&gt;=$J85,CC$7&lt;=$K85),(($D85-$O85)/$N85),0))))),(((IF(Data!$C$2&gt;0,(IF(OR(CC$5=Data!$F$2,CC$5=Data!$G$2,(IF(COUNTIF(Data!$A$2:$A$939,CC$7),CC$7=(VLOOKUP(CC$7,Data!$A$2:$A$852,1,FALSE)),0))),"H",IF(AND(CC$7&gt;=$J85,CC$7&lt;=$L85),($D85*$P85/$M85),0))),IF(AND(CC$7&gt;=$J85,CC$7&lt;=$L85),(($D85*$P85)/$M85),0))))))</f>
        <v>H</v>
      </c>
      <c r="CD86" s="37" t="str">
        <f>IF(CD$7&gt;$L85,(((IF(Data!$C$2&gt;0,(IF(OR(CD$5=Data!$F$2,CD$5=Data!$G$2,(IF(COUNTIF(Data!$A$2:$A$939,CD$7),CD$7=(VLOOKUP(CD$7,Data!$A$2:$A$852,1,FALSE)),0))),"H",IF(AND(CD$7&gt;=$J85,CD$7&lt;=$K85),($D85*(1-$P85)/$N85),0))),IF(AND(CD$7&gt;=$J85,CD$7&lt;=$K85),(($D85-$O85)/$N85),0))))),(((IF(Data!$C$2&gt;0,(IF(OR(CD$5=Data!$F$2,CD$5=Data!$G$2,(IF(COUNTIF(Data!$A$2:$A$939,CD$7),CD$7=(VLOOKUP(CD$7,Data!$A$2:$A$852,1,FALSE)),0))),"H",IF(AND(CD$7&gt;=$J85,CD$7&lt;=$L85),($D85*$P85/$M85),0))),IF(AND(CD$7&gt;=$J85,CD$7&lt;=$L85),(($D85*$P85)/$M85),0))))))</f>
        <v>H</v>
      </c>
      <c r="CE86" s="37">
        <f>IF(CE$7&gt;$L85,(((IF(Data!$C$2&gt;0,(IF(OR(CE$5=Data!$F$2,CE$5=Data!$G$2,(IF(COUNTIF(Data!$A$2:$A$939,CE$7),CE$7=(VLOOKUP(CE$7,Data!$A$2:$A$852,1,FALSE)),0))),"H",IF(AND(CE$7&gt;=$J85,CE$7&lt;=$K85),($D85*(1-$P85)/$N85),0))),IF(AND(CE$7&gt;=$J85,CE$7&lt;=$K85),(($D85-$O85)/$N85),0))))),(((IF(Data!$C$2&gt;0,(IF(OR(CE$5=Data!$F$2,CE$5=Data!$G$2,(IF(COUNTIF(Data!$A$2:$A$939,CE$7),CE$7=(VLOOKUP(CE$7,Data!$A$2:$A$852,1,FALSE)),0))),"H",IF(AND(CE$7&gt;=$J85,CE$7&lt;=$L85),($D85*$P85/$M85),0))),IF(AND(CE$7&gt;=$J85,CE$7&lt;=$L85),(($D85*$P85)/$M85),0))))))</f>
        <v>0</v>
      </c>
      <c r="CF86" s="37">
        <f>IF(CF$7&gt;$L85,(((IF(Data!$C$2&gt;0,(IF(OR(CF$5=Data!$F$2,CF$5=Data!$G$2,(IF(COUNTIF(Data!$A$2:$A$939,CF$7),CF$7=(VLOOKUP(CF$7,Data!$A$2:$A$852,1,FALSE)),0))),"H",IF(AND(CF$7&gt;=$J85,CF$7&lt;=$K85),($D85*(1-$P85)/$N85),0))),IF(AND(CF$7&gt;=$J85,CF$7&lt;=$K85),(($D85-$O85)/$N85),0))))),(((IF(Data!$C$2&gt;0,(IF(OR(CF$5=Data!$F$2,CF$5=Data!$G$2,(IF(COUNTIF(Data!$A$2:$A$939,CF$7),CF$7=(VLOOKUP(CF$7,Data!$A$2:$A$852,1,FALSE)),0))),"H",IF(AND(CF$7&gt;=$J85,CF$7&lt;=$L85),($D85*$P85/$M85),0))),IF(AND(CF$7&gt;=$J85,CF$7&lt;=$L85),(($D85*$P85)/$M85),0))))))</f>
        <v>0</v>
      </c>
      <c r="CG86" s="37">
        <f>IF(CG$7&gt;$L85,(((IF(Data!$C$2&gt;0,(IF(OR(CG$5=Data!$F$2,CG$5=Data!$G$2,(IF(COUNTIF(Data!$A$2:$A$939,CG$7),CG$7=(VLOOKUP(CG$7,Data!$A$2:$A$852,1,FALSE)),0))),"H",IF(AND(CG$7&gt;=$J85,CG$7&lt;=$K85),($D85*(1-$P85)/$N85),0))),IF(AND(CG$7&gt;=$J85,CG$7&lt;=$K85),(($D85-$O85)/$N85),0))))),(((IF(Data!$C$2&gt;0,(IF(OR(CG$5=Data!$F$2,CG$5=Data!$G$2,(IF(COUNTIF(Data!$A$2:$A$939,CG$7),CG$7=(VLOOKUP(CG$7,Data!$A$2:$A$852,1,FALSE)),0))),"H",IF(AND(CG$7&gt;=$J85,CG$7&lt;=$L85),($D85*$P85/$M85),0))),IF(AND(CG$7&gt;=$J85,CG$7&lt;=$L85),(($D85*$P85)/$M85),0))))))</f>
        <v>0</v>
      </c>
      <c r="CH86" s="37">
        <f>IF(CH$7&gt;$L85,(((IF(Data!$C$2&gt;0,(IF(OR(CH$5=Data!$F$2,CH$5=Data!$G$2,(IF(COUNTIF(Data!$A$2:$A$939,CH$7),CH$7=(VLOOKUP(CH$7,Data!$A$2:$A$852,1,FALSE)),0))),"H",IF(AND(CH$7&gt;=$J85,CH$7&lt;=$K85),($D85*(1-$P85)/$N85),0))),IF(AND(CH$7&gt;=$J85,CH$7&lt;=$K85),(($D85-$O85)/$N85),0))))),(((IF(Data!$C$2&gt;0,(IF(OR(CH$5=Data!$F$2,CH$5=Data!$G$2,(IF(COUNTIF(Data!$A$2:$A$939,CH$7),CH$7=(VLOOKUP(CH$7,Data!$A$2:$A$852,1,FALSE)),0))),"H",IF(AND(CH$7&gt;=$J85,CH$7&lt;=$L85),($D85*$P85/$M85),0))),IF(AND(CH$7&gt;=$J85,CH$7&lt;=$L85),(($D85*$P85)/$M85),0))))))</f>
        <v>0</v>
      </c>
      <c r="CI86" s="37">
        <f>IF(CI$7&gt;$L85,(((IF(Data!$C$2&gt;0,(IF(OR(CI$5=Data!$F$2,CI$5=Data!$G$2,(IF(COUNTIF(Data!$A$2:$A$939,CI$7),CI$7=(VLOOKUP(CI$7,Data!$A$2:$A$852,1,FALSE)),0))),"H",IF(AND(CI$7&gt;=$J85,CI$7&lt;=$K85),($D85*(1-$P85)/$N85),0))),IF(AND(CI$7&gt;=$J85,CI$7&lt;=$K85),(($D85-$O85)/$N85),0))))),(((IF(Data!$C$2&gt;0,(IF(OR(CI$5=Data!$F$2,CI$5=Data!$G$2,(IF(COUNTIF(Data!$A$2:$A$939,CI$7),CI$7=(VLOOKUP(CI$7,Data!$A$2:$A$852,1,FALSE)),0))),"H",IF(AND(CI$7&gt;=$J85,CI$7&lt;=$L85),($D85*$P85/$M85),0))),IF(AND(CI$7&gt;=$J85,CI$7&lt;=$L85),(($D85*$P85)/$M85),0))))))</f>
        <v>0</v>
      </c>
      <c r="CJ86" s="37" t="str">
        <f>IF(CJ$7&gt;$L85,(((IF(Data!$C$2&gt;0,(IF(OR(CJ$5=Data!$F$2,CJ$5=Data!$G$2,(IF(COUNTIF(Data!$A$2:$A$939,CJ$7),CJ$7=(VLOOKUP(CJ$7,Data!$A$2:$A$852,1,FALSE)),0))),"H",IF(AND(CJ$7&gt;=$J85,CJ$7&lt;=$K85),($D85*(1-$P85)/$N85),0))),IF(AND(CJ$7&gt;=$J85,CJ$7&lt;=$K85),(($D85-$O85)/$N85),0))))),(((IF(Data!$C$2&gt;0,(IF(OR(CJ$5=Data!$F$2,CJ$5=Data!$G$2,(IF(COUNTIF(Data!$A$2:$A$939,CJ$7),CJ$7=(VLOOKUP(CJ$7,Data!$A$2:$A$852,1,FALSE)),0))),"H",IF(AND(CJ$7&gt;=$J85,CJ$7&lt;=$L85),($D85*$P85/$M85),0))),IF(AND(CJ$7&gt;=$J85,CJ$7&lt;=$L85),(($D85*$P85)/$M85),0))))))</f>
        <v>H</v>
      </c>
      <c r="CK86" s="37" t="str">
        <f>IF(CK$7&gt;$L85,(((IF(Data!$C$2&gt;0,(IF(OR(CK$5=Data!$F$2,CK$5=Data!$G$2,(IF(COUNTIF(Data!$A$2:$A$939,CK$7),CK$7=(VLOOKUP(CK$7,Data!$A$2:$A$852,1,FALSE)),0))),"H",IF(AND(CK$7&gt;=$J85,CK$7&lt;=$K85),($D85*(1-$P85)/$N85),0))),IF(AND(CK$7&gt;=$J85,CK$7&lt;=$K85),(($D85-$O85)/$N85),0))))),(((IF(Data!$C$2&gt;0,(IF(OR(CK$5=Data!$F$2,CK$5=Data!$G$2,(IF(COUNTIF(Data!$A$2:$A$939,CK$7),CK$7=(VLOOKUP(CK$7,Data!$A$2:$A$852,1,FALSE)),0))),"H",IF(AND(CK$7&gt;=$J85,CK$7&lt;=$L85),($D85*$P85/$M85),0))),IF(AND(CK$7&gt;=$J85,CK$7&lt;=$L85),(($D85*$P85)/$M85),0))))))</f>
        <v>H</v>
      </c>
      <c r="CL86" s="37">
        <f>IF(CL$7&gt;$L85,(((IF(Data!$C$2&gt;0,(IF(OR(CL$5=Data!$F$2,CL$5=Data!$G$2,(IF(COUNTIF(Data!$A$2:$A$939,CL$7),CL$7=(VLOOKUP(CL$7,Data!$A$2:$A$852,1,FALSE)),0))),"H",IF(AND(CL$7&gt;=$J85,CL$7&lt;=$K85),($D85*(1-$P85)/$N85),0))),IF(AND(CL$7&gt;=$J85,CL$7&lt;=$K85),(($D85-$O85)/$N85),0))))),(((IF(Data!$C$2&gt;0,(IF(OR(CL$5=Data!$F$2,CL$5=Data!$G$2,(IF(COUNTIF(Data!$A$2:$A$939,CL$7),CL$7=(VLOOKUP(CL$7,Data!$A$2:$A$852,1,FALSE)),0))),"H",IF(AND(CL$7&gt;=$J85,CL$7&lt;=$L85),($D85*$P85/$M85),0))),IF(AND(CL$7&gt;=$J85,CL$7&lt;=$L85),(($D85*$P85)/$M85),0))))))</f>
        <v>0</v>
      </c>
      <c r="CM86" s="37">
        <f>IF(CM$7&gt;$L85,(((IF(Data!$C$2&gt;0,(IF(OR(CM$5=Data!$F$2,CM$5=Data!$G$2,(IF(COUNTIF(Data!$A$2:$A$939,CM$7),CM$7=(VLOOKUP(CM$7,Data!$A$2:$A$852,1,FALSE)),0))),"H",IF(AND(CM$7&gt;=$J85,CM$7&lt;=$K85),($D85*(1-$P85)/$N85),0))),IF(AND(CM$7&gt;=$J85,CM$7&lt;=$K85),(($D85-$O85)/$N85),0))))),(((IF(Data!$C$2&gt;0,(IF(OR(CM$5=Data!$F$2,CM$5=Data!$G$2,(IF(COUNTIF(Data!$A$2:$A$939,CM$7),CM$7=(VLOOKUP(CM$7,Data!$A$2:$A$852,1,FALSE)),0))),"H",IF(AND(CM$7&gt;=$J85,CM$7&lt;=$L85),($D85*$P85/$M85),0))),IF(AND(CM$7&gt;=$J85,CM$7&lt;=$L85),(($D85*$P85)/$M85),0))))))</f>
        <v>0</v>
      </c>
      <c r="CN86" s="37">
        <f>IF(CN$7&gt;$L85,(((IF(Data!$C$2&gt;0,(IF(OR(CN$5=Data!$F$2,CN$5=Data!$G$2,(IF(COUNTIF(Data!$A$2:$A$939,CN$7),CN$7=(VLOOKUP(CN$7,Data!$A$2:$A$852,1,FALSE)),0))),"H",IF(AND(CN$7&gt;=$J85,CN$7&lt;=$K85),($D85*(1-$P85)/$N85),0))),IF(AND(CN$7&gt;=$J85,CN$7&lt;=$K85),(($D85-$O85)/$N85),0))))),(((IF(Data!$C$2&gt;0,(IF(OR(CN$5=Data!$F$2,CN$5=Data!$G$2,(IF(COUNTIF(Data!$A$2:$A$939,CN$7),CN$7=(VLOOKUP(CN$7,Data!$A$2:$A$852,1,FALSE)),0))),"H",IF(AND(CN$7&gt;=$J85,CN$7&lt;=$L85),($D85*$P85/$M85),0))),IF(AND(CN$7&gt;=$J85,CN$7&lt;=$L85),(($D85*$P85)/$M85),0))))))</f>
        <v>0</v>
      </c>
      <c r="CO86" s="37">
        <f>IF(CO$7&gt;$L85,(((IF(Data!$C$2&gt;0,(IF(OR(CO$5=Data!$F$2,CO$5=Data!$G$2,(IF(COUNTIF(Data!$A$2:$A$939,CO$7),CO$7=(VLOOKUP(CO$7,Data!$A$2:$A$852,1,FALSE)),0))),"H",IF(AND(CO$7&gt;=$J85,CO$7&lt;=$K85),($D85*(1-$P85)/$N85),0))),IF(AND(CO$7&gt;=$J85,CO$7&lt;=$K85),(($D85-$O85)/$N85),0))))),(((IF(Data!$C$2&gt;0,(IF(OR(CO$5=Data!$F$2,CO$5=Data!$G$2,(IF(COUNTIF(Data!$A$2:$A$939,CO$7),CO$7=(VLOOKUP(CO$7,Data!$A$2:$A$852,1,FALSE)),0))),"H",IF(AND(CO$7&gt;=$J85,CO$7&lt;=$L85),($D85*$P85/$M85),0))),IF(AND(CO$7&gt;=$J85,CO$7&lt;=$L85),(($D85*$P85)/$M85),0))))))</f>
        <v>0</v>
      </c>
      <c r="CP86" s="37">
        <f>IF(CP$7&gt;$L85,(((IF(Data!$C$2&gt;0,(IF(OR(CP$5=Data!$F$2,CP$5=Data!$G$2,(IF(COUNTIF(Data!$A$2:$A$939,CP$7),CP$7=(VLOOKUP(CP$7,Data!$A$2:$A$852,1,FALSE)),0))),"H",IF(AND(CP$7&gt;=$J85,CP$7&lt;=$K85),($D85*(1-$P85)/$N85),0))),IF(AND(CP$7&gt;=$J85,CP$7&lt;=$K85),(($D85-$O85)/$N85),0))))),(((IF(Data!$C$2&gt;0,(IF(OR(CP$5=Data!$F$2,CP$5=Data!$G$2,(IF(COUNTIF(Data!$A$2:$A$939,CP$7),CP$7=(VLOOKUP(CP$7,Data!$A$2:$A$852,1,FALSE)),0))),"H",IF(AND(CP$7&gt;=$J85,CP$7&lt;=$L85),($D85*$P85/$M85),0))),IF(AND(CP$7&gt;=$J85,CP$7&lt;=$L85),(($D85*$P85)/$M85),0))))))</f>
        <v>0</v>
      </c>
      <c r="CQ86" s="37" t="str">
        <f>IF(CQ$7&gt;$L85,(((IF(Data!$C$2&gt;0,(IF(OR(CQ$5=Data!$F$2,CQ$5=Data!$G$2,(IF(COUNTIF(Data!$A$2:$A$939,CQ$7),CQ$7=(VLOOKUP(CQ$7,Data!$A$2:$A$852,1,FALSE)),0))),"H",IF(AND(CQ$7&gt;=$J85,CQ$7&lt;=$K85),($D85*(1-$P85)/$N85),0))),IF(AND(CQ$7&gt;=$J85,CQ$7&lt;=$K85),(($D85-$O85)/$N85),0))))),(((IF(Data!$C$2&gt;0,(IF(OR(CQ$5=Data!$F$2,CQ$5=Data!$G$2,(IF(COUNTIF(Data!$A$2:$A$939,CQ$7),CQ$7=(VLOOKUP(CQ$7,Data!$A$2:$A$852,1,FALSE)),0))),"H",IF(AND(CQ$7&gt;=$J85,CQ$7&lt;=$L85),($D85*$P85/$M85),0))),IF(AND(CQ$7&gt;=$J85,CQ$7&lt;=$L85),(($D85*$P85)/$M85),0))))))</f>
        <v>H</v>
      </c>
      <c r="CR86" s="37" t="str">
        <f>IF(CR$7&gt;$L85,(((IF(Data!$C$2&gt;0,(IF(OR(CR$5=Data!$F$2,CR$5=Data!$G$2,(IF(COUNTIF(Data!$A$2:$A$939,CR$7),CR$7=(VLOOKUP(CR$7,Data!$A$2:$A$852,1,FALSE)),0))),"H",IF(AND(CR$7&gt;=$J85,CR$7&lt;=$K85),($D85*(1-$P85)/$N85),0))),IF(AND(CR$7&gt;=$J85,CR$7&lt;=$K85),(($D85-$O85)/$N85),0))))),(((IF(Data!$C$2&gt;0,(IF(OR(CR$5=Data!$F$2,CR$5=Data!$G$2,(IF(COUNTIF(Data!$A$2:$A$939,CR$7),CR$7=(VLOOKUP(CR$7,Data!$A$2:$A$852,1,FALSE)),0))),"H",IF(AND(CR$7&gt;=$J85,CR$7&lt;=$L85),($D85*$P85/$M85),0))),IF(AND(CR$7&gt;=$J85,CR$7&lt;=$L85),(($D85*$P85)/$M85),0))))))</f>
        <v>H</v>
      </c>
      <c r="CS86" s="37">
        <f>IF(CS$7&gt;$L85,(((IF(Data!$C$2&gt;0,(IF(OR(CS$5=Data!$F$2,CS$5=Data!$G$2,(IF(COUNTIF(Data!$A$2:$A$939,CS$7),CS$7=(VLOOKUP(CS$7,Data!$A$2:$A$852,1,FALSE)),0))),"H",IF(AND(CS$7&gt;=$J85,CS$7&lt;=$K85),($D85*(1-$P85)/$N85),0))),IF(AND(CS$7&gt;=$J85,CS$7&lt;=$K85),(($D85-$O85)/$N85),0))))),(((IF(Data!$C$2&gt;0,(IF(OR(CS$5=Data!$F$2,CS$5=Data!$G$2,(IF(COUNTIF(Data!$A$2:$A$939,CS$7),CS$7=(VLOOKUP(CS$7,Data!$A$2:$A$852,1,FALSE)),0))),"H",IF(AND(CS$7&gt;=$J85,CS$7&lt;=$L85),($D85*$P85/$M85),0))),IF(AND(CS$7&gt;=$J85,CS$7&lt;=$L85),(($D85*$P85)/$M85),0))))))</f>
        <v>0</v>
      </c>
      <c r="CT86" s="37">
        <f>IF(CT$7&gt;$L85,(((IF(Data!$C$2&gt;0,(IF(OR(CT$5=Data!$F$2,CT$5=Data!$G$2,(IF(COUNTIF(Data!$A$2:$A$939,CT$7),CT$7=(VLOOKUP(CT$7,Data!$A$2:$A$852,1,FALSE)),0))),"H",IF(AND(CT$7&gt;=$J85,CT$7&lt;=$K85),($D85*(1-$P85)/$N85),0))),IF(AND(CT$7&gt;=$J85,CT$7&lt;=$K85),(($D85-$O85)/$N85),0))))),(((IF(Data!$C$2&gt;0,(IF(OR(CT$5=Data!$F$2,CT$5=Data!$G$2,(IF(COUNTIF(Data!$A$2:$A$939,CT$7),CT$7=(VLOOKUP(CT$7,Data!$A$2:$A$852,1,FALSE)),0))),"H",IF(AND(CT$7&gt;=$J85,CT$7&lt;=$L85),($D85*$P85/$M85),0))),IF(AND(CT$7&gt;=$J85,CT$7&lt;=$L85),(($D85*$P85)/$M85),0))))))</f>
        <v>0</v>
      </c>
      <c r="CU86" s="37">
        <f>IF(CU$7&gt;$L85,(((IF(Data!$C$2&gt;0,(IF(OR(CU$5=Data!$F$2,CU$5=Data!$G$2,(IF(COUNTIF(Data!$A$2:$A$939,CU$7),CU$7=(VLOOKUP(CU$7,Data!$A$2:$A$852,1,FALSE)),0))),"H",IF(AND(CU$7&gt;=$J85,CU$7&lt;=$K85),($D85*(1-$P85)/$N85),0))),IF(AND(CU$7&gt;=$J85,CU$7&lt;=$K85),(($D85-$O85)/$N85),0))))),(((IF(Data!$C$2&gt;0,(IF(OR(CU$5=Data!$F$2,CU$5=Data!$G$2,(IF(COUNTIF(Data!$A$2:$A$939,CU$7),CU$7=(VLOOKUP(CU$7,Data!$A$2:$A$852,1,FALSE)),0))),"H",IF(AND(CU$7&gt;=$J85,CU$7&lt;=$L85),($D85*$P85/$M85),0))),IF(AND(CU$7&gt;=$J85,CU$7&lt;=$L85),(($D85*$P85)/$M85),0))))))</f>
        <v>0</v>
      </c>
      <c r="CV86" s="37">
        <f>IF(CV$7&gt;$L85,(((IF(Data!$C$2&gt;0,(IF(OR(CV$5=Data!$F$2,CV$5=Data!$G$2,(IF(COUNTIF(Data!$A$2:$A$939,CV$7),CV$7=(VLOOKUP(CV$7,Data!$A$2:$A$852,1,FALSE)),0))),"H",IF(AND(CV$7&gt;=$J85,CV$7&lt;=$K85),($D85*(1-$P85)/$N85),0))),IF(AND(CV$7&gt;=$J85,CV$7&lt;=$K85),(($D85-$O85)/$N85),0))))),(((IF(Data!$C$2&gt;0,(IF(OR(CV$5=Data!$F$2,CV$5=Data!$G$2,(IF(COUNTIF(Data!$A$2:$A$939,CV$7),CV$7=(VLOOKUP(CV$7,Data!$A$2:$A$852,1,FALSE)),0))),"H",IF(AND(CV$7&gt;=$J85,CV$7&lt;=$L85),($D85*$P85/$M85),0))),IF(AND(CV$7&gt;=$J85,CV$7&lt;=$L85),(($D85*$P85)/$M85),0))))))</f>
        <v>0</v>
      </c>
      <c r="CW86" s="37">
        <f>IF(CW$7&gt;$L85,(((IF(Data!$C$2&gt;0,(IF(OR(CW$5=Data!$F$2,CW$5=Data!$G$2,(IF(COUNTIF(Data!$A$2:$A$939,CW$7),CW$7=(VLOOKUP(CW$7,Data!$A$2:$A$852,1,FALSE)),0))),"H",IF(AND(CW$7&gt;=$J85,CW$7&lt;=$K85),($D85*(1-$P85)/$N85),0))),IF(AND(CW$7&gt;=$J85,CW$7&lt;=$K85),(($D85-$O85)/$N85),0))))),(((IF(Data!$C$2&gt;0,(IF(OR(CW$5=Data!$F$2,CW$5=Data!$G$2,(IF(COUNTIF(Data!$A$2:$A$939,CW$7),CW$7=(VLOOKUP(CW$7,Data!$A$2:$A$852,1,FALSE)),0))),"H",IF(AND(CW$7&gt;=$J85,CW$7&lt;=$L85),($D85*$P85/$M85),0))),IF(AND(CW$7&gt;=$J85,CW$7&lt;=$L85),(($D85*$P85)/$M85),0))))))</f>
        <v>0</v>
      </c>
      <c r="CX86" s="37" t="str">
        <f>IF(CX$7&gt;$L85,(((IF(Data!$C$2&gt;0,(IF(OR(CX$5=Data!$F$2,CX$5=Data!$G$2,(IF(COUNTIF(Data!$A$2:$A$939,CX$7),CX$7=(VLOOKUP(CX$7,Data!$A$2:$A$852,1,FALSE)),0))),"H",IF(AND(CX$7&gt;=$J85,CX$7&lt;=$K85),($D85*(1-$P85)/$N85),0))),IF(AND(CX$7&gt;=$J85,CX$7&lt;=$K85),(($D85-$O85)/$N85),0))))),(((IF(Data!$C$2&gt;0,(IF(OR(CX$5=Data!$F$2,CX$5=Data!$G$2,(IF(COUNTIF(Data!$A$2:$A$939,CX$7),CX$7=(VLOOKUP(CX$7,Data!$A$2:$A$852,1,FALSE)),0))),"H",IF(AND(CX$7&gt;=$J85,CX$7&lt;=$L85),($D85*$P85/$M85),0))),IF(AND(CX$7&gt;=$J85,CX$7&lt;=$L85),(($D85*$P85)/$M85),0))))))</f>
        <v>H</v>
      </c>
      <c r="CY86" s="37" t="str">
        <f>IF(CY$7&gt;$L85,(((IF(Data!$C$2&gt;0,(IF(OR(CY$5=Data!$F$2,CY$5=Data!$G$2,(IF(COUNTIF(Data!$A$2:$A$939,CY$7),CY$7=(VLOOKUP(CY$7,Data!$A$2:$A$852,1,FALSE)),0))),"H",IF(AND(CY$7&gt;=$J85,CY$7&lt;=$K85),($D85*(1-$P85)/$N85),0))),IF(AND(CY$7&gt;=$J85,CY$7&lt;=$K85),(($D85-$O85)/$N85),0))))),(((IF(Data!$C$2&gt;0,(IF(OR(CY$5=Data!$F$2,CY$5=Data!$G$2,(IF(COUNTIF(Data!$A$2:$A$939,CY$7),CY$7=(VLOOKUP(CY$7,Data!$A$2:$A$852,1,FALSE)),0))),"H",IF(AND(CY$7&gt;=$J85,CY$7&lt;=$L85),($D85*$P85/$M85),0))),IF(AND(CY$7&gt;=$J85,CY$7&lt;=$L85),(($D85*$P85)/$M85),0))))))</f>
        <v>H</v>
      </c>
      <c r="CZ86" s="37">
        <f>IF(CZ$7&gt;$L85,(((IF(Data!$C$2&gt;0,(IF(OR(CZ$5=Data!$F$2,CZ$5=Data!$G$2,(IF(COUNTIF(Data!$A$2:$A$939,CZ$7),CZ$7=(VLOOKUP(CZ$7,Data!$A$2:$A$852,1,FALSE)),0))),"H",IF(AND(CZ$7&gt;=$J85,CZ$7&lt;=$K85),($D85*(1-$P85)/$N85),0))),IF(AND(CZ$7&gt;=$J85,CZ$7&lt;=$K85),(($D85-$O85)/$N85),0))))),(((IF(Data!$C$2&gt;0,(IF(OR(CZ$5=Data!$F$2,CZ$5=Data!$G$2,(IF(COUNTIF(Data!$A$2:$A$939,CZ$7),CZ$7=(VLOOKUP(CZ$7,Data!$A$2:$A$852,1,FALSE)),0))),"H",IF(AND(CZ$7&gt;=$J85,CZ$7&lt;=$L85),($D85*$P85/$M85),0))),IF(AND(CZ$7&gt;=$J85,CZ$7&lt;=$L85),(($D85*$P85)/$M85),0))))))</f>
        <v>0</v>
      </c>
      <c r="DA86" s="37">
        <f>IF(DA$7&gt;$L85,(((IF(Data!$C$2&gt;0,(IF(OR(DA$5=Data!$F$2,DA$5=Data!$G$2,(IF(COUNTIF(Data!$A$2:$A$939,DA$7),DA$7=(VLOOKUP(DA$7,Data!$A$2:$A$852,1,FALSE)),0))),"H",IF(AND(DA$7&gt;=$J85,DA$7&lt;=$K85),($D85*(1-$P85)/$N85),0))),IF(AND(DA$7&gt;=$J85,DA$7&lt;=$K85),(($D85-$O85)/$N85),0))))),(((IF(Data!$C$2&gt;0,(IF(OR(DA$5=Data!$F$2,DA$5=Data!$G$2,(IF(COUNTIF(Data!$A$2:$A$939,DA$7),DA$7=(VLOOKUP(DA$7,Data!$A$2:$A$852,1,FALSE)),0))),"H",IF(AND(DA$7&gt;=$J85,DA$7&lt;=$L85),($D85*$P85/$M85),0))),IF(AND(DA$7&gt;=$J85,DA$7&lt;=$L85),(($D85*$P85)/$M85),0))))))</f>
        <v>0</v>
      </c>
      <c r="DB86" s="37">
        <f>IF(DB$7&gt;$L85,(((IF(Data!$C$2&gt;0,(IF(OR(DB$5=Data!$F$2,DB$5=Data!$G$2,(IF(COUNTIF(Data!$A$2:$A$939,DB$7),DB$7=(VLOOKUP(DB$7,Data!$A$2:$A$852,1,FALSE)),0))),"H",IF(AND(DB$7&gt;=$J85,DB$7&lt;=$K85),($D85*(1-$P85)/$N85),0))),IF(AND(DB$7&gt;=$J85,DB$7&lt;=$K85),(($D85-$O85)/$N85),0))))),(((IF(Data!$C$2&gt;0,(IF(OR(DB$5=Data!$F$2,DB$5=Data!$G$2,(IF(COUNTIF(Data!$A$2:$A$939,DB$7),DB$7=(VLOOKUP(DB$7,Data!$A$2:$A$852,1,FALSE)),0))),"H",IF(AND(DB$7&gt;=$J85,DB$7&lt;=$L85),($D85*$P85/$M85),0))),IF(AND(DB$7&gt;=$J85,DB$7&lt;=$L85),(($D85*$P85)/$M85),0))))))</f>
        <v>0</v>
      </c>
      <c r="DC86" s="37">
        <f>IF(DC$7&gt;$L85,(((IF(Data!$C$2&gt;0,(IF(OR(DC$5=Data!$F$2,DC$5=Data!$G$2,(IF(COUNTIF(Data!$A$2:$A$939,DC$7),DC$7=(VLOOKUP(DC$7,Data!$A$2:$A$852,1,FALSE)),0))),"H",IF(AND(DC$7&gt;=$J85,DC$7&lt;=$K85),($D85*(1-$P85)/$N85),0))),IF(AND(DC$7&gt;=$J85,DC$7&lt;=$K85),(($D85-$O85)/$N85),0))))),(((IF(Data!$C$2&gt;0,(IF(OR(DC$5=Data!$F$2,DC$5=Data!$G$2,(IF(COUNTIF(Data!$A$2:$A$939,DC$7),DC$7=(VLOOKUP(DC$7,Data!$A$2:$A$852,1,FALSE)),0))),"H",IF(AND(DC$7&gt;=$J85,DC$7&lt;=$L85),($D85*$P85/$M85),0))),IF(AND(DC$7&gt;=$J85,DC$7&lt;=$L85),(($D85*$P85)/$M85),0))))))</f>
        <v>0</v>
      </c>
      <c r="DD86" s="37">
        <f>IF(DD$7&gt;$L85,(((IF(Data!$C$2&gt;0,(IF(OR(DD$5=Data!$F$2,DD$5=Data!$G$2,(IF(COUNTIF(Data!$A$2:$A$939,DD$7),DD$7=(VLOOKUP(DD$7,Data!$A$2:$A$852,1,FALSE)),0))),"H",IF(AND(DD$7&gt;=$J85,DD$7&lt;=$K85),($D85*(1-$P85)/$N85),0))),IF(AND(DD$7&gt;=$J85,DD$7&lt;=$K85),(($D85-$O85)/$N85),0))))),(((IF(Data!$C$2&gt;0,(IF(OR(DD$5=Data!$F$2,DD$5=Data!$G$2,(IF(COUNTIF(Data!$A$2:$A$939,DD$7),DD$7=(VLOOKUP(DD$7,Data!$A$2:$A$852,1,FALSE)),0))),"H",IF(AND(DD$7&gt;=$J85,DD$7&lt;=$L85),($D85*$P85/$M85),0))),IF(AND(DD$7&gt;=$J85,DD$7&lt;=$L85),(($D85*$P85)/$M85),0))))))</f>
        <v>0</v>
      </c>
      <c r="DE86" s="37" t="str">
        <f>IF(DE$7&gt;$L85,(((IF(Data!$C$2&gt;0,(IF(OR(DE$5=Data!$F$2,DE$5=Data!$G$2,(IF(COUNTIF(Data!$A$2:$A$939,DE$7),DE$7=(VLOOKUP(DE$7,Data!$A$2:$A$852,1,FALSE)),0))),"H",IF(AND(DE$7&gt;=$J85,DE$7&lt;=$K85),($D85*(1-$P85)/$N85),0))),IF(AND(DE$7&gt;=$J85,DE$7&lt;=$K85),(($D85-$O85)/$N85),0))))),(((IF(Data!$C$2&gt;0,(IF(OR(DE$5=Data!$F$2,DE$5=Data!$G$2,(IF(COUNTIF(Data!$A$2:$A$939,DE$7),DE$7=(VLOOKUP(DE$7,Data!$A$2:$A$852,1,FALSE)),0))),"H",IF(AND(DE$7&gt;=$J85,DE$7&lt;=$L85),($D85*$P85/$M85),0))),IF(AND(DE$7&gt;=$J85,DE$7&lt;=$L85),(($D85*$P85)/$M85),0))))))</f>
        <v>H</v>
      </c>
      <c r="DF86" s="37" t="str">
        <f>IF(DF$7&gt;$L85,(((IF(Data!$C$2&gt;0,(IF(OR(DF$5=Data!$F$2,DF$5=Data!$G$2,(IF(COUNTIF(Data!$A$2:$A$939,DF$7),DF$7=(VLOOKUP(DF$7,Data!$A$2:$A$852,1,FALSE)),0))),"H",IF(AND(DF$7&gt;=$J85,DF$7&lt;=$K85),($D85*(1-$P85)/$N85),0))),IF(AND(DF$7&gt;=$J85,DF$7&lt;=$K85),(($D85-$O85)/$N85),0))))),(((IF(Data!$C$2&gt;0,(IF(OR(DF$5=Data!$F$2,DF$5=Data!$G$2,(IF(COUNTIF(Data!$A$2:$A$939,DF$7),DF$7=(VLOOKUP(DF$7,Data!$A$2:$A$852,1,FALSE)),0))),"H",IF(AND(DF$7&gt;=$J85,DF$7&lt;=$L85),($D85*$P85/$M85),0))),IF(AND(DF$7&gt;=$J85,DF$7&lt;=$L85),(($D85*$P85)/$M85),0))))))</f>
        <v>H</v>
      </c>
      <c r="DG86" s="37">
        <f>IF(DG$7&gt;$L85,(((IF(Data!$C$2&gt;0,(IF(OR(DG$5=Data!$F$2,DG$5=Data!$G$2,(IF(COUNTIF(Data!$A$2:$A$939,DG$7),DG$7=(VLOOKUP(DG$7,Data!$A$2:$A$852,1,FALSE)),0))),"H",IF(AND(DG$7&gt;=$J85,DG$7&lt;=$K85),($D85*(1-$P85)/$N85),0))),IF(AND(DG$7&gt;=$J85,DG$7&lt;=$K85),(($D85-$O85)/$N85),0))))),(((IF(Data!$C$2&gt;0,(IF(OR(DG$5=Data!$F$2,DG$5=Data!$G$2,(IF(COUNTIF(Data!$A$2:$A$939,DG$7),DG$7=(VLOOKUP(DG$7,Data!$A$2:$A$852,1,FALSE)),0))),"H",IF(AND(DG$7&gt;=$J85,DG$7&lt;=$L85),($D85*$P85/$M85),0))),IF(AND(DG$7&gt;=$J85,DG$7&lt;=$L85),(($D85*$P85)/$M85),0))))))</f>
        <v>0</v>
      </c>
      <c r="DH86" s="37">
        <f>IF(DH$7&gt;$L85,(((IF(Data!$C$2&gt;0,(IF(OR(DH$5=Data!$F$2,DH$5=Data!$G$2,(IF(COUNTIF(Data!$A$2:$A$939,DH$7),DH$7=(VLOOKUP(DH$7,Data!$A$2:$A$852,1,FALSE)),0))),"H",IF(AND(DH$7&gt;=$J85,DH$7&lt;=$K85),($D85*(1-$P85)/$N85),0))),IF(AND(DH$7&gt;=$J85,DH$7&lt;=$K85),(($D85-$O85)/$N85),0))))),(((IF(Data!$C$2&gt;0,(IF(OR(DH$5=Data!$F$2,DH$5=Data!$G$2,(IF(COUNTIF(Data!$A$2:$A$939,DH$7),DH$7=(VLOOKUP(DH$7,Data!$A$2:$A$852,1,FALSE)),0))),"H",IF(AND(DH$7&gt;=$J85,DH$7&lt;=$L85),($D85*$P85/$M85),0))),IF(AND(DH$7&gt;=$J85,DH$7&lt;=$L85),(($D85*$P85)/$M85),0))))))</f>
        <v>0</v>
      </c>
      <c r="DI86" s="37">
        <f>IF(DI$7&gt;$L85,(((IF(Data!$C$2&gt;0,(IF(OR(DI$5=Data!$F$2,DI$5=Data!$G$2,(IF(COUNTIF(Data!$A$2:$A$939,DI$7),DI$7=(VLOOKUP(DI$7,Data!$A$2:$A$852,1,FALSE)),0))),"H",IF(AND(DI$7&gt;=$J85,DI$7&lt;=$K85),($D85*(1-$P85)/$N85),0))),IF(AND(DI$7&gt;=$J85,DI$7&lt;=$K85),(($D85-$O85)/$N85),0))))),(((IF(Data!$C$2&gt;0,(IF(OR(DI$5=Data!$F$2,DI$5=Data!$G$2,(IF(COUNTIF(Data!$A$2:$A$939,DI$7),DI$7=(VLOOKUP(DI$7,Data!$A$2:$A$852,1,FALSE)),0))),"H",IF(AND(DI$7&gt;=$J85,DI$7&lt;=$L85),($D85*$P85/$M85),0))),IF(AND(DI$7&gt;=$J85,DI$7&lt;=$L85),(($D85*$P85)/$M85),0))))))</f>
        <v>0</v>
      </c>
      <c r="DJ86" s="37">
        <f>IF(DJ$7&gt;$L85,(((IF(Data!$C$2&gt;0,(IF(OR(DJ$5=Data!$F$2,DJ$5=Data!$G$2,(IF(COUNTIF(Data!$A$2:$A$939,DJ$7),DJ$7=(VLOOKUP(DJ$7,Data!$A$2:$A$852,1,FALSE)),0))),"H",IF(AND(DJ$7&gt;=$J85,DJ$7&lt;=$K85),($D85*(1-$P85)/$N85),0))),IF(AND(DJ$7&gt;=$J85,DJ$7&lt;=$K85),(($D85-$O85)/$N85),0))))),(((IF(Data!$C$2&gt;0,(IF(OR(DJ$5=Data!$F$2,DJ$5=Data!$G$2,(IF(COUNTIF(Data!$A$2:$A$939,DJ$7),DJ$7=(VLOOKUP(DJ$7,Data!$A$2:$A$852,1,FALSE)),0))),"H",IF(AND(DJ$7&gt;=$J85,DJ$7&lt;=$L85),($D85*$P85/$M85),0))),IF(AND(DJ$7&gt;=$J85,DJ$7&lt;=$L85),(($D85*$P85)/$M85),0))))))</f>
        <v>0</v>
      </c>
      <c r="DK86" s="37">
        <f>IF(DK$7&gt;$L85,(((IF(Data!$C$2&gt;0,(IF(OR(DK$5=Data!$F$2,DK$5=Data!$G$2,(IF(COUNTIF(Data!$A$2:$A$939,DK$7),DK$7=(VLOOKUP(DK$7,Data!$A$2:$A$852,1,FALSE)),0))),"H",IF(AND(DK$7&gt;=$J85,DK$7&lt;=$K85),($D85*(1-$P85)/$N85),0))),IF(AND(DK$7&gt;=$J85,DK$7&lt;=$K85),(($D85-$O85)/$N85),0))))),(((IF(Data!$C$2&gt;0,(IF(OR(DK$5=Data!$F$2,DK$5=Data!$G$2,(IF(COUNTIF(Data!$A$2:$A$939,DK$7),DK$7=(VLOOKUP(DK$7,Data!$A$2:$A$852,1,FALSE)),0))),"H",IF(AND(DK$7&gt;=$J85,DK$7&lt;=$L85),($D85*$P85/$M85),0))),IF(AND(DK$7&gt;=$J85,DK$7&lt;=$L85),(($D85*$P85)/$M85),0))))))</f>
        <v>0</v>
      </c>
      <c r="DL86" s="37" t="str">
        <f>IF(DL$7&gt;$L85,(((IF(Data!$C$2&gt;0,(IF(OR(DL$5=Data!$F$2,DL$5=Data!$G$2,(IF(COUNTIF(Data!$A$2:$A$939,DL$7),DL$7=(VLOOKUP(DL$7,Data!$A$2:$A$852,1,FALSE)),0))),"H",IF(AND(DL$7&gt;=$J85,DL$7&lt;=$K85),($D85*(1-$P85)/$N85),0))),IF(AND(DL$7&gt;=$J85,DL$7&lt;=$K85),(($D85-$O85)/$N85),0))))),(((IF(Data!$C$2&gt;0,(IF(OR(DL$5=Data!$F$2,DL$5=Data!$G$2,(IF(COUNTIF(Data!$A$2:$A$939,DL$7),DL$7=(VLOOKUP(DL$7,Data!$A$2:$A$852,1,FALSE)),0))),"H",IF(AND(DL$7&gt;=$J85,DL$7&lt;=$L85),($D85*$P85/$M85),0))),IF(AND(DL$7&gt;=$J85,DL$7&lt;=$L85),(($D85*$P85)/$M85),0))))))</f>
        <v>H</v>
      </c>
      <c r="DM86" s="37" t="str">
        <f>IF(DM$7&gt;$L85,(((IF(Data!$C$2&gt;0,(IF(OR(DM$5=Data!$F$2,DM$5=Data!$G$2,(IF(COUNTIF(Data!$A$2:$A$939,DM$7),DM$7=(VLOOKUP(DM$7,Data!$A$2:$A$852,1,FALSE)),0))),"H",IF(AND(DM$7&gt;=$J85,DM$7&lt;=$K85),($D85*(1-$P85)/$N85),0))),IF(AND(DM$7&gt;=$J85,DM$7&lt;=$K85),(($D85-$O85)/$N85),0))))),(((IF(Data!$C$2&gt;0,(IF(OR(DM$5=Data!$F$2,DM$5=Data!$G$2,(IF(COUNTIF(Data!$A$2:$A$939,DM$7),DM$7=(VLOOKUP(DM$7,Data!$A$2:$A$852,1,FALSE)),0))),"H",IF(AND(DM$7&gt;=$J85,DM$7&lt;=$L85),($D85*$P85/$M85),0))),IF(AND(DM$7&gt;=$J85,DM$7&lt;=$L85),(($D85*$P85)/$M85),0))))))</f>
        <v>H</v>
      </c>
      <c r="DN86" s="37">
        <f>IF(DN$7&gt;$L85,(((IF(Data!$C$2&gt;0,(IF(OR(DN$5=Data!$F$2,DN$5=Data!$G$2,(IF(COUNTIF(Data!$A$2:$A$939,DN$7),DN$7=(VLOOKUP(DN$7,Data!$A$2:$A$852,1,FALSE)),0))),"H",IF(AND(DN$7&gt;=$J85,DN$7&lt;=$K85),($D85*(1-$P85)/$N85),0))),IF(AND(DN$7&gt;=$J85,DN$7&lt;=$K85),(($D85-$O85)/$N85),0))))),(((IF(Data!$C$2&gt;0,(IF(OR(DN$5=Data!$F$2,DN$5=Data!$G$2,(IF(COUNTIF(Data!$A$2:$A$939,DN$7),DN$7=(VLOOKUP(DN$7,Data!$A$2:$A$852,1,FALSE)),0))),"H",IF(AND(DN$7&gt;=$J85,DN$7&lt;=$L85),($D85*$P85/$M85),0))),IF(AND(DN$7&gt;=$J85,DN$7&lt;=$L85),(($D85*$P85)/$M85),0))))))</f>
        <v>0</v>
      </c>
      <c r="DO86" s="37">
        <f>IF(DO$7&gt;$L85,(((IF(Data!$C$2&gt;0,(IF(OR(DO$5=Data!$F$2,DO$5=Data!$G$2,(IF(COUNTIF(Data!$A$2:$A$939,DO$7),DO$7=(VLOOKUP(DO$7,Data!$A$2:$A$852,1,FALSE)),0))),"H",IF(AND(DO$7&gt;=$J85,DO$7&lt;=$K85),($D85*(1-$P85)/$N85),0))),IF(AND(DO$7&gt;=$J85,DO$7&lt;=$K85),(($D85-$O85)/$N85),0))))),(((IF(Data!$C$2&gt;0,(IF(OR(DO$5=Data!$F$2,DO$5=Data!$G$2,(IF(COUNTIF(Data!$A$2:$A$939,DO$7),DO$7=(VLOOKUP(DO$7,Data!$A$2:$A$852,1,FALSE)),0))),"H",IF(AND(DO$7&gt;=$J85,DO$7&lt;=$L85),($D85*$P85/$M85),0))),IF(AND(DO$7&gt;=$J85,DO$7&lt;=$L85),(($D85*$P85)/$M85),0))))))</f>
        <v>0</v>
      </c>
      <c r="DP86" s="37">
        <f>IF(DP$7&gt;$L85,(((IF(Data!$C$2&gt;0,(IF(OR(DP$5=Data!$F$2,DP$5=Data!$G$2,(IF(COUNTIF(Data!$A$2:$A$939,DP$7),DP$7=(VLOOKUP(DP$7,Data!$A$2:$A$852,1,FALSE)),0))),"H",IF(AND(DP$7&gt;=$J85,DP$7&lt;=$K85),($D85*(1-$P85)/$N85),0))),IF(AND(DP$7&gt;=$J85,DP$7&lt;=$K85),(($D85-$O85)/$N85),0))))),(((IF(Data!$C$2&gt;0,(IF(OR(DP$5=Data!$F$2,DP$5=Data!$G$2,(IF(COUNTIF(Data!$A$2:$A$939,DP$7),DP$7=(VLOOKUP(DP$7,Data!$A$2:$A$852,1,FALSE)),0))),"H",IF(AND(DP$7&gt;=$J85,DP$7&lt;=$L85),($D85*$P85/$M85),0))),IF(AND(DP$7&gt;=$J85,DP$7&lt;=$L85),(($D85*$P85)/$M85),0))))))</f>
        <v>0</v>
      </c>
      <c r="DQ86" s="37">
        <f>IF(DQ$7&gt;$L85,(((IF(Data!$C$2&gt;0,(IF(OR(DQ$5=Data!$F$2,DQ$5=Data!$G$2,(IF(COUNTIF(Data!$A$2:$A$939,DQ$7),DQ$7=(VLOOKUP(DQ$7,Data!$A$2:$A$852,1,FALSE)),0))),"H",IF(AND(DQ$7&gt;=$J85,DQ$7&lt;=$K85),($D85*(1-$P85)/$N85),0))),IF(AND(DQ$7&gt;=$J85,DQ$7&lt;=$K85),(($D85-$O85)/$N85),0))))),(((IF(Data!$C$2&gt;0,(IF(OR(DQ$5=Data!$F$2,DQ$5=Data!$G$2,(IF(COUNTIF(Data!$A$2:$A$939,DQ$7),DQ$7=(VLOOKUP(DQ$7,Data!$A$2:$A$852,1,FALSE)),0))),"H",IF(AND(DQ$7&gt;=$J85,DQ$7&lt;=$L85),($D85*$P85/$M85),0))),IF(AND(DQ$7&gt;=$J85,DQ$7&lt;=$L85),(($D85*$P85)/$M85),0))))))</f>
        <v>0</v>
      </c>
      <c r="DR86" s="37">
        <f>IF(DR$7&gt;$L85,(((IF(Data!$C$2&gt;0,(IF(OR(DR$5=Data!$F$2,DR$5=Data!$G$2,(IF(COUNTIF(Data!$A$2:$A$939,DR$7),DR$7=(VLOOKUP(DR$7,Data!$A$2:$A$852,1,FALSE)),0))),"H",IF(AND(DR$7&gt;=$J85,DR$7&lt;=$K85),($D85*(1-$P85)/$N85),0))),IF(AND(DR$7&gt;=$J85,DR$7&lt;=$K85),(($D85-$O85)/$N85),0))))),(((IF(Data!$C$2&gt;0,(IF(OR(DR$5=Data!$F$2,DR$5=Data!$G$2,(IF(COUNTIF(Data!$A$2:$A$939,DR$7),DR$7=(VLOOKUP(DR$7,Data!$A$2:$A$852,1,FALSE)),0))),"H",IF(AND(DR$7&gt;=$J85,DR$7&lt;=$L85),($D85*$P85/$M85),0))),IF(AND(DR$7&gt;=$J85,DR$7&lt;=$L85),(($D85*$P85)/$M85),0))))))</f>
        <v>0</v>
      </c>
      <c r="DS86" s="37" t="str">
        <f>IF(DS$7&gt;$L85,(((IF(Data!$C$2&gt;0,(IF(OR(DS$5=Data!$F$2,DS$5=Data!$G$2,(IF(COUNTIF(Data!$A$2:$A$939,DS$7),DS$7=(VLOOKUP(DS$7,Data!$A$2:$A$852,1,FALSE)),0))),"H",IF(AND(DS$7&gt;=$J85,DS$7&lt;=$K85),($D85*(1-$P85)/$N85),0))),IF(AND(DS$7&gt;=$J85,DS$7&lt;=$K85),(($D85-$O85)/$N85),0))))),(((IF(Data!$C$2&gt;0,(IF(OR(DS$5=Data!$F$2,DS$5=Data!$G$2,(IF(COUNTIF(Data!$A$2:$A$939,DS$7),DS$7=(VLOOKUP(DS$7,Data!$A$2:$A$852,1,FALSE)),0))),"H",IF(AND(DS$7&gt;=$J85,DS$7&lt;=$L85),($D85*$P85/$M85),0))),IF(AND(DS$7&gt;=$J85,DS$7&lt;=$L85),(($D85*$P85)/$M85),0))))))</f>
        <v>H</v>
      </c>
      <c r="DT86" s="37" t="str">
        <f>IF(DT$7&gt;$L85,(((IF(Data!$C$2&gt;0,(IF(OR(DT$5=Data!$F$2,DT$5=Data!$G$2,(IF(COUNTIF(Data!$A$2:$A$939,DT$7),DT$7=(VLOOKUP(DT$7,Data!$A$2:$A$852,1,FALSE)),0))),"H",IF(AND(DT$7&gt;=$J85,DT$7&lt;=$K85),($D85*(1-$P85)/$N85),0))),IF(AND(DT$7&gt;=$J85,DT$7&lt;=$K85),(($D85-$O85)/$N85),0))))),(((IF(Data!$C$2&gt;0,(IF(OR(DT$5=Data!$F$2,DT$5=Data!$G$2,(IF(COUNTIF(Data!$A$2:$A$939,DT$7),DT$7=(VLOOKUP(DT$7,Data!$A$2:$A$852,1,FALSE)),0))),"H",IF(AND(DT$7&gt;=$J85,DT$7&lt;=$L85),($D85*$P85/$M85),0))),IF(AND(DT$7&gt;=$J85,DT$7&lt;=$L85),(($D85*$P85)/$M85),0))))))</f>
        <v>H</v>
      </c>
      <c r="DU86" s="37">
        <f>IF(DU$7&gt;$L85,(((IF(Data!$C$2&gt;0,(IF(OR(DU$5=Data!$F$2,DU$5=Data!$G$2,(IF(COUNTIF(Data!$A$2:$A$939,DU$7),DU$7=(VLOOKUP(DU$7,Data!$A$2:$A$852,1,FALSE)),0))),"H",IF(AND(DU$7&gt;=$J85,DU$7&lt;=$K85),($D85*(1-$P85)/$N85),0))),IF(AND(DU$7&gt;=$J85,DU$7&lt;=$K85),(($D85-$O85)/$N85),0))))),(((IF(Data!$C$2&gt;0,(IF(OR(DU$5=Data!$F$2,DU$5=Data!$G$2,(IF(COUNTIF(Data!$A$2:$A$939,DU$7),DU$7=(VLOOKUP(DU$7,Data!$A$2:$A$852,1,FALSE)),0))),"H",IF(AND(DU$7&gt;=$J85,DU$7&lt;=$L85),($D85*$P85/$M85),0))),IF(AND(DU$7&gt;=$J85,DU$7&lt;=$L85),(($D85*$P85)/$M85),0))))))</f>
        <v>0</v>
      </c>
      <c r="DV86" s="37">
        <f>IF(DV$7&gt;$L85,(((IF(Data!$C$2&gt;0,(IF(OR(DV$5=Data!$F$2,DV$5=Data!$G$2,(IF(COUNTIF(Data!$A$2:$A$939,DV$7),DV$7=(VLOOKUP(DV$7,Data!$A$2:$A$852,1,FALSE)),0))),"H",IF(AND(DV$7&gt;=$J85,DV$7&lt;=$K85),($D85*(1-$P85)/$N85),0))),IF(AND(DV$7&gt;=$J85,DV$7&lt;=$K85),(($D85-$O85)/$N85),0))))),(((IF(Data!$C$2&gt;0,(IF(OR(DV$5=Data!$F$2,DV$5=Data!$G$2,(IF(COUNTIF(Data!$A$2:$A$939,DV$7),DV$7=(VLOOKUP(DV$7,Data!$A$2:$A$852,1,FALSE)),0))),"H",IF(AND(DV$7&gt;=$J85,DV$7&lt;=$L85),($D85*$P85/$M85),0))),IF(AND(DV$7&gt;=$J85,DV$7&lt;=$L85),(($D85*$P85)/$M85),0))))))</f>
        <v>0</v>
      </c>
      <c r="DW86" s="37">
        <f>IF(DW$7&gt;$L85,(((IF(Data!$C$2&gt;0,(IF(OR(DW$5=Data!$F$2,DW$5=Data!$G$2,(IF(COUNTIF(Data!$A$2:$A$939,DW$7),DW$7=(VLOOKUP(DW$7,Data!$A$2:$A$852,1,FALSE)),0))),"H",IF(AND(DW$7&gt;=$J85,DW$7&lt;=$K85),($D85*(1-$P85)/$N85),0))),IF(AND(DW$7&gt;=$J85,DW$7&lt;=$K85),(($D85-$O85)/$N85),0))))),(((IF(Data!$C$2&gt;0,(IF(OR(DW$5=Data!$F$2,DW$5=Data!$G$2,(IF(COUNTIF(Data!$A$2:$A$939,DW$7),DW$7=(VLOOKUP(DW$7,Data!$A$2:$A$852,1,FALSE)),0))),"H",IF(AND(DW$7&gt;=$J85,DW$7&lt;=$L85),($D85*$P85/$M85),0))),IF(AND(DW$7&gt;=$J85,DW$7&lt;=$L85),(($D85*$P85)/$M85),0))))))</f>
        <v>0</v>
      </c>
      <c r="DX86" s="37">
        <f>IF(DX$7&gt;$L85,(((IF(Data!$C$2&gt;0,(IF(OR(DX$5=Data!$F$2,DX$5=Data!$G$2,(IF(COUNTIF(Data!$A$2:$A$939,DX$7),DX$7=(VLOOKUP(DX$7,Data!$A$2:$A$852,1,FALSE)),0))),"H",IF(AND(DX$7&gt;=$J85,DX$7&lt;=$K85),($D85*(1-$P85)/$N85),0))),IF(AND(DX$7&gt;=$J85,DX$7&lt;=$K85),(($D85-$O85)/$N85),0))))),(((IF(Data!$C$2&gt;0,(IF(OR(DX$5=Data!$F$2,DX$5=Data!$G$2,(IF(COUNTIF(Data!$A$2:$A$939,DX$7),DX$7=(VLOOKUP(DX$7,Data!$A$2:$A$852,1,FALSE)),0))),"H",IF(AND(DX$7&gt;=$J85,DX$7&lt;=$L85),($D85*$P85/$M85),0))),IF(AND(DX$7&gt;=$J85,DX$7&lt;=$L85),(($D85*$P85)/$M85),0))))))</f>
        <v>0</v>
      </c>
      <c r="DY86" s="37">
        <f>IF(DY$7&gt;$L85,(((IF(Data!$C$2&gt;0,(IF(OR(DY$5=Data!$F$2,DY$5=Data!$G$2,(IF(COUNTIF(Data!$A$2:$A$939,DY$7),DY$7=(VLOOKUP(DY$7,Data!$A$2:$A$852,1,FALSE)),0))),"H",IF(AND(DY$7&gt;=$J85,DY$7&lt;=$K85),($D85*(1-$P85)/$N85),0))),IF(AND(DY$7&gt;=$J85,DY$7&lt;=$K85),(($D85-$O85)/$N85),0))))),(((IF(Data!$C$2&gt;0,(IF(OR(DY$5=Data!$F$2,DY$5=Data!$G$2,(IF(COUNTIF(Data!$A$2:$A$939,DY$7),DY$7=(VLOOKUP(DY$7,Data!$A$2:$A$852,1,FALSE)),0))),"H",IF(AND(DY$7&gt;=$J85,DY$7&lt;=$L85),($D85*$P85/$M85),0))),IF(AND(DY$7&gt;=$J85,DY$7&lt;=$L85),(($D85*$P85)/$M85),0))))))</f>
        <v>0</v>
      </c>
      <c r="DZ86" s="37" t="str">
        <f>IF(DZ$7&gt;$L85,(((IF(Data!$C$2&gt;0,(IF(OR(DZ$5=Data!$F$2,DZ$5=Data!$G$2,(IF(COUNTIF(Data!$A$2:$A$939,DZ$7),DZ$7=(VLOOKUP(DZ$7,Data!$A$2:$A$852,1,FALSE)),0))),"H",IF(AND(DZ$7&gt;=$J85,DZ$7&lt;=$K85),($D85*(1-$P85)/$N85),0))),IF(AND(DZ$7&gt;=$J85,DZ$7&lt;=$K85),(($D85-$O85)/$N85),0))))),(((IF(Data!$C$2&gt;0,(IF(OR(DZ$5=Data!$F$2,DZ$5=Data!$G$2,(IF(COUNTIF(Data!$A$2:$A$939,DZ$7),DZ$7=(VLOOKUP(DZ$7,Data!$A$2:$A$852,1,FALSE)),0))),"H",IF(AND(DZ$7&gt;=$J85,DZ$7&lt;=$L85),($D85*$P85/$M85),0))),IF(AND(DZ$7&gt;=$J85,DZ$7&lt;=$L85),(($D85*$P85)/$M85),0))))))</f>
        <v>H</v>
      </c>
      <c r="EA86" s="37" t="str">
        <f>IF(EA$7&gt;$L85,(((IF(Data!$C$2&gt;0,(IF(OR(EA$5=Data!$F$2,EA$5=Data!$G$2,(IF(COUNTIF(Data!$A$2:$A$939,EA$7),EA$7=(VLOOKUP(EA$7,Data!$A$2:$A$852,1,FALSE)),0))),"H",IF(AND(EA$7&gt;=$J85,EA$7&lt;=$K85),($D85*(1-$P85)/$N85),0))),IF(AND(EA$7&gt;=$J85,EA$7&lt;=$K85),(($D85-$O85)/$N85),0))))),(((IF(Data!$C$2&gt;0,(IF(OR(EA$5=Data!$F$2,EA$5=Data!$G$2,(IF(COUNTIF(Data!$A$2:$A$939,EA$7),EA$7=(VLOOKUP(EA$7,Data!$A$2:$A$852,1,FALSE)),0))),"H",IF(AND(EA$7&gt;=$J85,EA$7&lt;=$L85),($D85*$P85/$M85),0))),IF(AND(EA$7&gt;=$J85,EA$7&lt;=$L85),(($D85*$P85)/$M85),0))))))</f>
        <v>H</v>
      </c>
      <c r="EB86" s="37">
        <f>IF(EB$7&gt;$L85,(((IF(Data!$C$2&gt;0,(IF(OR(EB$5=Data!$F$2,EB$5=Data!$G$2,(IF(COUNTIF(Data!$A$2:$A$939,EB$7),EB$7=(VLOOKUP(EB$7,Data!$A$2:$A$852,1,FALSE)),0))),"H",IF(AND(EB$7&gt;=$J85,EB$7&lt;=$K85),($D85*(1-$P85)/$N85),0))),IF(AND(EB$7&gt;=$J85,EB$7&lt;=$K85),(($D85-$O85)/$N85),0))))),(((IF(Data!$C$2&gt;0,(IF(OR(EB$5=Data!$F$2,EB$5=Data!$G$2,(IF(COUNTIF(Data!$A$2:$A$939,EB$7),EB$7=(VLOOKUP(EB$7,Data!$A$2:$A$852,1,FALSE)),0))),"H",IF(AND(EB$7&gt;=$J85,EB$7&lt;=$L85),($D85*$P85/$M85),0))),IF(AND(EB$7&gt;=$J85,EB$7&lt;=$L85),(($D85*$P85)/$M85),0))))))</f>
        <v>0</v>
      </c>
      <c r="EC86" s="37">
        <f>IF(EC$7&gt;$L85,(((IF(Data!$C$2&gt;0,(IF(OR(EC$5=Data!$F$2,EC$5=Data!$G$2,(IF(COUNTIF(Data!$A$2:$A$939,EC$7),EC$7=(VLOOKUP(EC$7,Data!$A$2:$A$852,1,FALSE)),0))),"H",IF(AND(EC$7&gt;=$J85,EC$7&lt;=$K85),($D85*(1-$P85)/$N85),0))),IF(AND(EC$7&gt;=$J85,EC$7&lt;=$K85),(($D85-$O85)/$N85),0))))),(((IF(Data!$C$2&gt;0,(IF(OR(EC$5=Data!$F$2,EC$5=Data!$G$2,(IF(COUNTIF(Data!$A$2:$A$939,EC$7),EC$7=(VLOOKUP(EC$7,Data!$A$2:$A$852,1,FALSE)),0))),"H",IF(AND(EC$7&gt;=$J85,EC$7&lt;=$L85),($D85*$P85/$M85),0))),IF(AND(EC$7&gt;=$J85,EC$7&lt;=$L85),(($D85*$P85)/$M85),0))))))</f>
        <v>0</v>
      </c>
      <c r="ED86" s="37">
        <f>IF(ED$7&gt;$L85,(((IF(Data!$C$2&gt;0,(IF(OR(ED$5=Data!$F$2,ED$5=Data!$G$2,(IF(COUNTIF(Data!$A$2:$A$939,ED$7),ED$7=(VLOOKUP(ED$7,Data!$A$2:$A$852,1,FALSE)),0))),"H",IF(AND(ED$7&gt;=$J85,ED$7&lt;=$K85),($D85*(1-$P85)/$N85),0))),IF(AND(ED$7&gt;=$J85,ED$7&lt;=$K85),(($D85-$O85)/$N85),0))))),(((IF(Data!$C$2&gt;0,(IF(OR(ED$5=Data!$F$2,ED$5=Data!$G$2,(IF(COUNTIF(Data!$A$2:$A$939,ED$7),ED$7=(VLOOKUP(ED$7,Data!$A$2:$A$852,1,FALSE)),0))),"H",IF(AND(ED$7&gt;=$J85,ED$7&lt;=$L85),($D85*$P85/$M85),0))),IF(AND(ED$7&gt;=$J85,ED$7&lt;=$L85),(($D85*$P85)/$M85),0))))))</f>
        <v>0</v>
      </c>
      <c r="EE86" s="37">
        <f>IF(EE$7&gt;$L85,(((IF(Data!$C$2&gt;0,(IF(OR(EE$5=Data!$F$2,EE$5=Data!$G$2,(IF(COUNTIF(Data!$A$2:$A$939,EE$7),EE$7=(VLOOKUP(EE$7,Data!$A$2:$A$852,1,FALSE)),0))),"H",IF(AND(EE$7&gt;=$J85,EE$7&lt;=$K85),($D85*(1-$P85)/$N85),0))),IF(AND(EE$7&gt;=$J85,EE$7&lt;=$K85),(($D85-$O85)/$N85),0))))),(((IF(Data!$C$2&gt;0,(IF(OR(EE$5=Data!$F$2,EE$5=Data!$G$2,(IF(COUNTIF(Data!$A$2:$A$939,EE$7),EE$7=(VLOOKUP(EE$7,Data!$A$2:$A$852,1,FALSE)),0))),"H",IF(AND(EE$7&gt;=$J85,EE$7&lt;=$L85),($D85*$P85/$M85),0))),IF(AND(EE$7&gt;=$J85,EE$7&lt;=$L85),(($D85*$P85)/$M85),0))))))</f>
        <v>0</v>
      </c>
      <c r="EF86" s="37">
        <f>IF(EF$7&gt;$L85,(((IF(Data!$C$2&gt;0,(IF(OR(EF$5=Data!$F$2,EF$5=Data!$G$2,(IF(COUNTIF(Data!$A$2:$A$939,EF$7),EF$7=(VLOOKUP(EF$7,Data!$A$2:$A$852,1,FALSE)),0))),"H",IF(AND(EF$7&gt;=$J85,EF$7&lt;=$K85),($D85*(1-$P85)/$N85),0))),IF(AND(EF$7&gt;=$J85,EF$7&lt;=$K85),(($D85-$O85)/$N85),0))))),(((IF(Data!$C$2&gt;0,(IF(OR(EF$5=Data!$F$2,EF$5=Data!$G$2,(IF(COUNTIF(Data!$A$2:$A$939,EF$7),EF$7=(VLOOKUP(EF$7,Data!$A$2:$A$852,1,FALSE)),0))),"H",IF(AND(EF$7&gt;=$J85,EF$7&lt;=$L85),($D85*$P85/$M85),0))),IF(AND(EF$7&gt;=$J85,EF$7&lt;=$L85),(($D85*$P85)/$M85),0))))))</f>
        <v>0</v>
      </c>
      <c r="EG86" s="37" t="str">
        <f>IF(EG$7&gt;$L85,(((IF(Data!$C$2&gt;0,(IF(OR(EG$5=Data!$F$2,EG$5=Data!$G$2,(IF(COUNTIF(Data!$A$2:$A$939,EG$7),EG$7=(VLOOKUP(EG$7,Data!$A$2:$A$852,1,FALSE)),0))),"H",IF(AND(EG$7&gt;=$J85,EG$7&lt;=$K85),($D85*(1-$P85)/$N85),0))),IF(AND(EG$7&gt;=$J85,EG$7&lt;=$K85),(($D85-$O85)/$N85),0))))),(((IF(Data!$C$2&gt;0,(IF(OR(EG$5=Data!$F$2,EG$5=Data!$G$2,(IF(COUNTIF(Data!$A$2:$A$939,EG$7),EG$7=(VLOOKUP(EG$7,Data!$A$2:$A$852,1,FALSE)),0))),"H",IF(AND(EG$7&gt;=$J85,EG$7&lt;=$L85),($D85*$P85/$M85),0))),IF(AND(EG$7&gt;=$J85,EG$7&lt;=$L85),(($D85*$P85)/$M85),0))))))</f>
        <v>H</v>
      </c>
      <c r="EH86" s="37" t="str">
        <f>IF(EH$7&gt;$L85,(((IF(Data!$C$2&gt;0,(IF(OR(EH$5=Data!$F$2,EH$5=Data!$G$2,(IF(COUNTIF(Data!$A$2:$A$939,EH$7),EH$7=(VLOOKUP(EH$7,Data!$A$2:$A$852,1,FALSE)),0))),"H",IF(AND(EH$7&gt;=$J85,EH$7&lt;=$K85),($D85*(1-$P85)/$N85),0))),IF(AND(EH$7&gt;=$J85,EH$7&lt;=$K85),(($D85-$O85)/$N85),0))))),(((IF(Data!$C$2&gt;0,(IF(OR(EH$5=Data!$F$2,EH$5=Data!$G$2,(IF(COUNTIF(Data!$A$2:$A$939,EH$7),EH$7=(VLOOKUP(EH$7,Data!$A$2:$A$852,1,FALSE)),0))),"H",IF(AND(EH$7&gt;=$J85,EH$7&lt;=$L85),($D85*$P85/$M85),0))),IF(AND(EH$7&gt;=$J85,EH$7&lt;=$L85),(($D85*$P85)/$M85),0))))))</f>
        <v>H</v>
      </c>
      <c r="EI86" s="37">
        <f>IF(EI$7&gt;$L85,(((IF(Data!$C$2&gt;0,(IF(OR(EI$5=Data!$F$2,EI$5=Data!$G$2,(IF(COUNTIF(Data!$A$2:$A$939,EI$7),EI$7=(VLOOKUP(EI$7,Data!$A$2:$A$852,1,FALSE)),0))),"H",IF(AND(EI$7&gt;=$J85,EI$7&lt;=$K85),($D85*(1-$P85)/$N85),0))),IF(AND(EI$7&gt;=$J85,EI$7&lt;=$K85),(($D85-$O85)/$N85),0))))),(((IF(Data!$C$2&gt;0,(IF(OR(EI$5=Data!$F$2,EI$5=Data!$G$2,(IF(COUNTIF(Data!$A$2:$A$939,EI$7),EI$7=(VLOOKUP(EI$7,Data!$A$2:$A$852,1,FALSE)),0))),"H",IF(AND(EI$7&gt;=$J85,EI$7&lt;=$L85),($D85*$P85/$M85),0))),IF(AND(EI$7&gt;=$J85,EI$7&lt;=$L85),(($D85*$P85)/$M85),0))))))</f>
        <v>0</v>
      </c>
      <c r="EJ86" s="37">
        <f>IF(EJ$7&gt;$L85,(((IF(Data!$C$2&gt;0,(IF(OR(EJ$5=Data!$F$2,EJ$5=Data!$G$2,(IF(COUNTIF(Data!$A$2:$A$939,EJ$7),EJ$7=(VLOOKUP(EJ$7,Data!$A$2:$A$852,1,FALSE)),0))),"H",IF(AND(EJ$7&gt;=$J85,EJ$7&lt;=$K85),($D85*(1-$P85)/$N85),0))),IF(AND(EJ$7&gt;=$J85,EJ$7&lt;=$K85),(($D85-$O85)/$N85),0))))),(((IF(Data!$C$2&gt;0,(IF(OR(EJ$5=Data!$F$2,EJ$5=Data!$G$2,(IF(COUNTIF(Data!$A$2:$A$939,EJ$7),EJ$7=(VLOOKUP(EJ$7,Data!$A$2:$A$852,1,FALSE)),0))),"H",IF(AND(EJ$7&gt;=$J85,EJ$7&lt;=$L85),($D85*$P85/$M85),0))),IF(AND(EJ$7&gt;=$J85,EJ$7&lt;=$L85),(($D85*$P85)/$M85),0))))))</f>
        <v>0</v>
      </c>
      <c r="EK86" s="37">
        <f>IF(EK$7&gt;$L85,(((IF(Data!$C$2&gt;0,(IF(OR(EK$5=Data!$F$2,EK$5=Data!$G$2,(IF(COUNTIF(Data!$A$2:$A$939,EK$7),EK$7=(VLOOKUP(EK$7,Data!$A$2:$A$852,1,FALSE)),0))),"H",IF(AND(EK$7&gt;=$J85,EK$7&lt;=$K85),($D85*(1-$P85)/$N85),0))),IF(AND(EK$7&gt;=$J85,EK$7&lt;=$K85),(($D85-$O85)/$N85),0))))),(((IF(Data!$C$2&gt;0,(IF(OR(EK$5=Data!$F$2,EK$5=Data!$G$2,(IF(COUNTIF(Data!$A$2:$A$939,EK$7),EK$7=(VLOOKUP(EK$7,Data!$A$2:$A$852,1,FALSE)),0))),"H",IF(AND(EK$7&gt;=$J85,EK$7&lt;=$L85),($D85*$P85/$M85),0))),IF(AND(EK$7&gt;=$J85,EK$7&lt;=$L85),(($D85*$P85)/$M85),0))))))</f>
        <v>0</v>
      </c>
      <c r="EL86" s="37">
        <f>IF(EL$7&gt;$L85,(((IF(Data!$C$2&gt;0,(IF(OR(EL$5=Data!$F$2,EL$5=Data!$G$2,(IF(COUNTIF(Data!$A$2:$A$939,EL$7),EL$7=(VLOOKUP(EL$7,Data!$A$2:$A$852,1,FALSE)),0))),"H",IF(AND(EL$7&gt;=$J85,EL$7&lt;=$K85),($D85*(1-$P85)/$N85),0))),IF(AND(EL$7&gt;=$J85,EL$7&lt;=$K85),(($D85-$O85)/$N85),0))))),(((IF(Data!$C$2&gt;0,(IF(OR(EL$5=Data!$F$2,EL$5=Data!$G$2,(IF(COUNTIF(Data!$A$2:$A$939,EL$7),EL$7=(VLOOKUP(EL$7,Data!$A$2:$A$852,1,FALSE)),0))),"H",IF(AND(EL$7&gt;=$J85,EL$7&lt;=$L85),($D85*$P85/$M85),0))),IF(AND(EL$7&gt;=$J85,EL$7&lt;=$L85),(($D85*$P85)/$M85),0))))))</f>
        <v>0</v>
      </c>
      <c r="EM86" s="37">
        <f>IF(EM$7&gt;$L85,(((IF(Data!$C$2&gt;0,(IF(OR(EM$5=Data!$F$2,EM$5=Data!$G$2,(IF(COUNTIF(Data!$A$2:$A$939,EM$7),EM$7=(VLOOKUP(EM$7,Data!$A$2:$A$852,1,FALSE)),0))),"H",IF(AND(EM$7&gt;=$J85,EM$7&lt;=$K85),($D85*(1-$P85)/$N85),0))),IF(AND(EM$7&gt;=$J85,EM$7&lt;=$K85),(($D85-$O85)/$N85),0))))),(((IF(Data!$C$2&gt;0,(IF(OR(EM$5=Data!$F$2,EM$5=Data!$G$2,(IF(COUNTIF(Data!$A$2:$A$939,EM$7),EM$7=(VLOOKUP(EM$7,Data!$A$2:$A$852,1,FALSE)),0))),"H",IF(AND(EM$7&gt;=$J85,EM$7&lt;=$L85),($D85*$P85/$M85),0))),IF(AND(EM$7&gt;=$J85,EM$7&lt;=$L85),(($D85*$P85)/$M85),0))))))</f>
        <v>0</v>
      </c>
      <c r="EN86" s="37" t="str">
        <f>IF(EN$7&gt;$L85,(((IF(Data!$C$2&gt;0,(IF(OR(EN$5=Data!$F$2,EN$5=Data!$G$2,(IF(COUNTIF(Data!$A$2:$A$939,EN$7),EN$7=(VLOOKUP(EN$7,Data!$A$2:$A$852,1,FALSE)),0))),"H",IF(AND(EN$7&gt;=$J85,EN$7&lt;=$K85),($D85*(1-$P85)/$N85),0))),IF(AND(EN$7&gt;=$J85,EN$7&lt;=$K85),(($D85-$O85)/$N85),0))))),(((IF(Data!$C$2&gt;0,(IF(OR(EN$5=Data!$F$2,EN$5=Data!$G$2,(IF(COUNTIF(Data!$A$2:$A$939,EN$7),EN$7=(VLOOKUP(EN$7,Data!$A$2:$A$852,1,FALSE)),0))),"H",IF(AND(EN$7&gt;=$J85,EN$7&lt;=$L85),($D85*$P85/$M85),0))),IF(AND(EN$7&gt;=$J85,EN$7&lt;=$L85),(($D85*$P85)/$M85),0))))))</f>
        <v>H</v>
      </c>
      <c r="EO86" s="38" t="str">
        <f>IF(EO$7&gt;$L85,(((IF(Data!$C$2&gt;0,(IF(OR(EO$5=Data!$F$2,EO$5=Data!$G$2,(IF(COUNTIF(Data!$A$2:$A$939,EO$7),EO$7=(VLOOKUP(EO$7,Data!$A$2:$A$852,1,FALSE)),0))),"H",IF(AND(EO$7&gt;=$J85,EO$7&lt;=$K85),($D85*(1-$P85)/$N85),0))),IF(AND(EO$7&gt;=$J85,EO$7&lt;=$K85),(($D85-$O85)/$N85),0))))),(((IF(Data!$C$2&gt;0,(IF(OR(EO$5=Data!$F$2,EO$5=Data!$G$2,(IF(COUNTIF(Data!$A$2:$A$939,EO$7),EO$7=(VLOOKUP(EO$7,Data!$A$2:$A$852,1,FALSE)),0))),"H",IF(AND(EO$7&gt;=$J85,EO$7&lt;=$L85),($D85*$P85/$M85),0))),IF(AND(EO$7&gt;=$J85,EO$7&lt;=$L85),(($D85*$P85)/$M85),0))))))</f>
        <v>H</v>
      </c>
      <c r="EP86" s="8" t="s">
        <v>48</v>
      </c>
      <c r="EQ86" s="18">
        <f>SUM(T86:EO86)-D85</f>
        <v>0</v>
      </c>
    </row>
    <row r="87" spans="1:147" ht="30" customHeight="1" thickTop="1">
      <c r="A87" s="370"/>
      <c r="B87" s="368"/>
      <c r="C87" s="368"/>
      <c r="D87" s="346"/>
      <c r="E87" s="350"/>
      <c r="F87" s="350"/>
      <c r="G87" s="348">
        <f>IF(F87&gt;0,(IF(E87&gt;0,IF(Data!$C$2&gt;0,((NETWORKDAYS.INTL(E87,F87,Data!$C$2,Data!$A$2:$A$1242))),((F87-E87)+1)),0)),0)</f>
        <v>0</v>
      </c>
      <c r="H87" s="346">
        <f>I87*D87</f>
        <v>0</v>
      </c>
      <c r="I87" s="362">
        <f>IF(G87&gt;0,((IF(AND(E87&lt;=$EJ$3,F87&gt;=$EJ$3),(IF(Data!$C$2&gt;0,NETWORKDAYS.INTL(E87,$EJ$3,Data!$C$2,Data!$A$2:$A$1231),$EJ$3-E87)),IF(F87&lt;=$EJ$3,G87,0)))/G87),0)</f>
        <v>0</v>
      </c>
      <c r="J87" s="350"/>
      <c r="K87" s="350">
        <f>IF(AND(P87&lt;1,P87&gt;0,J87&gt;0),ROUND((((1-P87)*(F87-E87)+$EJ$3)),0),0)</f>
        <v>0</v>
      </c>
      <c r="L87" s="350">
        <f>IF(K87&gt;=$EJ$3,$EJ$3,K87)</f>
        <v>0</v>
      </c>
      <c r="M87" s="348">
        <f>IF(L87&gt;0,(IF(J87&gt;0,IF(Data!$C$2&gt;0,((NETWORKDAYS.INTL(J87,L87,Data!$C$2,Data!$A$2:$A$1242))),((L87-J87)+1)),0)),0)</f>
        <v>0</v>
      </c>
      <c r="N87" s="348">
        <f>IF(P87=1,0,IF(L87&gt;0,(IF(J87&gt;0,IF(Data!$C$2&gt;0,(((NETWORKDAYS.INTL($EJ$3,K87,Data!$C$2,Data!$A$2:$A$1242)))-1),((-$EJ$3+K87))),0)),0))</f>
        <v>0</v>
      </c>
      <c r="O87" s="346">
        <f>P87*D87</f>
        <v>0</v>
      </c>
      <c r="P87" s="362"/>
      <c r="Q87" s="344">
        <f>IF(K87&gt;0,F87-K87,0)</f>
        <v>0</v>
      </c>
      <c r="R87" s="346">
        <f>IF(K87&gt;0,O87-H87,0)</f>
        <v>0</v>
      </c>
      <c r="S87" s="341">
        <f>IF(P87&gt;0,P87-I87,0)</f>
        <v>0</v>
      </c>
      <c r="T87" s="33">
        <f>IF(Data!$C$2&gt;0,(IF(OR(T$5=Data!$F$2,T$5=Data!$G$2,(IF(COUNTIF(Data!$A$2:$A$939,T$7),T$7=(VLOOKUP(T$7,Data!$A$2:$A$852,1,FALSE)),0))),"H",IF(AND(T$7&gt;=$E87,T$7&lt;=$F87),($D87/$G87),0))),IF(AND(T$7&gt;=$E87,T$7&lt;=$F87),($D87/$G87),0))</f>
        <v>0</v>
      </c>
      <c r="U87" s="34">
        <f>IF(Data!$C$2&gt;0,(IF(OR(U$5=Data!$F$2,U$5=Data!$G$2,(IF(COUNTIF(Data!$A$2:$A$939,U$7),U$7=(VLOOKUP(U$7,Data!$A$2:$A$852,1,FALSE)),0))),"H",IF(AND(U$7&gt;=$E87,U$7&lt;=$F87),($D87/$G87),0))),IF(AND(U$7&gt;=$E87,U$7&lt;=$F87),($D87/$G87),0))</f>
        <v>0</v>
      </c>
      <c r="V87" s="34">
        <f>IF(Data!$C$2&gt;0,(IF(OR(V$5=Data!$F$2,V$5=Data!$G$2,(IF(COUNTIF(Data!$A$2:$A$939,V$7),V$7=(VLOOKUP(V$7,Data!$A$2:$A$852,1,FALSE)),0))),"H",IF(AND(V$7&gt;=$E87,V$7&lt;=$F87),($D87/$G87),0))),IF(AND(V$7&gt;=$E87,V$7&lt;=$F87),($D87/$G87),0))</f>
        <v>0</v>
      </c>
      <c r="W87" s="34">
        <f>IF(Data!$C$2&gt;0,(IF(OR(W$5=Data!$F$2,W$5=Data!$G$2,(IF(COUNTIF(Data!$A$2:$A$939,W$7),W$7=(VLOOKUP(W$7,Data!$A$2:$A$852,1,FALSE)),0))),"H",IF(AND(W$7&gt;=$E87,W$7&lt;=$F87),($D87/$G87),0))),IF(AND(W$7&gt;=$E87,W$7&lt;=$F87),($D87/$G87),0))</f>
        <v>0</v>
      </c>
      <c r="X87" s="34">
        <f>IF(Data!$C$2&gt;0,(IF(OR(X$5=Data!$F$2,X$5=Data!$G$2,(IF(COUNTIF(Data!$A$2:$A$939,X$7),X$7=(VLOOKUP(X$7,Data!$A$2:$A$852,1,FALSE)),0))),"H",IF(AND(X$7&gt;=$E87,X$7&lt;=$F87),($D87/$G87),0))),IF(AND(X$7&gt;=$E87,X$7&lt;=$F87),($D87/$G87),0))</f>
        <v>0</v>
      </c>
      <c r="Y87" s="34" t="str">
        <f>IF(Data!$C$2&gt;0,(IF(OR(Y$5=Data!$F$2,Y$5=Data!$G$2,(IF(COUNTIF(Data!$A$2:$A$939,Y$7),Y$7=(VLOOKUP(Y$7,Data!$A$2:$A$852,1,FALSE)),0))),"H",IF(AND(Y$7&gt;=$E87,Y$7&lt;=$F87),($D87/$G87),0))),IF(AND(Y$7&gt;=$E87,Y$7&lt;=$F87),($D87/$G87),0))</f>
        <v>H</v>
      </c>
      <c r="Z87" s="34" t="str">
        <f>IF(Data!$C$2&gt;0,(IF(OR(Z$5=Data!$F$2,Z$5=Data!$G$2,(IF(COUNTIF(Data!$A$2:$A$939,Z$7),Z$7=(VLOOKUP(Z$7,Data!$A$2:$A$852,1,FALSE)),0))),"H",IF(AND(Z$7&gt;=$E87,Z$7&lt;=$F87),($D87/$G87),0))),IF(AND(Z$7&gt;=$E87,Z$7&lt;=$F87),($D87/$G87),0))</f>
        <v>H</v>
      </c>
      <c r="AA87" s="34">
        <f>IF(Data!$C$2&gt;0,(IF(OR(AA$5=Data!$F$2,AA$5=Data!$G$2,(IF(COUNTIF(Data!$A$2:$A$939,AA$7),AA$7=(VLOOKUP(AA$7,Data!$A$2:$A$852,1,FALSE)),0))),"H",IF(AND(AA$7&gt;=$E87,AA$7&lt;=$F87),($D87/$G87),0))),IF(AND(AA$7&gt;=$E87,AA$7&lt;=$F87),($D87/$G87),0))</f>
        <v>0</v>
      </c>
      <c r="AB87" s="34">
        <f>IF(Data!$C$2&gt;0,(IF(OR(AB$5=Data!$F$2,AB$5=Data!$G$2,(IF(COUNTIF(Data!$A$2:$A$939,AB$7),AB$7=(VLOOKUP(AB$7,Data!$A$2:$A$852,1,FALSE)),0))),"H",IF(AND(AB$7&gt;=$E87,AB$7&lt;=$F87),($D87/$G87),0))),IF(AND(AB$7&gt;=$E87,AB$7&lt;=$F87),($D87/$G87),0))</f>
        <v>0</v>
      </c>
      <c r="AC87" s="34">
        <f>IF(Data!$C$2&gt;0,(IF(OR(AC$5=Data!$F$2,AC$5=Data!$G$2,(IF(COUNTIF(Data!$A$2:$A$939,AC$7),AC$7=(VLOOKUP(AC$7,Data!$A$2:$A$852,1,FALSE)),0))),"H",IF(AND(AC$7&gt;=$E87,AC$7&lt;=$F87),($D87/$G87),0))),IF(AND(AC$7&gt;=$E87,AC$7&lt;=$F87),($D87/$G87),0))</f>
        <v>0</v>
      </c>
      <c r="AD87" s="34">
        <f>IF(Data!$C$2&gt;0,(IF(OR(AD$5=Data!$F$2,AD$5=Data!$G$2,(IF(COUNTIF(Data!$A$2:$A$939,AD$7),AD$7=(VLOOKUP(AD$7,Data!$A$2:$A$852,1,FALSE)),0))),"H",IF(AND(AD$7&gt;=$E87,AD$7&lt;=$F87),($D87/$G87),0))),IF(AND(AD$7&gt;=$E87,AD$7&lt;=$F87),($D87/$G87),0))</f>
        <v>0</v>
      </c>
      <c r="AE87" s="34">
        <f>IF(Data!$C$2&gt;0,(IF(OR(AE$5=Data!$F$2,AE$5=Data!$G$2,(IF(COUNTIF(Data!$A$2:$A$939,AE$7),AE$7=(VLOOKUP(AE$7,Data!$A$2:$A$852,1,FALSE)),0))),"H",IF(AND(AE$7&gt;=$E87,AE$7&lt;=$F87),($D87/$G87),0))),IF(AND(AE$7&gt;=$E87,AE$7&lt;=$F87),($D87/$G87),0))</f>
        <v>0</v>
      </c>
      <c r="AF87" s="34" t="str">
        <f>IF(Data!$C$2&gt;0,(IF(OR(AF$5=Data!$F$2,AF$5=Data!$G$2,(IF(COUNTIF(Data!$A$2:$A$939,AF$7),AF$7=(VLOOKUP(AF$7,Data!$A$2:$A$852,1,FALSE)),0))),"H",IF(AND(AF$7&gt;=$E87,AF$7&lt;=$F87),($D87/$G87),0))),IF(AND(AF$7&gt;=$E87,AF$7&lt;=$F87),($D87/$G87),0))</f>
        <v>H</v>
      </c>
      <c r="AG87" s="34" t="str">
        <f>IF(Data!$C$2&gt;0,(IF(OR(AG$5=Data!$F$2,AG$5=Data!$G$2,(IF(COUNTIF(Data!$A$2:$A$939,AG$7),AG$7=(VLOOKUP(AG$7,Data!$A$2:$A$852,1,FALSE)),0))),"H",IF(AND(AG$7&gt;=$E87,AG$7&lt;=$F87),($D87/$G87),0))),IF(AND(AG$7&gt;=$E87,AG$7&lt;=$F87),($D87/$G87),0))</f>
        <v>H</v>
      </c>
      <c r="AH87" s="34">
        <f>IF(Data!$C$2&gt;0,(IF(OR(AH$5=Data!$F$2,AH$5=Data!$G$2,(IF(COUNTIF(Data!$A$2:$A$939,AH$7),AH$7=(VLOOKUP(AH$7,Data!$A$2:$A$852,1,FALSE)),0))),"H",IF(AND(AH$7&gt;=$E87,AH$7&lt;=$F87),($D87/$G87),0))),IF(AND(AH$7&gt;=$E87,AH$7&lt;=$F87),($D87/$G87),0))</f>
        <v>0</v>
      </c>
      <c r="AI87" s="34">
        <f>IF(Data!$C$2&gt;0,(IF(OR(AI$5=Data!$F$2,AI$5=Data!$G$2,(IF(COUNTIF(Data!$A$2:$A$939,AI$7),AI$7=(VLOOKUP(AI$7,Data!$A$2:$A$852,1,FALSE)),0))),"H",IF(AND(AI$7&gt;=$E87,AI$7&lt;=$F87),($D87/$G87),0))),IF(AND(AI$7&gt;=$E87,AI$7&lt;=$F87),($D87/$G87),0))</f>
        <v>0</v>
      </c>
      <c r="AJ87" s="34">
        <f>IF(Data!$C$2&gt;0,(IF(OR(AJ$5=Data!$F$2,AJ$5=Data!$G$2,(IF(COUNTIF(Data!$A$2:$A$939,AJ$7),AJ$7=(VLOOKUP(AJ$7,Data!$A$2:$A$852,1,FALSE)),0))),"H",IF(AND(AJ$7&gt;=$E87,AJ$7&lt;=$F87),($D87/$G87),0))),IF(AND(AJ$7&gt;=$E87,AJ$7&lt;=$F87),($D87/$G87),0))</f>
        <v>0</v>
      </c>
      <c r="AK87" s="34">
        <f>IF(Data!$C$2&gt;0,(IF(OR(AK$5=Data!$F$2,AK$5=Data!$G$2,(IF(COUNTIF(Data!$A$2:$A$939,AK$7),AK$7=(VLOOKUP(AK$7,Data!$A$2:$A$852,1,FALSE)),0))),"H",IF(AND(AK$7&gt;=$E87,AK$7&lt;=$F87),($D87/$G87),0))),IF(AND(AK$7&gt;=$E87,AK$7&lt;=$F87),($D87/$G87),0))</f>
        <v>0</v>
      </c>
      <c r="AL87" s="34">
        <f>IF(Data!$C$2&gt;0,(IF(OR(AL$5=Data!$F$2,AL$5=Data!$G$2,(IF(COUNTIF(Data!$A$2:$A$939,AL$7),AL$7=(VLOOKUP(AL$7,Data!$A$2:$A$852,1,FALSE)),0))),"H",IF(AND(AL$7&gt;=$E87,AL$7&lt;=$F87),($D87/$G87),0))),IF(AND(AL$7&gt;=$E87,AL$7&lt;=$F87),($D87/$G87),0))</f>
        <v>0</v>
      </c>
      <c r="AM87" s="34" t="str">
        <f>IF(Data!$C$2&gt;0,(IF(OR(AM$5=Data!$F$2,AM$5=Data!$G$2,(IF(COUNTIF(Data!$A$2:$A$939,AM$7),AM$7=(VLOOKUP(AM$7,Data!$A$2:$A$852,1,FALSE)),0))),"H",IF(AND(AM$7&gt;=$E87,AM$7&lt;=$F87),($D87/$G87),0))),IF(AND(AM$7&gt;=$E87,AM$7&lt;=$F87),($D87/$G87),0))</f>
        <v>H</v>
      </c>
      <c r="AN87" s="34" t="str">
        <f>IF(Data!$C$2&gt;0,(IF(OR(AN$5=Data!$F$2,AN$5=Data!$G$2,(IF(COUNTIF(Data!$A$2:$A$939,AN$7),AN$7=(VLOOKUP(AN$7,Data!$A$2:$A$852,1,FALSE)),0))),"H",IF(AND(AN$7&gt;=$E87,AN$7&lt;=$F87),($D87/$G87),0))),IF(AND(AN$7&gt;=$E87,AN$7&lt;=$F87),($D87/$G87),0))</f>
        <v>H</v>
      </c>
      <c r="AO87" s="34">
        <f>IF(Data!$C$2&gt;0,(IF(OR(AO$5=Data!$F$2,AO$5=Data!$G$2,(IF(COUNTIF(Data!$A$2:$A$939,AO$7),AO$7=(VLOOKUP(AO$7,Data!$A$2:$A$852,1,FALSE)),0))),"H",IF(AND(AO$7&gt;=$E87,AO$7&lt;=$F87),($D87/$G87),0))),IF(AND(AO$7&gt;=$E87,AO$7&lt;=$F87),($D87/$G87),0))</f>
        <v>0</v>
      </c>
      <c r="AP87" s="34">
        <f>IF(Data!$C$2&gt;0,(IF(OR(AP$5=Data!$F$2,AP$5=Data!$G$2,(IF(COUNTIF(Data!$A$2:$A$939,AP$7),AP$7=(VLOOKUP(AP$7,Data!$A$2:$A$852,1,FALSE)),0))),"H",IF(AND(AP$7&gt;=$E87,AP$7&lt;=$F87),($D87/$G87),0))),IF(AND(AP$7&gt;=$E87,AP$7&lt;=$F87),($D87/$G87),0))</f>
        <v>0</v>
      </c>
      <c r="AQ87" s="34">
        <f>IF(Data!$C$2&gt;0,(IF(OR(AQ$5=Data!$F$2,AQ$5=Data!$G$2,(IF(COUNTIF(Data!$A$2:$A$939,AQ$7),AQ$7=(VLOOKUP(AQ$7,Data!$A$2:$A$852,1,FALSE)),0))),"H",IF(AND(AQ$7&gt;=$E87,AQ$7&lt;=$F87),($D87/$G87),0))),IF(AND(AQ$7&gt;=$E87,AQ$7&lt;=$F87),($D87/$G87),0))</f>
        <v>0</v>
      </c>
      <c r="AR87" s="34">
        <f>IF(Data!$C$2&gt;0,(IF(OR(AR$5=Data!$F$2,AR$5=Data!$G$2,(IF(COUNTIF(Data!$A$2:$A$939,AR$7),AR$7=(VLOOKUP(AR$7,Data!$A$2:$A$852,1,FALSE)),0))),"H",IF(AND(AR$7&gt;=$E87,AR$7&lt;=$F87),($D87/$G87),0))),IF(AND(AR$7&gt;=$E87,AR$7&lt;=$F87),($D87/$G87),0))</f>
        <v>0</v>
      </c>
      <c r="AS87" s="34">
        <f>IF(Data!$C$2&gt;0,(IF(OR(AS$5=Data!$F$2,AS$5=Data!$G$2,(IF(COUNTIF(Data!$A$2:$A$939,AS$7),AS$7=(VLOOKUP(AS$7,Data!$A$2:$A$852,1,FALSE)),0))),"H",IF(AND(AS$7&gt;=$E87,AS$7&lt;=$F87),($D87/$G87),0))),IF(AND(AS$7&gt;=$E87,AS$7&lt;=$F87),($D87/$G87),0))</f>
        <v>0</v>
      </c>
      <c r="AT87" s="34" t="str">
        <f>IF(Data!$C$2&gt;0,(IF(OR(AT$5=Data!$F$2,AT$5=Data!$G$2,(IF(COUNTIF(Data!$A$2:$A$939,AT$7),AT$7=(VLOOKUP(AT$7,Data!$A$2:$A$852,1,FALSE)),0))),"H",IF(AND(AT$7&gt;=$E87,AT$7&lt;=$F87),($D87/$G87),0))),IF(AND(AT$7&gt;=$E87,AT$7&lt;=$F87),($D87/$G87),0))</f>
        <v>H</v>
      </c>
      <c r="AU87" s="34" t="str">
        <f>IF(Data!$C$2&gt;0,(IF(OR(AU$5=Data!$F$2,AU$5=Data!$G$2,(IF(COUNTIF(Data!$A$2:$A$939,AU$7),AU$7=(VLOOKUP(AU$7,Data!$A$2:$A$852,1,FALSE)),0))),"H",IF(AND(AU$7&gt;=$E87,AU$7&lt;=$F87),($D87/$G87),0))),IF(AND(AU$7&gt;=$E87,AU$7&lt;=$F87),($D87/$G87),0))</f>
        <v>H</v>
      </c>
      <c r="AV87" s="34">
        <f>IF(Data!$C$2&gt;0,(IF(OR(AV$5=Data!$F$2,AV$5=Data!$G$2,(IF(COUNTIF(Data!$A$2:$A$939,AV$7),AV$7=(VLOOKUP(AV$7,Data!$A$2:$A$852,1,FALSE)),0))),"H",IF(AND(AV$7&gt;=$E87,AV$7&lt;=$F87),($D87/$G87),0))),IF(AND(AV$7&gt;=$E87,AV$7&lt;=$F87),($D87/$G87),0))</f>
        <v>0</v>
      </c>
      <c r="AW87" s="34">
        <f>IF(Data!$C$2&gt;0,(IF(OR(AW$5=Data!$F$2,AW$5=Data!$G$2,(IF(COUNTIF(Data!$A$2:$A$939,AW$7),AW$7=(VLOOKUP(AW$7,Data!$A$2:$A$852,1,FALSE)),0))),"H",IF(AND(AW$7&gt;=$E87,AW$7&lt;=$F87),($D87/$G87),0))),IF(AND(AW$7&gt;=$E87,AW$7&lt;=$F87),($D87/$G87),0))</f>
        <v>0</v>
      </c>
      <c r="AX87" s="34">
        <f>IF(Data!$C$2&gt;0,(IF(OR(AX$5=Data!$F$2,AX$5=Data!$G$2,(IF(COUNTIF(Data!$A$2:$A$939,AX$7),AX$7=(VLOOKUP(AX$7,Data!$A$2:$A$852,1,FALSE)),0))),"H",IF(AND(AX$7&gt;=$E87,AX$7&lt;=$F87),($D87/$G87),0))),IF(AND(AX$7&gt;=$E87,AX$7&lt;=$F87),($D87/$G87),0))</f>
        <v>0</v>
      </c>
      <c r="AY87" s="34">
        <f>IF(Data!$C$2&gt;0,(IF(OR(AY$5=Data!$F$2,AY$5=Data!$G$2,(IF(COUNTIF(Data!$A$2:$A$939,AY$7),AY$7=(VLOOKUP(AY$7,Data!$A$2:$A$852,1,FALSE)),0))),"H",IF(AND(AY$7&gt;=$E87,AY$7&lt;=$F87),($D87/$G87),0))),IF(AND(AY$7&gt;=$E87,AY$7&lt;=$F87),($D87/$G87),0))</f>
        <v>0</v>
      </c>
      <c r="AZ87" s="34">
        <f>IF(Data!$C$2&gt;0,(IF(OR(AZ$5=Data!$F$2,AZ$5=Data!$G$2,(IF(COUNTIF(Data!$A$2:$A$939,AZ$7),AZ$7=(VLOOKUP(AZ$7,Data!$A$2:$A$852,1,FALSE)),0))),"H",IF(AND(AZ$7&gt;=$E87,AZ$7&lt;=$F87),($D87/$G87),0))),IF(AND(AZ$7&gt;=$E87,AZ$7&lt;=$F87),($D87/$G87),0))</f>
        <v>0</v>
      </c>
      <c r="BA87" s="34" t="str">
        <f>IF(Data!$C$2&gt;0,(IF(OR(BA$5=Data!$F$2,BA$5=Data!$G$2,(IF(COUNTIF(Data!$A$2:$A$939,BA$7),BA$7=(VLOOKUP(BA$7,Data!$A$2:$A$852,1,FALSE)),0))),"H",IF(AND(BA$7&gt;=$E87,BA$7&lt;=$F87),($D87/$G87),0))),IF(AND(BA$7&gt;=$E87,BA$7&lt;=$F87),($D87/$G87),0))</f>
        <v>H</v>
      </c>
      <c r="BB87" s="34" t="str">
        <f>IF(Data!$C$2&gt;0,(IF(OR(BB$5=Data!$F$2,BB$5=Data!$G$2,(IF(COUNTIF(Data!$A$2:$A$939,BB$7),BB$7=(VLOOKUP(BB$7,Data!$A$2:$A$852,1,FALSE)),0))),"H",IF(AND(BB$7&gt;=$E87,BB$7&lt;=$F87),($D87/$G87),0))),IF(AND(BB$7&gt;=$E87,BB$7&lt;=$F87),($D87/$G87),0))</f>
        <v>H</v>
      </c>
      <c r="BC87" s="34">
        <f>IF(Data!$C$2&gt;0,(IF(OR(BC$5=Data!$F$2,BC$5=Data!$G$2,(IF(COUNTIF(Data!$A$2:$A$939,BC$7),BC$7=(VLOOKUP(BC$7,Data!$A$2:$A$852,1,FALSE)),0))),"H",IF(AND(BC$7&gt;=$E87,BC$7&lt;=$F87),($D87/$G87),0))),IF(AND(BC$7&gt;=$E87,BC$7&lt;=$F87),($D87/$G87),0))</f>
        <v>0</v>
      </c>
      <c r="BD87" s="34">
        <f>IF(Data!$C$2&gt;0,(IF(OR(BD$5=Data!$F$2,BD$5=Data!$G$2,(IF(COUNTIF(Data!$A$2:$A$939,BD$7),BD$7=(VLOOKUP(BD$7,Data!$A$2:$A$852,1,FALSE)),0))),"H",IF(AND(BD$7&gt;=$E87,BD$7&lt;=$F87),($D87/$G87),0))),IF(AND(BD$7&gt;=$E87,BD$7&lt;=$F87),($D87/$G87),0))</f>
        <v>0</v>
      </c>
      <c r="BE87" s="34">
        <f>IF(Data!$C$2&gt;0,(IF(OR(BE$5=Data!$F$2,BE$5=Data!$G$2,(IF(COUNTIF(Data!$A$2:$A$939,BE$7),BE$7=(VLOOKUP(BE$7,Data!$A$2:$A$852,1,FALSE)),0))),"H",IF(AND(BE$7&gt;=$E87,BE$7&lt;=$F87),($D87/$G87),0))),IF(AND(BE$7&gt;=$E87,BE$7&lt;=$F87),($D87/$G87),0))</f>
        <v>0</v>
      </c>
      <c r="BF87" s="34">
        <f>IF(Data!$C$2&gt;0,(IF(OR(BF$5=Data!$F$2,BF$5=Data!$G$2,(IF(COUNTIF(Data!$A$2:$A$939,BF$7),BF$7=(VLOOKUP(BF$7,Data!$A$2:$A$852,1,FALSE)),0))),"H",IF(AND(BF$7&gt;=$E87,BF$7&lt;=$F87),($D87/$G87),0))),IF(AND(BF$7&gt;=$E87,BF$7&lt;=$F87),($D87/$G87),0))</f>
        <v>0</v>
      </c>
      <c r="BG87" s="34">
        <f>IF(Data!$C$2&gt;0,(IF(OR(BG$5=Data!$F$2,BG$5=Data!$G$2,(IF(COUNTIF(Data!$A$2:$A$939,BG$7),BG$7=(VLOOKUP(BG$7,Data!$A$2:$A$852,1,FALSE)),0))),"H",IF(AND(BG$7&gt;=$E87,BG$7&lt;=$F87),($D87/$G87),0))),IF(AND(BG$7&gt;=$E87,BG$7&lt;=$F87),($D87/$G87),0))</f>
        <v>0</v>
      </c>
      <c r="BH87" s="34" t="str">
        <f>IF(Data!$C$2&gt;0,(IF(OR(BH$5=Data!$F$2,BH$5=Data!$G$2,(IF(COUNTIF(Data!$A$2:$A$939,BH$7),BH$7=(VLOOKUP(BH$7,Data!$A$2:$A$852,1,FALSE)),0))),"H",IF(AND(BH$7&gt;=$E87,BH$7&lt;=$F87),($D87/$G87),0))),IF(AND(BH$7&gt;=$E87,BH$7&lt;=$F87),($D87/$G87),0))</f>
        <v>H</v>
      </c>
      <c r="BI87" s="34" t="str">
        <f>IF(Data!$C$2&gt;0,(IF(OR(BI$5=Data!$F$2,BI$5=Data!$G$2,(IF(COUNTIF(Data!$A$2:$A$939,BI$7),BI$7=(VLOOKUP(BI$7,Data!$A$2:$A$852,1,FALSE)),0))),"H",IF(AND(BI$7&gt;=$E87,BI$7&lt;=$F87),($D87/$G87),0))),IF(AND(BI$7&gt;=$E87,BI$7&lt;=$F87),($D87/$G87),0))</f>
        <v>H</v>
      </c>
      <c r="BJ87" s="34">
        <f>IF(Data!$C$2&gt;0,(IF(OR(BJ$5=Data!$F$2,BJ$5=Data!$G$2,(IF(COUNTIF(Data!$A$2:$A$939,BJ$7),BJ$7=(VLOOKUP(BJ$7,Data!$A$2:$A$852,1,FALSE)),0))),"H",IF(AND(BJ$7&gt;=$E87,BJ$7&lt;=$F87),($D87/$G87),0))),IF(AND(BJ$7&gt;=$E87,BJ$7&lt;=$F87),($D87/$G87),0))</f>
        <v>0</v>
      </c>
      <c r="BK87" s="34">
        <f>IF(Data!$C$2&gt;0,(IF(OR(BK$5=Data!$F$2,BK$5=Data!$G$2,(IF(COUNTIF(Data!$A$2:$A$939,BK$7),BK$7=(VLOOKUP(BK$7,Data!$A$2:$A$852,1,FALSE)),0))),"H",IF(AND(BK$7&gt;=$E87,BK$7&lt;=$F87),($D87/$G87),0))),IF(AND(BK$7&gt;=$E87,BK$7&lt;=$F87),($D87/$G87),0))</f>
        <v>0</v>
      </c>
      <c r="BL87" s="34">
        <f>IF(Data!$C$2&gt;0,(IF(OR(BL$5=Data!$F$2,BL$5=Data!$G$2,(IF(COUNTIF(Data!$A$2:$A$939,BL$7),BL$7=(VLOOKUP(BL$7,Data!$A$2:$A$852,1,FALSE)),0))),"H",IF(AND(BL$7&gt;=$E87,BL$7&lt;=$F87),($D87/$G87),0))),IF(AND(BL$7&gt;=$E87,BL$7&lt;=$F87),($D87/$G87),0))</f>
        <v>0</v>
      </c>
      <c r="BM87" s="34">
        <f>IF(Data!$C$2&gt;0,(IF(OR(BM$5=Data!$F$2,BM$5=Data!$G$2,(IF(COUNTIF(Data!$A$2:$A$939,BM$7),BM$7=(VLOOKUP(BM$7,Data!$A$2:$A$852,1,FALSE)),0))),"H",IF(AND(BM$7&gt;=$E87,BM$7&lt;=$F87),($D87/$G87),0))),IF(AND(BM$7&gt;=$E87,BM$7&lt;=$F87),($D87/$G87),0))</f>
        <v>0</v>
      </c>
      <c r="BN87" s="34">
        <f>IF(Data!$C$2&gt;0,(IF(OR(BN$5=Data!$F$2,BN$5=Data!$G$2,(IF(COUNTIF(Data!$A$2:$A$939,BN$7),BN$7=(VLOOKUP(BN$7,Data!$A$2:$A$852,1,FALSE)),0))),"H",IF(AND(BN$7&gt;=$E87,BN$7&lt;=$F87),($D87/$G87),0))),IF(AND(BN$7&gt;=$E87,BN$7&lt;=$F87),($D87/$G87),0))</f>
        <v>0</v>
      </c>
      <c r="BO87" s="34" t="str">
        <f>IF(Data!$C$2&gt;0,(IF(OR(BO$5=Data!$F$2,BO$5=Data!$G$2,(IF(COUNTIF(Data!$A$2:$A$939,BO$7),BO$7=(VLOOKUP(BO$7,Data!$A$2:$A$852,1,FALSE)),0))),"H",IF(AND(BO$7&gt;=$E87,BO$7&lt;=$F87),($D87/$G87),0))),IF(AND(BO$7&gt;=$E87,BO$7&lt;=$F87),($D87/$G87),0))</f>
        <v>H</v>
      </c>
      <c r="BP87" s="34" t="str">
        <f>IF(Data!$C$2&gt;0,(IF(OR(BP$5=Data!$F$2,BP$5=Data!$G$2,(IF(COUNTIF(Data!$A$2:$A$939,BP$7),BP$7=(VLOOKUP(BP$7,Data!$A$2:$A$852,1,FALSE)),0))),"H",IF(AND(BP$7&gt;=$E87,BP$7&lt;=$F87),($D87/$G87),0))),IF(AND(BP$7&gt;=$E87,BP$7&lt;=$F87),($D87/$G87),0))</f>
        <v>H</v>
      </c>
      <c r="BQ87" s="34">
        <f>IF(Data!$C$2&gt;0,(IF(OR(BQ$5=Data!$F$2,BQ$5=Data!$G$2,(IF(COUNTIF(Data!$A$2:$A$939,BQ$7),BQ$7=(VLOOKUP(BQ$7,Data!$A$2:$A$852,1,FALSE)),0))),"H",IF(AND(BQ$7&gt;=$E87,BQ$7&lt;=$F87),($D87/$G87),0))),IF(AND(BQ$7&gt;=$E87,BQ$7&lt;=$F87),($D87/$G87),0))</f>
        <v>0</v>
      </c>
      <c r="BR87" s="34">
        <f>IF(Data!$C$2&gt;0,(IF(OR(BR$5=Data!$F$2,BR$5=Data!$G$2,(IF(COUNTIF(Data!$A$2:$A$939,BR$7),BR$7=(VLOOKUP(BR$7,Data!$A$2:$A$852,1,FALSE)),0))),"H",IF(AND(BR$7&gt;=$E87,BR$7&lt;=$F87),($D87/$G87),0))),IF(AND(BR$7&gt;=$E87,BR$7&lt;=$F87),($D87/$G87),0))</f>
        <v>0</v>
      </c>
      <c r="BS87" s="34">
        <f>IF(Data!$C$2&gt;0,(IF(OR(BS$5=Data!$F$2,BS$5=Data!$G$2,(IF(COUNTIF(Data!$A$2:$A$939,BS$7),BS$7=(VLOOKUP(BS$7,Data!$A$2:$A$852,1,FALSE)),0))),"H",IF(AND(BS$7&gt;=$E87,BS$7&lt;=$F87),($D87/$G87),0))),IF(AND(BS$7&gt;=$E87,BS$7&lt;=$F87),($D87/$G87),0))</f>
        <v>0</v>
      </c>
      <c r="BT87" s="34">
        <f>IF(Data!$C$2&gt;0,(IF(OR(BT$5=Data!$F$2,BT$5=Data!$G$2,(IF(COUNTIF(Data!$A$2:$A$939,BT$7),BT$7=(VLOOKUP(BT$7,Data!$A$2:$A$852,1,FALSE)),0))),"H",IF(AND(BT$7&gt;=$E87,BT$7&lt;=$F87),($D87/$G87),0))),IF(AND(BT$7&gt;=$E87,BT$7&lt;=$F87),($D87/$G87),0))</f>
        <v>0</v>
      </c>
      <c r="BU87" s="34">
        <f>IF(Data!$C$2&gt;0,(IF(OR(BU$5=Data!$F$2,BU$5=Data!$G$2,(IF(COUNTIF(Data!$A$2:$A$939,BU$7),BU$7=(VLOOKUP(BU$7,Data!$A$2:$A$852,1,FALSE)),0))),"H",IF(AND(BU$7&gt;=$E87,BU$7&lt;=$F87),($D87/$G87),0))),IF(AND(BU$7&gt;=$E87,BU$7&lt;=$F87),($D87/$G87),0))</f>
        <v>0</v>
      </c>
      <c r="BV87" s="34" t="str">
        <f>IF(Data!$C$2&gt;0,(IF(OR(BV$5=Data!$F$2,BV$5=Data!$G$2,(IF(COUNTIF(Data!$A$2:$A$939,BV$7),BV$7=(VLOOKUP(BV$7,Data!$A$2:$A$852,1,FALSE)),0))),"H",IF(AND(BV$7&gt;=$E87,BV$7&lt;=$F87),($D87/$G87),0))),IF(AND(BV$7&gt;=$E87,BV$7&lt;=$F87),($D87/$G87),0))</f>
        <v>H</v>
      </c>
      <c r="BW87" s="34" t="str">
        <f>IF(Data!$C$2&gt;0,(IF(OR(BW$5=Data!$F$2,BW$5=Data!$G$2,(IF(COUNTIF(Data!$A$2:$A$939,BW$7),BW$7=(VLOOKUP(BW$7,Data!$A$2:$A$852,1,FALSE)),0))),"H",IF(AND(BW$7&gt;=$E87,BW$7&lt;=$F87),($D87/$G87),0))),IF(AND(BW$7&gt;=$E87,BW$7&lt;=$F87),($D87/$G87),0))</f>
        <v>H</v>
      </c>
      <c r="BX87" s="34">
        <f>IF(Data!$C$2&gt;0,(IF(OR(BX$5=Data!$F$2,BX$5=Data!$G$2,(IF(COUNTIF(Data!$A$2:$A$939,BX$7),BX$7=(VLOOKUP(BX$7,Data!$A$2:$A$852,1,FALSE)),0))),"H",IF(AND(BX$7&gt;=$E87,BX$7&lt;=$F87),($D87/$G87),0))),IF(AND(BX$7&gt;=$E87,BX$7&lt;=$F87),($D87/$G87),0))</f>
        <v>0</v>
      </c>
      <c r="BY87" s="34">
        <f>IF(Data!$C$2&gt;0,(IF(OR(BY$5=Data!$F$2,BY$5=Data!$G$2,(IF(COUNTIF(Data!$A$2:$A$939,BY$7),BY$7=(VLOOKUP(BY$7,Data!$A$2:$A$852,1,FALSE)),0))),"H",IF(AND(BY$7&gt;=$E87,BY$7&lt;=$F87),($D87/$G87),0))),IF(AND(BY$7&gt;=$E87,BY$7&lt;=$F87),($D87/$G87),0))</f>
        <v>0</v>
      </c>
      <c r="BZ87" s="34">
        <f>IF(Data!$C$2&gt;0,(IF(OR(BZ$5=Data!$F$2,BZ$5=Data!$G$2,(IF(COUNTIF(Data!$A$2:$A$939,BZ$7),BZ$7=(VLOOKUP(BZ$7,Data!$A$2:$A$852,1,FALSE)),0))),"H",IF(AND(BZ$7&gt;=$E87,BZ$7&lt;=$F87),($D87/$G87),0))),IF(AND(BZ$7&gt;=$E87,BZ$7&lt;=$F87),($D87/$G87),0))</f>
        <v>0</v>
      </c>
      <c r="CA87" s="34">
        <f>IF(Data!$C$2&gt;0,(IF(OR(CA$5=Data!$F$2,CA$5=Data!$G$2,(IF(COUNTIF(Data!$A$2:$A$939,CA$7),CA$7=(VLOOKUP(CA$7,Data!$A$2:$A$852,1,FALSE)),0))),"H",IF(AND(CA$7&gt;=$E87,CA$7&lt;=$F87),($D87/$G87),0))),IF(AND(CA$7&gt;=$E87,CA$7&lt;=$F87),($D87/$G87),0))</f>
        <v>0</v>
      </c>
      <c r="CB87" s="34">
        <f>IF(Data!$C$2&gt;0,(IF(OR(CB$5=Data!$F$2,CB$5=Data!$G$2,(IF(COUNTIF(Data!$A$2:$A$939,CB$7),CB$7=(VLOOKUP(CB$7,Data!$A$2:$A$852,1,FALSE)),0))),"H",IF(AND(CB$7&gt;=$E87,CB$7&lt;=$F87),($D87/$G87),0))),IF(AND(CB$7&gt;=$E87,CB$7&lt;=$F87),($D87/$G87),0))</f>
        <v>0</v>
      </c>
      <c r="CC87" s="34" t="str">
        <f>IF(Data!$C$2&gt;0,(IF(OR(CC$5=Data!$F$2,CC$5=Data!$G$2,(IF(COUNTIF(Data!$A$2:$A$939,CC$7),CC$7=(VLOOKUP(CC$7,Data!$A$2:$A$852,1,FALSE)),0))),"H",IF(AND(CC$7&gt;=$E87,CC$7&lt;=$F87),($D87/$G87),0))),IF(AND(CC$7&gt;=$E87,CC$7&lt;=$F87),($D87/$G87),0))</f>
        <v>H</v>
      </c>
      <c r="CD87" s="34" t="str">
        <f>IF(Data!$C$2&gt;0,(IF(OR(CD$5=Data!$F$2,CD$5=Data!$G$2,(IF(COUNTIF(Data!$A$2:$A$939,CD$7),CD$7=(VLOOKUP(CD$7,Data!$A$2:$A$852,1,FALSE)),0))),"H",IF(AND(CD$7&gt;=$E87,CD$7&lt;=$F87),($D87/$G87),0))),IF(AND(CD$7&gt;=$E87,CD$7&lt;=$F87),($D87/$G87),0))</f>
        <v>H</v>
      </c>
      <c r="CE87" s="34">
        <f>IF(Data!$C$2&gt;0,(IF(OR(CE$5=Data!$F$2,CE$5=Data!$G$2,(IF(COUNTIF(Data!$A$2:$A$939,CE$7),CE$7=(VLOOKUP(CE$7,Data!$A$2:$A$852,1,FALSE)),0))),"H",IF(AND(CE$7&gt;=$E87,CE$7&lt;=$F87),($D87/$G87),0))),IF(AND(CE$7&gt;=$E87,CE$7&lt;=$F87),($D87/$G87),0))</f>
        <v>0</v>
      </c>
      <c r="CF87" s="34">
        <f>IF(Data!$C$2&gt;0,(IF(OR(CF$5=Data!$F$2,CF$5=Data!$G$2,(IF(COUNTIF(Data!$A$2:$A$939,CF$7),CF$7=(VLOOKUP(CF$7,Data!$A$2:$A$852,1,FALSE)),0))),"H",IF(AND(CF$7&gt;=$E87,CF$7&lt;=$F87),($D87/$G87),0))),IF(AND(CF$7&gt;=$E87,CF$7&lt;=$F87),($D87/$G87),0))</f>
        <v>0</v>
      </c>
      <c r="CG87" s="34">
        <f>IF(Data!$C$2&gt;0,(IF(OR(CG$5=Data!$F$2,CG$5=Data!$G$2,(IF(COUNTIF(Data!$A$2:$A$939,CG$7),CG$7=(VLOOKUP(CG$7,Data!$A$2:$A$852,1,FALSE)),0))),"H",IF(AND(CG$7&gt;=$E87,CG$7&lt;=$F87),($D87/$G87),0))),IF(AND(CG$7&gt;=$E87,CG$7&lt;=$F87),($D87/$G87),0))</f>
        <v>0</v>
      </c>
      <c r="CH87" s="34">
        <f>IF(Data!$C$2&gt;0,(IF(OR(CH$5=Data!$F$2,CH$5=Data!$G$2,(IF(COUNTIF(Data!$A$2:$A$939,CH$7),CH$7=(VLOOKUP(CH$7,Data!$A$2:$A$852,1,FALSE)),0))),"H",IF(AND(CH$7&gt;=$E87,CH$7&lt;=$F87),($D87/$G87),0))),IF(AND(CH$7&gt;=$E87,CH$7&lt;=$F87),($D87/$G87),0))</f>
        <v>0</v>
      </c>
      <c r="CI87" s="34">
        <f>IF(Data!$C$2&gt;0,(IF(OR(CI$5=Data!$F$2,CI$5=Data!$G$2,(IF(COUNTIF(Data!$A$2:$A$939,CI$7),CI$7=(VLOOKUP(CI$7,Data!$A$2:$A$852,1,FALSE)),0))),"H",IF(AND(CI$7&gt;=$E87,CI$7&lt;=$F87),($D87/$G87),0))),IF(AND(CI$7&gt;=$E87,CI$7&lt;=$F87),($D87/$G87),0))</f>
        <v>0</v>
      </c>
      <c r="CJ87" s="34" t="str">
        <f>IF(Data!$C$2&gt;0,(IF(OR(CJ$5=Data!$F$2,CJ$5=Data!$G$2,(IF(COUNTIF(Data!$A$2:$A$939,CJ$7),CJ$7=(VLOOKUP(CJ$7,Data!$A$2:$A$852,1,FALSE)),0))),"H",IF(AND(CJ$7&gt;=$E87,CJ$7&lt;=$F87),($D87/$G87),0))),IF(AND(CJ$7&gt;=$E87,CJ$7&lt;=$F87),($D87/$G87),0))</f>
        <v>H</v>
      </c>
      <c r="CK87" s="34" t="str">
        <f>IF(Data!$C$2&gt;0,(IF(OR(CK$5=Data!$F$2,CK$5=Data!$G$2,(IF(COUNTIF(Data!$A$2:$A$939,CK$7),CK$7=(VLOOKUP(CK$7,Data!$A$2:$A$852,1,FALSE)),0))),"H",IF(AND(CK$7&gt;=$E87,CK$7&lt;=$F87),($D87/$G87),0))),IF(AND(CK$7&gt;=$E87,CK$7&lt;=$F87),($D87/$G87),0))</f>
        <v>H</v>
      </c>
      <c r="CL87" s="34">
        <f>IF(Data!$C$2&gt;0,(IF(OR(CL$5=Data!$F$2,CL$5=Data!$G$2,(IF(COUNTIF(Data!$A$2:$A$939,CL$7),CL$7=(VLOOKUP(CL$7,Data!$A$2:$A$852,1,FALSE)),0))),"H",IF(AND(CL$7&gt;=$E87,CL$7&lt;=$F87),($D87/$G87),0))),IF(AND(CL$7&gt;=$E87,CL$7&lt;=$F87),($D87/$G87),0))</f>
        <v>0</v>
      </c>
      <c r="CM87" s="34">
        <f>IF(Data!$C$2&gt;0,(IF(OR(CM$5=Data!$F$2,CM$5=Data!$G$2,(IF(COUNTIF(Data!$A$2:$A$939,CM$7),CM$7=(VLOOKUP(CM$7,Data!$A$2:$A$852,1,FALSE)),0))),"H",IF(AND(CM$7&gt;=$E87,CM$7&lt;=$F87),($D87/$G87),0))),IF(AND(CM$7&gt;=$E87,CM$7&lt;=$F87),($D87/$G87),0))</f>
        <v>0</v>
      </c>
      <c r="CN87" s="34">
        <f>IF(Data!$C$2&gt;0,(IF(OR(CN$5=Data!$F$2,CN$5=Data!$G$2,(IF(COUNTIF(Data!$A$2:$A$939,CN$7),CN$7=(VLOOKUP(CN$7,Data!$A$2:$A$852,1,FALSE)),0))),"H",IF(AND(CN$7&gt;=$E87,CN$7&lt;=$F87),($D87/$G87),0))),IF(AND(CN$7&gt;=$E87,CN$7&lt;=$F87),($D87/$G87),0))</f>
        <v>0</v>
      </c>
      <c r="CO87" s="34">
        <f>IF(Data!$C$2&gt;0,(IF(OR(CO$5=Data!$F$2,CO$5=Data!$G$2,(IF(COUNTIF(Data!$A$2:$A$939,CO$7),CO$7=(VLOOKUP(CO$7,Data!$A$2:$A$852,1,FALSE)),0))),"H",IF(AND(CO$7&gt;=$E87,CO$7&lt;=$F87),($D87/$G87),0))),IF(AND(CO$7&gt;=$E87,CO$7&lt;=$F87),($D87/$G87),0))</f>
        <v>0</v>
      </c>
      <c r="CP87" s="34">
        <f>IF(Data!$C$2&gt;0,(IF(OR(CP$5=Data!$F$2,CP$5=Data!$G$2,(IF(COUNTIF(Data!$A$2:$A$939,CP$7),CP$7=(VLOOKUP(CP$7,Data!$A$2:$A$852,1,FALSE)),0))),"H",IF(AND(CP$7&gt;=$E87,CP$7&lt;=$F87),($D87/$G87),0))),IF(AND(CP$7&gt;=$E87,CP$7&lt;=$F87),($D87/$G87),0))</f>
        <v>0</v>
      </c>
      <c r="CQ87" s="34" t="str">
        <f>IF(Data!$C$2&gt;0,(IF(OR(CQ$5=Data!$F$2,CQ$5=Data!$G$2,(IF(COUNTIF(Data!$A$2:$A$939,CQ$7),CQ$7=(VLOOKUP(CQ$7,Data!$A$2:$A$852,1,FALSE)),0))),"H",IF(AND(CQ$7&gt;=$E87,CQ$7&lt;=$F87),($D87/$G87),0))),IF(AND(CQ$7&gt;=$E87,CQ$7&lt;=$F87),($D87/$G87),0))</f>
        <v>H</v>
      </c>
      <c r="CR87" s="34" t="str">
        <f>IF(Data!$C$2&gt;0,(IF(OR(CR$5=Data!$F$2,CR$5=Data!$G$2,(IF(COUNTIF(Data!$A$2:$A$939,CR$7),CR$7=(VLOOKUP(CR$7,Data!$A$2:$A$852,1,FALSE)),0))),"H",IF(AND(CR$7&gt;=$E87,CR$7&lt;=$F87),($D87/$G87),0))),IF(AND(CR$7&gt;=$E87,CR$7&lt;=$F87),($D87/$G87),0))</f>
        <v>H</v>
      </c>
      <c r="CS87" s="34">
        <f>IF(Data!$C$2&gt;0,(IF(OR(CS$5=Data!$F$2,CS$5=Data!$G$2,(IF(COUNTIF(Data!$A$2:$A$939,CS$7),CS$7=(VLOOKUP(CS$7,Data!$A$2:$A$852,1,FALSE)),0))),"H",IF(AND(CS$7&gt;=$E87,CS$7&lt;=$F87),($D87/$G87),0))),IF(AND(CS$7&gt;=$E87,CS$7&lt;=$F87),($D87/$G87),0))</f>
        <v>0</v>
      </c>
      <c r="CT87" s="34">
        <f>IF(Data!$C$2&gt;0,(IF(OR(CT$5=Data!$F$2,CT$5=Data!$G$2,(IF(COUNTIF(Data!$A$2:$A$939,CT$7),CT$7=(VLOOKUP(CT$7,Data!$A$2:$A$852,1,FALSE)),0))),"H",IF(AND(CT$7&gt;=$E87,CT$7&lt;=$F87),($D87/$G87),0))),IF(AND(CT$7&gt;=$E87,CT$7&lt;=$F87),($D87/$G87),0))</f>
        <v>0</v>
      </c>
      <c r="CU87" s="34">
        <f>IF(Data!$C$2&gt;0,(IF(OR(CU$5=Data!$F$2,CU$5=Data!$G$2,(IF(COUNTIF(Data!$A$2:$A$939,CU$7),CU$7=(VLOOKUP(CU$7,Data!$A$2:$A$852,1,FALSE)),0))),"H",IF(AND(CU$7&gt;=$E87,CU$7&lt;=$F87),($D87/$G87),0))),IF(AND(CU$7&gt;=$E87,CU$7&lt;=$F87),($D87/$G87),0))</f>
        <v>0</v>
      </c>
      <c r="CV87" s="34">
        <f>IF(Data!$C$2&gt;0,(IF(OR(CV$5=Data!$F$2,CV$5=Data!$G$2,(IF(COUNTIF(Data!$A$2:$A$939,CV$7),CV$7=(VLOOKUP(CV$7,Data!$A$2:$A$852,1,FALSE)),0))),"H",IF(AND(CV$7&gt;=$E87,CV$7&lt;=$F87),($D87/$G87),0))),IF(AND(CV$7&gt;=$E87,CV$7&lt;=$F87),($D87/$G87),0))</f>
        <v>0</v>
      </c>
      <c r="CW87" s="34">
        <f>IF(Data!$C$2&gt;0,(IF(OR(CW$5=Data!$F$2,CW$5=Data!$G$2,(IF(COUNTIF(Data!$A$2:$A$939,CW$7),CW$7=(VLOOKUP(CW$7,Data!$A$2:$A$852,1,FALSE)),0))),"H",IF(AND(CW$7&gt;=$E87,CW$7&lt;=$F87),($D87/$G87),0))),IF(AND(CW$7&gt;=$E87,CW$7&lt;=$F87),($D87/$G87),0))</f>
        <v>0</v>
      </c>
      <c r="CX87" s="34" t="str">
        <f>IF(Data!$C$2&gt;0,(IF(OR(CX$5=Data!$F$2,CX$5=Data!$G$2,(IF(COUNTIF(Data!$A$2:$A$939,CX$7),CX$7=(VLOOKUP(CX$7,Data!$A$2:$A$852,1,FALSE)),0))),"H",IF(AND(CX$7&gt;=$E87,CX$7&lt;=$F87),($D87/$G87),0))),IF(AND(CX$7&gt;=$E87,CX$7&lt;=$F87),($D87/$G87),0))</f>
        <v>H</v>
      </c>
      <c r="CY87" s="34" t="str">
        <f>IF(Data!$C$2&gt;0,(IF(OR(CY$5=Data!$F$2,CY$5=Data!$G$2,(IF(COUNTIF(Data!$A$2:$A$939,CY$7),CY$7=(VLOOKUP(CY$7,Data!$A$2:$A$852,1,FALSE)),0))),"H",IF(AND(CY$7&gt;=$E87,CY$7&lt;=$F87),($D87/$G87),0))),IF(AND(CY$7&gt;=$E87,CY$7&lt;=$F87),($D87/$G87),0))</f>
        <v>H</v>
      </c>
      <c r="CZ87" s="34">
        <f>IF(Data!$C$2&gt;0,(IF(OR(CZ$5=Data!$F$2,CZ$5=Data!$G$2,(IF(COUNTIF(Data!$A$2:$A$939,CZ$7),CZ$7=(VLOOKUP(CZ$7,Data!$A$2:$A$852,1,FALSE)),0))),"H",IF(AND(CZ$7&gt;=$E87,CZ$7&lt;=$F87),($D87/$G87),0))),IF(AND(CZ$7&gt;=$E87,CZ$7&lt;=$F87),($D87/$G87),0))</f>
        <v>0</v>
      </c>
      <c r="DA87" s="34">
        <f>IF(Data!$C$2&gt;0,(IF(OR(DA$5=Data!$F$2,DA$5=Data!$G$2,(IF(COUNTIF(Data!$A$2:$A$939,DA$7),DA$7=(VLOOKUP(DA$7,Data!$A$2:$A$852,1,FALSE)),0))),"H",IF(AND(DA$7&gt;=$E87,DA$7&lt;=$F87),($D87/$G87),0))),IF(AND(DA$7&gt;=$E87,DA$7&lt;=$F87),($D87/$G87),0))</f>
        <v>0</v>
      </c>
      <c r="DB87" s="34">
        <f>IF(Data!$C$2&gt;0,(IF(OR(DB$5=Data!$F$2,DB$5=Data!$G$2,(IF(COUNTIF(Data!$A$2:$A$939,DB$7),DB$7=(VLOOKUP(DB$7,Data!$A$2:$A$852,1,FALSE)),0))),"H",IF(AND(DB$7&gt;=$E87,DB$7&lt;=$F87),($D87/$G87),0))),IF(AND(DB$7&gt;=$E87,DB$7&lt;=$F87),($D87/$G87),0))</f>
        <v>0</v>
      </c>
      <c r="DC87" s="34">
        <f>IF(Data!$C$2&gt;0,(IF(OR(DC$5=Data!$F$2,DC$5=Data!$G$2,(IF(COUNTIF(Data!$A$2:$A$939,DC$7),DC$7=(VLOOKUP(DC$7,Data!$A$2:$A$852,1,FALSE)),0))),"H",IF(AND(DC$7&gt;=$E87,DC$7&lt;=$F87),($D87/$G87),0))),IF(AND(DC$7&gt;=$E87,DC$7&lt;=$F87),($D87/$G87),0))</f>
        <v>0</v>
      </c>
      <c r="DD87" s="34">
        <f>IF(Data!$C$2&gt;0,(IF(OR(DD$5=Data!$F$2,DD$5=Data!$G$2,(IF(COUNTIF(Data!$A$2:$A$939,DD$7),DD$7=(VLOOKUP(DD$7,Data!$A$2:$A$852,1,FALSE)),0))),"H",IF(AND(DD$7&gt;=$E87,DD$7&lt;=$F87),($D87/$G87),0))),IF(AND(DD$7&gt;=$E87,DD$7&lt;=$F87),($D87/$G87),0))</f>
        <v>0</v>
      </c>
      <c r="DE87" s="34" t="str">
        <f>IF(Data!$C$2&gt;0,(IF(OR(DE$5=Data!$F$2,DE$5=Data!$G$2,(IF(COUNTIF(Data!$A$2:$A$939,DE$7),DE$7=(VLOOKUP(DE$7,Data!$A$2:$A$852,1,FALSE)),0))),"H",IF(AND(DE$7&gt;=$E87,DE$7&lt;=$F87),($D87/$G87),0))),IF(AND(DE$7&gt;=$E87,DE$7&lt;=$F87),($D87/$G87),0))</f>
        <v>H</v>
      </c>
      <c r="DF87" s="34" t="str">
        <f>IF(Data!$C$2&gt;0,(IF(OR(DF$5=Data!$F$2,DF$5=Data!$G$2,(IF(COUNTIF(Data!$A$2:$A$939,DF$7),DF$7=(VLOOKUP(DF$7,Data!$A$2:$A$852,1,FALSE)),0))),"H",IF(AND(DF$7&gt;=$E87,DF$7&lt;=$F87),($D87/$G87),0))),IF(AND(DF$7&gt;=$E87,DF$7&lt;=$F87),($D87/$G87),0))</f>
        <v>H</v>
      </c>
      <c r="DG87" s="34">
        <f>IF(Data!$C$2&gt;0,(IF(OR(DG$5=Data!$F$2,DG$5=Data!$G$2,(IF(COUNTIF(Data!$A$2:$A$939,DG$7),DG$7=(VLOOKUP(DG$7,Data!$A$2:$A$852,1,FALSE)),0))),"H",IF(AND(DG$7&gt;=$E87,DG$7&lt;=$F87),($D87/$G87),0))),IF(AND(DG$7&gt;=$E87,DG$7&lt;=$F87),($D87/$G87),0))</f>
        <v>0</v>
      </c>
      <c r="DH87" s="34">
        <f>IF(Data!$C$2&gt;0,(IF(OR(DH$5=Data!$F$2,DH$5=Data!$G$2,(IF(COUNTIF(Data!$A$2:$A$939,DH$7),DH$7=(VLOOKUP(DH$7,Data!$A$2:$A$852,1,FALSE)),0))),"H",IF(AND(DH$7&gt;=$E87,DH$7&lt;=$F87),($D87/$G87),0))),IF(AND(DH$7&gt;=$E87,DH$7&lt;=$F87),($D87/$G87),0))</f>
        <v>0</v>
      </c>
      <c r="DI87" s="34">
        <f>IF(Data!$C$2&gt;0,(IF(OR(DI$5=Data!$F$2,DI$5=Data!$G$2,(IF(COUNTIF(Data!$A$2:$A$939,DI$7),DI$7=(VLOOKUP(DI$7,Data!$A$2:$A$852,1,FALSE)),0))),"H",IF(AND(DI$7&gt;=$E87,DI$7&lt;=$F87),($D87/$G87),0))),IF(AND(DI$7&gt;=$E87,DI$7&lt;=$F87),($D87/$G87),0))</f>
        <v>0</v>
      </c>
      <c r="DJ87" s="34">
        <f>IF(Data!$C$2&gt;0,(IF(OR(DJ$5=Data!$F$2,DJ$5=Data!$G$2,(IF(COUNTIF(Data!$A$2:$A$939,DJ$7),DJ$7=(VLOOKUP(DJ$7,Data!$A$2:$A$852,1,FALSE)),0))),"H",IF(AND(DJ$7&gt;=$E87,DJ$7&lt;=$F87),($D87/$G87),0))),IF(AND(DJ$7&gt;=$E87,DJ$7&lt;=$F87),($D87/$G87),0))</f>
        <v>0</v>
      </c>
      <c r="DK87" s="34">
        <f>IF(Data!$C$2&gt;0,(IF(OR(DK$5=Data!$F$2,DK$5=Data!$G$2,(IF(COUNTIF(Data!$A$2:$A$939,DK$7),DK$7=(VLOOKUP(DK$7,Data!$A$2:$A$852,1,FALSE)),0))),"H",IF(AND(DK$7&gt;=$E87,DK$7&lt;=$F87),($D87/$G87),0))),IF(AND(DK$7&gt;=$E87,DK$7&lt;=$F87),($D87/$G87),0))</f>
        <v>0</v>
      </c>
      <c r="DL87" s="34" t="str">
        <f>IF(Data!$C$2&gt;0,(IF(OR(DL$5=Data!$F$2,DL$5=Data!$G$2,(IF(COUNTIF(Data!$A$2:$A$939,DL$7),DL$7=(VLOOKUP(DL$7,Data!$A$2:$A$852,1,FALSE)),0))),"H",IF(AND(DL$7&gt;=$E87,DL$7&lt;=$F87),($D87/$G87),0))),IF(AND(DL$7&gt;=$E87,DL$7&lt;=$F87),($D87/$G87),0))</f>
        <v>H</v>
      </c>
      <c r="DM87" s="34" t="str">
        <f>IF(Data!$C$2&gt;0,(IF(OR(DM$5=Data!$F$2,DM$5=Data!$G$2,(IF(COUNTIF(Data!$A$2:$A$939,DM$7),DM$7=(VLOOKUP(DM$7,Data!$A$2:$A$852,1,FALSE)),0))),"H",IF(AND(DM$7&gt;=$E87,DM$7&lt;=$F87),($D87/$G87),0))),IF(AND(DM$7&gt;=$E87,DM$7&lt;=$F87),($D87/$G87),0))</f>
        <v>H</v>
      </c>
      <c r="DN87" s="34">
        <f>IF(Data!$C$2&gt;0,(IF(OR(DN$5=Data!$F$2,DN$5=Data!$G$2,(IF(COUNTIF(Data!$A$2:$A$939,DN$7),DN$7=(VLOOKUP(DN$7,Data!$A$2:$A$852,1,FALSE)),0))),"H",IF(AND(DN$7&gt;=$E87,DN$7&lt;=$F87),($D87/$G87),0))),IF(AND(DN$7&gt;=$E87,DN$7&lt;=$F87),($D87/$G87),0))</f>
        <v>0</v>
      </c>
      <c r="DO87" s="34">
        <f>IF(Data!$C$2&gt;0,(IF(OR(DO$5=Data!$F$2,DO$5=Data!$G$2,(IF(COUNTIF(Data!$A$2:$A$939,DO$7),DO$7=(VLOOKUP(DO$7,Data!$A$2:$A$852,1,FALSE)),0))),"H",IF(AND(DO$7&gt;=$E87,DO$7&lt;=$F87),($D87/$G87),0))),IF(AND(DO$7&gt;=$E87,DO$7&lt;=$F87),($D87/$G87),0))</f>
        <v>0</v>
      </c>
      <c r="DP87" s="34">
        <f>IF(Data!$C$2&gt;0,(IF(OR(DP$5=Data!$F$2,DP$5=Data!$G$2,(IF(COUNTIF(Data!$A$2:$A$939,DP$7),DP$7=(VLOOKUP(DP$7,Data!$A$2:$A$852,1,FALSE)),0))),"H",IF(AND(DP$7&gt;=$E87,DP$7&lt;=$F87),($D87/$G87),0))),IF(AND(DP$7&gt;=$E87,DP$7&lt;=$F87),($D87/$G87),0))</f>
        <v>0</v>
      </c>
      <c r="DQ87" s="34">
        <f>IF(Data!$C$2&gt;0,(IF(OR(DQ$5=Data!$F$2,DQ$5=Data!$G$2,(IF(COUNTIF(Data!$A$2:$A$939,DQ$7),DQ$7=(VLOOKUP(DQ$7,Data!$A$2:$A$852,1,FALSE)),0))),"H",IF(AND(DQ$7&gt;=$E87,DQ$7&lt;=$F87),($D87/$G87),0))),IF(AND(DQ$7&gt;=$E87,DQ$7&lt;=$F87),($D87/$G87),0))</f>
        <v>0</v>
      </c>
      <c r="DR87" s="34">
        <f>IF(Data!$C$2&gt;0,(IF(OR(DR$5=Data!$F$2,DR$5=Data!$G$2,(IF(COUNTIF(Data!$A$2:$A$939,DR$7),DR$7=(VLOOKUP(DR$7,Data!$A$2:$A$852,1,FALSE)),0))),"H",IF(AND(DR$7&gt;=$E87,DR$7&lt;=$F87),($D87/$G87),0))),IF(AND(DR$7&gt;=$E87,DR$7&lt;=$F87),($D87/$G87),0))</f>
        <v>0</v>
      </c>
      <c r="DS87" s="34" t="str">
        <f>IF(Data!$C$2&gt;0,(IF(OR(DS$5=Data!$F$2,DS$5=Data!$G$2,(IF(COUNTIF(Data!$A$2:$A$939,DS$7),DS$7=(VLOOKUP(DS$7,Data!$A$2:$A$852,1,FALSE)),0))),"H",IF(AND(DS$7&gt;=$E87,DS$7&lt;=$F87),($D87/$G87),0))),IF(AND(DS$7&gt;=$E87,DS$7&lt;=$F87),($D87/$G87),0))</f>
        <v>H</v>
      </c>
      <c r="DT87" s="34" t="str">
        <f>IF(Data!$C$2&gt;0,(IF(OR(DT$5=Data!$F$2,DT$5=Data!$G$2,(IF(COUNTIF(Data!$A$2:$A$939,DT$7),DT$7=(VLOOKUP(DT$7,Data!$A$2:$A$852,1,FALSE)),0))),"H",IF(AND(DT$7&gt;=$E87,DT$7&lt;=$F87),($D87/$G87),0))),IF(AND(DT$7&gt;=$E87,DT$7&lt;=$F87),($D87/$G87),0))</f>
        <v>H</v>
      </c>
      <c r="DU87" s="34">
        <f>IF(Data!$C$2&gt;0,(IF(OR(DU$5=Data!$F$2,DU$5=Data!$G$2,(IF(COUNTIF(Data!$A$2:$A$939,DU$7),DU$7=(VLOOKUP(DU$7,Data!$A$2:$A$852,1,FALSE)),0))),"H",IF(AND(DU$7&gt;=$E87,DU$7&lt;=$F87),($D87/$G87),0))),IF(AND(DU$7&gt;=$E87,DU$7&lt;=$F87),($D87/$G87),0))</f>
        <v>0</v>
      </c>
      <c r="DV87" s="34">
        <f>IF(Data!$C$2&gt;0,(IF(OR(DV$5=Data!$F$2,DV$5=Data!$G$2,(IF(COUNTIF(Data!$A$2:$A$939,DV$7),DV$7=(VLOOKUP(DV$7,Data!$A$2:$A$852,1,FALSE)),0))),"H",IF(AND(DV$7&gt;=$E87,DV$7&lt;=$F87),($D87/$G87),0))),IF(AND(DV$7&gt;=$E87,DV$7&lt;=$F87),($D87/$G87),0))</f>
        <v>0</v>
      </c>
      <c r="DW87" s="34">
        <f>IF(Data!$C$2&gt;0,(IF(OR(DW$5=Data!$F$2,DW$5=Data!$G$2,(IF(COUNTIF(Data!$A$2:$A$939,DW$7),DW$7=(VLOOKUP(DW$7,Data!$A$2:$A$852,1,FALSE)),0))),"H",IF(AND(DW$7&gt;=$E87,DW$7&lt;=$F87),($D87/$G87),0))),IF(AND(DW$7&gt;=$E87,DW$7&lt;=$F87),($D87/$G87),0))</f>
        <v>0</v>
      </c>
      <c r="DX87" s="34">
        <f>IF(Data!$C$2&gt;0,(IF(OR(DX$5=Data!$F$2,DX$5=Data!$G$2,(IF(COUNTIF(Data!$A$2:$A$939,DX$7),DX$7=(VLOOKUP(DX$7,Data!$A$2:$A$852,1,FALSE)),0))),"H",IF(AND(DX$7&gt;=$E87,DX$7&lt;=$F87),($D87/$G87),0))),IF(AND(DX$7&gt;=$E87,DX$7&lt;=$F87),($D87/$G87),0))</f>
        <v>0</v>
      </c>
      <c r="DY87" s="34">
        <f>IF(Data!$C$2&gt;0,(IF(OR(DY$5=Data!$F$2,DY$5=Data!$G$2,(IF(COUNTIF(Data!$A$2:$A$939,DY$7),DY$7=(VLOOKUP(DY$7,Data!$A$2:$A$852,1,FALSE)),0))),"H",IF(AND(DY$7&gt;=$E87,DY$7&lt;=$F87),($D87/$G87),0))),IF(AND(DY$7&gt;=$E87,DY$7&lt;=$F87),($D87/$G87),0))</f>
        <v>0</v>
      </c>
      <c r="DZ87" s="34" t="str">
        <f>IF(Data!$C$2&gt;0,(IF(OR(DZ$5=Data!$F$2,DZ$5=Data!$G$2,(IF(COUNTIF(Data!$A$2:$A$939,DZ$7),DZ$7=(VLOOKUP(DZ$7,Data!$A$2:$A$852,1,FALSE)),0))),"H",IF(AND(DZ$7&gt;=$E87,DZ$7&lt;=$F87),($D87/$G87),0))),IF(AND(DZ$7&gt;=$E87,DZ$7&lt;=$F87),($D87/$G87),0))</f>
        <v>H</v>
      </c>
      <c r="EA87" s="34" t="str">
        <f>IF(Data!$C$2&gt;0,(IF(OR(EA$5=Data!$F$2,EA$5=Data!$G$2,(IF(COUNTIF(Data!$A$2:$A$939,EA$7),EA$7=(VLOOKUP(EA$7,Data!$A$2:$A$852,1,FALSE)),0))),"H",IF(AND(EA$7&gt;=$E87,EA$7&lt;=$F87),($D87/$G87),0))),IF(AND(EA$7&gt;=$E87,EA$7&lt;=$F87),($D87/$G87),0))</f>
        <v>H</v>
      </c>
      <c r="EB87" s="34">
        <f>IF(Data!$C$2&gt;0,(IF(OR(EB$5=Data!$F$2,EB$5=Data!$G$2,(IF(COUNTIF(Data!$A$2:$A$939,EB$7),EB$7=(VLOOKUP(EB$7,Data!$A$2:$A$852,1,FALSE)),0))),"H",IF(AND(EB$7&gt;=$E87,EB$7&lt;=$F87),($D87/$G87),0))),IF(AND(EB$7&gt;=$E87,EB$7&lt;=$F87),($D87/$G87),0))</f>
        <v>0</v>
      </c>
      <c r="EC87" s="34">
        <f>IF(Data!$C$2&gt;0,(IF(OR(EC$5=Data!$F$2,EC$5=Data!$G$2,(IF(COUNTIF(Data!$A$2:$A$939,EC$7),EC$7=(VLOOKUP(EC$7,Data!$A$2:$A$852,1,FALSE)),0))),"H",IF(AND(EC$7&gt;=$E87,EC$7&lt;=$F87),($D87/$G87),0))),IF(AND(EC$7&gt;=$E87,EC$7&lt;=$F87),($D87/$G87),0))</f>
        <v>0</v>
      </c>
      <c r="ED87" s="34">
        <f>IF(Data!$C$2&gt;0,(IF(OR(ED$5=Data!$F$2,ED$5=Data!$G$2,(IF(COUNTIF(Data!$A$2:$A$939,ED$7),ED$7=(VLOOKUP(ED$7,Data!$A$2:$A$852,1,FALSE)),0))),"H",IF(AND(ED$7&gt;=$E87,ED$7&lt;=$F87),($D87/$G87),0))),IF(AND(ED$7&gt;=$E87,ED$7&lt;=$F87),($D87/$G87),0))</f>
        <v>0</v>
      </c>
      <c r="EE87" s="34">
        <f>IF(Data!$C$2&gt;0,(IF(OR(EE$5=Data!$F$2,EE$5=Data!$G$2,(IF(COUNTIF(Data!$A$2:$A$939,EE$7),EE$7=(VLOOKUP(EE$7,Data!$A$2:$A$852,1,FALSE)),0))),"H",IF(AND(EE$7&gt;=$E87,EE$7&lt;=$F87),($D87/$G87),0))),IF(AND(EE$7&gt;=$E87,EE$7&lt;=$F87),($D87/$G87),0))</f>
        <v>0</v>
      </c>
      <c r="EF87" s="34">
        <f>IF(Data!$C$2&gt;0,(IF(OR(EF$5=Data!$F$2,EF$5=Data!$G$2,(IF(COUNTIF(Data!$A$2:$A$939,EF$7),EF$7=(VLOOKUP(EF$7,Data!$A$2:$A$852,1,FALSE)),0))),"H",IF(AND(EF$7&gt;=$E87,EF$7&lt;=$F87),($D87/$G87),0))),IF(AND(EF$7&gt;=$E87,EF$7&lt;=$F87),($D87/$G87),0))</f>
        <v>0</v>
      </c>
      <c r="EG87" s="34" t="str">
        <f>IF(Data!$C$2&gt;0,(IF(OR(EG$5=Data!$F$2,EG$5=Data!$G$2,(IF(COUNTIF(Data!$A$2:$A$939,EG$7),EG$7=(VLOOKUP(EG$7,Data!$A$2:$A$852,1,FALSE)),0))),"H",IF(AND(EG$7&gt;=$E87,EG$7&lt;=$F87),($D87/$G87),0))),IF(AND(EG$7&gt;=$E87,EG$7&lt;=$F87),($D87/$G87),0))</f>
        <v>H</v>
      </c>
      <c r="EH87" s="34" t="str">
        <f>IF(Data!$C$2&gt;0,(IF(OR(EH$5=Data!$F$2,EH$5=Data!$G$2,(IF(COUNTIF(Data!$A$2:$A$939,EH$7),EH$7=(VLOOKUP(EH$7,Data!$A$2:$A$852,1,FALSE)),0))),"H",IF(AND(EH$7&gt;=$E87,EH$7&lt;=$F87),($D87/$G87),0))),IF(AND(EH$7&gt;=$E87,EH$7&lt;=$F87),($D87/$G87),0))</f>
        <v>H</v>
      </c>
      <c r="EI87" s="34">
        <f>IF(Data!$C$2&gt;0,(IF(OR(EI$5=Data!$F$2,EI$5=Data!$G$2,(IF(COUNTIF(Data!$A$2:$A$939,EI$7),EI$7=(VLOOKUP(EI$7,Data!$A$2:$A$852,1,FALSE)),0))),"H",IF(AND(EI$7&gt;=$E87,EI$7&lt;=$F87),($D87/$G87),0))),IF(AND(EI$7&gt;=$E87,EI$7&lt;=$F87),($D87/$G87),0))</f>
        <v>0</v>
      </c>
      <c r="EJ87" s="34">
        <f>IF(Data!$C$2&gt;0,(IF(OR(EJ$5=Data!$F$2,EJ$5=Data!$G$2,(IF(COUNTIF(Data!$A$2:$A$939,EJ$7),EJ$7=(VLOOKUP(EJ$7,Data!$A$2:$A$852,1,FALSE)),0))),"H",IF(AND(EJ$7&gt;=$E87,EJ$7&lt;=$F87),($D87/$G87),0))),IF(AND(EJ$7&gt;=$E87,EJ$7&lt;=$F87),($D87/$G87),0))</f>
        <v>0</v>
      </c>
      <c r="EK87" s="34">
        <f>IF(Data!$C$2&gt;0,(IF(OR(EK$5=Data!$F$2,EK$5=Data!$G$2,(IF(COUNTIF(Data!$A$2:$A$939,EK$7),EK$7=(VLOOKUP(EK$7,Data!$A$2:$A$852,1,FALSE)),0))),"H",IF(AND(EK$7&gt;=$E87,EK$7&lt;=$F87),($D87/$G87),0))),IF(AND(EK$7&gt;=$E87,EK$7&lt;=$F87),($D87/$G87),0))</f>
        <v>0</v>
      </c>
      <c r="EL87" s="34">
        <f>IF(Data!$C$2&gt;0,(IF(OR(EL$5=Data!$F$2,EL$5=Data!$G$2,(IF(COUNTIF(Data!$A$2:$A$939,EL$7),EL$7=(VLOOKUP(EL$7,Data!$A$2:$A$852,1,FALSE)),0))),"H",IF(AND(EL$7&gt;=$E87,EL$7&lt;=$F87),($D87/$G87),0))),IF(AND(EL$7&gt;=$E87,EL$7&lt;=$F87),($D87/$G87),0))</f>
        <v>0</v>
      </c>
      <c r="EM87" s="34">
        <f>IF(Data!$C$2&gt;0,(IF(OR(EM$5=Data!$F$2,EM$5=Data!$G$2,(IF(COUNTIF(Data!$A$2:$A$939,EM$7),EM$7=(VLOOKUP(EM$7,Data!$A$2:$A$852,1,FALSE)),0))),"H",IF(AND(EM$7&gt;=$E87,EM$7&lt;=$F87),($D87/$G87),0))),IF(AND(EM$7&gt;=$E87,EM$7&lt;=$F87),($D87/$G87),0))</f>
        <v>0</v>
      </c>
      <c r="EN87" s="34" t="str">
        <f>IF(Data!$C$2&gt;0,(IF(OR(EN$5=Data!$F$2,EN$5=Data!$G$2,(IF(COUNTIF(Data!$A$2:$A$939,EN$7),EN$7=(VLOOKUP(EN$7,Data!$A$2:$A$852,1,FALSE)),0))),"H",IF(AND(EN$7&gt;=$E87,EN$7&lt;=$F87),($D87/$G87),0))),IF(AND(EN$7&gt;=$E87,EN$7&lt;=$F87),($D87/$G87),0))</f>
        <v>H</v>
      </c>
      <c r="EO87" s="35" t="str">
        <f>IF(Data!$C$2&gt;0,(IF(OR(EO$5=Data!$F$2,EO$5=Data!$G$2,(IF(COUNTIF(Data!$A$2:$A$939,EO$7),EO$7=(VLOOKUP(EO$7,Data!$A$2:$A$852,1,FALSE)),0))),"H",IF(AND(EO$7&gt;=$E87,EO$7&lt;=$F87),($D87/$G87),0))),IF(AND(EO$7&gt;=$E87,EO$7&lt;=$F87),($D87/$G87),0))</f>
        <v>H</v>
      </c>
      <c r="EP87" s="8" t="s">
        <v>47</v>
      </c>
      <c r="EQ87" s="18">
        <f>SUM(T87:EO87)-D87</f>
        <v>0</v>
      </c>
    </row>
    <row r="88" spans="1:147" ht="30" customHeight="1" thickBot="1">
      <c r="A88" s="371"/>
      <c r="B88" s="372"/>
      <c r="C88" s="372"/>
      <c r="D88" s="364"/>
      <c r="E88" s="351"/>
      <c r="F88" s="351"/>
      <c r="G88" s="349"/>
      <c r="H88" s="364"/>
      <c r="I88" s="365"/>
      <c r="J88" s="351"/>
      <c r="K88" s="351"/>
      <c r="L88" s="351"/>
      <c r="M88" s="349"/>
      <c r="N88" s="349"/>
      <c r="O88" s="364"/>
      <c r="P88" s="365"/>
      <c r="Q88" s="391"/>
      <c r="R88" s="364"/>
      <c r="S88" s="343"/>
      <c r="T88" s="36">
        <f>IF(T$7&gt;$L87,(((IF(Data!$C$2&gt;0,(IF(OR(T$5=Data!$F$2,T$5=Data!$G$2,(IF(COUNTIF(Data!$A$2:$A$939,T$7),T$7=(VLOOKUP(T$7,Data!$A$2:$A$852,1,FALSE)),0))),"H",IF(AND(T$7&gt;=$J87,T$7&lt;=$K87),($D87*(1-$P87)/$N87),0))),IF(AND(T$7&gt;=$J87,T$7&lt;=$K87),(($D87-$O87)/$N87),0))))),(((IF(Data!$C$2&gt;0,(IF(OR(T$5=Data!$F$2,T$5=Data!$G$2,(IF(COUNTIF(Data!$A$2:$A$939,T$7),T$7=(VLOOKUP(T$7,Data!$A$2:$A$852,1,FALSE)),0))),"H",IF(AND(T$7&gt;=$J87,T$7&lt;=$L87),($D87*$P87/$M87),0))),IF(AND(T$7&gt;=$J87,T$7&lt;=$L87),(($D87*$P87)/$M87),0))))))</f>
        <v>0</v>
      </c>
      <c r="U88" s="37">
        <f>IF(U$7&gt;$L87,(((IF(Data!$C$2&gt;0,(IF(OR(U$5=Data!$F$2,U$5=Data!$G$2,(IF(COUNTIF(Data!$A$2:$A$939,U$7),U$7=(VLOOKUP(U$7,Data!$A$2:$A$852,1,FALSE)),0))),"H",IF(AND(U$7&gt;=$J87,U$7&lt;=$K87),($D87*(1-$P87)/$N87),0))),IF(AND(U$7&gt;=$J87,U$7&lt;=$K87),(($D87-$O87)/$N87),0))))),(((IF(Data!$C$2&gt;0,(IF(OR(U$5=Data!$F$2,U$5=Data!$G$2,(IF(COUNTIF(Data!$A$2:$A$939,U$7),U$7=(VLOOKUP(U$7,Data!$A$2:$A$852,1,FALSE)),0))),"H",IF(AND(U$7&gt;=$J87,U$7&lt;=$L87),($D87*$P87/$M87),0))),IF(AND(U$7&gt;=$J87,U$7&lt;=$L87),(($D87*$P87)/$M87),0))))))</f>
        <v>0</v>
      </c>
      <c r="V88" s="37">
        <f>IF(V$7&gt;$L87,(((IF(Data!$C$2&gt;0,(IF(OR(V$5=Data!$F$2,V$5=Data!$G$2,(IF(COUNTIF(Data!$A$2:$A$939,V$7),V$7=(VLOOKUP(V$7,Data!$A$2:$A$852,1,FALSE)),0))),"H",IF(AND(V$7&gt;=$J87,V$7&lt;=$K87),($D87*(1-$P87)/$N87),0))),IF(AND(V$7&gt;=$J87,V$7&lt;=$K87),(($D87-$O87)/$N87),0))))),(((IF(Data!$C$2&gt;0,(IF(OR(V$5=Data!$F$2,V$5=Data!$G$2,(IF(COUNTIF(Data!$A$2:$A$939,V$7),V$7=(VLOOKUP(V$7,Data!$A$2:$A$852,1,FALSE)),0))),"H",IF(AND(V$7&gt;=$J87,V$7&lt;=$L87),($D87*$P87/$M87),0))),IF(AND(V$7&gt;=$J87,V$7&lt;=$L87),(($D87*$P87)/$M87),0))))))</f>
        <v>0</v>
      </c>
      <c r="W88" s="37">
        <f>IF(W$7&gt;$L87,(((IF(Data!$C$2&gt;0,(IF(OR(W$5=Data!$F$2,W$5=Data!$G$2,(IF(COUNTIF(Data!$A$2:$A$939,W$7),W$7=(VLOOKUP(W$7,Data!$A$2:$A$852,1,FALSE)),0))),"H",IF(AND(W$7&gt;=$J87,W$7&lt;=$K87),($D87*(1-$P87)/$N87),0))),IF(AND(W$7&gt;=$J87,W$7&lt;=$K87),(($D87-$O87)/$N87),0))))),(((IF(Data!$C$2&gt;0,(IF(OR(W$5=Data!$F$2,W$5=Data!$G$2,(IF(COUNTIF(Data!$A$2:$A$939,W$7),W$7=(VLOOKUP(W$7,Data!$A$2:$A$852,1,FALSE)),0))),"H",IF(AND(W$7&gt;=$J87,W$7&lt;=$L87),($D87*$P87/$M87),0))),IF(AND(W$7&gt;=$J87,W$7&lt;=$L87),(($D87*$P87)/$M87),0))))))</f>
        <v>0</v>
      </c>
      <c r="X88" s="37">
        <f>IF(X$7&gt;$L87,(((IF(Data!$C$2&gt;0,(IF(OR(X$5=Data!$F$2,X$5=Data!$G$2,(IF(COUNTIF(Data!$A$2:$A$939,X$7),X$7=(VLOOKUP(X$7,Data!$A$2:$A$852,1,FALSE)),0))),"H",IF(AND(X$7&gt;=$J87,X$7&lt;=$K87),($D87*(1-$P87)/$N87),0))),IF(AND(X$7&gt;=$J87,X$7&lt;=$K87),(($D87-$O87)/$N87),0))))),(((IF(Data!$C$2&gt;0,(IF(OR(X$5=Data!$F$2,X$5=Data!$G$2,(IF(COUNTIF(Data!$A$2:$A$939,X$7),X$7=(VLOOKUP(X$7,Data!$A$2:$A$852,1,FALSE)),0))),"H",IF(AND(X$7&gt;=$J87,X$7&lt;=$L87),($D87*$P87/$M87),0))),IF(AND(X$7&gt;=$J87,X$7&lt;=$L87),(($D87*$P87)/$M87),0))))))</f>
        <v>0</v>
      </c>
      <c r="Y88" s="37" t="str">
        <f>IF(Y$7&gt;$L87,(((IF(Data!$C$2&gt;0,(IF(OR(Y$5=Data!$F$2,Y$5=Data!$G$2,(IF(COUNTIF(Data!$A$2:$A$939,Y$7),Y$7=(VLOOKUP(Y$7,Data!$A$2:$A$852,1,FALSE)),0))),"H",IF(AND(Y$7&gt;=$J87,Y$7&lt;=$K87),($D87*(1-$P87)/$N87),0))),IF(AND(Y$7&gt;=$J87,Y$7&lt;=$K87),(($D87-$O87)/$N87),0))))),(((IF(Data!$C$2&gt;0,(IF(OR(Y$5=Data!$F$2,Y$5=Data!$G$2,(IF(COUNTIF(Data!$A$2:$A$939,Y$7),Y$7=(VLOOKUP(Y$7,Data!$A$2:$A$852,1,FALSE)),0))),"H",IF(AND(Y$7&gt;=$J87,Y$7&lt;=$L87),($D87*$P87/$M87),0))),IF(AND(Y$7&gt;=$J87,Y$7&lt;=$L87),(($D87*$P87)/$M87),0))))))</f>
        <v>H</v>
      </c>
      <c r="Z88" s="37" t="str">
        <f>IF(Z$7&gt;$L87,(((IF(Data!$C$2&gt;0,(IF(OR(Z$5=Data!$F$2,Z$5=Data!$G$2,(IF(COUNTIF(Data!$A$2:$A$939,Z$7),Z$7=(VLOOKUP(Z$7,Data!$A$2:$A$852,1,FALSE)),0))),"H",IF(AND(Z$7&gt;=$J87,Z$7&lt;=$K87),($D87*(1-$P87)/$N87),0))),IF(AND(Z$7&gt;=$J87,Z$7&lt;=$K87),(($D87-$O87)/$N87),0))))),(((IF(Data!$C$2&gt;0,(IF(OR(Z$5=Data!$F$2,Z$5=Data!$G$2,(IF(COUNTIF(Data!$A$2:$A$939,Z$7),Z$7=(VLOOKUP(Z$7,Data!$A$2:$A$852,1,FALSE)),0))),"H",IF(AND(Z$7&gt;=$J87,Z$7&lt;=$L87),($D87*$P87/$M87),0))),IF(AND(Z$7&gt;=$J87,Z$7&lt;=$L87),(($D87*$P87)/$M87),0))))))</f>
        <v>H</v>
      </c>
      <c r="AA88" s="37">
        <f>IF(AA$7&gt;$L87,(((IF(Data!$C$2&gt;0,(IF(OR(AA$5=Data!$F$2,AA$5=Data!$G$2,(IF(COUNTIF(Data!$A$2:$A$939,AA$7),AA$7=(VLOOKUP(AA$7,Data!$A$2:$A$852,1,FALSE)),0))),"H",IF(AND(AA$7&gt;=$J87,AA$7&lt;=$K87),($D87*(1-$P87)/$N87),0))),IF(AND(AA$7&gt;=$J87,AA$7&lt;=$K87),(($D87-$O87)/$N87),0))))),(((IF(Data!$C$2&gt;0,(IF(OR(AA$5=Data!$F$2,AA$5=Data!$G$2,(IF(COUNTIF(Data!$A$2:$A$939,AA$7),AA$7=(VLOOKUP(AA$7,Data!$A$2:$A$852,1,FALSE)),0))),"H",IF(AND(AA$7&gt;=$J87,AA$7&lt;=$L87),($D87*$P87/$M87),0))),IF(AND(AA$7&gt;=$J87,AA$7&lt;=$L87),(($D87*$P87)/$M87),0))))))</f>
        <v>0</v>
      </c>
      <c r="AB88" s="37">
        <f>IF(AB$7&gt;$L87,(((IF(Data!$C$2&gt;0,(IF(OR(AB$5=Data!$F$2,AB$5=Data!$G$2,(IF(COUNTIF(Data!$A$2:$A$939,AB$7),AB$7=(VLOOKUP(AB$7,Data!$A$2:$A$852,1,FALSE)),0))),"H",IF(AND(AB$7&gt;=$J87,AB$7&lt;=$K87),($D87*(1-$P87)/$N87),0))),IF(AND(AB$7&gt;=$J87,AB$7&lt;=$K87),(($D87-$O87)/$N87),0))))),(((IF(Data!$C$2&gt;0,(IF(OR(AB$5=Data!$F$2,AB$5=Data!$G$2,(IF(COUNTIF(Data!$A$2:$A$939,AB$7),AB$7=(VLOOKUP(AB$7,Data!$A$2:$A$852,1,FALSE)),0))),"H",IF(AND(AB$7&gt;=$J87,AB$7&lt;=$L87),($D87*$P87/$M87),0))),IF(AND(AB$7&gt;=$J87,AB$7&lt;=$L87),(($D87*$P87)/$M87),0))))))</f>
        <v>0</v>
      </c>
      <c r="AC88" s="37">
        <f>IF(AC$7&gt;$L87,(((IF(Data!$C$2&gt;0,(IF(OR(AC$5=Data!$F$2,AC$5=Data!$G$2,(IF(COUNTIF(Data!$A$2:$A$939,AC$7),AC$7=(VLOOKUP(AC$7,Data!$A$2:$A$852,1,FALSE)),0))),"H",IF(AND(AC$7&gt;=$J87,AC$7&lt;=$K87),($D87*(1-$P87)/$N87),0))),IF(AND(AC$7&gt;=$J87,AC$7&lt;=$K87),(($D87-$O87)/$N87),0))))),(((IF(Data!$C$2&gt;0,(IF(OR(AC$5=Data!$F$2,AC$5=Data!$G$2,(IF(COUNTIF(Data!$A$2:$A$939,AC$7),AC$7=(VLOOKUP(AC$7,Data!$A$2:$A$852,1,FALSE)),0))),"H",IF(AND(AC$7&gt;=$J87,AC$7&lt;=$L87),($D87*$P87/$M87),0))),IF(AND(AC$7&gt;=$J87,AC$7&lt;=$L87),(($D87*$P87)/$M87),0))))))</f>
        <v>0</v>
      </c>
      <c r="AD88" s="37">
        <f>IF(AD$7&gt;$L87,(((IF(Data!$C$2&gt;0,(IF(OR(AD$5=Data!$F$2,AD$5=Data!$G$2,(IF(COUNTIF(Data!$A$2:$A$939,AD$7),AD$7=(VLOOKUP(AD$7,Data!$A$2:$A$852,1,FALSE)),0))),"H",IF(AND(AD$7&gt;=$J87,AD$7&lt;=$K87),($D87*(1-$P87)/$N87),0))),IF(AND(AD$7&gt;=$J87,AD$7&lt;=$K87),(($D87-$O87)/$N87),0))))),(((IF(Data!$C$2&gt;0,(IF(OR(AD$5=Data!$F$2,AD$5=Data!$G$2,(IF(COUNTIF(Data!$A$2:$A$939,AD$7),AD$7=(VLOOKUP(AD$7,Data!$A$2:$A$852,1,FALSE)),0))),"H",IF(AND(AD$7&gt;=$J87,AD$7&lt;=$L87),($D87*$P87/$M87),0))),IF(AND(AD$7&gt;=$J87,AD$7&lt;=$L87),(($D87*$P87)/$M87),0))))))</f>
        <v>0</v>
      </c>
      <c r="AE88" s="37">
        <f>IF(AE$7&gt;$L87,(((IF(Data!$C$2&gt;0,(IF(OR(AE$5=Data!$F$2,AE$5=Data!$G$2,(IF(COUNTIF(Data!$A$2:$A$939,AE$7),AE$7=(VLOOKUP(AE$7,Data!$A$2:$A$852,1,FALSE)),0))),"H",IF(AND(AE$7&gt;=$J87,AE$7&lt;=$K87),($D87*(1-$P87)/$N87),0))),IF(AND(AE$7&gt;=$J87,AE$7&lt;=$K87),(($D87-$O87)/$N87),0))))),(((IF(Data!$C$2&gt;0,(IF(OR(AE$5=Data!$F$2,AE$5=Data!$G$2,(IF(COUNTIF(Data!$A$2:$A$939,AE$7),AE$7=(VLOOKUP(AE$7,Data!$A$2:$A$852,1,FALSE)),0))),"H",IF(AND(AE$7&gt;=$J87,AE$7&lt;=$L87),($D87*$P87/$M87),0))),IF(AND(AE$7&gt;=$J87,AE$7&lt;=$L87),(($D87*$P87)/$M87),0))))))</f>
        <v>0</v>
      </c>
      <c r="AF88" s="37" t="str">
        <f>IF(AF$7&gt;$L87,(((IF(Data!$C$2&gt;0,(IF(OR(AF$5=Data!$F$2,AF$5=Data!$G$2,(IF(COUNTIF(Data!$A$2:$A$939,AF$7),AF$7=(VLOOKUP(AF$7,Data!$A$2:$A$852,1,FALSE)),0))),"H",IF(AND(AF$7&gt;=$J87,AF$7&lt;=$K87),($D87*(1-$P87)/$N87),0))),IF(AND(AF$7&gt;=$J87,AF$7&lt;=$K87),(($D87-$O87)/$N87),0))))),(((IF(Data!$C$2&gt;0,(IF(OR(AF$5=Data!$F$2,AF$5=Data!$G$2,(IF(COUNTIF(Data!$A$2:$A$939,AF$7),AF$7=(VLOOKUP(AF$7,Data!$A$2:$A$852,1,FALSE)),0))),"H",IF(AND(AF$7&gt;=$J87,AF$7&lt;=$L87),($D87*$P87/$M87),0))),IF(AND(AF$7&gt;=$J87,AF$7&lt;=$L87),(($D87*$P87)/$M87),0))))))</f>
        <v>H</v>
      </c>
      <c r="AG88" s="37" t="str">
        <f>IF(AG$7&gt;$L87,(((IF(Data!$C$2&gt;0,(IF(OR(AG$5=Data!$F$2,AG$5=Data!$G$2,(IF(COUNTIF(Data!$A$2:$A$939,AG$7),AG$7=(VLOOKUP(AG$7,Data!$A$2:$A$852,1,FALSE)),0))),"H",IF(AND(AG$7&gt;=$J87,AG$7&lt;=$K87),($D87*(1-$P87)/$N87),0))),IF(AND(AG$7&gt;=$J87,AG$7&lt;=$K87),(($D87-$O87)/$N87),0))))),(((IF(Data!$C$2&gt;0,(IF(OR(AG$5=Data!$F$2,AG$5=Data!$G$2,(IF(COUNTIF(Data!$A$2:$A$939,AG$7),AG$7=(VLOOKUP(AG$7,Data!$A$2:$A$852,1,FALSE)),0))),"H",IF(AND(AG$7&gt;=$J87,AG$7&lt;=$L87),($D87*$P87/$M87),0))),IF(AND(AG$7&gt;=$J87,AG$7&lt;=$L87),(($D87*$P87)/$M87),0))))))</f>
        <v>H</v>
      </c>
      <c r="AH88" s="37">
        <f>IF(AH$7&gt;$L87,(((IF(Data!$C$2&gt;0,(IF(OR(AH$5=Data!$F$2,AH$5=Data!$G$2,(IF(COUNTIF(Data!$A$2:$A$939,AH$7),AH$7=(VLOOKUP(AH$7,Data!$A$2:$A$852,1,FALSE)),0))),"H",IF(AND(AH$7&gt;=$J87,AH$7&lt;=$K87),($D87*(1-$P87)/$N87),0))),IF(AND(AH$7&gt;=$J87,AH$7&lt;=$K87),(($D87-$O87)/$N87),0))))),(((IF(Data!$C$2&gt;0,(IF(OR(AH$5=Data!$F$2,AH$5=Data!$G$2,(IF(COUNTIF(Data!$A$2:$A$939,AH$7),AH$7=(VLOOKUP(AH$7,Data!$A$2:$A$852,1,FALSE)),0))),"H",IF(AND(AH$7&gt;=$J87,AH$7&lt;=$L87),($D87*$P87/$M87),0))),IF(AND(AH$7&gt;=$J87,AH$7&lt;=$L87),(($D87*$P87)/$M87),0))))))</f>
        <v>0</v>
      </c>
      <c r="AI88" s="37">
        <f>IF(AI$7&gt;$L87,(((IF(Data!$C$2&gt;0,(IF(OR(AI$5=Data!$F$2,AI$5=Data!$G$2,(IF(COUNTIF(Data!$A$2:$A$939,AI$7),AI$7=(VLOOKUP(AI$7,Data!$A$2:$A$852,1,FALSE)),0))),"H",IF(AND(AI$7&gt;=$J87,AI$7&lt;=$K87),($D87*(1-$P87)/$N87),0))),IF(AND(AI$7&gt;=$J87,AI$7&lt;=$K87),(($D87-$O87)/$N87),0))))),(((IF(Data!$C$2&gt;0,(IF(OR(AI$5=Data!$F$2,AI$5=Data!$G$2,(IF(COUNTIF(Data!$A$2:$A$939,AI$7),AI$7=(VLOOKUP(AI$7,Data!$A$2:$A$852,1,FALSE)),0))),"H",IF(AND(AI$7&gt;=$J87,AI$7&lt;=$L87),($D87*$P87/$M87),0))),IF(AND(AI$7&gt;=$J87,AI$7&lt;=$L87),(($D87*$P87)/$M87),0))))))</f>
        <v>0</v>
      </c>
      <c r="AJ88" s="37">
        <f>IF(AJ$7&gt;$L87,(((IF(Data!$C$2&gt;0,(IF(OR(AJ$5=Data!$F$2,AJ$5=Data!$G$2,(IF(COUNTIF(Data!$A$2:$A$939,AJ$7),AJ$7=(VLOOKUP(AJ$7,Data!$A$2:$A$852,1,FALSE)),0))),"H",IF(AND(AJ$7&gt;=$J87,AJ$7&lt;=$K87),($D87*(1-$P87)/$N87),0))),IF(AND(AJ$7&gt;=$J87,AJ$7&lt;=$K87),(($D87-$O87)/$N87),0))))),(((IF(Data!$C$2&gt;0,(IF(OR(AJ$5=Data!$F$2,AJ$5=Data!$G$2,(IF(COUNTIF(Data!$A$2:$A$939,AJ$7),AJ$7=(VLOOKUP(AJ$7,Data!$A$2:$A$852,1,FALSE)),0))),"H",IF(AND(AJ$7&gt;=$J87,AJ$7&lt;=$L87),($D87*$P87/$M87),0))),IF(AND(AJ$7&gt;=$J87,AJ$7&lt;=$L87),(($D87*$P87)/$M87),0))))))</f>
        <v>0</v>
      </c>
      <c r="AK88" s="37">
        <f>IF(AK$7&gt;$L87,(((IF(Data!$C$2&gt;0,(IF(OR(AK$5=Data!$F$2,AK$5=Data!$G$2,(IF(COUNTIF(Data!$A$2:$A$939,AK$7),AK$7=(VLOOKUP(AK$7,Data!$A$2:$A$852,1,FALSE)),0))),"H",IF(AND(AK$7&gt;=$J87,AK$7&lt;=$K87),($D87*(1-$P87)/$N87),0))),IF(AND(AK$7&gt;=$J87,AK$7&lt;=$K87),(($D87-$O87)/$N87),0))))),(((IF(Data!$C$2&gt;0,(IF(OR(AK$5=Data!$F$2,AK$5=Data!$G$2,(IF(COUNTIF(Data!$A$2:$A$939,AK$7),AK$7=(VLOOKUP(AK$7,Data!$A$2:$A$852,1,FALSE)),0))),"H",IF(AND(AK$7&gt;=$J87,AK$7&lt;=$L87),($D87*$P87/$M87),0))),IF(AND(AK$7&gt;=$J87,AK$7&lt;=$L87),(($D87*$P87)/$M87),0))))))</f>
        <v>0</v>
      </c>
      <c r="AL88" s="37">
        <f>IF(AL$7&gt;$L87,(((IF(Data!$C$2&gt;0,(IF(OR(AL$5=Data!$F$2,AL$5=Data!$G$2,(IF(COUNTIF(Data!$A$2:$A$939,AL$7),AL$7=(VLOOKUP(AL$7,Data!$A$2:$A$852,1,FALSE)),0))),"H",IF(AND(AL$7&gt;=$J87,AL$7&lt;=$K87),($D87*(1-$P87)/$N87),0))),IF(AND(AL$7&gt;=$J87,AL$7&lt;=$K87),(($D87-$O87)/$N87),0))))),(((IF(Data!$C$2&gt;0,(IF(OR(AL$5=Data!$F$2,AL$5=Data!$G$2,(IF(COUNTIF(Data!$A$2:$A$939,AL$7),AL$7=(VLOOKUP(AL$7,Data!$A$2:$A$852,1,FALSE)),0))),"H",IF(AND(AL$7&gt;=$J87,AL$7&lt;=$L87),($D87*$P87/$M87),0))),IF(AND(AL$7&gt;=$J87,AL$7&lt;=$L87),(($D87*$P87)/$M87),0))))))</f>
        <v>0</v>
      </c>
      <c r="AM88" s="37" t="str">
        <f>IF(AM$7&gt;$L87,(((IF(Data!$C$2&gt;0,(IF(OR(AM$5=Data!$F$2,AM$5=Data!$G$2,(IF(COUNTIF(Data!$A$2:$A$939,AM$7),AM$7=(VLOOKUP(AM$7,Data!$A$2:$A$852,1,FALSE)),0))),"H",IF(AND(AM$7&gt;=$J87,AM$7&lt;=$K87),($D87*(1-$P87)/$N87),0))),IF(AND(AM$7&gt;=$J87,AM$7&lt;=$K87),(($D87-$O87)/$N87),0))))),(((IF(Data!$C$2&gt;0,(IF(OR(AM$5=Data!$F$2,AM$5=Data!$G$2,(IF(COUNTIF(Data!$A$2:$A$939,AM$7),AM$7=(VLOOKUP(AM$7,Data!$A$2:$A$852,1,FALSE)),0))),"H",IF(AND(AM$7&gt;=$J87,AM$7&lt;=$L87),($D87*$P87/$M87),0))),IF(AND(AM$7&gt;=$J87,AM$7&lt;=$L87),(($D87*$P87)/$M87),0))))))</f>
        <v>H</v>
      </c>
      <c r="AN88" s="37" t="str">
        <f>IF(AN$7&gt;$L87,(((IF(Data!$C$2&gt;0,(IF(OR(AN$5=Data!$F$2,AN$5=Data!$G$2,(IF(COUNTIF(Data!$A$2:$A$939,AN$7),AN$7=(VLOOKUP(AN$7,Data!$A$2:$A$852,1,FALSE)),0))),"H",IF(AND(AN$7&gt;=$J87,AN$7&lt;=$K87),($D87*(1-$P87)/$N87),0))),IF(AND(AN$7&gt;=$J87,AN$7&lt;=$K87),(($D87-$O87)/$N87),0))))),(((IF(Data!$C$2&gt;0,(IF(OR(AN$5=Data!$F$2,AN$5=Data!$G$2,(IF(COUNTIF(Data!$A$2:$A$939,AN$7),AN$7=(VLOOKUP(AN$7,Data!$A$2:$A$852,1,FALSE)),0))),"H",IF(AND(AN$7&gt;=$J87,AN$7&lt;=$L87),($D87*$P87/$M87),0))),IF(AND(AN$7&gt;=$J87,AN$7&lt;=$L87),(($D87*$P87)/$M87),0))))))</f>
        <v>H</v>
      </c>
      <c r="AO88" s="37">
        <f>IF(AO$7&gt;$L87,(((IF(Data!$C$2&gt;0,(IF(OR(AO$5=Data!$F$2,AO$5=Data!$G$2,(IF(COUNTIF(Data!$A$2:$A$939,AO$7),AO$7=(VLOOKUP(AO$7,Data!$A$2:$A$852,1,FALSE)),0))),"H",IF(AND(AO$7&gt;=$J87,AO$7&lt;=$K87),($D87*(1-$P87)/$N87),0))),IF(AND(AO$7&gt;=$J87,AO$7&lt;=$K87),(($D87-$O87)/$N87),0))))),(((IF(Data!$C$2&gt;0,(IF(OR(AO$5=Data!$F$2,AO$5=Data!$G$2,(IF(COUNTIF(Data!$A$2:$A$939,AO$7),AO$7=(VLOOKUP(AO$7,Data!$A$2:$A$852,1,FALSE)),0))),"H",IF(AND(AO$7&gt;=$J87,AO$7&lt;=$L87),($D87*$P87/$M87),0))),IF(AND(AO$7&gt;=$J87,AO$7&lt;=$L87),(($D87*$P87)/$M87),0))))))</f>
        <v>0</v>
      </c>
      <c r="AP88" s="37">
        <f>IF(AP$7&gt;$L87,(((IF(Data!$C$2&gt;0,(IF(OR(AP$5=Data!$F$2,AP$5=Data!$G$2,(IF(COUNTIF(Data!$A$2:$A$939,AP$7),AP$7=(VLOOKUP(AP$7,Data!$A$2:$A$852,1,FALSE)),0))),"H",IF(AND(AP$7&gt;=$J87,AP$7&lt;=$K87),($D87*(1-$P87)/$N87),0))),IF(AND(AP$7&gt;=$J87,AP$7&lt;=$K87),(($D87-$O87)/$N87),0))))),(((IF(Data!$C$2&gt;0,(IF(OR(AP$5=Data!$F$2,AP$5=Data!$G$2,(IF(COUNTIF(Data!$A$2:$A$939,AP$7),AP$7=(VLOOKUP(AP$7,Data!$A$2:$A$852,1,FALSE)),0))),"H",IF(AND(AP$7&gt;=$J87,AP$7&lt;=$L87),($D87*$P87/$M87),0))),IF(AND(AP$7&gt;=$J87,AP$7&lt;=$L87),(($D87*$P87)/$M87),0))))))</f>
        <v>0</v>
      </c>
      <c r="AQ88" s="37">
        <f>IF(AQ$7&gt;$L87,(((IF(Data!$C$2&gt;0,(IF(OR(AQ$5=Data!$F$2,AQ$5=Data!$G$2,(IF(COUNTIF(Data!$A$2:$A$939,AQ$7),AQ$7=(VLOOKUP(AQ$7,Data!$A$2:$A$852,1,FALSE)),0))),"H",IF(AND(AQ$7&gt;=$J87,AQ$7&lt;=$K87),($D87*(1-$P87)/$N87),0))),IF(AND(AQ$7&gt;=$J87,AQ$7&lt;=$K87),(($D87-$O87)/$N87),0))))),(((IF(Data!$C$2&gt;0,(IF(OR(AQ$5=Data!$F$2,AQ$5=Data!$G$2,(IF(COUNTIF(Data!$A$2:$A$939,AQ$7),AQ$7=(VLOOKUP(AQ$7,Data!$A$2:$A$852,1,FALSE)),0))),"H",IF(AND(AQ$7&gt;=$J87,AQ$7&lt;=$L87),($D87*$P87/$M87),0))),IF(AND(AQ$7&gt;=$J87,AQ$7&lt;=$L87),(($D87*$P87)/$M87),0))))))</f>
        <v>0</v>
      </c>
      <c r="AR88" s="37">
        <f>IF(AR$7&gt;$L87,(((IF(Data!$C$2&gt;0,(IF(OR(AR$5=Data!$F$2,AR$5=Data!$G$2,(IF(COUNTIF(Data!$A$2:$A$939,AR$7),AR$7=(VLOOKUP(AR$7,Data!$A$2:$A$852,1,FALSE)),0))),"H",IF(AND(AR$7&gt;=$J87,AR$7&lt;=$K87),($D87*(1-$P87)/$N87),0))),IF(AND(AR$7&gt;=$J87,AR$7&lt;=$K87),(($D87-$O87)/$N87),0))))),(((IF(Data!$C$2&gt;0,(IF(OR(AR$5=Data!$F$2,AR$5=Data!$G$2,(IF(COUNTIF(Data!$A$2:$A$939,AR$7),AR$7=(VLOOKUP(AR$7,Data!$A$2:$A$852,1,FALSE)),0))),"H",IF(AND(AR$7&gt;=$J87,AR$7&lt;=$L87),($D87*$P87/$M87),0))),IF(AND(AR$7&gt;=$J87,AR$7&lt;=$L87),(($D87*$P87)/$M87),0))))))</f>
        <v>0</v>
      </c>
      <c r="AS88" s="37">
        <f>IF(AS$7&gt;$L87,(((IF(Data!$C$2&gt;0,(IF(OR(AS$5=Data!$F$2,AS$5=Data!$G$2,(IF(COUNTIF(Data!$A$2:$A$939,AS$7),AS$7=(VLOOKUP(AS$7,Data!$A$2:$A$852,1,FALSE)),0))),"H",IF(AND(AS$7&gt;=$J87,AS$7&lt;=$K87),($D87*(1-$P87)/$N87),0))),IF(AND(AS$7&gt;=$J87,AS$7&lt;=$K87),(($D87-$O87)/$N87),0))))),(((IF(Data!$C$2&gt;0,(IF(OR(AS$5=Data!$F$2,AS$5=Data!$G$2,(IF(COUNTIF(Data!$A$2:$A$939,AS$7),AS$7=(VLOOKUP(AS$7,Data!$A$2:$A$852,1,FALSE)),0))),"H",IF(AND(AS$7&gt;=$J87,AS$7&lt;=$L87),($D87*$P87/$M87),0))),IF(AND(AS$7&gt;=$J87,AS$7&lt;=$L87),(($D87*$P87)/$M87),0))))))</f>
        <v>0</v>
      </c>
      <c r="AT88" s="37" t="str">
        <f>IF(AT$7&gt;$L87,(((IF(Data!$C$2&gt;0,(IF(OR(AT$5=Data!$F$2,AT$5=Data!$G$2,(IF(COUNTIF(Data!$A$2:$A$939,AT$7),AT$7=(VLOOKUP(AT$7,Data!$A$2:$A$852,1,FALSE)),0))),"H",IF(AND(AT$7&gt;=$J87,AT$7&lt;=$K87),($D87*(1-$P87)/$N87),0))),IF(AND(AT$7&gt;=$J87,AT$7&lt;=$K87),(($D87-$O87)/$N87),0))))),(((IF(Data!$C$2&gt;0,(IF(OR(AT$5=Data!$F$2,AT$5=Data!$G$2,(IF(COUNTIF(Data!$A$2:$A$939,AT$7),AT$7=(VLOOKUP(AT$7,Data!$A$2:$A$852,1,FALSE)),0))),"H",IF(AND(AT$7&gt;=$J87,AT$7&lt;=$L87),($D87*$P87/$M87),0))),IF(AND(AT$7&gt;=$J87,AT$7&lt;=$L87),(($D87*$P87)/$M87),0))))))</f>
        <v>H</v>
      </c>
      <c r="AU88" s="37" t="str">
        <f>IF(AU$7&gt;$L87,(((IF(Data!$C$2&gt;0,(IF(OR(AU$5=Data!$F$2,AU$5=Data!$G$2,(IF(COUNTIF(Data!$A$2:$A$939,AU$7),AU$7=(VLOOKUP(AU$7,Data!$A$2:$A$852,1,FALSE)),0))),"H",IF(AND(AU$7&gt;=$J87,AU$7&lt;=$K87),($D87*(1-$P87)/$N87),0))),IF(AND(AU$7&gt;=$J87,AU$7&lt;=$K87),(($D87-$O87)/$N87),0))))),(((IF(Data!$C$2&gt;0,(IF(OR(AU$5=Data!$F$2,AU$5=Data!$G$2,(IF(COUNTIF(Data!$A$2:$A$939,AU$7),AU$7=(VLOOKUP(AU$7,Data!$A$2:$A$852,1,FALSE)),0))),"H",IF(AND(AU$7&gt;=$J87,AU$7&lt;=$L87),($D87*$P87/$M87),0))),IF(AND(AU$7&gt;=$J87,AU$7&lt;=$L87),(($D87*$P87)/$M87),0))))))</f>
        <v>H</v>
      </c>
      <c r="AV88" s="37">
        <f>IF(AV$7&gt;$L87,(((IF(Data!$C$2&gt;0,(IF(OR(AV$5=Data!$F$2,AV$5=Data!$G$2,(IF(COUNTIF(Data!$A$2:$A$939,AV$7),AV$7=(VLOOKUP(AV$7,Data!$A$2:$A$852,1,FALSE)),0))),"H",IF(AND(AV$7&gt;=$J87,AV$7&lt;=$K87),($D87*(1-$P87)/$N87),0))),IF(AND(AV$7&gt;=$J87,AV$7&lt;=$K87),(($D87-$O87)/$N87),0))))),(((IF(Data!$C$2&gt;0,(IF(OR(AV$5=Data!$F$2,AV$5=Data!$G$2,(IF(COUNTIF(Data!$A$2:$A$939,AV$7),AV$7=(VLOOKUP(AV$7,Data!$A$2:$A$852,1,FALSE)),0))),"H",IF(AND(AV$7&gt;=$J87,AV$7&lt;=$L87),($D87*$P87/$M87),0))),IF(AND(AV$7&gt;=$J87,AV$7&lt;=$L87),(($D87*$P87)/$M87),0))))))</f>
        <v>0</v>
      </c>
      <c r="AW88" s="37">
        <f>IF(AW$7&gt;$L87,(((IF(Data!$C$2&gt;0,(IF(OR(AW$5=Data!$F$2,AW$5=Data!$G$2,(IF(COUNTIF(Data!$A$2:$A$939,AW$7),AW$7=(VLOOKUP(AW$7,Data!$A$2:$A$852,1,FALSE)),0))),"H",IF(AND(AW$7&gt;=$J87,AW$7&lt;=$K87),($D87*(1-$P87)/$N87),0))),IF(AND(AW$7&gt;=$J87,AW$7&lt;=$K87),(($D87-$O87)/$N87),0))))),(((IF(Data!$C$2&gt;0,(IF(OR(AW$5=Data!$F$2,AW$5=Data!$G$2,(IF(COUNTIF(Data!$A$2:$A$939,AW$7),AW$7=(VLOOKUP(AW$7,Data!$A$2:$A$852,1,FALSE)),0))),"H",IF(AND(AW$7&gt;=$J87,AW$7&lt;=$L87),($D87*$P87/$M87),0))),IF(AND(AW$7&gt;=$J87,AW$7&lt;=$L87),(($D87*$P87)/$M87),0))))))</f>
        <v>0</v>
      </c>
      <c r="AX88" s="37">
        <f>IF(AX$7&gt;$L87,(((IF(Data!$C$2&gt;0,(IF(OR(AX$5=Data!$F$2,AX$5=Data!$G$2,(IF(COUNTIF(Data!$A$2:$A$939,AX$7),AX$7=(VLOOKUP(AX$7,Data!$A$2:$A$852,1,FALSE)),0))),"H",IF(AND(AX$7&gt;=$J87,AX$7&lt;=$K87),($D87*(1-$P87)/$N87),0))),IF(AND(AX$7&gt;=$J87,AX$7&lt;=$K87),(($D87-$O87)/$N87),0))))),(((IF(Data!$C$2&gt;0,(IF(OR(AX$5=Data!$F$2,AX$5=Data!$G$2,(IF(COUNTIF(Data!$A$2:$A$939,AX$7),AX$7=(VLOOKUP(AX$7,Data!$A$2:$A$852,1,FALSE)),0))),"H",IF(AND(AX$7&gt;=$J87,AX$7&lt;=$L87),($D87*$P87/$M87),0))),IF(AND(AX$7&gt;=$J87,AX$7&lt;=$L87),(($D87*$P87)/$M87),0))))))</f>
        <v>0</v>
      </c>
      <c r="AY88" s="37">
        <f>IF(AY$7&gt;$L87,(((IF(Data!$C$2&gt;0,(IF(OR(AY$5=Data!$F$2,AY$5=Data!$G$2,(IF(COUNTIF(Data!$A$2:$A$939,AY$7),AY$7=(VLOOKUP(AY$7,Data!$A$2:$A$852,1,FALSE)),0))),"H",IF(AND(AY$7&gt;=$J87,AY$7&lt;=$K87),($D87*(1-$P87)/$N87),0))),IF(AND(AY$7&gt;=$J87,AY$7&lt;=$K87),(($D87-$O87)/$N87),0))))),(((IF(Data!$C$2&gt;0,(IF(OR(AY$5=Data!$F$2,AY$5=Data!$G$2,(IF(COUNTIF(Data!$A$2:$A$939,AY$7),AY$7=(VLOOKUP(AY$7,Data!$A$2:$A$852,1,FALSE)),0))),"H",IF(AND(AY$7&gt;=$J87,AY$7&lt;=$L87),($D87*$P87/$M87),0))),IF(AND(AY$7&gt;=$J87,AY$7&lt;=$L87),(($D87*$P87)/$M87),0))))))</f>
        <v>0</v>
      </c>
      <c r="AZ88" s="37">
        <f>IF(AZ$7&gt;$L87,(((IF(Data!$C$2&gt;0,(IF(OR(AZ$5=Data!$F$2,AZ$5=Data!$G$2,(IF(COUNTIF(Data!$A$2:$A$939,AZ$7),AZ$7=(VLOOKUP(AZ$7,Data!$A$2:$A$852,1,FALSE)),0))),"H",IF(AND(AZ$7&gt;=$J87,AZ$7&lt;=$K87),($D87*(1-$P87)/$N87),0))),IF(AND(AZ$7&gt;=$J87,AZ$7&lt;=$K87),(($D87-$O87)/$N87),0))))),(((IF(Data!$C$2&gt;0,(IF(OR(AZ$5=Data!$F$2,AZ$5=Data!$G$2,(IF(COUNTIF(Data!$A$2:$A$939,AZ$7),AZ$7=(VLOOKUP(AZ$7,Data!$A$2:$A$852,1,FALSE)),0))),"H",IF(AND(AZ$7&gt;=$J87,AZ$7&lt;=$L87),($D87*$P87/$M87),0))),IF(AND(AZ$7&gt;=$J87,AZ$7&lt;=$L87),(($D87*$P87)/$M87),0))))))</f>
        <v>0</v>
      </c>
      <c r="BA88" s="37" t="str">
        <f>IF(BA$7&gt;$L87,(((IF(Data!$C$2&gt;0,(IF(OR(BA$5=Data!$F$2,BA$5=Data!$G$2,(IF(COUNTIF(Data!$A$2:$A$939,BA$7),BA$7=(VLOOKUP(BA$7,Data!$A$2:$A$852,1,FALSE)),0))),"H",IF(AND(BA$7&gt;=$J87,BA$7&lt;=$K87),($D87*(1-$P87)/$N87),0))),IF(AND(BA$7&gt;=$J87,BA$7&lt;=$K87),(($D87-$O87)/$N87),0))))),(((IF(Data!$C$2&gt;0,(IF(OR(BA$5=Data!$F$2,BA$5=Data!$G$2,(IF(COUNTIF(Data!$A$2:$A$939,BA$7),BA$7=(VLOOKUP(BA$7,Data!$A$2:$A$852,1,FALSE)),0))),"H",IF(AND(BA$7&gt;=$J87,BA$7&lt;=$L87),($D87*$P87/$M87),0))),IF(AND(BA$7&gt;=$J87,BA$7&lt;=$L87),(($D87*$P87)/$M87),0))))))</f>
        <v>H</v>
      </c>
      <c r="BB88" s="37" t="str">
        <f>IF(BB$7&gt;$L87,(((IF(Data!$C$2&gt;0,(IF(OR(BB$5=Data!$F$2,BB$5=Data!$G$2,(IF(COUNTIF(Data!$A$2:$A$939,BB$7),BB$7=(VLOOKUP(BB$7,Data!$A$2:$A$852,1,FALSE)),0))),"H",IF(AND(BB$7&gt;=$J87,BB$7&lt;=$K87),($D87*(1-$P87)/$N87),0))),IF(AND(BB$7&gt;=$J87,BB$7&lt;=$K87),(($D87-$O87)/$N87),0))))),(((IF(Data!$C$2&gt;0,(IF(OR(BB$5=Data!$F$2,BB$5=Data!$G$2,(IF(COUNTIF(Data!$A$2:$A$939,BB$7),BB$7=(VLOOKUP(BB$7,Data!$A$2:$A$852,1,FALSE)),0))),"H",IF(AND(BB$7&gt;=$J87,BB$7&lt;=$L87),($D87*$P87/$M87),0))),IF(AND(BB$7&gt;=$J87,BB$7&lt;=$L87),(($D87*$P87)/$M87),0))))))</f>
        <v>H</v>
      </c>
      <c r="BC88" s="37">
        <f>IF(BC$7&gt;$L87,(((IF(Data!$C$2&gt;0,(IF(OR(BC$5=Data!$F$2,BC$5=Data!$G$2,(IF(COUNTIF(Data!$A$2:$A$939,BC$7),BC$7=(VLOOKUP(BC$7,Data!$A$2:$A$852,1,FALSE)),0))),"H",IF(AND(BC$7&gt;=$J87,BC$7&lt;=$K87),($D87*(1-$P87)/$N87),0))),IF(AND(BC$7&gt;=$J87,BC$7&lt;=$K87),(($D87-$O87)/$N87),0))))),(((IF(Data!$C$2&gt;0,(IF(OR(BC$5=Data!$F$2,BC$5=Data!$G$2,(IF(COUNTIF(Data!$A$2:$A$939,BC$7),BC$7=(VLOOKUP(BC$7,Data!$A$2:$A$852,1,FALSE)),0))),"H",IF(AND(BC$7&gt;=$J87,BC$7&lt;=$L87),($D87*$P87/$M87),0))),IF(AND(BC$7&gt;=$J87,BC$7&lt;=$L87),(($D87*$P87)/$M87),0))))))</f>
        <v>0</v>
      </c>
      <c r="BD88" s="37">
        <f>IF(BD$7&gt;$L87,(((IF(Data!$C$2&gt;0,(IF(OR(BD$5=Data!$F$2,BD$5=Data!$G$2,(IF(COUNTIF(Data!$A$2:$A$939,BD$7),BD$7=(VLOOKUP(BD$7,Data!$A$2:$A$852,1,FALSE)),0))),"H",IF(AND(BD$7&gt;=$J87,BD$7&lt;=$K87),($D87*(1-$P87)/$N87),0))),IF(AND(BD$7&gt;=$J87,BD$7&lt;=$K87),(($D87-$O87)/$N87),0))))),(((IF(Data!$C$2&gt;0,(IF(OR(BD$5=Data!$F$2,BD$5=Data!$G$2,(IF(COUNTIF(Data!$A$2:$A$939,BD$7),BD$7=(VLOOKUP(BD$7,Data!$A$2:$A$852,1,FALSE)),0))),"H",IF(AND(BD$7&gt;=$J87,BD$7&lt;=$L87),($D87*$P87/$M87),0))),IF(AND(BD$7&gt;=$J87,BD$7&lt;=$L87),(($D87*$P87)/$M87),0))))))</f>
        <v>0</v>
      </c>
      <c r="BE88" s="37">
        <f>IF(BE$7&gt;$L87,(((IF(Data!$C$2&gt;0,(IF(OR(BE$5=Data!$F$2,BE$5=Data!$G$2,(IF(COUNTIF(Data!$A$2:$A$939,BE$7),BE$7=(VLOOKUP(BE$7,Data!$A$2:$A$852,1,FALSE)),0))),"H",IF(AND(BE$7&gt;=$J87,BE$7&lt;=$K87),($D87*(1-$P87)/$N87),0))),IF(AND(BE$7&gt;=$J87,BE$7&lt;=$K87),(($D87-$O87)/$N87),0))))),(((IF(Data!$C$2&gt;0,(IF(OR(BE$5=Data!$F$2,BE$5=Data!$G$2,(IF(COUNTIF(Data!$A$2:$A$939,BE$7),BE$7=(VLOOKUP(BE$7,Data!$A$2:$A$852,1,FALSE)),0))),"H",IF(AND(BE$7&gt;=$J87,BE$7&lt;=$L87),($D87*$P87/$M87),0))),IF(AND(BE$7&gt;=$J87,BE$7&lt;=$L87),(($D87*$P87)/$M87),0))))))</f>
        <v>0</v>
      </c>
      <c r="BF88" s="37">
        <f>IF(BF$7&gt;$L87,(((IF(Data!$C$2&gt;0,(IF(OR(BF$5=Data!$F$2,BF$5=Data!$G$2,(IF(COUNTIF(Data!$A$2:$A$939,BF$7),BF$7=(VLOOKUP(BF$7,Data!$A$2:$A$852,1,FALSE)),0))),"H",IF(AND(BF$7&gt;=$J87,BF$7&lt;=$K87),($D87*(1-$P87)/$N87),0))),IF(AND(BF$7&gt;=$J87,BF$7&lt;=$K87),(($D87-$O87)/$N87),0))))),(((IF(Data!$C$2&gt;0,(IF(OR(BF$5=Data!$F$2,BF$5=Data!$G$2,(IF(COUNTIF(Data!$A$2:$A$939,BF$7),BF$7=(VLOOKUP(BF$7,Data!$A$2:$A$852,1,FALSE)),0))),"H",IF(AND(BF$7&gt;=$J87,BF$7&lt;=$L87),($D87*$P87/$M87),0))),IF(AND(BF$7&gt;=$J87,BF$7&lt;=$L87),(($D87*$P87)/$M87),0))))))</f>
        <v>0</v>
      </c>
      <c r="BG88" s="37">
        <f>IF(BG$7&gt;$L87,(((IF(Data!$C$2&gt;0,(IF(OR(BG$5=Data!$F$2,BG$5=Data!$G$2,(IF(COUNTIF(Data!$A$2:$A$939,BG$7),BG$7=(VLOOKUP(BG$7,Data!$A$2:$A$852,1,FALSE)),0))),"H",IF(AND(BG$7&gt;=$J87,BG$7&lt;=$K87),($D87*(1-$P87)/$N87),0))),IF(AND(BG$7&gt;=$J87,BG$7&lt;=$K87),(($D87-$O87)/$N87),0))))),(((IF(Data!$C$2&gt;0,(IF(OR(BG$5=Data!$F$2,BG$5=Data!$G$2,(IF(COUNTIF(Data!$A$2:$A$939,BG$7),BG$7=(VLOOKUP(BG$7,Data!$A$2:$A$852,1,FALSE)),0))),"H",IF(AND(BG$7&gt;=$J87,BG$7&lt;=$L87),($D87*$P87/$M87),0))),IF(AND(BG$7&gt;=$J87,BG$7&lt;=$L87),(($D87*$P87)/$M87),0))))))</f>
        <v>0</v>
      </c>
      <c r="BH88" s="37" t="str">
        <f>IF(BH$7&gt;$L87,(((IF(Data!$C$2&gt;0,(IF(OR(BH$5=Data!$F$2,BH$5=Data!$G$2,(IF(COUNTIF(Data!$A$2:$A$939,BH$7),BH$7=(VLOOKUP(BH$7,Data!$A$2:$A$852,1,FALSE)),0))),"H",IF(AND(BH$7&gt;=$J87,BH$7&lt;=$K87),($D87*(1-$P87)/$N87),0))),IF(AND(BH$7&gt;=$J87,BH$7&lt;=$K87),(($D87-$O87)/$N87),0))))),(((IF(Data!$C$2&gt;0,(IF(OR(BH$5=Data!$F$2,BH$5=Data!$G$2,(IF(COUNTIF(Data!$A$2:$A$939,BH$7),BH$7=(VLOOKUP(BH$7,Data!$A$2:$A$852,1,FALSE)),0))),"H",IF(AND(BH$7&gt;=$J87,BH$7&lt;=$L87),($D87*$P87/$M87),0))),IF(AND(BH$7&gt;=$J87,BH$7&lt;=$L87),(($D87*$P87)/$M87),0))))))</f>
        <v>H</v>
      </c>
      <c r="BI88" s="37" t="str">
        <f>IF(BI$7&gt;$L87,(((IF(Data!$C$2&gt;0,(IF(OR(BI$5=Data!$F$2,BI$5=Data!$G$2,(IF(COUNTIF(Data!$A$2:$A$939,BI$7),BI$7=(VLOOKUP(BI$7,Data!$A$2:$A$852,1,FALSE)),0))),"H",IF(AND(BI$7&gt;=$J87,BI$7&lt;=$K87),($D87*(1-$P87)/$N87),0))),IF(AND(BI$7&gt;=$J87,BI$7&lt;=$K87),(($D87-$O87)/$N87),0))))),(((IF(Data!$C$2&gt;0,(IF(OR(BI$5=Data!$F$2,BI$5=Data!$G$2,(IF(COUNTIF(Data!$A$2:$A$939,BI$7),BI$7=(VLOOKUP(BI$7,Data!$A$2:$A$852,1,FALSE)),0))),"H",IF(AND(BI$7&gt;=$J87,BI$7&lt;=$L87),($D87*$P87/$M87),0))),IF(AND(BI$7&gt;=$J87,BI$7&lt;=$L87),(($D87*$P87)/$M87),0))))))</f>
        <v>H</v>
      </c>
      <c r="BJ88" s="37">
        <f>IF(BJ$7&gt;$L87,(((IF(Data!$C$2&gt;0,(IF(OR(BJ$5=Data!$F$2,BJ$5=Data!$G$2,(IF(COUNTIF(Data!$A$2:$A$939,BJ$7),BJ$7=(VLOOKUP(BJ$7,Data!$A$2:$A$852,1,FALSE)),0))),"H",IF(AND(BJ$7&gt;=$J87,BJ$7&lt;=$K87),($D87*(1-$P87)/$N87),0))),IF(AND(BJ$7&gt;=$J87,BJ$7&lt;=$K87),(($D87-$O87)/$N87),0))))),(((IF(Data!$C$2&gt;0,(IF(OR(BJ$5=Data!$F$2,BJ$5=Data!$G$2,(IF(COUNTIF(Data!$A$2:$A$939,BJ$7),BJ$7=(VLOOKUP(BJ$7,Data!$A$2:$A$852,1,FALSE)),0))),"H",IF(AND(BJ$7&gt;=$J87,BJ$7&lt;=$L87),($D87*$P87/$M87),0))),IF(AND(BJ$7&gt;=$J87,BJ$7&lt;=$L87),(($D87*$P87)/$M87),0))))))</f>
        <v>0</v>
      </c>
      <c r="BK88" s="37">
        <f>IF(BK$7&gt;$L87,(((IF(Data!$C$2&gt;0,(IF(OR(BK$5=Data!$F$2,BK$5=Data!$G$2,(IF(COUNTIF(Data!$A$2:$A$939,BK$7),BK$7=(VLOOKUP(BK$7,Data!$A$2:$A$852,1,FALSE)),0))),"H",IF(AND(BK$7&gt;=$J87,BK$7&lt;=$K87),($D87*(1-$P87)/$N87),0))),IF(AND(BK$7&gt;=$J87,BK$7&lt;=$K87),(($D87-$O87)/$N87),0))))),(((IF(Data!$C$2&gt;0,(IF(OR(BK$5=Data!$F$2,BK$5=Data!$G$2,(IF(COUNTIF(Data!$A$2:$A$939,BK$7),BK$7=(VLOOKUP(BK$7,Data!$A$2:$A$852,1,FALSE)),0))),"H",IF(AND(BK$7&gt;=$J87,BK$7&lt;=$L87),($D87*$P87/$M87),0))),IF(AND(BK$7&gt;=$J87,BK$7&lt;=$L87),(($D87*$P87)/$M87),0))))))</f>
        <v>0</v>
      </c>
      <c r="BL88" s="37">
        <f>IF(BL$7&gt;$L87,(((IF(Data!$C$2&gt;0,(IF(OR(BL$5=Data!$F$2,BL$5=Data!$G$2,(IF(COUNTIF(Data!$A$2:$A$939,BL$7),BL$7=(VLOOKUP(BL$7,Data!$A$2:$A$852,1,FALSE)),0))),"H",IF(AND(BL$7&gt;=$J87,BL$7&lt;=$K87),($D87*(1-$P87)/$N87),0))),IF(AND(BL$7&gt;=$J87,BL$7&lt;=$K87),(($D87-$O87)/$N87),0))))),(((IF(Data!$C$2&gt;0,(IF(OR(BL$5=Data!$F$2,BL$5=Data!$G$2,(IF(COUNTIF(Data!$A$2:$A$939,BL$7),BL$7=(VLOOKUP(BL$7,Data!$A$2:$A$852,1,FALSE)),0))),"H",IF(AND(BL$7&gt;=$J87,BL$7&lt;=$L87),($D87*$P87/$M87),0))),IF(AND(BL$7&gt;=$J87,BL$7&lt;=$L87),(($D87*$P87)/$M87),0))))))</f>
        <v>0</v>
      </c>
      <c r="BM88" s="37">
        <f>IF(BM$7&gt;$L87,(((IF(Data!$C$2&gt;0,(IF(OR(BM$5=Data!$F$2,BM$5=Data!$G$2,(IF(COUNTIF(Data!$A$2:$A$939,BM$7),BM$7=(VLOOKUP(BM$7,Data!$A$2:$A$852,1,FALSE)),0))),"H",IF(AND(BM$7&gt;=$J87,BM$7&lt;=$K87),($D87*(1-$P87)/$N87),0))),IF(AND(BM$7&gt;=$J87,BM$7&lt;=$K87),(($D87-$O87)/$N87),0))))),(((IF(Data!$C$2&gt;0,(IF(OR(BM$5=Data!$F$2,BM$5=Data!$G$2,(IF(COUNTIF(Data!$A$2:$A$939,BM$7),BM$7=(VLOOKUP(BM$7,Data!$A$2:$A$852,1,FALSE)),0))),"H",IF(AND(BM$7&gt;=$J87,BM$7&lt;=$L87),($D87*$P87/$M87),0))),IF(AND(BM$7&gt;=$J87,BM$7&lt;=$L87),(($D87*$P87)/$M87),0))))))</f>
        <v>0</v>
      </c>
      <c r="BN88" s="37">
        <f>IF(BN$7&gt;$L87,(((IF(Data!$C$2&gt;0,(IF(OR(BN$5=Data!$F$2,BN$5=Data!$G$2,(IF(COUNTIF(Data!$A$2:$A$939,BN$7),BN$7=(VLOOKUP(BN$7,Data!$A$2:$A$852,1,FALSE)),0))),"H",IF(AND(BN$7&gt;=$J87,BN$7&lt;=$K87),($D87*(1-$P87)/$N87),0))),IF(AND(BN$7&gt;=$J87,BN$7&lt;=$K87),(($D87-$O87)/$N87),0))))),(((IF(Data!$C$2&gt;0,(IF(OR(BN$5=Data!$F$2,BN$5=Data!$G$2,(IF(COUNTIF(Data!$A$2:$A$939,BN$7),BN$7=(VLOOKUP(BN$7,Data!$A$2:$A$852,1,FALSE)),0))),"H",IF(AND(BN$7&gt;=$J87,BN$7&lt;=$L87),($D87*$P87/$M87),0))),IF(AND(BN$7&gt;=$J87,BN$7&lt;=$L87),(($D87*$P87)/$M87),0))))))</f>
        <v>0</v>
      </c>
      <c r="BO88" s="37" t="str">
        <f>IF(BO$7&gt;$L87,(((IF(Data!$C$2&gt;0,(IF(OR(BO$5=Data!$F$2,BO$5=Data!$G$2,(IF(COUNTIF(Data!$A$2:$A$939,BO$7),BO$7=(VLOOKUP(BO$7,Data!$A$2:$A$852,1,FALSE)),0))),"H",IF(AND(BO$7&gt;=$J87,BO$7&lt;=$K87),($D87*(1-$P87)/$N87),0))),IF(AND(BO$7&gt;=$J87,BO$7&lt;=$K87),(($D87-$O87)/$N87),0))))),(((IF(Data!$C$2&gt;0,(IF(OR(BO$5=Data!$F$2,BO$5=Data!$G$2,(IF(COUNTIF(Data!$A$2:$A$939,BO$7),BO$7=(VLOOKUP(BO$7,Data!$A$2:$A$852,1,FALSE)),0))),"H",IF(AND(BO$7&gt;=$J87,BO$7&lt;=$L87),($D87*$P87/$M87),0))),IF(AND(BO$7&gt;=$J87,BO$7&lt;=$L87),(($D87*$P87)/$M87),0))))))</f>
        <v>H</v>
      </c>
      <c r="BP88" s="37" t="str">
        <f>IF(BP$7&gt;$L87,(((IF(Data!$C$2&gt;0,(IF(OR(BP$5=Data!$F$2,BP$5=Data!$G$2,(IF(COUNTIF(Data!$A$2:$A$939,BP$7),BP$7=(VLOOKUP(BP$7,Data!$A$2:$A$852,1,FALSE)),0))),"H",IF(AND(BP$7&gt;=$J87,BP$7&lt;=$K87),($D87*(1-$P87)/$N87),0))),IF(AND(BP$7&gt;=$J87,BP$7&lt;=$K87),(($D87-$O87)/$N87),0))))),(((IF(Data!$C$2&gt;0,(IF(OR(BP$5=Data!$F$2,BP$5=Data!$G$2,(IF(COUNTIF(Data!$A$2:$A$939,BP$7),BP$7=(VLOOKUP(BP$7,Data!$A$2:$A$852,1,FALSE)),0))),"H",IF(AND(BP$7&gt;=$J87,BP$7&lt;=$L87),($D87*$P87/$M87),0))),IF(AND(BP$7&gt;=$J87,BP$7&lt;=$L87),(($D87*$P87)/$M87),0))))))</f>
        <v>H</v>
      </c>
      <c r="BQ88" s="37">
        <f>IF(BQ$7&gt;$L87,(((IF(Data!$C$2&gt;0,(IF(OR(BQ$5=Data!$F$2,BQ$5=Data!$G$2,(IF(COUNTIF(Data!$A$2:$A$939,BQ$7),BQ$7=(VLOOKUP(BQ$7,Data!$A$2:$A$852,1,FALSE)),0))),"H",IF(AND(BQ$7&gt;=$J87,BQ$7&lt;=$K87),($D87*(1-$P87)/$N87),0))),IF(AND(BQ$7&gt;=$J87,BQ$7&lt;=$K87),(($D87-$O87)/$N87),0))))),(((IF(Data!$C$2&gt;0,(IF(OR(BQ$5=Data!$F$2,BQ$5=Data!$G$2,(IF(COUNTIF(Data!$A$2:$A$939,BQ$7),BQ$7=(VLOOKUP(BQ$7,Data!$A$2:$A$852,1,FALSE)),0))),"H",IF(AND(BQ$7&gt;=$J87,BQ$7&lt;=$L87),($D87*$P87/$M87),0))),IF(AND(BQ$7&gt;=$J87,BQ$7&lt;=$L87),(($D87*$P87)/$M87),0))))))</f>
        <v>0</v>
      </c>
      <c r="BR88" s="37">
        <f>IF(BR$7&gt;$L87,(((IF(Data!$C$2&gt;0,(IF(OR(BR$5=Data!$F$2,BR$5=Data!$G$2,(IF(COUNTIF(Data!$A$2:$A$939,BR$7),BR$7=(VLOOKUP(BR$7,Data!$A$2:$A$852,1,FALSE)),0))),"H",IF(AND(BR$7&gt;=$J87,BR$7&lt;=$K87),($D87*(1-$P87)/$N87),0))),IF(AND(BR$7&gt;=$J87,BR$7&lt;=$K87),(($D87-$O87)/$N87),0))))),(((IF(Data!$C$2&gt;0,(IF(OR(BR$5=Data!$F$2,BR$5=Data!$G$2,(IF(COUNTIF(Data!$A$2:$A$939,BR$7),BR$7=(VLOOKUP(BR$7,Data!$A$2:$A$852,1,FALSE)),0))),"H",IF(AND(BR$7&gt;=$J87,BR$7&lt;=$L87),($D87*$P87/$M87),0))),IF(AND(BR$7&gt;=$J87,BR$7&lt;=$L87),(($D87*$P87)/$M87),0))))))</f>
        <v>0</v>
      </c>
      <c r="BS88" s="37">
        <f>IF(BS$7&gt;$L87,(((IF(Data!$C$2&gt;0,(IF(OR(BS$5=Data!$F$2,BS$5=Data!$G$2,(IF(COUNTIF(Data!$A$2:$A$939,BS$7),BS$7=(VLOOKUP(BS$7,Data!$A$2:$A$852,1,FALSE)),0))),"H",IF(AND(BS$7&gt;=$J87,BS$7&lt;=$K87),($D87*(1-$P87)/$N87),0))),IF(AND(BS$7&gt;=$J87,BS$7&lt;=$K87),(($D87-$O87)/$N87),0))))),(((IF(Data!$C$2&gt;0,(IF(OR(BS$5=Data!$F$2,BS$5=Data!$G$2,(IF(COUNTIF(Data!$A$2:$A$939,BS$7),BS$7=(VLOOKUP(BS$7,Data!$A$2:$A$852,1,FALSE)),0))),"H",IF(AND(BS$7&gt;=$J87,BS$7&lt;=$L87),($D87*$P87/$M87),0))),IF(AND(BS$7&gt;=$J87,BS$7&lt;=$L87),(($D87*$P87)/$M87),0))))))</f>
        <v>0</v>
      </c>
      <c r="BT88" s="37">
        <f>IF(BT$7&gt;$L87,(((IF(Data!$C$2&gt;0,(IF(OR(BT$5=Data!$F$2,BT$5=Data!$G$2,(IF(COUNTIF(Data!$A$2:$A$939,BT$7),BT$7=(VLOOKUP(BT$7,Data!$A$2:$A$852,1,FALSE)),0))),"H",IF(AND(BT$7&gt;=$J87,BT$7&lt;=$K87),($D87*(1-$P87)/$N87),0))),IF(AND(BT$7&gt;=$J87,BT$7&lt;=$K87),(($D87-$O87)/$N87),0))))),(((IF(Data!$C$2&gt;0,(IF(OR(BT$5=Data!$F$2,BT$5=Data!$G$2,(IF(COUNTIF(Data!$A$2:$A$939,BT$7),BT$7=(VLOOKUP(BT$7,Data!$A$2:$A$852,1,FALSE)),0))),"H",IF(AND(BT$7&gt;=$J87,BT$7&lt;=$L87),($D87*$P87/$M87),0))),IF(AND(BT$7&gt;=$J87,BT$7&lt;=$L87),(($D87*$P87)/$M87),0))))))</f>
        <v>0</v>
      </c>
      <c r="BU88" s="37">
        <f>IF(BU$7&gt;$L87,(((IF(Data!$C$2&gt;0,(IF(OR(BU$5=Data!$F$2,BU$5=Data!$G$2,(IF(COUNTIF(Data!$A$2:$A$939,BU$7),BU$7=(VLOOKUP(BU$7,Data!$A$2:$A$852,1,FALSE)),0))),"H",IF(AND(BU$7&gt;=$J87,BU$7&lt;=$K87),($D87*(1-$P87)/$N87),0))),IF(AND(BU$7&gt;=$J87,BU$7&lt;=$K87),(($D87-$O87)/$N87),0))))),(((IF(Data!$C$2&gt;0,(IF(OR(BU$5=Data!$F$2,BU$5=Data!$G$2,(IF(COUNTIF(Data!$A$2:$A$939,BU$7),BU$7=(VLOOKUP(BU$7,Data!$A$2:$A$852,1,FALSE)),0))),"H",IF(AND(BU$7&gt;=$J87,BU$7&lt;=$L87),($D87*$P87/$M87),0))),IF(AND(BU$7&gt;=$J87,BU$7&lt;=$L87),(($D87*$P87)/$M87),0))))))</f>
        <v>0</v>
      </c>
      <c r="BV88" s="37" t="str">
        <f>IF(BV$7&gt;$L87,(((IF(Data!$C$2&gt;0,(IF(OR(BV$5=Data!$F$2,BV$5=Data!$G$2,(IF(COUNTIF(Data!$A$2:$A$939,BV$7),BV$7=(VLOOKUP(BV$7,Data!$A$2:$A$852,1,FALSE)),0))),"H",IF(AND(BV$7&gt;=$J87,BV$7&lt;=$K87),($D87*(1-$P87)/$N87),0))),IF(AND(BV$7&gt;=$J87,BV$7&lt;=$K87),(($D87-$O87)/$N87),0))))),(((IF(Data!$C$2&gt;0,(IF(OR(BV$5=Data!$F$2,BV$5=Data!$G$2,(IF(COUNTIF(Data!$A$2:$A$939,BV$7),BV$7=(VLOOKUP(BV$7,Data!$A$2:$A$852,1,FALSE)),0))),"H",IF(AND(BV$7&gt;=$J87,BV$7&lt;=$L87),($D87*$P87/$M87),0))),IF(AND(BV$7&gt;=$J87,BV$7&lt;=$L87),(($D87*$P87)/$M87),0))))))</f>
        <v>H</v>
      </c>
      <c r="BW88" s="37" t="str">
        <f>IF(BW$7&gt;$L87,(((IF(Data!$C$2&gt;0,(IF(OR(BW$5=Data!$F$2,BW$5=Data!$G$2,(IF(COUNTIF(Data!$A$2:$A$939,BW$7),BW$7=(VLOOKUP(BW$7,Data!$A$2:$A$852,1,FALSE)),0))),"H",IF(AND(BW$7&gt;=$J87,BW$7&lt;=$K87),($D87*(1-$P87)/$N87),0))),IF(AND(BW$7&gt;=$J87,BW$7&lt;=$K87),(($D87-$O87)/$N87),0))))),(((IF(Data!$C$2&gt;0,(IF(OR(BW$5=Data!$F$2,BW$5=Data!$G$2,(IF(COUNTIF(Data!$A$2:$A$939,BW$7),BW$7=(VLOOKUP(BW$7,Data!$A$2:$A$852,1,FALSE)),0))),"H",IF(AND(BW$7&gt;=$J87,BW$7&lt;=$L87),($D87*$P87/$M87),0))),IF(AND(BW$7&gt;=$J87,BW$7&lt;=$L87),(($D87*$P87)/$M87),0))))))</f>
        <v>H</v>
      </c>
      <c r="BX88" s="37">
        <f>IF(BX$7&gt;$L87,(((IF(Data!$C$2&gt;0,(IF(OR(BX$5=Data!$F$2,BX$5=Data!$G$2,(IF(COUNTIF(Data!$A$2:$A$939,BX$7),BX$7=(VLOOKUP(BX$7,Data!$A$2:$A$852,1,FALSE)),0))),"H",IF(AND(BX$7&gt;=$J87,BX$7&lt;=$K87),($D87*(1-$P87)/$N87),0))),IF(AND(BX$7&gt;=$J87,BX$7&lt;=$K87),(($D87-$O87)/$N87),0))))),(((IF(Data!$C$2&gt;0,(IF(OR(BX$5=Data!$F$2,BX$5=Data!$G$2,(IF(COUNTIF(Data!$A$2:$A$939,BX$7),BX$7=(VLOOKUP(BX$7,Data!$A$2:$A$852,1,FALSE)),0))),"H",IF(AND(BX$7&gt;=$J87,BX$7&lt;=$L87),($D87*$P87/$M87),0))),IF(AND(BX$7&gt;=$J87,BX$7&lt;=$L87),(($D87*$P87)/$M87),0))))))</f>
        <v>0</v>
      </c>
      <c r="BY88" s="37">
        <f>IF(BY$7&gt;$L87,(((IF(Data!$C$2&gt;0,(IF(OR(BY$5=Data!$F$2,BY$5=Data!$G$2,(IF(COUNTIF(Data!$A$2:$A$939,BY$7),BY$7=(VLOOKUP(BY$7,Data!$A$2:$A$852,1,FALSE)),0))),"H",IF(AND(BY$7&gt;=$J87,BY$7&lt;=$K87),($D87*(1-$P87)/$N87),0))),IF(AND(BY$7&gt;=$J87,BY$7&lt;=$K87),(($D87-$O87)/$N87),0))))),(((IF(Data!$C$2&gt;0,(IF(OR(BY$5=Data!$F$2,BY$5=Data!$G$2,(IF(COUNTIF(Data!$A$2:$A$939,BY$7),BY$7=(VLOOKUP(BY$7,Data!$A$2:$A$852,1,FALSE)),0))),"H",IF(AND(BY$7&gt;=$J87,BY$7&lt;=$L87),($D87*$P87/$M87),0))),IF(AND(BY$7&gt;=$J87,BY$7&lt;=$L87),(($D87*$P87)/$M87),0))))))</f>
        <v>0</v>
      </c>
      <c r="BZ88" s="37">
        <f>IF(BZ$7&gt;$L87,(((IF(Data!$C$2&gt;0,(IF(OR(BZ$5=Data!$F$2,BZ$5=Data!$G$2,(IF(COUNTIF(Data!$A$2:$A$939,BZ$7),BZ$7=(VLOOKUP(BZ$7,Data!$A$2:$A$852,1,FALSE)),0))),"H",IF(AND(BZ$7&gt;=$J87,BZ$7&lt;=$K87),($D87*(1-$P87)/$N87),0))),IF(AND(BZ$7&gt;=$J87,BZ$7&lt;=$K87),(($D87-$O87)/$N87),0))))),(((IF(Data!$C$2&gt;0,(IF(OR(BZ$5=Data!$F$2,BZ$5=Data!$G$2,(IF(COUNTIF(Data!$A$2:$A$939,BZ$7),BZ$7=(VLOOKUP(BZ$7,Data!$A$2:$A$852,1,FALSE)),0))),"H",IF(AND(BZ$7&gt;=$J87,BZ$7&lt;=$L87),($D87*$P87/$M87),0))),IF(AND(BZ$7&gt;=$J87,BZ$7&lt;=$L87),(($D87*$P87)/$M87),0))))))</f>
        <v>0</v>
      </c>
      <c r="CA88" s="37">
        <f>IF(CA$7&gt;$L87,(((IF(Data!$C$2&gt;0,(IF(OR(CA$5=Data!$F$2,CA$5=Data!$G$2,(IF(COUNTIF(Data!$A$2:$A$939,CA$7),CA$7=(VLOOKUP(CA$7,Data!$A$2:$A$852,1,FALSE)),0))),"H",IF(AND(CA$7&gt;=$J87,CA$7&lt;=$K87),($D87*(1-$P87)/$N87),0))),IF(AND(CA$7&gt;=$J87,CA$7&lt;=$K87),(($D87-$O87)/$N87),0))))),(((IF(Data!$C$2&gt;0,(IF(OR(CA$5=Data!$F$2,CA$5=Data!$G$2,(IF(COUNTIF(Data!$A$2:$A$939,CA$7),CA$7=(VLOOKUP(CA$7,Data!$A$2:$A$852,1,FALSE)),0))),"H",IF(AND(CA$7&gt;=$J87,CA$7&lt;=$L87),($D87*$P87/$M87),0))),IF(AND(CA$7&gt;=$J87,CA$7&lt;=$L87),(($D87*$P87)/$M87),0))))))</f>
        <v>0</v>
      </c>
      <c r="CB88" s="37">
        <f>IF(CB$7&gt;$L87,(((IF(Data!$C$2&gt;0,(IF(OR(CB$5=Data!$F$2,CB$5=Data!$G$2,(IF(COUNTIF(Data!$A$2:$A$939,CB$7),CB$7=(VLOOKUP(CB$7,Data!$A$2:$A$852,1,FALSE)),0))),"H",IF(AND(CB$7&gt;=$J87,CB$7&lt;=$K87),($D87*(1-$P87)/$N87),0))),IF(AND(CB$7&gt;=$J87,CB$7&lt;=$K87),(($D87-$O87)/$N87),0))))),(((IF(Data!$C$2&gt;0,(IF(OR(CB$5=Data!$F$2,CB$5=Data!$G$2,(IF(COUNTIF(Data!$A$2:$A$939,CB$7),CB$7=(VLOOKUP(CB$7,Data!$A$2:$A$852,1,FALSE)),0))),"H",IF(AND(CB$7&gt;=$J87,CB$7&lt;=$L87),($D87*$P87/$M87),0))),IF(AND(CB$7&gt;=$J87,CB$7&lt;=$L87),(($D87*$P87)/$M87),0))))))</f>
        <v>0</v>
      </c>
      <c r="CC88" s="37" t="str">
        <f>IF(CC$7&gt;$L87,(((IF(Data!$C$2&gt;0,(IF(OR(CC$5=Data!$F$2,CC$5=Data!$G$2,(IF(COUNTIF(Data!$A$2:$A$939,CC$7),CC$7=(VLOOKUP(CC$7,Data!$A$2:$A$852,1,FALSE)),0))),"H",IF(AND(CC$7&gt;=$J87,CC$7&lt;=$K87),($D87*(1-$P87)/$N87),0))),IF(AND(CC$7&gt;=$J87,CC$7&lt;=$K87),(($D87-$O87)/$N87),0))))),(((IF(Data!$C$2&gt;0,(IF(OR(CC$5=Data!$F$2,CC$5=Data!$G$2,(IF(COUNTIF(Data!$A$2:$A$939,CC$7),CC$7=(VLOOKUP(CC$7,Data!$A$2:$A$852,1,FALSE)),0))),"H",IF(AND(CC$7&gt;=$J87,CC$7&lt;=$L87),($D87*$P87/$M87),0))),IF(AND(CC$7&gt;=$J87,CC$7&lt;=$L87),(($D87*$P87)/$M87),0))))))</f>
        <v>H</v>
      </c>
      <c r="CD88" s="37" t="str">
        <f>IF(CD$7&gt;$L87,(((IF(Data!$C$2&gt;0,(IF(OR(CD$5=Data!$F$2,CD$5=Data!$G$2,(IF(COUNTIF(Data!$A$2:$A$939,CD$7),CD$7=(VLOOKUP(CD$7,Data!$A$2:$A$852,1,FALSE)),0))),"H",IF(AND(CD$7&gt;=$J87,CD$7&lt;=$K87),($D87*(1-$P87)/$N87),0))),IF(AND(CD$7&gt;=$J87,CD$7&lt;=$K87),(($D87-$O87)/$N87),0))))),(((IF(Data!$C$2&gt;0,(IF(OR(CD$5=Data!$F$2,CD$5=Data!$G$2,(IF(COUNTIF(Data!$A$2:$A$939,CD$7),CD$7=(VLOOKUP(CD$7,Data!$A$2:$A$852,1,FALSE)),0))),"H",IF(AND(CD$7&gt;=$J87,CD$7&lt;=$L87),($D87*$P87/$M87),0))),IF(AND(CD$7&gt;=$J87,CD$7&lt;=$L87),(($D87*$P87)/$M87),0))))))</f>
        <v>H</v>
      </c>
      <c r="CE88" s="37">
        <f>IF(CE$7&gt;$L87,(((IF(Data!$C$2&gt;0,(IF(OR(CE$5=Data!$F$2,CE$5=Data!$G$2,(IF(COUNTIF(Data!$A$2:$A$939,CE$7),CE$7=(VLOOKUP(CE$7,Data!$A$2:$A$852,1,FALSE)),0))),"H",IF(AND(CE$7&gt;=$J87,CE$7&lt;=$K87),($D87*(1-$P87)/$N87),0))),IF(AND(CE$7&gt;=$J87,CE$7&lt;=$K87),(($D87-$O87)/$N87),0))))),(((IF(Data!$C$2&gt;0,(IF(OR(CE$5=Data!$F$2,CE$5=Data!$G$2,(IF(COUNTIF(Data!$A$2:$A$939,CE$7),CE$7=(VLOOKUP(CE$7,Data!$A$2:$A$852,1,FALSE)),0))),"H",IF(AND(CE$7&gt;=$J87,CE$7&lt;=$L87),($D87*$P87/$M87),0))),IF(AND(CE$7&gt;=$J87,CE$7&lt;=$L87),(($D87*$P87)/$M87),0))))))</f>
        <v>0</v>
      </c>
      <c r="CF88" s="37">
        <f>IF(CF$7&gt;$L87,(((IF(Data!$C$2&gt;0,(IF(OR(CF$5=Data!$F$2,CF$5=Data!$G$2,(IF(COUNTIF(Data!$A$2:$A$939,CF$7),CF$7=(VLOOKUP(CF$7,Data!$A$2:$A$852,1,FALSE)),0))),"H",IF(AND(CF$7&gt;=$J87,CF$7&lt;=$K87),($D87*(1-$P87)/$N87),0))),IF(AND(CF$7&gt;=$J87,CF$7&lt;=$K87),(($D87-$O87)/$N87),0))))),(((IF(Data!$C$2&gt;0,(IF(OR(CF$5=Data!$F$2,CF$5=Data!$G$2,(IF(COUNTIF(Data!$A$2:$A$939,CF$7),CF$7=(VLOOKUP(CF$7,Data!$A$2:$A$852,1,FALSE)),0))),"H",IF(AND(CF$7&gt;=$J87,CF$7&lt;=$L87),($D87*$P87/$M87),0))),IF(AND(CF$7&gt;=$J87,CF$7&lt;=$L87),(($D87*$P87)/$M87),0))))))</f>
        <v>0</v>
      </c>
      <c r="CG88" s="37">
        <f>IF(CG$7&gt;$L87,(((IF(Data!$C$2&gt;0,(IF(OR(CG$5=Data!$F$2,CG$5=Data!$G$2,(IF(COUNTIF(Data!$A$2:$A$939,CG$7),CG$7=(VLOOKUP(CG$7,Data!$A$2:$A$852,1,FALSE)),0))),"H",IF(AND(CG$7&gt;=$J87,CG$7&lt;=$K87),($D87*(1-$P87)/$N87),0))),IF(AND(CG$7&gt;=$J87,CG$7&lt;=$K87),(($D87-$O87)/$N87),0))))),(((IF(Data!$C$2&gt;0,(IF(OR(CG$5=Data!$F$2,CG$5=Data!$G$2,(IF(COUNTIF(Data!$A$2:$A$939,CG$7),CG$7=(VLOOKUP(CG$7,Data!$A$2:$A$852,1,FALSE)),0))),"H",IF(AND(CG$7&gt;=$J87,CG$7&lt;=$L87),($D87*$P87/$M87),0))),IF(AND(CG$7&gt;=$J87,CG$7&lt;=$L87),(($D87*$P87)/$M87),0))))))</f>
        <v>0</v>
      </c>
      <c r="CH88" s="37">
        <f>IF(CH$7&gt;$L87,(((IF(Data!$C$2&gt;0,(IF(OR(CH$5=Data!$F$2,CH$5=Data!$G$2,(IF(COUNTIF(Data!$A$2:$A$939,CH$7),CH$7=(VLOOKUP(CH$7,Data!$A$2:$A$852,1,FALSE)),0))),"H",IF(AND(CH$7&gt;=$J87,CH$7&lt;=$K87),($D87*(1-$P87)/$N87),0))),IF(AND(CH$7&gt;=$J87,CH$7&lt;=$K87),(($D87-$O87)/$N87),0))))),(((IF(Data!$C$2&gt;0,(IF(OR(CH$5=Data!$F$2,CH$5=Data!$G$2,(IF(COUNTIF(Data!$A$2:$A$939,CH$7),CH$7=(VLOOKUP(CH$7,Data!$A$2:$A$852,1,FALSE)),0))),"H",IF(AND(CH$7&gt;=$J87,CH$7&lt;=$L87),($D87*$P87/$M87),0))),IF(AND(CH$7&gt;=$J87,CH$7&lt;=$L87),(($D87*$P87)/$M87),0))))))</f>
        <v>0</v>
      </c>
      <c r="CI88" s="37">
        <f>IF(CI$7&gt;$L87,(((IF(Data!$C$2&gt;0,(IF(OR(CI$5=Data!$F$2,CI$5=Data!$G$2,(IF(COUNTIF(Data!$A$2:$A$939,CI$7),CI$7=(VLOOKUP(CI$7,Data!$A$2:$A$852,1,FALSE)),0))),"H",IF(AND(CI$7&gt;=$J87,CI$7&lt;=$K87),($D87*(1-$P87)/$N87),0))),IF(AND(CI$7&gt;=$J87,CI$7&lt;=$K87),(($D87-$O87)/$N87),0))))),(((IF(Data!$C$2&gt;0,(IF(OR(CI$5=Data!$F$2,CI$5=Data!$G$2,(IF(COUNTIF(Data!$A$2:$A$939,CI$7),CI$7=(VLOOKUP(CI$7,Data!$A$2:$A$852,1,FALSE)),0))),"H",IF(AND(CI$7&gt;=$J87,CI$7&lt;=$L87),($D87*$P87/$M87),0))),IF(AND(CI$7&gt;=$J87,CI$7&lt;=$L87),(($D87*$P87)/$M87),0))))))</f>
        <v>0</v>
      </c>
      <c r="CJ88" s="37" t="str">
        <f>IF(CJ$7&gt;$L87,(((IF(Data!$C$2&gt;0,(IF(OR(CJ$5=Data!$F$2,CJ$5=Data!$G$2,(IF(COUNTIF(Data!$A$2:$A$939,CJ$7),CJ$7=(VLOOKUP(CJ$7,Data!$A$2:$A$852,1,FALSE)),0))),"H",IF(AND(CJ$7&gt;=$J87,CJ$7&lt;=$K87),($D87*(1-$P87)/$N87),0))),IF(AND(CJ$7&gt;=$J87,CJ$7&lt;=$K87),(($D87-$O87)/$N87),0))))),(((IF(Data!$C$2&gt;0,(IF(OR(CJ$5=Data!$F$2,CJ$5=Data!$G$2,(IF(COUNTIF(Data!$A$2:$A$939,CJ$7),CJ$7=(VLOOKUP(CJ$7,Data!$A$2:$A$852,1,FALSE)),0))),"H",IF(AND(CJ$7&gt;=$J87,CJ$7&lt;=$L87),($D87*$P87/$M87),0))),IF(AND(CJ$7&gt;=$J87,CJ$7&lt;=$L87),(($D87*$P87)/$M87),0))))))</f>
        <v>H</v>
      </c>
      <c r="CK88" s="37" t="str">
        <f>IF(CK$7&gt;$L87,(((IF(Data!$C$2&gt;0,(IF(OR(CK$5=Data!$F$2,CK$5=Data!$G$2,(IF(COUNTIF(Data!$A$2:$A$939,CK$7),CK$7=(VLOOKUP(CK$7,Data!$A$2:$A$852,1,FALSE)),0))),"H",IF(AND(CK$7&gt;=$J87,CK$7&lt;=$K87),($D87*(1-$P87)/$N87),0))),IF(AND(CK$7&gt;=$J87,CK$7&lt;=$K87),(($D87-$O87)/$N87),0))))),(((IF(Data!$C$2&gt;0,(IF(OR(CK$5=Data!$F$2,CK$5=Data!$G$2,(IF(COUNTIF(Data!$A$2:$A$939,CK$7),CK$7=(VLOOKUP(CK$7,Data!$A$2:$A$852,1,FALSE)),0))),"H",IF(AND(CK$7&gt;=$J87,CK$7&lt;=$L87),($D87*$P87/$M87),0))),IF(AND(CK$7&gt;=$J87,CK$7&lt;=$L87),(($D87*$P87)/$M87),0))))))</f>
        <v>H</v>
      </c>
      <c r="CL88" s="37">
        <f>IF(CL$7&gt;$L87,(((IF(Data!$C$2&gt;0,(IF(OR(CL$5=Data!$F$2,CL$5=Data!$G$2,(IF(COUNTIF(Data!$A$2:$A$939,CL$7),CL$7=(VLOOKUP(CL$7,Data!$A$2:$A$852,1,FALSE)),0))),"H",IF(AND(CL$7&gt;=$J87,CL$7&lt;=$K87),($D87*(1-$P87)/$N87),0))),IF(AND(CL$7&gt;=$J87,CL$7&lt;=$K87),(($D87-$O87)/$N87),0))))),(((IF(Data!$C$2&gt;0,(IF(OR(CL$5=Data!$F$2,CL$5=Data!$G$2,(IF(COUNTIF(Data!$A$2:$A$939,CL$7),CL$7=(VLOOKUP(CL$7,Data!$A$2:$A$852,1,FALSE)),0))),"H",IF(AND(CL$7&gt;=$J87,CL$7&lt;=$L87),($D87*$P87/$M87),0))),IF(AND(CL$7&gt;=$J87,CL$7&lt;=$L87),(($D87*$P87)/$M87),0))))))</f>
        <v>0</v>
      </c>
      <c r="CM88" s="37">
        <f>IF(CM$7&gt;$L87,(((IF(Data!$C$2&gt;0,(IF(OR(CM$5=Data!$F$2,CM$5=Data!$G$2,(IF(COUNTIF(Data!$A$2:$A$939,CM$7),CM$7=(VLOOKUP(CM$7,Data!$A$2:$A$852,1,FALSE)),0))),"H",IF(AND(CM$7&gt;=$J87,CM$7&lt;=$K87),($D87*(1-$P87)/$N87),0))),IF(AND(CM$7&gt;=$J87,CM$7&lt;=$K87),(($D87-$O87)/$N87),0))))),(((IF(Data!$C$2&gt;0,(IF(OR(CM$5=Data!$F$2,CM$5=Data!$G$2,(IF(COUNTIF(Data!$A$2:$A$939,CM$7),CM$7=(VLOOKUP(CM$7,Data!$A$2:$A$852,1,FALSE)),0))),"H",IF(AND(CM$7&gt;=$J87,CM$7&lt;=$L87),($D87*$P87/$M87),0))),IF(AND(CM$7&gt;=$J87,CM$7&lt;=$L87),(($D87*$P87)/$M87),0))))))</f>
        <v>0</v>
      </c>
      <c r="CN88" s="37">
        <f>IF(CN$7&gt;$L87,(((IF(Data!$C$2&gt;0,(IF(OR(CN$5=Data!$F$2,CN$5=Data!$G$2,(IF(COUNTIF(Data!$A$2:$A$939,CN$7),CN$7=(VLOOKUP(CN$7,Data!$A$2:$A$852,1,FALSE)),0))),"H",IF(AND(CN$7&gt;=$J87,CN$7&lt;=$K87),($D87*(1-$P87)/$N87),0))),IF(AND(CN$7&gt;=$J87,CN$7&lt;=$K87),(($D87-$O87)/$N87),0))))),(((IF(Data!$C$2&gt;0,(IF(OR(CN$5=Data!$F$2,CN$5=Data!$G$2,(IF(COUNTIF(Data!$A$2:$A$939,CN$7),CN$7=(VLOOKUP(CN$7,Data!$A$2:$A$852,1,FALSE)),0))),"H",IF(AND(CN$7&gt;=$J87,CN$7&lt;=$L87),($D87*$P87/$M87),0))),IF(AND(CN$7&gt;=$J87,CN$7&lt;=$L87),(($D87*$P87)/$M87),0))))))</f>
        <v>0</v>
      </c>
      <c r="CO88" s="37">
        <f>IF(CO$7&gt;$L87,(((IF(Data!$C$2&gt;0,(IF(OR(CO$5=Data!$F$2,CO$5=Data!$G$2,(IF(COUNTIF(Data!$A$2:$A$939,CO$7),CO$7=(VLOOKUP(CO$7,Data!$A$2:$A$852,1,FALSE)),0))),"H",IF(AND(CO$7&gt;=$J87,CO$7&lt;=$K87),($D87*(1-$P87)/$N87),0))),IF(AND(CO$7&gt;=$J87,CO$7&lt;=$K87),(($D87-$O87)/$N87),0))))),(((IF(Data!$C$2&gt;0,(IF(OR(CO$5=Data!$F$2,CO$5=Data!$G$2,(IF(COUNTIF(Data!$A$2:$A$939,CO$7),CO$7=(VLOOKUP(CO$7,Data!$A$2:$A$852,1,FALSE)),0))),"H",IF(AND(CO$7&gt;=$J87,CO$7&lt;=$L87),($D87*$P87/$M87),0))),IF(AND(CO$7&gt;=$J87,CO$7&lt;=$L87),(($D87*$P87)/$M87),0))))))</f>
        <v>0</v>
      </c>
      <c r="CP88" s="37">
        <f>IF(CP$7&gt;$L87,(((IF(Data!$C$2&gt;0,(IF(OR(CP$5=Data!$F$2,CP$5=Data!$G$2,(IF(COUNTIF(Data!$A$2:$A$939,CP$7),CP$7=(VLOOKUP(CP$7,Data!$A$2:$A$852,1,FALSE)),0))),"H",IF(AND(CP$7&gt;=$J87,CP$7&lt;=$K87),($D87*(1-$P87)/$N87),0))),IF(AND(CP$7&gt;=$J87,CP$7&lt;=$K87),(($D87-$O87)/$N87),0))))),(((IF(Data!$C$2&gt;0,(IF(OR(CP$5=Data!$F$2,CP$5=Data!$G$2,(IF(COUNTIF(Data!$A$2:$A$939,CP$7),CP$7=(VLOOKUP(CP$7,Data!$A$2:$A$852,1,FALSE)),0))),"H",IF(AND(CP$7&gt;=$J87,CP$7&lt;=$L87),($D87*$P87/$M87),0))),IF(AND(CP$7&gt;=$J87,CP$7&lt;=$L87),(($D87*$P87)/$M87),0))))))</f>
        <v>0</v>
      </c>
      <c r="CQ88" s="37" t="str">
        <f>IF(CQ$7&gt;$L87,(((IF(Data!$C$2&gt;0,(IF(OR(CQ$5=Data!$F$2,CQ$5=Data!$G$2,(IF(COUNTIF(Data!$A$2:$A$939,CQ$7),CQ$7=(VLOOKUP(CQ$7,Data!$A$2:$A$852,1,FALSE)),0))),"H",IF(AND(CQ$7&gt;=$J87,CQ$7&lt;=$K87),($D87*(1-$P87)/$N87),0))),IF(AND(CQ$7&gt;=$J87,CQ$7&lt;=$K87),(($D87-$O87)/$N87),0))))),(((IF(Data!$C$2&gt;0,(IF(OR(CQ$5=Data!$F$2,CQ$5=Data!$G$2,(IF(COUNTIF(Data!$A$2:$A$939,CQ$7),CQ$7=(VLOOKUP(CQ$7,Data!$A$2:$A$852,1,FALSE)),0))),"H",IF(AND(CQ$7&gt;=$J87,CQ$7&lt;=$L87),($D87*$P87/$M87),0))),IF(AND(CQ$7&gt;=$J87,CQ$7&lt;=$L87),(($D87*$P87)/$M87),0))))))</f>
        <v>H</v>
      </c>
      <c r="CR88" s="37" t="str">
        <f>IF(CR$7&gt;$L87,(((IF(Data!$C$2&gt;0,(IF(OR(CR$5=Data!$F$2,CR$5=Data!$G$2,(IF(COUNTIF(Data!$A$2:$A$939,CR$7),CR$7=(VLOOKUP(CR$7,Data!$A$2:$A$852,1,FALSE)),0))),"H",IF(AND(CR$7&gt;=$J87,CR$7&lt;=$K87),($D87*(1-$P87)/$N87),0))),IF(AND(CR$7&gt;=$J87,CR$7&lt;=$K87),(($D87-$O87)/$N87),0))))),(((IF(Data!$C$2&gt;0,(IF(OR(CR$5=Data!$F$2,CR$5=Data!$G$2,(IF(COUNTIF(Data!$A$2:$A$939,CR$7),CR$7=(VLOOKUP(CR$7,Data!$A$2:$A$852,1,FALSE)),0))),"H",IF(AND(CR$7&gt;=$J87,CR$7&lt;=$L87),($D87*$P87/$M87),0))),IF(AND(CR$7&gt;=$J87,CR$7&lt;=$L87),(($D87*$P87)/$M87),0))))))</f>
        <v>H</v>
      </c>
      <c r="CS88" s="37">
        <f>IF(CS$7&gt;$L87,(((IF(Data!$C$2&gt;0,(IF(OR(CS$5=Data!$F$2,CS$5=Data!$G$2,(IF(COUNTIF(Data!$A$2:$A$939,CS$7),CS$7=(VLOOKUP(CS$7,Data!$A$2:$A$852,1,FALSE)),0))),"H",IF(AND(CS$7&gt;=$J87,CS$7&lt;=$K87),($D87*(1-$P87)/$N87),0))),IF(AND(CS$7&gt;=$J87,CS$7&lt;=$K87),(($D87-$O87)/$N87),0))))),(((IF(Data!$C$2&gt;0,(IF(OR(CS$5=Data!$F$2,CS$5=Data!$G$2,(IF(COUNTIF(Data!$A$2:$A$939,CS$7),CS$7=(VLOOKUP(CS$7,Data!$A$2:$A$852,1,FALSE)),0))),"H",IF(AND(CS$7&gt;=$J87,CS$7&lt;=$L87),($D87*$P87/$M87),0))),IF(AND(CS$7&gt;=$J87,CS$7&lt;=$L87),(($D87*$P87)/$M87),0))))))</f>
        <v>0</v>
      </c>
      <c r="CT88" s="37">
        <f>IF(CT$7&gt;$L87,(((IF(Data!$C$2&gt;0,(IF(OR(CT$5=Data!$F$2,CT$5=Data!$G$2,(IF(COUNTIF(Data!$A$2:$A$939,CT$7),CT$7=(VLOOKUP(CT$7,Data!$A$2:$A$852,1,FALSE)),0))),"H",IF(AND(CT$7&gt;=$J87,CT$7&lt;=$K87),($D87*(1-$P87)/$N87),0))),IF(AND(CT$7&gt;=$J87,CT$7&lt;=$K87),(($D87-$O87)/$N87),0))))),(((IF(Data!$C$2&gt;0,(IF(OR(CT$5=Data!$F$2,CT$5=Data!$G$2,(IF(COUNTIF(Data!$A$2:$A$939,CT$7),CT$7=(VLOOKUP(CT$7,Data!$A$2:$A$852,1,FALSE)),0))),"H",IF(AND(CT$7&gt;=$J87,CT$7&lt;=$L87),($D87*$P87/$M87),0))),IF(AND(CT$7&gt;=$J87,CT$7&lt;=$L87),(($D87*$P87)/$M87),0))))))</f>
        <v>0</v>
      </c>
      <c r="CU88" s="37">
        <f>IF(CU$7&gt;$L87,(((IF(Data!$C$2&gt;0,(IF(OR(CU$5=Data!$F$2,CU$5=Data!$G$2,(IF(COUNTIF(Data!$A$2:$A$939,CU$7),CU$7=(VLOOKUP(CU$7,Data!$A$2:$A$852,1,FALSE)),0))),"H",IF(AND(CU$7&gt;=$J87,CU$7&lt;=$K87),($D87*(1-$P87)/$N87),0))),IF(AND(CU$7&gt;=$J87,CU$7&lt;=$K87),(($D87-$O87)/$N87),0))))),(((IF(Data!$C$2&gt;0,(IF(OR(CU$5=Data!$F$2,CU$5=Data!$G$2,(IF(COUNTIF(Data!$A$2:$A$939,CU$7),CU$7=(VLOOKUP(CU$7,Data!$A$2:$A$852,1,FALSE)),0))),"H",IF(AND(CU$7&gt;=$J87,CU$7&lt;=$L87),($D87*$P87/$M87),0))),IF(AND(CU$7&gt;=$J87,CU$7&lt;=$L87),(($D87*$P87)/$M87),0))))))</f>
        <v>0</v>
      </c>
      <c r="CV88" s="37">
        <f>IF(CV$7&gt;$L87,(((IF(Data!$C$2&gt;0,(IF(OR(CV$5=Data!$F$2,CV$5=Data!$G$2,(IF(COUNTIF(Data!$A$2:$A$939,CV$7),CV$7=(VLOOKUP(CV$7,Data!$A$2:$A$852,1,FALSE)),0))),"H",IF(AND(CV$7&gt;=$J87,CV$7&lt;=$K87),($D87*(1-$P87)/$N87),0))),IF(AND(CV$7&gt;=$J87,CV$7&lt;=$K87),(($D87-$O87)/$N87),0))))),(((IF(Data!$C$2&gt;0,(IF(OR(CV$5=Data!$F$2,CV$5=Data!$G$2,(IF(COUNTIF(Data!$A$2:$A$939,CV$7),CV$7=(VLOOKUP(CV$7,Data!$A$2:$A$852,1,FALSE)),0))),"H",IF(AND(CV$7&gt;=$J87,CV$7&lt;=$L87),($D87*$P87/$M87),0))),IF(AND(CV$7&gt;=$J87,CV$7&lt;=$L87),(($D87*$P87)/$M87),0))))))</f>
        <v>0</v>
      </c>
      <c r="CW88" s="37">
        <f>IF(CW$7&gt;$L87,(((IF(Data!$C$2&gt;0,(IF(OR(CW$5=Data!$F$2,CW$5=Data!$G$2,(IF(COUNTIF(Data!$A$2:$A$939,CW$7),CW$7=(VLOOKUP(CW$7,Data!$A$2:$A$852,1,FALSE)),0))),"H",IF(AND(CW$7&gt;=$J87,CW$7&lt;=$K87),($D87*(1-$P87)/$N87),0))),IF(AND(CW$7&gt;=$J87,CW$7&lt;=$K87),(($D87-$O87)/$N87),0))))),(((IF(Data!$C$2&gt;0,(IF(OR(CW$5=Data!$F$2,CW$5=Data!$G$2,(IF(COUNTIF(Data!$A$2:$A$939,CW$7),CW$7=(VLOOKUP(CW$7,Data!$A$2:$A$852,1,FALSE)),0))),"H",IF(AND(CW$7&gt;=$J87,CW$7&lt;=$L87),($D87*$P87/$M87),0))),IF(AND(CW$7&gt;=$J87,CW$7&lt;=$L87),(($D87*$P87)/$M87),0))))))</f>
        <v>0</v>
      </c>
      <c r="CX88" s="37" t="str">
        <f>IF(CX$7&gt;$L87,(((IF(Data!$C$2&gt;0,(IF(OR(CX$5=Data!$F$2,CX$5=Data!$G$2,(IF(COUNTIF(Data!$A$2:$A$939,CX$7),CX$7=(VLOOKUP(CX$7,Data!$A$2:$A$852,1,FALSE)),0))),"H",IF(AND(CX$7&gt;=$J87,CX$7&lt;=$K87),($D87*(1-$P87)/$N87),0))),IF(AND(CX$7&gt;=$J87,CX$7&lt;=$K87),(($D87-$O87)/$N87),0))))),(((IF(Data!$C$2&gt;0,(IF(OR(CX$5=Data!$F$2,CX$5=Data!$G$2,(IF(COUNTIF(Data!$A$2:$A$939,CX$7),CX$7=(VLOOKUP(CX$7,Data!$A$2:$A$852,1,FALSE)),0))),"H",IF(AND(CX$7&gt;=$J87,CX$7&lt;=$L87),($D87*$P87/$M87),0))),IF(AND(CX$7&gt;=$J87,CX$7&lt;=$L87),(($D87*$P87)/$M87),0))))))</f>
        <v>H</v>
      </c>
      <c r="CY88" s="37" t="str">
        <f>IF(CY$7&gt;$L87,(((IF(Data!$C$2&gt;0,(IF(OR(CY$5=Data!$F$2,CY$5=Data!$G$2,(IF(COUNTIF(Data!$A$2:$A$939,CY$7),CY$7=(VLOOKUP(CY$7,Data!$A$2:$A$852,1,FALSE)),0))),"H",IF(AND(CY$7&gt;=$J87,CY$7&lt;=$K87),($D87*(1-$P87)/$N87),0))),IF(AND(CY$7&gt;=$J87,CY$7&lt;=$K87),(($D87-$O87)/$N87),0))))),(((IF(Data!$C$2&gt;0,(IF(OR(CY$5=Data!$F$2,CY$5=Data!$G$2,(IF(COUNTIF(Data!$A$2:$A$939,CY$7),CY$7=(VLOOKUP(CY$7,Data!$A$2:$A$852,1,FALSE)),0))),"H",IF(AND(CY$7&gt;=$J87,CY$7&lt;=$L87),($D87*$P87/$M87),0))),IF(AND(CY$7&gt;=$J87,CY$7&lt;=$L87),(($D87*$P87)/$M87),0))))))</f>
        <v>H</v>
      </c>
      <c r="CZ88" s="37">
        <f>IF(CZ$7&gt;$L87,(((IF(Data!$C$2&gt;0,(IF(OR(CZ$5=Data!$F$2,CZ$5=Data!$G$2,(IF(COUNTIF(Data!$A$2:$A$939,CZ$7),CZ$7=(VLOOKUP(CZ$7,Data!$A$2:$A$852,1,FALSE)),0))),"H",IF(AND(CZ$7&gt;=$J87,CZ$7&lt;=$K87),($D87*(1-$P87)/$N87),0))),IF(AND(CZ$7&gt;=$J87,CZ$7&lt;=$K87),(($D87-$O87)/$N87),0))))),(((IF(Data!$C$2&gt;0,(IF(OR(CZ$5=Data!$F$2,CZ$5=Data!$G$2,(IF(COUNTIF(Data!$A$2:$A$939,CZ$7),CZ$7=(VLOOKUP(CZ$7,Data!$A$2:$A$852,1,FALSE)),0))),"H",IF(AND(CZ$7&gt;=$J87,CZ$7&lt;=$L87),($D87*$P87/$M87),0))),IF(AND(CZ$7&gt;=$J87,CZ$7&lt;=$L87),(($D87*$P87)/$M87),0))))))</f>
        <v>0</v>
      </c>
      <c r="DA88" s="37">
        <f>IF(DA$7&gt;$L87,(((IF(Data!$C$2&gt;0,(IF(OR(DA$5=Data!$F$2,DA$5=Data!$G$2,(IF(COUNTIF(Data!$A$2:$A$939,DA$7),DA$7=(VLOOKUP(DA$7,Data!$A$2:$A$852,1,FALSE)),0))),"H",IF(AND(DA$7&gt;=$J87,DA$7&lt;=$K87),($D87*(1-$P87)/$N87),0))),IF(AND(DA$7&gt;=$J87,DA$7&lt;=$K87),(($D87-$O87)/$N87),0))))),(((IF(Data!$C$2&gt;0,(IF(OR(DA$5=Data!$F$2,DA$5=Data!$G$2,(IF(COUNTIF(Data!$A$2:$A$939,DA$7),DA$7=(VLOOKUP(DA$7,Data!$A$2:$A$852,1,FALSE)),0))),"H",IF(AND(DA$7&gt;=$J87,DA$7&lt;=$L87),($D87*$P87/$M87),0))),IF(AND(DA$7&gt;=$J87,DA$7&lt;=$L87),(($D87*$P87)/$M87),0))))))</f>
        <v>0</v>
      </c>
      <c r="DB88" s="37">
        <f>IF(DB$7&gt;$L87,(((IF(Data!$C$2&gt;0,(IF(OR(DB$5=Data!$F$2,DB$5=Data!$G$2,(IF(COUNTIF(Data!$A$2:$A$939,DB$7),DB$7=(VLOOKUP(DB$7,Data!$A$2:$A$852,1,FALSE)),0))),"H",IF(AND(DB$7&gt;=$J87,DB$7&lt;=$K87),($D87*(1-$P87)/$N87),0))),IF(AND(DB$7&gt;=$J87,DB$7&lt;=$K87),(($D87-$O87)/$N87),0))))),(((IF(Data!$C$2&gt;0,(IF(OR(DB$5=Data!$F$2,DB$5=Data!$G$2,(IF(COUNTIF(Data!$A$2:$A$939,DB$7),DB$7=(VLOOKUP(DB$7,Data!$A$2:$A$852,1,FALSE)),0))),"H",IF(AND(DB$7&gt;=$J87,DB$7&lt;=$L87),($D87*$P87/$M87),0))),IF(AND(DB$7&gt;=$J87,DB$7&lt;=$L87),(($D87*$P87)/$M87),0))))))</f>
        <v>0</v>
      </c>
      <c r="DC88" s="37">
        <f>IF(DC$7&gt;$L87,(((IF(Data!$C$2&gt;0,(IF(OR(DC$5=Data!$F$2,DC$5=Data!$G$2,(IF(COUNTIF(Data!$A$2:$A$939,DC$7),DC$7=(VLOOKUP(DC$7,Data!$A$2:$A$852,1,FALSE)),0))),"H",IF(AND(DC$7&gt;=$J87,DC$7&lt;=$K87),($D87*(1-$P87)/$N87),0))),IF(AND(DC$7&gt;=$J87,DC$7&lt;=$K87),(($D87-$O87)/$N87),0))))),(((IF(Data!$C$2&gt;0,(IF(OR(DC$5=Data!$F$2,DC$5=Data!$G$2,(IF(COUNTIF(Data!$A$2:$A$939,DC$7),DC$7=(VLOOKUP(DC$7,Data!$A$2:$A$852,1,FALSE)),0))),"H",IF(AND(DC$7&gt;=$J87,DC$7&lt;=$L87),($D87*$P87/$M87),0))),IF(AND(DC$7&gt;=$J87,DC$7&lt;=$L87),(($D87*$P87)/$M87),0))))))</f>
        <v>0</v>
      </c>
      <c r="DD88" s="37">
        <f>IF(DD$7&gt;$L87,(((IF(Data!$C$2&gt;0,(IF(OR(DD$5=Data!$F$2,DD$5=Data!$G$2,(IF(COUNTIF(Data!$A$2:$A$939,DD$7),DD$7=(VLOOKUP(DD$7,Data!$A$2:$A$852,1,FALSE)),0))),"H",IF(AND(DD$7&gt;=$J87,DD$7&lt;=$K87),($D87*(1-$P87)/$N87),0))),IF(AND(DD$7&gt;=$J87,DD$7&lt;=$K87),(($D87-$O87)/$N87),0))))),(((IF(Data!$C$2&gt;0,(IF(OR(DD$5=Data!$F$2,DD$5=Data!$G$2,(IF(COUNTIF(Data!$A$2:$A$939,DD$7),DD$7=(VLOOKUP(DD$7,Data!$A$2:$A$852,1,FALSE)),0))),"H",IF(AND(DD$7&gt;=$J87,DD$7&lt;=$L87),($D87*$P87/$M87),0))),IF(AND(DD$7&gt;=$J87,DD$7&lt;=$L87),(($D87*$P87)/$M87),0))))))</f>
        <v>0</v>
      </c>
      <c r="DE88" s="37" t="str">
        <f>IF(DE$7&gt;$L87,(((IF(Data!$C$2&gt;0,(IF(OR(DE$5=Data!$F$2,DE$5=Data!$G$2,(IF(COUNTIF(Data!$A$2:$A$939,DE$7),DE$7=(VLOOKUP(DE$7,Data!$A$2:$A$852,1,FALSE)),0))),"H",IF(AND(DE$7&gt;=$J87,DE$7&lt;=$K87),($D87*(1-$P87)/$N87),0))),IF(AND(DE$7&gt;=$J87,DE$7&lt;=$K87),(($D87-$O87)/$N87),0))))),(((IF(Data!$C$2&gt;0,(IF(OR(DE$5=Data!$F$2,DE$5=Data!$G$2,(IF(COUNTIF(Data!$A$2:$A$939,DE$7),DE$7=(VLOOKUP(DE$7,Data!$A$2:$A$852,1,FALSE)),0))),"H",IF(AND(DE$7&gt;=$J87,DE$7&lt;=$L87),($D87*$P87/$M87),0))),IF(AND(DE$7&gt;=$J87,DE$7&lt;=$L87),(($D87*$P87)/$M87),0))))))</f>
        <v>H</v>
      </c>
      <c r="DF88" s="37" t="str">
        <f>IF(DF$7&gt;$L87,(((IF(Data!$C$2&gt;0,(IF(OR(DF$5=Data!$F$2,DF$5=Data!$G$2,(IF(COUNTIF(Data!$A$2:$A$939,DF$7),DF$7=(VLOOKUP(DF$7,Data!$A$2:$A$852,1,FALSE)),0))),"H",IF(AND(DF$7&gt;=$J87,DF$7&lt;=$K87),($D87*(1-$P87)/$N87),0))),IF(AND(DF$7&gt;=$J87,DF$7&lt;=$K87),(($D87-$O87)/$N87),0))))),(((IF(Data!$C$2&gt;0,(IF(OR(DF$5=Data!$F$2,DF$5=Data!$G$2,(IF(COUNTIF(Data!$A$2:$A$939,DF$7),DF$7=(VLOOKUP(DF$7,Data!$A$2:$A$852,1,FALSE)),0))),"H",IF(AND(DF$7&gt;=$J87,DF$7&lt;=$L87),($D87*$P87/$M87),0))),IF(AND(DF$7&gt;=$J87,DF$7&lt;=$L87),(($D87*$P87)/$M87),0))))))</f>
        <v>H</v>
      </c>
      <c r="DG88" s="37">
        <f>IF(DG$7&gt;$L87,(((IF(Data!$C$2&gt;0,(IF(OR(DG$5=Data!$F$2,DG$5=Data!$G$2,(IF(COUNTIF(Data!$A$2:$A$939,DG$7),DG$7=(VLOOKUP(DG$7,Data!$A$2:$A$852,1,FALSE)),0))),"H",IF(AND(DG$7&gt;=$J87,DG$7&lt;=$K87),($D87*(1-$P87)/$N87),0))),IF(AND(DG$7&gt;=$J87,DG$7&lt;=$K87),(($D87-$O87)/$N87),0))))),(((IF(Data!$C$2&gt;0,(IF(OR(DG$5=Data!$F$2,DG$5=Data!$G$2,(IF(COUNTIF(Data!$A$2:$A$939,DG$7),DG$7=(VLOOKUP(DG$7,Data!$A$2:$A$852,1,FALSE)),0))),"H",IF(AND(DG$7&gt;=$J87,DG$7&lt;=$L87),($D87*$P87/$M87),0))),IF(AND(DG$7&gt;=$J87,DG$7&lt;=$L87),(($D87*$P87)/$M87),0))))))</f>
        <v>0</v>
      </c>
      <c r="DH88" s="37">
        <f>IF(DH$7&gt;$L87,(((IF(Data!$C$2&gt;0,(IF(OR(DH$5=Data!$F$2,DH$5=Data!$G$2,(IF(COUNTIF(Data!$A$2:$A$939,DH$7),DH$7=(VLOOKUP(DH$7,Data!$A$2:$A$852,1,FALSE)),0))),"H",IF(AND(DH$7&gt;=$J87,DH$7&lt;=$K87),($D87*(1-$P87)/$N87),0))),IF(AND(DH$7&gt;=$J87,DH$7&lt;=$K87),(($D87-$O87)/$N87),0))))),(((IF(Data!$C$2&gt;0,(IF(OR(DH$5=Data!$F$2,DH$5=Data!$G$2,(IF(COUNTIF(Data!$A$2:$A$939,DH$7),DH$7=(VLOOKUP(DH$7,Data!$A$2:$A$852,1,FALSE)),0))),"H",IF(AND(DH$7&gt;=$J87,DH$7&lt;=$L87),($D87*$P87/$M87),0))),IF(AND(DH$7&gt;=$J87,DH$7&lt;=$L87),(($D87*$P87)/$M87),0))))))</f>
        <v>0</v>
      </c>
      <c r="DI88" s="37">
        <f>IF(DI$7&gt;$L87,(((IF(Data!$C$2&gt;0,(IF(OR(DI$5=Data!$F$2,DI$5=Data!$G$2,(IF(COUNTIF(Data!$A$2:$A$939,DI$7),DI$7=(VLOOKUP(DI$7,Data!$A$2:$A$852,1,FALSE)),0))),"H",IF(AND(DI$7&gt;=$J87,DI$7&lt;=$K87),($D87*(1-$P87)/$N87),0))),IF(AND(DI$7&gt;=$J87,DI$7&lt;=$K87),(($D87-$O87)/$N87),0))))),(((IF(Data!$C$2&gt;0,(IF(OR(DI$5=Data!$F$2,DI$5=Data!$G$2,(IF(COUNTIF(Data!$A$2:$A$939,DI$7),DI$7=(VLOOKUP(DI$7,Data!$A$2:$A$852,1,FALSE)),0))),"H",IF(AND(DI$7&gt;=$J87,DI$7&lt;=$L87),($D87*$P87/$M87),0))),IF(AND(DI$7&gt;=$J87,DI$7&lt;=$L87),(($D87*$P87)/$M87),0))))))</f>
        <v>0</v>
      </c>
      <c r="DJ88" s="37">
        <f>IF(DJ$7&gt;$L87,(((IF(Data!$C$2&gt;0,(IF(OR(DJ$5=Data!$F$2,DJ$5=Data!$G$2,(IF(COUNTIF(Data!$A$2:$A$939,DJ$7),DJ$7=(VLOOKUP(DJ$7,Data!$A$2:$A$852,1,FALSE)),0))),"H",IF(AND(DJ$7&gt;=$J87,DJ$7&lt;=$K87),($D87*(1-$P87)/$N87),0))),IF(AND(DJ$7&gt;=$J87,DJ$7&lt;=$K87),(($D87-$O87)/$N87),0))))),(((IF(Data!$C$2&gt;0,(IF(OR(DJ$5=Data!$F$2,DJ$5=Data!$G$2,(IF(COUNTIF(Data!$A$2:$A$939,DJ$7),DJ$7=(VLOOKUP(DJ$7,Data!$A$2:$A$852,1,FALSE)),0))),"H",IF(AND(DJ$7&gt;=$J87,DJ$7&lt;=$L87),($D87*$P87/$M87),0))),IF(AND(DJ$7&gt;=$J87,DJ$7&lt;=$L87),(($D87*$P87)/$M87),0))))))</f>
        <v>0</v>
      </c>
      <c r="DK88" s="37">
        <f>IF(DK$7&gt;$L87,(((IF(Data!$C$2&gt;0,(IF(OR(DK$5=Data!$F$2,DK$5=Data!$G$2,(IF(COUNTIF(Data!$A$2:$A$939,DK$7),DK$7=(VLOOKUP(DK$7,Data!$A$2:$A$852,1,FALSE)),0))),"H",IF(AND(DK$7&gt;=$J87,DK$7&lt;=$K87),($D87*(1-$P87)/$N87),0))),IF(AND(DK$7&gt;=$J87,DK$7&lt;=$K87),(($D87-$O87)/$N87),0))))),(((IF(Data!$C$2&gt;0,(IF(OR(DK$5=Data!$F$2,DK$5=Data!$G$2,(IF(COUNTIF(Data!$A$2:$A$939,DK$7),DK$7=(VLOOKUP(DK$7,Data!$A$2:$A$852,1,FALSE)),0))),"H",IF(AND(DK$7&gt;=$J87,DK$7&lt;=$L87),($D87*$P87/$M87),0))),IF(AND(DK$7&gt;=$J87,DK$7&lt;=$L87),(($D87*$P87)/$M87),0))))))</f>
        <v>0</v>
      </c>
      <c r="DL88" s="37" t="str">
        <f>IF(DL$7&gt;$L87,(((IF(Data!$C$2&gt;0,(IF(OR(DL$5=Data!$F$2,DL$5=Data!$G$2,(IF(COUNTIF(Data!$A$2:$A$939,DL$7),DL$7=(VLOOKUP(DL$7,Data!$A$2:$A$852,1,FALSE)),0))),"H",IF(AND(DL$7&gt;=$J87,DL$7&lt;=$K87),($D87*(1-$P87)/$N87),0))),IF(AND(DL$7&gt;=$J87,DL$7&lt;=$K87),(($D87-$O87)/$N87),0))))),(((IF(Data!$C$2&gt;0,(IF(OR(DL$5=Data!$F$2,DL$5=Data!$G$2,(IF(COUNTIF(Data!$A$2:$A$939,DL$7),DL$7=(VLOOKUP(DL$7,Data!$A$2:$A$852,1,FALSE)),0))),"H",IF(AND(DL$7&gt;=$J87,DL$7&lt;=$L87),($D87*$P87/$M87),0))),IF(AND(DL$7&gt;=$J87,DL$7&lt;=$L87),(($D87*$P87)/$M87),0))))))</f>
        <v>H</v>
      </c>
      <c r="DM88" s="37" t="str">
        <f>IF(DM$7&gt;$L87,(((IF(Data!$C$2&gt;0,(IF(OR(DM$5=Data!$F$2,DM$5=Data!$G$2,(IF(COUNTIF(Data!$A$2:$A$939,DM$7),DM$7=(VLOOKUP(DM$7,Data!$A$2:$A$852,1,FALSE)),0))),"H",IF(AND(DM$7&gt;=$J87,DM$7&lt;=$K87),($D87*(1-$P87)/$N87),0))),IF(AND(DM$7&gt;=$J87,DM$7&lt;=$K87),(($D87-$O87)/$N87),0))))),(((IF(Data!$C$2&gt;0,(IF(OR(DM$5=Data!$F$2,DM$5=Data!$G$2,(IF(COUNTIF(Data!$A$2:$A$939,DM$7),DM$7=(VLOOKUP(DM$7,Data!$A$2:$A$852,1,FALSE)),0))),"H",IF(AND(DM$7&gt;=$J87,DM$7&lt;=$L87),($D87*$P87/$M87),0))),IF(AND(DM$7&gt;=$J87,DM$7&lt;=$L87),(($D87*$P87)/$M87),0))))))</f>
        <v>H</v>
      </c>
      <c r="DN88" s="37">
        <f>IF(DN$7&gt;$L87,(((IF(Data!$C$2&gt;0,(IF(OR(DN$5=Data!$F$2,DN$5=Data!$G$2,(IF(COUNTIF(Data!$A$2:$A$939,DN$7),DN$7=(VLOOKUP(DN$7,Data!$A$2:$A$852,1,FALSE)),0))),"H",IF(AND(DN$7&gt;=$J87,DN$7&lt;=$K87),($D87*(1-$P87)/$N87),0))),IF(AND(DN$7&gt;=$J87,DN$7&lt;=$K87),(($D87-$O87)/$N87),0))))),(((IF(Data!$C$2&gt;0,(IF(OR(DN$5=Data!$F$2,DN$5=Data!$G$2,(IF(COUNTIF(Data!$A$2:$A$939,DN$7),DN$7=(VLOOKUP(DN$7,Data!$A$2:$A$852,1,FALSE)),0))),"H",IF(AND(DN$7&gt;=$J87,DN$7&lt;=$L87),($D87*$P87/$M87),0))),IF(AND(DN$7&gt;=$J87,DN$7&lt;=$L87),(($D87*$P87)/$M87),0))))))</f>
        <v>0</v>
      </c>
      <c r="DO88" s="37">
        <f>IF(DO$7&gt;$L87,(((IF(Data!$C$2&gt;0,(IF(OR(DO$5=Data!$F$2,DO$5=Data!$G$2,(IF(COUNTIF(Data!$A$2:$A$939,DO$7),DO$7=(VLOOKUP(DO$7,Data!$A$2:$A$852,1,FALSE)),0))),"H",IF(AND(DO$7&gt;=$J87,DO$7&lt;=$K87),($D87*(1-$P87)/$N87),0))),IF(AND(DO$7&gt;=$J87,DO$7&lt;=$K87),(($D87-$O87)/$N87),0))))),(((IF(Data!$C$2&gt;0,(IF(OR(DO$5=Data!$F$2,DO$5=Data!$G$2,(IF(COUNTIF(Data!$A$2:$A$939,DO$7),DO$7=(VLOOKUP(DO$7,Data!$A$2:$A$852,1,FALSE)),0))),"H",IF(AND(DO$7&gt;=$J87,DO$7&lt;=$L87),($D87*$P87/$M87),0))),IF(AND(DO$7&gt;=$J87,DO$7&lt;=$L87),(($D87*$P87)/$M87),0))))))</f>
        <v>0</v>
      </c>
      <c r="DP88" s="37">
        <f>IF(DP$7&gt;$L87,(((IF(Data!$C$2&gt;0,(IF(OR(DP$5=Data!$F$2,DP$5=Data!$G$2,(IF(COUNTIF(Data!$A$2:$A$939,DP$7),DP$7=(VLOOKUP(DP$7,Data!$A$2:$A$852,1,FALSE)),0))),"H",IF(AND(DP$7&gt;=$J87,DP$7&lt;=$K87),($D87*(1-$P87)/$N87),0))),IF(AND(DP$7&gt;=$J87,DP$7&lt;=$K87),(($D87-$O87)/$N87),0))))),(((IF(Data!$C$2&gt;0,(IF(OR(DP$5=Data!$F$2,DP$5=Data!$G$2,(IF(COUNTIF(Data!$A$2:$A$939,DP$7),DP$7=(VLOOKUP(DP$7,Data!$A$2:$A$852,1,FALSE)),0))),"H",IF(AND(DP$7&gt;=$J87,DP$7&lt;=$L87),($D87*$P87/$M87),0))),IF(AND(DP$7&gt;=$J87,DP$7&lt;=$L87),(($D87*$P87)/$M87),0))))))</f>
        <v>0</v>
      </c>
      <c r="DQ88" s="37">
        <f>IF(DQ$7&gt;$L87,(((IF(Data!$C$2&gt;0,(IF(OR(DQ$5=Data!$F$2,DQ$5=Data!$G$2,(IF(COUNTIF(Data!$A$2:$A$939,DQ$7),DQ$7=(VLOOKUP(DQ$7,Data!$A$2:$A$852,1,FALSE)),0))),"H",IF(AND(DQ$7&gt;=$J87,DQ$7&lt;=$K87),($D87*(1-$P87)/$N87),0))),IF(AND(DQ$7&gt;=$J87,DQ$7&lt;=$K87),(($D87-$O87)/$N87),0))))),(((IF(Data!$C$2&gt;0,(IF(OR(DQ$5=Data!$F$2,DQ$5=Data!$G$2,(IF(COUNTIF(Data!$A$2:$A$939,DQ$7),DQ$7=(VLOOKUP(DQ$7,Data!$A$2:$A$852,1,FALSE)),0))),"H",IF(AND(DQ$7&gt;=$J87,DQ$7&lt;=$L87),($D87*$P87/$M87),0))),IF(AND(DQ$7&gt;=$J87,DQ$7&lt;=$L87),(($D87*$P87)/$M87),0))))))</f>
        <v>0</v>
      </c>
      <c r="DR88" s="37">
        <f>IF(DR$7&gt;$L87,(((IF(Data!$C$2&gt;0,(IF(OR(DR$5=Data!$F$2,DR$5=Data!$G$2,(IF(COUNTIF(Data!$A$2:$A$939,DR$7),DR$7=(VLOOKUP(DR$7,Data!$A$2:$A$852,1,FALSE)),0))),"H",IF(AND(DR$7&gt;=$J87,DR$7&lt;=$K87),($D87*(1-$P87)/$N87),0))),IF(AND(DR$7&gt;=$J87,DR$7&lt;=$K87),(($D87-$O87)/$N87),0))))),(((IF(Data!$C$2&gt;0,(IF(OR(DR$5=Data!$F$2,DR$5=Data!$G$2,(IF(COUNTIF(Data!$A$2:$A$939,DR$7),DR$7=(VLOOKUP(DR$7,Data!$A$2:$A$852,1,FALSE)),0))),"H",IF(AND(DR$7&gt;=$J87,DR$7&lt;=$L87),($D87*$P87/$M87),0))),IF(AND(DR$7&gt;=$J87,DR$7&lt;=$L87),(($D87*$P87)/$M87),0))))))</f>
        <v>0</v>
      </c>
      <c r="DS88" s="37" t="str">
        <f>IF(DS$7&gt;$L87,(((IF(Data!$C$2&gt;0,(IF(OR(DS$5=Data!$F$2,DS$5=Data!$G$2,(IF(COUNTIF(Data!$A$2:$A$939,DS$7),DS$7=(VLOOKUP(DS$7,Data!$A$2:$A$852,1,FALSE)),0))),"H",IF(AND(DS$7&gt;=$J87,DS$7&lt;=$K87),($D87*(1-$P87)/$N87),0))),IF(AND(DS$7&gt;=$J87,DS$7&lt;=$K87),(($D87-$O87)/$N87),0))))),(((IF(Data!$C$2&gt;0,(IF(OR(DS$5=Data!$F$2,DS$5=Data!$G$2,(IF(COUNTIF(Data!$A$2:$A$939,DS$7),DS$7=(VLOOKUP(DS$7,Data!$A$2:$A$852,1,FALSE)),0))),"H",IF(AND(DS$7&gt;=$J87,DS$7&lt;=$L87),($D87*$P87/$M87),0))),IF(AND(DS$7&gt;=$J87,DS$7&lt;=$L87),(($D87*$P87)/$M87),0))))))</f>
        <v>H</v>
      </c>
      <c r="DT88" s="37" t="str">
        <f>IF(DT$7&gt;$L87,(((IF(Data!$C$2&gt;0,(IF(OR(DT$5=Data!$F$2,DT$5=Data!$G$2,(IF(COUNTIF(Data!$A$2:$A$939,DT$7),DT$7=(VLOOKUP(DT$7,Data!$A$2:$A$852,1,FALSE)),0))),"H",IF(AND(DT$7&gt;=$J87,DT$7&lt;=$K87),($D87*(1-$P87)/$N87),0))),IF(AND(DT$7&gt;=$J87,DT$7&lt;=$K87),(($D87-$O87)/$N87),0))))),(((IF(Data!$C$2&gt;0,(IF(OR(DT$5=Data!$F$2,DT$5=Data!$G$2,(IF(COUNTIF(Data!$A$2:$A$939,DT$7),DT$7=(VLOOKUP(DT$7,Data!$A$2:$A$852,1,FALSE)),0))),"H",IF(AND(DT$7&gt;=$J87,DT$7&lt;=$L87),($D87*$P87/$M87),0))),IF(AND(DT$7&gt;=$J87,DT$7&lt;=$L87),(($D87*$P87)/$M87),0))))))</f>
        <v>H</v>
      </c>
      <c r="DU88" s="37">
        <f>IF(DU$7&gt;$L87,(((IF(Data!$C$2&gt;0,(IF(OR(DU$5=Data!$F$2,DU$5=Data!$G$2,(IF(COUNTIF(Data!$A$2:$A$939,DU$7),DU$7=(VLOOKUP(DU$7,Data!$A$2:$A$852,1,FALSE)),0))),"H",IF(AND(DU$7&gt;=$J87,DU$7&lt;=$K87),($D87*(1-$P87)/$N87),0))),IF(AND(DU$7&gt;=$J87,DU$7&lt;=$K87),(($D87-$O87)/$N87),0))))),(((IF(Data!$C$2&gt;0,(IF(OR(DU$5=Data!$F$2,DU$5=Data!$G$2,(IF(COUNTIF(Data!$A$2:$A$939,DU$7),DU$7=(VLOOKUP(DU$7,Data!$A$2:$A$852,1,FALSE)),0))),"H",IF(AND(DU$7&gt;=$J87,DU$7&lt;=$L87),($D87*$P87/$M87),0))),IF(AND(DU$7&gt;=$J87,DU$7&lt;=$L87),(($D87*$P87)/$M87),0))))))</f>
        <v>0</v>
      </c>
      <c r="DV88" s="37">
        <f>IF(DV$7&gt;$L87,(((IF(Data!$C$2&gt;0,(IF(OR(DV$5=Data!$F$2,DV$5=Data!$G$2,(IF(COUNTIF(Data!$A$2:$A$939,DV$7),DV$7=(VLOOKUP(DV$7,Data!$A$2:$A$852,1,FALSE)),0))),"H",IF(AND(DV$7&gt;=$J87,DV$7&lt;=$K87),($D87*(1-$P87)/$N87),0))),IF(AND(DV$7&gt;=$J87,DV$7&lt;=$K87),(($D87-$O87)/$N87),0))))),(((IF(Data!$C$2&gt;0,(IF(OR(DV$5=Data!$F$2,DV$5=Data!$G$2,(IF(COUNTIF(Data!$A$2:$A$939,DV$7),DV$7=(VLOOKUP(DV$7,Data!$A$2:$A$852,1,FALSE)),0))),"H",IF(AND(DV$7&gt;=$J87,DV$7&lt;=$L87),($D87*$P87/$M87),0))),IF(AND(DV$7&gt;=$J87,DV$7&lt;=$L87),(($D87*$P87)/$M87),0))))))</f>
        <v>0</v>
      </c>
      <c r="DW88" s="37">
        <f>IF(DW$7&gt;$L87,(((IF(Data!$C$2&gt;0,(IF(OR(DW$5=Data!$F$2,DW$5=Data!$G$2,(IF(COUNTIF(Data!$A$2:$A$939,DW$7),DW$7=(VLOOKUP(DW$7,Data!$A$2:$A$852,1,FALSE)),0))),"H",IF(AND(DW$7&gt;=$J87,DW$7&lt;=$K87),($D87*(1-$P87)/$N87),0))),IF(AND(DW$7&gt;=$J87,DW$7&lt;=$K87),(($D87-$O87)/$N87),0))))),(((IF(Data!$C$2&gt;0,(IF(OR(DW$5=Data!$F$2,DW$5=Data!$G$2,(IF(COUNTIF(Data!$A$2:$A$939,DW$7),DW$7=(VLOOKUP(DW$7,Data!$A$2:$A$852,1,FALSE)),0))),"H",IF(AND(DW$7&gt;=$J87,DW$7&lt;=$L87),($D87*$P87/$M87),0))),IF(AND(DW$7&gt;=$J87,DW$7&lt;=$L87),(($D87*$P87)/$M87),0))))))</f>
        <v>0</v>
      </c>
      <c r="DX88" s="37">
        <f>IF(DX$7&gt;$L87,(((IF(Data!$C$2&gt;0,(IF(OR(DX$5=Data!$F$2,DX$5=Data!$G$2,(IF(COUNTIF(Data!$A$2:$A$939,DX$7),DX$7=(VLOOKUP(DX$7,Data!$A$2:$A$852,1,FALSE)),0))),"H",IF(AND(DX$7&gt;=$J87,DX$7&lt;=$K87),($D87*(1-$P87)/$N87),0))),IF(AND(DX$7&gt;=$J87,DX$7&lt;=$K87),(($D87-$O87)/$N87),0))))),(((IF(Data!$C$2&gt;0,(IF(OR(DX$5=Data!$F$2,DX$5=Data!$G$2,(IF(COUNTIF(Data!$A$2:$A$939,DX$7),DX$7=(VLOOKUP(DX$7,Data!$A$2:$A$852,1,FALSE)),0))),"H",IF(AND(DX$7&gt;=$J87,DX$7&lt;=$L87),($D87*$P87/$M87),0))),IF(AND(DX$7&gt;=$J87,DX$7&lt;=$L87),(($D87*$P87)/$M87),0))))))</f>
        <v>0</v>
      </c>
      <c r="DY88" s="37">
        <f>IF(DY$7&gt;$L87,(((IF(Data!$C$2&gt;0,(IF(OR(DY$5=Data!$F$2,DY$5=Data!$G$2,(IF(COUNTIF(Data!$A$2:$A$939,DY$7),DY$7=(VLOOKUP(DY$7,Data!$A$2:$A$852,1,FALSE)),0))),"H",IF(AND(DY$7&gt;=$J87,DY$7&lt;=$K87),($D87*(1-$P87)/$N87),0))),IF(AND(DY$7&gt;=$J87,DY$7&lt;=$K87),(($D87-$O87)/$N87),0))))),(((IF(Data!$C$2&gt;0,(IF(OR(DY$5=Data!$F$2,DY$5=Data!$G$2,(IF(COUNTIF(Data!$A$2:$A$939,DY$7),DY$7=(VLOOKUP(DY$7,Data!$A$2:$A$852,1,FALSE)),0))),"H",IF(AND(DY$7&gt;=$J87,DY$7&lt;=$L87),($D87*$P87/$M87),0))),IF(AND(DY$7&gt;=$J87,DY$7&lt;=$L87),(($D87*$P87)/$M87),0))))))</f>
        <v>0</v>
      </c>
      <c r="DZ88" s="37" t="str">
        <f>IF(DZ$7&gt;$L87,(((IF(Data!$C$2&gt;0,(IF(OR(DZ$5=Data!$F$2,DZ$5=Data!$G$2,(IF(COUNTIF(Data!$A$2:$A$939,DZ$7),DZ$7=(VLOOKUP(DZ$7,Data!$A$2:$A$852,1,FALSE)),0))),"H",IF(AND(DZ$7&gt;=$J87,DZ$7&lt;=$K87),($D87*(1-$P87)/$N87),0))),IF(AND(DZ$7&gt;=$J87,DZ$7&lt;=$K87),(($D87-$O87)/$N87),0))))),(((IF(Data!$C$2&gt;0,(IF(OR(DZ$5=Data!$F$2,DZ$5=Data!$G$2,(IF(COUNTIF(Data!$A$2:$A$939,DZ$7),DZ$7=(VLOOKUP(DZ$7,Data!$A$2:$A$852,1,FALSE)),0))),"H",IF(AND(DZ$7&gt;=$J87,DZ$7&lt;=$L87),($D87*$P87/$M87),0))),IF(AND(DZ$7&gt;=$J87,DZ$7&lt;=$L87),(($D87*$P87)/$M87),0))))))</f>
        <v>H</v>
      </c>
      <c r="EA88" s="37" t="str">
        <f>IF(EA$7&gt;$L87,(((IF(Data!$C$2&gt;0,(IF(OR(EA$5=Data!$F$2,EA$5=Data!$G$2,(IF(COUNTIF(Data!$A$2:$A$939,EA$7),EA$7=(VLOOKUP(EA$7,Data!$A$2:$A$852,1,FALSE)),0))),"H",IF(AND(EA$7&gt;=$J87,EA$7&lt;=$K87),($D87*(1-$P87)/$N87),0))),IF(AND(EA$7&gt;=$J87,EA$7&lt;=$K87),(($D87-$O87)/$N87),0))))),(((IF(Data!$C$2&gt;0,(IF(OR(EA$5=Data!$F$2,EA$5=Data!$G$2,(IF(COUNTIF(Data!$A$2:$A$939,EA$7),EA$7=(VLOOKUP(EA$7,Data!$A$2:$A$852,1,FALSE)),0))),"H",IF(AND(EA$7&gt;=$J87,EA$7&lt;=$L87),($D87*$P87/$M87),0))),IF(AND(EA$7&gt;=$J87,EA$7&lt;=$L87),(($D87*$P87)/$M87),0))))))</f>
        <v>H</v>
      </c>
      <c r="EB88" s="37">
        <f>IF(EB$7&gt;$L87,(((IF(Data!$C$2&gt;0,(IF(OR(EB$5=Data!$F$2,EB$5=Data!$G$2,(IF(COUNTIF(Data!$A$2:$A$939,EB$7),EB$7=(VLOOKUP(EB$7,Data!$A$2:$A$852,1,FALSE)),0))),"H",IF(AND(EB$7&gt;=$J87,EB$7&lt;=$K87),($D87*(1-$P87)/$N87),0))),IF(AND(EB$7&gt;=$J87,EB$7&lt;=$K87),(($D87-$O87)/$N87),0))))),(((IF(Data!$C$2&gt;0,(IF(OR(EB$5=Data!$F$2,EB$5=Data!$G$2,(IF(COUNTIF(Data!$A$2:$A$939,EB$7),EB$7=(VLOOKUP(EB$7,Data!$A$2:$A$852,1,FALSE)),0))),"H",IF(AND(EB$7&gt;=$J87,EB$7&lt;=$L87),($D87*$P87/$M87),0))),IF(AND(EB$7&gt;=$J87,EB$7&lt;=$L87),(($D87*$P87)/$M87),0))))))</f>
        <v>0</v>
      </c>
      <c r="EC88" s="37">
        <f>IF(EC$7&gt;$L87,(((IF(Data!$C$2&gt;0,(IF(OR(EC$5=Data!$F$2,EC$5=Data!$G$2,(IF(COUNTIF(Data!$A$2:$A$939,EC$7),EC$7=(VLOOKUP(EC$7,Data!$A$2:$A$852,1,FALSE)),0))),"H",IF(AND(EC$7&gt;=$J87,EC$7&lt;=$K87),($D87*(1-$P87)/$N87),0))),IF(AND(EC$7&gt;=$J87,EC$7&lt;=$K87),(($D87-$O87)/$N87),0))))),(((IF(Data!$C$2&gt;0,(IF(OR(EC$5=Data!$F$2,EC$5=Data!$G$2,(IF(COUNTIF(Data!$A$2:$A$939,EC$7),EC$7=(VLOOKUP(EC$7,Data!$A$2:$A$852,1,FALSE)),0))),"H",IF(AND(EC$7&gt;=$J87,EC$7&lt;=$L87),($D87*$P87/$M87),0))),IF(AND(EC$7&gt;=$J87,EC$7&lt;=$L87),(($D87*$P87)/$M87),0))))))</f>
        <v>0</v>
      </c>
      <c r="ED88" s="37">
        <f>IF(ED$7&gt;$L87,(((IF(Data!$C$2&gt;0,(IF(OR(ED$5=Data!$F$2,ED$5=Data!$G$2,(IF(COUNTIF(Data!$A$2:$A$939,ED$7),ED$7=(VLOOKUP(ED$7,Data!$A$2:$A$852,1,FALSE)),0))),"H",IF(AND(ED$7&gt;=$J87,ED$7&lt;=$K87),($D87*(1-$P87)/$N87),0))),IF(AND(ED$7&gt;=$J87,ED$7&lt;=$K87),(($D87-$O87)/$N87),0))))),(((IF(Data!$C$2&gt;0,(IF(OR(ED$5=Data!$F$2,ED$5=Data!$G$2,(IF(COUNTIF(Data!$A$2:$A$939,ED$7),ED$7=(VLOOKUP(ED$7,Data!$A$2:$A$852,1,FALSE)),0))),"H",IF(AND(ED$7&gt;=$J87,ED$7&lt;=$L87),($D87*$P87/$M87),0))),IF(AND(ED$7&gt;=$J87,ED$7&lt;=$L87),(($D87*$P87)/$M87),0))))))</f>
        <v>0</v>
      </c>
      <c r="EE88" s="37">
        <f>IF(EE$7&gt;$L87,(((IF(Data!$C$2&gt;0,(IF(OR(EE$5=Data!$F$2,EE$5=Data!$G$2,(IF(COUNTIF(Data!$A$2:$A$939,EE$7),EE$7=(VLOOKUP(EE$7,Data!$A$2:$A$852,1,FALSE)),0))),"H",IF(AND(EE$7&gt;=$J87,EE$7&lt;=$K87),($D87*(1-$P87)/$N87),0))),IF(AND(EE$7&gt;=$J87,EE$7&lt;=$K87),(($D87-$O87)/$N87),0))))),(((IF(Data!$C$2&gt;0,(IF(OR(EE$5=Data!$F$2,EE$5=Data!$G$2,(IF(COUNTIF(Data!$A$2:$A$939,EE$7),EE$7=(VLOOKUP(EE$7,Data!$A$2:$A$852,1,FALSE)),0))),"H",IF(AND(EE$7&gt;=$J87,EE$7&lt;=$L87),($D87*$P87/$M87),0))),IF(AND(EE$7&gt;=$J87,EE$7&lt;=$L87),(($D87*$P87)/$M87),0))))))</f>
        <v>0</v>
      </c>
      <c r="EF88" s="37">
        <f>IF(EF$7&gt;$L87,(((IF(Data!$C$2&gt;0,(IF(OR(EF$5=Data!$F$2,EF$5=Data!$G$2,(IF(COUNTIF(Data!$A$2:$A$939,EF$7),EF$7=(VLOOKUP(EF$7,Data!$A$2:$A$852,1,FALSE)),0))),"H",IF(AND(EF$7&gt;=$J87,EF$7&lt;=$K87),($D87*(1-$P87)/$N87),0))),IF(AND(EF$7&gt;=$J87,EF$7&lt;=$K87),(($D87-$O87)/$N87),0))))),(((IF(Data!$C$2&gt;0,(IF(OR(EF$5=Data!$F$2,EF$5=Data!$G$2,(IF(COUNTIF(Data!$A$2:$A$939,EF$7),EF$7=(VLOOKUP(EF$7,Data!$A$2:$A$852,1,FALSE)),0))),"H",IF(AND(EF$7&gt;=$J87,EF$7&lt;=$L87),($D87*$P87/$M87),0))),IF(AND(EF$7&gt;=$J87,EF$7&lt;=$L87),(($D87*$P87)/$M87),0))))))</f>
        <v>0</v>
      </c>
      <c r="EG88" s="37" t="str">
        <f>IF(EG$7&gt;$L87,(((IF(Data!$C$2&gt;0,(IF(OR(EG$5=Data!$F$2,EG$5=Data!$G$2,(IF(COUNTIF(Data!$A$2:$A$939,EG$7),EG$7=(VLOOKUP(EG$7,Data!$A$2:$A$852,1,FALSE)),0))),"H",IF(AND(EG$7&gt;=$J87,EG$7&lt;=$K87),($D87*(1-$P87)/$N87),0))),IF(AND(EG$7&gt;=$J87,EG$7&lt;=$K87),(($D87-$O87)/$N87),0))))),(((IF(Data!$C$2&gt;0,(IF(OR(EG$5=Data!$F$2,EG$5=Data!$G$2,(IF(COUNTIF(Data!$A$2:$A$939,EG$7),EG$7=(VLOOKUP(EG$7,Data!$A$2:$A$852,1,FALSE)),0))),"H",IF(AND(EG$7&gt;=$J87,EG$7&lt;=$L87),($D87*$P87/$M87),0))),IF(AND(EG$7&gt;=$J87,EG$7&lt;=$L87),(($D87*$P87)/$M87),0))))))</f>
        <v>H</v>
      </c>
      <c r="EH88" s="37" t="str">
        <f>IF(EH$7&gt;$L87,(((IF(Data!$C$2&gt;0,(IF(OR(EH$5=Data!$F$2,EH$5=Data!$G$2,(IF(COUNTIF(Data!$A$2:$A$939,EH$7),EH$7=(VLOOKUP(EH$7,Data!$A$2:$A$852,1,FALSE)),0))),"H",IF(AND(EH$7&gt;=$J87,EH$7&lt;=$K87),($D87*(1-$P87)/$N87),0))),IF(AND(EH$7&gt;=$J87,EH$7&lt;=$K87),(($D87-$O87)/$N87),0))))),(((IF(Data!$C$2&gt;0,(IF(OR(EH$5=Data!$F$2,EH$5=Data!$G$2,(IF(COUNTIF(Data!$A$2:$A$939,EH$7),EH$7=(VLOOKUP(EH$7,Data!$A$2:$A$852,1,FALSE)),0))),"H",IF(AND(EH$7&gt;=$J87,EH$7&lt;=$L87),($D87*$P87/$M87),0))),IF(AND(EH$7&gt;=$J87,EH$7&lt;=$L87),(($D87*$P87)/$M87),0))))))</f>
        <v>H</v>
      </c>
      <c r="EI88" s="37">
        <f>IF(EI$7&gt;$L87,(((IF(Data!$C$2&gt;0,(IF(OR(EI$5=Data!$F$2,EI$5=Data!$G$2,(IF(COUNTIF(Data!$A$2:$A$939,EI$7),EI$7=(VLOOKUP(EI$7,Data!$A$2:$A$852,1,FALSE)),0))),"H",IF(AND(EI$7&gt;=$J87,EI$7&lt;=$K87),($D87*(1-$P87)/$N87),0))),IF(AND(EI$7&gt;=$J87,EI$7&lt;=$K87),(($D87-$O87)/$N87),0))))),(((IF(Data!$C$2&gt;0,(IF(OR(EI$5=Data!$F$2,EI$5=Data!$G$2,(IF(COUNTIF(Data!$A$2:$A$939,EI$7),EI$7=(VLOOKUP(EI$7,Data!$A$2:$A$852,1,FALSE)),0))),"H",IF(AND(EI$7&gt;=$J87,EI$7&lt;=$L87),($D87*$P87/$M87),0))),IF(AND(EI$7&gt;=$J87,EI$7&lt;=$L87),(($D87*$P87)/$M87),0))))))</f>
        <v>0</v>
      </c>
      <c r="EJ88" s="37">
        <f>IF(EJ$7&gt;$L87,(((IF(Data!$C$2&gt;0,(IF(OR(EJ$5=Data!$F$2,EJ$5=Data!$G$2,(IF(COUNTIF(Data!$A$2:$A$939,EJ$7),EJ$7=(VLOOKUP(EJ$7,Data!$A$2:$A$852,1,FALSE)),0))),"H",IF(AND(EJ$7&gt;=$J87,EJ$7&lt;=$K87),($D87*(1-$P87)/$N87),0))),IF(AND(EJ$7&gt;=$J87,EJ$7&lt;=$K87),(($D87-$O87)/$N87),0))))),(((IF(Data!$C$2&gt;0,(IF(OR(EJ$5=Data!$F$2,EJ$5=Data!$G$2,(IF(COUNTIF(Data!$A$2:$A$939,EJ$7),EJ$7=(VLOOKUP(EJ$7,Data!$A$2:$A$852,1,FALSE)),0))),"H",IF(AND(EJ$7&gt;=$J87,EJ$7&lt;=$L87),($D87*$P87/$M87),0))),IF(AND(EJ$7&gt;=$J87,EJ$7&lt;=$L87),(($D87*$P87)/$M87),0))))))</f>
        <v>0</v>
      </c>
      <c r="EK88" s="37">
        <f>IF(EK$7&gt;$L87,(((IF(Data!$C$2&gt;0,(IF(OR(EK$5=Data!$F$2,EK$5=Data!$G$2,(IF(COUNTIF(Data!$A$2:$A$939,EK$7),EK$7=(VLOOKUP(EK$7,Data!$A$2:$A$852,1,FALSE)),0))),"H",IF(AND(EK$7&gt;=$J87,EK$7&lt;=$K87),($D87*(1-$P87)/$N87),0))),IF(AND(EK$7&gt;=$J87,EK$7&lt;=$K87),(($D87-$O87)/$N87),0))))),(((IF(Data!$C$2&gt;0,(IF(OR(EK$5=Data!$F$2,EK$5=Data!$G$2,(IF(COUNTIF(Data!$A$2:$A$939,EK$7),EK$7=(VLOOKUP(EK$7,Data!$A$2:$A$852,1,FALSE)),0))),"H",IF(AND(EK$7&gt;=$J87,EK$7&lt;=$L87),($D87*$P87/$M87),0))),IF(AND(EK$7&gt;=$J87,EK$7&lt;=$L87),(($D87*$P87)/$M87),0))))))</f>
        <v>0</v>
      </c>
      <c r="EL88" s="37">
        <f>IF(EL$7&gt;$L87,(((IF(Data!$C$2&gt;0,(IF(OR(EL$5=Data!$F$2,EL$5=Data!$G$2,(IF(COUNTIF(Data!$A$2:$A$939,EL$7),EL$7=(VLOOKUP(EL$7,Data!$A$2:$A$852,1,FALSE)),0))),"H",IF(AND(EL$7&gt;=$J87,EL$7&lt;=$K87),($D87*(1-$P87)/$N87),0))),IF(AND(EL$7&gt;=$J87,EL$7&lt;=$K87),(($D87-$O87)/$N87),0))))),(((IF(Data!$C$2&gt;0,(IF(OR(EL$5=Data!$F$2,EL$5=Data!$G$2,(IF(COUNTIF(Data!$A$2:$A$939,EL$7),EL$7=(VLOOKUP(EL$7,Data!$A$2:$A$852,1,FALSE)),0))),"H",IF(AND(EL$7&gt;=$J87,EL$7&lt;=$L87),($D87*$P87/$M87),0))),IF(AND(EL$7&gt;=$J87,EL$7&lt;=$L87),(($D87*$P87)/$M87),0))))))</f>
        <v>0</v>
      </c>
      <c r="EM88" s="37">
        <f>IF(EM$7&gt;$L87,(((IF(Data!$C$2&gt;0,(IF(OR(EM$5=Data!$F$2,EM$5=Data!$G$2,(IF(COUNTIF(Data!$A$2:$A$939,EM$7),EM$7=(VLOOKUP(EM$7,Data!$A$2:$A$852,1,FALSE)),0))),"H",IF(AND(EM$7&gt;=$J87,EM$7&lt;=$K87),($D87*(1-$P87)/$N87),0))),IF(AND(EM$7&gt;=$J87,EM$7&lt;=$K87),(($D87-$O87)/$N87),0))))),(((IF(Data!$C$2&gt;0,(IF(OR(EM$5=Data!$F$2,EM$5=Data!$G$2,(IF(COUNTIF(Data!$A$2:$A$939,EM$7),EM$7=(VLOOKUP(EM$7,Data!$A$2:$A$852,1,FALSE)),0))),"H",IF(AND(EM$7&gt;=$J87,EM$7&lt;=$L87),($D87*$P87/$M87),0))),IF(AND(EM$7&gt;=$J87,EM$7&lt;=$L87),(($D87*$P87)/$M87),0))))))</f>
        <v>0</v>
      </c>
      <c r="EN88" s="37" t="str">
        <f>IF(EN$7&gt;$L87,(((IF(Data!$C$2&gt;0,(IF(OR(EN$5=Data!$F$2,EN$5=Data!$G$2,(IF(COUNTIF(Data!$A$2:$A$939,EN$7),EN$7=(VLOOKUP(EN$7,Data!$A$2:$A$852,1,FALSE)),0))),"H",IF(AND(EN$7&gt;=$J87,EN$7&lt;=$K87),($D87*(1-$P87)/$N87),0))),IF(AND(EN$7&gt;=$J87,EN$7&lt;=$K87),(($D87-$O87)/$N87),0))))),(((IF(Data!$C$2&gt;0,(IF(OR(EN$5=Data!$F$2,EN$5=Data!$G$2,(IF(COUNTIF(Data!$A$2:$A$939,EN$7),EN$7=(VLOOKUP(EN$7,Data!$A$2:$A$852,1,FALSE)),0))),"H",IF(AND(EN$7&gt;=$J87,EN$7&lt;=$L87),($D87*$P87/$M87),0))),IF(AND(EN$7&gt;=$J87,EN$7&lt;=$L87),(($D87*$P87)/$M87),0))))))</f>
        <v>H</v>
      </c>
      <c r="EO88" s="38" t="str">
        <f>IF(EO$7&gt;$L87,(((IF(Data!$C$2&gt;0,(IF(OR(EO$5=Data!$F$2,EO$5=Data!$G$2,(IF(COUNTIF(Data!$A$2:$A$939,EO$7),EO$7=(VLOOKUP(EO$7,Data!$A$2:$A$852,1,FALSE)),0))),"H",IF(AND(EO$7&gt;=$J87,EO$7&lt;=$K87),($D87*(1-$P87)/$N87),0))),IF(AND(EO$7&gt;=$J87,EO$7&lt;=$K87),(($D87-$O87)/$N87),0))))),(((IF(Data!$C$2&gt;0,(IF(OR(EO$5=Data!$F$2,EO$5=Data!$G$2,(IF(COUNTIF(Data!$A$2:$A$939,EO$7),EO$7=(VLOOKUP(EO$7,Data!$A$2:$A$852,1,FALSE)),0))),"H",IF(AND(EO$7&gt;=$J87,EO$7&lt;=$L87),($D87*$P87/$M87),0))),IF(AND(EO$7&gt;=$J87,EO$7&lt;=$L87),(($D87*$P87)/$M87),0))))))</f>
        <v>H</v>
      </c>
      <c r="EP88" s="8" t="s">
        <v>48</v>
      </c>
      <c r="EQ88" s="18">
        <f>SUM(T88:EO88)-D87</f>
        <v>0</v>
      </c>
    </row>
    <row r="89" spans="1:147" ht="30" customHeight="1" thickTop="1">
      <c r="A89" s="370"/>
      <c r="B89" s="368"/>
      <c r="C89" s="368"/>
      <c r="D89" s="346"/>
      <c r="E89" s="350"/>
      <c r="F89" s="350"/>
      <c r="G89" s="348">
        <f>IF(F89&gt;0,(IF(E89&gt;0,IF(Data!$C$2&gt;0,((NETWORKDAYS.INTL(E89,F89,Data!$C$2,Data!$A$2:$A$1242))),((F89-E89)+1)),0)),0)</f>
        <v>0</v>
      </c>
      <c r="H89" s="346">
        <f>I89*D89</f>
        <v>0</v>
      </c>
      <c r="I89" s="362">
        <f>IF(G89&gt;0,((IF(AND(E89&lt;=$EJ$3,F89&gt;=$EJ$3),(IF(Data!$C$2&gt;0,NETWORKDAYS.INTL(E89,$EJ$3,Data!$C$2,Data!$A$2:$A$1231),$EJ$3-E89)),IF(F89&lt;=$EJ$3,G89,0)))/G89),0)</f>
        <v>0</v>
      </c>
      <c r="J89" s="350"/>
      <c r="K89" s="350">
        <f>IF(AND(P89&lt;1,P89&gt;0,J89&gt;0),ROUND((((1-P89)*(F89-E89)+$EJ$3)),0),0)</f>
        <v>0</v>
      </c>
      <c r="L89" s="350">
        <f>IF(K89&gt;=$EJ$3,$EJ$3,K89)</f>
        <v>0</v>
      </c>
      <c r="M89" s="348">
        <f>IF(L89&gt;0,(IF(J89&gt;0,IF(Data!$C$2&gt;0,((NETWORKDAYS.INTL(J89,L89,Data!$C$2,Data!$A$2:$A$1242))),((L89-J89)+1)),0)),0)</f>
        <v>0</v>
      </c>
      <c r="N89" s="348">
        <f>IF(P89=1,0,IF(L89&gt;0,(IF(J89&gt;0,IF(Data!$C$2&gt;0,(((NETWORKDAYS.INTL($EJ$3,K89,Data!$C$2,Data!$A$2:$A$1242)))-1),((-$EJ$3+K89))),0)),0))</f>
        <v>0</v>
      </c>
      <c r="O89" s="346">
        <f>P89*D89</f>
        <v>0</v>
      </c>
      <c r="P89" s="362"/>
      <c r="Q89" s="344">
        <f>IF(K89&gt;0,F89-K89,0)</f>
        <v>0</v>
      </c>
      <c r="R89" s="346">
        <f>IF(K89&gt;0,O89-H89,0)</f>
        <v>0</v>
      </c>
      <c r="S89" s="341">
        <f>IF(P89&gt;0,P89-I89,0)</f>
        <v>0</v>
      </c>
      <c r="T89" s="33">
        <f>IF(Data!$C$2&gt;0,(IF(OR(T$5=Data!$F$2,T$5=Data!$G$2,(IF(COUNTIF(Data!$A$2:$A$939,T$7),T$7=(VLOOKUP(T$7,Data!$A$2:$A$852,1,FALSE)),0))),"H",IF(AND(T$7&gt;=$E89,T$7&lt;=$F89),($D89/$G89),0))),IF(AND(T$7&gt;=$E89,T$7&lt;=$F89),($D89/$G89),0))</f>
        <v>0</v>
      </c>
      <c r="U89" s="34">
        <f>IF(Data!$C$2&gt;0,(IF(OR(U$5=Data!$F$2,U$5=Data!$G$2,(IF(COUNTIF(Data!$A$2:$A$939,U$7),U$7=(VLOOKUP(U$7,Data!$A$2:$A$852,1,FALSE)),0))),"H",IF(AND(U$7&gt;=$E89,U$7&lt;=$F89),($D89/$G89),0))),IF(AND(U$7&gt;=$E89,U$7&lt;=$F89),($D89/$G89),0))</f>
        <v>0</v>
      </c>
      <c r="V89" s="34">
        <f>IF(Data!$C$2&gt;0,(IF(OR(V$5=Data!$F$2,V$5=Data!$G$2,(IF(COUNTIF(Data!$A$2:$A$939,V$7),V$7=(VLOOKUP(V$7,Data!$A$2:$A$852,1,FALSE)),0))),"H",IF(AND(V$7&gt;=$E89,V$7&lt;=$F89),($D89/$G89),0))),IF(AND(V$7&gt;=$E89,V$7&lt;=$F89),($D89/$G89),0))</f>
        <v>0</v>
      </c>
      <c r="W89" s="34">
        <f>IF(Data!$C$2&gt;0,(IF(OR(W$5=Data!$F$2,W$5=Data!$G$2,(IF(COUNTIF(Data!$A$2:$A$939,W$7),W$7=(VLOOKUP(W$7,Data!$A$2:$A$852,1,FALSE)),0))),"H",IF(AND(W$7&gt;=$E89,W$7&lt;=$F89),($D89/$G89),0))),IF(AND(W$7&gt;=$E89,W$7&lt;=$F89),($D89/$G89),0))</f>
        <v>0</v>
      </c>
      <c r="X89" s="34">
        <f>IF(Data!$C$2&gt;0,(IF(OR(X$5=Data!$F$2,X$5=Data!$G$2,(IF(COUNTIF(Data!$A$2:$A$939,X$7),X$7=(VLOOKUP(X$7,Data!$A$2:$A$852,1,FALSE)),0))),"H",IF(AND(X$7&gt;=$E89,X$7&lt;=$F89),($D89/$G89),0))),IF(AND(X$7&gt;=$E89,X$7&lt;=$F89),($D89/$G89),0))</f>
        <v>0</v>
      </c>
      <c r="Y89" s="34" t="str">
        <f>IF(Data!$C$2&gt;0,(IF(OR(Y$5=Data!$F$2,Y$5=Data!$G$2,(IF(COUNTIF(Data!$A$2:$A$939,Y$7),Y$7=(VLOOKUP(Y$7,Data!$A$2:$A$852,1,FALSE)),0))),"H",IF(AND(Y$7&gt;=$E89,Y$7&lt;=$F89),($D89/$G89),0))),IF(AND(Y$7&gt;=$E89,Y$7&lt;=$F89),($D89/$G89),0))</f>
        <v>H</v>
      </c>
      <c r="Z89" s="34" t="str">
        <f>IF(Data!$C$2&gt;0,(IF(OR(Z$5=Data!$F$2,Z$5=Data!$G$2,(IF(COUNTIF(Data!$A$2:$A$939,Z$7),Z$7=(VLOOKUP(Z$7,Data!$A$2:$A$852,1,FALSE)),0))),"H",IF(AND(Z$7&gt;=$E89,Z$7&lt;=$F89),($D89/$G89),0))),IF(AND(Z$7&gt;=$E89,Z$7&lt;=$F89),($D89/$G89),0))</f>
        <v>H</v>
      </c>
      <c r="AA89" s="34">
        <f>IF(Data!$C$2&gt;0,(IF(OR(AA$5=Data!$F$2,AA$5=Data!$G$2,(IF(COUNTIF(Data!$A$2:$A$939,AA$7),AA$7=(VLOOKUP(AA$7,Data!$A$2:$A$852,1,FALSE)),0))),"H",IF(AND(AA$7&gt;=$E89,AA$7&lt;=$F89),($D89/$G89),0))),IF(AND(AA$7&gt;=$E89,AA$7&lt;=$F89),($D89/$G89),0))</f>
        <v>0</v>
      </c>
      <c r="AB89" s="34">
        <f>IF(Data!$C$2&gt;0,(IF(OR(AB$5=Data!$F$2,AB$5=Data!$G$2,(IF(COUNTIF(Data!$A$2:$A$939,AB$7),AB$7=(VLOOKUP(AB$7,Data!$A$2:$A$852,1,FALSE)),0))),"H",IF(AND(AB$7&gt;=$E89,AB$7&lt;=$F89),($D89/$G89),0))),IF(AND(AB$7&gt;=$E89,AB$7&lt;=$F89),($D89/$G89),0))</f>
        <v>0</v>
      </c>
      <c r="AC89" s="34">
        <f>IF(Data!$C$2&gt;0,(IF(OR(AC$5=Data!$F$2,AC$5=Data!$G$2,(IF(COUNTIF(Data!$A$2:$A$939,AC$7),AC$7=(VLOOKUP(AC$7,Data!$A$2:$A$852,1,FALSE)),0))),"H",IF(AND(AC$7&gt;=$E89,AC$7&lt;=$F89),($D89/$G89),0))),IF(AND(AC$7&gt;=$E89,AC$7&lt;=$F89),($D89/$G89),0))</f>
        <v>0</v>
      </c>
      <c r="AD89" s="34">
        <f>IF(Data!$C$2&gt;0,(IF(OR(AD$5=Data!$F$2,AD$5=Data!$G$2,(IF(COUNTIF(Data!$A$2:$A$939,AD$7),AD$7=(VLOOKUP(AD$7,Data!$A$2:$A$852,1,FALSE)),0))),"H",IF(AND(AD$7&gt;=$E89,AD$7&lt;=$F89),($D89/$G89),0))),IF(AND(AD$7&gt;=$E89,AD$7&lt;=$F89),($D89/$G89),0))</f>
        <v>0</v>
      </c>
      <c r="AE89" s="34">
        <f>IF(Data!$C$2&gt;0,(IF(OR(AE$5=Data!$F$2,AE$5=Data!$G$2,(IF(COUNTIF(Data!$A$2:$A$939,AE$7),AE$7=(VLOOKUP(AE$7,Data!$A$2:$A$852,1,FALSE)),0))),"H",IF(AND(AE$7&gt;=$E89,AE$7&lt;=$F89),($D89/$G89),0))),IF(AND(AE$7&gt;=$E89,AE$7&lt;=$F89),($D89/$G89),0))</f>
        <v>0</v>
      </c>
      <c r="AF89" s="34" t="str">
        <f>IF(Data!$C$2&gt;0,(IF(OR(AF$5=Data!$F$2,AF$5=Data!$G$2,(IF(COUNTIF(Data!$A$2:$A$939,AF$7),AF$7=(VLOOKUP(AF$7,Data!$A$2:$A$852,1,FALSE)),0))),"H",IF(AND(AF$7&gt;=$E89,AF$7&lt;=$F89),($D89/$G89),0))),IF(AND(AF$7&gt;=$E89,AF$7&lt;=$F89),($D89/$G89),0))</f>
        <v>H</v>
      </c>
      <c r="AG89" s="34" t="str">
        <f>IF(Data!$C$2&gt;0,(IF(OR(AG$5=Data!$F$2,AG$5=Data!$G$2,(IF(COUNTIF(Data!$A$2:$A$939,AG$7),AG$7=(VLOOKUP(AG$7,Data!$A$2:$A$852,1,FALSE)),0))),"H",IF(AND(AG$7&gt;=$E89,AG$7&lt;=$F89),($D89/$G89),0))),IF(AND(AG$7&gt;=$E89,AG$7&lt;=$F89),($D89/$G89),0))</f>
        <v>H</v>
      </c>
      <c r="AH89" s="34">
        <f>IF(Data!$C$2&gt;0,(IF(OR(AH$5=Data!$F$2,AH$5=Data!$G$2,(IF(COUNTIF(Data!$A$2:$A$939,AH$7),AH$7=(VLOOKUP(AH$7,Data!$A$2:$A$852,1,FALSE)),0))),"H",IF(AND(AH$7&gt;=$E89,AH$7&lt;=$F89),($D89/$G89),0))),IF(AND(AH$7&gt;=$E89,AH$7&lt;=$F89),($D89/$G89),0))</f>
        <v>0</v>
      </c>
      <c r="AI89" s="34">
        <f>IF(Data!$C$2&gt;0,(IF(OR(AI$5=Data!$F$2,AI$5=Data!$G$2,(IF(COUNTIF(Data!$A$2:$A$939,AI$7),AI$7=(VLOOKUP(AI$7,Data!$A$2:$A$852,1,FALSE)),0))),"H",IF(AND(AI$7&gt;=$E89,AI$7&lt;=$F89),($D89/$G89),0))),IF(AND(AI$7&gt;=$E89,AI$7&lt;=$F89),($D89/$G89),0))</f>
        <v>0</v>
      </c>
      <c r="AJ89" s="34">
        <f>IF(Data!$C$2&gt;0,(IF(OR(AJ$5=Data!$F$2,AJ$5=Data!$G$2,(IF(COUNTIF(Data!$A$2:$A$939,AJ$7),AJ$7=(VLOOKUP(AJ$7,Data!$A$2:$A$852,1,FALSE)),0))),"H",IF(AND(AJ$7&gt;=$E89,AJ$7&lt;=$F89),($D89/$G89),0))),IF(AND(AJ$7&gt;=$E89,AJ$7&lt;=$F89),($D89/$G89),0))</f>
        <v>0</v>
      </c>
      <c r="AK89" s="34">
        <f>IF(Data!$C$2&gt;0,(IF(OR(AK$5=Data!$F$2,AK$5=Data!$G$2,(IF(COUNTIF(Data!$A$2:$A$939,AK$7),AK$7=(VLOOKUP(AK$7,Data!$A$2:$A$852,1,FALSE)),0))),"H",IF(AND(AK$7&gt;=$E89,AK$7&lt;=$F89),($D89/$G89),0))),IF(AND(AK$7&gt;=$E89,AK$7&lt;=$F89),($D89/$G89),0))</f>
        <v>0</v>
      </c>
      <c r="AL89" s="34">
        <f>IF(Data!$C$2&gt;0,(IF(OR(AL$5=Data!$F$2,AL$5=Data!$G$2,(IF(COUNTIF(Data!$A$2:$A$939,AL$7),AL$7=(VLOOKUP(AL$7,Data!$A$2:$A$852,1,FALSE)),0))),"H",IF(AND(AL$7&gt;=$E89,AL$7&lt;=$F89),($D89/$G89),0))),IF(AND(AL$7&gt;=$E89,AL$7&lt;=$F89),($D89/$G89),0))</f>
        <v>0</v>
      </c>
      <c r="AM89" s="34" t="str">
        <f>IF(Data!$C$2&gt;0,(IF(OR(AM$5=Data!$F$2,AM$5=Data!$G$2,(IF(COUNTIF(Data!$A$2:$A$939,AM$7),AM$7=(VLOOKUP(AM$7,Data!$A$2:$A$852,1,FALSE)),0))),"H",IF(AND(AM$7&gt;=$E89,AM$7&lt;=$F89),($D89/$G89),0))),IF(AND(AM$7&gt;=$E89,AM$7&lt;=$F89),($D89/$G89),0))</f>
        <v>H</v>
      </c>
      <c r="AN89" s="34" t="str">
        <f>IF(Data!$C$2&gt;0,(IF(OR(AN$5=Data!$F$2,AN$5=Data!$G$2,(IF(COUNTIF(Data!$A$2:$A$939,AN$7),AN$7=(VLOOKUP(AN$7,Data!$A$2:$A$852,1,FALSE)),0))),"H",IF(AND(AN$7&gt;=$E89,AN$7&lt;=$F89),($D89/$G89),0))),IF(AND(AN$7&gt;=$E89,AN$7&lt;=$F89),($D89/$G89),0))</f>
        <v>H</v>
      </c>
      <c r="AO89" s="34">
        <f>IF(Data!$C$2&gt;0,(IF(OR(AO$5=Data!$F$2,AO$5=Data!$G$2,(IF(COUNTIF(Data!$A$2:$A$939,AO$7),AO$7=(VLOOKUP(AO$7,Data!$A$2:$A$852,1,FALSE)),0))),"H",IF(AND(AO$7&gt;=$E89,AO$7&lt;=$F89),($D89/$G89),0))),IF(AND(AO$7&gt;=$E89,AO$7&lt;=$F89),($D89/$G89),0))</f>
        <v>0</v>
      </c>
      <c r="AP89" s="34">
        <f>IF(Data!$C$2&gt;0,(IF(OR(AP$5=Data!$F$2,AP$5=Data!$G$2,(IF(COUNTIF(Data!$A$2:$A$939,AP$7),AP$7=(VLOOKUP(AP$7,Data!$A$2:$A$852,1,FALSE)),0))),"H",IF(AND(AP$7&gt;=$E89,AP$7&lt;=$F89),($D89/$G89),0))),IF(AND(AP$7&gt;=$E89,AP$7&lt;=$F89),($D89/$G89),0))</f>
        <v>0</v>
      </c>
      <c r="AQ89" s="34">
        <f>IF(Data!$C$2&gt;0,(IF(OR(AQ$5=Data!$F$2,AQ$5=Data!$G$2,(IF(COUNTIF(Data!$A$2:$A$939,AQ$7),AQ$7=(VLOOKUP(AQ$7,Data!$A$2:$A$852,1,FALSE)),0))),"H",IF(AND(AQ$7&gt;=$E89,AQ$7&lt;=$F89),($D89/$G89),0))),IF(AND(AQ$7&gt;=$E89,AQ$7&lt;=$F89),($D89/$G89),0))</f>
        <v>0</v>
      </c>
      <c r="AR89" s="34">
        <f>IF(Data!$C$2&gt;0,(IF(OR(AR$5=Data!$F$2,AR$5=Data!$G$2,(IF(COUNTIF(Data!$A$2:$A$939,AR$7),AR$7=(VLOOKUP(AR$7,Data!$A$2:$A$852,1,FALSE)),0))),"H",IF(AND(AR$7&gt;=$E89,AR$7&lt;=$F89),($D89/$G89),0))),IF(AND(AR$7&gt;=$E89,AR$7&lt;=$F89),($D89/$G89),0))</f>
        <v>0</v>
      </c>
      <c r="AS89" s="34">
        <f>IF(Data!$C$2&gt;0,(IF(OR(AS$5=Data!$F$2,AS$5=Data!$G$2,(IF(COUNTIF(Data!$A$2:$A$939,AS$7),AS$7=(VLOOKUP(AS$7,Data!$A$2:$A$852,1,FALSE)),0))),"H",IF(AND(AS$7&gt;=$E89,AS$7&lt;=$F89),($D89/$G89),0))),IF(AND(AS$7&gt;=$E89,AS$7&lt;=$F89),($D89/$G89),0))</f>
        <v>0</v>
      </c>
      <c r="AT89" s="34" t="str">
        <f>IF(Data!$C$2&gt;0,(IF(OR(AT$5=Data!$F$2,AT$5=Data!$G$2,(IF(COUNTIF(Data!$A$2:$A$939,AT$7),AT$7=(VLOOKUP(AT$7,Data!$A$2:$A$852,1,FALSE)),0))),"H",IF(AND(AT$7&gt;=$E89,AT$7&lt;=$F89),($D89/$G89),0))),IF(AND(AT$7&gt;=$E89,AT$7&lt;=$F89),($D89/$G89),0))</f>
        <v>H</v>
      </c>
      <c r="AU89" s="34" t="str">
        <f>IF(Data!$C$2&gt;0,(IF(OR(AU$5=Data!$F$2,AU$5=Data!$G$2,(IF(COUNTIF(Data!$A$2:$A$939,AU$7),AU$7=(VLOOKUP(AU$7,Data!$A$2:$A$852,1,FALSE)),0))),"H",IF(AND(AU$7&gt;=$E89,AU$7&lt;=$F89),($D89/$G89),0))),IF(AND(AU$7&gt;=$E89,AU$7&lt;=$F89),($D89/$G89),0))</f>
        <v>H</v>
      </c>
      <c r="AV89" s="34">
        <f>IF(Data!$C$2&gt;0,(IF(OR(AV$5=Data!$F$2,AV$5=Data!$G$2,(IF(COUNTIF(Data!$A$2:$A$939,AV$7),AV$7=(VLOOKUP(AV$7,Data!$A$2:$A$852,1,FALSE)),0))),"H",IF(AND(AV$7&gt;=$E89,AV$7&lt;=$F89),($D89/$G89),0))),IF(AND(AV$7&gt;=$E89,AV$7&lt;=$F89),($D89/$G89),0))</f>
        <v>0</v>
      </c>
      <c r="AW89" s="34">
        <f>IF(Data!$C$2&gt;0,(IF(OR(AW$5=Data!$F$2,AW$5=Data!$G$2,(IF(COUNTIF(Data!$A$2:$A$939,AW$7),AW$7=(VLOOKUP(AW$7,Data!$A$2:$A$852,1,FALSE)),0))),"H",IF(AND(AW$7&gt;=$E89,AW$7&lt;=$F89),($D89/$G89),0))),IF(AND(AW$7&gt;=$E89,AW$7&lt;=$F89),($D89/$G89),0))</f>
        <v>0</v>
      </c>
      <c r="AX89" s="34">
        <f>IF(Data!$C$2&gt;0,(IF(OR(AX$5=Data!$F$2,AX$5=Data!$G$2,(IF(COUNTIF(Data!$A$2:$A$939,AX$7),AX$7=(VLOOKUP(AX$7,Data!$A$2:$A$852,1,FALSE)),0))),"H",IF(AND(AX$7&gt;=$E89,AX$7&lt;=$F89),($D89/$G89),0))),IF(AND(AX$7&gt;=$E89,AX$7&lt;=$F89),($D89/$G89),0))</f>
        <v>0</v>
      </c>
      <c r="AY89" s="34">
        <f>IF(Data!$C$2&gt;0,(IF(OR(AY$5=Data!$F$2,AY$5=Data!$G$2,(IF(COUNTIF(Data!$A$2:$A$939,AY$7),AY$7=(VLOOKUP(AY$7,Data!$A$2:$A$852,1,FALSE)),0))),"H",IF(AND(AY$7&gt;=$E89,AY$7&lt;=$F89),($D89/$G89),0))),IF(AND(AY$7&gt;=$E89,AY$7&lt;=$F89),($D89/$G89),0))</f>
        <v>0</v>
      </c>
      <c r="AZ89" s="34">
        <f>IF(Data!$C$2&gt;0,(IF(OR(AZ$5=Data!$F$2,AZ$5=Data!$G$2,(IF(COUNTIF(Data!$A$2:$A$939,AZ$7),AZ$7=(VLOOKUP(AZ$7,Data!$A$2:$A$852,1,FALSE)),0))),"H",IF(AND(AZ$7&gt;=$E89,AZ$7&lt;=$F89),($D89/$G89),0))),IF(AND(AZ$7&gt;=$E89,AZ$7&lt;=$F89),($D89/$G89),0))</f>
        <v>0</v>
      </c>
      <c r="BA89" s="34" t="str">
        <f>IF(Data!$C$2&gt;0,(IF(OR(BA$5=Data!$F$2,BA$5=Data!$G$2,(IF(COUNTIF(Data!$A$2:$A$939,BA$7),BA$7=(VLOOKUP(BA$7,Data!$A$2:$A$852,1,FALSE)),0))),"H",IF(AND(BA$7&gt;=$E89,BA$7&lt;=$F89),($D89/$G89),0))),IF(AND(BA$7&gt;=$E89,BA$7&lt;=$F89),($D89/$G89),0))</f>
        <v>H</v>
      </c>
      <c r="BB89" s="34" t="str">
        <f>IF(Data!$C$2&gt;0,(IF(OR(BB$5=Data!$F$2,BB$5=Data!$G$2,(IF(COUNTIF(Data!$A$2:$A$939,BB$7),BB$7=(VLOOKUP(BB$7,Data!$A$2:$A$852,1,FALSE)),0))),"H",IF(AND(BB$7&gt;=$E89,BB$7&lt;=$F89),($D89/$G89),0))),IF(AND(BB$7&gt;=$E89,BB$7&lt;=$F89),($D89/$G89),0))</f>
        <v>H</v>
      </c>
      <c r="BC89" s="34">
        <f>IF(Data!$C$2&gt;0,(IF(OR(BC$5=Data!$F$2,BC$5=Data!$G$2,(IF(COUNTIF(Data!$A$2:$A$939,BC$7),BC$7=(VLOOKUP(BC$7,Data!$A$2:$A$852,1,FALSE)),0))),"H",IF(AND(BC$7&gt;=$E89,BC$7&lt;=$F89),($D89/$G89),0))),IF(AND(BC$7&gt;=$E89,BC$7&lt;=$F89),($D89/$G89),0))</f>
        <v>0</v>
      </c>
      <c r="BD89" s="34">
        <f>IF(Data!$C$2&gt;0,(IF(OR(BD$5=Data!$F$2,BD$5=Data!$G$2,(IF(COUNTIF(Data!$A$2:$A$939,BD$7),BD$7=(VLOOKUP(BD$7,Data!$A$2:$A$852,1,FALSE)),0))),"H",IF(AND(BD$7&gt;=$E89,BD$7&lt;=$F89),($D89/$G89),0))),IF(AND(BD$7&gt;=$E89,BD$7&lt;=$F89),($D89/$G89),0))</f>
        <v>0</v>
      </c>
      <c r="BE89" s="34">
        <f>IF(Data!$C$2&gt;0,(IF(OR(BE$5=Data!$F$2,BE$5=Data!$G$2,(IF(COUNTIF(Data!$A$2:$A$939,BE$7),BE$7=(VLOOKUP(BE$7,Data!$A$2:$A$852,1,FALSE)),0))),"H",IF(AND(BE$7&gt;=$E89,BE$7&lt;=$F89),($D89/$G89),0))),IF(AND(BE$7&gt;=$E89,BE$7&lt;=$F89),($D89/$G89),0))</f>
        <v>0</v>
      </c>
      <c r="BF89" s="34">
        <f>IF(Data!$C$2&gt;0,(IF(OR(BF$5=Data!$F$2,BF$5=Data!$G$2,(IF(COUNTIF(Data!$A$2:$A$939,BF$7),BF$7=(VLOOKUP(BF$7,Data!$A$2:$A$852,1,FALSE)),0))),"H",IF(AND(BF$7&gt;=$E89,BF$7&lt;=$F89),($D89/$G89),0))),IF(AND(BF$7&gt;=$E89,BF$7&lt;=$F89),($D89/$G89),0))</f>
        <v>0</v>
      </c>
      <c r="BG89" s="34">
        <f>IF(Data!$C$2&gt;0,(IF(OR(BG$5=Data!$F$2,BG$5=Data!$G$2,(IF(COUNTIF(Data!$A$2:$A$939,BG$7),BG$7=(VLOOKUP(BG$7,Data!$A$2:$A$852,1,FALSE)),0))),"H",IF(AND(BG$7&gt;=$E89,BG$7&lt;=$F89),($D89/$G89),0))),IF(AND(BG$7&gt;=$E89,BG$7&lt;=$F89),($D89/$G89),0))</f>
        <v>0</v>
      </c>
      <c r="BH89" s="34" t="str">
        <f>IF(Data!$C$2&gt;0,(IF(OR(BH$5=Data!$F$2,BH$5=Data!$G$2,(IF(COUNTIF(Data!$A$2:$A$939,BH$7),BH$7=(VLOOKUP(BH$7,Data!$A$2:$A$852,1,FALSE)),0))),"H",IF(AND(BH$7&gt;=$E89,BH$7&lt;=$F89),($D89/$G89),0))),IF(AND(BH$7&gt;=$E89,BH$7&lt;=$F89),($D89/$G89),0))</f>
        <v>H</v>
      </c>
      <c r="BI89" s="34" t="str">
        <f>IF(Data!$C$2&gt;0,(IF(OR(BI$5=Data!$F$2,BI$5=Data!$G$2,(IF(COUNTIF(Data!$A$2:$A$939,BI$7),BI$7=(VLOOKUP(BI$7,Data!$A$2:$A$852,1,FALSE)),0))),"H",IF(AND(BI$7&gt;=$E89,BI$7&lt;=$F89),($D89/$G89),0))),IF(AND(BI$7&gt;=$E89,BI$7&lt;=$F89),($D89/$G89),0))</f>
        <v>H</v>
      </c>
      <c r="BJ89" s="34">
        <f>IF(Data!$C$2&gt;0,(IF(OR(BJ$5=Data!$F$2,BJ$5=Data!$G$2,(IF(COUNTIF(Data!$A$2:$A$939,BJ$7),BJ$7=(VLOOKUP(BJ$7,Data!$A$2:$A$852,1,FALSE)),0))),"H",IF(AND(BJ$7&gt;=$E89,BJ$7&lt;=$F89),($D89/$G89),0))),IF(AND(BJ$7&gt;=$E89,BJ$7&lt;=$F89),($D89/$G89),0))</f>
        <v>0</v>
      </c>
      <c r="BK89" s="34">
        <f>IF(Data!$C$2&gt;0,(IF(OR(BK$5=Data!$F$2,BK$5=Data!$G$2,(IF(COUNTIF(Data!$A$2:$A$939,BK$7),BK$7=(VLOOKUP(BK$7,Data!$A$2:$A$852,1,FALSE)),0))),"H",IF(AND(BK$7&gt;=$E89,BK$7&lt;=$F89),($D89/$G89),0))),IF(AND(BK$7&gt;=$E89,BK$7&lt;=$F89),($D89/$G89),0))</f>
        <v>0</v>
      </c>
      <c r="BL89" s="34">
        <f>IF(Data!$C$2&gt;0,(IF(OR(BL$5=Data!$F$2,BL$5=Data!$G$2,(IF(COUNTIF(Data!$A$2:$A$939,BL$7),BL$7=(VLOOKUP(BL$7,Data!$A$2:$A$852,1,FALSE)),0))),"H",IF(AND(BL$7&gt;=$E89,BL$7&lt;=$F89),($D89/$G89),0))),IF(AND(BL$7&gt;=$E89,BL$7&lt;=$F89),($D89/$G89),0))</f>
        <v>0</v>
      </c>
      <c r="BM89" s="34">
        <f>IF(Data!$C$2&gt;0,(IF(OR(BM$5=Data!$F$2,BM$5=Data!$G$2,(IF(COUNTIF(Data!$A$2:$A$939,BM$7),BM$7=(VLOOKUP(BM$7,Data!$A$2:$A$852,1,FALSE)),0))),"H",IF(AND(BM$7&gt;=$E89,BM$7&lt;=$F89),($D89/$G89),0))),IF(AND(BM$7&gt;=$E89,BM$7&lt;=$F89),($D89/$G89),0))</f>
        <v>0</v>
      </c>
      <c r="BN89" s="34">
        <f>IF(Data!$C$2&gt;0,(IF(OR(BN$5=Data!$F$2,BN$5=Data!$G$2,(IF(COUNTIF(Data!$A$2:$A$939,BN$7),BN$7=(VLOOKUP(BN$7,Data!$A$2:$A$852,1,FALSE)),0))),"H",IF(AND(BN$7&gt;=$E89,BN$7&lt;=$F89),($D89/$G89),0))),IF(AND(BN$7&gt;=$E89,BN$7&lt;=$F89),($D89/$G89),0))</f>
        <v>0</v>
      </c>
      <c r="BO89" s="34" t="str">
        <f>IF(Data!$C$2&gt;0,(IF(OR(BO$5=Data!$F$2,BO$5=Data!$G$2,(IF(COUNTIF(Data!$A$2:$A$939,BO$7),BO$7=(VLOOKUP(BO$7,Data!$A$2:$A$852,1,FALSE)),0))),"H",IF(AND(BO$7&gt;=$E89,BO$7&lt;=$F89),($D89/$G89),0))),IF(AND(BO$7&gt;=$E89,BO$7&lt;=$F89),($D89/$G89),0))</f>
        <v>H</v>
      </c>
      <c r="BP89" s="34" t="str">
        <f>IF(Data!$C$2&gt;0,(IF(OR(BP$5=Data!$F$2,BP$5=Data!$G$2,(IF(COUNTIF(Data!$A$2:$A$939,BP$7),BP$7=(VLOOKUP(BP$7,Data!$A$2:$A$852,1,FALSE)),0))),"H",IF(AND(BP$7&gt;=$E89,BP$7&lt;=$F89),($D89/$G89),0))),IF(AND(BP$7&gt;=$E89,BP$7&lt;=$F89),($D89/$G89),0))</f>
        <v>H</v>
      </c>
      <c r="BQ89" s="34">
        <f>IF(Data!$C$2&gt;0,(IF(OR(BQ$5=Data!$F$2,BQ$5=Data!$G$2,(IF(COUNTIF(Data!$A$2:$A$939,BQ$7),BQ$7=(VLOOKUP(BQ$7,Data!$A$2:$A$852,1,FALSE)),0))),"H",IF(AND(BQ$7&gt;=$E89,BQ$7&lt;=$F89),($D89/$G89),0))),IF(AND(BQ$7&gt;=$E89,BQ$7&lt;=$F89),($D89/$G89),0))</f>
        <v>0</v>
      </c>
      <c r="BR89" s="34">
        <f>IF(Data!$C$2&gt;0,(IF(OR(BR$5=Data!$F$2,BR$5=Data!$G$2,(IF(COUNTIF(Data!$A$2:$A$939,BR$7),BR$7=(VLOOKUP(BR$7,Data!$A$2:$A$852,1,FALSE)),0))),"H",IF(AND(BR$7&gt;=$E89,BR$7&lt;=$F89),($D89/$G89),0))),IF(AND(BR$7&gt;=$E89,BR$7&lt;=$F89),($D89/$G89),0))</f>
        <v>0</v>
      </c>
      <c r="BS89" s="34">
        <f>IF(Data!$C$2&gt;0,(IF(OR(BS$5=Data!$F$2,BS$5=Data!$G$2,(IF(COUNTIF(Data!$A$2:$A$939,BS$7),BS$7=(VLOOKUP(BS$7,Data!$A$2:$A$852,1,FALSE)),0))),"H",IF(AND(BS$7&gt;=$E89,BS$7&lt;=$F89),($D89/$G89),0))),IF(AND(BS$7&gt;=$E89,BS$7&lt;=$F89),($D89/$G89),0))</f>
        <v>0</v>
      </c>
      <c r="BT89" s="34">
        <f>IF(Data!$C$2&gt;0,(IF(OR(BT$5=Data!$F$2,BT$5=Data!$G$2,(IF(COUNTIF(Data!$A$2:$A$939,BT$7),BT$7=(VLOOKUP(BT$7,Data!$A$2:$A$852,1,FALSE)),0))),"H",IF(AND(BT$7&gt;=$E89,BT$7&lt;=$F89),($D89/$G89),0))),IF(AND(BT$7&gt;=$E89,BT$7&lt;=$F89),($D89/$G89),0))</f>
        <v>0</v>
      </c>
      <c r="BU89" s="34">
        <f>IF(Data!$C$2&gt;0,(IF(OR(BU$5=Data!$F$2,BU$5=Data!$G$2,(IF(COUNTIF(Data!$A$2:$A$939,BU$7),BU$7=(VLOOKUP(BU$7,Data!$A$2:$A$852,1,FALSE)),0))),"H",IF(AND(BU$7&gt;=$E89,BU$7&lt;=$F89),($D89/$G89),0))),IF(AND(BU$7&gt;=$E89,BU$7&lt;=$F89),($D89/$G89),0))</f>
        <v>0</v>
      </c>
      <c r="BV89" s="34" t="str">
        <f>IF(Data!$C$2&gt;0,(IF(OR(BV$5=Data!$F$2,BV$5=Data!$G$2,(IF(COUNTIF(Data!$A$2:$A$939,BV$7),BV$7=(VLOOKUP(BV$7,Data!$A$2:$A$852,1,FALSE)),0))),"H",IF(AND(BV$7&gt;=$E89,BV$7&lt;=$F89),($D89/$G89),0))),IF(AND(BV$7&gt;=$E89,BV$7&lt;=$F89),($D89/$G89),0))</f>
        <v>H</v>
      </c>
      <c r="BW89" s="34" t="str">
        <f>IF(Data!$C$2&gt;0,(IF(OR(BW$5=Data!$F$2,BW$5=Data!$G$2,(IF(COUNTIF(Data!$A$2:$A$939,BW$7),BW$7=(VLOOKUP(BW$7,Data!$A$2:$A$852,1,FALSE)),0))),"H",IF(AND(BW$7&gt;=$E89,BW$7&lt;=$F89),($D89/$G89),0))),IF(AND(BW$7&gt;=$E89,BW$7&lt;=$F89),($D89/$G89),0))</f>
        <v>H</v>
      </c>
      <c r="BX89" s="34">
        <f>IF(Data!$C$2&gt;0,(IF(OR(BX$5=Data!$F$2,BX$5=Data!$G$2,(IF(COUNTIF(Data!$A$2:$A$939,BX$7),BX$7=(VLOOKUP(BX$7,Data!$A$2:$A$852,1,FALSE)),0))),"H",IF(AND(BX$7&gt;=$E89,BX$7&lt;=$F89),($D89/$G89),0))),IF(AND(BX$7&gt;=$E89,BX$7&lt;=$F89),($D89/$G89),0))</f>
        <v>0</v>
      </c>
      <c r="BY89" s="34">
        <f>IF(Data!$C$2&gt;0,(IF(OR(BY$5=Data!$F$2,BY$5=Data!$G$2,(IF(COUNTIF(Data!$A$2:$A$939,BY$7),BY$7=(VLOOKUP(BY$7,Data!$A$2:$A$852,1,FALSE)),0))),"H",IF(AND(BY$7&gt;=$E89,BY$7&lt;=$F89),($D89/$G89),0))),IF(AND(BY$7&gt;=$E89,BY$7&lt;=$F89),($D89/$G89),0))</f>
        <v>0</v>
      </c>
      <c r="BZ89" s="34">
        <f>IF(Data!$C$2&gt;0,(IF(OR(BZ$5=Data!$F$2,BZ$5=Data!$G$2,(IF(COUNTIF(Data!$A$2:$A$939,BZ$7),BZ$7=(VLOOKUP(BZ$7,Data!$A$2:$A$852,1,FALSE)),0))),"H",IF(AND(BZ$7&gt;=$E89,BZ$7&lt;=$F89),($D89/$G89),0))),IF(AND(BZ$7&gt;=$E89,BZ$7&lt;=$F89),($D89/$G89),0))</f>
        <v>0</v>
      </c>
      <c r="CA89" s="34">
        <f>IF(Data!$C$2&gt;0,(IF(OR(CA$5=Data!$F$2,CA$5=Data!$G$2,(IF(COUNTIF(Data!$A$2:$A$939,CA$7),CA$7=(VLOOKUP(CA$7,Data!$A$2:$A$852,1,FALSE)),0))),"H",IF(AND(CA$7&gt;=$E89,CA$7&lt;=$F89),($D89/$G89),0))),IF(AND(CA$7&gt;=$E89,CA$7&lt;=$F89),($D89/$G89),0))</f>
        <v>0</v>
      </c>
      <c r="CB89" s="34">
        <f>IF(Data!$C$2&gt;0,(IF(OR(CB$5=Data!$F$2,CB$5=Data!$G$2,(IF(COUNTIF(Data!$A$2:$A$939,CB$7),CB$7=(VLOOKUP(CB$7,Data!$A$2:$A$852,1,FALSE)),0))),"H",IF(AND(CB$7&gt;=$E89,CB$7&lt;=$F89),($D89/$G89),0))),IF(AND(CB$7&gt;=$E89,CB$7&lt;=$F89),($D89/$G89),0))</f>
        <v>0</v>
      </c>
      <c r="CC89" s="34" t="str">
        <f>IF(Data!$C$2&gt;0,(IF(OR(CC$5=Data!$F$2,CC$5=Data!$G$2,(IF(COUNTIF(Data!$A$2:$A$939,CC$7),CC$7=(VLOOKUP(CC$7,Data!$A$2:$A$852,1,FALSE)),0))),"H",IF(AND(CC$7&gt;=$E89,CC$7&lt;=$F89),($D89/$G89),0))),IF(AND(CC$7&gt;=$E89,CC$7&lt;=$F89),($D89/$G89),0))</f>
        <v>H</v>
      </c>
      <c r="CD89" s="34" t="str">
        <f>IF(Data!$C$2&gt;0,(IF(OR(CD$5=Data!$F$2,CD$5=Data!$G$2,(IF(COUNTIF(Data!$A$2:$A$939,CD$7),CD$7=(VLOOKUP(CD$7,Data!$A$2:$A$852,1,FALSE)),0))),"H",IF(AND(CD$7&gt;=$E89,CD$7&lt;=$F89),($D89/$G89),0))),IF(AND(CD$7&gt;=$E89,CD$7&lt;=$F89),($D89/$G89),0))</f>
        <v>H</v>
      </c>
      <c r="CE89" s="34">
        <f>IF(Data!$C$2&gt;0,(IF(OR(CE$5=Data!$F$2,CE$5=Data!$G$2,(IF(COUNTIF(Data!$A$2:$A$939,CE$7),CE$7=(VLOOKUP(CE$7,Data!$A$2:$A$852,1,FALSE)),0))),"H",IF(AND(CE$7&gt;=$E89,CE$7&lt;=$F89),($D89/$G89),0))),IF(AND(CE$7&gt;=$E89,CE$7&lt;=$F89),($D89/$G89),0))</f>
        <v>0</v>
      </c>
      <c r="CF89" s="34">
        <f>IF(Data!$C$2&gt;0,(IF(OR(CF$5=Data!$F$2,CF$5=Data!$G$2,(IF(COUNTIF(Data!$A$2:$A$939,CF$7),CF$7=(VLOOKUP(CF$7,Data!$A$2:$A$852,1,FALSE)),0))),"H",IF(AND(CF$7&gt;=$E89,CF$7&lt;=$F89),($D89/$G89),0))),IF(AND(CF$7&gt;=$E89,CF$7&lt;=$F89),($D89/$G89),0))</f>
        <v>0</v>
      </c>
      <c r="CG89" s="34">
        <f>IF(Data!$C$2&gt;0,(IF(OR(CG$5=Data!$F$2,CG$5=Data!$G$2,(IF(COUNTIF(Data!$A$2:$A$939,CG$7),CG$7=(VLOOKUP(CG$7,Data!$A$2:$A$852,1,FALSE)),0))),"H",IF(AND(CG$7&gt;=$E89,CG$7&lt;=$F89),($D89/$G89),0))),IF(AND(CG$7&gt;=$E89,CG$7&lt;=$F89),($D89/$G89),0))</f>
        <v>0</v>
      </c>
      <c r="CH89" s="34">
        <f>IF(Data!$C$2&gt;0,(IF(OR(CH$5=Data!$F$2,CH$5=Data!$G$2,(IF(COUNTIF(Data!$A$2:$A$939,CH$7),CH$7=(VLOOKUP(CH$7,Data!$A$2:$A$852,1,FALSE)),0))),"H",IF(AND(CH$7&gt;=$E89,CH$7&lt;=$F89),($D89/$G89),0))),IF(AND(CH$7&gt;=$E89,CH$7&lt;=$F89),($D89/$G89),0))</f>
        <v>0</v>
      </c>
      <c r="CI89" s="34">
        <f>IF(Data!$C$2&gt;0,(IF(OR(CI$5=Data!$F$2,CI$5=Data!$G$2,(IF(COUNTIF(Data!$A$2:$A$939,CI$7),CI$7=(VLOOKUP(CI$7,Data!$A$2:$A$852,1,FALSE)),0))),"H",IF(AND(CI$7&gt;=$E89,CI$7&lt;=$F89),($D89/$G89),0))),IF(AND(CI$7&gt;=$E89,CI$7&lt;=$F89),($D89/$G89),0))</f>
        <v>0</v>
      </c>
      <c r="CJ89" s="34" t="str">
        <f>IF(Data!$C$2&gt;0,(IF(OR(CJ$5=Data!$F$2,CJ$5=Data!$G$2,(IF(COUNTIF(Data!$A$2:$A$939,CJ$7),CJ$7=(VLOOKUP(CJ$7,Data!$A$2:$A$852,1,FALSE)),0))),"H",IF(AND(CJ$7&gt;=$E89,CJ$7&lt;=$F89),($D89/$G89),0))),IF(AND(CJ$7&gt;=$E89,CJ$7&lt;=$F89),($D89/$G89),0))</f>
        <v>H</v>
      </c>
      <c r="CK89" s="34" t="str">
        <f>IF(Data!$C$2&gt;0,(IF(OR(CK$5=Data!$F$2,CK$5=Data!$G$2,(IF(COUNTIF(Data!$A$2:$A$939,CK$7),CK$7=(VLOOKUP(CK$7,Data!$A$2:$A$852,1,FALSE)),0))),"H",IF(AND(CK$7&gt;=$E89,CK$7&lt;=$F89),($D89/$G89),0))),IF(AND(CK$7&gt;=$E89,CK$7&lt;=$F89),($D89/$G89),0))</f>
        <v>H</v>
      </c>
      <c r="CL89" s="34">
        <f>IF(Data!$C$2&gt;0,(IF(OR(CL$5=Data!$F$2,CL$5=Data!$G$2,(IF(COUNTIF(Data!$A$2:$A$939,CL$7),CL$7=(VLOOKUP(CL$7,Data!$A$2:$A$852,1,FALSE)),0))),"H",IF(AND(CL$7&gt;=$E89,CL$7&lt;=$F89),($D89/$G89),0))),IF(AND(CL$7&gt;=$E89,CL$7&lt;=$F89),($D89/$G89),0))</f>
        <v>0</v>
      </c>
      <c r="CM89" s="34">
        <f>IF(Data!$C$2&gt;0,(IF(OR(CM$5=Data!$F$2,CM$5=Data!$G$2,(IF(COUNTIF(Data!$A$2:$A$939,CM$7),CM$7=(VLOOKUP(CM$7,Data!$A$2:$A$852,1,FALSE)),0))),"H",IF(AND(CM$7&gt;=$E89,CM$7&lt;=$F89),($D89/$G89),0))),IF(AND(CM$7&gt;=$E89,CM$7&lt;=$F89),($D89/$G89),0))</f>
        <v>0</v>
      </c>
      <c r="CN89" s="34">
        <f>IF(Data!$C$2&gt;0,(IF(OR(CN$5=Data!$F$2,CN$5=Data!$G$2,(IF(COUNTIF(Data!$A$2:$A$939,CN$7),CN$7=(VLOOKUP(CN$7,Data!$A$2:$A$852,1,FALSE)),0))),"H",IF(AND(CN$7&gt;=$E89,CN$7&lt;=$F89),($D89/$G89),0))),IF(AND(CN$7&gt;=$E89,CN$7&lt;=$F89),($D89/$G89),0))</f>
        <v>0</v>
      </c>
      <c r="CO89" s="34">
        <f>IF(Data!$C$2&gt;0,(IF(OR(CO$5=Data!$F$2,CO$5=Data!$G$2,(IF(COUNTIF(Data!$A$2:$A$939,CO$7),CO$7=(VLOOKUP(CO$7,Data!$A$2:$A$852,1,FALSE)),0))),"H",IF(AND(CO$7&gt;=$E89,CO$7&lt;=$F89),($D89/$G89),0))),IF(AND(CO$7&gt;=$E89,CO$7&lt;=$F89),($D89/$G89),0))</f>
        <v>0</v>
      </c>
      <c r="CP89" s="34">
        <f>IF(Data!$C$2&gt;0,(IF(OR(CP$5=Data!$F$2,CP$5=Data!$G$2,(IF(COUNTIF(Data!$A$2:$A$939,CP$7),CP$7=(VLOOKUP(CP$7,Data!$A$2:$A$852,1,FALSE)),0))),"H",IF(AND(CP$7&gt;=$E89,CP$7&lt;=$F89),($D89/$G89),0))),IF(AND(CP$7&gt;=$E89,CP$7&lt;=$F89),($D89/$G89),0))</f>
        <v>0</v>
      </c>
      <c r="CQ89" s="34" t="str">
        <f>IF(Data!$C$2&gt;0,(IF(OR(CQ$5=Data!$F$2,CQ$5=Data!$G$2,(IF(COUNTIF(Data!$A$2:$A$939,CQ$7),CQ$7=(VLOOKUP(CQ$7,Data!$A$2:$A$852,1,FALSE)),0))),"H",IF(AND(CQ$7&gt;=$E89,CQ$7&lt;=$F89),($D89/$G89),0))),IF(AND(CQ$7&gt;=$E89,CQ$7&lt;=$F89),($D89/$G89),0))</f>
        <v>H</v>
      </c>
      <c r="CR89" s="34" t="str">
        <f>IF(Data!$C$2&gt;0,(IF(OR(CR$5=Data!$F$2,CR$5=Data!$G$2,(IF(COUNTIF(Data!$A$2:$A$939,CR$7),CR$7=(VLOOKUP(CR$7,Data!$A$2:$A$852,1,FALSE)),0))),"H",IF(AND(CR$7&gt;=$E89,CR$7&lt;=$F89),($D89/$G89),0))),IF(AND(CR$7&gt;=$E89,CR$7&lt;=$F89),($D89/$G89),0))</f>
        <v>H</v>
      </c>
      <c r="CS89" s="34">
        <f>IF(Data!$C$2&gt;0,(IF(OR(CS$5=Data!$F$2,CS$5=Data!$G$2,(IF(COUNTIF(Data!$A$2:$A$939,CS$7),CS$7=(VLOOKUP(CS$7,Data!$A$2:$A$852,1,FALSE)),0))),"H",IF(AND(CS$7&gt;=$E89,CS$7&lt;=$F89),($D89/$G89),0))),IF(AND(CS$7&gt;=$E89,CS$7&lt;=$F89),($D89/$G89),0))</f>
        <v>0</v>
      </c>
      <c r="CT89" s="34">
        <f>IF(Data!$C$2&gt;0,(IF(OR(CT$5=Data!$F$2,CT$5=Data!$G$2,(IF(COUNTIF(Data!$A$2:$A$939,CT$7),CT$7=(VLOOKUP(CT$7,Data!$A$2:$A$852,1,FALSE)),0))),"H",IF(AND(CT$7&gt;=$E89,CT$7&lt;=$F89),($D89/$G89),0))),IF(AND(CT$7&gt;=$E89,CT$7&lt;=$F89),($D89/$G89),0))</f>
        <v>0</v>
      </c>
      <c r="CU89" s="34">
        <f>IF(Data!$C$2&gt;0,(IF(OR(CU$5=Data!$F$2,CU$5=Data!$G$2,(IF(COUNTIF(Data!$A$2:$A$939,CU$7),CU$7=(VLOOKUP(CU$7,Data!$A$2:$A$852,1,FALSE)),0))),"H",IF(AND(CU$7&gt;=$E89,CU$7&lt;=$F89),($D89/$G89),0))),IF(AND(CU$7&gt;=$E89,CU$7&lt;=$F89),($D89/$G89),0))</f>
        <v>0</v>
      </c>
      <c r="CV89" s="34">
        <f>IF(Data!$C$2&gt;0,(IF(OR(CV$5=Data!$F$2,CV$5=Data!$G$2,(IF(COUNTIF(Data!$A$2:$A$939,CV$7),CV$7=(VLOOKUP(CV$7,Data!$A$2:$A$852,1,FALSE)),0))),"H",IF(AND(CV$7&gt;=$E89,CV$7&lt;=$F89),($D89/$G89),0))),IF(AND(CV$7&gt;=$E89,CV$7&lt;=$F89),($D89/$G89),0))</f>
        <v>0</v>
      </c>
      <c r="CW89" s="34">
        <f>IF(Data!$C$2&gt;0,(IF(OR(CW$5=Data!$F$2,CW$5=Data!$G$2,(IF(COUNTIF(Data!$A$2:$A$939,CW$7),CW$7=(VLOOKUP(CW$7,Data!$A$2:$A$852,1,FALSE)),0))),"H",IF(AND(CW$7&gt;=$E89,CW$7&lt;=$F89),($D89/$G89),0))),IF(AND(CW$7&gt;=$E89,CW$7&lt;=$F89),($D89/$G89),0))</f>
        <v>0</v>
      </c>
      <c r="CX89" s="34" t="str">
        <f>IF(Data!$C$2&gt;0,(IF(OR(CX$5=Data!$F$2,CX$5=Data!$G$2,(IF(COUNTIF(Data!$A$2:$A$939,CX$7),CX$7=(VLOOKUP(CX$7,Data!$A$2:$A$852,1,FALSE)),0))),"H",IF(AND(CX$7&gt;=$E89,CX$7&lt;=$F89),($D89/$G89),0))),IF(AND(CX$7&gt;=$E89,CX$7&lt;=$F89),($D89/$G89),0))</f>
        <v>H</v>
      </c>
      <c r="CY89" s="34" t="str">
        <f>IF(Data!$C$2&gt;0,(IF(OR(CY$5=Data!$F$2,CY$5=Data!$G$2,(IF(COUNTIF(Data!$A$2:$A$939,CY$7),CY$7=(VLOOKUP(CY$7,Data!$A$2:$A$852,1,FALSE)),0))),"H",IF(AND(CY$7&gt;=$E89,CY$7&lt;=$F89),($D89/$G89),0))),IF(AND(CY$7&gt;=$E89,CY$7&lt;=$F89),($D89/$G89),0))</f>
        <v>H</v>
      </c>
      <c r="CZ89" s="34">
        <f>IF(Data!$C$2&gt;0,(IF(OR(CZ$5=Data!$F$2,CZ$5=Data!$G$2,(IF(COUNTIF(Data!$A$2:$A$939,CZ$7),CZ$7=(VLOOKUP(CZ$7,Data!$A$2:$A$852,1,FALSE)),0))),"H",IF(AND(CZ$7&gt;=$E89,CZ$7&lt;=$F89),($D89/$G89),0))),IF(AND(CZ$7&gt;=$E89,CZ$7&lt;=$F89),($D89/$G89),0))</f>
        <v>0</v>
      </c>
      <c r="DA89" s="34">
        <f>IF(Data!$C$2&gt;0,(IF(OR(DA$5=Data!$F$2,DA$5=Data!$G$2,(IF(COUNTIF(Data!$A$2:$A$939,DA$7),DA$7=(VLOOKUP(DA$7,Data!$A$2:$A$852,1,FALSE)),0))),"H",IF(AND(DA$7&gt;=$E89,DA$7&lt;=$F89),($D89/$G89),0))),IF(AND(DA$7&gt;=$E89,DA$7&lt;=$F89),($D89/$G89),0))</f>
        <v>0</v>
      </c>
      <c r="DB89" s="34">
        <f>IF(Data!$C$2&gt;0,(IF(OR(DB$5=Data!$F$2,DB$5=Data!$G$2,(IF(COUNTIF(Data!$A$2:$A$939,DB$7),DB$7=(VLOOKUP(DB$7,Data!$A$2:$A$852,1,FALSE)),0))),"H",IF(AND(DB$7&gt;=$E89,DB$7&lt;=$F89),($D89/$G89),0))),IF(AND(DB$7&gt;=$E89,DB$7&lt;=$F89),($D89/$G89),0))</f>
        <v>0</v>
      </c>
      <c r="DC89" s="34">
        <f>IF(Data!$C$2&gt;0,(IF(OR(DC$5=Data!$F$2,DC$5=Data!$G$2,(IF(COUNTIF(Data!$A$2:$A$939,DC$7),DC$7=(VLOOKUP(DC$7,Data!$A$2:$A$852,1,FALSE)),0))),"H",IF(AND(DC$7&gt;=$E89,DC$7&lt;=$F89),($D89/$G89),0))),IF(AND(DC$7&gt;=$E89,DC$7&lt;=$F89),($D89/$G89),0))</f>
        <v>0</v>
      </c>
      <c r="DD89" s="34">
        <f>IF(Data!$C$2&gt;0,(IF(OR(DD$5=Data!$F$2,DD$5=Data!$G$2,(IF(COUNTIF(Data!$A$2:$A$939,DD$7),DD$7=(VLOOKUP(DD$7,Data!$A$2:$A$852,1,FALSE)),0))),"H",IF(AND(DD$7&gt;=$E89,DD$7&lt;=$F89),($D89/$G89),0))),IF(AND(DD$7&gt;=$E89,DD$7&lt;=$F89),($D89/$G89),0))</f>
        <v>0</v>
      </c>
      <c r="DE89" s="34" t="str">
        <f>IF(Data!$C$2&gt;0,(IF(OR(DE$5=Data!$F$2,DE$5=Data!$G$2,(IF(COUNTIF(Data!$A$2:$A$939,DE$7),DE$7=(VLOOKUP(DE$7,Data!$A$2:$A$852,1,FALSE)),0))),"H",IF(AND(DE$7&gt;=$E89,DE$7&lt;=$F89),($D89/$G89),0))),IF(AND(DE$7&gt;=$E89,DE$7&lt;=$F89),($D89/$G89),0))</f>
        <v>H</v>
      </c>
      <c r="DF89" s="34" t="str">
        <f>IF(Data!$C$2&gt;0,(IF(OR(DF$5=Data!$F$2,DF$5=Data!$G$2,(IF(COUNTIF(Data!$A$2:$A$939,DF$7),DF$7=(VLOOKUP(DF$7,Data!$A$2:$A$852,1,FALSE)),0))),"H",IF(AND(DF$7&gt;=$E89,DF$7&lt;=$F89),($D89/$G89),0))),IF(AND(DF$7&gt;=$E89,DF$7&lt;=$F89),($D89/$G89),0))</f>
        <v>H</v>
      </c>
      <c r="DG89" s="34">
        <f>IF(Data!$C$2&gt;0,(IF(OR(DG$5=Data!$F$2,DG$5=Data!$G$2,(IF(COUNTIF(Data!$A$2:$A$939,DG$7),DG$7=(VLOOKUP(DG$7,Data!$A$2:$A$852,1,FALSE)),0))),"H",IF(AND(DG$7&gt;=$E89,DG$7&lt;=$F89),($D89/$G89),0))),IF(AND(DG$7&gt;=$E89,DG$7&lt;=$F89),($D89/$G89),0))</f>
        <v>0</v>
      </c>
      <c r="DH89" s="34">
        <f>IF(Data!$C$2&gt;0,(IF(OR(DH$5=Data!$F$2,DH$5=Data!$G$2,(IF(COUNTIF(Data!$A$2:$A$939,DH$7),DH$7=(VLOOKUP(DH$7,Data!$A$2:$A$852,1,FALSE)),0))),"H",IF(AND(DH$7&gt;=$E89,DH$7&lt;=$F89),($D89/$G89),0))),IF(AND(DH$7&gt;=$E89,DH$7&lt;=$F89),($D89/$G89),0))</f>
        <v>0</v>
      </c>
      <c r="DI89" s="34">
        <f>IF(Data!$C$2&gt;0,(IF(OR(DI$5=Data!$F$2,DI$5=Data!$G$2,(IF(COUNTIF(Data!$A$2:$A$939,DI$7),DI$7=(VLOOKUP(DI$7,Data!$A$2:$A$852,1,FALSE)),0))),"H",IF(AND(DI$7&gt;=$E89,DI$7&lt;=$F89),($D89/$G89),0))),IF(AND(DI$7&gt;=$E89,DI$7&lt;=$F89),($D89/$G89),0))</f>
        <v>0</v>
      </c>
      <c r="DJ89" s="34">
        <f>IF(Data!$C$2&gt;0,(IF(OR(DJ$5=Data!$F$2,DJ$5=Data!$G$2,(IF(COUNTIF(Data!$A$2:$A$939,DJ$7),DJ$7=(VLOOKUP(DJ$7,Data!$A$2:$A$852,1,FALSE)),0))),"H",IF(AND(DJ$7&gt;=$E89,DJ$7&lt;=$F89),($D89/$G89),0))),IF(AND(DJ$7&gt;=$E89,DJ$7&lt;=$F89),($D89/$G89),0))</f>
        <v>0</v>
      </c>
      <c r="DK89" s="34">
        <f>IF(Data!$C$2&gt;0,(IF(OR(DK$5=Data!$F$2,DK$5=Data!$G$2,(IF(COUNTIF(Data!$A$2:$A$939,DK$7),DK$7=(VLOOKUP(DK$7,Data!$A$2:$A$852,1,FALSE)),0))),"H",IF(AND(DK$7&gt;=$E89,DK$7&lt;=$F89),($D89/$G89),0))),IF(AND(DK$7&gt;=$E89,DK$7&lt;=$F89),($D89/$G89),0))</f>
        <v>0</v>
      </c>
      <c r="DL89" s="34" t="str">
        <f>IF(Data!$C$2&gt;0,(IF(OR(DL$5=Data!$F$2,DL$5=Data!$G$2,(IF(COUNTIF(Data!$A$2:$A$939,DL$7),DL$7=(VLOOKUP(DL$7,Data!$A$2:$A$852,1,FALSE)),0))),"H",IF(AND(DL$7&gt;=$E89,DL$7&lt;=$F89),($D89/$G89),0))),IF(AND(DL$7&gt;=$E89,DL$7&lt;=$F89),($D89/$G89),0))</f>
        <v>H</v>
      </c>
      <c r="DM89" s="34" t="str">
        <f>IF(Data!$C$2&gt;0,(IF(OR(DM$5=Data!$F$2,DM$5=Data!$G$2,(IF(COUNTIF(Data!$A$2:$A$939,DM$7),DM$7=(VLOOKUP(DM$7,Data!$A$2:$A$852,1,FALSE)),0))),"H",IF(AND(DM$7&gt;=$E89,DM$7&lt;=$F89),($D89/$G89),0))),IF(AND(DM$7&gt;=$E89,DM$7&lt;=$F89),($D89/$G89),0))</f>
        <v>H</v>
      </c>
      <c r="DN89" s="34">
        <f>IF(Data!$C$2&gt;0,(IF(OR(DN$5=Data!$F$2,DN$5=Data!$G$2,(IF(COUNTIF(Data!$A$2:$A$939,DN$7),DN$7=(VLOOKUP(DN$7,Data!$A$2:$A$852,1,FALSE)),0))),"H",IF(AND(DN$7&gt;=$E89,DN$7&lt;=$F89),($D89/$G89),0))),IF(AND(DN$7&gt;=$E89,DN$7&lt;=$F89),($D89/$G89),0))</f>
        <v>0</v>
      </c>
      <c r="DO89" s="34">
        <f>IF(Data!$C$2&gt;0,(IF(OR(DO$5=Data!$F$2,DO$5=Data!$G$2,(IF(COUNTIF(Data!$A$2:$A$939,DO$7),DO$7=(VLOOKUP(DO$7,Data!$A$2:$A$852,1,FALSE)),0))),"H",IF(AND(DO$7&gt;=$E89,DO$7&lt;=$F89),($D89/$G89),0))),IF(AND(DO$7&gt;=$E89,DO$7&lt;=$F89),($D89/$G89),0))</f>
        <v>0</v>
      </c>
      <c r="DP89" s="34">
        <f>IF(Data!$C$2&gt;0,(IF(OR(DP$5=Data!$F$2,DP$5=Data!$G$2,(IF(COUNTIF(Data!$A$2:$A$939,DP$7),DP$7=(VLOOKUP(DP$7,Data!$A$2:$A$852,1,FALSE)),0))),"H",IF(AND(DP$7&gt;=$E89,DP$7&lt;=$F89),($D89/$G89),0))),IF(AND(DP$7&gt;=$E89,DP$7&lt;=$F89),($D89/$G89),0))</f>
        <v>0</v>
      </c>
      <c r="DQ89" s="34">
        <f>IF(Data!$C$2&gt;0,(IF(OR(DQ$5=Data!$F$2,DQ$5=Data!$G$2,(IF(COUNTIF(Data!$A$2:$A$939,DQ$7),DQ$7=(VLOOKUP(DQ$7,Data!$A$2:$A$852,1,FALSE)),0))),"H",IF(AND(DQ$7&gt;=$E89,DQ$7&lt;=$F89),($D89/$G89),0))),IF(AND(DQ$7&gt;=$E89,DQ$7&lt;=$F89),($D89/$G89),0))</f>
        <v>0</v>
      </c>
      <c r="DR89" s="34">
        <f>IF(Data!$C$2&gt;0,(IF(OR(DR$5=Data!$F$2,DR$5=Data!$G$2,(IF(COUNTIF(Data!$A$2:$A$939,DR$7),DR$7=(VLOOKUP(DR$7,Data!$A$2:$A$852,1,FALSE)),0))),"H",IF(AND(DR$7&gt;=$E89,DR$7&lt;=$F89),($D89/$G89),0))),IF(AND(DR$7&gt;=$E89,DR$7&lt;=$F89),($D89/$G89),0))</f>
        <v>0</v>
      </c>
      <c r="DS89" s="34" t="str">
        <f>IF(Data!$C$2&gt;0,(IF(OR(DS$5=Data!$F$2,DS$5=Data!$G$2,(IF(COUNTIF(Data!$A$2:$A$939,DS$7),DS$7=(VLOOKUP(DS$7,Data!$A$2:$A$852,1,FALSE)),0))),"H",IF(AND(DS$7&gt;=$E89,DS$7&lt;=$F89),($D89/$G89),0))),IF(AND(DS$7&gt;=$E89,DS$7&lt;=$F89),($D89/$G89),0))</f>
        <v>H</v>
      </c>
      <c r="DT89" s="34" t="str">
        <f>IF(Data!$C$2&gt;0,(IF(OR(DT$5=Data!$F$2,DT$5=Data!$G$2,(IF(COUNTIF(Data!$A$2:$A$939,DT$7),DT$7=(VLOOKUP(DT$7,Data!$A$2:$A$852,1,FALSE)),0))),"H",IF(AND(DT$7&gt;=$E89,DT$7&lt;=$F89),($D89/$G89),0))),IF(AND(DT$7&gt;=$E89,DT$7&lt;=$F89),($D89/$G89),0))</f>
        <v>H</v>
      </c>
      <c r="DU89" s="34">
        <f>IF(Data!$C$2&gt;0,(IF(OR(DU$5=Data!$F$2,DU$5=Data!$G$2,(IF(COUNTIF(Data!$A$2:$A$939,DU$7),DU$7=(VLOOKUP(DU$7,Data!$A$2:$A$852,1,FALSE)),0))),"H",IF(AND(DU$7&gt;=$E89,DU$7&lt;=$F89),($D89/$G89),0))),IF(AND(DU$7&gt;=$E89,DU$7&lt;=$F89),($D89/$G89),0))</f>
        <v>0</v>
      </c>
      <c r="DV89" s="34">
        <f>IF(Data!$C$2&gt;0,(IF(OR(DV$5=Data!$F$2,DV$5=Data!$G$2,(IF(COUNTIF(Data!$A$2:$A$939,DV$7),DV$7=(VLOOKUP(DV$7,Data!$A$2:$A$852,1,FALSE)),0))),"H",IF(AND(DV$7&gt;=$E89,DV$7&lt;=$F89),($D89/$G89),0))),IF(AND(DV$7&gt;=$E89,DV$7&lt;=$F89),($D89/$G89),0))</f>
        <v>0</v>
      </c>
      <c r="DW89" s="34">
        <f>IF(Data!$C$2&gt;0,(IF(OR(DW$5=Data!$F$2,DW$5=Data!$G$2,(IF(COUNTIF(Data!$A$2:$A$939,DW$7),DW$7=(VLOOKUP(DW$7,Data!$A$2:$A$852,1,FALSE)),0))),"H",IF(AND(DW$7&gt;=$E89,DW$7&lt;=$F89),($D89/$G89),0))),IF(AND(DW$7&gt;=$E89,DW$7&lt;=$F89),($D89/$G89),0))</f>
        <v>0</v>
      </c>
      <c r="DX89" s="34">
        <f>IF(Data!$C$2&gt;0,(IF(OR(DX$5=Data!$F$2,DX$5=Data!$G$2,(IF(COUNTIF(Data!$A$2:$A$939,DX$7),DX$7=(VLOOKUP(DX$7,Data!$A$2:$A$852,1,FALSE)),0))),"H",IF(AND(DX$7&gt;=$E89,DX$7&lt;=$F89),($D89/$G89),0))),IF(AND(DX$7&gt;=$E89,DX$7&lt;=$F89),($D89/$G89),0))</f>
        <v>0</v>
      </c>
      <c r="DY89" s="34">
        <f>IF(Data!$C$2&gt;0,(IF(OR(DY$5=Data!$F$2,DY$5=Data!$G$2,(IF(COUNTIF(Data!$A$2:$A$939,DY$7),DY$7=(VLOOKUP(DY$7,Data!$A$2:$A$852,1,FALSE)),0))),"H",IF(AND(DY$7&gt;=$E89,DY$7&lt;=$F89),($D89/$G89),0))),IF(AND(DY$7&gt;=$E89,DY$7&lt;=$F89),($D89/$G89),0))</f>
        <v>0</v>
      </c>
      <c r="DZ89" s="34" t="str">
        <f>IF(Data!$C$2&gt;0,(IF(OR(DZ$5=Data!$F$2,DZ$5=Data!$G$2,(IF(COUNTIF(Data!$A$2:$A$939,DZ$7),DZ$7=(VLOOKUP(DZ$7,Data!$A$2:$A$852,1,FALSE)),0))),"H",IF(AND(DZ$7&gt;=$E89,DZ$7&lt;=$F89),($D89/$G89),0))),IF(AND(DZ$7&gt;=$E89,DZ$7&lt;=$F89),($D89/$G89),0))</f>
        <v>H</v>
      </c>
      <c r="EA89" s="34" t="str">
        <f>IF(Data!$C$2&gt;0,(IF(OR(EA$5=Data!$F$2,EA$5=Data!$G$2,(IF(COUNTIF(Data!$A$2:$A$939,EA$7),EA$7=(VLOOKUP(EA$7,Data!$A$2:$A$852,1,FALSE)),0))),"H",IF(AND(EA$7&gt;=$E89,EA$7&lt;=$F89),($D89/$G89),0))),IF(AND(EA$7&gt;=$E89,EA$7&lt;=$F89),($D89/$G89),0))</f>
        <v>H</v>
      </c>
      <c r="EB89" s="34">
        <f>IF(Data!$C$2&gt;0,(IF(OR(EB$5=Data!$F$2,EB$5=Data!$G$2,(IF(COUNTIF(Data!$A$2:$A$939,EB$7),EB$7=(VLOOKUP(EB$7,Data!$A$2:$A$852,1,FALSE)),0))),"H",IF(AND(EB$7&gt;=$E89,EB$7&lt;=$F89),($D89/$G89),0))),IF(AND(EB$7&gt;=$E89,EB$7&lt;=$F89),($D89/$G89),0))</f>
        <v>0</v>
      </c>
      <c r="EC89" s="34">
        <f>IF(Data!$C$2&gt;0,(IF(OR(EC$5=Data!$F$2,EC$5=Data!$G$2,(IF(COUNTIF(Data!$A$2:$A$939,EC$7),EC$7=(VLOOKUP(EC$7,Data!$A$2:$A$852,1,FALSE)),0))),"H",IF(AND(EC$7&gt;=$E89,EC$7&lt;=$F89),($D89/$G89),0))),IF(AND(EC$7&gt;=$E89,EC$7&lt;=$F89),($D89/$G89),0))</f>
        <v>0</v>
      </c>
      <c r="ED89" s="34">
        <f>IF(Data!$C$2&gt;0,(IF(OR(ED$5=Data!$F$2,ED$5=Data!$G$2,(IF(COUNTIF(Data!$A$2:$A$939,ED$7),ED$7=(VLOOKUP(ED$7,Data!$A$2:$A$852,1,FALSE)),0))),"H",IF(AND(ED$7&gt;=$E89,ED$7&lt;=$F89),($D89/$G89),0))),IF(AND(ED$7&gt;=$E89,ED$7&lt;=$F89),($D89/$G89),0))</f>
        <v>0</v>
      </c>
      <c r="EE89" s="34">
        <f>IF(Data!$C$2&gt;0,(IF(OR(EE$5=Data!$F$2,EE$5=Data!$G$2,(IF(COUNTIF(Data!$A$2:$A$939,EE$7),EE$7=(VLOOKUP(EE$7,Data!$A$2:$A$852,1,FALSE)),0))),"H",IF(AND(EE$7&gt;=$E89,EE$7&lt;=$F89),($D89/$G89),0))),IF(AND(EE$7&gt;=$E89,EE$7&lt;=$F89),($D89/$G89),0))</f>
        <v>0</v>
      </c>
      <c r="EF89" s="34">
        <f>IF(Data!$C$2&gt;0,(IF(OR(EF$5=Data!$F$2,EF$5=Data!$G$2,(IF(COUNTIF(Data!$A$2:$A$939,EF$7),EF$7=(VLOOKUP(EF$7,Data!$A$2:$A$852,1,FALSE)),0))),"H",IF(AND(EF$7&gt;=$E89,EF$7&lt;=$F89),($D89/$G89),0))),IF(AND(EF$7&gt;=$E89,EF$7&lt;=$F89),($D89/$G89),0))</f>
        <v>0</v>
      </c>
      <c r="EG89" s="34" t="str">
        <f>IF(Data!$C$2&gt;0,(IF(OR(EG$5=Data!$F$2,EG$5=Data!$G$2,(IF(COUNTIF(Data!$A$2:$A$939,EG$7),EG$7=(VLOOKUP(EG$7,Data!$A$2:$A$852,1,FALSE)),0))),"H",IF(AND(EG$7&gt;=$E89,EG$7&lt;=$F89),($D89/$G89),0))),IF(AND(EG$7&gt;=$E89,EG$7&lt;=$F89),($D89/$G89),0))</f>
        <v>H</v>
      </c>
      <c r="EH89" s="34" t="str">
        <f>IF(Data!$C$2&gt;0,(IF(OR(EH$5=Data!$F$2,EH$5=Data!$G$2,(IF(COUNTIF(Data!$A$2:$A$939,EH$7),EH$7=(VLOOKUP(EH$7,Data!$A$2:$A$852,1,FALSE)),0))),"H",IF(AND(EH$7&gt;=$E89,EH$7&lt;=$F89),($D89/$G89),0))),IF(AND(EH$7&gt;=$E89,EH$7&lt;=$F89),($D89/$G89),0))</f>
        <v>H</v>
      </c>
      <c r="EI89" s="34">
        <f>IF(Data!$C$2&gt;0,(IF(OR(EI$5=Data!$F$2,EI$5=Data!$G$2,(IF(COUNTIF(Data!$A$2:$A$939,EI$7),EI$7=(VLOOKUP(EI$7,Data!$A$2:$A$852,1,FALSE)),0))),"H",IF(AND(EI$7&gt;=$E89,EI$7&lt;=$F89),($D89/$G89),0))),IF(AND(EI$7&gt;=$E89,EI$7&lt;=$F89),($D89/$G89),0))</f>
        <v>0</v>
      </c>
      <c r="EJ89" s="34">
        <f>IF(Data!$C$2&gt;0,(IF(OR(EJ$5=Data!$F$2,EJ$5=Data!$G$2,(IF(COUNTIF(Data!$A$2:$A$939,EJ$7),EJ$7=(VLOOKUP(EJ$7,Data!$A$2:$A$852,1,FALSE)),0))),"H",IF(AND(EJ$7&gt;=$E89,EJ$7&lt;=$F89),($D89/$G89),0))),IF(AND(EJ$7&gt;=$E89,EJ$7&lt;=$F89),($D89/$G89),0))</f>
        <v>0</v>
      </c>
      <c r="EK89" s="34">
        <f>IF(Data!$C$2&gt;0,(IF(OR(EK$5=Data!$F$2,EK$5=Data!$G$2,(IF(COUNTIF(Data!$A$2:$A$939,EK$7),EK$7=(VLOOKUP(EK$7,Data!$A$2:$A$852,1,FALSE)),0))),"H",IF(AND(EK$7&gt;=$E89,EK$7&lt;=$F89),($D89/$G89),0))),IF(AND(EK$7&gt;=$E89,EK$7&lt;=$F89),($D89/$G89),0))</f>
        <v>0</v>
      </c>
      <c r="EL89" s="34">
        <f>IF(Data!$C$2&gt;0,(IF(OR(EL$5=Data!$F$2,EL$5=Data!$G$2,(IF(COUNTIF(Data!$A$2:$A$939,EL$7),EL$7=(VLOOKUP(EL$7,Data!$A$2:$A$852,1,FALSE)),0))),"H",IF(AND(EL$7&gt;=$E89,EL$7&lt;=$F89),($D89/$G89),0))),IF(AND(EL$7&gt;=$E89,EL$7&lt;=$F89),($D89/$G89),0))</f>
        <v>0</v>
      </c>
      <c r="EM89" s="34">
        <f>IF(Data!$C$2&gt;0,(IF(OR(EM$5=Data!$F$2,EM$5=Data!$G$2,(IF(COUNTIF(Data!$A$2:$A$939,EM$7),EM$7=(VLOOKUP(EM$7,Data!$A$2:$A$852,1,FALSE)),0))),"H",IF(AND(EM$7&gt;=$E89,EM$7&lt;=$F89),($D89/$G89),0))),IF(AND(EM$7&gt;=$E89,EM$7&lt;=$F89),($D89/$G89),0))</f>
        <v>0</v>
      </c>
      <c r="EN89" s="34" t="str">
        <f>IF(Data!$C$2&gt;0,(IF(OR(EN$5=Data!$F$2,EN$5=Data!$G$2,(IF(COUNTIF(Data!$A$2:$A$939,EN$7),EN$7=(VLOOKUP(EN$7,Data!$A$2:$A$852,1,FALSE)),0))),"H",IF(AND(EN$7&gt;=$E89,EN$7&lt;=$F89),($D89/$G89),0))),IF(AND(EN$7&gt;=$E89,EN$7&lt;=$F89),($D89/$G89),0))</f>
        <v>H</v>
      </c>
      <c r="EO89" s="35" t="str">
        <f>IF(Data!$C$2&gt;0,(IF(OR(EO$5=Data!$F$2,EO$5=Data!$G$2,(IF(COUNTIF(Data!$A$2:$A$939,EO$7),EO$7=(VLOOKUP(EO$7,Data!$A$2:$A$852,1,FALSE)),0))),"H",IF(AND(EO$7&gt;=$E89,EO$7&lt;=$F89),($D89/$G89),0))),IF(AND(EO$7&gt;=$E89,EO$7&lt;=$F89),($D89/$G89),0))</f>
        <v>H</v>
      </c>
      <c r="EP89" s="8" t="s">
        <v>47</v>
      </c>
      <c r="EQ89" s="18">
        <f>SUM(T89:EO89)-D89</f>
        <v>0</v>
      </c>
    </row>
    <row r="90" spans="1:147" ht="30" customHeight="1" thickBot="1">
      <c r="A90" s="385"/>
      <c r="B90" s="369"/>
      <c r="C90" s="369"/>
      <c r="D90" s="347"/>
      <c r="E90" s="366"/>
      <c r="F90" s="366"/>
      <c r="G90" s="373"/>
      <c r="H90" s="347"/>
      <c r="I90" s="363"/>
      <c r="J90" s="366"/>
      <c r="K90" s="366"/>
      <c r="L90" s="366"/>
      <c r="M90" s="373"/>
      <c r="N90" s="373"/>
      <c r="O90" s="347"/>
      <c r="P90" s="363"/>
      <c r="Q90" s="345"/>
      <c r="R90" s="347"/>
      <c r="S90" s="342"/>
      <c r="T90" s="36">
        <f>IF(T$7&gt;$L89,(((IF(Data!$C$2&gt;0,(IF(OR(T$5=Data!$F$2,T$5=Data!$G$2,(IF(COUNTIF(Data!$A$2:$A$939,T$7),T$7=(VLOOKUP(T$7,Data!$A$2:$A$852,1,FALSE)),0))),"H",IF(AND(T$7&gt;=$J89,T$7&lt;=$K89),($D89*(1-$P89)/$N89),0))),IF(AND(T$7&gt;=$J89,T$7&lt;=$K89),(($D89-$O89)/$N89),0))))),(((IF(Data!$C$2&gt;0,(IF(OR(T$5=Data!$F$2,T$5=Data!$G$2,(IF(COUNTIF(Data!$A$2:$A$939,T$7),T$7=(VLOOKUP(T$7,Data!$A$2:$A$852,1,FALSE)),0))),"H",IF(AND(T$7&gt;=$J89,T$7&lt;=$L89),($D89*$P89/$M89),0))),IF(AND(T$7&gt;=$J89,T$7&lt;=$L89),(($D89*$P89)/$M89),0))))))</f>
        <v>0</v>
      </c>
      <c r="U90" s="37">
        <f>IF(U$7&gt;$L89,(((IF(Data!$C$2&gt;0,(IF(OR(U$5=Data!$F$2,U$5=Data!$G$2,(IF(COUNTIF(Data!$A$2:$A$939,U$7),U$7=(VLOOKUP(U$7,Data!$A$2:$A$852,1,FALSE)),0))),"H",IF(AND(U$7&gt;=$J89,U$7&lt;=$K89),($D89*(1-$P89)/$N89),0))),IF(AND(U$7&gt;=$J89,U$7&lt;=$K89),(($D89-$O89)/$N89),0))))),(((IF(Data!$C$2&gt;0,(IF(OR(U$5=Data!$F$2,U$5=Data!$G$2,(IF(COUNTIF(Data!$A$2:$A$939,U$7),U$7=(VLOOKUP(U$7,Data!$A$2:$A$852,1,FALSE)),0))),"H",IF(AND(U$7&gt;=$J89,U$7&lt;=$L89),($D89*$P89/$M89),0))),IF(AND(U$7&gt;=$J89,U$7&lt;=$L89),(($D89*$P89)/$M89),0))))))</f>
        <v>0</v>
      </c>
      <c r="V90" s="37">
        <f>IF(V$7&gt;$L89,(((IF(Data!$C$2&gt;0,(IF(OR(V$5=Data!$F$2,V$5=Data!$G$2,(IF(COUNTIF(Data!$A$2:$A$939,V$7),V$7=(VLOOKUP(V$7,Data!$A$2:$A$852,1,FALSE)),0))),"H",IF(AND(V$7&gt;=$J89,V$7&lt;=$K89),($D89*(1-$P89)/$N89),0))),IF(AND(V$7&gt;=$J89,V$7&lt;=$K89),(($D89-$O89)/$N89),0))))),(((IF(Data!$C$2&gt;0,(IF(OR(V$5=Data!$F$2,V$5=Data!$G$2,(IF(COUNTIF(Data!$A$2:$A$939,V$7),V$7=(VLOOKUP(V$7,Data!$A$2:$A$852,1,FALSE)),0))),"H",IF(AND(V$7&gt;=$J89,V$7&lt;=$L89),($D89*$P89/$M89),0))),IF(AND(V$7&gt;=$J89,V$7&lt;=$L89),(($D89*$P89)/$M89),0))))))</f>
        <v>0</v>
      </c>
      <c r="W90" s="37">
        <f>IF(W$7&gt;$L89,(((IF(Data!$C$2&gt;0,(IF(OR(W$5=Data!$F$2,W$5=Data!$G$2,(IF(COUNTIF(Data!$A$2:$A$939,W$7),W$7=(VLOOKUP(W$7,Data!$A$2:$A$852,1,FALSE)),0))),"H",IF(AND(W$7&gt;=$J89,W$7&lt;=$K89),($D89*(1-$P89)/$N89),0))),IF(AND(W$7&gt;=$J89,W$7&lt;=$K89),(($D89-$O89)/$N89),0))))),(((IF(Data!$C$2&gt;0,(IF(OR(W$5=Data!$F$2,W$5=Data!$G$2,(IF(COUNTIF(Data!$A$2:$A$939,W$7),W$7=(VLOOKUP(W$7,Data!$A$2:$A$852,1,FALSE)),0))),"H",IF(AND(W$7&gt;=$J89,W$7&lt;=$L89),($D89*$P89/$M89),0))),IF(AND(W$7&gt;=$J89,W$7&lt;=$L89),(($D89*$P89)/$M89),0))))))</f>
        <v>0</v>
      </c>
      <c r="X90" s="37">
        <f>IF(X$7&gt;$L89,(((IF(Data!$C$2&gt;0,(IF(OR(X$5=Data!$F$2,X$5=Data!$G$2,(IF(COUNTIF(Data!$A$2:$A$939,X$7),X$7=(VLOOKUP(X$7,Data!$A$2:$A$852,1,FALSE)),0))),"H",IF(AND(X$7&gt;=$J89,X$7&lt;=$K89),($D89*(1-$P89)/$N89),0))),IF(AND(X$7&gt;=$J89,X$7&lt;=$K89),(($D89-$O89)/$N89),0))))),(((IF(Data!$C$2&gt;0,(IF(OR(X$5=Data!$F$2,X$5=Data!$G$2,(IF(COUNTIF(Data!$A$2:$A$939,X$7),X$7=(VLOOKUP(X$7,Data!$A$2:$A$852,1,FALSE)),0))),"H",IF(AND(X$7&gt;=$J89,X$7&lt;=$L89),($D89*$P89/$M89),0))),IF(AND(X$7&gt;=$J89,X$7&lt;=$L89),(($D89*$P89)/$M89),0))))))</f>
        <v>0</v>
      </c>
      <c r="Y90" s="37" t="str">
        <f>IF(Y$7&gt;$L89,(((IF(Data!$C$2&gt;0,(IF(OR(Y$5=Data!$F$2,Y$5=Data!$G$2,(IF(COUNTIF(Data!$A$2:$A$939,Y$7),Y$7=(VLOOKUP(Y$7,Data!$A$2:$A$852,1,FALSE)),0))),"H",IF(AND(Y$7&gt;=$J89,Y$7&lt;=$K89),($D89*(1-$P89)/$N89),0))),IF(AND(Y$7&gt;=$J89,Y$7&lt;=$K89),(($D89-$O89)/$N89),0))))),(((IF(Data!$C$2&gt;0,(IF(OR(Y$5=Data!$F$2,Y$5=Data!$G$2,(IF(COUNTIF(Data!$A$2:$A$939,Y$7),Y$7=(VLOOKUP(Y$7,Data!$A$2:$A$852,1,FALSE)),0))),"H",IF(AND(Y$7&gt;=$J89,Y$7&lt;=$L89),($D89*$P89/$M89),0))),IF(AND(Y$7&gt;=$J89,Y$7&lt;=$L89),(($D89*$P89)/$M89),0))))))</f>
        <v>H</v>
      </c>
      <c r="Z90" s="37" t="str">
        <f>IF(Z$7&gt;$L89,(((IF(Data!$C$2&gt;0,(IF(OR(Z$5=Data!$F$2,Z$5=Data!$G$2,(IF(COUNTIF(Data!$A$2:$A$939,Z$7),Z$7=(VLOOKUP(Z$7,Data!$A$2:$A$852,1,FALSE)),0))),"H",IF(AND(Z$7&gt;=$J89,Z$7&lt;=$K89),($D89*(1-$P89)/$N89),0))),IF(AND(Z$7&gt;=$J89,Z$7&lt;=$K89),(($D89-$O89)/$N89),0))))),(((IF(Data!$C$2&gt;0,(IF(OR(Z$5=Data!$F$2,Z$5=Data!$G$2,(IF(COUNTIF(Data!$A$2:$A$939,Z$7),Z$7=(VLOOKUP(Z$7,Data!$A$2:$A$852,1,FALSE)),0))),"H",IF(AND(Z$7&gt;=$J89,Z$7&lt;=$L89),($D89*$P89/$M89),0))),IF(AND(Z$7&gt;=$J89,Z$7&lt;=$L89),(($D89*$P89)/$M89),0))))))</f>
        <v>H</v>
      </c>
      <c r="AA90" s="37">
        <f>IF(AA$7&gt;$L89,(((IF(Data!$C$2&gt;0,(IF(OR(AA$5=Data!$F$2,AA$5=Data!$G$2,(IF(COUNTIF(Data!$A$2:$A$939,AA$7),AA$7=(VLOOKUP(AA$7,Data!$A$2:$A$852,1,FALSE)),0))),"H",IF(AND(AA$7&gt;=$J89,AA$7&lt;=$K89),($D89*(1-$P89)/$N89),0))),IF(AND(AA$7&gt;=$J89,AA$7&lt;=$K89),(($D89-$O89)/$N89),0))))),(((IF(Data!$C$2&gt;0,(IF(OR(AA$5=Data!$F$2,AA$5=Data!$G$2,(IF(COUNTIF(Data!$A$2:$A$939,AA$7),AA$7=(VLOOKUP(AA$7,Data!$A$2:$A$852,1,FALSE)),0))),"H",IF(AND(AA$7&gt;=$J89,AA$7&lt;=$L89),($D89*$P89/$M89),0))),IF(AND(AA$7&gt;=$J89,AA$7&lt;=$L89),(($D89*$P89)/$M89),0))))))</f>
        <v>0</v>
      </c>
      <c r="AB90" s="37">
        <f>IF(AB$7&gt;$L89,(((IF(Data!$C$2&gt;0,(IF(OR(AB$5=Data!$F$2,AB$5=Data!$G$2,(IF(COUNTIF(Data!$A$2:$A$939,AB$7),AB$7=(VLOOKUP(AB$7,Data!$A$2:$A$852,1,FALSE)),0))),"H",IF(AND(AB$7&gt;=$J89,AB$7&lt;=$K89),($D89*(1-$P89)/$N89),0))),IF(AND(AB$7&gt;=$J89,AB$7&lt;=$K89),(($D89-$O89)/$N89),0))))),(((IF(Data!$C$2&gt;0,(IF(OR(AB$5=Data!$F$2,AB$5=Data!$G$2,(IF(COUNTIF(Data!$A$2:$A$939,AB$7),AB$7=(VLOOKUP(AB$7,Data!$A$2:$A$852,1,FALSE)),0))),"H",IF(AND(AB$7&gt;=$J89,AB$7&lt;=$L89),($D89*$P89/$M89),0))),IF(AND(AB$7&gt;=$J89,AB$7&lt;=$L89),(($D89*$P89)/$M89),0))))))</f>
        <v>0</v>
      </c>
      <c r="AC90" s="37">
        <f>IF(AC$7&gt;$L89,(((IF(Data!$C$2&gt;0,(IF(OR(AC$5=Data!$F$2,AC$5=Data!$G$2,(IF(COUNTIF(Data!$A$2:$A$939,AC$7),AC$7=(VLOOKUP(AC$7,Data!$A$2:$A$852,1,FALSE)),0))),"H",IF(AND(AC$7&gt;=$J89,AC$7&lt;=$K89),($D89*(1-$P89)/$N89),0))),IF(AND(AC$7&gt;=$J89,AC$7&lt;=$K89),(($D89-$O89)/$N89),0))))),(((IF(Data!$C$2&gt;0,(IF(OR(AC$5=Data!$F$2,AC$5=Data!$G$2,(IF(COUNTIF(Data!$A$2:$A$939,AC$7),AC$7=(VLOOKUP(AC$7,Data!$A$2:$A$852,1,FALSE)),0))),"H",IF(AND(AC$7&gt;=$J89,AC$7&lt;=$L89),($D89*$P89/$M89),0))),IF(AND(AC$7&gt;=$J89,AC$7&lt;=$L89),(($D89*$P89)/$M89),0))))))</f>
        <v>0</v>
      </c>
      <c r="AD90" s="37">
        <f>IF(AD$7&gt;$L89,(((IF(Data!$C$2&gt;0,(IF(OR(AD$5=Data!$F$2,AD$5=Data!$G$2,(IF(COUNTIF(Data!$A$2:$A$939,AD$7),AD$7=(VLOOKUP(AD$7,Data!$A$2:$A$852,1,FALSE)),0))),"H",IF(AND(AD$7&gt;=$J89,AD$7&lt;=$K89),($D89*(1-$P89)/$N89),0))),IF(AND(AD$7&gt;=$J89,AD$7&lt;=$K89),(($D89-$O89)/$N89),0))))),(((IF(Data!$C$2&gt;0,(IF(OR(AD$5=Data!$F$2,AD$5=Data!$G$2,(IF(COUNTIF(Data!$A$2:$A$939,AD$7),AD$7=(VLOOKUP(AD$7,Data!$A$2:$A$852,1,FALSE)),0))),"H",IF(AND(AD$7&gt;=$J89,AD$7&lt;=$L89),($D89*$P89/$M89),0))),IF(AND(AD$7&gt;=$J89,AD$7&lt;=$L89),(($D89*$P89)/$M89),0))))))</f>
        <v>0</v>
      </c>
      <c r="AE90" s="37">
        <f>IF(AE$7&gt;$L89,(((IF(Data!$C$2&gt;0,(IF(OR(AE$5=Data!$F$2,AE$5=Data!$G$2,(IF(COUNTIF(Data!$A$2:$A$939,AE$7),AE$7=(VLOOKUP(AE$7,Data!$A$2:$A$852,1,FALSE)),0))),"H",IF(AND(AE$7&gt;=$J89,AE$7&lt;=$K89),($D89*(1-$P89)/$N89),0))),IF(AND(AE$7&gt;=$J89,AE$7&lt;=$K89),(($D89-$O89)/$N89),0))))),(((IF(Data!$C$2&gt;0,(IF(OR(AE$5=Data!$F$2,AE$5=Data!$G$2,(IF(COUNTIF(Data!$A$2:$A$939,AE$7),AE$7=(VLOOKUP(AE$7,Data!$A$2:$A$852,1,FALSE)),0))),"H",IF(AND(AE$7&gt;=$J89,AE$7&lt;=$L89),($D89*$P89/$M89),0))),IF(AND(AE$7&gt;=$J89,AE$7&lt;=$L89),(($D89*$P89)/$M89),0))))))</f>
        <v>0</v>
      </c>
      <c r="AF90" s="37" t="str">
        <f>IF(AF$7&gt;$L89,(((IF(Data!$C$2&gt;0,(IF(OR(AF$5=Data!$F$2,AF$5=Data!$G$2,(IF(COUNTIF(Data!$A$2:$A$939,AF$7),AF$7=(VLOOKUP(AF$7,Data!$A$2:$A$852,1,FALSE)),0))),"H",IF(AND(AF$7&gt;=$J89,AF$7&lt;=$K89),($D89*(1-$P89)/$N89),0))),IF(AND(AF$7&gt;=$J89,AF$7&lt;=$K89),(($D89-$O89)/$N89),0))))),(((IF(Data!$C$2&gt;0,(IF(OR(AF$5=Data!$F$2,AF$5=Data!$G$2,(IF(COUNTIF(Data!$A$2:$A$939,AF$7),AF$7=(VLOOKUP(AF$7,Data!$A$2:$A$852,1,FALSE)),0))),"H",IF(AND(AF$7&gt;=$J89,AF$7&lt;=$L89),($D89*$P89/$M89),0))),IF(AND(AF$7&gt;=$J89,AF$7&lt;=$L89),(($D89*$P89)/$M89),0))))))</f>
        <v>H</v>
      </c>
      <c r="AG90" s="37" t="str">
        <f>IF(AG$7&gt;$L89,(((IF(Data!$C$2&gt;0,(IF(OR(AG$5=Data!$F$2,AG$5=Data!$G$2,(IF(COUNTIF(Data!$A$2:$A$939,AG$7),AG$7=(VLOOKUP(AG$7,Data!$A$2:$A$852,1,FALSE)),0))),"H",IF(AND(AG$7&gt;=$J89,AG$7&lt;=$K89),($D89*(1-$P89)/$N89),0))),IF(AND(AG$7&gt;=$J89,AG$7&lt;=$K89),(($D89-$O89)/$N89),0))))),(((IF(Data!$C$2&gt;0,(IF(OR(AG$5=Data!$F$2,AG$5=Data!$G$2,(IF(COUNTIF(Data!$A$2:$A$939,AG$7),AG$7=(VLOOKUP(AG$7,Data!$A$2:$A$852,1,FALSE)),0))),"H",IF(AND(AG$7&gt;=$J89,AG$7&lt;=$L89),($D89*$P89/$M89),0))),IF(AND(AG$7&gt;=$J89,AG$7&lt;=$L89),(($D89*$P89)/$M89),0))))))</f>
        <v>H</v>
      </c>
      <c r="AH90" s="37">
        <f>IF(AH$7&gt;$L89,(((IF(Data!$C$2&gt;0,(IF(OR(AH$5=Data!$F$2,AH$5=Data!$G$2,(IF(COUNTIF(Data!$A$2:$A$939,AH$7),AH$7=(VLOOKUP(AH$7,Data!$A$2:$A$852,1,FALSE)),0))),"H",IF(AND(AH$7&gt;=$J89,AH$7&lt;=$K89),($D89*(1-$P89)/$N89),0))),IF(AND(AH$7&gt;=$J89,AH$7&lt;=$K89),(($D89-$O89)/$N89),0))))),(((IF(Data!$C$2&gt;0,(IF(OR(AH$5=Data!$F$2,AH$5=Data!$G$2,(IF(COUNTIF(Data!$A$2:$A$939,AH$7),AH$7=(VLOOKUP(AH$7,Data!$A$2:$A$852,1,FALSE)),0))),"H",IF(AND(AH$7&gt;=$J89,AH$7&lt;=$L89),($D89*$P89/$M89),0))),IF(AND(AH$7&gt;=$J89,AH$7&lt;=$L89),(($D89*$P89)/$M89),0))))))</f>
        <v>0</v>
      </c>
      <c r="AI90" s="37">
        <f>IF(AI$7&gt;$L89,(((IF(Data!$C$2&gt;0,(IF(OR(AI$5=Data!$F$2,AI$5=Data!$G$2,(IF(COUNTIF(Data!$A$2:$A$939,AI$7),AI$7=(VLOOKUP(AI$7,Data!$A$2:$A$852,1,FALSE)),0))),"H",IF(AND(AI$7&gt;=$J89,AI$7&lt;=$K89),($D89*(1-$P89)/$N89),0))),IF(AND(AI$7&gt;=$J89,AI$7&lt;=$K89),(($D89-$O89)/$N89),0))))),(((IF(Data!$C$2&gt;0,(IF(OR(AI$5=Data!$F$2,AI$5=Data!$G$2,(IF(COUNTIF(Data!$A$2:$A$939,AI$7),AI$7=(VLOOKUP(AI$7,Data!$A$2:$A$852,1,FALSE)),0))),"H",IF(AND(AI$7&gt;=$J89,AI$7&lt;=$L89),($D89*$P89/$M89),0))),IF(AND(AI$7&gt;=$J89,AI$7&lt;=$L89),(($D89*$P89)/$M89),0))))))</f>
        <v>0</v>
      </c>
      <c r="AJ90" s="37">
        <f>IF(AJ$7&gt;$L89,(((IF(Data!$C$2&gt;0,(IF(OR(AJ$5=Data!$F$2,AJ$5=Data!$G$2,(IF(COUNTIF(Data!$A$2:$A$939,AJ$7),AJ$7=(VLOOKUP(AJ$7,Data!$A$2:$A$852,1,FALSE)),0))),"H",IF(AND(AJ$7&gt;=$J89,AJ$7&lt;=$K89),($D89*(1-$P89)/$N89),0))),IF(AND(AJ$7&gt;=$J89,AJ$7&lt;=$K89),(($D89-$O89)/$N89),0))))),(((IF(Data!$C$2&gt;0,(IF(OR(AJ$5=Data!$F$2,AJ$5=Data!$G$2,(IF(COUNTIF(Data!$A$2:$A$939,AJ$7),AJ$7=(VLOOKUP(AJ$7,Data!$A$2:$A$852,1,FALSE)),0))),"H",IF(AND(AJ$7&gt;=$J89,AJ$7&lt;=$L89),($D89*$P89/$M89),0))),IF(AND(AJ$7&gt;=$J89,AJ$7&lt;=$L89),(($D89*$P89)/$M89),0))))))</f>
        <v>0</v>
      </c>
      <c r="AK90" s="37">
        <f>IF(AK$7&gt;$L89,(((IF(Data!$C$2&gt;0,(IF(OR(AK$5=Data!$F$2,AK$5=Data!$G$2,(IF(COUNTIF(Data!$A$2:$A$939,AK$7),AK$7=(VLOOKUP(AK$7,Data!$A$2:$A$852,1,FALSE)),0))),"H",IF(AND(AK$7&gt;=$J89,AK$7&lt;=$K89),($D89*(1-$P89)/$N89),0))),IF(AND(AK$7&gt;=$J89,AK$7&lt;=$K89),(($D89-$O89)/$N89),0))))),(((IF(Data!$C$2&gt;0,(IF(OR(AK$5=Data!$F$2,AK$5=Data!$G$2,(IF(COUNTIF(Data!$A$2:$A$939,AK$7),AK$7=(VLOOKUP(AK$7,Data!$A$2:$A$852,1,FALSE)),0))),"H",IF(AND(AK$7&gt;=$J89,AK$7&lt;=$L89),($D89*$P89/$M89),0))),IF(AND(AK$7&gt;=$J89,AK$7&lt;=$L89),(($D89*$P89)/$M89),0))))))</f>
        <v>0</v>
      </c>
      <c r="AL90" s="37">
        <f>IF(AL$7&gt;$L89,(((IF(Data!$C$2&gt;0,(IF(OR(AL$5=Data!$F$2,AL$5=Data!$G$2,(IF(COUNTIF(Data!$A$2:$A$939,AL$7),AL$7=(VLOOKUP(AL$7,Data!$A$2:$A$852,1,FALSE)),0))),"H",IF(AND(AL$7&gt;=$J89,AL$7&lt;=$K89),($D89*(1-$P89)/$N89),0))),IF(AND(AL$7&gt;=$J89,AL$7&lt;=$K89),(($D89-$O89)/$N89),0))))),(((IF(Data!$C$2&gt;0,(IF(OR(AL$5=Data!$F$2,AL$5=Data!$G$2,(IF(COUNTIF(Data!$A$2:$A$939,AL$7),AL$7=(VLOOKUP(AL$7,Data!$A$2:$A$852,1,FALSE)),0))),"H",IF(AND(AL$7&gt;=$J89,AL$7&lt;=$L89),($D89*$P89/$M89),0))),IF(AND(AL$7&gt;=$J89,AL$7&lt;=$L89),(($D89*$P89)/$M89),0))))))</f>
        <v>0</v>
      </c>
      <c r="AM90" s="37" t="str">
        <f>IF(AM$7&gt;$L89,(((IF(Data!$C$2&gt;0,(IF(OR(AM$5=Data!$F$2,AM$5=Data!$G$2,(IF(COUNTIF(Data!$A$2:$A$939,AM$7),AM$7=(VLOOKUP(AM$7,Data!$A$2:$A$852,1,FALSE)),0))),"H",IF(AND(AM$7&gt;=$J89,AM$7&lt;=$K89),($D89*(1-$P89)/$N89),0))),IF(AND(AM$7&gt;=$J89,AM$7&lt;=$K89),(($D89-$O89)/$N89),0))))),(((IF(Data!$C$2&gt;0,(IF(OR(AM$5=Data!$F$2,AM$5=Data!$G$2,(IF(COUNTIF(Data!$A$2:$A$939,AM$7),AM$7=(VLOOKUP(AM$7,Data!$A$2:$A$852,1,FALSE)),0))),"H",IF(AND(AM$7&gt;=$J89,AM$7&lt;=$L89),($D89*$P89/$M89),0))),IF(AND(AM$7&gt;=$J89,AM$7&lt;=$L89),(($D89*$P89)/$M89),0))))))</f>
        <v>H</v>
      </c>
      <c r="AN90" s="37" t="str">
        <f>IF(AN$7&gt;$L89,(((IF(Data!$C$2&gt;0,(IF(OR(AN$5=Data!$F$2,AN$5=Data!$G$2,(IF(COUNTIF(Data!$A$2:$A$939,AN$7),AN$7=(VLOOKUP(AN$7,Data!$A$2:$A$852,1,FALSE)),0))),"H",IF(AND(AN$7&gt;=$J89,AN$7&lt;=$K89),($D89*(1-$P89)/$N89),0))),IF(AND(AN$7&gt;=$J89,AN$7&lt;=$K89),(($D89-$O89)/$N89),0))))),(((IF(Data!$C$2&gt;0,(IF(OR(AN$5=Data!$F$2,AN$5=Data!$G$2,(IF(COUNTIF(Data!$A$2:$A$939,AN$7),AN$7=(VLOOKUP(AN$7,Data!$A$2:$A$852,1,FALSE)),0))),"H",IF(AND(AN$7&gt;=$J89,AN$7&lt;=$L89),($D89*$P89/$M89),0))),IF(AND(AN$7&gt;=$J89,AN$7&lt;=$L89),(($D89*$P89)/$M89),0))))))</f>
        <v>H</v>
      </c>
      <c r="AO90" s="37">
        <f>IF(AO$7&gt;$L89,(((IF(Data!$C$2&gt;0,(IF(OR(AO$5=Data!$F$2,AO$5=Data!$G$2,(IF(COUNTIF(Data!$A$2:$A$939,AO$7),AO$7=(VLOOKUP(AO$7,Data!$A$2:$A$852,1,FALSE)),0))),"H",IF(AND(AO$7&gt;=$J89,AO$7&lt;=$K89),($D89*(1-$P89)/$N89),0))),IF(AND(AO$7&gt;=$J89,AO$7&lt;=$K89),(($D89-$O89)/$N89),0))))),(((IF(Data!$C$2&gt;0,(IF(OR(AO$5=Data!$F$2,AO$5=Data!$G$2,(IF(COUNTIF(Data!$A$2:$A$939,AO$7),AO$7=(VLOOKUP(AO$7,Data!$A$2:$A$852,1,FALSE)),0))),"H",IF(AND(AO$7&gt;=$J89,AO$7&lt;=$L89),($D89*$P89/$M89),0))),IF(AND(AO$7&gt;=$J89,AO$7&lt;=$L89),(($D89*$P89)/$M89),0))))))</f>
        <v>0</v>
      </c>
      <c r="AP90" s="37">
        <f>IF(AP$7&gt;$L89,(((IF(Data!$C$2&gt;0,(IF(OR(AP$5=Data!$F$2,AP$5=Data!$G$2,(IF(COUNTIF(Data!$A$2:$A$939,AP$7),AP$7=(VLOOKUP(AP$7,Data!$A$2:$A$852,1,FALSE)),0))),"H",IF(AND(AP$7&gt;=$J89,AP$7&lt;=$K89),($D89*(1-$P89)/$N89),0))),IF(AND(AP$7&gt;=$J89,AP$7&lt;=$K89),(($D89-$O89)/$N89),0))))),(((IF(Data!$C$2&gt;0,(IF(OR(AP$5=Data!$F$2,AP$5=Data!$G$2,(IF(COUNTIF(Data!$A$2:$A$939,AP$7),AP$7=(VLOOKUP(AP$7,Data!$A$2:$A$852,1,FALSE)),0))),"H",IF(AND(AP$7&gt;=$J89,AP$7&lt;=$L89),($D89*$P89/$M89),0))),IF(AND(AP$7&gt;=$J89,AP$7&lt;=$L89),(($D89*$P89)/$M89),0))))))</f>
        <v>0</v>
      </c>
      <c r="AQ90" s="37">
        <f>IF(AQ$7&gt;$L89,(((IF(Data!$C$2&gt;0,(IF(OR(AQ$5=Data!$F$2,AQ$5=Data!$G$2,(IF(COUNTIF(Data!$A$2:$A$939,AQ$7),AQ$7=(VLOOKUP(AQ$7,Data!$A$2:$A$852,1,FALSE)),0))),"H",IF(AND(AQ$7&gt;=$J89,AQ$7&lt;=$K89),($D89*(1-$P89)/$N89),0))),IF(AND(AQ$7&gt;=$J89,AQ$7&lt;=$K89),(($D89-$O89)/$N89),0))))),(((IF(Data!$C$2&gt;0,(IF(OR(AQ$5=Data!$F$2,AQ$5=Data!$G$2,(IF(COUNTIF(Data!$A$2:$A$939,AQ$7),AQ$7=(VLOOKUP(AQ$7,Data!$A$2:$A$852,1,FALSE)),0))),"H",IF(AND(AQ$7&gt;=$J89,AQ$7&lt;=$L89),($D89*$P89/$M89),0))),IF(AND(AQ$7&gt;=$J89,AQ$7&lt;=$L89),(($D89*$P89)/$M89),0))))))</f>
        <v>0</v>
      </c>
      <c r="AR90" s="37">
        <f>IF(AR$7&gt;$L89,(((IF(Data!$C$2&gt;0,(IF(OR(AR$5=Data!$F$2,AR$5=Data!$G$2,(IF(COUNTIF(Data!$A$2:$A$939,AR$7),AR$7=(VLOOKUP(AR$7,Data!$A$2:$A$852,1,FALSE)),0))),"H",IF(AND(AR$7&gt;=$J89,AR$7&lt;=$K89),($D89*(1-$P89)/$N89),0))),IF(AND(AR$7&gt;=$J89,AR$7&lt;=$K89),(($D89-$O89)/$N89),0))))),(((IF(Data!$C$2&gt;0,(IF(OR(AR$5=Data!$F$2,AR$5=Data!$G$2,(IF(COUNTIF(Data!$A$2:$A$939,AR$7),AR$7=(VLOOKUP(AR$7,Data!$A$2:$A$852,1,FALSE)),0))),"H",IF(AND(AR$7&gt;=$J89,AR$7&lt;=$L89),($D89*$P89/$M89),0))),IF(AND(AR$7&gt;=$J89,AR$7&lt;=$L89),(($D89*$P89)/$M89),0))))))</f>
        <v>0</v>
      </c>
      <c r="AS90" s="37">
        <f>IF(AS$7&gt;$L89,(((IF(Data!$C$2&gt;0,(IF(OR(AS$5=Data!$F$2,AS$5=Data!$G$2,(IF(COUNTIF(Data!$A$2:$A$939,AS$7),AS$7=(VLOOKUP(AS$7,Data!$A$2:$A$852,1,FALSE)),0))),"H",IF(AND(AS$7&gt;=$J89,AS$7&lt;=$K89),($D89*(1-$P89)/$N89),0))),IF(AND(AS$7&gt;=$J89,AS$7&lt;=$K89),(($D89-$O89)/$N89),0))))),(((IF(Data!$C$2&gt;0,(IF(OR(AS$5=Data!$F$2,AS$5=Data!$G$2,(IF(COUNTIF(Data!$A$2:$A$939,AS$7),AS$7=(VLOOKUP(AS$7,Data!$A$2:$A$852,1,FALSE)),0))),"H",IF(AND(AS$7&gt;=$J89,AS$7&lt;=$L89),($D89*$P89/$M89),0))),IF(AND(AS$7&gt;=$J89,AS$7&lt;=$L89),(($D89*$P89)/$M89),0))))))</f>
        <v>0</v>
      </c>
      <c r="AT90" s="37" t="str">
        <f>IF(AT$7&gt;$L89,(((IF(Data!$C$2&gt;0,(IF(OR(AT$5=Data!$F$2,AT$5=Data!$G$2,(IF(COUNTIF(Data!$A$2:$A$939,AT$7),AT$7=(VLOOKUP(AT$7,Data!$A$2:$A$852,1,FALSE)),0))),"H",IF(AND(AT$7&gt;=$J89,AT$7&lt;=$K89),($D89*(1-$P89)/$N89),0))),IF(AND(AT$7&gt;=$J89,AT$7&lt;=$K89),(($D89-$O89)/$N89),0))))),(((IF(Data!$C$2&gt;0,(IF(OR(AT$5=Data!$F$2,AT$5=Data!$G$2,(IF(COUNTIF(Data!$A$2:$A$939,AT$7),AT$7=(VLOOKUP(AT$7,Data!$A$2:$A$852,1,FALSE)),0))),"H",IF(AND(AT$7&gt;=$J89,AT$7&lt;=$L89),($D89*$P89/$M89),0))),IF(AND(AT$7&gt;=$J89,AT$7&lt;=$L89),(($D89*$P89)/$M89),0))))))</f>
        <v>H</v>
      </c>
      <c r="AU90" s="37" t="str">
        <f>IF(AU$7&gt;$L89,(((IF(Data!$C$2&gt;0,(IF(OR(AU$5=Data!$F$2,AU$5=Data!$G$2,(IF(COUNTIF(Data!$A$2:$A$939,AU$7),AU$7=(VLOOKUP(AU$7,Data!$A$2:$A$852,1,FALSE)),0))),"H",IF(AND(AU$7&gt;=$J89,AU$7&lt;=$K89),($D89*(1-$P89)/$N89),0))),IF(AND(AU$7&gt;=$J89,AU$7&lt;=$K89),(($D89-$O89)/$N89),0))))),(((IF(Data!$C$2&gt;0,(IF(OR(AU$5=Data!$F$2,AU$5=Data!$G$2,(IF(COUNTIF(Data!$A$2:$A$939,AU$7),AU$7=(VLOOKUP(AU$7,Data!$A$2:$A$852,1,FALSE)),0))),"H",IF(AND(AU$7&gt;=$J89,AU$7&lt;=$L89),($D89*$P89/$M89),0))),IF(AND(AU$7&gt;=$J89,AU$7&lt;=$L89),(($D89*$P89)/$M89),0))))))</f>
        <v>H</v>
      </c>
      <c r="AV90" s="37">
        <f>IF(AV$7&gt;$L89,(((IF(Data!$C$2&gt;0,(IF(OR(AV$5=Data!$F$2,AV$5=Data!$G$2,(IF(COUNTIF(Data!$A$2:$A$939,AV$7),AV$7=(VLOOKUP(AV$7,Data!$A$2:$A$852,1,FALSE)),0))),"H",IF(AND(AV$7&gt;=$J89,AV$7&lt;=$K89),($D89*(1-$P89)/$N89),0))),IF(AND(AV$7&gt;=$J89,AV$7&lt;=$K89),(($D89-$O89)/$N89),0))))),(((IF(Data!$C$2&gt;0,(IF(OR(AV$5=Data!$F$2,AV$5=Data!$G$2,(IF(COUNTIF(Data!$A$2:$A$939,AV$7),AV$7=(VLOOKUP(AV$7,Data!$A$2:$A$852,1,FALSE)),0))),"H",IF(AND(AV$7&gt;=$J89,AV$7&lt;=$L89),($D89*$P89/$M89),0))),IF(AND(AV$7&gt;=$J89,AV$7&lt;=$L89),(($D89*$P89)/$M89),0))))))</f>
        <v>0</v>
      </c>
      <c r="AW90" s="37">
        <f>IF(AW$7&gt;$L89,(((IF(Data!$C$2&gt;0,(IF(OR(AW$5=Data!$F$2,AW$5=Data!$G$2,(IF(COUNTIF(Data!$A$2:$A$939,AW$7),AW$7=(VLOOKUP(AW$7,Data!$A$2:$A$852,1,FALSE)),0))),"H",IF(AND(AW$7&gt;=$J89,AW$7&lt;=$K89),($D89*(1-$P89)/$N89),0))),IF(AND(AW$7&gt;=$J89,AW$7&lt;=$K89),(($D89-$O89)/$N89),0))))),(((IF(Data!$C$2&gt;0,(IF(OR(AW$5=Data!$F$2,AW$5=Data!$G$2,(IF(COUNTIF(Data!$A$2:$A$939,AW$7),AW$7=(VLOOKUP(AW$7,Data!$A$2:$A$852,1,FALSE)),0))),"H",IF(AND(AW$7&gt;=$J89,AW$7&lt;=$L89),($D89*$P89/$M89),0))),IF(AND(AW$7&gt;=$J89,AW$7&lt;=$L89),(($D89*$P89)/$M89),0))))))</f>
        <v>0</v>
      </c>
      <c r="AX90" s="37">
        <f>IF(AX$7&gt;$L89,(((IF(Data!$C$2&gt;0,(IF(OR(AX$5=Data!$F$2,AX$5=Data!$G$2,(IF(COUNTIF(Data!$A$2:$A$939,AX$7),AX$7=(VLOOKUP(AX$7,Data!$A$2:$A$852,1,FALSE)),0))),"H",IF(AND(AX$7&gt;=$J89,AX$7&lt;=$K89),($D89*(1-$P89)/$N89),0))),IF(AND(AX$7&gt;=$J89,AX$7&lt;=$K89),(($D89-$O89)/$N89),0))))),(((IF(Data!$C$2&gt;0,(IF(OR(AX$5=Data!$F$2,AX$5=Data!$G$2,(IF(COUNTIF(Data!$A$2:$A$939,AX$7),AX$7=(VLOOKUP(AX$7,Data!$A$2:$A$852,1,FALSE)),0))),"H",IF(AND(AX$7&gt;=$J89,AX$7&lt;=$L89),($D89*$P89/$M89),0))),IF(AND(AX$7&gt;=$J89,AX$7&lt;=$L89),(($D89*$P89)/$M89),0))))))</f>
        <v>0</v>
      </c>
      <c r="AY90" s="37">
        <f>IF(AY$7&gt;$L89,(((IF(Data!$C$2&gt;0,(IF(OR(AY$5=Data!$F$2,AY$5=Data!$G$2,(IF(COUNTIF(Data!$A$2:$A$939,AY$7),AY$7=(VLOOKUP(AY$7,Data!$A$2:$A$852,1,FALSE)),0))),"H",IF(AND(AY$7&gt;=$J89,AY$7&lt;=$K89),($D89*(1-$P89)/$N89),0))),IF(AND(AY$7&gt;=$J89,AY$7&lt;=$K89),(($D89-$O89)/$N89),0))))),(((IF(Data!$C$2&gt;0,(IF(OR(AY$5=Data!$F$2,AY$5=Data!$G$2,(IF(COUNTIF(Data!$A$2:$A$939,AY$7),AY$7=(VLOOKUP(AY$7,Data!$A$2:$A$852,1,FALSE)),0))),"H",IF(AND(AY$7&gt;=$J89,AY$7&lt;=$L89),($D89*$P89/$M89),0))),IF(AND(AY$7&gt;=$J89,AY$7&lt;=$L89),(($D89*$P89)/$M89),0))))))</f>
        <v>0</v>
      </c>
      <c r="AZ90" s="37">
        <f>IF(AZ$7&gt;$L89,(((IF(Data!$C$2&gt;0,(IF(OR(AZ$5=Data!$F$2,AZ$5=Data!$G$2,(IF(COUNTIF(Data!$A$2:$A$939,AZ$7),AZ$7=(VLOOKUP(AZ$7,Data!$A$2:$A$852,1,FALSE)),0))),"H",IF(AND(AZ$7&gt;=$J89,AZ$7&lt;=$K89),($D89*(1-$P89)/$N89),0))),IF(AND(AZ$7&gt;=$J89,AZ$7&lt;=$K89),(($D89-$O89)/$N89),0))))),(((IF(Data!$C$2&gt;0,(IF(OR(AZ$5=Data!$F$2,AZ$5=Data!$G$2,(IF(COUNTIF(Data!$A$2:$A$939,AZ$7),AZ$7=(VLOOKUP(AZ$7,Data!$A$2:$A$852,1,FALSE)),0))),"H",IF(AND(AZ$7&gt;=$J89,AZ$7&lt;=$L89),($D89*$P89/$M89),0))),IF(AND(AZ$7&gt;=$J89,AZ$7&lt;=$L89),(($D89*$P89)/$M89),0))))))</f>
        <v>0</v>
      </c>
      <c r="BA90" s="37" t="str">
        <f>IF(BA$7&gt;$L89,(((IF(Data!$C$2&gt;0,(IF(OR(BA$5=Data!$F$2,BA$5=Data!$G$2,(IF(COUNTIF(Data!$A$2:$A$939,BA$7),BA$7=(VLOOKUP(BA$7,Data!$A$2:$A$852,1,FALSE)),0))),"H",IF(AND(BA$7&gt;=$J89,BA$7&lt;=$K89),($D89*(1-$P89)/$N89),0))),IF(AND(BA$7&gt;=$J89,BA$7&lt;=$K89),(($D89-$O89)/$N89),0))))),(((IF(Data!$C$2&gt;0,(IF(OR(BA$5=Data!$F$2,BA$5=Data!$G$2,(IF(COUNTIF(Data!$A$2:$A$939,BA$7),BA$7=(VLOOKUP(BA$7,Data!$A$2:$A$852,1,FALSE)),0))),"H",IF(AND(BA$7&gt;=$J89,BA$7&lt;=$L89),($D89*$P89/$M89),0))),IF(AND(BA$7&gt;=$J89,BA$7&lt;=$L89),(($D89*$P89)/$M89),0))))))</f>
        <v>H</v>
      </c>
      <c r="BB90" s="37" t="str">
        <f>IF(BB$7&gt;$L89,(((IF(Data!$C$2&gt;0,(IF(OR(BB$5=Data!$F$2,BB$5=Data!$G$2,(IF(COUNTIF(Data!$A$2:$A$939,BB$7),BB$7=(VLOOKUP(BB$7,Data!$A$2:$A$852,1,FALSE)),0))),"H",IF(AND(BB$7&gt;=$J89,BB$7&lt;=$K89),($D89*(1-$P89)/$N89),0))),IF(AND(BB$7&gt;=$J89,BB$7&lt;=$K89),(($D89-$O89)/$N89),0))))),(((IF(Data!$C$2&gt;0,(IF(OR(BB$5=Data!$F$2,BB$5=Data!$G$2,(IF(COUNTIF(Data!$A$2:$A$939,BB$7),BB$7=(VLOOKUP(BB$7,Data!$A$2:$A$852,1,FALSE)),0))),"H",IF(AND(BB$7&gt;=$J89,BB$7&lt;=$L89),($D89*$P89/$M89),0))),IF(AND(BB$7&gt;=$J89,BB$7&lt;=$L89),(($D89*$P89)/$M89),0))))))</f>
        <v>H</v>
      </c>
      <c r="BC90" s="37">
        <f>IF(BC$7&gt;$L89,(((IF(Data!$C$2&gt;0,(IF(OR(BC$5=Data!$F$2,BC$5=Data!$G$2,(IF(COUNTIF(Data!$A$2:$A$939,BC$7),BC$7=(VLOOKUP(BC$7,Data!$A$2:$A$852,1,FALSE)),0))),"H",IF(AND(BC$7&gt;=$J89,BC$7&lt;=$K89),($D89*(1-$P89)/$N89),0))),IF(AND(BC$7&gt;=$J89,BC$7&lt;=$K89),(($D89-$O89)/$N89),0))))),(((IF(Data!$C$2&gt;0,(IF(OR(BC$5=Data!$F$2,BC$5=Data!$G$2,(IF(COUNTIF(Data!$A$2:$A$939,BC$7),BC$7=(VLOOKUP(BC$7,Data!$A$2:$A$852,1,FALSE)),0))),"H",IF(AND(BC$7&gt;=$J89,BC$7&lt;=$L89),($D89*$P89/$M89),0))),IF(AND(BC$7&gt;=$J89,BC$7&lt;=$L89),(($D89*$P89)/$M89),0))))))</f>
        <v>0</v>
      </c>
      <c r="BD90" s="37">
        <f>IF(BD$7&gt;$L89,(((IF(Data!$C$2&gt;0,(IF(OR(BD$5=Data!$F$2,BD$5=Data!$G$2,(IF(COUNTIF(Data!$A$2:$A$939,BD$7),BD$7=(VLOOKUP(BD$7,Data!$A$2:$A$852,1,FALSE)),0))),"H",IF(AND(BD$7&gt;=$J89,BD$7&lt;=$K89),($D89*(1-$P89)/$N89),0))),IF(AND(BD$7&gt;=$J89,BD$7&lt;=$K89),(($D89-$O89)/$N89),0))))),(((IF(Data!$C$2&gt;0,(IF(OR(BD$5=Data!$F$2,BD$5=Data!$G$2,(IF(COUNTIF(Data!$A$2:$A$939,BD$7),BD$7=(VLOOKUP(BD$7,Data!$A$2:$A$852,1,FALSE)),0))),"H",IF(AND(BD$7&gt;=$J89,BD$7&lt;=$L89),($D89*$P89/$M89),0))),IF(AND(BD$7&gt;=$J89,BD$7&lt;=$L89),(($D89*$P89)/$M89),0))))))</f>
        <v>0</v>
      </c>
      <c r="BE90" s="37">
        <f>IF(BE$7&gt;$L89,(((IF(Data!$C$2&gt;0,(IF(OR(BE$5=Data!$F$2,BE$5=Data!$G$2,(IF(COUNTIF(Data!$A$2:$A$939,BE$7),BE$7=(VLOOKUP(BE$7,Data!$A$2:$A$852,1,FALSE)),0))),"H",IF(AND(BE$7&gt;=$J89,BE$7&lt;=$K89),($D89*(1-$P89)/$N89),0))),IF(AND(BE$7&gt;=$J89,BE$7&lt;=$K89),(($D89-$O89)/$N89),0))))),(((IF(Data!$C$2&gt;0,(IF(OR(BE$5=Data!$F$2,BE$5=Data!$G$2,(IF(COUNTIF(Data!$A$2:$A$939,BE$7),BE$7=(VLOOKUP(BE$7,Data!$A$2:$A$852,1,FALSE)),0))),"H",IF(AND(BE$7&gt;=$J89,BE$7&lt;=$L89),($D89*$P89/$M89),0))),IF(AND(BE$7&gt;=$J89,BE$7&lt;=$L89),(($D89*$P89)/$M89),0))))))</f>
        <v>0</v>
      </c>
      <c r="BF90" s="37">
        <f>IF(BF$7&gt;$L89,(((IF(Data!$C$2&gt;0,(IF(OR(BF$5=Data!$F$2,BF$5=Data!$G$2,(IF(COUNTIF(Data!$A$2:$A$939,BF$7),BF$7=(VLOOKUP(BF$7,Data!$A$2:$A$852,1,FALSE)),0))),"H",IF(AND(BF$7&gt;=$J89,BF$7&lt;=$K89),($D89*(1-$P89)/$N89),0))),IF(AND(BF$7&gt;=$J89,BF$7&lt;=$K89),(($D89-$O89)/$N89),0))))),(((IF(Data!$C$2&gt;0,(IF(OR(BF$5=Data!$F$2,BF$5=Data!$G$2,(IF(COUNTIF(Data!$A$2:$A$939,BF$7),BF$7=(VLOOKUP(BF$7,Data!$A$2:$A$852,1,FALSE)),0))),"H",IF(AND(BF$7&gt;=$J89,BF$7&lt;=$L89),($D89*$P89/$M89),0))),IF(AND(BF$7&gt;=$J89,BF$7&lt;=$L89),(($D89*$P89)/$M89),0))))))</f>
        <v>0</v>
      </c>
      <c r="BG90" s="37">
        <f>IF(BG$7&gt;$L89,(((IF(Data!$C$2&gt;0,(IF(OR(BG$5=Data!$F$2,BG$5=Data!$G$2,(IF(COUNTIF(Data!$A$2:$A$939,BG$7),BG$7=(VLOOKUP(BG$7,Data!$A$2:$A$852,1,FALSE)),0))),"H",IF(AND(BG$7&gt;=$J89,BG$7&lt;=$K89),($D89*(1-$P89)/$N89),0))),IF(AND(BG$7&gt;=$J89,BG$7&lt;=$K89),(($D89-$O89)/$N89),0))))),(((IF(Data!$C$2&gt;0,(IF(OR(BG$5=Data!$F$2,BG$5=Data!$G$2,(IF(COUNTIF(Data!$A$2:$A$939,BG$7),BG$7=(VLOOKUP(BG$7,Data!$A$2:$A$852,1,FALSE)),0))),"H",IF(AND(BG$7&gt;=$J89,BG$7&lt;=$L89),($D89*$P89/$M89),0))),IF(AND(BG$7&gt;=$J89,BG$7&lt;=$L89),(($D89*$P89)/$M89),0))))))</f>
        <v>0</v>
      </c>
      <c r="BH90" s="37" t="str">
        <f>IF(BH$7&gt;$L89,(((IF(Data!$C$2&gt;0,(IF(OR(BH$5=Data!$F$2,BH$5=Data!$G$2,(IF(COUNTIF(Data!$A$2:$A$939,BH$7),BH$7=(VLOOKUP(BH$7,Data!$A$2:$A$852,1,FALSE)),0))),"H",IF(AND(BH$7&gt;=$J89,BH$7&lt;=$K89),($D89*(1-$P89)/$N89),0))),IF(AND(BH$7&gt;=$J89,BH$7&lt;=$K89),(($D89-$O89)/$N89),0))))),(((IF(Data!$C$2&gt;0,(IF(OR(BH$5=Data!$F$2,BH$5=Data!$G$2,(IF(COUNTIF(Data!$A$2:$A$939,BH$7),BH$7=(VLOOKUP(BH$7,Data!$A$2:$A$852,1,FALSE)),0))),"H",IF(AND(BH$7&gt;=$J89,BH$7&lt;=$L89),($D89*$P89/$M89),0))),IF(AND(BH$7&gt;=$J89,BH$7&lt;=$L89),(($D89*$P89)/$M89),0))))))</f>
        <v>H</v>
      </c>
      <c r="BI90" s="37" t="str">
        <f>IF(BI$7&gt;$L89,(((IF(Data!$C$2&gt;0,(IF(OR(BI$5=Data!$F$2,BI$5=Data!$G$2,(IF(COUNTIF(Data!$A$2:$A$939,BI$7),BI$7=(VLOOKUP(BI$7,Data!$A$2:$A$852,1,FALSE)),0))),"H",IF(AND(BI$7&gt;=$J89,BI$7&lt;=$K89),($D89*(1-$P89)/$N89),0))),IF(AND(BI$7&gt;=$J89,BI$7&lt;=$K89),(($D89-$O89)/$N89),0))))),(((IF(Data!$C$2&gt;0,(IF(OR(BI$5=Data!$F$2,BI$5=Data!$G$2,(IF(COUNTIF(Data!$A$2:$A$939,BI$7),BI$7=(VLOOKUP(BI$7,Data!$A$2:$A$852,1,FALSE)),0))),"H",IF(AND(BI$7&gt;=$J89,BI$7&lt;=$L89),($D89*$P89/$M89),0))),IF(AND(BI$7&gt;=$J89,BI$7&lt;=$L89),(($D89*$P89)/$M89),0))))))</f>
        <v>H</v>
      </c>
      <c r="BJ90" s="37">
        <f>IF(BJ$7&gt;$L89,(((IF(Data!$C$2&gt;0,(IF(OR(BJ$5=Data!$F$2,BJ$5=Data!$G$2,(IF(COUNTIF(Data!$A$2:$A$939,BJ$7),BJ$7=(VLOOKUP(BJ$7,Data!$A$2:$A$852,1,FALSE)),0))),"H",IF(AND(BJ$7&gt;=$J89,BJ$7&lt;=$K89),($D89*(1-$P89)/$N89),0))),IF(AND(BJ$7&gt;=$J89,BJ$7&lt;=$K89),(($D89-$O89)/$N89),0))))),(((IF(Data!$C$2&gt;0,(IF(OR(BJ$5=Data!$F$2,BJ$5=Data!$G$2,(IF(COUNTIF(Data!$A$2:$A$939,BJ$7),BJ$7=(VLOOKUP(BJ$7,Data!$A$2:$A$852,1,FALSE)),0))),"H",IF(AND(BJ$7&gt;=$J89,BJ$7&lt;=$L89),($D89*$P89/$M89),0))),IF(AND(BJ$7&gt;=$J89,BJ$7&lt;=$L89),(($D89*$P89)/$M89),0))))))</f>
        <v>0</v>
      </c>
      <c r="BK90" s="37">
        <f>IF(BK$7&gt;$L89,(((IF(Data!$C$2&gt;0,(IF(OR(BK$5=Data!$F$2,BK$5=Data!$G$2,(IF(COUNTIF(Data!$A$2:$A$939,BK$7),BK$7=(VLOOKUP(BK$7,Data!$A$2:$A$852,1,FALSE)),0))),"H",IF(AND(BK$7&gt;=$J89,BK$7&lt;=$K89),($D89*(1-$P89)/$N89),0))),IF(AND(BK$7&gt;=$J89,BK$7&lt;=$K89),(($D89-$O89)/$N89),0))))),(((IF(Data!$C$2&gt;0,(IF(OR(BK$5=Data!$F$2,BK$5=Data!$G$2,(IF(COUNTIF(Data!$A$2:$A$939,BK$7),BK$7=(VLOOKUP(BK$7,Data!$A$2:$A$852,1,FALSE)),0))),"H",IF(AND(BK$7&gt;=$J89,BK$7&lt;=$L89),($D89*$P89/$M89),0))),IF(AND(BK$7&gt;=$J89,BK$7&lt;=$L89),(($D89*$P89)/$M89),0))))))</f>
        <v>0</v>
      </c>
      <c r="BL90" s="37">
        <f>IF(BL$7&gt;$L89,(((IF(Data!$C$2&gt;0,(IF(OR(BL$5=Data!$F$2,BL$5=Data!$G$2,(IF(COUNTIF(Data!$A$2:$A$939,BL$7),BL$7=(VLOOKUP(BL$7,Data!$A$2:$A$852,1,FALSE)),0))),"H",IF(AND(BL$7&gt;=$J89,BL$7&lt;=$K89),($D89*(1-$P89)/$N89),0))),IF(AND(BL$7&gt;=$J89,BL$7&lt;=$K89),(($D89-$O89)/$N89),0))))),(((IF(Data!$C$2&gt;0,(IF(OR(BL$5=Data!$F$2,BL$5=Data!$G$2,(IF(COUNTIF(Data!$A$2:$A$939,BL$7),BL$7=(VLOOKUP(BL$7,Data!$A$2:$A$852,1,FALSE)),0))),"H",IF(AND(BL$7&gt;=$J89,BL$7&lt;=$L89),($D89*$P89/$M89),0))),IF(AND(BL$7&gt;=$J89,BL$7&lt;=$L89),(($D89*$P89)/$M89),0))))))</f>
        <v>0</v>
      </c>
      <c r="BM90" s="37">
        <f>IF(BM$7&gt;$L89,(((IF(Data!$C$2&gt;0,(IF(OR(BM$5=Data!$F$2,BM$5=Data!$G$2,(IF(COUNTIF(Data!$A$2:$A$939,BM$7),BM$7=(VLOOKUP(BM$7,Data!$A$2:$A$852,1,FALSE)),0))),"H",IF(AND(BM$7&gt;=$J89,BM$7&lt;=$K89),($D89*(1-$P89)/$N89),0))),IF(AND(BM$7&gt;=$J89,BM$7&lt;=$K89),(($D89-$O89)/$N89),0))))),(((IF(Data!$C$2&gt;0,(IF(OR(BM$5=Data!$F$2,BM$5=Data!$G$2,(IF(COUNTIF(Data!$A$2:$A$939,BM$7),BM$7=(VLOOKUP(BM$7,Data!$A$2:$A$852,1,FALSE)),0))),"H",IF(AND(BM$7&gt;=$J89,BM$7&lt;=$L89),($D89*$P89/$M89),0))),IF(AND(BM$7&gt;=$J89,BM$7&lt;=$L89),(($D89*$P89)/$M89),0))))))</f>
        <v>0</v>
      </c>
      <c r="BN90" s="37">
        <f>IF(BN$7&gt;$L89,(((IF(Data!$C$2&gt;0,(IF(OR(BN$5=Data!$F$2,BN$5=Data!$G$2,(IF(COUNTIF(Data!$A$2:$A$939,BN$7),BN$7=(VLOOKUP(BN$7,Data!$A$2:$A$852,1,FALSE)),0))),"H",IF(AND(BN$7&gt;=$J89,BN$7&lt;=$K89),($D89*(1-$P89)/$N89),0))),IF(AND(BN$7&gt;=$J89,BN$7&lt;=$K89),(($D89-$O89)/$N89),0))))),(((IF(Data!$C$2&gt;0,(IF(OR(BN$5=Data!$F$2,BN$5=Data!$G$2,(IF(COUNTIF(Data!$A$2:$A$939,BN$7),BN$7=(VLOOKUP(BN$7,Data!$A$2:$A$852,1,FALSE)),0))),"H",IF(AND(BN$7&gt;=$J89,BN$7&lt;=$L89),($D89*$P89/$M89),0))),IF(AND(BN$7&gt;=$J89,BN$7&lt;=$L89),(($D89*$P89)/$M89),0))))))</f>
        <v>0</v>
      </c>
      <c r="BO90" s="37" t="str">
        <f>IF(BO$7&gt;$L89,(((IF(Data!$C$2&gt;0,(IF(OR(BO$5=Data!$F$2,BO$5=Data!$G$2,(IF(COUNTIF(Data!$A$2:$A$939,BO$7),BO$7=(VLOOKUP(BO$7,Data!$A$2:$A$852,1,FALSE)),0))),"H",IF(AND(BO$7&gt;=$J89,BO$7&lt;=$K89),($D89*(1-$P89)/$N89),0))),IF(AND(BO$7&gt;=$J89,BO$7&lt;=$K89),(($D89-$O89)/$N89),0))))),(((IF(Data!$C$2&gt;0,(IF(OR(BO$5=Data!$F$2,BO$5=Data!$G$2,(IF(COUNTIF(Data!$A$2:$A$939,BO$7),BO$7=(VLOOKUP(BO$7,Data!$A$2:$A$852,1,FALSE)),0))),"H",IF(AND(BO$7&gt;=$J89,BO$7&lt;=$L89),($D89*$P89/$M89),0))),IF(AND(BO$7&gt;=$J89,BO$7&lt;=$L89),(($D89*$P89)/$M89),0))))))</f>
        <v>H</v>
      </c>
      <c r="BP90" s="37" t="str">
        <f>IF(BP$7&gt;$L89,(((IF(Data!$C$2&gt;0,(IF(OR(BP$5=Data!$F$2,BP$5=Data!$G$2,(IF(COUNTIF(Data!$A$2:$A$939,BP$7),BP$7=(VLOOKUP(BP$7,Data!$A$2:$A$852,1,FALSE)),0))),"H",IF(AND(BP$7&gt;=$J89,BP$7&lt;=$K89),($D89*(1-$P89)/$N89),0))),IF(AND(BP$7&gt;=$J89,BP$7&lt;=$K89),(($D89-$O89)/$N89),0))))),(((IF(Data!$C$2&gt;0,(IF(OR(BP$5=Data!$F$2,BP$5=Data!$G$2,(IF(COUNTIF(Data!$A$2:$A$939,BP$7),BP$7=(VLOOKUP(BP$7,Data!$A$2:$A$852,1,FALSE)),0))),"H",IF(AND(BP$7&gt;=$J89,BP$7&lt;=$L89),($D89*$P89/$M89),0))),IF(AND(BP$7&gt;=$J89,BP$7&lt;=$L89),(($D89*$P89)/$M89),0))))))</f>
        <v>H</v>
      </c>
      <c r="BQ90" s="37">
        <f>IF(BQ$7&gt;$L89,(((IF(Data!$C$2&gt;0,(IF(OR(BQ$5=Data!$F$2,BQ$5=Data!$G$2,(IF(COUNTIF(Data!$A$2:$A$939,BQ$7),BQ$7=(VLOOKUP(BQ$7,Data!$A$2:$A$852,1,FALSE)),0))),"H",IF(AND(BQ$7&gt;=$J89,BQ$7&lt;=$K89),($D89*(1-$P89)/$N89),0))),IF(AND(BQ$7&gt;=$J89,BQ$7&lt;=$K89),(($D89-$O89)/$N89),0))))),(((IF(Data!$C$2&gt;0,(IF(OR(BQ$5=Data!$F$2,BQ$5=Data!$G$2,(IF(COUNTIF(Data!$A$2:$A$939,BQ$7),BQ$7=(VLOOKUP(BQ$7,Data!$A$2:$A$852,1,FALSE)),0))),"H",IF(AND(BQ$7&gt;=$J89,BQ$7&lt;=$L89),($D89*$P89/$M89),0))),IF(AND(BQ$7&gt;=$J89,BQ$7&lt;=$L89),(($D89*$P89)/$M89),0))))))</f>
        <v>0</v>
      </c>
      <c r="BR90" s="37">
        <f>IF(BR$7&gt;$L89,(((IF(Data!$C$2&gt;0,(IF(OR(BR$5=Data!$F$2,BR$5=Data!$G$2,(IF(COUNTIF(Data!$A$2:$A$939,BR$7),BR$7=(VLOOKUP(BR$7,Data!$A$2:$A$852,1,FALSE)),0))),"H",IF(AND(BR$7&gt;=$J89,BR$7&lt;=$K89),($D89*(1-$P89)/$N89),0))),IF(AND(BR$7&gt;=$J89,BR$7&lt;=$K89),(($D89-$O89)/$N89),0))))),(((IF(Data!$C$2&gt;0,(IF(OR(BR$5=Data!$F$2,BR$5=Data!$G$2,(IF(COUNTIF(Data!$A$2:$A$939,BR$7),BR$7=(VLOOKUP(BR$7,Data!$A$2:$A$852,1,FALSE)),0))),"H",IF(AND(BR$7&gt;=$J89,BR$7&lt;=$L89),($D89*$P89/$M89),0))),IF(AND(BR$7&gt;=$J89,BR$7&lt;=$L89),(($D89*$P89)/$M89),0))))))</f>
        <v>0</v>
      </c>
      <c r="BS90" s="37">
        <f>IF(BS$7&gt;$L89,(((IF(Data!$C$2&gt;0,(IF(OR(BS$5=Data!$F$2,BS$5=Data!$G$2,(IF(COUNTIF(Data!$A$2:$A$939,BS$7),BS$7=(VLOOKUP(BS$7,Data!$A$2:$A$852,1,FALSE)),0))),"H",IF(AND(BS$7&gt;=$J89,BS$7&lt;=$K89),($D89*(1-$P89)/$N89),0))),IF(AND(BS$7&gt;=$J89,BS$7&lt;=$K89),(($D89-$O89)/$N89),0))))),(((IF(Data!$C$2&gt;0,(IF(OR(BS$5=Data!$F$2,BS$5=Data!$G$2,(IF(COUNTIF(Data!$A$2:$A$939,BS$7),BS$7=(VLOOKUP(BS$7,Data!$A$2:$A$852,1,FALSE)),0))),"H",IF(AND(BS$7&gt;=$J89,BS$7&lt;=$L89),($D89*$P89/$M89),0))),IF(AND(BS$7&gt;=$J89,BS$7&lt;=$L89),(($D89*$P89)/$M89),0))))))</f>
        <v>0</v>
      </c>
      <c r="BT90" s="37">
        <f>IF(BT$7&gt;$L89,(((IF(Data!$C$2&gt;0,(IF(OR(BT$5=Data!$F$2,BT$5=Data!$G$2,(IF(COUNTIF(Data!$A$2:$A$939,BT$7),BT$7=(VLOOKUP(BT$7,Data!$A$2:$A$852,1,FALSE)),0))),"H",IF(AND(BT$7&gt;=$J89,BT$7&lt;=$K89),($D89*(1-$P89)/$N89),0))),IF(AND(BT$7&gt;=$J89,BT$7&lt;=$K89),(($D89-$O89)/$N89),0))))),(((IF(Data!$C$2&gt;0,(IF(OR(BT$5=Data!$F$2,BT$5=Data!$G$2,(IF(COUNTIF(Data!$A$2:$A$939,BT$7),BT$7=(VLOOKUP(BT$7,Data!$A$2:$A$852,1,FALSE)),0))),"H",IF(AND(BT$7&gt;=$J89,BT$7&lt;=$L89),($D89*$P89/$M89),0))),IF(AND(BT$7&gt;=$J89,BT$7&lt;=$L89),(($D89*$P89)/$M89),0))))))</f>
        <v>0</v>
      </c>
      <c r="BU90" s="37">
        <f>IF(BU$7&gt;$L89,(((IF(Data!$C$2&gt;0,(IF(OR(BU$5=Data!$F$2,BU$5=Data!$G$2,(IF(COUNTIF(Data!$A$2:$A$939,BU$7),BU$7=(VLOOKUP(BU$7,Data!$A$2:$A$852,1,FALSE)),0))),"H",IF(AND(BU$7&gt;=$J89,BU$7&lt;=$K89),($D89*(1-$P89)/$N89),0))),IF(AND(BU$7&gt;=$J89,BU$7&lt;=$K89),(($D89-$O89)/$N89),0))))),(((IF(Data!$C$2&gt;0,(IF(OR(BU$5=Data!$F$2,BU$5=Data!$G$2,(IF(COUNTIF(Data!$A$2:$A$939,BU$7),BU$7=(VLOOKUP(BU$7,Data!$A$2:$A$852,1,FALSE)),0))),"H",IF(AND(BU$7&gt;=$J89,BU$7&lt;=$L89),($D89*$P89/$M89),0))),IF(AND(BU$7&gt;=$J89,BU$7&lt;=$L89),(($D89*$P89)/$M89),0))))))</f>
        <v>0</v>
      </c>
      <c r="BV90" s="37" t="str">
        <f>IF(BV$7&gt;$L89,(((IF(Data!$C$2&gt;0,(IF(OR(BV$5=Data!$F$2,BV$5=Data!$G$2,(IF(COUNTIF(Data!$A$2:$A$939,BV$7),BV$7=(VLOOKUP(BV$7,Data!$A$2:$A$852,1,FALSE)),0))),"H",IF(AND(BV$7&gt;=$J89,BV$7&lt;=$K89),($D89*(1-$P89)/$N89),0))),IF(AND(BV$7&gt;=$J89,BV$7&lt;=$K89),(($D89-$O89)/$N89),0))))),(((IF(Data!$C$2&gt;0,(IF(OR(BV$5=Data!$F$2,BV$5=Data!$G$2,(IF(COUNTIF(Data!$A$2:$A$939,BV$7),BV$7=(VLOOKUP(BV$7,Data!$A$2:$A$852,1,FALSE)),0))),"H",IF(AND(BV$7&gt;=$J89,BV$7&lt;=$L89),($D89*$P89/$M89),0))),IF(AND(BV$7&gt;=$J89,BV$7&lt;=$L89),(($D89*$P89)/$M89),0))))))</f>
        <v>H</v>
      </c>
      <c r="BW90" s="37" t="str">
        <f>IF(BW$7&gt;$L89,(((IF(Data!$C$2&gt;0,(IF(OR(BW$5=Data!$F$2,BW$5=Data!$G$2,(IF(COUNTIF(Data!$A$2:$A$939,BW$7),BW$7=(VLOOKUP(BW$7,Data!$A$2:$A$852,1,FALSE)),0))),"H",IF(AND(BW$7&gt;=$J89,BW$7&lt;=$K89),($D89*(1-$P89)/$N89),0))),IF(AND(BW$7&gt;=$J89,BW$7&lt;=$K89),(($D89-$O89)/$N89),0))))),(((IF(Data!$C$2&gt;0,(IF(OR(BW$5=Data!$F$2,BW$5=Data!$G$2,(IF(COUNTIF(Data!$A$2:$A$939,BW$7),BW$7=(VLOOKUP(BW$7,Data!$A$2:$A$852,1,FALSE)),0))),"H",IF(AND(BW$7&gt;=$J89,BW$7&lt;=$L89),($D89*$P89/$M89),0))),IF(AND(BW$7&gt;=$J89,BW$7&lt;=$L89),(($D89*$P89)/$M89),0))))))</f>
        <v>H</v>
      </c>
      <c r="BX90" s="37">
        <f>IF(BX$7&gt;$L89,(((IF(Data!$C$2&gt;0,(IF(OR(BX$5=Data!$F$2,BX$5=Data!$G$2,(IF(COUNTIF(Data!$A$2:$A$939,BX$7),BX$7=(VLOOKUP(BX$7,Data!$A$2:$A$852,1,FALSE)),0))),"H",IF(AND(BX$7&gt;=$J89,BX$7&lt;=$K89),($D89*(1-$P89)/$N89),0))),IF(AND(BX$7&gt;=$J89,BX$7&lt;=$K89),(($D89-$O89)/$N89),0))))),(((IF(Data!$C$2&gt;0,(IF(OR(BX$5=Data!$F$2,BX$5=Data!$G$2,(IF(COUNTIF(Data!$A$2:$A$939,BX$7),BX$7=(VLOOKUP(BX$7,Data!$A$2:$A$852,1,FALSE)),0))),"H",IF(AND(BX$7&gt;=$J89,BX$7&lt;=$L89),($D89*$P89/$M89),0))),IF(AND(BX$7&gt;=$J89,BX$7&lt;=$L89),(($D89*$P89)/$M89),0))))))</f>
        <v>0</v>
      </c>
      <c r="BY90" s="37">
        <f>IF(BY$7&gt;$L89,(((IF(Data!$C$2&gt;0,(IF(OR(BY$5=Data!$F$2,BY$5=Data!$G$2,(IF(COUNTIF(Data!$A$2:$A$939,BY$7),BY$7=(VLOOKUP(BY$7,Data!$A$2:$A$852,1,FALSE)),0))),"H",IF(AND(BY$7&gt;=$J89,BY$7&lt;=$K89),($D89*(1-$P89)/$N89),0))),IF(AND(BY$7&gt;=$J89,BY$7&lt;=$K89),(($D89-$O89)/$N89),0))))),(((IF(Data!$C$2&gt;0,(IF(OR(BY$5=Data!$F$2,BY$5=Data!$G$2,(IF(COUNTIF(Data!$A$2:$A$939,BY$7),BY$7=(VLOOKUP(BY$7,Data!$A$2:$A$852,1,FALSE)),0))),"H",IF(AND(BY$7&gt;=$J89,BY$7&lt;=$L89),($D89*$P89/$M89),0))),IF(AND(BY$7&gt;=$J89,BY$7&lt;=$L89),(($D89*$P89)/$M89),0))))))</f>
        <v>0</v>
      </c>
      <c r="BZ90" s="37">
        <f>IF(BZ$7&gt;$L89,(((IF(Data!$C$2&gt;0,(IF(OR(BZ$5=Data!$F$2,BZ$5=Data!$G$2,(IF(COUNTIF(Data!$A$2:$A$939,BZ$7),BZ$7=(VLOOKUP(BZ$7,Data!$A$2:$A$852,1,FALSE)),0))),"H",IF(AND(BZ$7&gt;=$J89,BZ$7&lt;=$K89),($D89*(1-$P89)/$N89),0))),IF(AND(BZ$7&gt;=$J89,BZ$7&lt;=$K89),(($D89-$O89)/$N89),0))))),(((IF(Data!$C$2&gt;0,(IF(OR(BZ$5=Data!$F$2,BZ$5=Data!$G$2,(IF(COUNTIF(Data!$A$2:$A$939,BZ$7),BZ$7=(VLOOKUP(BZ$7,Data!$A$2:$A$852,1,FALSE)),0))),"H",IF(AND(BZ$7&gt;=$J89,BZ$7&lt;=$L89),($D89*$P89/$M89),0))),IF(AND(BZ$7&gt;=$J89,BZ$7&lt;=$L89),(($D89*$P89)/$M89),0))))))</f>
        <v>0</v>
      </c>
      <c r="CA90" s="37">
        <f>IF(CA$7&gt;$L89,(((IF(Data!$C$2&gt;0,(IF(OR(CA$5=Data!$F$2,CA$5=Data!$G$2,(IF(COUNTIF(Data!$A$2:$A$939,CA$7),CA$7=(VLOOKUP(CA$7,Data!$A$2:$A$852,1,FALSE)),0))),"H",IF(AND(CA$7&gt;=$J89,CA$7&lt;=$K89),($D89*(1-$P89)/$N89),0))),IF(AND(CA$7&gt;=$J89,CA$7&lt;=$K89),(($D89-$O89)/$N89),0))))),(((IF(Data!$C$2&gt;0,(IF(OR(CA$5=Data!$F$2,CA$5=Data!$G$2,(IF(COUNTIF(Data!$A$2:$A$939,CA$7),CA$7=(VLOOKUP(CA$7,Data!$A$2:$A$852,1,FALSE)),0))),"H",IF(AND(CA$7&gt;=$J89,CA$7&lt;=$L89),($D89*$P89/$M89),0))),IF(AND(CA$7&gt;=$J89,CA$7&lt;=$L89),(($D89*$P89)/$M89),0))))))</f>
        <v>0</v>
      </c>
      <c r="CB90" s="37">
        <f>IF(CB$7&gt;$L89,(((IF(Data!$C$2&gt;0,(IF(OR(CB$5=Data!$F$2,CB$5=Data!$G$2,(IF(COUNTIF(Data!$A$2:$A$939,CB$7),CB$7=(VLOOKUP(CB$7,Data!$A$2:$A$852,1,FALSE)),0))),"H",IF(AND(CB$7&gt;=$J89,CB$7&lt;=$K89),($D89*(1-$P89)/$N89),0))),IF(AND(CB$7&gt;=$J89,CB$7&lt;=$K89),(($D89-$O89)/$N89),0))))),(((IF(Data!$C$2&gt;0,(IF(OR(CB$5=Data!$F$2,CB$5=Data!$G$2,(IF(COUNTIF(Data!$A$2:$A$939,CB$7),CB$7=(VLOOKUP(CB$7,Data!$A$2:$A$852,1,FALSE)),0))),"H",IF(AND(CB$7&gt;=$J89,CB$7&lt;=$L89),($D89*$P89/$M89),0))),IF(AND(CB$7&gt;=$J89,CB$7&lt;=$L89),(($D89*$P89)/$M89),0))))))</f>
        <v>0</v>
      </c>
      <c r="CC90" s="37" t="str">
        <f>IF(CC$7&gt;$L89,(((IF(Data!$C$2&gt;0,(IF(OR(CC$5=Data!$F$2,CC$5=Data!$G$2,(IF(COUNTIF(Data!$A$2:$A$939,CC$7),CC$7=(VLOOKUP(CC$7,Data!$A$2:$A$852,1,FALSE)),0))),"H",IF(AND(CC$7&gt;=$J89,CC$7&lt;=$K89),($D89*(1-$P89)/$N89),0))),IF(AND(CC$7&gt;=$J89,CC$7&lt;=$K89),(($D89-$O89)/$N89),0))))),(((IF(Data!$C$2&gt;0,(IF(OR(CC$5=Data!$F$2,CC$5=Data!$G$2,(IF(COUNTIF(Data!$A$2:$A$939,CC$7),CC$7=(VLOOKUP(CC$7,Data!$A$2:$A$852,1,FALSE)),0))),"H",IF(AND(CC$7&gt;=$J89,CC$7&lt;=$L89),($D89*$P89/$M89),0))),IF(AND(CC$7&gt;=$J89,CC$7&lt;=$L89),(($D89*$P89)/$M89),0))))))</f>
        <v>H</v>
      </c>
      <c r="CD90" s="37" t="str">
        <f>IF(CD$7&gt;$L89,(((IF(Data!$C$2&gt;0,(IF(OR(CD$5=Data!$F$2,CD$5=Data!$G$2,(IF(COUNTIF(Data!$A$2:$A$939,CD$7),CD$7=(VLOOKUP(CD$7,Data!$A$2:$A$852,1,FALSE)),0))),"H",IF(AND(CD$7&gt;=$J89,CD$7&lt;=$K89),($D89*(1-$P89)/$N89),0))),IF(AND(CD$7&gt;=$J89,CD$7&lt;=$K89),(($D89-$O89)/$N89),0))))),(((IF(Data!$C$2&gt;0,(IF(OR(CD$5=Data!$F$2,CD$5=Data!$G$2,(IF(COUNTIF(Data!$A$2:$A$939,CD$7),CD$7=(VLOOKUP(CD$7,Data!$A$2:$A$852,1,FALSE)),0))),"H",IF(AND(CD$7&gt;=$J89,CD$7&lt;=$L89),($D89*$P89/$M89),0))),IF(AND(CD$7&gt;=$J89,CD$7&lt;=$L89),(($D89*$P89)/$M89),0))))))</f>
        <v>H</v>
      </c>
      <c r="CE90" s="37">
        <f>IF(CE$7&gt;$L89,(((IF(Data!$C$2&gt;0,(IF(OR(CE$5=Data!$F$2,CE$5=Data!$G$2,(IF(COUNTIF(Data!$A$2:$A$939,CE$7),CE$7=(VLOOKUP(CE$7,Data!$A$2:$A$852,1,FALSE)),0))),"H",IF(AND(CE$7&gt;=$J89,CE$7&lt;=$K89),($D89*(1-$P89)/$N89),0))),IF(AND(CE$7&gt;=$J89,CE$7&lt;=$K89),(($D89-$O89)/$N89),0))))),(((IF(Data!$C$2&gt;0,(IF(OR(CE$5=Data!$F$2,CE$5=Data!$G$2,(IF(COUNTIF(Data!$A$2:$A$939,CE$7),CE$7=(VLOOKUP(CE$7,Data!$A$2:$A$852,1,FALSE)),0))),"H",IF(AND(CE$7&gt;=$J89,CE$7&lt;=$L89),($D89*$P89/$M89),0))),IF(AND(CE$7&gt;=$J89,CE$7&lt;=$L89),(($D89*$P89)/$M89),0))))))</f>
        <v>0</v>
      </c>
      <c r="CF90" s="37">
        <f>IF(CF$7&gt;$L89,(((IF(Data!$C$2&gt;0,(IF(OR(CF$5=Data!$F$2,CF$5=Data!$G$2,(IF(COUNTIF(Data!$A$2:$A$939,CF$7),CF$7=(VLOOKUP(CF$7,Data!$A$2:$A$852,1,FALSE)),0))),"H",IF(AND(CF$7&gt;=$J89,CF$7&lt;=$K89),($D89*(1-$P89)/$N89),0))),IF(AND(CF$7&gt;=$J89,CF$7&lt;=$K89),(($D89-$O89)/$N89),0))))),(((IF(Data!$C$2&gt;0,(IF(OR(CF$5=Data!$F$2,CF$5=Data!$G$2,(IF(COUNTIF(Data!$A$2:$A$939,CF$7),CF$7=(VLOOKUP(CF$7,Data!$A$2:$A$852,1,FALSE)),0))),"H",IF(AND(CF$7&gt;=$J89,CF$7&lt;=$L89),($D89*$P89/$M89),0))),IF(AND(CF$7&gt;=$J89,CF$7&lt;=$L89),(($D89*$P89)/$M89),0))))))</f>
        <v>0</v>
      </c>
      <c r="CG90" s="37">
        <f>IF(CG$7&gt;$L89,(((IF(Data!$C$2&gt;0,(IF(OR(CG$5=Data!$F$2,CG$5=Data!$G$2,(IF(COUNTIF(Data!$A$2:$A$939,CG$7),CG$7=(VLOOKUP(CG$7,Data!$A$2:$A$852,1,FALSE)),0))),"H",IF(AND(CG$7&gt;=$J89,CG$7&lt;=$K89),($D89*(1-$P89)/$N89),0))),IF(AND(CG$7&gt;=$J89,CG$7&lt;=$K89),(($D89-$O89)/$N89),0))))),(((IF(Data!$C$2&gt;0,(IF(OR(CG$5=Data!$F$2,CG$5=Data!$G$2,(IF(COUNTIF(Data!$A$2:$A$939,CG$7),CG$7=(VLOOKUP(CG$7,Data!$A$2:$A$852,1,FALSE)),0))),"H",IF(AND(CG$7&gt;=$J89,CG$7&lt;=$L89),($D89*$P89/$M89),0))),IF(AND(CG$7&gt;=$J89,CG$7&lt;=$L89),(($D89*$P89)/$M89),0))))))</f>
        <v>0</v>
      </c>
      <c r="CH90" s="37">
        <f>IF(CH$7&gt;$L89,(((IF(Data!$C$2&gt;0,(IF(OR(CH$5=Data!$F$2,CH$5=Data!$G$2,(IF(COUNTIF(Data!$A$2:$A$939,CH$7),CH$7=(VLOOKUP(CH$7,Data!$A$2:$A$852,1,FALSE)),0))),"H",IF(AND(CH$7&gt;=$J89,CH$7&lt;=$K89),($D89*(1-$P89)/$N89),0))),IF(AND(CH$7&gt;=$J89,CH$7&lt;=$K89),(($D89-$O89)/$N89),0))))),(((IF(Data!$C$2&gt;0,(IF(OR(CH$5=Data!$F$2,CH$5=Data!$G$2,(IF(COUNTIF(Data!$A$2:$A$939,CH$7),CH$7=(VLOOKUP(CH$7,Data!$A$2:$A$852,1,FALSE)),0))),"H",IF(AND(CH$7&gt;=$J89,CH$7&lt;=$L89),($D89*$P89/$M89),0))),IF(AND(CH$7&gt;=$J89,CH$7&lt;=$L89),(($D89*$P89)/$M89),0))))))</f>
        <v>0</v>
      </c>
      <c r="CI90" s="37">
        <f>IF(CI$7&gt;$L89,(((IF(Data!$C$2&gt;0,(IF(OR(CI$5=Data!$F$2,CI$5=Data!$G$2,(IF(COUNTIF(Data!$A$2:$A$939,CI$7),CI$7=(VLOOKUP(CI$7,Data!$A$2:$A$852,1,FALSE)),0))),"H",IF(AND(CI$7&gt;=$J89,CI$7&lt;=$K89),($D89*(1-$P89)/$N89),0))),IF(AND(CI$7&gt;=$J89,CI$7&lt;=$K89),(($D89-$O89)/$N89),0))))),(((IF(Data!$C$2&gt;0,(IF(OR(CI$5=Data!$F$2,CI$5=Data!$G$2,(IF(COUNTIF(Data!$A$2:$A$939,CI$7),CI$7=(VLOOKUP(CI$7,Data!$A$2:$A$852,1,FALSE)),0))),"H",IF(AND(CI$7&gt;=$J89,CI$7&lt;=$L89),($D89*$P89/$M89),0))),IF(AND(CI$7&gt;=$J89,CI$7&lt;=$L89),(($D89*$P89)/$M89),0))))))</f>
        <v>0</v>
      </c>
      <c r="CJ90" s="37" t="str">
        <f>IF(CJ$7&gt;$L89,(((IF(Data!$C$2&gt;0,(IF(OR(CJ$5=Data!$F$2,CJ$5=Data!$G$2,(IF(COUNTIF(Data!$A$2:$A$939,CJ$7),CJ$7=(VLOOKUP(CJ$7,Data!$A$2:$A$852,1,FALSE)),0))),"H",IF(AND(CJ$7&gt;=$J89,CJ$7&lt;=$K89),($D89*(1-$P89)/$N89),0))),IF(AND(CJ$7&gt;=$J89,CJ$7&lt;=$K89),(($D89-$O89)/$N89),0))))),(((IF(Data!$C$2&gt;0,(IF(OR(CJ$5=Data!$F$2,CJ$5=Data!$G$2,(IF(COUNTIF(Data!$A$2:$A$939,CJ$7),CJ$7=(VLOOKUP(CJ$7,Data!$A$2:$A$852,1,FALSE)),0))),"H",IF(AND(CJ$7&gt;=$J89,CJ$7&lt;=$L89),($D89*$P89/$M89),0))),IF(AND(CJ$7&gt;=$J89,CJ$7&lt;=$L89),(($D89*$P89)/$M89),0))))))</f>
        <v>H</v>
      </c>
      <c r="CK90" s="37" t="str">
        <f>IF(CK$7&gt;$L89,(((IF(Data!$C$2&gt;0,(IF(OR(CK$5=Data!$F$2,CK$5=Data!$G$2,(IF(COUNTIF(Data!$A$2:$A$939,CK$7),CK$7=(VLOOKUP(CK$7,Data!$A$2:$A$852,1,FALSE)),0))),"H",IF(AND(CK$7&gt;=$J89,CK$7&lt;=$K89),($D89*(1-$P89)/$N89),0))),IF(AND(CK$7&gt;=$J89,CK$7&lt;=$K89),(($D89-$O89)/$N89),0))))),(((IF(Data!$C$2&gt;0,(IF(OR(CK$5=Data!$F$2,CK$5=Data!$G$2,(IF(COUNTIF(Data!$A$2:$A$939,CK$7),CK$7=(VLOOKUP(CK$7,Data!$A$2:$A$852,1,FALSE)),0))),"H",IF(AND(CK$7&gt;=$J89,CK$7&lt;=$L89),($D89*$P89/$M89),0))),IF(AND(CK$7&gt;=$J89,CK$7&lt;=$L89),(($D89*$P89)/$M89),0))))))</f>
        <v>H</v>
      </c>
      <c r="CL90" s="37">
        <f>IF(CL$7&gt;$L89,(((IF(Data!$C$2&gt;0,(IF(OR(CL$5=Data!$F$2,CL$5=Data!$G$2,(IF(COUNTIF(Data!$A$2:$A$939,CL$7),CL$7=(VLOOKUP(CL$7,Data!$A$2:$A$852,1,FALSE)),0))),"H",IF(AND(CL$7&gt;=$J89,CL$7&lt;=$K89),($D89*(1-$P89)/$N89),0))),IF(AND(CL$7&gt;=$J89,CL$7&lt;=$K89),(($D89-$O89)/$N89),0))))),(((IF(Data!$C$2&gt;0,(IF(OR(CL$5=Data!$F$2,CL$5=Data!$G$2,(IF(COUNTIF(Data!$A$2:$A$939,CL$7),CL$7=(VLOOKUP(CL$7,Data!$A$2:$A$852,1,FALSE)),0))),"H",IF(AND(CL$7&gt;=$J89,CL$7&lt;=$L89),($D89*$P89/$M89),0))),IF(AND(CL$7&gt;=$J89,CL$7&lt;=$L89),(($D89*$P89)/$M89),0))))))</f>
        <v>0</v>
      </c>
      <c r="CM90" s="37">
        <f>IF(CM$7&gt;$L89,(((IF(Data!$C$2&gt;0,(IF(OR(CM$5=Data!$F$2,CM$5=Data!$G$2,(IF(COUNTIF(Data!$A$2:$A$939,CM$7),CM$7=(VLOOKUP(CM$7,Data!$A$2:$A$852,1,FALSE)),0))),"H",IF(AND(CM$7&gt;=$J89,CM$7&lt;=$K89),($D89*(1-$P89)/$N89),0))),IF(AND(CM$7&gt;=$J89,CM$7&lt;=$K89),(($D89-$O89)/$N89),0))))),(((IF(Data!$C$2&gt;0,(IF(OR(CM$5=Data!$F$2,CM$5=Data!$G$2,(IF(COUNTIF(Data!$A$2:$A$939,CM$7),CM$7=(VLOOKUP(CM$7,Data!$A$2:$A$852,1,FALSE)),0))),"H",IF(AND(CM$7&gt;=$J89,CM$7&lt;=$L89),($D89*$P89/$M89),0))),IF(AND(CM$7&gt;=$J89,CM$7&lt;=$L89),(($D89*$P89)/$M89),0))))))</f>
        <v>0</v>
      </c>
      <c r="CN90" s="37">
        <f>IF(CN$7&gt;$L89,(((IF(Data!$C$2&gt;0,(IF(OR(CN$5=Data!$F$2,CN$5=Data!$G$2,(IF(COUNTIF(Data!$A$2:$A$939,CN$7),CN$7=(VLOOKUP(CN$7,Data!$A$2:$A$852,1,FALSE)),0))),"H",IF(AND(CN$7&gt;=$J89,CN$7&lt;=$K89),($D89*(1-$P89)/$N89),0))),IF(AND(CN$7&gt;=$J89,CN$7&lt;=$K89),(($D89-$O89)/$N89),0))))),(((IF(Data!$C$2&gt;0,(IF(OR(CN$5=Data!$F$2,CN$5=Data!$G$2,(IF(COUNTIF(Data!$A$2:$A$939,CN$7),CN$7=(VLOOKUP(CN$7,Data!$A$2:$A$852,1,FALSE)),0))),"H",IF(AND(CN$7&gt;=$J89,CN$7&lt;=$L89),($D89*$P89/$M89),0))),IF(AND(CN$7&gt;=$J89,CN$7&lt;=$L89),(($D89*$P89)/$M89),0))))))</f>
        <v>0</v>
      </c>
      <c r="CO90" s="37">
        <f>IF(CO$7&gt;$L89,(((IF(Data!$C$2&gt;0,(IF(OR(CO$5=Data!$F$2,CO$5=Data!$G$2,(IF(COUNTIF(Data!$A$2:$A$939,CO$7),CO$7=(VLOOKUP(CO$7,Data!$A$2:$A$852,1,FALSE)),0))),"H",IF(AND(CO$7&gt;=$J89,CO$7&lt;=$K89),($D89*(1-$P89)/$N89),0))),IF(AND(CO$7&gt;=$J89,CO$7&lt;=$K89),(($D89-$O89)/$N89),0))))),(((IF(Data!$C$2&gt;0,(IF(OR(CO$5=Data!$F$2,CO$5=Data!$G$2,(IF(COUNTIF(Data!$A$2:$A$939,CO$7),CO$7=(VLOOKUP(CO$7,Data!$A$2:$A$852,1,FALSE)),0))),"H",IF(AND(CO$7&gt;=$J89,CO$7&lt;=$L89),($D89*$P89/$M89),0))),IF(AND(CO$7&gt;=$J89,CO$7&lt;=$L89),(($D89*$P89)/$M89),0))))))</f>
        <v>0</v>
      </c>
      <c r="CP90" s="37">
        <f>IF(CP$7&gt;$L89,(((IF(Data!$C$2&gt;0,(IF(OR(CP$5=Data!$F$2,CP$5=Data!$G$2,(IF(COUNTIF(Data!$A$2:$A$939,CP$7),CP$7=(VLOOKUP(CP$7,Data!$A$2:$A$852,1,FALSE)),0))),"H",IF(AND(CP$7&gt;=$J89,CP$7&lt;=$K89),($D89*(1-$P89)/$N89),0))),IF(AND(CP$7&gt;=$J89,CP$7&lt;=$K89),(($D89-$O89)/$N89),0))))),(((IF(Data!$C$2&gt;0,(IF(OR(CP$5=Data!$F$2,CP$5=Data!$G$2,(IF(COUNTIF(Data!$A$2:$A$939,CP$7),CP$7=(VLOOKUP(CP$7,Data!$A$2:$A$852,1,FALSE)),0))),"H",IF(AND(CP$7&gt;=$J89,CP$7&lt;=$L89),($D89*$P89/$M89),0))),IF(AND(CP$7&gt;=$J89,CP$7&lt;=$L89),(($D89*$P89)/$M89),0))))))</f>
        <v>0</v>
      </c>
      <c r="CQ90" s="37" t="str">
        <f>IF(CQ$7&gt;$L89,(((IF(Data!$C$2&gt;0,(IF(OR(CQ$5=Data!$F$2,CQ$5=Data!$G$2,(IF(COUNTIF(Data!$A$2:$A$939,CQ$7),CQ$7=(VLOOKUP(CQ$7,Data!$A$2:$A$852,1,FALSE)),0))),"H",IF(AND(CQ$7&gt;=$J89,CQ$7&lt;=$K89),($D89*(1-$P89)/$N89),0))),IF(AND(CQ$7&gt;=$J89,CQ$7&lt;=$K89),(($D89-$O89)/$N89),0))))),(((IF(Data!$C$2&gt;0,(IF(OR(CQ$5=Data!$F$2,CQ$5=Data!$G$2,(IF(COUNTIF(Data!$A$2:$A$939,CQ$7),CQ$7=(VLOOKUP(CQ$7,Data!$A$2:$A$852,1,FALSE)),0))),"H",IF(AND(CQ$7&gt;=$J89,CQ$7&lt;=$L89),($D89*$P89/$M89),0))),IF(AND(CQ$7&gt;=$J89,CQ$7&lt;=$L89),(($D89*$P89)/$M89),0))))))</f>
        <v>H</v>
      </c>
      <c r="CR90" s="37" t="str">
        <f>IF(CR$7&gt;$L89,(((IF(Data!$C$2&gt;0,(IF(OR(CR$5=Data!$F$2,CR$5=Data!$G$2,(IF(COUNTIF(Data!$A$2:$A$939,CR$7),CR$7=(VLOOKUP(CR$7,Data!$A$2:$A$852,1,FALSE)),0))),"H",IF(AND(CR$7&gt;=$J89,CR$7&lt;=$K89),($D89*(1-$P89)/$N89),0))),IF(AND(CR$7&gt;=$J89,CR$7&lt;=$K89),(($D89-$O89)/$N89),0))))),(((IF(Data!$C$2&gt;0,(IF(OR(CR$5=Data!$F$2,CR$5=Data!$G$2,(IF(COUNTIF(Data!$A$2:$A$939,CR$7),CR$7=(VLOOKUP(CR$7,Data!$A$2:$A$852,1,FALSE)),0))),"H",IF(AND(CR$7&gt;=$J89,CR$7&lt;=$L89),($D89*$P89/$M89),0))),IF(AND(CR$7&gt;=$J89,CR$7&lt;=$L89),(($D89*$P89)/$M89),0))))))</f>
        <v>H</v>
      </c>
      <c r="CS90" s="37">
        <f>IF(CS$7&gt;$L89,(((IF(Data!$C$2&gt;0,(IF(OR(CS$5=Data!$F$2,CS$5=Data!$G$2,(IF(COUNTIF(Data!$A$2:$A$939,CS$7),CS$7=(VLOOKUP(CS$7,Data!$A$2:$A$852,1,FALSE)),0))),"H",IF(AND(CS$7&gt;=$J89,CS$7&lt;=$K89),($D89*(1-$P89)/$N89),0))),IF(AND(CS$7&gt;=$J89,CS$7&lt;=$K89),(($D89-$O89)/$N89),0))))),(((IF(Data!$C$2&gt;0,(IF(OR(CS$5=Data!$F$2,CS$5=Data!$G$2,(IF(COUNTIF(Data!$A$2:$A$939,CS$7),CS$7=(VLOOKUP(CS$7,Data!$A$2:$A$852,1,FALSE)),0))),"H",IF(AND(CS$7&gt;=$J89,CS$7&lt;=$L89),($D89*$P89/$M89),0))),IF(AND(CS$7&gt;=$J89,CS$7&lt;=$L89),(($D89*$P89)/$M89),0))))))</f>
        <v>0</v>
      </c>
      <c r="CT90" s="37">
        <f>IF(CT$7&gt;$L89,(((IF(Data!$C$2&gt;0,(IF(OR(CT$5=Data!$F$2,CT$5=Data!$G$2,(IF(COUNTIF(Data!$A$2:$A$939,CT$7),CT$7=(VLOOKUP(CT$7,Data!$A$2:$A$852,1,FALSE)),0))),"H",IF(AND(CT$7&gt;=$J89,CT$7&lt;=$K89),($D89*(1-$P89)/$N89),0))),IF(AND(CT$7&gt;=$J89,CT$7&lt;=$K89),(($D89-$O89)/$N89),0))))),(((IF(Data!$C$2&gt;0,(IF(OR(CT$5=Data!$F$2,CT$5=Data!$G$2,(IF(COUNTIF(Data!$A$2:$A$939,CT$7),CT$7=(VLOOKUP(CT$7,Data!$A$2:$A$852,1,FALSE)),0))),"H",IF(AND(CT$7&gt;=$J89,CT$7&lt;=$L89),($D89*$P89/$M89),0))),IF(AND(CT$7&gt;=$J89,CT$7&lt;=$L89),(($D89*$P89)/$M89),0))))))</f>
        <v>0</v>
      </c>
      <c r="CU90" s="37">
        <f>IF(CU$7&gt;$L89,(((IF(Data!$C$2&gt;0,(IF(OR(CU$5=Data!$F$2,CU$5=Data!$G$2,(IF(COUNTIF(Data!$A$2:$A$939,CU$7),CU$7=(VLOOKUP(CU$7,Data!$A$2:$A$852,1,FALSE)),0))),"H",IF(AND(CU$7&gt;=$J89,CU$7&lt;=$K89),($D89*(1-$P89)/$N89),0))),IF(AND(CU$7&gt;=$J89,CU$7&lt;=$K89),(($D89-$O89)/$N89),0))))),(((IF(Data!$C$2&gt;0,(IF(OR(CU$5=Data!$F$2,CU$5=Data!$G$2,(IF(COUNTIF(Data!$A$2:$A$939,CU$7),CU$7=(VLOOKUP(CU$7,Data!$A$2:$A$852,1,FALSE)),0))),"H",IF(AND(CU$7&gt;=$J89,CU$7&lt;=$L89),($D89*$P89/$M89),0))),IF(AND(CU$7&gt;=$J89,CU$7&lt;=$L89),(($D89*$P89)/$M89),0))))))</f>
        <v>0</v>
      </c>
      <c r="CV90" s="37">
        <f>IF(CV$7&gt;$L89,(((IF(Data!$C$2&gt;0,(IF(OR(CV$5=Data!$F$2,CV$5=Data!$G$2,(IF(COUNTIF(Data!$A$2:$A$939,CV$7),CV$7=(VLOOKUP(CV$7,Data!$A$2:$A$852,1,FALSE)),0))),"H",IF(AND(CV$7&gt;=$J89,CV$7&lt;=$K89),($D89*(1-$P89)/$N89),0))),IF(AND(CV$7&gt;=$J89,CV$7&lt;=$K89),(($D89-$O89)/$N89),0))))),(((IF(Data!$C$2&gt;0,(IF(OR(CV$5=Data!$F$2,CV$5=Data!$G$2,(IF(COUNTIF(Data!$A$2:$A$939,CV$7),CV$7=(VLOOKUP(CV$7,Data!$A$2:$A$852,1,FALSE)),0))),"H",IF(AND(CV$7&gt;=$J89,CV$7&lt;=$L89),($D89*$P89/$M89),0))),IF(AND(CV$7&gt;=$J89,CV$7&lt;=$L89),(($D89*$P89)/$M89),0))))))</f>
        <v>0</v>
      </c>
      <c r="CW90" s="37">
        <f>IF(CW$7&gt;$L89,(((IF(Data!$C$2&gt;0,(IF(OR(CW$5=Data!$F$2,CW$5=Data!$G$2,(IF(COUNTIF(Data!$A$2:$A$939,CW$7),CW$7=(VLOOKUP(CW$7,Data!$A$2:$A$852,1,FALSE)),0))),"H",IF(AND(CW$7&gt;=$J89,CW$7&lt;=$K89),($D89*(1-$P89)/$N89),0))),IF(AND(CW$7&gt;=$J89,CW$7&lt;=$K89),(($D89-$O89)/$N89),0))))),(((IF(Data!$C$2&gt;0,(IF(OR(CW$5=Data!$F$2,CW$5=Data!$G$2,(IF(COUNTIF(Data!$A$2:$A$939,CW$7),CW$7=(VLOOKUP(CW$7,Data!$A$2:$A$852,1,FALSE)),0))),"H",IF(AND(CW$7&gt;=$J89,CW$7&lt;=$L89),($D89*$P89/$M89),0))),IF(AND(CW$7&gt;=$J89,CW$7&lt;=$L89),(($D89*$P89)/$M89),0))))))</f>
        <v>0</v>
      </c>
      <c r="CX90" s="37" t="str">
        <f>IF(CX$7&gt;$L89,(((IF(Data!$C$2&gt;0,(IF(OR(CX$5=Data!$F$2,CX$5=Data!$G$2,(IF(COUNTIF(Data!$A$2:$A$939,CX$7),CX$7=(VLOOKUP(CX$7,Data!$A$2:$A$852,1,FALSE)),0))),"H",IF(AND(CX$7&gt;=$J89,CX$7&lt;=$K89),($D89*(1-$P89)/$N89),0))),IF(AND(CX$7&gt;=$J89,CX$7&lt;=$K89),(($D89-$O89)/$N89),0))))),(((IF(Data!$C$2&gt;0,(IF(OR(CX$5=Data!$F$2,CX$5=Data!$G$2,(IF(COUNTIF(Data!$A$2:$A$939,CX$7),CX$7=(VLOOKUP(CX$7,Data!$A$2:$A$852,1,FALSE)),0))),"H",IF(AND(CX$7&gt;=$J89,CX$7&lt;=$L89),($D89*$P89/$M89),0))),IF(AND(CX$7&gt;=$J89,CX$7&lt;=$L89),(($D89*$P89)/$M89),0))))))</f>
        <v>H</v>
      </c>
      <c r="CY90" s="37" t="str">
        <f>IF(CY$7&gt;$L89,(((IF(Data!$C$2&gt;0,(IF(OR(CY$5=Data!$F$2,CY$5=Data!$G$2,(IF(COUNTIF(Data!$A$2:$A$939,CY$7),CY$7=(VLOOKUP(CY$7,Data!$A$2:$A$852,1,FALSE)),0))),"H",IF(AND(CY$7&gt;=$J89,CY$7&lt;=$K89),($D89*(1-$P89)/$N89),0))),IF(AND(CY$7&gt;=$J89,CY$7&lt;=$K89),(($D89-$O89)/$N89),0))))),(((IF(Data!$C$2&gt;0,(IF(OR(CY$5=Data!$F$2,CY$5=Data!$G$2,(IF(COUNTIF(Data!$A$2:$A$939,CY$7),CY$7=(VLOOKUP(CY$7,Data!$A$2:$A$852,1,FALSE)),0))),"H",IF(AND(CY$7&gt;=$J89,CY$7&lt;=$L89),($D89*$P89/$M89),0))),IF(AND(CY$7&gt;=$J89,CY$7&lt;=$L89),(($D89*$P89)/$M89),0))))))</f>
        <v>H</v>
      </c>
      <c r="CZ90" s="37">
        <f>IF(CZ$7&gt;$L89,(((IF(Data!$C$2&gt;0,(IF(OR(CZ$5=Data!$F$2,CZ$5=Data!$G$2,(IF(COUNTIF(Data!$A$2:$A$939,CZ$7),CZ$7=(VLOOKUP(CZ$7,Data!$A$2:$A$852,1,FALSE)),0))),"H",IF(AND(CZ$7&gt;=$J89,CZ$7&lt;=$K89),($D89*(1-$P89)/$N89),0))),IF(AND(CZ$7&gt;=$J89,CZ$7&lt;=$K89),(($D89-$O89)/$N89),0))))),(((IF(Data!$C$2&gt;0,(IF(OR(CZ$5=Data!$F$2,CZ$5=Data!$G$2,(IF(COUNTIF(Data!$A$2:$A$939,CZ$7),CZ$7=(VLOOKUP(CZ$7,Data!$A$2:$A$852,1,FALSE)),0))),"H",IF(AND(CZ$7&gt;=$J89,CZ$7&lt;=$L89),($D89*$P89/$M89),0))),IF(AND(CZ$7&gt;=$J89,CZ$7&lt;=$L89),(($D89*$P89)/$M89),0))))))</f>
        <v>0</v>
      </c>
      <c r="DA90" s="37">
        <f>IF(DA$7&gt;$L89,(((IF(Data!$C$2&gt;0,(IF(OR(DA$5=Data!$F$2,DA$5=Data!$G$2,(IF(COUNTIF(Data!$A$2:$A$939,DA$7),DA$7=(VLOOKUP(DA$7,Data!$A$2:$A$852,1,FALSE)),0))),"H",IF(AND(DA$7&gt;=$J89,DA$7&lt;=$K89),($D89*(1-$P89)/$N89),0))),IF(AND(DA$7&gt;=$J89,DA$7&lt;=$K89),(($D89-$O89)/$N89),0))))),(((IF(Data!$C$2&gt;0,(IF(OR(DA$5=Data!$F$2,DA$5=Data!$G$2,(IF(COUNTIF(Data!$A$2:$A$939,DA$7),DA$7=(VLOOKUP(DA$7,Data!$A$2:$A$852,1,FALSE)),0))),"H",IF(AND(DA$7&gt;=$J89,DA$7&lt;=$L89),($D89*$P89/$M89),0))),IF(AND(DA$7&gt;=$J89,DA$7&lt;=$L89),(($D89*$P89)/$M89),0))))))</f>
        <v>0</v>
      </c>
      <c r="DB90" s="37">
        <f>IF(DB$7&gt;$L89,(((IF(Data!$C$2&gt;0,(IF(OR(DB$5=Data!$F$2,DB$5=Data!$G$2,(IF(COUNTIF(Data!$A$2:$A$939,DB$7),DB$7=(VLOOKUP(DB$7,Data!$A$2:$A$852,1,FALSE)),0))),"H",IF(AND(DB$7&gt;=$J89,DB$7&lt;=$K89),($D89*(1-$P89)/$N89),0))),IF(AND(DB$7&gt;=$J89,DB$7&lt;=$K89),(($D89-$O89)/$N89),0))))),(((IF(Data!$C$2&gt;0,(IF(OR(DB$5=Data!$F$2,DB$5=Data!$G$2,(IF(COUNTIF(Data!$A$2:$A$939,DB$7),DB$7=(VLOOKUP(DB$7,Data!$A$2:$A$852,1,FALSE)),0))),"H",IF(AND(DB$7&gt;=$J89,DB$7&lt;=$L89),($D89*$P89/$M89),0))),IF(AND(DB$7&gt;=$J89,DB$7&lt;=$L89),(($D89*$P89)/$M89),0))))))</f>
        <v>0</v>
      </c>
      <c r="DC90" s="37">
        <f>IF(DC$7&gt;$L89,(((IF(Data!$C$2&gt;0,(IF(OR(DC$5=Data!$F$2,DC$5=Data!$G$2,(IF(COUNTIF(Data!$A$2:$A$939,DC$7),DC$7=(VLOOKUP(DC$7,Data!$A$2:$A$852,1,FALSE)),0))),"H",IF(AND(DC$7&gt;=$J89,DC$7&lt;=$K89),($D89*(1-$P89)/$N89),0))),IF(AND(DC$7&gt;=$J89,DC$7&lt;=$K89),(($D89-$O89)/$N89),0))))),(((IF(Data!$C$2&gt;0,(IF(OR(DC$5=Data!$F$2,DC$5=Data!$G$2,(IF(COUNTIF(Data!$A$2:$A$939,DC$7),DC$7=(VLOOKUP(DC$7,Data!$A$2:$A$852,1,FALSE)),0))),"H",IF(AND(DC$7&gt;=$J89,DC$7&lt;=$L89),($D89*$P89/$M89),0))),IF(AND(DC$7&gt;=$J89,DC$7&lt;=$L89),(($D89*$P89)/$M89),0))))))</f>
        <v>0</v>
      </c>
      <c r="DD90" s="37">
        <f>IF(DD$7&gt;$L89,(((IF(Data!$C$2&gt;0,(IF(OR(DD$5=Data!$F$2,DD$5=Data!$G$2,(IF(COUNTIF(Data!$A$2:$A$939,DD$7),DD$7=(VLOOKUP(DD$7,Data!$A$2:$A$852,1,FALSE)),0))),"H",IF(AND(DD$7&gt;=$J89,DD$7&lt;=$K89),($D89*(1-$P89)/$N89),0))),IF(AND(DD$7&gt;=$J89,DD$7&lt;=$K89),(($D89-$O89)/$N89),0))))),(((IF(Data!$C$2&gt;0,(IF(OR(DD$5=Data!$F$2,DD$5=Data!$G$2,(IF(COUNTIF(Data!$A$2:$A$939,DD$7),DD$7=(VLOOKUP(DD$7,Data!$A$2:$A$852,1,FALSE)),0))),"H",IF(AND(DD$7&gt;=$J89,DD$7&lt;=$L89),($D89*$P89/$M89),0))),IF(AND(DD$7&gt;=$J89,DD$7&lt;=$L89),(($D89*$P89)/$M89),0))))))</f>
        <v>0</v>
      </c>
      <c r="DE90" s="37" t="str">
        <f>IF(DE$7&gt;$L89,(((IF(Data!$C$2&gt;0,(IF(OR(DE$5=Data!$F$2,DE$5=Data!$G$2,(IF(COUNTIF(Data!$A$2:$A$939,DE$7),DE$7=(VLOOKUP(DE$7,Data!$A$2:$A$852,1,FALSE)),0))),"H",IF(AND(DE$7&gt;=$J89,DE$7&lt;=$K89),($D89*(1-$P89)/$N89),0))),IF(AND(DE$7&gt;=$J89,DE$7&lt;=$K89),(($D89-$O89)/$N89),0))))),(((IF(Data!$C$2&gt;0,(IF(OR(DE$5=Data!$F$2,DE$5=Data!$G$2,(IF(COUNTIF(Data!$A$2:$A$939,DE$7),DE$7=(VLOOKUP(DE$7,Data!$A$2:$A$852,1,FALSE)),0))),"H",IF(AND(DE$7&gt;=$J89,DE$7&lt;=$L89),($D89*$P89/$M89),0))),IF(AND(DE$7&gt;=$J89,DE$7&lt;=$L89),(($D89*$P89)/$M89),0))))))</f>
        <v>H</v>
      </c>
      <c r="DF90" s="37" t="str">
        <f>IF(DF$7&gt;$L89,(((IF(Data!$C$2&gt;0,(IF(OR(DF$5=Data!$F$2,DF$5=Data!$G$2,(IF(COUNTIF(Data!$A$2:$A$939,DF$7),DF$7=(VLOOKUP(DF$7,Data!$A$2:$A$852,1,FALSE)),0))),"H",IF(AND(DF$7&gt;=$J89,DF$7&lt;=$K89),($D89*(1-$P89)/$N89),0))),IF(AND(DF$7&gt;=$J89,DF$7&lt;=$K89),(($D89-$O89)/$N89),0))))),(((IF(Data!$C$2&gt;0,(IF(OR(DF$5=Data!$F$2,DF$5=Data!$G$2,(IF(COUNTIF(Data!$A$2:$A$939,DF$7),DF$7=(VLOOKUP(DF$7,Data!$A$2:$A$852,1,FALSE)),0))),"H",IF(AND(DF$7&gt;=$J89,DF$7&lt;=$L89),($D89*$P89/$M89),0))),IF(AND(DF$7&gt;=$J89,DF$7&lt;=$L89),(($D89*$P89)/$M89),0))))))</f>
        <v>H</v>
      </c>
      <c r="DG90" s="37">
        <f>IF(DG$7&gt;$L89,(((IF(Data!$C$2&gt;0,(IF(OR(DG$5=Data!$F$2,DG$5=Data!$G$2,(IF(COUNTIF(Data!$A$2:$A$939,DG$7),DG$7=(VLOOKUP(DG$7,Data!$A$2:$A$852,1,FALSE)),0))),"H",IF(AND(DG$7&gt;=$J89,DG$7&lt;=$K89),($D89*(1-$P89)/$N89),0))),IF(AND(DG$7&gt;=$J89,DG$7&lt;=$K89),(($D89-$O89)/$N89),0))))),(((IF(Data!$C$2&gt;0,(IF(OR(DG$5=Data!$F$2,DG$5=Data!$G$2,(IF(COUNTIF(Data!$A$2:$A$939,DG$7),DG$7=(VLOOKUP(DG$7,Data!$A$2:$A$852,1,FALSE)),0))),"H",IF(AND(DG$7&gt;=$J89,DG$7&lt;=$L89),($D89*$P89/$M89),0))),IF(AND(DG$7&gt;=$J89,DG$7&lt;=$L89),(($D89*$P89)/$M89),0))))))</f>
        <v>0</v>
      </c>
      <c r="DH90" s="37">
        <f>IF(DH$7&gt;$L89,(((IF(Data!$C$2&gt;0,(IF(OR(DH$5=Data!$F$2,DH$5=Data!$G$2,(IF(COUNTIF(Data!$A$2:$A$939,DH$7),DH$7=(VLOOKUP(DH$7,Data!$A$2:$A$852,1,FALSE)),0))),"H",IF(AND(DH$7&gt;=$J89,DH$7&lt;=$K89),($D89*(1-$P89)/$N89),0))),IF(AND(DH$7&gt;=$J89,DH$7&lt;=$K89),(($D89-$O89)/$N89),0))))),(((IF(Data!$C$2&gt;0,(IF(OR(DH$5=Data!$F$2,DH$5=Data!$G$2,(IF(COUNTIF(Data!$A$2:$A$939,DH$7),DH$7=(VLOOKUP(DH$7,Data!$A$2:$A$852,1,FALSE)),0))),"H",IF(AND(DH$7&gt;=$J89,DH$7&lt;=$L89),($D89*$P89/$M89),0))),IF(AND(DH$7&gt;=$J89,DH$7&lt;=$L89),(($D89*$P89)/$M89),0))))))</f>
        <v>0</v>
      </c>
      <c r="DI90" s="37">
        <f>IF(DI$7&gt;$L89,(((IF(Data!$C$2&gt;0,(IF(OR(DI$5=Data!$F$2,DI$5=Data!$G$2,(IF(COUNTIF(Data!$A$2:$A$939,DI$7),DI$7=(VLOOKUP(DI$7,Data!$A$2:$A$852,1,FALSE)),0))),"H",IF(AND(DI$7&gt;=$J89,DI$7&lt;=$K89),($D89*(1-$P89)/$N89),0))),IF(AND(DI$7&gt;=$J89,DI$7&lt;=$K89),(($D89-$O89)/$N89),0))))),(((IF(Data!$C$2&gt;0,(IF(OR(DI$5=Data!$F$2,DI$5=Data!$G$2,(IF(COUNTIF(Data!$A$2:$A$939,DI$7),DI$7=(VLOOKUP(DI$7,Data!$A$2:$A$852,1,FALSE)),0))),"H",IF(AND(DI$7&gt;=$J89,DI$7&lt;=$L89),($D89*$P89/$M89),0))),IF(AND(DI$7&gt;=$J89,DI$7&lt;=$L89),(($D89*$P89)/$M89),0))))))</f>
        <v>0</v>
      </c>
      <c r="DJ90" s="37">
        <f>IF(DJ$7&gt;$L89,(((IF(Data!$C$2&gt;0,(IF(OR(DJ$5=Data!$F$2,DJ$5=Data!$G$2,(IF(COUNTIF(Data!$A$2:$A$939,DJ$7),DJ$7=(VLOOKUP(DJ$7,Data!$A$2:$A$852,1,FALSE)),0))),"H",IF(AND(DJ$7&gt;=$J89,DJ$7&lt;=$K89),($D89*(1-$P89)/$N89),0))),IF(AND(DJ$7&gt;=$J89,DJ$7&lt;=$K89),(($D89-$O89)/$N89),0))))),(((IF(Data!$C$2&gt;0,(IF(OR(DJ$5=Data!$F$2,DJ$5=Data!$G$2,(IF(COUNTIF(Data!$A$2:$A$939,DJ$7),DJ$7=(VLOOKUP(DJ$7,Data!$A$2:$A$852,1,FALSE)),0))),"H",IF(AND(DJ$7&gt;=$J89,DJ$7&lt;=$L89),($D89*$P89/$M89),0))),IF(AND(DJ$7&gt;=$J89,DJ$7&lt;=$L89),(($D89*$P89)/$M89),0))))))</f>
        <v>0</v>
      </c>
      <c r="DK90" s="37">
        <f>IF(DK$7&gt;$L89,(((IF(Data!$C$2&gt;0,(IF(OR(DK$5=Data!$F$2,DK$5=Data!$G$2,(IF(COUNTIF(Data!$A$2:$A$939,DK$7),DK$7=(VLOOKUP(DK$7,Data!$A$2:$A$852,1,FALSE)),0))),"H",IF(AND(DK$7&gt;=$J89,DK$7&lt;=$K89),($D89*(1-$P89)/$N89),0))),IF(AND(DK$7&gt;=$J89,DK$7&lt;=$K89),(($D89-$O89)/$N89),0))))),(((IF(Data!$C$2&gt;0,(IF(OR(DK$5=Data!$F$2,DK$5=Data!$G$2,(IF(COUNTIF(Data!$A$2:$A$939,DK$7),DK$7=(VLOOKUP(DK$7,Data!$A$2:$A$852,1,FALSE)),0))),"H",IF(AND(DK$7&gt;=$J89,DK$7&lt;=$L89),($D89*$P89/$M89),0))),IF(AND(DK$7&gt;=$J89,DK$7&lt;=$L89),(($D89*$P89)/$M89),0))))))</f>
        <v>0</v>
      </c>
      <c r="DL90" s="37" t="str">
        <f>IF(DL$7&gt;$L89,(((IF(Data!$C$2&gt;0,(IF(OR(DL$5=Data!$F$2,DL$5=Data!$G$2,(IF(COUNTIF(Data!$A$2:$A$939,DL$7),DL$7=(VLOOKUP(DL$7,Data!$A$2:$A$852,1,FALSE)),0))),"H",IF(AND(DL$7&gt;=$J89,DL$7&lt;=$K89),($D89*(1-$P89)/$N89),0))),IF(AND(DL$7&gt;=$J89,DL$7&lt;=$K89),(($D89-$O89)/$N89),0))))),(((IF(Data!$C$2&gt;0,(IF(OR(DL$5=Data!$F$2,DL$5=Data!$G$2,(IF(COUNTIF(Data!$A$2:$A$939,DL$7),DL$7=(VLOOKUP(DL$7,Data!$A$2:$A$852,1,FALSE)),0))),"H",IF(AND(DL$7&gt;=$J89,DL$7&lt;=$L89),($D89*$P89/$M89),0))),IF(AND(DL$7&gt;=$J89,DL$7&lt;=$L89),(($D89*$P89)/$M89),0))))))</f>
        <v>H</v>
      </c>
      <c r="DM90" s="37" t="str">
        <f>IF(DM$7&gt;$L89,(((IF(Data!$C$2&gt;0,(IF(OR(DM$5=Data!$F$2,DM$5=Data!$G$2,(IF(COUNTIF(Data!$A$2:$A$939,DM$7),DM$7=(VLOOKUP(DM$7,Data!$A$2:$A$852,1,FALSE)),0))),"H",IF(AND(DM$7&gt;=$J89,DM$7&lt;=$K89),($D89*(1-$P89)/$N89),0))),IF(AND(DM$7&gt;=$J89,DM$7&lt;=$K89),(($D89-$O89)/$N89),0))))),(((IF(Data!$C$2&gt;0,(IF(OR(DM$5=Data!$F$2,DM$5=Data!$G$2,(IF(COUNTIF(Data!$A$2:$A$939,DM$7),DM$7=(VLOOKUP(DM$7,Data!$A$2:$A$852,1,FALSE)),0))),"H",IF(AND(DM$7&gt;=$J89,DM$7&lt;=$L89),($D89*$P89/$M89),0))),IF(AND(DM$7&gt;=$J89,DM$7&lt;=$L89),(($D89*$P89)/$M89),0))))))</f>
        <v>H</v>
      </c>
      <c r="DN90" s="37">
        <f>IF(DN$7&gt;$L89,(((IF(Data!$C$2&gt;0,(IF(OR(DN$5=Data!$F$2,DN$5=Data!$G$2,(IF(COUNTIF(Data!$A$2:$A$939,DN$7),DN$7=(VLOOKUP(DN$7,Data!$A$2:$A$852,1,FALSE)),0))),"H",IF(AND(DN$7&gt;=$J89,DN$7&lt;=$K89),($D89*(1-$P89)/$N89),0))),IF(AND(DN$7&gt;=$J89,DN$7&lt;=$K89),(($D89-$O89)/$N89),0))))),(((IF(Data!$C$2&gt;0,(IF(OR(DN$5=Data!$F$2,DN$5=Data!$G$2,(IF(COUNTIF(Data!$A$2:$A$939,DN$7),DN$7=(VLOOKUP(DN$7,Data!$A$2:$A$852,1,FALSE)),0))),"H",IF(AND(DN$7&gt;=$J89,DN$7&lt;=$L89),($D89*$P89/$M89),0))),IF(AND(DN$7&gt;=$J89,DN$7&lt;=$L89),(($D89*$P89)/$M89),0))))))</f>
        <v>0</v>
      </c>
      <c r="DO90" s="37">
        <f>IF(DO$7&gt;$L89,(((IF(Data!$C$2&gt;0,(IF(OR(DO$5=Data!$F$2,DO$5=Data!$G$2,(IF(COUNTIF(Data!$A$2:$A$939,DO$7),DO$7=(VLOOKUP(DO$7,Data!$A$2:$A$852,1,FALSE)),0))),"H",IF(AND(DO$7&gt;=$J89,DO$7&lt;=$K89),($D89*(1-$P89)/$N89),0))),IF(AND(DO$7&gt;=$J89,DO$7&lt;=$K89),(($D89-$O89)/$N89),0))))),(((IF(Data!$C$2&gt;0,(IF(OR(DO$5=Data!$F$2,DO$5=Data!$G$2,(IF(COUNTIF(Data!$A$2:$A$939,DO$7),DO$7=(VLOOKUP(DO$7,Data!$A$2:$A$852,1,FALSE)),0))),"H",IF(AND(DO$7&gt;=$J89,DO$7&lt;=$L89),($D89*$P89/$M89),0))),IF(AND(DO$7&gt;=$J89,DO$7&lt;=$L89),(($D89*$P89)/$M89),0))))))</f>
        <v>0</v>
      </c>
      <c r="DP90" s="37">
        <f>IF(DP$7&gt;$L89,(((IF(Data!$C$2&gt;0,(IF(OR(DP$5=Data!$F$2,DP$5=Data!$G$2,(IF(COUNTIF(Data!$A$2:$A$939,DP$7),DP$7=(VLOOKUP(DP$7,Data!$A$2:$A$852,1,FALSE)),0))),"H",IF(AND(DP$7&gt;=$J89,DP$7&lt;=$K89),($D89*(1-$P89)/$N89),0))),IF(AND(DP$7&gt;=$J89,DP$7&lt;=$K89),(($D89-$O89)/$N89),0))))),(((IF(Data!$C$2&gt;0,(IF(OR(DP$5=Data!$F$2,DP$5=Data!$G$2,(IF(COUNTIF(Data!$A$2:$A$939,DP$7),DP$7=(VLOOKUP(DP$7,Data!$A$2:$A$852,1,FALSE)),0))),"H",IF(AND(DP$7&gt;=$J89,DP$7&lt;=$L89),($D89*$P89/$M89),0))),IF(AND(DP$7&gt;=$J89,DP$7&lt;=$L89),(($D89*$P89)/$M89),0))))))</f>
        <v>0</v>
      </c>
      <c r="DQ90" s="37">
        <f>IF(DQ$7&gt;$L89,(((IF(Data!$C$2&gt;0,(IF(OR(DQ$5=Data!$F$2,DQ$5=Data!$G$2,(IF(COUNTIF(Data!$A$2:$A$939,DQ$7),DQ$7=(VLOOKUP(DQ$7,Data!$A$2:$A$852,1,FALSE)),0))),"H",IF(AND(DQ$7&gt;=$J89,DQ$7&lt;=$K89),($D89*(1-$P89)/$N89),0))),IF(AND(DQ$7&gt;=$J89,DQ$7&lt;=$K89),(($D89-$O89)/$N89),0))))),(((IF(Data!$C$2&gt;0,(IF(OR(DQ$5=Data!$F$2,DQ$5=Data!$G$2,(IF(COUNTIF(Data!$A$2:$A$939,DQ$7),DQ$7=(VLOOKUP(DQ$7,Data!$A$2:$A$852,1,FALSE)),0))),"H",IF(AND(DQ$7&gt;=$J89,DQ$7&lt;=$L89),($D89*$P89/$M89),0))),IF(AND(DQ$7&gt;=$J89,DQ$7&lt;=$L89),(($D89*$P89)/$M89),0))))))</f>
        <v>0</v>
      </c>
      <c r="DR90" s="37">
        <f>IF(DR$7&gt;$L89,(((IF(Data!$C$2&gt;0,(IF(OR(DR$5=Data!$F$2,DR$5=Data!$G$2,(IF(COUNTIF(Data!$A$2:$A$939,DR$7),DR$7=(VLOOKUP(DR$7,Data!$A$2:$A$852,1,FALSE)),0))),"H",IF(AND(DR$7&gt;=$J89,DR$7&lt;=$K89),($D89*(1-$P89)/$N89),0))),IF(AND(DR$7&gt;=$J89,DR$7&lt;=$K89),(($D89-$O89)/$N89),0))))),(((IF(Data!$C$2&gt;0,(IF(OR(DR$5=Data!$F$2,DR$5=Data!$G$2,(IF(COUNTIF(Data!$A$2:$A$939,DR$7),DR$7=(VLOOKUP(DR$7,Data!$A$2:$A$852,1,FALSE)),0))),"H",IF(AND(DR$7&gt;=$J89,DR$7&lt;=$L89),($D89*$P89/$M89),0))),IF(AND(DR$7&gt;=$J89,DR$7&lt;=$L89),(($D89*$P89)/$M89),0))))))</f>
        <v>0</v>
      </c>
      <c r="DS90" s="37" t="str">
        <f>IF(DS$7&gt;$L89,(((IF(Data!$C$2&gt;0,(IF(OR(DS$5=Data!$F$2,DS$5=Data!$G$2,(IF(COUNTIF(Data!$A$2:$A$939,DS$7),DS$7=(VLOOKUP(DS$7,Data!$A$2:$A$852,1,FALSE)),0))),"H",IF(AND(DS$7&gt;=$J89,DS$7&lt;=$K89),($D89*(1-$P89)/$N89),0))),IF(AND(DS$7&gt;=$J89,DS$7&lt;=$K89),(($D89-$O89)/$N89),0))))),(((IF(Data!$C$2&gt;0,(IF(OR(DS$5=Data!$F$2,DS$5=Data!$G$2,(IF(COUNTIF(Data!$A$2:$A$939,DS$7),DS$7=(VLOOKUP(DS$7,Data!$A$2:$A$852,1,FALSE)),0))),"H",IF(AND(DS$7&gt;=$J89,DS$7&lt;=$L89),($D89*$P89/$M89),0))),IF(AND(DS$7&gt;=$J89,DS$7&lt;=$L89),(($D89*$P89)/$M89),0))))))</f>
        <v>H</v>
      </c>
      <c r="DT90" s="37" t="str">
        <f>IF(DT$7&gt;$L89,(((IF(Data!$C$2&gt;0,(IF(OR(DT$5=Data!$F$2,DT$5=Data!$G$2,(IF(COUNTIF(Data!$A$2:$A$939,DT$7),DT$7=(VLOOKUP(DT$7,Data!$A$2:$A$852,1,FALSE)),0))),"H",IF(AND(DT$7&gt;=$J89,DT$7&lt;=$K89),($D89*(1-$P89)/$N89),0))),IF(AND(DT$7&gt;=$J89,DT$7&lt;=$K89),(($D89-$O89)/$N89),0))))),(((IF(Data!$C$2&gt;0,(IF(OR(DT$5=Data!$F$2,DT$5=Data!$G$2,(IF(COUNTIF(Data!$A$2:$A$939,DT$7),DT$7=(VLOOKUP(DT$7,Data!$A$2:$A$852,1,FALSE)),0))),"H",IF(AND(DT$7&gt;=$J89,DT$7&lt;=$L89),($D89*$P89/$M89),0))),IF(AND(DT$7&gt;=$J89,DT$7&lt;=$L89),(($D89*$P89)/$M89),0))))))</f>
        <v>H</v>
      </c>
      <c r="DU90" s="37">
        <f>IF(DU$7&gt;$L89,(((IF(Data!$C$2&gt;0,(IF(OR(DU$5=Data!$F$2,DU$5=Data!$G$2,(IF(COUNTIF(Data!$A$2:$A$939,DU$7),DU$7=(VLOOKUP(DU$7,Data!$A$2:$A$852,1,FALSE)),0))),"H",IF(AND(DU$7&gt;=$J89,DU$7&lt;=$K89),($D89*(1-$P89)/$N89),0))),IF(AND(DU$7&gt;=$J89,DU$7&lt;=$K89),(($D89-$O89)/$N89),0))))),(((IF(Data!$C$2&gt;0,(IF(OR(DU$5=Data!$F$2,DU$5=Data!$G$2,(IF(COUNTIF(Data!$A$2:$A$939,DU$7),DU$7=(VLOOKUP(DU$7,Data!$A$2:$A$852,1,FALSE)),0))),"H",IF(AND(DU$7&gt;=$J89,DU$7&lt;=$L89),($D89*$P89/$M89),0))),IF(AND(DU$7&gt;=$J89,DU$7&lt;=$L89),(($D89*$P89)/$M89),0))))))</f>
        <v>0</v>
      </c>
      <c r="DV90" s="37">
        <f>IF(DV$7&gt;$L89,(((IF(Data!$C$2&gt;0,(IF(OR(DV$5=Data!$F$2,DV$5=Data!$G$2,(IF(COUNTIF(Data!$A$2:$A$939,DV$7),DV$7=(VLOOKUP(DV$7,Data!$A$2:$A$852,1,FALSE)),0))),"H",IF(AND(DV$7&gt;=$J89,DV$7&lt;=$K89),($D89*(1-$P89)/$N89),0))),IF(AND(DV$7&gt;=$J89,DV$7&lt;=$K89),(($D89-$O89)/$N89),0))))),(((IF(Data!$C$2&gt;0,(IF(OR(DV$5=Data!$F$2,DV$5=Data!$G$2,(IF(COUNTIF(Data!$A$2:$A$939,DV$7),DV$7=(VLOOKUP(DV$7,Data!$A$2:$A$852,1,FALSE)),0))),"H",IF(AND(DV$7&gt;=$J89,DV$7&lt;=$L89),($D89*$P89/$M89),0))),IF(AND(DV$7&gt;=$J89,DV$7&lt;=$L89),(($D89*$P89)/$M89),0))))))</f>
        <v>0</v>
      </c>
      <c r="DW90" s="37">
        <f>IF(DW$7&gt;$L89,(((IF(Data!$C$2&gt;0,(IF(OR(DW$5=Data!$F$2,DW$5=Data!$G$2,(IF(COUNTIF(Data!$A$2:$A$939,DW$7),DW$7=(VLOOKUP(DW$7,Data!$A$2:$A$852,1,FALSE)),0))),"H",IF(AND(DW$7&gt;=$J89,DW$7&lt;=$K89),($D89*(1-$P89)/$N89),0))),IF(AND(DW$7&gt;=$J89,DW$7&lt;=$K89),(($D89-$O89)/$N89),0))))),(((IF(Data!$C$2&gt;0,(IF(OR(DW$5=Data!$F$2,DW$5=Data!$G$2,(IF(COUNTIF(Data!$A$2:$A$939,DW$7),DW$7=(VLOOKUP(DW$7,Data!$A$2:$A$852,1,FALSE)),0))),"H",IF(AND(DW$7&gt;=$J89,DW$7&lt;=$L89),($D89*$P89/$M89),0))),IF(AND(DW$7&gt;=$J89,DW$7&lt;=$L89),(($D89*$P89)/$M89),0))))))</f>
        <v>0</v>
      </c>
      <c r="DX90" s="37">
        <f>IF(DX$7&gt;$L89,(((IF(Data!$C$2&gt;0,(IF(OR(DX$5=Data!$F$2,DX$5=Data!$G$2,(IF(COUNTIF(Data!$A$2:$A$939,DX$7),DX$7=(VLOOKUP(DX$7,Data!$A$2:$A$852,1,FALSE)),0))),"H",IF(AND(DX$7&gt;=$J89,DX$7&lt;=$K89),($D89*(1-$P89)/$N89),0))),IF(AND(DX$7&gt;=$J89,DX$7&lt;=$K89),(($D89-$O89)/$N89),0))))),(((IF(Data!$C$2&gt;0,(IF(OR(DX$5=Data!$F$2,DX$5=Data!$G$2,(IF(COUNTIF(Data!$A$2:$A$939,DX$7),DX$7=(VLOOKUP(DX$7,Data!$A$2:$A$852,1,FALSE)),0))),"H",IF(AND(DX$7&gt;=$J89,DX$7&lt;=$L89),($D89*$P89/$M89),0))),IF(AND(DX$7&gt;=$J89,DX$7&lt;=$L89),(($D89*$P89)/$M89),0))))))</f>
        <v>0</v>
      </c>
      <c r="DY90" s="37">
        <f>IF(DY$7&gt;$L89,(((IF(Data!$C$2&gt;0,(IF(OR(DY$5=Data!$F$2,DY$5=Data!$G$2,(IF(COUNTIF(Data!$A$2:$A$939,DY$7),DY$7=(VLOOKUP(DY$7,Data!$A$2:$A$852,1,FALSE)),0))),"H",IF(AND(DY$7&gt;=$J89,DY$7&lt;=$K89),($D89*(1-$P89)/$N89),0))),IF(AND(DY$7&gt;=$J89,DY$7&lt;=$K89),(($D89-$O89)/$N89),0))))),(((IF(Data!$C$2&gt;0,(IF(OR(DY$5=Data!$F$2,DY$5=Data!$G$2,(IF(COUNTIF(Data!$A$2:$A$939,DY$7),DY$7=(VLOOKUP(DY$7,Data!$A$2:$A$852,1,FALSE)),0))),"H",IF(AND(DY$7&gt;=$J89,DY$7&lt;=$L89),($D89*$P89/$M89),0))),IF(AND(DY$7&gt;=$J89,DY$7&lt;=$L89),(($D89*$P89)/$M89),0))))))</f>
        <v>0</v>
      </c>
      <c r="DZ90" s="37" t="str">
        <f>IF(DZ$7&gt;$L89,(((IF(Data!$C$2&gt;0,(IF(OR(DZ$5=Data!$F$2,DZ$5=Data!$G$2,(IF(COUNTIF(Data!$A$2:$A$939,DZ$7),DZ$7=(VLOOKUP(DZ$7,Data!$A$2:$A$852,1,FALSE)),0))),"H",IF(AND(DZ$7&gt;=$J89,DZ$7&lt;=$K89),($D89*(1-$P89)/$N89),0))),IF(AND(DZ$7&gt;=$J89,DZ$7&lt;=$K89),(($D89-$O89)/$N89),0))))),(((IF(Data!$C$2&gt;0,(IF(OR(DZ$5=Data!$F$2,DZ$5=Data!$G$2,(IF(COUNTIF(Data!$A$2:$A$939,DZ$7),DZ$7=(VLOOKUP(DZ$7,Data!$A$2:$A$852,1,FALSE)),0))),"H",IF(AND(DZ$7&gt;=$J89,DZ$7&lt;=$L89),($D89*$P89/$M89),0))),IF(AND(DZ$7&gt;=$J89,DZ$7&lt;=$L89),(($D89*$P89)/$M89),0))))))</f>
        <v>H</v>
      </c>
      <c r="EA90" s="37" t="str">
        <f>IF(EA$7&gt;$L89,(((IF(Data!$C$2&gt;0,(IF(OR(EA$5=Data!$F$2,EA$5=Data!$G$2,(IF(COUNTIF(Data!$A$2:$A$939,EA$7),EA$7=(VLOOKUP(EA$7,Data!$A$2:$A$852,1,FALSE)),0))),"H",IF(AND(EA$7&gt;=$J89,EA$7&lt;=$K89),($D89*(1-$P89)/$N89),0))),IF(AND(EA$7&gt;=$J89,EA$7&lt;=$K89),(($D89-$O89)/$N89),0))))),(((IF(Data!$C$2&gt;0,(IF(OR(EA$5=Data!$F$2,EA$5=Data!$G$2,(IF(COUNTIF(Data!$A$2:$A$939,EA$7),EA$7=(VLOOKUP(EA$7,Data!$A$2:$A$852,1,FALSE)),0))),"H",IF(AND(EA$7&gt;=$J89,EA$7&lt;=$L89),($D89*$P89/$M89),0))),IF(AND(EA$7&gt;=$J89,EA$7&lt;=$L89),(($D89*$P89)/$M89),0))))))</f>
        <v>H</v>
      </c>
      <c r="EB90" s="37">
        <f>IF(EB$7&gt;$L89,(((IF(Data!$C$2&gt;0,(IF(OR(EB$5=Data!$F$2,EB$5=Data!$G$2,(IF(COUNTIF(Data!$A$2:$A$939,EB$7),EB$7=(VLOOKUP(EB$7,Data!$A$2:$A$852,1,FALSE)),0))),"H",IF(AND(EB$7&gt;=$J89,EB$7&lt;=$K89),($D89*(1-$P89)/$N89),0))),IF(AND(EB$7&gt;=$J89,EB$7&lt;=$K89),(($D89-$O89)/$N89),0))))),(((IF(Data!$C$2&gt;0,(IF(OR(EB$5=Data!$F$2,EB$5=Data!$G$2,(IF(COUNTIF(Data!$A$2:$A$939,EB$7),EB$7=(VLOOKUP(EB$7,Data!$A$2:$A$852,1,FALSE)),0))),"H",IF(AND(EB$7&gt;=$J89,EB$7&lt;=$L89),($D89*$P89/$M89),0))),IF(AND(EB$7&gt;=$J89,EB$7&lt;=$L89),(($D89*$P89)/$M89),0))))))</f>
        <v>0</v>
      </c>
      <c r="EC90" s="37">
        <f>IF(EC$7&gt;$L89,(((IF(Data!$C$2&gt;0,(IF(OR(EC$5=Data!$F$2,EC$5=Data!$G$2,(IF(COUNTIF(Data!$A$2:$A$939,EC$7),EC$7=(VLOOKUP(EC$7,Data!$A$2:$A$852,1,FALSE)),0))),"H",IF(AND(EC$7&gt;=$J89,EC$7&lt;=$K89),($D89*(1-$P89)/$N89),0))),IF(AND(EC$7&gt;=$J89,EC$7&lt;=$K89),(($D89-$O89)/$N89),0))))),(((IF(Data!$C$2&gt;0,(IF(OR(EC$5=Data!$F$2,EC$5=Data!$G$2,(IF(COUNTIF(Data!$A$2:$A$939,EC$7),EC$7=(VLOOKUP(EC$7,Data!$A$2:$A$852,1,FALSE)),0))),"H",IF(AND(EC$7&gt;=$J89,EC$7&lt;=$L89),($D89*$P89/$M89),0))),IF(AND(EC$7&gt;=$J89,EC$7&lt;=$L89),(($D89*$P89)/$M89),0))))))</f>
        <v>0</v>
      </c>
      <c r="ED90" s="37">
        <f>IF(ED$7&gt;$L89,(((IF(Data!$C$2&gt;0,(IF(OR(ED$5=Data!$F$2,ED$5=Data!$G$2,(IF(COUNTIF(Data!$A$2:$A$939,ED$7),ED$7=(VLOOKUP(ED$7,Data!$A$2:$A$852,1,FALSE)),0))),"H",IF(AND(ED$7&gt;=$J89,ED$7&lt;=$K89),($D89*(1-$P89)/$N89),0))),IF(AND(ED$7&gt;=$J89,ED$7&lt;=$K89),(($D89-$O89)/$N89),0))))),(((IF(Data!$C$2&gt;0,(IF(OR(ED$5=Data!$F$2,ED$5=Data!$G$2,(IF(COUNTIF(Data!$A$2:$A$939,ED$7),ED$7=(VLOOKUP(ED$7,Data!$A$2:$A$852,1,FALSE)),0))),"H",IF(AND(ED$7&gt;=$J89,ED$7&lt;=$L89),($D89*$P89/$M89),0))),IF(AND(ED$7&gt;=$J89,ED$7&lt;=$L89),(($D89*$P89)/$M89),0))))))</f>
        <v>0</v>
      </c>
      <c r="EE90" s="37">
        <f>IF(EE$7&gt;$L89,(((IF(Data!$C$2&gt;0,(IF(OR(EE$5=Data!$F$2,EE$5=Data!$G$2,(IF(COUNTIF(Data!$A$2:$A$939,EE$7),EE$7=(VLOOKUP(EE$7,Data!$A$2:$A$852,1,FALSE)),0))),"H",IF(AND(EE$7&gt;=$J89,EE$7&lt;=$K89),($D89*(1-$P89)/$N89),0))),IF(AND(EE$7&gt;=$J89,EE$7&lt;=$K89),(($D89-$O89)/$N89),0))))),(((IF(Data!$C$2&gt;0,(IF(OR(EE$5=Data!$F$2,EE$5=Data!$G$2,(IF(COUNTIF(Data!$A$2:$A$939,EE$7),EE$7=(VLOOKUP(EE$7,Data!$A$2:$A$852,1,FALSE)),0))),"H",IF(AND(EE$7&gt;=$J89,EE$7&lt;=$L89),($D89*$P89/$M89),0))),IF(AND(EE$7&gt;=$J89,EE$7&lt;=$L89),(($D89*$P89)/$M89),0))))))</f>
        <v>0</v>
      </c>
      <c r="EF90" s="37">
        <f>IF(EF$7&gt;$L89,(((IF(Data!$C$2&gt;0,(IF(OR(EF$5=Data!$F$2,EF$5=Data!$G$2,(IF(COUNTIF(Data!$A$2:$A$939,EF$7),EF$7=(VLOOKUP(EF$7,Data!$A$2:$A$852,1,FALSE)),0))),"H",IF(AND(EF$7&gt;=$J89,EF$7&lt;=$K89),($D89*(1-$P89)/$N89),0))),IF(AND(EF$7&gt;=$J89,EF$7&lt;=$K89),(($D89-$O89)/$N89),0))))),(((IF(Data!$C$2&gt;0,(IF(OR(EF$5=Data!$F$2,EF$5=Data!$G$2,(IF(COUNTIF(Data!$A$2:$A$939,EF$7),EF$7=(VLOOKUP(EF$7,Data!$A$2:$A$852,1,FALSE)),0))),"H",IF(AND(EF$7&gt;=$J89,EF$7&lt;=$L89),($D89*$P89/$M89),0))),IF(AND(EF$7&gt;=$J89,EF$7&lt;=$L89),(($D89*$P89)/$M89),0))))))</f>
        <v>0</v>
      </c>
      <c r="EG90" s="37" t="str">
        <f>IF(EG$7&gt;$L89,(((IF(Data!$C$2&gt;0,(IF(OR(EG$5=Data!$F$2,EG$5=Data!$G$2,(IF(COUNTIF(Data!$A$2:$A$939,EG$7),EG$7=(VLOOKUP(EG$7,Data!$A$2:$A$852,1,FALSE)),0))),"H",IF(AND(EG$7&gt;=$J89,EG$7&lt;=$K89),($D89*(1-$P89)/$N89),0))),IF(AND(EG$7&gt;=$J89,EG$7&lt;=$K89),(($D89-$O89)/$N89),0))))),(((IF(Data!$C$2&gt;0,(IF(OR(EG$5=Data!$F$2,EG$5=Data!$G$2,(IF(COUNTIF(Data!$A$2:$A$939,EG$7),EG$7=(VLOOKUP(EG$7,Data!$A$2:$A$852,1,FALSE)),0))),"H",IF(AND(EG$7&gt;=$J89,EG$7&lt;=$L89),($D89*$P89/$M89),0))),IF(AND(EG$7&gt;=$J89,EG$7&lt;=$L89),(($D89*$P89)/$M89),0))))))</f>
        <v>H</v>
      </c>
      <c r="EH90" s="37" t="str">
        <f>IF(EH$7&gt;$L89,(((IF(Data!$C$2&gt;0,(IF(OR(EH$5=Data!$F$2,EH$5=Data!$G$2,(IF(COUNTIF(Data!$A$2:$A$939,EH$7),EH$7=(VLOOKUP(EH$7,Data!$A$2:$A$852,1,FALSE)),0))),"H",IF(AND(EH$7&gt;=$J89,EH$7&lt;=$K89),($D89*(1-$P89)/$N89),0))),IF(AND(EH$7&gt;=$J89,EH$7&lt;=$K89),(($D89-$O89)/$N89),0))))),(((IF(Data!$C$2&gt;0,(IF(OR(EH$5=Data!$F$2,EH$5=Data!$G$2,(IF(COUNTIF(Data!$A$2:$A$939,EH$7),EH$7=(VLOOKUP(EH$7,Data!$A$2:$A$852,1,FALSE)),0))),"H",IF(AND(EH$7&gt;=$J89,EH$7&lt;=$L89),($D89*$P89/$M89),0))),IF(AND(EH$7&gt;=$J89,EH$7&lt;=$L89),(($D89*$P89)/$M89),0))))))</f>
        <v>H</v>
      </c>
      <c r="EI90" s="37">
        <f>IF(EI$7&gt;$L89,(((IF(Data!$C$2&gt;0,(IF(OR(EI$5=Data!$F$2,EI$5=Data!$G$2,(IF(COUNTIF(Data!$A$2:$A$939,EI$7),EI$7=(VLOOKUP(EI$7,Data!$A$2:$A$852,1,FALSE)),0))),"H",IF(AND(EI$7&gt;=$J89,EI$7&lt;=$K89),($D89*(1-$P89)/$N89),0))),IF(AND(EI$7&gt;=$J89,EI$7&lt;=$K89),(($D89-$O89)/$N89),0))))),(((IF(Data!$C$2&gt;0,(IF(OR(EI$5=Data!$F$2,EI$5=Data!$G$2,(IF(COUNTIF(Data!$A$2:$A$939,EI$7),EI$7=(VLOOKUP(EI$7,Data!$A$2:$A$852,1,FALSE)),0))),"H",IF(AND(EI$7&gt;=$J89,EI$7&lt;=$L89),($D89*$P89/$M89),0))),IF(AND(EI$7&gt;=$J89,EI$7&lt;=$L89),(($D89*$P89)/$M89),0))))))</f>
        <v>0</v>
      </c>
      <c r="EJ90" s="37">
        <f>IF(EJ$7&gt;$L89,(((IF(Data!$C$2&gt;0,(IF(OR(EJ$5=Data!$F$2,EJ$5=Data!$G$2,(IF(COUNTIF(Data!$A$2:$A$939,EJ$7),EJ$7=(VLOOKUP(EJ$7,Data!$A$2:$A$852,1,FALSE)),0))),"H",IF(AND(EJ$7&gt;=$J89,EJ$7&lt;=$K89),($D89*(1-$P89)/$N89),0))),IF(AND(EJ$7&gt;=$J89,EJ$7&lt;=$K89),(($D89-$O89)/$N89),0))))),(((IF(Data!$C$2&gt;0,(IF(OR(EJ$5=Data!$F$2,EJ$5=Data!$G$2,(IF(COUNTIF(Data!$A$2:$A$939,EJ$7),EJ$7=(VLOOKUP(EJ$7,Data!$A$2:$A$852,1,FALSE)),0))),"H",IF(AND(EJ$7&gt;=$J89,EJ$7&lt;=$L89),($D89*$P89/$M89),0))),IF(AND(EJ$7&gt;=$J89,EJ$7&lt;=$L89),(($D89*$P89)/$M89),0))))))</f>
        <v>0</v>
      </c>
      <c r="EK90" s="37">
        <f>IF(EK$7&gt;$L89,(((IF(Data!$C$2&gt;0,(IF(OR(EK$5=Data!$F$2,EK$5=Data!$G$2,(IF(COUNTIF(Data!$A$2:$A$939,EK$7),EK$7=(VLOOKUP(EK$7,Data!$A$2:$A$852,1,FALSE)),0))),"H",IF(AND(EK$7&gt;=$J89,EK$7&lt;=$K89),($D89*(1-$P89)/$N89),0))),IF(AND(EK$7&gt;=$J89,EK$7&lt;=$K89),(($D89-$O89)/$N89),0))))),(((IF(Data!$C$2&gt;0,(IF(OR(EK$5=Data!$F$2,EK$5=Data!$G$2,(IF(COUNTIF(Data!$A$2:$A$939,EK$7),EK$7=(VLOOKUP(EK$7,Data!$A$2:$A$852,1,FALSE)),0))),"H",IF(AND(EK$7&gt;=$J89,EK$7&lt;=$L89),($D89*$P89/$M89),0))),IF(AND(EK$7&gt;=$J89,EK$7&lt;=$L89),(($D89*$P89)/$M89),0))))))</f>
        <v>0</v>
      </c>
      <c r="EL90" s="37">
        <f>IF(EL$7&gt;$L89,(((IF(Data!$C$2&gt;0,(IF(OR(EL$5=Data!$F$2,EL$5=Data!$G$2,(IF(COUNTIF(Data!$A$2:$A$939,EL$7),EL$7=(VLOOKUP(EL$7,Data!$A$2:$A$852,1,FALSE)),0))),"H",IF(AND(EL$7&gt;=$J89,EL$7&lt;=$K89),($D89*(1-$P89)/$N89),0))),IF(AND(EL$7&gt;=$J89,EL$7&lt;=$K89),(($D89-$O89)/$N89),0))))),(((IF(Data!$C$2&gt;0,(IF(OR(EL$5=Data!$F$2,EL$5=Data!$G$2,(IF(COUNTIF(Data!$A$2:$A$939,EL$7),EL$7=(VLOOKUP(EL$7,Data!$A$2:$A$852,1,FALSE)),0))),"H",IF(AND(EL$7&gt;=$J89,EL$7&lt;=$L89),($D89*$P89/$M89),0))),IF(AND(EL$7&gt;=$J89,EL$7&lt;=$L89),(($D89*$P89)/$M89),0))))))</f>
        <v>0</v>
      </c>
      <c r="EM90" s="37">
        <f>IF(EM$7&gt;$L89,(((IF(Data!$C$2&gt;0,(IF(OR(EM$5=Data!$F$2,EM$5=Data!$G$2,(IF(COUNTIF(Data!$A$2:$A$939,EM$7),EM$7=(VLOOKUP(EM$7,Data!$A$2:$A$852,1,FALSE)),0))),"H",IF(AND(EM$7&gt;=$J89,EM$7&lt;=$K89),($D89*(1-$P89)/$N89),0))),IF(AND(EM$7&gt;=$J89,EM$7&lt;=$K89),(($D89-$O89)/$N89),0))))),(((IF(Data!$C$2&gt;0,(IF(OR(EM$5=Data!$F$2,EM$5=Data!$G$2,(IF(COUNTIF(Data!$A$2:$A$939,EM$7),EM$7=(VLOOKUP(EM$7,Data!$A$2:$A$852,1,FALSE)),0))),"H",IF(AND(EM$7&gt;=$J89,EM$7&lt;=$L89),($D89*$P89/$M89),0))),IF(AND(EM$7&gt;=$J89,EM$7&lt;=$L89),(($D89*$P89)/$M89),0))))))</f>
        <v>0</v>
      </c>
      <c r="EN90" s="37" t="str">
        <f>IF(EN$7&gt;$L89,(((IF(Data!$C$2&gt;0,(IF(OR(EN$5=Data!$F$2,EN$5=Data!$G$2,(IF(COUNTIF(Data!$A$2:$A$939,EN$7),EN$7=(VLOOKUP(EN$7,Data!$A$2:$A$852,1,FALSE)),0))),"H",IF(AND(EN$7&gt;=$J89,EN$7&lt;=$K89),($D89*(1-$P89)/$N89),0))),IF(AND(EN$7&gt;=$J89,EN$7&lt;=$K89),(($D89-$O89)/$N89),0))))),(((IF(Data!$C$2&gt;0,(IF(OR(EN$5=Data!$F$2,EN$5=Data!$G$2,(IF(COUNTIF(Data!$A$2:$A$939,EN$7),EN$7=(VLOOKUP(EN$7,Data!$A$2:$A$852,1,FALSE)),0))),"H",IF(AND(EN$7&gt;=$J89,EN$7&lt;=$L89),($D89*$P89/$M89),0))),IF(AND(EN$7&gt;=$J89,EN$7&lt;=$L89),(($D89*$P89)/$M89),0))))))</f>
        <v>H</v>
      </c>
      <c r="EO90" s="38" t="str">
        <f>IF(EO$7&gt;$L89,(((IF(Data!$C$2&gt;0,(IF(OR(EO$5=Data!$F$2,EO$5=Data!$G$2,(IF(COUNTIF(Data!$A$2:$A$939,EO$7),EO$7=(VLOOKUP(EO$7,Data!$A$2:$A$852,1,FALSE)),0))),"H",IF(AND(EO$7&gt;=$J89,EO$7&lt;=$K89),($D89*(1-$P89)/$N89),0))),IF(AND(EO$7&gt;=$J89,EO$7&lt;=$K89),(($D89-$O89)/$N89),0))))),(((IF(Data!$C$2&gt;0,(IF(OR(EO$5=Data!$F$2,EO$5=Data!$G$2,(IF(COUNTIF(Data!$A$2:$A$939,EO$7),EO$7=(VLOOKUP(EO$7,Data!$A$2:$A$852,1,FALSE)),0))),"H",IF(AND(EO$7&gt;=$J89,EO$7&lt;=$L89),($D89*$P89/$M89),0))),IF(AND(EO$7&gt;=$J89,EO$7&lt;=$L89),(($D89*$P89)/$M89),0))))))</f>
        <v>H</v>
      </c>
      <c r="EP90" s="8" t="s">
        <v>48</v>
      </c>
      <c r="EQ90" s="18">
        <f>SUM(T90:EO90)-D89</f>
        <v>0</v>
      </c>
    </row>
    <row r="91" spans="1:147" ht="30" customHeight="1" thickTop="1">
      <c r="A91" s="370"/>
      <c r="B91" s="368"/>
      <c r="C91" s="368"/>
      <c r="D91" s="346"/>
      <c r="E91" s="350"/>
      <c r="F91" s="350"/>
      <c r="G91" s="348">
        <f>IF(F91&gt;0,(IF(E91&gt;0,IF(Data!$C$2&gt;0,((NETWORKDAYS.INTL(E91,F91,Data!$C$2,Data!$A$2:$A$1242))),((F91-E91)+1)),0)),0)</f>
        <v>0</v>
      </c>
      <c r="H91" s="346">
        <f>I91*D91</f>
        <v>0</v>
      </c>
      <c r="I91" s="362">
        <f>IF(G91&gt;0,((IF(AND(E91&lt;=$EJ$3,F91&gt;=$EJ$3),(IF(Data!$C$2&gt;0,NETWORKDAYS.INTL(E91,$EJ$3,Data!$C$2,Data!$A$2:$A$1231),$EJ$3-E91)),IF(F91&lt;=$EJ$3,G91,0)))/G91),0)</f>
        <v>0</v>
      </c>
      <c r="J91" s="350"/>
      <c r="K91" s="350">
        <f>IF(AND(P91&lt;1,P91&gt;0,J91&gt;0),ROUND((((1-P91)*(F91-E91)+$EJ$3)),0),0)</f>
        <v>0</v>
      </c>
      <c r="L91" s="350">
        <f>IF(K91&gt;=$EJ$3,$EJ$3,K91)</f>
        <v>0</v>
      </c>
      <c r="M91" s="348">
        <f>IF(L91&gt;0,(IF(J91&gt;0,IF(Data!$C$2&gt;0,((NETWORKDAYS.INTL(J91,L91,Data!$C$2,Data!$A$2:$A$1242))),((L91-J91)+1)),0)),0)</f>
        <v>0</v>
      </c>
      <c r="N91" s="348">
        <f>IF(P91=1,0,IF(L91&gt;0,(IF(J91&gt;0,IF(Data!$C$2&gt;0,(((NETWORKDAYS.INTL($EJ$3,K91,Data!$C$2,Data!$A$2:$A$1242)))-1),((-$EJ$3+K91))),0)),0))</f>
        <v>0</v>
      </c>
      <c r="O91" s="346">
        <f>P91*D91</f>
        <v>0</v>
      </c>
      <c r="P91" s="362"/>
      <c r="Q91" s="344">
        <f>IF(K91&gt;0,F91-K91,0)</f>
        <v>0</v>
      </c>
      <c r="R91" s="346">
        <f>IF(K91&gt;0,O91-H91,0)</f>
        <v>0</v>
      </c>
      <c r="S91" s="341">
        <f>IF(P91&gt;0,P91-I91,0)</f>
        <v>0</v>
      </c>
      <c r="T91" s="33">
        <f>IF(Data!$C$2&gt;0,(IF(OR(T$5=Data!$F$2,T$5=Data!$G$2,(IF(COUNTIF(Data!$A$2:$A$939,T$7),T$7=(VLOOKUP(T$7,Data!$A$2:$A$852,1,FALSE)),0))),"H",IF(AND(T$7&gt;=$E91,T$7&lt;=$F91),($D91/$G91),0))),IF(AND(T$7&gt;=$E91,T$7&lt;=$F91),($D91/$G91),0))</f>
        <v>0</v>
      </c>
      <c r="U91" s="34">
        <f>IF(Data!$C$2&gt;0,(IF(OR(U$5=Data!$F$2,U$5=Data!$G$2,(IF(COUNTIF(Data!$A$2:$A$939,U$7),U$7=(VLOOKUP(U$7,Data!$A$2:$A$852,1,FALSE)),0))),"H",IF(AND(U$7&gt;=$E91,U$7&lt;=$F91),($D91/$G91),0))),IF(AND(U$7&gt;=$E91,U$7&lt;=$F91),($D91/$G91),0))</f>
        <v>0</v>
      </c>
      <c r="V91" s="34">
        <f>IF(Data!$C$2&gt;0,(IF(OR(V$5=Data!$F$2,V$5=Data!$G$2,(IF(COUNTIF(Data!$A$2:$A$939,V$7),V$7=(VLOOKUP(V$7,Data!$A$2:$A$852,1,FALSE)),0))),"H",IF(AND(V$7&gt;=$E91,V$7&lt;=$F91),($D91/$G91),0))),IF(AND(V$7&gt;=$E91,V$7&lt;=$F91),($D91/$G91),0))</f>
        <v>0</v>
      </c>
      <c r="W91" s="34">
        <f>IF(Data!$C$2&gt;0,(IF(OR(W$5=Data!$F$2,W$5=Data!$G$2,(IF(COUNTIF(Data!$A$2:$A$939,W$7),W$7=(VLOOKUP(W$7,Data!$A$2:$A$852,1,FALSE)),0))),"H",IF(AND(W$7&gt;=$E91,W$7&lt;=$F91),($D91/$G91),0))),IF(AND(W$7&gt;=$E91,W$7&lt;=$F91),($D91/$G91),0))</f>
        <v>0</v>
      </c>
      <c r="X91" s="34">
        <f>IF(Data!$C$2&gt;0,(IF(OR(X$5=Data!$F$2,X$5=Data!$G$2,(IF(COUNTIF(Data!$A$2:$A$939,X$7),X$7=(VLOOKUP(X$7,Data!$A$2:$A$852,1,FALSE)),0))),"H",IF(AND(X$7&gt;=$E91,X$7&lt;=$F91),($D91/$G91),0))),IF(AND(X$7&gt;=$E91,X$7&lt;=$F91),($D91/$G91),0))</f>
        <v>0</v>
      </c>
      <c r="Y91" s="34" t="str">
        <f>IF(Data!$C$2&gt;0,(IF(OR(Y$5=Data!$F$2,Y$5=Data!$G$2,(IF(COUNTIF(Data!$A$2:$A$939,Y$7),Y$7=(VLOOKUP(Y$7,Data!$A$2:$A$852,1,FALSE)),0))),"H",IF(AND(Y$7&gt;=$E91,Y$7&lt;=$F91),($D91/$G91),0))),IF(AND(Y$7&gt;=$E91,Y$7&lt;=$F91),($D91/$G91),0))</f>
        <v>H</v>
      </c>
      <c r="Z91" s="34" t="str">
        <f>IF(Data!$C$2&gt;0,(IF(OR(Z$5=Data!$F$2,Z$5=Data!$G$2,(IF(COUNTIF(Data!$A$2:$A$939,Z$7),Z$7=(VLOOKUP(Z$7,Data!$A$2:$A$852,1,FALSE)),0))),"H",IF(AND(Z$7&gt;=$E91,Z$7&lt;=$F91),($D91/$G91),0))),IF(AND(Z$7&gt;=$E91,Z$7&lt;=$F91),($D91/$G91),0))</f>
        <v>H</v>
      </c>
      <c r="AA91" s="34">
        <f>IF(Data!$C$2&gt;0,(IF(OR(AA$5=Data!$F$2,AA$5=Data!$G$2,(IF(COUNTIF(Data!$A$2:$A$939,AA$7),AA$7=(VLOOKUP(AA$7,Data!$A$2:$A$852,1,FALSE)),0))),"H",IF(AND(AA$7&gt;=$E91,AA$7&lt;=$F91),($D91/$G91),0))),IF(AND(AA$7&gt;=$E91,AA$7&lt;=$F91),($D91/$G91),0))</f>
        <v>0</v>
      </c>
      <c r="AB91" s="34">
        <f>IF(Data!$C$2&gt;0,(IF(OR(AB$5=Data!$F$2,AB$5=Data!$G$2,(IF(COUNTIF(Data!$A$2:$A$939,AB$7),AB$7=(VLOOKUP(AB$7,Data!$A$2:$A$852,1,FALSE)),0))),"H",IF(AND(AB$7&gt;=$E91,AB$7&lt;=$F91),($D91/$G91),0))),IF(AND(AB$7&gt;=$E91,AB$7&lt;=$F91),($D91/$G91),0))</f>
        <v>0</v>
      </c>
      <c r="AC91" s="34">
        <f>IF(Data!$C$2&gt;0,(IF(OR(AC$5=Data!$F$2,AC$5=Data!$G$2,(IF(COUNTIF(Data!$A$2:$A$939,AC$7),AC$7=(VLOOKUP(AC$7,Data!$A$2:$A$852,1,FALSE)),0))),"H",IF(AND(AC$7&gt;=$E91,AC$7&lt;=$F91),($D91/$G91),0))),IF(AND(AC$7&gt;=$E91,AC$7&lt;=$F91),($D91/$G91),0))</f>
        <v>0</v>
      </c>
      <c r="AD91" s="34">
        <f>IF(Data!$C$2&gt;0,(IF(OR(AD$5=Data!$F$2,AD$5=Data!$G$2,(IF(COUNTIF(Data!$A$2:$A$939,AD$7),AD$7=(VLOOKUP(AD$7,Data!$A$2:$A$852,1,FALSE)),0))),"H",IF(AND(AD$7&gt;=$E91,AD$7&lt;=$F91),($D91/$G91),0))),IF(AND(AD$7&gt;=$E91,AD$7&lt;=$F91),($D91/$G91),0))</f>
        <v>0</v>
      </c>
      <c r="AE91" s="34">
        <f>IF(Data!$C$2&gt;0,(IF(OR(AE$5=Data!$F$2,AE$5=Data!$G$2,(IF(COUNTIF(Data!$A$2:$A$939,AE$7),AE$7=(VLOOKUP(AE$7,Data!$A$2:$A$852,1,FALSE)),0))),"H",IF(AND(AE$7&gt;=$E91,AE$7&lt;=$F91),($D91/$G91),0))),IF(AND(AE$7&gt;=$E91,AE$7&lt;=$F91),($D91/$G91),0))</f>
        <v>0</v>
      </c>
      <c r="AF91" s="34" t="str">
        <f>IF(Data!$C$2&gt;0,(IF(OR(AF$5=Data!$F$2,AF$5=Data!$G$2,(IF(COUNTIF(Data!$A$2:$A$939,AF$7),AF$7=(VLOOKUP(AF$7,Data!$A$2:$A$852,1,FALSE)),0))),"H",IF(AND(AF$7&gt;=$E91,AF$7&lt;=$F91),($D91/$G91),0))),IF(AND(AF$7&gt;=$E91,AF$7&lt;=$F91),($D91/$G91),0))</f>
        <v>H</v>
      </c>
      <c r="AG91" s="34" t="str">
        <f>IF(Data!$C$2&gt;0,(IF(OR(AG$5=Data!$F$2,AG$5=Data!$G$2,(IF(COUNTIF(Data!$A$2:$A$939,AG$7),AG$7=(VLOOKUP(AG$7,Data!$A$2:$A$852,1,FALSE)),0))),"H",IF(AND(AG$7&gt;=$E91,AG$7&lt;=$F91),($D91/$G91),0))),IF(AND(AG$7&gt;=$E91,AG$7&lt;=$F91),($D91/$G91),0))</f>
        <v>H</v>
      </c>
      <c r="AH91" s="34">
        <f>IF(Data!$C$2&gt;0,(IF(OR(AH$5=Data!$F$2,AH$5=Data!$G$2,(IF(COUNTIF(Data!$A$2:$A$939,AH$7),AH$7=(VLOOKUP(AH$7,Data!$A$2:$A$852,1,FALSE)),0))),"H",IF(AND(AH$7&gt;=$E91,AH$7&lt;=$F91),($D91/$G91),0))),IF(AND(AH$7&gt;=$E91,AH$7&lt;=$F91),($D91/$G91),0))</f>
        <v>0</v>
      </c>
      <c r="AI91" s="34">
        <f>IF(Data!$C$2&gt;0,(IF(OR(AI$5=Data!$F$2,AI$5=Data!$G$2,(IF(COUNTIF(Data!$A$2:$A$939,AI$7),AI$7=(VLOOKUP(AI$7,Data!$A$2:$A$852,1,FALSE)),0))),"H",IF(AND(AI$7&gt;=$E91,AI$7&lt;=$F91),($D91/$G91),0))),IF(AND(AI$7&gt;=$E91,AI$7&lt;=$F91),($D91/$G91),0))</f>
        <v>0</v>
      </c>
      <c r="AJ91" s="34">
        <f>IF(Data!$C$2&gt;0,(IF(OR(AJ$5=Data!$F$2,AJ$5=Data!$G$2,(IF(COUNTIF(Data!$A$2:$A$939,AJ$7),AJ$7=(VLOOKUP(AJ$7,Data!$A$2:$A$852,1,FALSE)),0))),"H",IF(AND(AJ$7&gt;=$E91,AJ$7&lt;=$F91),($D91/$G91),0))),IF(AND(AJ$7&gt;=$E91,AJ$7&lt;=$F91),($D91/$G91),0))</f>
        <v>0</v>
      </c>
      <c r="AK91" s="34">
        <f>IF(Data!$C$2&gt;0,(IF(OR(AK$5=Data!$F$2,AK$5=Data!$G$2,(IF(COUNTIF(Data!$A$2:$A$939,AK$7),AK$7=(VLOOKUP(AK$7,Data!$A$2:$A$852,1,FALSE)),0))),"H",IF(AND(AK$7&gt;=$E91,AK$7&lt;=$F91),($D91/$G91),0))),IF(AND(AK$7&gt;=$E91,AK$7&lt;=$F91),($D91/$G91),0))</f>
        <v>0</v>
      </c>
      <c r="AL91" s="34">
        <f>IF(Data!$C$2&gt;0,(IF(OR(AL$5=Data!$F$2,AL$5=Data!$G$2,(IF(COUNTIF(Data!$A$2:$A$939,AL$7),AL$7=(VLOOKUP(AL$7,Data!$A$2:$A$852,1,FALSE)),0))),"H",IF(AND(AL$7&gt;=$E91,AL$7&lt;=$F91),($D91/$G91),0))),IF(AND(AL$7&gt;=$E91,AL$7&lt;=$F91),($D91/$G91),0))</f>
        <v>0</v>
      </c>
      <c r="AM91" s="34" t="str">
        <f>IF(Data!$C$2&gt;0,(IF(OR(AM$5=Data!$F$2,AM$5=Data!$G$2,(IF(COUNTIF(Data!$A$2:$A$939,AM$7),AM$7=(VLOOKUP(AM$7,Data!$A$2:$A$852,1,FALSE)),0))),"H",IF(AND(AM$7&gt;=$E91,AM$7&lt;=$F91),($D91/$G91),0))),IF(AND(AM$7&gt;=$E91,AM$7&lt;=$F91),($D91/$G91),0))</f>
        <v>H</v>
      </c>
      <c r="AN91" s="34" t="str">
        <f>IF(Data!$C$2&gt;0,(IF(OR(AN$5=Data!$F$2,AN$5=Data!$G$2,(IF(COUNTIF(Data!$A$2:$A$939,AN$7),AN$7=(VLOOKUP(AN$7,Data!$A$2:$A$852,1,FALSE)),0))),"H",IF(AND(AN$7&gt;=$E91,AN$7&lt;=$F91),($D91/$G91),0))),IF(AND(AN$7&gt;=$E91,AN$7&lt;=$F91),($D91/$G91),0))</f>
        <v>H</v>
      </c>
      <c r="AO91" s="34">
        <f>IF(Data!$C$2&gt;0,(IF(OR(AO$5=Data!$F$2,AO$5=Data!$G$2,(IF(COUNTIF(Data!$A$2:$A$939,AO$7),AO$7=(VLOOKUP(AO$7,Data!$A$2:$A$852,1,FALSE)),0))),"H",IF(AND(AO$7&gt;=$E91,AO$7&lt;=$F91),($D91/$G91),0))),IF(AND(AO$7&gt;=$E91,AO$7&lt;=$F91),($D91/$G91),0))</f>
        <v>0</v>
      </c>
      <c r="AP91" s="34">
        <f>IF(Data!$C$2&gt;0,(IF(OR(AP$5=Data!$F$2,AP$5=Data!$G$2,(IF(COUNTIF(Data!$A$2:$A$939,AP$7),AP$7=(VLOOKUP(AP$7,Data!$A$2:$A$852,1,FALSE)),0))),"H",IF(AND(AP$7&gt;=$E91,AP$7&lt;=$F91),($D91/$G91),0))),IF(AND(AP$7&gt;=$E91,AP$7&lt;=$F91),($D91/$G91),0))</f>
        <v>0</v>
      </c>
      <c r="AQ91" s="34">
        <f>IF(Data!$C$2&gt;0,(IF(OR(AQ$5=Data!$F$2,AQ$5=Data!$G$2,(IF(COUNTIF(Data!$A$2:$A$939,AQ$7),AQ$7=(VLOOKUP(AQ$7,Data!$A$2:$A$852,1,FALSE)),0))),"H",IF(AND(AQ$7&gt;=$E91,AQ$7&lt;=$F91),($D91/$G91),0))),IF(AND(AQ$7&gt;=$E91,AQ$7&lt;=$F91),($D91/$G91),0))</f>
        <v>0</v>
      </c>
      <c r="AR91" s="34">
        <f>IF(Data!$C$2&gt;0,(IF(OR(AR$5=Data!$F$2,AR$5=Data!$G$2,(IF(COUNTIF(Data!$A$2:$A$939,AR$7),AR$7=(VLOOKUP(AR$7,Data!$A$2:$A$852,1,FALSE)),0))),"H",IF(AND(AR$7&gt;=$E91,AR$7&lt;=$F91),($D91/$G91),0))),IF(AND(AR$7&gt;=$E91,AR$7&lt;=$F91),($D91/$G91),0))</f>
        <v>0</v>
      </c>
      <c r="AS91" s="34">
        <f>IF(Data!$C$2&gt;0,(IF(OR(AS$5=Data!$F$2,AS$5=Data!$G$2,(IF(COUNTIF(Data!$A$2:$A$939,AS$7),AS$7=(VLOOKUP(AS$7,Data!$A$2:$A$852,1,FALSE)),0))),"H",IF(AND(AS$7&gt;=$E91,AS$7&lt;=$F91),($D91/$G91),0))),IF(AND(AS$7&gt;=$E91,AS$7&lt;=$F91),($D91/$G91),0))</f>
        <v>0</v>
      </c>
      <c r="AT91" s="34" t="str">
        <f>IF(Data!$C$2&gt;0,(IF(OR(AT$5=Data!$F$2,AT$5=Data!$G$2,(IF(COUNTIF(Data!$A$2:$A$939,AT$7),AT$7=(VLOOKUP(AT$7,Data!$A$2:$A$852,1,FALSE)),0))),"H",IF(AND(AT$7&gt;=$E91,AT$7&lt;=$F91),($D91/$G91),0))),IF(AND(AT$7&gt;=$E91,AT$7&lt;=$F91),($D91/$G91),0))</f>
        <v>H</v>
      </c>
      <c r="AU91" s="34" t="str">
        <f>IF(Data!$C$2&gt;0,(IF(OR(AU$5=Data!$F$2,AU$5=Data!$G$2,(IF(COUNTIF(Data!$A$2:$A$939,AU$7),AU$7=(VLOOKUP(AU$7,Data!$A$2:$A$852,1,FALSE)),0))),"H",IF(AND(AU$7&gt;=$E91,AU$7&lt;=$F91),($D91/$G91),0))),IF(AND(AU$7&gt;=$E91,AU$7&lt;=$F91),($D91/$G91),0))</f>
        <v>H</v>
      </c>
      <c r="AV91" s="34">
        <f>IF(Data!$C$2&gt;0,(IF(OR(AV$5=Data!$F$2,AV$5=Data!$G$2,(IF(COUNTIF(Data!$A$2:$A$939,AV$7),AV$7=(VLOOKUP(AV$7,Data!$A$2:$A$852,1,FALSE)),0))),"H",IF(AND(AV$7&gt;=$E91,AV$7&lt;=$F91),($D91/$G91),0))),IF(AND(AV$7&gt;=$E91,AV$7&lt;=$F91),($D91/$G91),0))</f>
        <v>0</v>
      </c>
      <c r="AW91" s="34">
        <f>IF(Data!$C$2&gt;0,(IF(OR(AW$5=Data!$F$2,AW$5=Data!$G$2,(IF(COUNTIF(Data!$A$2:$A$939,AW$7),AW$7=(VLOOKUP(AW$7,Data!$A$2:$A$852,1,FALSE)),0))),"H",IF(AND(AW$7&gt;=$E91,AW$7&lt;=$F91),($D91/$G91),0))),IF(AND(AW$7&gt;=$E91,AW$7&lt;=$F91),($D91/$G91),0))</f>
        <v>0</v>
      </c>
      <c r="AX91" s="34">
        <f>IF(Data!$C$2&gt;0,(IF(OR(AX$5=Data!$F$2,AX$5=Data!$G$2,(IF(COUNTIF(Data!$A$2:$A$939,AX$7),AX$7=(VLOOKUP(AX$7,Data!$A$2:$A$852,1,FALSE)),0))),"H",IF(AND(AX$7&gt;=$E91,AX$7&lt;=$F91),($D91/$G91),0))),IF(AND(AX$7&gt;=$E91,AX$7&lt;=$F91),($D91/$G91),0))</f>
        <v>0</v>
      </c>
      <c r="AY91" s="34">
        <f>IF(Data!$C$2&gt;0,(IF(OR(AY$5=Data!$F$2,AY$5=Data!$G$2,(IF(COUNTIF(Data!$A$2:$A$939,AY$7),AY$7=(VLOOKUP(AY$7,Data!$A$2:$A$852,1,FALSE)),0))),"H",IF(AND(AY$7&gt;=$E91,AY$7&lt;=$F91),($D91/$G91),0))),IF(AND(AY$7&gt;=$E91,AY$7&lt;=$F91),($D91/$G91),0))</f>
        <v>0</v>
      </c>
      <c r="AZ91" s="34">
        <f>IF(Data!$C$2&gt;0,(IF(OR(AZ$5=Data!$F$2,AZ$5=Data!$G$2,(IF(COUNTIF(Data!$A$2:$A$939,AZ$7),AZ$7=(VLOOKUP(AZ$7,Data!$A$2:$A$852,1,FALSE)),0))),"H",IF(AND(AZ$7&gt;=$E91,AZ$7&lt;=$F91),($D91/$G91),0))),IF(AND(AZ$7&gt;=$E91,AZ$7&lt;=$F91),($D91/$G91),0))</f>
        <v>0</v>
      </c>
      <c r="BA91" s="34" t="str">
        <f>IF(Data!$C$2&gt;0,(IF(OR(BA$5=Data!$F$2,BA$5=Data!$G$2,(IF(COUNTIF(Data!$A$2:$A$939,BA$7),BA$7=(VLOOKUP(BA$7,Data!$A$2:$A$852,1,FALSE)),0))),"H",IF(AND(BA$7&gt;=$E91,BA$7&lt;=$F91),($D91/$G91),0))),IF(AND(BA$7&gt;=$E91,BA$7&lt;=$F91),($D91/$G91),0))</f>
        <v>H</v>
      </c>
      <c r="BB91" s="34" t="str">
        <f>IF(Data!$C$2&gt;0,(IF(OR(BB$5=Data!$F$2,BB$5=Data!$G$2,(IF(COUNTIF(Data!$A$2:$A$939,BB$7),BB$7=(VLOOKUP(BB$7,Data!$A$2:$A$852,1,FALSE)),0))),"H",IF(AND(BB$7&gt;=$E91,BB$7&lt;=$F91),($D91/$G91),0))),IF(AND(BB$7&gt;=$E91,BB$7&lt;=$F91),($D91/$G91),0))</f>
        <v>H</v>
      </c>
      <c r="BC91" s="34">
        <f>IF(Data!$C$2&gt;0,(IF(OR(BC$5=Data!$F$2,BC$5=Data!$G$2,(IF(COUNTIF(Data!$A$2:$A$939,BC$7),BC$7=(VLOOKUP(BC$7,Data!$A$2:$A$852,1,FALSE)),0))),"H",IF(AND(BC$7&gt;=$E91,BC$7&lt;=$F91),($D91/$G91),0))),IF(AND(BC$7&gt;=$E91,BC$7&lt;=$F91),($D91/$G91),0))</f>
        <v>0</v>
      </c>
      <c r="BD91" s="34">
        <f>IF(Data!$C$2&gt;0,(IF(OR(BD$5=Data!$F$2,BD$5=Data!$G$2,(IF(COUNTIF(Data!$A$2:$A$939,BD$7),BD$7=(VLOOKUP(BD$7,Data!$A$2:$A$852,1,FALSE)),0))),"H",IF(AND(BD$7&gt;=$E91,BD$7&lt;=$F91),($D91/$G91),0))),IF(AND(BD$7&gt;=$E91,BD$7&lt;=$F91),($D91/$G91),0))</f>
        <v>0</v>
      </c>
      <c r="BE91" s="34">
        <f>IF(Data!$C$2&gt;0,(IF(OR(BE$5=Data!$F$2,BE$5=Data!$G$2,(IF(COUNTIF(Data!$A$2:$A$939,BE$7),BE$7=(VLOOKUP(BE$7,Data!$A$2:$A$852,1,FALSE)),0))),"H",IF(AND(BE$7&gt;=$E91,BE$7&lt;=$F91),($D91/$G91),0))),IF(AND(BE$7&gt;=$E91,BE$7&lt;=$F91),($D91/$G91),0))</f>
        <v>0</v>
      </c>
      <c r="BF91" s="34">
        <f>IF(Data!$C$2&gt;0,(IF(OR(BF$5=Data!$F$2,BF$5=Data!$G$2,(IF(COUNTIF(Data!$A$2:$A$939,BF$7),BF$7=(VLOOKUP(BF$7,Data!$A$2:$A$852,1,FALSE)),0))),"H",IF(AND(BF$7&gt;=$E91,BF$7&lt;=$F91),($D91/$G91),0))),IF(AND(BF$7&gt;=$E91,BF$7&lt;=$F91),($D91/$G91),0))</f>
        <v>0</v>
      </c>
      <c r="BG91" s="34">
        <f>IF(Data!$C$2&gt;0,(IF(OR(BG$5=Data!$F$2,BG$5=Data!$G$2,(IF(COUNTIF(Data!$A$2:$A$939,BG$7),BG$7=(VLOOKUP(BG$7,Data!$A$2:$A$852,1,FALSE)),0))),"H",IF(AND(BG$7&gt;=$E91,BG$7&lt;=$F91),($D91/$G91),0))),IF(AND(BG$7&gt;=$E91,BG$7&lt;=$F91),($D91/$G91),0))</f>
        <v>0</v>
      </c>
      <c r="BH91" s="34" t="str">
        <f>IF(Data!$C$2&gt;0,(IF(OR(BH$5=Data!$F$2,BH$5=Data!$G$2,(IF(COUNTIF(Data!$A$2:$A$939,BH$7),BH$7=(VLOOKUP(BH$7,Data!$A$2:$A$852,1,FALSE)),0))),"H",IF(AND(BH$7&gt;=$E91,BH$7&lt;=$F91),($D91/$G91),0))),IF(AND(BH$7&gt;=$E91,BH$7&lt;=$F91),($D91/$G91),0))</f>
        <v>H</v>
      </c>
      <c r="BI91" s="34" t="str">
        <f>IF(Data!$C$2&gt;0,(IF(OR(BI$5=Data!$F$2,BI$5=Data!$G$2,(IF(COUNTIF(Data!$A$2:$A$939,BI$7),BI$7=(VLOOKUP(BI$7,Data!$A$2:$A$852,1,FALSE)),0))),"H",IF(AND(BI$7&gt;=$E91,BI$7&lt;=$F91),($D91/$G91),0))),IF(AND(BI$7&gt;=$E91,BI$7&lt;=$F91),($D91/$G91),0))</f>
        <v>H</v>
      </c>
      <c r="BJ91" s="34">
        <f>IF(Data!$C$2&gt;0,(IF(OR(BJ$5=Data!$F$2,BJ$5=Data!$G$2,(IF(COUNTIF(Data!$A$2:$A$939,BJ$7),BJ$7=(VLOOKUP(BJ$7,Data!$A$2:$A$852,1,FALSE)),0))),"H",IF(AND(BJ$7&gt;=$E91,BJ$7&lt;=$F91),($D91/$G91),0))),IF(AND(BJ$7&gt;=$E91,BJ$7&lt;=$F91),($D91/$G91),0))</f>
        <v>0</v>
      </c>
      <c r="BK91" s="34">
        <f>IF(Data!$C$2&gt;0,(IF(OR(BK$5=Data!$F$2,BK$5=Data!$G$2,(IF(COUNTIF(Data!$A$2:$A$939,BK$7),BK$7=(VLOOKUP(BK$7,Data!$A$2:$A$852,1,FALSE)),0))),"H",IF(AND(BK$7&gt;=$E91,BK$7&lt;=$F91),($D91/$G91),0))),IF(AND(BK$7&gt;=$E91,BK$7&lt;=$F91),($D91/$G91),0))</f>
        <v>0</v>
      </c>
      <c r="BL91" s="34">
        <f>IF(Data!$C$2&gt;0,(IF(OR(BL$5=Data!$F$2,BL$5=Data!$G$2,(IF(COUNTIF(Data!$A$2:$A$939,BL$7),BL$7=(VLOOKUP(BL$7,Data!$A$2:$A$852,1,FALSE)),0))),"H",IF(AND(BL$7&gt;=$E91,BL$7&lt;=$F91),($D91/$G91),0))),IF(AND(BL$7&gt;=$E91,BL$7&lt;=$F91),($D91/$G91),0))</f>
        <v>0</v>
      </c>
      <c r="BM91" s="34">
        <f>IF(Data!$C$2&gt;0,(IF(OR(BM$5=Data!$F$2,BM$5=Data!$G$2,(IF(COUNTIF(Data!$A$2:$A$939,BM$7),BM$7=(VLOOKUP(BM$7,Data!$A$2:$A$852,1,FALSE)),0))),"H",IF(AND(BM$7&gt;=$E91,BM$7&lt;=$F91),($D91/$G91),0))),IF(AND(BM$7&gt;=$E91,BM$7&lt;=$F91),($D91/$G91),0))</f>
        <v>0</v>
      </c>
      <c r="BN91" s="34">
        <f>IF(Data!$C$2&gt;0,(IF(OR(BN$5=Data!$F$2,BN$5=Data!$G$2,(IF(COUNTIF(Data!$A$2:$A$939,BN$7),BN$7=(VLOOKUP(BN$7,Data!$A$2:$A$852,1,FALSE)),0))),"H",IF(AND(BN$7&gt;=$E91,BN$7&lt;=$F91),($D91/$G91),0))),IF(AND(BN$7&gt;=$E91,BN$7&lt;=$F91),($D91/$G91),0))</f>
        <v>0</v>
      </c>
      <c r="BO91" s="34" t="str">
        <f>IF(Data!$C$2&gt;0,(IF(OR(BO$5=Data!$F$2,BO$5=Data!$G$2,(IF(COUNTIF(Data!$A$2:$A$939,BO$7),BO$7=(VLOOKUP(BO$7,Data!$A$2:$A$852,1,FALSE)),0))),"H",IF(AND(BO$7&gt;=$E91,BO$7&lt;=$F91),($D91/$G91),0))),IF(AND(BO$7&gt;=$E91,BO$7&lt;=$F91),($D91/$G91),0))</f>
        <v>H</v>
      </c>
      <c r="BP91" s="34" t="str">
        <f>IF(Data!$C$2&gt;0,(IF(OR(BP$5=Data!$F$2,BP$5=Data!$G$2,(IF(COUNTIF(Data!$A$2:$A$939,BP$7),BP$7=(VLOOKUP(BP$7,Data!$A$2:$A$852,1,FALSE)),0))),"H",IF(AND(BP$7&gt;=$E91,BP$7&lt;=$F91),($D91/$G91),0))),IF(AND(BP$7&gt;=$E91,BP$7&lt;=$F91),($D91/$G91),0))</f>
        <v>H</v>
      </c>
      <c r="BQ91" s="34">
        <f>IF(Data!$C$2&gt;0,(IF(OR(BQ$5=Data!$F$2,BQ$5=Data!$G$2,(IF(COUNTIF(Data!$A$2:$A$939,BQ$7),BQ$7=(VLOOKUP(BQ$7,Data!$A$2:$A$852,1,FALSE)),0))),"H",IF(AND(BQ$7&gt;=$E91,BQ$7&lt;=$F91),($D91/$G91),0))),IF(AND(BQ$7&gt;=$E91,BQ$7&lt;=$F91),($D91/$G91),0))</f>
        <v>0</v>
      </c>
      <c r="BR91" s="34">
        <f>IF(Data!$C$2&gt;0,(IF(OR(BR$5=Data!$F$2,BR$5=Data!$G$2,(IF(COUNTIF(Data!$A$2:$A$939,BR$7),BR$7=(VLOOKUP(BR$7,Data!$A$2:$A$852,1,FALSE)),0))),"H",IF(AND(BR$7&gt;=$E91,BR$7&lt;=$F91),($D91/$G91),0))),IF(AND(BR$7&gt;=$E91,BR$7&lt;=$F91),($D91/$G91),0))</f>
        <v>0</v>
      </c>
      <c r="BS91" s="34">
        <f>IF(Data!$C$2&gt;0,(IF(OR(BS$5=Data!$F$2,BS$5=Data!$G$2,(IF(COUNTIF(Data!$A$2:$A$939,BS$7),BS$7=(VLOOKUP(BS$7,Data!$A$2:$A$852,1,FALSE)),0))),"H",IF(AND(BS$7&gt;=$E91,BS$7&lt;=$F91),($D91/$G91),0))),IF(AND(BS$7&gt;=$E91,BS$7&lt;=$F91),($D91/$G91),0))</f>
        <v>0</v>
      </c>
      <c r="BT91" s="34">
        <f>IF(Data!$C$2&gt;0,(IF(OR(BT$5=Data!$F$2,BT$5=Data!$G$2,(IF(COUNTIF(Data!$A$2:$A$939,BT$7),BT$7=(VLOOKUP(BT$7,Data!$A$2:$A$852,1,FALSE)),0))),"H",IF(AND(BT$7&gt;=$E91,BT$7&lt;=$F91),($D91/$G91),0))),IF(AND(BT$7&gt;=$E91,BT$7&lt;=$F91),($D91/$G91),0))</f>
        <v>0</v>
      </c>
      <c r="BU91" s="34">
        <f>IF(Data!$C$2&gt;0,(IF(OR(BU$5=Data!$F$2,BU$5=Data!$G$2,(IF(COUNTIF(Data!$A$2:$A$939,BU$7),BU$7=(VLOOKUP(BU$7,Data!$A$2:$A$852,1,FALSE)),0))),"H",IF(AND(BU$7&gt;=$E91,BU$7&lt;=$F91),($D91/$G91),0))),IF(AND(BU$7&gt;=$E91,BU$7&lt;=$F91),($D91/$G91),0))</f>
        <v>0</v>
      </c>
      <c r="BV91" s="34" t="str">
        <f>IF(Data!$C$2&gt;0,(IF(OR(BV$5=Data!$F$2,BV$5=Data!$G$2,(IF(COUNTIF(Data!$A$2:$A$939,BV$7),BV$7=(VLOOKUP(BV$7,Data!$A$2:$A$852,1,FALSE)),0))),"H",IF(AND(BV$7&gt;=$E91,BV$7&lt;=$F91),($D91/$G91),0))),IF(AND(BV$7&gt;=$E91,BV$7&lt;=$F91),($D91/$G91),0))</f>
        <v>H</v>
      </c>
      <c r="BW91" s="34" t="str">
        <f>IF(Data!$C$2&gt;0,(IF(OR(BW$5=Data!$F$2,BW$5=Data!$G$2,(IF(COUNTIF(Data!$A$2:$A$939,BW$7),BW$7=(VLOOKUP(BW$7,Data!$A$2:$A$852,1,FALSE)),0))),"H",IF(AND(BW$7&gt;=$E91,BW$7&lt;=$F91),($D91/$G91),0))),IF(AND(BW$7&gt;=$E91,BW$7&lt;=$F91),($D91/$G91),0))</f>
        <v>H</v>
      </c>
      <c r="BX91" s="34">
        <f>IF(Data!$C$2&gt;0,(IF(OR(BX$5=Data!$F$2,BX$5=Data!$G$2,(IF(COUNTIF(Data!$A$2:$A$939,BX$7),BX$7=(VLOOKUP(BX$7,Data!$A$2:$A$852,1,FALSE)),0))),"H",IF(AND(BX$7&gt;=$E91,BX$7&lt;=$F91),($D91/$G91),0))),IF(AND(BX$7&gt;=$E91,BX$7&lt;=$F91),($D91/$G91),0))</f>
        <v>0</v>
      </c>
      <c r="BY91" s="34">
        <f>IF(Data!$C$2&gt;0,(IF(OR(BY$5=Data!$F$2,BY$5=Data!$G$2,(IF(COUNTIF(Data!$A$2:$A$939,BY$7),BY$7=(VLOOKUP(BY$7,Data!$A$2:$A$852,1,FALSE)),0))),"H",IF(AND(BY$7&gt;=$E91,BY$7&lt;=$F91),($D91/$G91),0))),IF(AND(BY$7&gt;=$E91,BY$7&lt;=$F91),($D91/$G91),0))</f>
        <v>0</v>
      </c>
      <c r="BZ91" s="34">
        <f>IF(Data!$C$2&gt;0,(IF(OR(BZ$5=Data!$F$2,BZ$5=Data!$G$2,(IF(COUNTIF(Data!$A$2:$A$939,BZ$7),BZ$7=(VLOOKUP(BZ$7,Data!$A$2:$A$852,1,FALSE)),0))),"H",IF(AND(BZ$7&gt;=$E91,BZ$7&lt;=$F91),($D91/$G91),0))),IF(AND(BZ$7&gt;=$E91,BZ$7&lt;=$F91),($D91/$G91),0))</f>
        <v>0</v>
      </c>
      <c r="CA91" s="34">
        <f>IF(Data!$C$2&gt;0,(IF(OR(CA$5=Data!$F$2,CA$5=Data!$G$2,(IF(COUNTIF(Data!$A$2:$A$939,CA$7),CA$7=(VLOOKUP(CA$7,Data!$A$2:$A$852,1,FALSE)),0))),"H",IF(AND(CA$7&gt;=$E91,CA$7&lt;=$F91),($D91/$G91),0))),IF(AND(CA$7&gt;=$E91,CA$7&lt;=$F91),($D91/$G91),0))</f>
        <v>0</v>
      </c>
      <c r="CB91" s="34">
        <f>IF(Data!$C$2&gt;0,(IF(OR(CB$5=Data!$F$2,CB$5=Data!$G$2,(IF(COUNTIF(Data!$A$2:$A$939,CB$7),CB$7=(VLOOKUP(CB$7,Data!$A$2:$A$852,1,FALSE)),0))),"H",IF(AND(CB$7&gt;=$E91,CB$7&lt;=$F91),($D91/$G91),0))),IF(AND(CB$7&gt;=$E91,CB$7&lt;=$F91),($D91/$G91),0))</f>
        <v>0</v>
      </c>
      <c r="CC91" s="34" t="str">
        <f>IF(Data!$C$2&gt;0,(IF(OR(CC$5=Data!$F$2,CC$5=Data!$G$2,(IF(COUNTIF(Data!$A$2:$A$939,CC$7),CC$7=(VLOOKUP(CC$7,Data!$A$2:$A$852,1,FALSE)),0))),"H",IF(AND(CC$7&gt;=$E91,CC$7&lt;=$F91),($D91/$G91),0))),IF(AND(CC$7&gt;=$E91,CC$7&lt;=$F91),($D91/$G91),0))</f>
        <v>H</v>
      </c>
      <c r="CD91" s="34" t="str">
        <f>IF(Data!$C$2&gt;0,(IF(OR(CD$5=Data!$F$2,CD$5=Data!$G$2,(IF(COUNTIF(Data!$A$2:$A$939,CD$7),CD$7=(VLOOKUP(CD$7,Data!$A$2:$A$852,1,FALSE)),0))),"H",IF(AND(CD$7&gt;=$E91,CD$7&lt;=$F91),($D91/$G91),0))),IF(AND(CD$7&gt;=$E91,CD$7&lt;=$F91),($D91/$G91),0))</f>
        <v>H</v>
      </c>
      <c r="CE91" s="34">
        <f>IF(Data!$C$2&gt;0,(IF(OR(CE$5=Data!$F$2,CE$5=Data!$G$2,(IF(COUNTIF(Data!$A$2:$A$939,CE$7),CE$7=(VLOOKUP(CE$7,Data!$A$2:$A$852,1,FALSE)),0))),"H",IF(AND(CE$7&gt;=$E91,CE$7&lt;=$F91),($D91/$G91),0))),IF(AND(CE$7&gt;=$E91,CE$7&lt;=$F91),($D91/$G91),0))</f>
        <v>0</v>
      </c>
      <c r="CF91" s="34">
        <f>IF(Data!$C$2&gt;0,(IF(OR(CF$5=Data!$F$2,CF$5=Data!$G$2,(IF(COUNTIF(Data!$A$2:$A$939,CF$7),CF$7=(VLOOKUP(CF$7,Data!$A$2:$A$852,1,FALSE)),0))),"H",IF(AND(CF$7&gt;=$E91,CF$7&lt;=$F91),($D91/$G91),0))),IF(AND(CF$7&gt;=$E91,CF$7&lt;=$F91),($D91/$G91),0))</f>
        <v>0</v>
      </c>
      <c r="CG91" s="34">
        <f>IF(Data!$C$2&gt;0,(IF(OR(CG$5=Data!$F$2,CG$5=Data!$G$2,(IF(COUNTIF(Data!$A$2:$A$939,CG$7),CG$7=(VLOOKUP(CG$7,Data!$A$2:$A$852,1,FALSE)),0))),"H",IF(AND(CG$7&gt;=$E91,CG$7&lt;=$F91),($D91/$G91),0))),IF(AND(CG$7&gt;=$E91,CG$7&lt;=$F91),($D91/$G91),0))</f>
        <v>0</v>
      </c>
      <c r="CH91" s="34">
        <f>IF(Data!$C$2&gt;0,(IF(OR(CH$5=Data!$F$2,CH$5=Data!$G$2,(IF(COUNTIF(Data!$A$2:$A$939,CH$7),CH$7=(VLOOKUP(CH$7,Data!$A$2:$A$852,1,FALSE)),0))),"H",IF(AND(CH$7&gt;=$E91,CH$7&lt;=$F91),($D91/$G91),0))),IF(AND(CH$7&gt;=$E91,CH$7&lt;=$F91),($D91/$G91),0))</f>
        <v>0</v>
      </c>
      <c r="CI91" s="34">
        <f>IF(Data!$C$2&gt;0,(IF(OR(CI$5=Data!$F$2,CI$5=Data!$G$2,(IF(COUNTIF(Data!$A$2:$A$939,CI$7),CI$7=(VLOOKUP(CI$7,Data!$A$2:$A$852,1,FALSE)),0))),"H",IF(AND(CI$7&gt;=$E91,CI$7&lt;=$F91),($D91/$G91),0))),IF(AND(CI$7&gt;=$E91,CI$7&lt;=$F91),($D91/$G91),0))</f>
        <v>0</v>
      </c>
      <c r="CJ91" s="34" t="str">
        <f>IF(Data!$C$2&gt;0,(IF(OR(CJ$5=Data!$F$2,CJ$5=Data!$G$2,(IF(COUNTIF(Data!$A$2:$A$939,CJ$7),CJ$7=(VLOOKUP(CJ$7,Data!$A$2:$A$852,1,FALSE)),0))),"H",IF(AND(CJ$7&gt;=$E91,CJ$7&lt;=$F91),($D91/$G91),0))),IF(AND(CJ$7&gt;=$E91,CJ$7&lt;=$F91),($D91/$G91),0))</f>
        <v>H</v>
      </c>
      <c r="CK91" s="34" t="str">
        <f>IF(Data!$C$2&gt;0,(IF(OR(CK$5=Data!$F$2,CK$5=Data!$G$2,(IF(COUNTIF(Data!$A$2:$A$939,CK$7),CK$7=(VLOOKUP(CK$7,Data!$A$2:$A$852,1,FALSE)),0))),"H",IF(AND(CK$7&gt;=$E91,CK$7&lt;=$F91),($D91/$G91),0))),IF(AND(CK$7&gt;=$E91,CK$7&lt;=$F91),($D91/$G91),0))</f>
        <v>H</v>
      </c>
      <c r="CL91" s="34">
        <f>IF(Data!$C$2&gt;0,(IF(OR(CL$5=Data!$F$2,CL$5=Data!$G$2,(IF(COUNTIF(Data!$A$2:$A$939,CL$7),CL$7=(VLOOKUP(CL$7,Data!$A$2:$A$852,1,FALSE)),0))),"H",IF(AND(CL$7&gt;=$E91,CL$7&lt;=$F91),($D91/$G91),0))),IF(AND(CL$7&gt;=$E91,CL$7&lt;=$F91),($D91/$G91),0))</f>
        <v>0</v>
      </c>
      <c r="CM91" s="34">
        <f>IF(Data!$C$2&gt;0,(IF(OR(CM$5=Data!$F$2,CM$5=Data!$G$2,(IF(COUNTIF(Data!$A$2:$A$939,CM$7),CM$7=(VLOOKUP(CM$7,Data!$A$2:$A$852,1,FALSE)),0))),"H",IF(AND(CM$7&gt;=$E91,CM$7&lt;=$F91),($D91/$G91),0))),IF(AND(CM$7&gt;=$E91,CM$7&lt;=$F91),($D91/$G91),0))</f>
        <v>0</v>
      </c>
      <c r="CN91" s="34">
        <f>IF(Data!$C$2&gt;0,(IF(OR(CN$5=Data!$F$2,CN$5=Data!$G$2,(IF(COUNTIF(Data!$A$2:$A$939,CN$7),CN$7=(VLOOKUP(CN$7,Data!$A$2:$A$852,1,FALSE)),0))),"H",IF(AND(CN$7&gt;=$E91,CN$7&lt;=$F91),($D91/$G91),0))),IF(AND(CN$7&gt;=$E91,CN$7&lt;=$F91),($D91/$G91),0))</f>
        <v>0</v>
      </c>
      <c r="CO91" s="34">
        <f>IF(Data!$C$2&gt;0,(IF(OR(CO$5=Data!$F$2,CO$5=Data!$G$2,(IF(COUNTIF(Data!$A$2:$A$939,CO$7),CO$7=(VLOOKUP(CO$7,Data!$A$2:$A$852,1,FALSE)),0))),"H",IF(AND(CO$7&gt;=$E91,CO$7&lt;=$F91),($D91/$G91),0))),IF(AND(CO$7&gt;=$E91,CO$7&lt;=$F91),($D91/$G91),0))</f>
        <v>0</v>
      </c>
      <c r="CP91" s="34">
        <f>IF(Data!$C$2&gt;0,(IF(OR(CP$5=Data!$F$2,CP$5=Data!$G$2,(IF(COUNTIF(Data!$A$2:$A$939,CP$7),CP$7=(VLOOKUP(CP$7,Data!$A$2:$A$852,1,FALSE)),0))),"H",IF(AND(CP$7&gt;=$E91,CP$7&lt;=$F91),($D91/$G91),0))),IF(AND(CP$7&gt;=$E91,CP$7&lt;=$F91),($D91/$G91),0))</f>
        <v>0</v>
      </c>
      <c r="CQ91" s="34" t="str">
        <f>IF(Data!$C$2&gt;0,(IF(OR(CQ$5=Data!$F$2,CQ$5=Data!$G$2,(IF(COUNTIF(Data!$A$2:$A$939,CQ$7),CQ$7=(VLOOKUP(CQ$7,Data!$A$2:$A$852,1,FALSE)),0))),"H",IF(AND(CQ$7&gt;=$E91,CQ$7&lt;=$F91),($D91/$G91),0))),IF(AND(CQ$7&gt;=$E91,CQ$7&lt;=$F91),($D91/$G91),0))</f>
        <v>H</v>
      </c>
      <c r="CR91" s="34" t="str">
        <f>IF(Data!$C$2&gt;0,(IF(OR(CR$5=Data!$F$2,CR$5=Data!$G$2,(IF(COUNTIF(Data!$A$2:$A$939,CR$7),CR$7=(VLOOKUP(CR$7,Data!$A$2:$A$852,1,FALSE)),0))),"H",IF(AND(CR$7&gt;=$E91,CR$7&lt;=$F91),($D91/$G91),0))),IF(AND(CR$7&gt;=$E91,CR$7&lt;=$F91),($D91/$G91),0))</f>
        <v>H</v>
      </c>
      <c r="CS91" s="34">
        <f>IF(Data!$C$2&gt;0,(IF(OR(CS$5=Data!$F$2,CS$5=Data!$G$2,(IF(COUNTIF(Data!$A$2:$A$939,CS$7),CS$7=(VLOOKUP(CS$7,Data!$A$2:$A$852,1,FALSE)),0))),"H",IF(AND(CS$7&gt;=$E91,CS$7&lt;=$F91),($D91/$G91),0))),IF(AND(CS$7&gt;=$E91,CS$7&lt;=$F91),($D91/$G91),0))</f>
        <v>0</v>
      </c>
      <c r="CT91" s="34">
        <f>IF(Data!$C$2&gt;0,(IF(OR(CT$5=Data!$F$2,CT$5=Data!$G$2,(IF(COUNTIF(Data!$A$2:$A$939,CT$7),CT$7=(VLOOKUP(CT$7,Data!$A$2:$A$852,1,FALSE)),0))),"H",IF(AND(CT$7&gt;=$E91,CT$7&lt;=$F91),($D91/$G91),0))),IF(AND(CT$7&gt;=$E91,CT$7&lt;=$F91),($D91/$G91),0))</f>
        <v>0</v>
      </c>
      <c r="CU91" s="34">
        <f>IF(Data!$C$2&gt;0,(IF(OR(CU$5=Data!$F$2,CU$5=Data!$G$2,(IF(COUNTIF(Data!$A$2:$A$939,CU$7),CU$7=(VLOOKUP(CU$7,Data!$A$2:$A$852,1,FALSE)),0))),"H",IF(AND(CU$7&gt;=$E91,CU$7&lt;=$F91),($D91/$G91),0))),IF(AND(CU$7&gt;=$E91,CU$7&lt;=$F91),($D91/$G91),0))</f>
        <v>0</v>
      </c>
      <c r="CV91" s="34">
        <f>IF(Data!$C$2&gt;0,(IF(OR(CV$5=Data!$F$2,CV$5=Data!$G$2,(IF(COUNTIF(Data!$A$2:$A$939,CV$7),CV$7=(VLOOKUP(CV$7,Data!$A$2:$A$852,1,FALSE)),0))),"H",IF(AND(CV$7&gt;=$E91,CV$7&lt;=$F91),($D91/$G91),0))),IF(AND(CV$7&gt;=$E91,CV$7&lt;=$F91),($D91/$G91),0))</f>
        <v>0</v>
      </c>
      <c r="CW91" s="34">
        <f>IF(Data!$C$2&gt;0,(IF(OR(CW$5=Data!$F$2,CW$5=Data!$G$2,(IF(COUNTIF(Data!$A$2:$A$939,CW$7),CW$7=(VLOOKUP(CW$7,Data!$A$2:$A$852,1,FALSE)),0))),"H",IF(AND(CW$7&gt;=$E91,CW$7&lt;=$F91),($D91/$G91),0))),IF(AND(CW$7&gt;=$E91,CW$7&lt;=$F91),($D91/$G91),0))</f>
        <v>0</v>
      </c>
      <c r="CX91" s="34" t="str">
        <f>IF(Data!$C$2&gt;0,(IF(OR(CX$5=Data!$F$2,CX$5=Data!$G$2,(IF(COUNTIF(Data!$A$2:$A$939,CX$7),CX$7=(VLOOKUP(CX$7,Data!$A$2:$A$852,1,FALSE)),0))),"H",IF(AND(CX$7&gt;=$E91,CX$7&lt;=$F91),($D91/$G91),0))),IF(AND(CX$7&gt;=$E91,CX$7&lt;=$F91),($D91/$G91),0))</f>
        <v>H</v>
      </c>
      <c r="CY91" s="34" t="str">
        <f>IF(Data!$C$2&gt;0,(IF(OR(CY$5=Data!$F$2,CY$5=Data!$G$2,(IF(COUNTIF(Data!$A$2:$A$939,CY$7),CY$7=(VLOOKUP(CY$7,Data!$A$2:$A$852,1,FALSE)),0))),"H",IF(AND(CY$7&gt;=$E91,CY$7&lt;=$F91),($D91/$G91),0))),IF(AND(CY$7&gt;=$E91,CY$7&lt;=$F91),($D91/$G91),0))</f>
        <v>H</v>
      </c>
      <c r="CZ91" s="34">
        <f>IF(Data!$C$2&gt;0,(IF(OR(CZ$5=Data!$F$2,CZ$5=Data!$G$2,(IF(COUNTIF(Data!$A$2:$A$939,CZ$7),CZ$7=(VLOOKUP(CZ$7,Data!$A$2:$A$852,1,FALSE)),0))),"H",IF(AND(CZ$7&gt;=$E91,CZ$7&lt;=$F91),($D91/$G91),0))),IF(AND(CZ$7&gt;=$E91,CZ$7&lt;=$F91),($D91/$G91),0))</f>
        <v>0</v>
      </c>
      <c r="DA91" s="34">
        <f>IF(Data!$C$2&gt;0,(IF(OR(DA$5=Data!$F$2,DA$5=Data!$G$2,(IF(COUNTIF(Data!$A$2:$A$939,DA$7),DA$7=(VLOOKUP(DA$7,Data!$A$2:$A$852,1,FALSE)),0))),"H",IF(AND(DA$7&gt;=$E91,DA$7&lt;=$F91),($D91/$G91),0))),IF(AND(DA$7&gt;=$E91,DA$7&lt;=$F91),($D91/$G91),0))</f>
        <v>0</v>
      </c>
      <c r="DB91" s="34">
        <f>IF(Data!$C$2&gt;0,(IF(OR(DB$5=Data!$F$2,DB$5=Data!$G$2,(IF(COUNTIF(Data!$A$2:$A$939,DB$7),DB$7=(VLOOKUP(DB$7,Data!$A$2:$A$852,1,FALSE)),0))),"H",IF(AND(DB$7&gt;=$E91,DB$7&lt;=$F91),($D91/$G91),0))),IF(AND(DB$7&gt;=$E91,DB$7&lt;=$F91),($D91/$G91),0))</f>
        <v>0</v>
      </c>
      <c r="DC91" s="34">
        <f>IF(Data!$C$2&gt;0,(IF(OR(DC$5=Data!$F$2,DC$5=Data!$G$2,(IF(COUNTIF(Data!$A$2:$A$939,DC$7),DC$7=(VLOOKUP(DC$7,Data!$A$2:$A$852,1,FALSE)),0))),"H",IF(AND(DC$7&gt;=$E91,DC$7&lt;=$F91),($D91/$G91),0))),IF(AND(DC$7&gt;=$E91,DC$7&lt;=$F91),($D91/$G91),0))</f>
        <v>0</v>
      </c>
      <c r="DD91" s="34">
        <f>IF(Data!$C$2&gt;0,(IF(OR(DD$5=Data!$F$2,DD$5=Data!$G$2,(IF(COUNTIF(Data!$A$2:$A$939,DD$7),DD$7=(VLOOKUP(DD$7,Data!$A$2:$A$852,1,FALSE)),0))),"H",IF(AND(DD$7&gt;=$E91,DD$7&lt;=$F91),($D91/$G91),0))),IF(AND(DD$7&gt;=$E91,DD$7&lt;=$F91),($D91/$G91),0))</f>
        <v>0</v>
      </c>
      <c r="DE91" s="34" t="str">
        <f>IF(Data!$C$2&gt;0,(IF(OR(DE$5=Data!$F$2,DE$5=Data!$G$2,(IF(COUNTIF(Data!$A$2:$A$939,DE$7),DE$7=(VLOOKUP(DE$7,Data!$A$2:$A$852,1,FALSE)),0))),"H",IF(AND(DE$7&gt;=$E91,DE$7&lt;=$F91),($D91/$G91),0))),IF(AND(DE$7&gt;=$E91,DE$7&lt;=$F91),($D91/$G91),0))</f>
        <v>H</v>
      </c>
      <c r="DF91" s="34" t="str">
        <f>IF(Data!$C$2&gt;0,(IF(OR(DF$5=Data!$F$2,DF$5=Data!$G$2,(IF(COUNTIF(Data!$A$2:$A$939,DF$7),DF$7=(VLOOKUP(DF$7,Data!$A$2:$A$852,1,FALSE)),0))),"H",IF(AND(DF$7&gt;=$E91,DF$7&lt;=$F91),($D91/$G91),0))),IF(AND(DF$7&gt;=$E91,DF$7&lt;=$F91),($D91/$G91),0))</f>
        <v>H</v>
      </c>
      <c r="DG91" s="34">
        <f>IF(Data!$C$2&gt;0,(IF(OR(DG$5=Data!$F$2,DG$5=Data!$G$2,(IF(COUNTIF(Data!$A$2:$A$939,DG$7),DG$7=(VLOOKUP(DG$7,Data!$A$2:$A$852,1,FALSE)),0))),"H",IF(AND(DG$7&gt;=$E91,DG$7&lt;=$F91),($D91/$G91),0))),IF(AND(DG$7&gt;=$E91,DG$7&lt;=$F91),($D91/$G91),0))</f>
        <v>0</v>
      </c>
      <c r="DH91" s="34">
        <f>IF(Data!$C$2&gt;0,(IF(OR(DH$5=Data!$F$2,DH$5=Data!$G$2,(IF(COUNTIF(Data!$A$2:$A$939,DH$7),DH$7=(VLOOKUP(DH$7,Data!$A$2:$A$852,1,FALSE)),0))),"H",IF(AND(DH$7&gt;=$E91,DH$7&lt;=$F91),($D91/$G91),0))),IF(AND(DH$7&gt;=$E91,DH$7&lt;=$F91),($D91/$G91),0))</f>
        <v>0</v>
      </c>
      <c r="DI91" s="34">
        <f>IF(Data!$C$2&gt;0,(IF(OR(DI$5=Data!$F$2,DI$5=Data!$G$2,(IF(COUNTIF(Data!$A$2:$A$939,DI$7),DI$7=(VLOOKUP(DI$7,Data!$A$2:$A$852,1,FALSE)),0))),"H",IF(AND(DI$7&gt;=$E91,DI$7&lt;=$F91),($D91/$G91),0))),IF(AND(DI$7&gt;=$E91,DI$7&lt;=$F91),($D91/$G91),0))</f>
        <v>0</v>
      </c>
      <c r="DJ91" s="34">
        <f>IF(Data!$C$2&gt;0,(IF(OR(DJ$5=Data!$F$2,DJ$5=Data!$G$2,(IF(COUNTIF(Data!$A$2:$A$939,DJ$7),DJ$7=(VLOOKUP(DJ$7,Data!$A$2:$A$852,1,FALSE)),0))),"H",IF(AND(DJ$7&gt;=$E91,DJ$7&lt;=$F91),($D91/$G91),0))),IF(AND(DJ$7&gt;=$E91,DJ$7&lt;=$F91),($D91/$G91),0))</f>
        <v>0</v>
      </c>
      <c r="DK91" s="34">
        <f>IF(Data!$C$2&gt;0,(IF(OR(DK$5=Data!$F$2,DK$5=Data!$G$2,(IF(COUNTIF(Data!$A$2:$A$939,DK$7),DK$7=(VLOOKUP(DK$7,Data!$A$2:$A$852,1,FALSE)),0))),"H",IF(AND(DK$7&gt;=$E91,DK$7&lt;=$F91),($D91/$G91),0))),IF(AND(DK$7&gt;=$E91,DK$7&lt;=$F91),($D91/$G91),0))</f>
        <v>0</v>
      </c>
      <c r="DL91" s="34" t="str">
        <f>IF(Data!$C$2&gt;0,(IF(OR(DL$5=Data!$F$2,DL$5=Data!$G$2,(IF(COUNTIF(Data!$A$2:$A$939,DL$7),DL$7=(VLOOKUP(DL$7,Data!$A$2:$A$852,1,FALSE)),0))),"H",IF(AND(DL$7&gt;=$E91,DL$7&lt;=$F91),($D91/$G91),0))),IF(AND(DL$7&gt;=$E91,DL$7&lt;=$F91),($D91/$G91),0))</f>
        <v>H</v>
      </c>
      <c r="DM91" s="34" t="str">
        <f>IF(Data!$C$2&gt;0,(IF(OR(DM$5=Data!$F$2,DM$5=Data!$G$2,(IF(COUNTIF(Data!$A$2:$A$939,DM$7),DM$7=(VLOOKUP(DM$7,Data!$A$2:$A$852,1,FALSE)),0))),"H",IF(AND(DM$7&gt;=$E91,DM$7&lt;=$F91),($D91/$G91),0))),IF(AND(DM$7&gt;=$E91,DM$7&lt;=$F91),($D91/$G91),0))</f>
        <v>H</v>
      </c>
      <c r="DN91" s="34">
        <f>IF(Data!$C$2&gt;0,(IF(OR(DN$5=Data!$F$2,DN$5=Data!$G$2,(IF(COUNTIF(Data!$A$2:$A$939,DN$7),DN$7=(VLOOKUP(DN$7,Data!$A$2:$A$852,1,FALSE)),0))),"H",IF(AND(DN$7&gt;=$E91,DN$7&lt;=$F91),($D91/$G91),0))),IF(AND(DN$7&gt;=$E91,DN$7&lt;=$F91),($D91/$G91),0))</f>
        <v>0</v>
      </c>
      <c r="DO91" s="34">
        <f>IF(Data!$C$2&gt;0,(IF(OR(DO$5=Data!$F$2,DO$5=Data!$G$2,(IF(COUNTIF(Data!$A$2:$A$939,DO$7),DO$7=(VLOOKUP(DO$7,Data!$A$2:$A$852,1,FALSE)),0))),"H",IF(AND(DO$7&gt;=$E91,DO$7&lt;=$F91),($D91/$G91),0))),IF(AND(DO$7&gt;=$E91,DO$7&lt;=$F91),($D91/$G91),0))</f>
        <v>0</v>
      </c>
      <c r="DP91" s="34">
        <f>IF(Data!$C$2&gt;0,(IF(OR(DP$5=Data!$F$2,DP$5=Data!$G$2,(IF(COUNTIF(Data!$A$2:$A$939,DP$7),DP$7=(VLOOKUP(DP$7,Data!$A$2:$A$852,1,FALSE)),0))),"H",IF(AND(DP$7&gt;=$E91,DP$7&lt;=$F91),($D91/$G91),0))),IF(AND(DP$7&gt;=$E91,DP$7&lt;=$F91),($D91/$G91),0))</f>
        <v>0</v>
      </c>
      <c r="DQ91" s="34">
        <f>IF(Data!$C$2&gt;0,(IF(OR(DQ$5=Data!$F$2,DQ$5=Data!$G$2,(IF(COUNTIF(Data!$A$2:$A$939,DQ$7),DQ$7=(VLOOKUP(DQ$7,Data!$A$2:$A$852,1,FALSE)),0))),"H",IF(AND(DQ$7&gt;=$E91,DQ$7&lt;=$F91),($D91/$G91),0))),IF(AND(DQ$7&gt;=$E91,DQ$7&lt;=$F91),($D91/$G91),0))</f>
        <v>0</v>
      </c>
      <c r="DR91" s="34">
        <f>IF(Data!$C$2&gt;0,(IF(OR(DR$5=Data!$F$2,DR$5=Data!$G$2,(IF(COUNTIF(Data!$A$2:$A$939,DR$7),DR$7=(VLOOKUP(DR$7,Data!$A$2:$A$852,1,FALSE)),0))),"H",IF(AND(DR$7&gt;=$E91,DR$7&lt;=$F91),($D91/$G91),0))),IF(AND(DR$7&gt;=$E91,DR$7&lt;=$F91),($D91/$G91),0))</f>
        <v>0</v>
      </c>
      <c r="DS91" s="34" t="str">
        <f>IF(Data!$C$2&gt;0,(IF(OR(DS$5=Data!$F$2,DS$5=Data!$G$2,(IF(COUNTIF(Data!$A$2:$A$939,DS$7),DS$7=(VLOOKUP(DS$7,Data!$A$2:$A$852,1,FALSE)),0))),"H",IF(AND(DS$7&gt;=$E91,DS$7&lt;=$F91),($D91/$G91),0))),IF(AND(DS$7&gt;=$E91,DS$7&lt;=$F91),($D91/$G91),0))</f>
        <v>H</v>
      </c>
      <c r="DT91" s="34" t="str">
        <f>IF(Data!$C$2&gt;0,(IF(OR(DT$5=Data!$F$2,DT$5=Data!$G$2,(IF(COUNTIF(Data!$A$2:$A$939,DT$7),DT$7=(VLOOKUP(DT$7,Data!$A$2:$A$852,1,FALSE)),0))),"H",IF(AND(DT$7&gt;=$E91,DT$7&lt;=$F91),($D91/$G91),0))),IF(AND(DT$7&gt;=$E91,DT$7&lt;=$F91),($D91/$G91),0))</f>
        <v>H</v>
      </c>
      <c r="DU91" s="34">
        <f>IF(Data!$C$2&gt;0,(IF(OR(DU$5=Data!$F$2,DU$5=Data!$G$2,(IF(COUNTIF(Data!$A$2:$A$939,DU$7),DU$7=(VLOOKUP(DU$7,Data!$A$2:$A$852,1,FALSE)),0))),"H",IF(AND(DU$7&gt;=$E91,DU$7&lt;=$F91),($D91/$G91),0))),IF(AND(DU$7&gt;=$E91,DU$7&lt;=$F91),($D91/$G91),0))</f>
        <v>0</v>
      </c>
      <c r="DV91" s="34">
        <f>IF(Data!$C$2&gt;0,(IF(OR(DV$5=Data!$F$2,DV$5=Data!$G$2,(IF(COUNTIF(Data!$A$2:$A$939,DV$7),DV$7=(VLOOKUP(DV$7,Data!$A$2:$A$852,1,FALSE)),0))),"H",IF(AND(DV$7&gt;=$E91,DV$7&lt;=$F91),($D91/$G91),0))),IF(AND(DV$7&gt;=$E91,DV$7&lt;=$F91),($D91/$G91),0))</f>
        <v>0</v>
      </c>
      <c r="DW91" s="34">
        <f>IF(Data!$C$2&gt;0,(IF(OR(DW$5=Data!$F$2,DW$5=Data!$G$2,(IF(COUNTIF(Data!$A$2:$A$939,DW$7),DW$7=(VLOOKUP(DW$7,Data!$A$2:$A$852,1,FALSE)),0))),"H",IF(AND(DW$7&gt;=$E91,DW$7&lt;=$F91),($D91/$G91),0))),IF(AND(DW$7&gt;=$E91,DW$7&lt;=$F91),($D91/$G91),0))</f>
        <v>0</v>
      </c>
      <c r="DX91" s="34">
        <f>IF(Data!$C$2&gt;0,(IF(OR(DX$5=Data!$F$2,DX$5=Data!$G$2,(IF(COUNTIF(Data!$A$2:$A$939,DX$7),DX$7=(VLOOKUP(DX$7,Data!$A$2:$A$852,1,FALSE)),0))),"H",IF(AND(DX$7&gt;=$E91,DX$7&lt;=$F91),($D91/$G91),0))),IF(AND(DX$7&gt;=$E91,DX$7&lt;=$F91),($D91/$G91),0))</f>
        <v>0</v>
      </c>
      <c r="DY91" s="34">
        <f>IF(Data!$C$2&gt;0,(IF(OR(DY$5=Data!$F$2,DY$5=Data!$G$2,(IF(COUNTIF(Data!$A$2:$A$939,DY$7),DY$7=(VLOOKUP(DY$7,Data!$A$2:$A$852,1,FALSE)),0))),"H",IF(AND(DY$7&gt;=$E91,DY$7&lt;=$F91),($D91/$G91),0))),IF(AND(DY$7&gt;=$E91,DY$7&lt;=$F91),($D91/$G91),0))</f>
        <v>0</v>
      </c>
      <c r="DZ91" s="34" t="str">
        <f>IF(Data!$C$2&gt;0,(IF(OR(DZ$5=Data!$F$2,DZ$5=Data!$G$2,(IF(COUNTIF(Data!$A$2:$A$939,DZ$7),DZ$7=(VLOOKUP(DZ$7,Data!$A$2:$A$852,1,FALSE)),0))),"H",IF(AND(DZ$7&gt;=$E91,DZ$7&lt;=$F91),($D91/$G91),0))),IF(AND(DZ$7&gt;=$E91,DZ$7&lt;=$F91),($D91/$G91),0))</f>
        <v>H</v>
      </c>
      <c r="EA91" s="34" t="str">
        <f>IF(Data!$C$2&gt;0,(IF(OR(EA$5=Data!$F$2,EA$5=Data!$G$2,(IF(COUNTIF(Data!$A$2:$A$939,EA$7),EA$7=(VLOOKUP(EA$7,Data!$A$2:$A$852,1,FALSE)),0))),"H",IF(AND(EA$7&gt;=$E91,EA$7&lt;=$F91),($D91/$G91),0))),IF(AND(EA$7&gt;=$E91,EA$7&lt;=$F91),($D91/$G91),0))</f>
        <v>H</v>
      </c>
      <c r="EB91" s="34">
        <f>IF(Data!$C$2&gt;0,(IF(OR(EB$5=Data!$F$2,EB$5=Data!$G$2,(IF(COUNTIF(Data!$A$2:$A$939,EB$7),EB$7=(VLOOKUP(EB$7,Data!$A$2:$A$852,1,FALSE)),0))),"H",IF(AND(EB$7&gt;=$E91,EB$7&lt;=$F91),($D91/$G91),0))),IF(AND(EB$7&gt;=$E91,EB$7&lt;=$F91),($D91/$G91),0))</f>
        <v>0</v>
      </c>
      <c r="EC91" s="34">
        <f>IF(Data!$C$2&gt;0,(IF(OR(EC$5=Data!$F$2,EC$5=Data!$G$2,(IF(COUNTIF(Data!$A$2:$A$939,EC$7),EC$7=(VLOOKUP(EC$7,Data!$A$2:$A$852,1,FALSE)),0))),"H",IF(AND(EC$7&gt;=$E91,EC$7&lt;=$F91),($D91/$G91),0))),IF(AND(EC$7&gt;=$E91,EC$7&lt;=$F91),($D91/$G91),0))</f>
        <v>0</v>
      </c>
      <c r="ED91" s="34">
        <f>IF(Data!$C$2&gt;0,(IF(OR(ED$5=Data!$F$2,ED$5=Data!$G$2,(IF(COUNTIF(Data!$A$2:$A$939,ED$7),ED$7=(VLOOKUP(ED$7,Data!$A$2:$A$852,1,FALSE)),0))),"H",IF(AND(ED$7&gt;=$E91,ED$7&lt;=$F91),($D91/$G91),0))),IF(AND(ED$7&gt;=$E91,ED$7&lt;=$F91),($D91/$G91),0))</f>
        <v>0</v>
      </c>
      <c r="EE91" s="34">
        <f>IF(Data!$C$2&gt;0,(IF(OR(EE$5=Data!$F$2,EE$5=Data!$G$2,(IF(COUNTIF(Data!$A$2:$A$939,EE$7),EE$7=(VLOOKUP(EE$7,Data!$A$2:$A$852,1,FALSE)),0))),"H",IF(AND(EE$7&gt;=$E91,EE$7&lt;=$F91),($D91/$G91),0))),IF(AND(EE$7&gt;=$E91,EE$7&lt;=$F91),($D91/$G91),0))</f>
        <v>0</v>
      </c>
      <c r="EF91" s="34">
        <f>IF(Data!$C$2&gt;0,(IF(OR(EF$5=Data!$F$2,EF$5=Data!$G$2,(IF(COUNTIF(Data!$A$2:$A$939,EF$7),EF$7=(VLOOKUP(EF$7,Data!$A$2:$A$852,1,FALSE)),0))),"H",IF(AND(EF$7&gt;=$E91,EF$7&lt;=$F91),($D91/$G91),0))),IF(AND(EF$7&gt;=$E91,EF$7&lt;=$F91),($D91/$G91),0))</f>
        <v>0</v>
      </c>
      <c r="EG91" s="34" t="str">
        <f>IF(Data!$C$2&gt;0,(IF(OR(EG$5=Data!$F$2,EG$5=Data!$G$2,(IF(COUNTIF(Data!$A$2:$A$939,EG$7),EG$7=(VLOOKUP(EG$7,Data!$A$2:$A$852,1,FALSE)),0))),"H",IF(AND(EG$7&gt;=$E91,EG$7&lt;=$F91),($D91/$G91),0))),IF(AND(EG$7&gt;=$E91,EG$7&lt;=$F91),($D91/$G91),0))</f>
        <v>H</v>
      </c>
      <c r="EH91" s="34" t="str">
        <f>IF(Data!$C$2&gt;0,(IF(OR(EH$5=Data!$F$2,EH$5=Data!$G$2,(IF(COUNTIF(Data!$A$2:$A$939,EH$7),EH$7=(VLOOKUP(EH$7,Data!$A$2:$A$852,1,FALSE)),0))),"H",IF(AND(EH$7&gt;=$E91,EH$7&lt;=$F91),($D91/$G91),0))),IF(AND(EH$7&gt;=$E91,EH$7&lt;=$F91),($D91/$G91),0))</f>
        <v>H</v>
      </c>
      <c r="EI91" s="34">
        <f>IF(Data!$C$2&gt;0,(IF(OR(EI$5=Data!$F$2,EI$5=Data!$G$2,(IF(COUNTIF(Data!$A$2:$A$939,EI$7),EI$7=(VLOOKUP(EI$7,Data!$A$2:$A$852,1,FALSE)),0))),"H",IF(AND(EI$7&gt;=$E91,EI$7&lt;=$F91),($D91/$G91),0))),IF(AND(EI$7&gt;=$E91,EI$7&lt;=$F91),($D91/$G91),0))</f>
        <v>0</v>
      </c>
      <c r="EJ91" s="34">
        <f>IF(Data!$C$2&gt;0,(IF(OR(EJ$5=Data!$F$2,EJ$5=Data!$G$2,(IF(COUNTIF(Data!$A$2:$A$939,EJ$7),EJ$7=(VLOOKUP(EJ$7,Data!$A$2:$A$852,1,FALSE)),0))),"H",IF(AND(EJ$7&gt;=$E91,EJ$7&lt;=$F91),($D91/$G91),0))),IF(AND(EJ$7&gt;=$E91,EJ$7&lt;=$F91),($D91/$G91),0))</f>
        <v>0</v>
      </c>
      <c r="EK91" s="34">
        <f>IF(Data!$C$2&gt;0,(IF(OR(EK$5=Data!$F$2,EK$5=Data!$G$2,(IF(COUNTIF(Data!$A$2:$A$939,EK$7),EK$7=(VLOOKUP(EK$7,Data!$A$2:$A$852,1,FALSE)),0))),"H",IF(AND(EK$7&gt;=$E91,EK$7&lt;=$F91),($D91/$G91),0))),IF(AND(EK$7&gt;=$E91,EK$7&lt;=$F91),($D91/$G91),0))</f>
        <v>0</v>
      </c>
      <c r="EL91" s="34">
        <f>IF(Data!$C$2&gt;0,(IF(OR(EL$5=Data!$F$2,EL$5=Data!$G$2,(IF(COUNTIF(Data!$A$2:$A$939,EL$7),EL$7=(VLOOKUP(EL$7,Data!$A$2:$A$852,1,FALSE)),0))),"H",IF(AND(EL$7&gt;=$E91,EL$7&lt;=$F91),($D91/$G91),0))),IF(AND(EL$7&gt;=$E91,EL$7&lt;=$F91),($D91/$G91),0))</f>
        <v>0</v>
      </c>
      <c r="EM91" s="34">
        <f>IF(Data!$C$2&gt;0,(IF(OR(EM$5=Data!$F$2,EM$5=Data!$G$2,(IF(COUNTIF(Data!$A$2:$A$939,EM$7),EM$7=(VLOOKUP(EM$7,Data!$A$2:$A$852,1,FALSE)),0))),"H",IF(AND(EM$7&gt;=$E91,EM$7&lt;=$F91),($D91/$G91),0))),IF(AND(EM$7&gt;=$E91,EM$7&lt;=$F91),($D91/$G91),0))</f>
        <v>0</v>
      </c>
      <c r="EN91" s="34" t="str">
        <f>IF(Data!$C$2&gt;0,(IF(OR(EN$5=Data!$F$2,EN$5=Data!$G$2,(IF(COUNTIF(Data!$A$2:$A$939,EN$7),EN$7=(VLOOKUP(EN$7,Data!$A$2:$A$852,1,FALSE)),0))),"H",IF(AND(EN$7&gt;=$E91,EN$7&lt;=$F91),($D91/$G91),0))),IF(AND(EN$7&gt;=$E91,EN$7&lt;=$F91),($D91/$G91),0))</f>
        <v>H</v>
      </c>
      <c r="EO91" s="35" t="str">
        <f>IF(Data!$C$2&gt;0,(IF(OR(EO$5=Data!$F$2,EO$5=Data!$G$2,(IF(COUNTIF(Data!$A$2:$A$939,EO$7),EO$7=(VLOOKUP(EO$7,Data!$A$2:$A$852,1,FALSE)),0))),"H",IF(AND(EO$7&gt;=$E91,EO$7&lt;=$F91),($D91/$G91),0))),IF(AND(EO$7&gt;=$E91,EO$7&lt;=$F91),($D91/$G91),0))</f>
        <v>H</v>
      </c>
      <c r="EP91" s="8" t="s">
        <v>47</v>
      </c>
      <c r="EQ91" s="18">
        <f>SUM(T91:EO91)-D91</f>
        <v>0</v>
      </c>
    </row>
    <row r="92" spans="1:147" ht="30" customHeight="1" thickBot="1">
      <c r="A92" s="371"/>
      <c r="B92" s="372"/>
      <c r="C92" s="372"/>
      <c r="D92" s="364"/>
      <c r="E92" s="351"/>
      <c r="F92" s="351"/>
      <c r="G92" s="349"/>
      <c r="H92" s="364"/>
      <c r="I92" s="365"/>
      <c r="J92" s="351"/>
      <c r="K92" s="351"/>
      <c r="L92" s="351"/>
      <c r="M92" s="349"/>
      <c r="N92" s="349"/>
      <c r="O92" s="364"/>
      <c r="P92" s="365"/>
      <c r="Q92" s="391"/>
      <c r="R92" s="364"/>
      <c r="S92" s="343"/>
      <c r="T92" s="36">
        <f>IF(T$7&gt;$L91,(((IF(Data!$C$2&gt;0,(IF(OR(T$5=Data!$F$2,T$5=Data!$G$2,(IF(COUNTIF(Data!$A$2:$A$939,T$7),T$7=(VLOOKUP(T$7,Data!$A$2:$A$852,1,FALSE)),0))),"H",IF(AND(T$7&gt;=$J91,T$7&lt;=$K91),($D91*(1-$P91)/$N91),0))),IF(AND(T$7&gt;=$J91,T$7&lt;=$K91),(($D91-$O91)/$N91),0))))),(((IF(Data!$C$2&gt;0,(IF(OR(T$5=Data!$F$2,T$5=Data!$G$2,(IF(COUNTIF(Data!$A$2:$A$939,T$7),T$7=(VLOOKUP(T$7,Data!$A$2:$A$852,1,FALSE)),0))),"H",IF(AND(T$7&gt;=$J91,T$7&lt;=$L91),($D91*$P91/$M91),0))),IF(AND(T$7&gt;=$J91,T$7&lt;=$L91),(($D91*$P91)/$M91),0))))))</f>
        <v>0</v>
      </c>
      <c r="U92" s="37">
        <f>IF(U$7&gt;$L91,(((IF(Data!$C$2&gt;0,(IF(OR(U$5=Data!$F$2,U$5=Data!$G$2,(IF(COUNTIF(Data!$A$2:$A$939,U$7),U$7=(VLOOKUP(U$7,Data!$A$2:$A$852,1,FALSE)),0))),"H",IF(AND(U$7&gt;=$J91,U$7&lt;=$K91),($D91*(1-$P91)/$N91),0))),IF(AND(U$7&gt;=$J91,U$7&lt;=$K91),(($D91-$O91)/$N91),0))))),(((IF(Data!$C$2&gt;0,(IF(OR(U$5=Data!$F$2,U$5=Data!$G$2,(IF(COUNTIF(Data!$A$2:$A$939,U$7),U$7=(VLOOKUP(U$7,Data!$A$2:$A$852,1,FALSE)),0))),"H",IF(AND(U$7&gt;=$J91,U$7&lt;=$L91),($D91*$P91/$M91),0))),IF(AND(U$7&gt;=$J91,U$7&lt;=$L91),(($D91*$P91)/$M91),0))))))</f>
        <v>0</v>
      </c>
      <c r="V92" s="37">
        <f>IF(V$7&gt;$L91,(((IF(Data!$C$2&gt;0,(IF(OR(V$5=Data!$F$2,V$5=Data!$G$2,(IF(COUNTIF(Data!$A$2:$A$939,V$7),V$7=(VLOOKUP(V$7,Data!$A$2:$A$852,1,FALSE)),0))),"H",IF(AND(V$7&gt;=$J91,V$7&lt;=$K91),($D91*(1-$P91)/$N91),0))),IF(AND(V$7&gt;=$J91,V$7&lt;=$K91),(($D91-$O91)/$N91),0))))),(((IF(Data!$C$2&gt;0,(IF(OR(V$5=Data!$F$2,V$5=Data!$G$2,(IF(COUNTIF(Data!$A$2:$A$939,V$7),V$7=(VLOOKUP(V$7,Data!$A$2:$A$852,1,FALSE)),0))),"H",IF(AND(V$7&gt;=$J91,V$7&lt;=$L91),($D91*$P91/$M91),0))),IF(AND(V$7&gt;=$J91,V$7&lt;=$L91),(($D91*$P91)/$M91),0))))))</f>
        <v>0</v>
      </c>
      <c r="W92" s="37">
        <f>IF(W$7&gt;$L91,(((IF(Data!$C$2&gt;0,(IF(OR(W$5=Data!$F$2,W$5=Data!$G$2,(IF(COUNTIF(Data!$A$2:$A$939,W$7),W$7=(VLOOKUP(W$7,Data!$A$2:$A$852,1,FALSE)),0))),"H",IF(AND(W$7&gt;=$J91,W$7&lt;=$K91),($D91*(1-$P91)/$N91),0))),IF(AND(W$7&gt;=$J91,W$7&lt;=$K91),(($D91-$O91)/$N91),0))))),(((IF(Data!$C$2&gt;0,(IF(OR(W$5=Data!$F$2,W$5=Data!$G$2,(IF(COUNTIF(Data!$A$2:$A$939,W$7),W$7=(VLOOKUP(W$7,Data!$A$2:$A$852,1,FALSE)),0))),"H",IF(AND(W$7&gt;=$J91,W$7&lt;=$L91),($D91*$P91/$M91),0))),IF(AND(W$7&gt;=$J91,W$7&lt;=$L91),(($D91*$P91)/$M91),0))))))</f>
        <v>0</v>
      </c>
      <c r="X92" s="37">
        <f>IF(X$7&gt;$L91,(((IF(Data!$C$2&gt;0,(IF(OR(X$5=Data!$F$2,X$5=Data!$G$2,(IF(COUNTIF(Data!$A$2:$A$939,X$7),X$7=(VLOOKUP(X$7,Data!$A$2:$A$852,1,FALSE)),0))),"H",IF(AND(X$7&gt;=$J91,X$7&lt;=$K91),($D91*(1-$P91)/$N91),0))),IF(AND(X$7&gt;=$J91,X$7&lt;=$K91),(($D91-$O91)/$N91),0))))),(((IF(Data!$C$2&gt;0,(IF(OR(X$5=Data!$F$2,X$5=Data!$G$2,(IF(COUNTIF(Data!$A$2:$A$939,X$7),X$7=(VLOOKUP(X$7,Data!$A$2:$A$852,1,FALSE)),0))),"H",IF(AND(X$7&gt;=$J91,X$7&lt;=$L91),($D91*$P91/$M91),0))),IF(AND(X$7&gt;=$J91,X$7&lt;=$L91),(($D91*$P91)/$M91),0))))))</f>
        <v>0</v>
      </c>
      <c r="Y92" s="37" t="str">
        <f>IF(Y$7&gt;$L91,(((IF(Data!$C$2&gt;0,(IF(OR(Y$5=Data!$F$2,Y$5=Data!$G$2,(IF(COUNTIF(Data!$A$2:$A$939,Y$7),Y$7=(VLOOKUP(Y$7,Data!$A$2:$A$852,1,FALSE)),0))),"H",IF(AND(Y$7&gt;=$J91,Y$7&lt;=$K91),($D91*(1-$P91)/$N91),0))),IF(AND(Y$7&gt;=$J91,Y$7&lt;=$K91),(($D91-$O91)/$N91),0))))),(((IF(Data!$C$2&gt;0,(IF(OR(Y$5=Data!$F$2,Y$5=Data!$G$2,(IF(COUNTIF(Data!$A$2:$A$939,Y$7),Y$7=(VLOOKUP(Y$7,Data!$A$2:$A$852,1,FALSE)),0))),"H",IF(AND(Y$7&gt;=$J91,Y$7&lt;=$L91),($D91*$P91/$M91),0))),IF(AND(Y$7&gt;=$J91,Y$7&lt;=$L91),(($D91*$P91)/$M91),0))))))</f>
        <v>H</v>
      </c>
      <c r="Z92" s="37" t="str">
        <f>IF(Z$7&gt;$L91,(((IF(Data!$C$2&gt;0,(IF(OR(Z$5=Data!$F$2,Z$5=Data!$G$2,(IF(COUNTIF(Data!$A$2:$A$939,Z$7),Z$7=(VLOOKUP(Z$7,Data!$A$2:$A$852,1,FALSE)),0))),"H",IF(AND(Z$7&gt;=$J91,Z$7&lt;=$K91),($D91*(1-$P91)/$N91),0))),IF(AND(Z$7&gt;=$J91,Z$7&lt;=$K91),(($D91-$O91)/$N91),0))))),(((IF(Data!$C$2&gt;0,(IF(OR(Z$5=Data!$F$2,Z$5=Data!$G$2,(IF(COUNTIF(Data!$A$2:$A$939,Z$7),Z$7=(VLOOKUP(Z$7,Data!$A$2:$A$852,1,FALSE)),0))),"H",IF(AND(Z$7&gt;=$J91,Z$7&lt;=$L91),($D91*$P91/$M91),0))),IF(AND(Z$7&gt;=$J91,Z$7&lt;=$L91),(($D91*$P91)/$M91),0))))))</f>
        <v>H</v>
      </c>
      <c r="AA92" s="37">
        <f>IF(AA$7&gt;$L91,(((IF(Data!$C$2&gt;0,(IF(OR(AA$5=Data!$F$2,AA$5=Data!$G$2,(IF(COUNTIF(Data!$A$2:$A$939,AA$7),AA$7=(VLOOKUP(AA$7,Data!$A$2:$A$852,1,FALSE)),0))),"H",IF(AND(AA$7&gt;=$J91,AA$7&lt;=$K91),($D91*(1-$P91)/$N91),0))),IF(AND(AA$7&gt;=$J91,AA$7&lt;=$K91),(($D91-$O91)/$N91),0))))),(((IF(Data!$C$2&gt;0,(IF(OR(AA$5=Data!$F$2,AA$5=Data!$G$2,(IF(COUNTIF(Data!$A$2:$A$939,AA$7),AA$7=(VLOOKUP(AA$7,Data!$A$2:$A$852,1,FALSE)),0))),"H",IF(AND(AA$7&gt;=$J91,AA$7&lt;=$L91),($D91*$P91/$M91),0))),IF(AND(AA$7&gt;=$J91,AA$7&lt;=$L91),(($D91*$P91)/$M91),0))))))</f>
        <v>0</v>
      </c>
      <c r="AB92" s="37">
        <f>IF(AB$7&gt;$L91,(((IF(Data!$C$2&gt;0,(IF(OR(AB$5=Data!$F$2,AB$5=Data!$G$2,(IF(COUNTIF(Data!$A$2:$A$939,AB$7),AB$7=(VLOOKUP(AB$7,Data!$A$2:$A$852,1,FALSE)),0))),"H",IF(AND(AB$7&gt;=$J91,AB$7&lt;=$K91),($D91*(1-$P91)/$N91),0))),IF(AND(AB$7&gt;=$J91,AB$7&lt;=$K91),(($D91-$O91)/$N91),0))))),(((IF(Data!$C$2&gt;0,(IF(OR(AB$5=Data!$F$2,AB$5=Data!$G$2,(IF(COUNTIF(Data!$A$2:$A$939,AB$7),AB$7=(VLOOKUP(AB$7,Data!$A$2:$A$852,1,FALSE)),0))),"H",IF(AND(AB$7&gt;=$J91,AB$7&lt;=$L91),($D91*$P91/$M91),0))),IF(AND(AB$7&gt;=$J91,AB$7&lt;=$L91),(($D91*$P91)/$M91),0))))))</f>
        <v>0</v>
      </c>
      <c r="AC92" s="37">
        <f>IF(AC$7&gt;$L91,(((IF(Data!$C$2&gt;0,(IF(OR(AC$5=Data!$F$2,AC$5=Data!$G$2,(IF(COUNTIF(Data!$A$2:$A$939,AC$7),AC$7=(VLOOKUP(AC$7,Data!$A$2:$A$852,1,FALSE)),0))),"H",IF(AND(AC$7&gt;=$J91,AC$7&lt;=$K91),($D91*(1-$P91)/$N91),0))),IF(AND(AC$7&gt;=$J91,AC$7&lt;=$K91),(($D91-$O91)/$N91),0))))),(((IF(Data!$C$2&gt;0,(IF(OR(AC$5=Data!$F$2,AC$5=Data!$G$2,(IF(COUNTIF(Data!$A$2:$A$939,AC$7),AC$7=(VLOOKUP(AC$7,Data!$A$2:$A$852,1,FALSE)),0))),"H",IF(AND(AC$7&gt;=$J91,AC$7&lt;=$L91),($D91*$P91/$M91),0))),IF(AND(AC$7&gt;=$J91,AC$7&lt;=$L91),(($D91*$P91)/$M91),0))))))</f>
        <v>0</v>
      </c>
      <c r="AD92" s="37">
        <f>IF(AD$7&gt;$L91,(((IF(Data!$C$2&gt;0,(IF(OR(AD$5=Data!$F$2,AD$5=Data!$G$2,(IF(COUNTIF(Data!$A$2:$A$939,AD$7),AD$7=(VLOOKUP(AD$7,Data!$A$2:$A$852,1,FALSE)),0))),"H",IF(AND(AD$7&gt;=$J91,AD$7&lt;=$K91),($D91*(1-$P91)/$N91),0))),IF(AND(AD$7&gt;=$J91,AD$7&lt;=$K91),(($D91-$O91)/$N91),0))))),(((IF(Data!$C$2&gt;0,(IF(OR(AD$5=Data!$F$2,AD$5=Data!$G$2,(IF(COUNTIF(Data!$A$2:$A$939,AD$7),AD$7=(VLOOKUP(AD$7,Data!$A$2:$A$852,1,FALSE)),0))),"H",IF(AND(AD$7&gt;=$J91,AD$7&lt;=$L91),($D91*$P91/$M91),0))),IF(AND(AD$7&gt;=$J91,AD$7&lt;=$L91),(($D91*$P91)/$M91),0))))))</f>
        <v>0</v>
      </c>
      <c r="AE92" s="37">
        <f>IF(AE$7&gt;$L91,(((IF(Data!$C$2&gt;0,(IF(OR(AE$5=Data!$F$2,AE$5=Data!$G$2,(IF(COUNTIF(Data!$A$2:$A$939,AE$7),AE$7=(VLOOKUP(AE$7,Data!$A$2:$A$852,1,FALSE)),0))),"H",IF(AND(AE$7&gt;=$J91,AE$7&lt;=$K91),($D91*(1-$P91)/$N91),0))),IF(AND(AE$7&gt;=$J91,AE$7&lt;=$K91),(($D91-$O91)/$N91),0))))),(((IF(Data!$C$2&gt;0,(IF(OR(AE$5=Data!$F$2,AE$5=Data!$G$2,(IF(COUNTIF(Data!$A$2:$A$939,AE$7),AE$7=(VLOOKUP(AE$7,Data!$A$2:$A$852,1,FALSE)),0))),"H",IF(AND(AE$7&gt;=$J91,AE$7&lt;=$L91),($D91*$P91/$M91),0))),IF(AND(AE$7&gt;=$J91,AE$7&lt;=$L91),(($D91*$P91)/$M91),0))))))</f>
        <v>0</v>
      </c>
      <c r="AF92" s="37" t="str">
        <f>IF(AF$7&gt;$L91,(((IF(Data!$C$2&gt;0,(IF(OR(AF$5=Data!$F$2,AF$5=Data!$G$2,(IF(COUNTIF(Data!$A$2:$A$939,AF$7),AF$7=(VLOOKUP(AF$7,Data!$A$2:$A$852,1,FALSE)),0))),"H",IF(AND(AF$7&gt;=$J91,AF$7&lt;=$K91),($D91*(1-$P91)/$N91),0))),IF(AND(AF$7&gt;=$J91,AF$7&lt;=$K91),(($D91-$O91)/$N91),0))))),(((IF(Data!$C$2&gt;0,(IF(OR(AF$5=Data!$F$2,AF$5=Data!$G$2,(IF(COUNTIF(Data!$A$2:$A$939,AF$7),AF$7=(VLOOKUP(AF$7,Data!$A$2:$A$852,1,FALSE)),0))),"H",IF(AND(AF$7&gt;=$J91,AF$7&lt;=$L91),($D91*$P91/$M91),0))),IF(AND(AF$7&gt;=$J91,AF$7&lt;=$L91),(($D91*$P91)/$M91),0))))))</f>
        <v>H</v>
      </c>
      <c r="AG92" s="37" t="str">
        <f>IF(AG$7&gt;$L91,(((IF(Data!$C$2&gt;0,(IF(OR(AG$5=Data!$F$2,AG$5=Data!$G$2,(IF(COUNTIF(Data!$A$2:$A$939,AG$7),AG$7=(VLOOKUP(AG$7,Data!$A$2:$A$852,1,FALSE)),0))),"H",IF(AND(AG$7&gt;=$J91,AG$7&lt;=$K91),($D91*(1-$P91)/$N91),0))),IF(AND(AG$7&gt;=$J91,AG$7&lt;=$K91),(($D91-$O91)/$N91),0))))),(((IF(Data!$C$2&gt;0,(IF(OR(AG$5=Data!$F$2,AG$5=Data!$G$2,(IF(COUNTIF(Data!$A$2:$A$939,AG$7),AG$7=(VLOOKUP(AG$7,Data!$A$2:$A$852,1,FALSE)),0))),"H",IF(AND(AG$7&gt;=$J91,AG$7&lt;=$L91),($D91*$P91/$M91),0))),IF(AND(AG$7&gt;=$J91,AG$7&lt;=$L91),(($D91*$P91)/$M91),0))))))</f>
        <v>H</v>
      </c>
      <c r="AH92" s="37">
        <f>IF(AH$7&gt;$L91,(((IF(Data!$C$2&gt;0,(IF(OR(AH$5=Data!$F$2,AH$5=Data!$G$2,(IF(COUNTIF(Data!$A$2:$A$939,AH$7),AH$7=(VLOOKUP(AH$7,Data!$A$2:$A$852,1,FALSE)),0))),"H",IF(AND(AH$7&gt;=$J91,AH$7&lt;=$K91),($D91*(1-$P91)/$N91),0))),IF(AND(AH$7&gt;=$J91,AH$7&lt;=$K91),(($D91-$O91)/$N91),0))))),(((IF(Data!$C$2&gt;0,(IF(OR(AH$5=Data!$F$2,AH$5=Data!$G$2,(IF(COUNTIF(Data!$A$2:$A$939,AH$7),AH$7=(VLOOKUP(AH$7,Data!$A$2:$A$852,1,FALSE)),0))),"H",IF(AND(AH$7&gt;=$J91,AH$7&lt;=$L91),($D91*$P91/$M91),0))),IF(AND(AH$7&gt;=$J91,AH$7&lt;=$L91),(($D91*$P91)/$M91),0))))))</f>
        <v>0</v>
      </c>
      <c r="AI92" s="37">
        <f>IF(AI$7&gt;$L91,(((IF(Data!$C$2&gt;0,(IF(OR(AI$5=Data!$F$2,AI$5=Data!$G$2,(IF(COUNTIF(Data!$A$2:$A$939,AI$7),AI$7=(VLOOKUP(AI$7,Data!$A$2:$A$852,1,FALSE)),0))),"H",IF(AND(AI$7&gt;=$J91,AI$7&lt;=$K91),($D91*(1-$P91)/$N91),0))),IF(AND(AI$7&gt;=$J91,AI$7&lt;=$K91),(($D91-$O91)/$N91),0))))),(((IF(Data!$C$2&gt;0,(IF(OR(AI$5=Data!$F$2,AI$5=Data!$G$2,(IF(COUNTIF(Data!$A$2:$A$939,AI$7),AI$7=(VLOOKUP(AI$7,Data!$A$2:$A$852,1,FALSE)),0))),"H",IF(AND(AI$7&gt;=$J91,AI$7&lt;=$L91),($D91*$P91/$M91),0))),IF(AND(AI$7&gt;=$J91,AI$7&lt;=$L91),(($D91*$P91)/$M91),0))))))</f>
        <v>0</v>
      </c>
      <c r="AJ92" s="37">
        <f>IF(AJ$7&gt;$L91,(((IF(Data!$C$2&gt;0,(IF(OR(AJ$5=Data!$F$2,AJ$5=Data!$G$2,(IF(COUNTIF(Data!$A$2:$A$939,AJ$7),AJ$7=(VLOOKUP(AJ$7,Data!$A$2:$A$852,1,FALSE)),0))),"H",IF(AND(AJ$7&gt;=$J91,AJ$7&lt;=$K91),($D91*(1-$P91)/$N91),0))),IF(AND(AJ$7&gt;=$J91,AJ$7&lt;=$K91),(($D91-$O91)/$N91),0))))),(((IF(Data!$C$2&gt;0,(IF(OR(AJ$5=Data!$F$2,AJ$5=Data!$G$2,(IF(COUNTIF(Data!$A$2:$A$939,AJ$7),AJ$7=(VLOOKUP(AJ$7,Data!$A$2:$A$852,1,FALSE)),0))),"H",IF(AND(AJ$7&gt;=$J91,AJ$7&lt;=$L91),($D91*$P91/$M91),0))),IF(AND(AJ$7&gt;=$J91,AJ$7&lt;=$L91),(($D91*$P91)/$M91),0))))))</f>
        <v>0</v>
      </c>
      <c r="AK92" s="37">
        <f>IF(AK$7&gt;$L91,(((IF(Data!$C$2&gt;0,(IF(OR(AK$5=Data!$F$2,AK$5=Data!$G$2,(IF(COUNTIF(Data!$A$2:$A$939,AK$7),AK$7=(VLOOKUP(AK$7,Data!$A$2:$A$852,1,FALSE)),0))),"H",IF(AND(AK$7&gt;=$J91,AK$7&lt;=$K91),($D91*(1-$P91)/$N91),0))),IF(AND(AK$7&gt;=$J91,AK$7&lt;=$K91),(($D91-$O91)/$N91),0))))),(((IF(Data!$C$2&gt;0,(IF(OR(AK$5=Data!$F$2,AK$5=Data!$G$2,(IF(COUNTIF(Data!$A$2:$A$939,AK$7),AK$7=(VLOOKUP(AK$7,Data!$A$2:$A$852,1,FALSE)),0))),"H",IF(AND(AK$7&gt;=$J91,AK$7&lt;=$L91),($D91*$P91/$M91),0))),IF(AND(AK$7&gt;=$J91,AK$7&lt;=$L91),(($D91*$P91)/$M91),0))))))</f>
        <v>0</v>
      </c>
      <c r="AL92" s="37">
        <f>IF(AL$7&gt;$L91,(((IF(Data!$C$2&gt;0,(IF(OR(AL$5=Data!$F$2,AL$5=Data!$G$2,(IF(COUNTIF(Data!$A$2:$A$939,AL$7),AL$7=(VLOOKUP(AL$7,Data!$A$2:$A$852,1,FALSE)),0))),"H",IF(AND(AL$7&gt;=$J91,AL$7&lt;=$K91),($D91*(1-$P91)/$N91),0))),IF(AND(AL$7&gt;=$J91,AL$7&lt;=$K91),(($D91-$O91)/$N91),0))))),(((IF(Data!$C$2&gt;0,(IF(OR(AL$5=Data!$F$2,AL$5=Data!$G$2,(IF(COUNTIF(Data!$A$2:$A$939,AL$7),AL$7=(VLOOKUP(AL$7,Data!$A$2:$A$852,1,FALSE)),0))),"H",IF(AND(AL$7&gt;=$J91,AL$7&lt;=$L91),($D91*$P91/$M91),0))),IF(AND(AL$7&gt;=$J91,AL$7&lt;=$L91),(($D91*$P91)/$M91),0))))))</f>
        <v>0</v>
      </c>
      <c r="AM92" s="37" t="str">
        <f>IF(AM$7&gt;$L91,(((IF(Data!$C$2&gt;0,(IF(OR(AM$5=Data!$F$2,AM$5=Data!$G$2,(IF(COUNTIF(Data!$A$2:$A$939,AM$7),AM$7=(VLOOKUP(AM$7,Data!$A$2:$A$852,1,FALSE)),0))),"H",IF(AND(AM$7&gt;=$J91,AM$7&lt;=$K91),($D91*(1-$P91)/$N91),0))),IF(AND(AM$7&gt;=$J91,AM$7&lt;=$K91),(($D91-$O91)/$N91),0))))),(((IF(Data!$C$2&gt;0,(IF(OR(AM$5=Data!$F$2,AM$5=Data!$G$2,(IF(COUNTIF(Data!$A$2:$A$939,AM$7),AM$7=(VLOOKUP(AM$7,Data!$A$2:$A$852,1,FALSE)),0))),"H",IF(AND(AM$7&gt;=$J91,AM$7&lt;=$L91),($D91*$P91/$M91),0))),IF(AND(AM$7&gt;=$J91,AM$7&lt;=$L91),(($D91*$P91)/$M91),0))))))</f>
        <v>H</v>
      </c>
      <c r="AN92" s="37" t="str">
        <f>IF(AN$7&gt;$L91,(((IF(Data!$C$2&gt;0,(IF(OR(AN$5=Data!$F$2,AN$5=Data!$G$2,(IF(COUNTIF(Data!$A$2:$A$939,AN$7),AN$7=(VLOOKUP(AN$7,Data!$A$2:$A$852,1,FALSE)),0))),"H",IF(AND(AN$7&gt;=$J91,AN$7&lt;=$K91),($D91*(1-$P91)/$N91),0))),IF(AND(AN$7&gt;=$J91,AN$7&lt;=$K91),(($D91-$O91)/$N91),0))))),(((IF(Data!$C$2&gt;0,(IF(OR(AN$5=Data!$F$2,AN$5=Data!$G$2,(IF(COUNTIF(Data!$A$2:$A$939,AN$7),AN$7=(VLOOKUP(AN$7,Data!$A$2:$A$852,1,FALSE)),0))),"H",IF(AND(AN$7&gt;=$J91,AN$7&lt;=$L91),($D91*$P91/$M91),0))),IF(AND(AN$7&gt;=$J91,AN$7&lt;=$L91),(($D91*$P91)/$M91),0))))))</f>
        <v>H</v>
      </c>
      <c r="AO92" s="37">
        <f>IF(AO$7&gt;$L91,(((IF(Data!$C$2&gt;0,(IF(OR(AO$5=Data!$F$2,AO$5=Data!$G$2,(IF(COUNTIF(Data!$A$2:$A$939,AO$7),AO$7=(VLOOKUP(AO$7,Data!$A$2:$A$852,1,FALSE)),0))),"H",IF(AND(AO$7&gt;=$J91,AO$7&lt;=$K91),($D91*(1-$P91)/$N91),0))),IF(AND(AO$7&gt;=$J91,AO$7&lt;=$K91),(($D91-$O91)/$N91),0))))),(((IF(Data!$C$2&gt;0,(IF(OR(AO$5=Data!$F$2,AO$5=Data!$G$2,(IF(COUNTIF(Data!$A$2:$A$939,AO$7),AO$7=(VLOOKUP(AO$7,Data!$A$2:$A$852,1,FALSE)),0))),"H",IF(AND(AO$7&gt;=$J91,AO$7&lt;=$L91),($D91*$P91/$M91),0))),IF(AND(AO$7&gt;=$J91,AO$7&lt;=$L91),(($D91*$P91)/$M91),0))))))</f>
        <v>0</v>
      </c>
      <c r="AP92" s="37">
        <f>IF(AP$7&gt;$L91,(((IF(Data!$C$2&gt;0,(IF(OR(AP$5=Data!$F$2,AP$5=Data!$G$2,(IF(COUNTIF(Data!$A$2:$A$939,AP$7),AP$7=(VLOOKUP(AP$7,Data!$A$2:$A$852,1,FALSE)),0))),"H",IF(AND(AP$7&gt;=$J91,AP$7&lt;=$K91),($D91*(1-$P91)/$N91),0))),IF(AND(AP$7&gt;=$J91,AP$7&lt;=$K91),(($D91-$O91)/$N91),0))))),(((IF(Data!$C$2&gt;0,(IF(OR(AP$5=Data!$F$2,AP$5=Data!$G$2,(IF(COUNTIF(Data!$A$2:$A$939,AP$7),AP$7=(VLOOKUP(AP$7,Data!$A$2:$A$852,1,FALSE)),0))),"H",IF(AND(AP$7&gt;=$J91,AP$7&lt;=$L91),($D91*$P91/$M91),0))),IF(AND(AP$7&gt;=$J91,AP$7&lt;=$L91),(($D91*$P91)/$M91),0))))))</f>
        <v>0</v>
      </c>
      <c r="AQ92" s="37">
        <f>IF(AQ$7&gt;$L91,(((IF(Data!$C$2&gt;0,(IF(OR(AQ$5=Data!$F$2,AQ$5=Data!$G$2,(IF(COUNTIF(Data!$A$2:$A$939,AQ$7),AQ$7=(VLOOKUP(AQ$7,Data!$A$2:$A$852,1,FALSE)),0))),"H",IF(AND(AQ$7&gt;=$J91,AQ$7&lt;=$K91),($D91*(1-$P91)/$N91),0))),IF(AND(AQ$7&gt;=$J91,AQ$7&lt;=$K91),(($D91-$O91)/$N91),0))))),(((IF(Data!$C$2&gt;0,(IF(OR(AQ$5=Data!$F$2,AQ$5=Data!$G$2,(IF(COUNTIF(Data!$A$2:$A$939,AQ$7),AQ$7=(VLOOKUP(AQ$7,Data!$A$2:$A$852,1,FALSE)),0))),"H",IF(AND(AQ$7&gt;=$J91,AQ$7&lt;=$L91),($D91*$P91/$M91),0))),IF(AND(AQ$7&gt;=$J91,AQ$7&lt;=$L91),(($D91*$P91)/$M91),0))))))</f>
        <v>0</v>
      </c>
      <c r="AR92" s="37">
        <f>IF(AR$7&gt;$L91,(((IF(Data!$C$2&gt;0,(IF(OR(AR$5=Data!$F$2,AR$5=Data!$G$2,(IF(COUNTIF(Data!$A$2:$A$939,AR$7),AR$7=(VLOOKUP(AR$7,Data!$A$2:$A$852,1,FALSE)),0))),"H",IF(AND(AR$7&gt;=$J91,AR$7&lt;=$K91),($D91*(1-$P91)/$N91),0))),IF(AND(AR$7&gt;=$J91,AR$7&lt;=$K91),(($D91-$O91)/$N91),0))))),(((IF(Data!$C$2&gt;0,(IF(OR(AR$5=Data!$F$2,AR$5=Data!$G$2,(IF(COUNTIF(Data!$A$2:$A$939,AR$7),AR$7=(VLOOKUP(AR$7,Data!$A$2:$A$852,1,FALSE)),0))),"H",IF(AND(AR$7&gt;=$J91,AR$7&lt;=$L91),($D91*$P91/$M91),0))),IF(AND(AR$7&gt;=$J91,AR$7&lt;=$L91),(($D91*$P91)/$M91),0))))))</f>
        <v>0</v>
      </c>
      <c r="AS92" s="37">
        <f>IF(AS$7&gt;$L91,(((IF(Data!$C$2&gt;0,(IF(OR(AS$5=Data!$F$2,AS$5=Data!$G$2,(IF(COUNTIF(Data!$A$2:$A$939,AS$7),AS$7=(VLOOKUP(AS$7,Data!$A$2:$A$852,1,FALSE)),0))),"H",IF(AND(AS$7&gt;=$J91,AS$7&lt;=$K91),($D91*(1-$P91)/$N91),0))),IF(AND(AS$7&gt;=$J91,AS$7&lt;=$K91),(($D91-$O91)/$N91),0))))),(((IF(Data!$C$2&gt;0,(IF(OR(AS$5=Data!$F$2,AS$5=Data!$G$2,(IF(COUNTIF(Data!$A$2:$A$939,AS$7),AS$7=(VLOOKUP(AS$7,Data!$A$2:$A$852,1,FALSE)),0))),"H",IF(AND(AS$7&gt;=$J91,AS$7&lt;=$L91),($D91*$P91/$M91),0))),IF(AND(AS$7&gt;=$J91,AS$7&lt;=$L91),(($D91*$P91)/$M91),0))))))</f>
        <v>0</v>
      </c>
      <c r="AT92" s="37" t="str">
        <f>IF(AT$7&gt;$L91,(((IF(Data!$C$2&gt;0,(IF(OR(AT$5=Data!$F$2,AT$5=Data!$G$2,(IF(COUNTIF(Data!$A$2:$A$939,AT$7),AT$7=(VLOOKUP(AT$7,Data!$A$2:$A$852,1,FALSE)),0))),"H",IF(AND(AT$7&gt;=$J91,AT$7&lt;=$K91),($D91*(1-$P91)/$N91),0))),IF(AND(AT$7&gt;=$J91,AT$7&lt;=$K91),(($D91-$O91)/$N91),0))))),(((IF(Data!$C$2&gt;0,(IF(OR(AT$5=Data!$F$2,AT$5=Data!$G$2,(IF(COUNTIF(Data!$A$2:$A$939,AT$7),AT$7=(VLOOKUP(AT$7,Data!$A$2:$A$852,1,FALSE)),0))),"H",IF(AND(AT$7&gt;=$J91,AT$7&lt;=$L91),($D91*$P91/$M91),0))),IF(AND(AT$7&gt;=$J91,AT$7&lt;=$L91),(($D91*$P91)/$M91),0))))))</f>
        <v>H</v>
      </c>
      <c r="AU92" s="37" t="str">
        <f>IF(AU$7&gt;$L91,(((IF(Data!$C$2&gt;0,(IF(OR(AU$5=Data!$F$2,AU$5=Data!$G$2,(IF(COUNTIF(Data!$A$2:$A$939,AU$7),AU$7=(VLOOKUP(AU$7,Data!$A$2:$A$852,1,FALSE)),0))),"H",IF(AND(AU$7&gt;=$J91,AU$7&lt;=$K91),($D91*(1-$P91)/$N91),0))),IF(AND(AU$7&gt;=$J91,AU$7&lt;=$K91),(($D91-$O91)/$N91),0))))),(((IF(Data!$C$2&gt;0,(IF(OR(AU$5=Data!$F$2,AU$5=Data!$G$2,(IF(COUNTIF(Data!$A$2:$A$939,AU$7),AU$7=(VLOOKUP(AU$7,Data!$A$2:$A$852,1,FALSE)),0))),"H",IF(AND(AU$7&gt;=$J91,AU$7&lt;=$L91),($D91*$P91/$M91),0))),IF(AND(AU$7&gt;=$J91,AU$7&lt;=$L91),(($D91*$P91)/$M91),0))))))</f>
        <v>H</v>
      </c>
      <c r="AV92" s="37">
        <f>IF(AV$7&gt;$L91,(((IF(Data!$C$2&gt;0,(IF(OR(AV$5=Data!$F$2,AV$5=Data!$G$2,(IF(COUNTIF(Data!$A$2:$A$939,AV$7),AV$7=(VLOOKUP(AV$7,Data!$A$2:$A$852,1,FALSE)),0))),"H",IF(AND(AV$7&gt;=$J91,AV$7&lt;=$K91),($D91*(1-$P91)/$N91),0))),IF(AND(AV$7&gt;=$J91,AV$7&lt;=$K91),(($D91-$O91)/$N91),0))))),(((IF(Data!$C$2&gt;0,(IF(OR(AV$5=Data!$F$2,AV$5=Data!$G$2,(IF(COUNTIF(Data!$A$2:$A$939,AV$7),AV$7=(VLOOKUP(AV$7,Data!$A$2:$A$852,1,FALSE)),0))),"H",IF(AND(AV$7&gt;=$J91,AV$7&lt;=$L91),($D91*$P91/$M91),0))),IF(AND(AV$7&gt;=$J91,AV$7&lt;=$L91),(($D91*$P91)/$M91),0))))))</f>
        <v>0</v>
      </c>
      <c r="AW92" s="37">
        <f>IF(AW$7&gt;$L91,(((IF(Data!$C$2&gt;0,(IF(OR(AW$5=Data!$F$2,AW$5=Data!$G$2,(IF(COUNTIF(Data!$A$2:$A$939,AW$7),AW$7=(VLOOKUP(AW$7,Data!$A$2:$A$852,1,FALSE)),0))),"H",IF(AND(AW$7&gt;=$J91,AW$7&lt;=$K91),($D91*(1-$P91)/$N91),0))),IF(AND(AW$7&gt;=$J91,AW$7&lt;=$K91),(($D91-$O91)/$N91),0))))),(((IF(Data!$C$2&gt;0,(IF(OR(AW$5=Data!$F$2,AW$5=Data!$G$2,(IF(COUNTIF(Data!$A$2:$A$939,AW$7),AW$7=(VLOOKUP(AW$7,Data!$A$2:$A$852,1,FALSE)),0))),"H",IF(AND(AW$7&gt;=$J91,AW$7&lt;=$L91),($D91*$P91/$M91),0))),IF(AND(AW$7&gt;=$J91,AW$7&lt;=$L91),(($D91*$P91)/$M91),0))))))</f>
        <v>0</v>
      </c>
      <c r="AX92" s="37">
        <f>IF(AX$7&gt;$L91,(((IF(Data!$C$2&gt;0,(IF(OR(AX$5=Data!$F$2,AX$5=Data!$G$2,(IF(COUNTIF(Data!$A$2:$A$939,AX$7),AX$7=(VLOOKUP(AX$7,Data!$A$2:$A$852,1,FALSE)),0))),"H",IF(AND(AX$7&gt;=$J91,AX$7&lt;=$K91),($D91*(1-$P91)/$N91),0))),IF(AND(AX$7&gt;=$J91,AX$7&lt;=$K91),(($D91-$O91)/$N91),0))))),(((IF(Data!$C$2&gt;0,(IF(OR(AX$5=Data!$F$2,AX$5=Data!$G$2,(IF(COUNTIF(Data!$A$2:$A$939,AX$7),AX$7=(VLOOKUP(AX$7,Data!$A$2:$A$852,1,FALSE)),0))),"H",IF(AND(AX$7&gt;=$J91,AX$7&lt;=$L91),($D91*$P91/$M91),0))),IF(AND(AX$7&gt;=$J91,AX$7&lt;=$L91),(($D91*$P91)/$M91),0))))))</f>
        <v>0</v>
      </c>
      <c r="AY92" s="37">
        <f>IF(AY$7&gt;$L91,(((IF(Data!$C$2&gt;0,(IF(OR(AY$5=Data!$F$2,AY$5=Data!$G$2,(IF(COUNTIF(Data!$A$2:$A$939,AY$7),AY$7=(VLOOKUP(AY$7,Data!$A$2:$A$852,1,FALSE)),0))),"H",IF(AND(AY$7&gt;=$J91,AY$7&lt;=$K91),($D91*(1-$P91)/$N91),0))),IF(AND(AY$7&gt;=$J91,AY$7&lt;=$K91),(($D91-$O91)/$N91),0))))),(((IF(Data!$C$2&gt;0,(IF(OR(AY$5=Data!$F$2,AY$5=Data!$G$2,(IF(COUNTIF(Data!$A$2:$A$939,AY$7),AY$7=(VLOOKUP(AY$7,Data!$A$2:$A$852,1,FALSE)),0))),"H",IF(AND(AY$7&gt;=$J91,AY$7&lt;=$L91),($D91*$P91/$M91),0))),IF(AND(AY$7&gt;=$J91,AY$7&lt;=$L91),(($D91*$P91)/$M91),0))))))</f>
        <v>0</v>
      </c>
      <c r="AZ92" s="37">
        <f>IF(AZ$7&gt;$L91,(((IF(Data!$C$2&gt;0,(IF(OR(AZ$5=Data!$F$2,AZ$5=Data!$G$2,(IF(COUNTIF(Data!$A$2:$A$939,AZ$7),AZ$7=(VLOOKUP(AZ$7,Data!$A$2:$A$852,1,FALSE)),0))),"H",IF(AND(AZ$7&gt;=$J91,AZ$7&lt;=$K91),($D91*(1-$P91)/$N91),0))),IF(AND(AZ$7&gt;=$J91,AZ$7&lt;=$K91),(($D91-$O91)/$N91),0))))),(((IF(Data!$C$2&gt;0,(IF(OR(AZ$5=Data!$F$2,AZ$5=Data!$G$2,(IF(COUNTIF(Data!$A$2:$A$939,AZ$7),AZ$7=(VLOOKUP(AZ$7,Data!$A$2:$A$852,1,FALSE)),0))),"H",IF(AND(AZ$7&gt;=$J91,AZ$7&lt;=$L91),($D91*$P91/$M91),0))),IF(AND(AZ$7&gt;=$J91,AZ$7&lt;=$L91),(($D91*$P91)/$M91),0))))))</f>
        <v>0</v>
      </c>
      <c r="BA92" s="37" t="str">
        <f>IF(BA$7&gt;$L91,(((IF(Data!$C$2&gt;0,(IF(OR(BA$5=Data!$F$2,BA$5=Data!$G$2,(IF(COUNTIF(Data!$A$2:$A$939,BA$7),BA$7=(VLOOKUP(BA$7,Data!$A$2:$A$852,1,FALSE)),0))),"H",IF(AND(BA$7&gt;=$J91,BA$7&lt;=$K91),($D91*(1-$P91)/$N91),0))),IF(AND(BA$7&gt;=$J91,BA$7&lt;=$K91),(($D91-$O91)/$N91),0))))),(((IF(Data!$C$2&gt;0,(IF(OR(BA$5=Data!$F$2,BA$5=Data!$G$2,(IF(COUNTIF(Data!$A$2:$A$939,BA$7),BA$7=(VLOOKUP(BA$7,Data!$A$2:$A$852,1,FALSE)),0))),"H",IF(AND(BA$7&gt;=$J91,BA$7&lt;=$L91),($D91*$P91/$M91),0))),IF(AND(BA$7&gt;=$J91,BA$7&lt;=$L91),(($D91*$P91)/$M91),0))))))</f>
        <v>H</v>
      </c>
      <c r="BB92" s="37" t="str">
        <f>IF(BB$7&gt;$L91,(((IF(Data!$C$2&gt;0,(IF(OR(BB$5=Data!$F$2,BB$5=Data!$G$2,(IF(COUNTIF(Data!$A$2:$A$939,BB$7),BB$7=(VLOOKUP(BB$7,Data!$A$2:$A$852,1,FALSE)),0))),"H",IF(AND(BB$7&gt;=$J91,BB$7&lt;=$K91),($D91*(1-$P91)/$N91),0))),IF(AND(BB$7&gt;=$J91,BB$7&lt;=$K91),(($D91-$O91)/$N91),0))))),(((IF(Data!$C$2&gt;0,(IF(OR(BB$5=Data!$F$2,BB$5=Data!$G$2,(IF(COUNTIF(Data!$A$2:$A$939,BB$7),BB$7=(VLOOKUP(BB$7,Data!$A$2:$A$852,1,FALSE)),0))),"H",IF(AND(BB$7&gt;=$J91,BB$7&lt;=$L91),($D91*$P91/$M91),0))),IF(AND(BB$7&gt;=$J91,BB$7&lt;=$L91),(($D91*$P91)/$M91),0))))))</f>
        <v>H</v>
      </c>
      <c r="BC92" s="37">
        <f>IF(BC$7&gt;$L91,(((IF(Data!$C$2&gt;0,(IF(OR(BC$5=Data!$F$2,BC$5=Data!$G$2,(IF(COUNTIF(Data!$A$2:$A$939,BC$7),BC$7=(VLOOKUP(BC$7,Data!$A$2:$A$852,1,FALSE)),0))),"H",IF(AND(BC$7&gt;=$J91,BC$7&lt;=$K91),($D91*(1-$P91)/$N91),0))),IF(AND(BC$7&gt;=$J91,BC$7&lt;=$K91),(($D91-$O91)/$N91),0))))),(((IF(Data!$C$2&gt;0,(IF(OR(BC$5=Data!$F$2,BC$5=Data!$G$2,(IF(COUNTIF(Data!$A$2:$A$939,BC$7),BC$7=(VLOOKUP(BC$7,Data!$A$2:$A$852,1,FALSE)),0))),"H",IF(AND(BC$7&gt;=$J91,BC$7&lt;=$L91),($D91*$P91/$M91),0))),IF(AND(BC$7&gt;=$J91,BC$7&lt;=$L91),(($D91*$P91)/$M91),0))))))</f>
        <v>0</v>
      </c>
      <c r="BD92" s="37">
        <f>IF(BD$7&gt;$L91,(((IF(Data!$C$2&gt;0,(IF(OR(BD$5=Data!$F$2,BD$5=Data!$G$2,(IF(COUNTIF(Data!$A$2:$A$939,BD$7),BD$7=(VLOOKUP(BD$7,Data!$A$2:$A$852,1,FALSE)),0))),"H",IF(AND(BD$7&gt;=$J91,BD$7&lt;=$K91),($D91*(1-$P91)/$N91),0))),IF(AND(BD$7&gt;=$J91,BD$7&lt;=$K91),(($D91-$O91)/$N91),0))))),(((IF(Data!$C$2&gt;0,(IF(OR(BD$5=Data!$F$2,BD$5=Data!$G$2,(IF(COUNTIF(Data!$A$2:$A$939,BD$7),BD$7=(VLOOKUP(BD$7,Data!$A$2:$A$852,1,FALSE)),0))),"H",IF(AND(BD$7&gt;=$J91,BD$7&lt;=$L91),($D91*$P91/$M91),0))),IF(AND(BD$7&gt;=$J91,BD$7&lt;=$L91),(($D91*$P91)/$M91),0))))))</f>
        <v>0</v>
      </c>
      <c r="BE92" s="37">
        <f>IF(BE$7&gt;$L91,(((IF(Data!$C$2&gt;0,(IF(OR(BE$5=Data!$F$2,BE$5=Data!$G$2,(IF(COUNTIF(Data!$A$2:$A$939,BE$7),BE$7=(VLOOKUP(BE$7,Data!$A$2:$A$852,1,FALSE)),0))),"H",IF(AND(BE$7&gt;=$J91,BE$7&lt;=$K91),($D91*(1-$P91)/$N91),0))),IF(AND(BE$7&gt;=$J91,BE$7&lt;=$K91),(($D91-$O91)/$N91),0))))),(((IF(Data!$C$2&gt;0,(IF(OR(BE$5=Data!$F$2,BE$5=Data!$G$2,(IF(COUNTIF(Data!$A$2:$A$939,BE$7),BE$7=(VLOOKUP(BE$7,Data!$A$2:$A$852,1,FALSE)),0))),"H",IF(AND(BE$7&gt;=$J91,BE$7&lt;=$L91),($D91*$P91/$M91),0))),IF(AND(BE$7&gt;=$J91,BE$7&lt;=$L91),(($D91*$P91)/$M91),0))))))</f>
        <v>0</v>
      </c>
      <c r="BF92" s="37">
        <f>IF(BF$7&gt;$L91,(((IF(Data!$C$2&gt;0,(IF(OR(BF$5=Data!$F$2,BF$5=Data!$G$2,(IF(COUNTIF(Data!$A$2:$A$939,BF$7),BF$7=(VLOOKUP(BF$7,Data!$A$2:$A$852,1,FALSE)),0))),"H",IF(AND(BF$7&gt;=$J91,BF$7&lt;=$K91),($D91*(1-$P91)/$N91),0))),IF(AND(BF$7&gt;=$J91,BF$7&lt;=$K91),(($D91-$O91)/$N91),0))))),(((IF(Data!$C$2&gt;0,(IF(OR(BF$5=Data!$F$2,BF$5=Data!$G$2,(IF(COUNTIF(Data!$A$2:$A$939,BF$7),BF$7=(VLOOKUP(BF$7,Data!$A$2:$A$852,1,FALSE)),0))),"H",IF(AND(BF$7&gt;=$J91,BF$7&lt;=$L91),($D91*$P91/$M91),0))),IF(AND(BF$7&gt;=$J91,BF$7&lt;=$L91),(($D91*$P91)/$M91),0))))))</f>
        <v>0</v>
      </c>
      <c r="BG92" s="37">
        <f>IF(BG$7&gt;$L91,(((IF(Data!$C$2&gt;0,(IF(OR(BG$5=Data!$F$2,BG$5=Data!$G$2,(IF(COUNTIF(Data!$A$2:$A$939,BG$7),BG$7=(VLOOKUP(BG$7,Data!$A$2:$A$852,1,FALSE)),0))),"H",IF(AND(BG$7&gt;=$J91,BG$7&lt;=$K91),($D91*(1-$P91)/$N91),0))),IF(AND(BG$7&gt;=$J91,BG$7&lt;=$K91),(($D91-$O91)/$N91),0))))),(((IF(Data!$C$2&gt;0,(IF(OR(BG$5=Data!$F$2,BG$5=Data!$G$2,(IF(COUNTIF(Data!$A$2:$A$939,BG$7),BG$7=(VLOOKUP(BG$7,Data!$A$2:$A$852,1,FALSE)),0))),"H",IF(AND(BG$7&gt;=$J91,BG$7&lt;=$L91),($D91*$P91/$M91),0))),IF(AND(BG$7&gt;=$J91,BG$7&lt;=$L91),(($D91*$P91)/$M91),0))))))</f>
        <v>0</v>
      </c>
      <c r="BH92" s="37" t="str">
        <f>IF(BH$7&gt;$L91,(((IF(Data!$C$2&gt;0,(IF(OR(BH$5=Data!$F$2,BH$5=Data!$G$2,(IF(COUNTIF(Data!$A$2:$A$939,BH$7),BH$7=(VLOOKUP(BH$7,Data!$A$2:$A$852,1,FALSE)),0))),"H",IF(AND(BH$7&gt;=$J91,BH$7&lt;=$K91),($D91*(1-$P91)/$N91),0))),IF(AND(BH$7&gt;=$J91,BH$7&lt;=$K91),(($D91-$O91)/$N91),0))))),(((IF(Data!$C$2&gt;0,(IF(OR(BH$5=Data!$F$2,BH$5=Data!$G$2,(IF(COUNTIF(Data!$A$2:$A$939,BH$7),BH$7=(VLOOKUP(BH$7,Data!$A$2:$A$852,1,FALSE)),0))),"H",IF(AND(BH$7&gt;=$J91,BH$7&lt;=$L91),($D91*$P91/$M91),0))),IF(AND(BH$7&gt;=$J91,BH$7&lt;=$L91),(($D91*$P91)/$M91),0))))))</f>
        <v>H</v>
      </c>
      <c r="BI92" s="37" t="str">
        <f>IF(BI$7&gt;$L91,(((IF(Data!$C$2&gt;0,(IF(OR(BI$5=Data!$F$2,BI$5=Data!$G$2,(IF(COUNTIF(Data!$A$2:$A$939,BI$7),BI$7=(VLOOKUP(BI$7,Data!$A$2:$A$852,1,FALSE)),0))),"H",IF(AND(BI$7&gt;=$J91,BI$7&lt;=$K91),($D91*(1-$P91)/$N91),0))),IF(AND(BI$7&gt;=$J91,BI$7&lt;=$K91),(($D91-$O91)/$N91),0))))),(((IF(Data!$C$2&gt;0,(IF(OR(BI$5=Data!$F$2,BI$5=Data!$G$2,(IF(COUNTIF(Data!$A$2:$A$939,BI$7),BI$7=(VLOOKUP(BI$7,Data!$A$2:$A$852,1,FALSE)),0))),"H",IF(AND(BI$7&gt;=$J91,BI$7&lt;=$L91),($D91*$P91/$M91),0))),IF(AND(BI$7&gt;=$J91,BI$7&lt;=$L91),(($D91*$P91)/$M91),0))))))</f>
        <v>H</v>
      </c>
      <c r="BJ92" s="37">
        <f>IF(BJ$7&gt;$L91,(((IF(Data!$C$2&gt;0,(IF(OR(BJ$5=Data!$F$2,BJ$5=Data!$G$2,(IF(COUNTIF(Data!$A$2:$A$939,BJ$7),BJ$7=(VLOOKUP(BJ$7,Data!$A$2:$A$852,1,FALSE)),0))),"H",IF(AND(BJ$7&gt;=$J91,BJ$7&lt;=$K91),($D91*(1-$P91)/$N91),0))),IF(AND(BJ$7&gt;=$J91,BJ$7&lt;=$K91),(($D91-$O91)/$N91),0))))),(((IF(Data!$C$2&gt;0,(IF(OR(BJ$5=Data!$F$2,BJ$5=Data!$G$2,(IF(COUNTIF(Data!$A$2:$A$939,BJ$7),BJ$7=(VLOOKUP(BJ$7,Data!$A$2:$A$852,1,FALSE)),0))),"H",IF(AND(BJ$7&gt;=$J91,BJ$7&lt;=$L91),($D91*$P91/$M91),0))),IF(AND(BJ$7&gt;=$J91,BJ$7&lt;=$L91),(($D91*$P91)/$M91),0))))))</f>
        <v>0</v>
      </c>
      <c r="BK92" s="37">
        <f>IF(BK$7&gt;$L91,(((IF(Data!$C$2&gt;0,(IF(OR(BK$5=Data!$F$2,BK$5=Data!$G$2,(IF(COUNTIF(Data!$A$2:$A$939,BK$7),BK$7=(VLOOKUP(BK$7,Data!$A$2:$A$852,1,FALSE)),0))),"H",IF(AND(BK$7&gt;=$J91,BK$7&lt;=$K91),($D91*(1-$P91)/$N91),0))),IF(AND(BK$7&gt;=$J91,BK$7&lt;=$K91),(($D91-$O91)/$N91),0))))),(((IF(Data!$C$2&gt;0,(IF(OR(BK$5=Data!$F$2,BK$5=Data!$G$2,(IF(COUNTIF(Data!$A$2:$A$939,BK$7),BK$7=(VLOOKUP(BK$7,Data!$A$2:$A$852,1,FALSE)),0))),"H",IF(AND(BK$7&gt;=$J91,BK$7&lt;=$L91),($D91*$P91/$M91),0))),IF(AND(BK$7&gt;=$J91,BK$7&lt;=$L91),(($D91*$P91)/$M91),0))))))</f>
        <v>0</v>
      </c>
      <c r="BL92" s="37">
        <f>IF(BL$7&gt;$L91,(((IF(Data!$C$2&gt;0,(IF(OR(BL$5=Data!$F$2,BL$5=Data!$G$2,(IF(COUNTIF(Data!$A$2:$A$939,BL$7),BL$7=(VLOOKUP(BL$7,Data!$A$2:$A$852,1,FALSE)),0))),"H",IF(AND(BL$7&gt;=$J91,BL$7&lt;=$K91),($D91*(1-$P91)/$N91),0))),IF(AND(BL$7&gt;=$J91,BL$7&lt;=$K91),(($D91-$O91)/$N91),0))))),(((IF(Data!$C$2&gt;0,(IF(OR(BL$5=Data!$F$2,BL$5=Data!$G$2,(IF(COUNTIF(Data!$A$2:$A$939,BL$7),BL$7=(VLOOKUP(BL$7,Data!$A$2:$A$852,1,FALSE)),0))),"H",IF(AND(BL$7&gt;=$J91,BL$7&lt;=$L91),($D91*$P91/$M91),0))),IF(AND(BL$7&gt;=$J91,BL$7&lt;=$L91),(($D91*$P91)/$M91),0))))))</f>
        <v>0</v>
      </c>
      <c r="BM92" s="37">
        <f>IF(BM$7&gt;$L91,(((IF(Data!$C$2&gt;0,(IF(OR(BM$5=Data!$F$2,BM$5=Data!$G$2,(IF(COUNTIF(Data!$A$2:$A$939,BM$7),BM$7=(VLOOKUP(BM$7,Data!$A$2:$A$852,1,FALSE)),0))),"H",IF(AND(BM$7&gt;=$J91,BM$7&lt;=$K91),($D91*(1-$P91)/$N91),0))),IF(AND(BM$7&gt;=$J91,BM$7&lt;=$K91),(($D91-$O91)/$N91),0))))),(((IF(Data!$C$2&gt;0,(IF(OR(BM$5=Data!$F$2,BM$5=Data!$G$2,(IF(COUNTIF(Data!$A$2:$A$939,BM$7),BM$7=(VLOOKUP(BM$7,Data!$A$2:$A$852,1,FALSE)),0))),"H",IF(AND(BM$7&gt;=$J91,BM$7&lt;=$L91),($D91*$P91/$M91),0))),IF(AND(BM$7&gt;=$J91,BM$7&lt;=$L91),(($D91*$P91)/$M91),0))))))</f>
        <v>0</v>
      </c>
      <c r="BN92" s="37">
        <f>IF(BN$7&gt;$L91,(((IF(Data!$C$2&gt;0,(IF(OR(BN$5=Data!$F$2,BN$5=Data!$G$2,(IF(COUNTIF(Data!$A$2:$A$939,BN$7),BN$7=(VLOOKUP(BN$7,Data!$A$2:$A$852,1,FALSE)),0))),"H",IF(AND(BN$7&gt;=$J91,BN$7&lt;=$K91),($D91*(1-$P91)/$N91),0))),IF(AND(BN$7&gt;=$J91,BN$7&lt;=$K91),(($D91-$O91)/$N91),0))))),(((IF(Data!$C$2&gt;0,(IF(OR(BN$5=Data!$F$2,BN$5=Data!$G$2,(IF(COUNTIF(Data!$A$2:$A$939,BN$7),BN$7=(VLOOKUP(BN$7,Data!$A$2:$A$852,1,FALSE)),0))),"H",IF(AND(BN$7&gt;=$J91,BN$7&lt;=$L91),($D91*$P91/$M91),0))),IF(AND(BN$7&gt;=$J91,BN$7&lt;=$L91),(($D91*$P91)/$M91),0))))))</f>
        <v>0</v>
      </c>
      <c r="BO92" s="37" t="str">
        <f>IF(BO$7&gt;$L91,(((IF(Data!$C$2&gt;0,(IF(OR(BO$5=Data!$F$2,BO$5=Data!$G$2,(IF(COUNTIF(Data!$A$2:$A$939,BO$7),BO$7=(VLOOKUP(BO$7,Data!$A$2:$A$852,1,FALSE)),0))),"H",IF(AND(BO$7&gt;=$J91,BO$7&lt;=$K91),($D91*(1-$P91)/$N91),0))),IF(AND(BO$7&gt;=$J91,BO$7&lt;=$K91),(($D91-$O91)/$N91),0))))),(((IF(Data!$C$2&gt;0,(IF(OR(BO$5=Data!$F$2,BO$5=Data!$G$2,(IF(COUNTIF(Data!$A$2:$A$939,BO$7),BO$7=(VLOOKUP(BO$7,Data!$A$2:$A$852,1,FALSE)),0))),"H",IF(AND(BO$7&gt;=$J91,BO$7&lt;=$L91),($D91*$P91/$M91),0))),IF(AND(BO$7&gt;=$J91,BO$7&lt;=$L91),(($D91*$P91)/$M91),0))))))</f>
        <v>H</v>
      </c>
      <c r="BP92" s="37" t="str">
        <f>IF(BP$7&gt;$L91,(((IF(Data!$C$2&gt;0,(IF(OR(BP$5=Data!$F$2,BP$5=Data!$G$2,(IF(COUNTIF(Data!$A$2:$A$939,BP$7),BP$7=(VLOOKUP(BP$7,Data!$A$2:$A$852,1,FALSE)),0))),"H",IF(AND(BP$7&gt;=$J91,BP$7&lt;=$K91),($D91*(1-$P91)/$N91),0))),IF(AND(BP$7&gt;=$J91,BP$7&lt;=$K91),(($D91-$O91)/$N91),0))))),(((IF(Data!$C$2&gt;0,(IF(OR(BP$5=Data!$F$2,BP$5=Data!$G$2,(IF(COUNTIF(Data!$A$2:$A$939,BP$7),BP$7=(VLOOKUP(BP$7,Data!$A$2:$A$852,1,FALSE)),0))),"H",IF(AND(BP$7&gt;=$J91,BP$7&lt;=$L91),($D91*$P91/$M91),0))),IF(AND(BP$7&gt;=$J91,BP$7&lt;=$L91),(($D91*$P91)/$M91),0))))))</f>
        <v>H</v>
      </c>
      <c r="BQ92" s="37">
        <f>IF(BQ$7&gt;$L91,(((IF(Data!$C$2&gt;0,(IF(OR(BQ$5=Data!$F$2,BQ$5=Data!$G$2,(IF(COUNTIF(Data!$A$2:$A$939,BQ$7),BQ$7=(VLOOKUP(BQ$7,Data!$A$2:$A$852,1,FALSE)),0))),"H",IF(AND(BQ$7&gt;=$J91,BQ$7&lt;=$K91),($D91*(1-$P91)/$N91),0))),IF(AND(BQ$7&gt;=$J91,BQ$7&lt;=$K91),(($D91-$O91)/$N91),0))))),(((IF(Data!$C$2&gt;0,(IF(OR(BQ$5=Data!$F$2,BQ$5=Data!$G$2,(IF(COUNTIF(Data!$A$2:$A$939,BQ$7),BQ$7=(VLOOKUP(BQ$7,Data!$A$2:$A$852,1,FALSE)),0))),"H",IF(AND(BQ$7&gt;=$J91,BQ$7&lt;=$L91),($D91*$P91/$M91),0))),IF(AND(BQ$7&gt;=$J91,BQ$7&lt;=$L91),(($D91*$P91)/$M91),0))))))</f>
        <v>0</v>
      </c>
      <c r="BR92" s="37">
        <f>IF(BR$7&gt;$L91,(((IF(Data!$C$2&gt;0,(IF(OR(BR$5=Data!$F$2,BR$5=Data!$G$2,(IF(COUNTIF(Data!$A$2:$A$939,BR$7),BR$7=(VLOOKUP(BR$7,Data!$A$2:$A$852,1,FALSE)),0))),"H",IF(AND(BR$7&gt;=$J91,BR$7&lt;=$K91),($D91*(1-$P91)/$N91),0))),IF(AND(BR$7&gt;=$J91,BR$7&lt;=$K91),(($D91-$O91)/$N91),0))))),(((IF(Data!$C$2&gt;0,(IF(OR(BR$5=Data!$F$2,BR$5=Data!$G$2,(IF(COUNTIF(Data!$A$2:$A$939,BR$7),BR$7=(VLOOKUP(BR$7,Data!$A$2:$A$852,1,FALSE)),0))),"H",IF(AND(BR$7&gt;=$J91,BR$7&lt;=$L91),($D91*$P91/$M91),0))),IF(AND(BR$7&gt;=$J91,BR$7&lt;=$L91),(($D91*$P91)/$M91),0))))))</f>
        <v>0</v>
      </c>
      <c r="BS92" s="37">
        <f>IF(BS$7&gt;$L91,(((IF(Data!$C$2&gt;0,(IF(OR(BS$5=Data!$F$2,BS$5=Data!$G$2,(IF(COUNTIF(Data!$A$2:$A$939,BS$7),BS$7=(VLOOKUP(BS$7,Data!$A$2:$A$852,1,FALSE)),0))),"H",IF(AND(BS$7&gt;=$J91,BS$7&lt;=$K91),($D91*(1-$P91)/$N91),0))),IF(AND(BS$7&gt;=$J91,BS$7&lt;=$K91),(($D91-$O91)/$N91),0))))),(((IF(Data!$C$2&gt;0,(IF(OR(BS$5=Data!$F$2,BS$5=Data!$G$2,(IF(COUNTIF(Data!$A$2:$A$939,BS$7),BS$7=(VLOOKUP(BS$7,Data!$A$2:$A$852,1,FALSE)),0))),"H",IF(AND(BS$7&gt;=$J91,BS$7&lt;=$L91),($D91*$P91/$M91),0))),IF(AND(BS$7&gt;=$J91,BS$7&lt;=$L91),(($D91*$P91)/$M91),0))))))</f>
        <v>0</v>
      </c>
      <c r="BT92" s="37">
        <f>IF(BT$7&gt;$L91,(((IF(Data!$C$2&gt;0,(IF(OR(BT$5=Data!$F$2,BT$5=Data!$G$2,(IF(COUNTIF(Data!$A$2:$A$939,BT$7),BT$7=(VLOOKUP(BT$7,Data!$A$2:$A$852,1,FALSE)),0))),"H",IF(AND(BT$7&gt;=$J91,BT$7&lt;=$K91),($D91*(1-$P91)/$N91),0))),IF(AND(BT$7&gt;=$J91,BT$7&lt;=$K91),(($D91-$O91)/$N91),0))))),(((IF(Data!$C$2&gt;0,(IF(OR(BT$5=Data!$F$2,BT$5=Data!$G$2,(IF(COUNTIF(Data!$A$2:$A$939,BT$7),BT$7=(VLOOKUP(BT$7,Data!$A$2:$A$852,1,FALSE)),0))),"H",IF(AND(BT$7&gt;=$J91,BT$7&lt;=$L91),($D91*$P91/$M91),0))),IF(AND(BT$7&gt;=$J91,BT$7&lt;=$L91),(($D91*$P91)/$M91),0))))))</f>
        <v>0</v>
      </c>
      <c r="BU92" s="37">
        <f>IF(BU$7&gt;$L91,(((IF(Data!$C$2&gt;0,(IF(OR(BU$5=Data!$F$2,BU$5=Data!$G$2,(IF(COUNTIF(Data!$A$2:$A$939,BU$7),BU$7=(VLOOKUP(BU$7,Data!$A$2:$A$852,1,FALSE)),0))),"H",IF(AND(BU$7&gt;=$J91,BU$7&lt;=$K91),($D91*(1-$P91)/$N91),0))),IF(AND(BU$7&gt;=$J91,BU$7&lt;=$K91),(($D91-$O91)/$N91),0))))),(((IF(Data!$C$2&gt;0,(IF(OR(BU$5=Data!$F$2,BU$5=Data!$G$2,(IF(COUNTIF(Data!$A$2:$A$939,BU$7),BU$7=(VLOOKUP(BU$7,Data!$A$2:$A$852,1,FALSE)),0))),"H",IF(AND(BU$7&gt;=$J91,BU$7&lt;=$L91),($D91*$P91/$M91),0))),IF(AND(BU$7&gt;=$J91,BU$7&lt;=$L91),(($D91*$P91)/$M91),0))))))</f>
        <v>0</v>
      </c>
      <c r="BV92" s="37" t="str">
        <f>IF(BV$7&gt;$L91,(((IF(Data!$C$2&gt;0,(IF(OR(BV$5=Data!$F$2,BV$5=Data!$G$2,(IF(COUNTIF(Data!$A$2:$A$939,BV$7),BV$7=(VLOOKUP(BV$7,Data!$A$2:$A$852,1,FALSE)),0))),"H",IF(AND(BV$7&gt;=$J91,BV$7&lt;=$K91),($D91*(1-$P91)/$N91),0))),IF(AND(BV$7&gt;=$J91,BV$7&lt;=$K91),(($D91-$O91)/$N91),0))))),(((IF(Data!$C$2&gt;0,(IF(OR(BV$5=Data!$F$2,BV$5=Data!$G$2,(IF(COUNTIF(Data!$A$2:$A$939,BV$7),BV$7=(VLOOKUP(BV$7,Data!$A$2:$A$852,1,FALSE)),0))),"H",IF(AND(BV$7&gt;=$J91,BV$7&lt;=$L91),($D91*$P91/$M91),0))),IF(AND(BV$7&gt;=$J91,BV$7&lt;=$L91),(($D91*$P91)/$M91),0))))))</f>
        <v>H</v>
      </c>
      <c r="BW92" s="37" t="str">
        <f>IF(BW$7&gt;$L91,(((IF(Data!$C$2&gt;0,(IF(OR(BW$5=Data!$F$2,BW$5=Data!$G$2,(IF(COUNTIF(Data!$A$2:$A$939,BW$7),BW$7=(VLOOKUP(BW$7,Data!$A$2:$A$852,1,FALSE)),0))),"H",IF(AND(BW$7&gt;=$J91,BW$7&lt;=$K91),($D91*(1-$P91)/$N91),0))),IF(AND(BW$7&gt;=$J91,BW$7&lt;=$K91),(($D91-$O91)/$N91),0))))),(((IF(Data!$C$2&gt;0,(IF(OR(BW$5=Data!$F$2,BW$5=Data!$G$2,(IF(COUNTIF(Data!$A$2:$A$939,BW$7),BW$7=(VLOOKUP(BW$7,Data!$A$2:$A$852,1,FALSE)),0))),"H",IF(AND(BW$7&gt;=$J91,BW$7&lt;=$L91),($D91*$P91/$M91),0))),IF(AND(BW$7&gt;=$J91,BW$7&lt;=$L91),(($D91*$P91)/$M91),0))))))</f>
        <v>H</v>
      </c>
      <c r="BX92" s="37">
        <f>IF(BX$7&gt;$L91,(((IF(Data!$C$2&gt;0,(IF(OR(BX$5=Data!$F$2,BX$5=Data!$G$2,(IF(COUNTIF(Data!$A$2:$A$939,BX$7),BX$7=(VLOOKUP(BX$7,Data!$A$2:$A$852,1,FALSE)),0))),"H",IF(AND(BX$7&gt;=$J91,BX$7&lt;=$K91),($D91*(1-$P91)/$N91),0))),IF(AND(BX$7&gt;=$J91,BX$7&lt;=$K91),(($D91-$O91)/$N91),0))))),(((IF(Data!$C$2&gt;0,(IF(OR(BX$5=Data!$F$2,BX$5=Data!$G$2,(IF(COUNTIF(Data!$A$2:$A$939,BX$7),BX$7=(VLOOKUP(BX$7,Data!$A$2:$A$852,1,FALSE)),0))),"H",IF(AND(BX$7&gt;=$J91,BX$7&lt;=$L91),($D91*$P91/$M91),0))),IF(AND(BX$7&gt;=$J91,BX$7&lt;=$L91),(($D91*$P91)/$M91),0))))))</f>
        <v>0</v>
      </c>
      <c r="BY92" s="37">
        <f>IF(BY$7&gt;$L91,(((IF(Data!$C$2&gt;0,(IF(OR(BY$5=Data!$F$2,BY$5=Data!$G$2,(IF(COUNTIF(Data!$A$2:$A$939,BY$7),BY$7=(VLOOKUP(BY$7,Data!$A$2:$A$852,1,FALSE)),0))),"H",IF(AND(BY$7&gt;=$J91,BY$7&lt;=$K91),($D91*(1-$P91)/$N91),0))),IF(AND(BY$7&gt;=$J91,BY$7&lt;=$K91),(($D91-$O91)/$N91),0))))),(((IF(Data!$C$2&gt;0,(IF(OR(BY$5=Data!$F$2,BY$5=Data!$G$2,(IF(COUNTIF(Data!$A$2:$A$939,BY$7),BY$7=(VLOOKUP(BY$7,Data!$A$2:$A$852,1,FALSE)),0))),"H",IF(AND(BY$7&gt;=$J91,BY$7&lt;=$L91),($D91*$P91/$M91),0))),IF(AND(BY$7&gt;=$J91,BY$7&lt;=$L91),(($D91*$P91)/$M91),0))))))</f>
        <v>0</v>
      </c>
      <c r="BZ92" s="37">
        <f>IF(BZ$7&gt;$L91,(((IF(Data!$C$2&gt;0,(IF(OR(BZ$5=Data!$F$2,BZ$5=Data!$G$2,(IF(COUNTIF(Data!$A$2:$A$939,BZ$7),BZ$7=(VLOOKUP(BZ$7,Data!$A$2:$A$852,1,FALSE)),0))),"H",IF(AND(BZ$7&gt;=$J91,BZ$7&lt;=$K91),($D91*(1-$P91)/$N91),0))),IF(AND(BZ$7&gt;=$J91,BZ$7&lt;=$K91),(($D91-$O91)/$N91),0))))),(((IF(Data!$C$2&gt;0,(IF(OR(BZ$5=Data!$F$2,BZ$5=Data!$G$2,(IF(COUNTIF(Data!$A$2:$A$939,BZ$7),BZ$7=(VLOOKUP(BZ$7,Data!$A$2:$A$852,1,FALSE)),0))),"H",IF(AND(BZ$7&gt;=$J91,BZ$7&lt;=$L91),($D91*$P91/$M91),0))),IF(AND(BZ$7&gt;=$J91,BZ$7&lt;=$L91),(($D91*$P91)/$M91),0))))))</f>
        <v>0</v>
      </c>
      <c r="CA92" s="37">
        <f>IF(CA$7&gt;$L91,(((IF(Data!$C$2&gt;0,(IF(OR(CA$5=Data!$F$2,CA$5=Data!$G$2,(IF(COUNTIF(Data!$A$2:$A$939,CA$7),CA$7=(VLOOKUP(CA$7,Data!$A$2:$A$852,1,FALSE)),0))),"H",IF(AND(CA$7&gt;=$J91,CA$7&lt;=$K91),($D91*(1-$P91)/$N91),0))),IF(AND(CA$7&gt;=$J91,CA$7&lt;=$K91),(($D91-$O91)/$N91),0))))),(((IF(Data!$C$2&gt;0,(IF(OR(CA$5=Data!$F$2,CA$5=Data!$G$2,(IF(COUNTIF(Data!$A$2:$A$939,CA$7),CA$7=(VLOOKUP(CA$7,Data!$A$2:$A$852,1,FALSE)),0))),"H",IF(AND(CA$7&gt;=$J91,CA$7&lt;=$L91),($D91*$P91/$M91),0))),IF(AND(CA$7&gt;=$J91,CA$7&lt;=$L91),(($D91*$P91)/$M91),0))))))</f>
        <v>0</v>
      </c>
      <c r="CB92" s="37">
        <f>IF(CB$7&gt;$L91,(((IF(Data!$C$2&gt;0,(IF(OR(CB$5=Data!$F$2,CB$5=Data!$G$2,(IF(COUNTIF(Data!$A$2:$A$939,CB$7),CB$7=(VLOOKUP(CB$7,Data!$A$2:$A$852,1,FALSE)),0))),"H",IF(AND(CB$7&gt;=$J91,CB$7&lt;=$K91),($D91*(1-$P91)/$N91),0))),IF(AND(CB$7&gt;=$J91,CB$7&lt;=$K91),(($D91-$O91)/$N91),0))))),(((IF(Data!$C$2&gt;0,(IF(OR(CB$5=Data!$F$2,CB$5=Data!$G$2,(IF(COUNTIF(Data!$A$2:$A$939,CB$7),CB$7=(VLOOKUP(CB$7,Data!$A$2:$A$852,1,FALSE)),0))),"H",IF(AND(CB$7&gt;=$J91,CB$7&lt;=$L91),($D91*$P91/$M91),0))),IF(AND(CB$7&gt;=$J91,CB$7&lt;=$L91),(($D91*$P91)/$M91),0))))))</f>
        <v>0</v>
      </c>
      <c r="CC92" s="37" t="str">
        <f>IF(CC$7&gt;$L91,(((IF(Data!$C$2&gt;0,(IF(OR(CC$5=Data!$F$2,CC$5=Data!$G$2,(IF(COUNTIF(Data!$A$2:$A$939,CC$7),CC$7=(VLOOKUP(CC$7,Data!$A$2:$A$852,1,FALSE)),0))),"H",IF(AND(CC$7&gt;=$J91,CC$7&lt;=$K91),($D91*(1-$P91)/$N91),0))),IF(AND(CC$7&gt;=$J91,CC$7&lt;=$K91),(($D91-$O91)/$N91),0))))),(((IF(Data!$C$2&gt;0,(IF(OR(CC$5=Data!$F$2,CC$5=Data!$G$2,(IF(COUNTIF(Data!$A$2:$A$939,CC$7),CC$7=(VLOOKUP(CC$7,Data!$A$2:$A$852,1,FALSE)),0))),"H",IF(AND(CC$7&gt;=$J91,CC$7&lt;=$L91),($D91*$P91/$M91),0))),IF(AND(CC$7&gt;=$J91,CC$7&lt;=$L91),(($D91*$P91)/$M91),0))))))</f>
        <v>H</v>
      </c>
      <c r="CD92" s="37" t="str">
        <f>IF(CD$7&gt;$L91,(((IF(Data!$C$2&gt;0,(IF(OR(CD$5=Data!$F$2,CD$5=Data!$G$2,(IF(COUNTIF(Data!$A$2:$A$939,CD$7),CD$7=(VLOOKUP(CD$7,Data!$A$2:$A$852,1,FALSE)),0))),"H",IF(AND(CD$7&gt;=$J91,CD$7&lt;=$K91),($D91*(1-$P91)/$N91),0))),IF(AND(CD$7&gt;=$J91,CD$7&lt;=$K91),(($D91-$O91)/$N91),0))))),(((IF(Data!$C$2&gt;0,(IF(OR(CD$5=Data!$F$2,CD$5=Data!$G$2,(IF(COUNTIF(Data!$A$2:$A$939,CD$7),CD$7=(VLOOKUP(CD$7,Data!$A$2:$A$852,1,FALSE)),0))),"H",IF(AND(CD$7&gt;=$J91,CD$7&lt;=$L91),($D91*$P91/$M91),0))),IF(AND(CD$7&gt;=$J91,CD$7&lt;=$L91),(($D91*$P91)/$M91),0))))))</f>
        <v>H</v>
      </c>
      <c r="CE92" s="37">
        <f>IF(CE$7&gt;$L91,(((IF(Data!$C$2&gt;0,(IF(OR(CE$5=Data!$F$2,CE$5=Data!$G$2,(IF(COUNTIF(Data!$A$2:$A$939,CE$7),CE$7=(VLOOKUP(CE$7,Data!$A$2:$A$852,1,FALSE)),0))),"H",IF(AND(CE$7&gt;=$J91,CE$7&lt;=$K91),($D91*(1-$P91)/$N91),0))),IF(AND(CE$7&gt;=$J91,CE$7&lt;=$K91),(($D91-$O91)/$N91),0))))),(((IF(Data!$C$2&gt;0,(IF(OR(CE$5=Data!$F$2,CE$5=Data!$G$2,(IF(COUNTIF(Data!$A$2:$A$939,CE$7),CE$7=(VLOOKUP(CE$7,Data!$A$2:$A$852,1,FALSE)),0))),"H",IF(AND(CE$7&gt;=$J91,CE$7&lt;=$L91),($D91*$P91/$M91),0))),IF(AND(CE$7&gt;=$J91,CE$7&lt;=$L91),(($D91*$P91)/$M91),0))))))</f>
        <v>0</v>
      </c>
      <c r="CF92" s="37">
        <f>IF(CF$7&gt;$L91,(((IF(Data!$C$2&gt;0,(IF(OR(CF$5=Data!$F$2,CF$5=Data!$G$2,(IF(COUNTIF(Data!$A$2:$A$939,CF$7),CF$7=(VLOOKUP(CF$7,Data!$A$2:$A$852,1,FALSE)),0))),"H",IF(AND(CF$7&gt;=$J91,CF$7&lt;=$K91),($D91*(1-$P91)/$N91),0))),IF(AND(CF$7&gt;=$J91,CF$7&lt;=$K91),(($D91-$O91)/$N91),0))))),(((IF(Data!$C$2&gt;0,(IF(OR(CF$5=Data!$F$2,CF$5=Data!$G$2,(IF(COUNTIF(Data!$A$2:$A$939,CF$7),CF$7=(VLOOKUP(CF$7,Data!$A$2:$A$852,1,FALSE)),0))),"H",IF(AND(CF$7&gt;=$J91,CF$7&lt;=$L91),($D91*$P91/$M91),0))),IF(AND(CF$7&gt;=$J91,CF$7&lt;=$L91),(($D91*$P91)/$M91),0))))))</f>
        <v>0</v>
      </c>
      <c r="CG92" s="37">
        <f>IF(CG$7&gt;$L91,(((IF(Data!$C$2&gt;0,(IF(OR(CG$5=Data!$F$2,CG$5=Data!$G$2,(IF(COUNTIF(Data!$A$2:$A$939,CG$7),CG$7=(VLOOKUP(CG$7,Data!$A$2:$A$852,1,FALSE)),0))),"H",IF(AND(CG$7&gt;=$J91,CG$7&lt;=$K91),($D91*(1-$P91)/$N91),0))),IF(AND(CG$7&gt;=$J91,CG$7&lt;=$K91),(($D91-$O91)/$N91),0))))),(((IF(Data!$C$2&gt;0,(IF(OR(CG$5=Data!$F$2,CG$5=Data!$G$2,(IF(COUNTIF(Data!$A$2:$A$939,CG$7),CG$7=(VLOOKUP(CG$7,Data!$A$2:$A$852,1,FALSE)),0))),"H",IF(AND(CG$7&gt;=$J91,CG$7&lt;=$L91),($D91*$P91/$M91),0))),IF(AND(CG$7&gt;=$J91,CG$7&lt;=$L91),(($D91*$P91)/$M91),0))))))</f>
        <v>0</v>
      </c>
      <c r="CH92" s="37">
        <f>IF(CH$7&gt;$L91,(((IF(Data!$C$2&gt;0,(IF(OR(CH$5=Data!$F$2,CH$5=Data!$G$2,(IF(COUNTIF(Data!$A$2:$A$939,CH$7),CH$7=(VLOOKUP(CH$7,Data!$A$2:$A$852,1,FALSE)),0))),"H",IF(AND(CH$7&gt;=$J91,CH$7&lt;=$K91),($D91*(1-$P91)/$N91),0))),IF(AND(CH$7&gt;=$J91,CH$7&lt;=$K91),(($D91-$O91)/$N91),0))))),(((IF(Data!$C$2&gt;0,(IF(OR(CH$5=Data!$F$2,CH$5=Data!$G$2,(IF(COUNTIF(Data!$A$2:$A$939,CH$7),CH$7=(VLOOKUP(CH$7,Data!$A$2:$A$852,1,FALSE)),0))),"H",IF(AND(CH$7&gt;=$J91,CH$7&lt;=$L91),($D91*$P91/$M91),0))),IF(AND(CH$7&gt;=$J91,CH$7&lt;=$L91),(($D91*$P91)/$M91),0))))))</f>
        <v>0</v>
      </c>
      <c r="CI92" s="37">
        <f>IF(CI$7&gt;$L91,(((IF(Data!$C$2&gt;0,(IF(OR(CI$5=Data!$F$2,CI$5=Data!$G$2,(IF(COUNTIF(Data!$A$2:$A$939,CI$7),CI$7=(VLOOKUP(CI$7,Data!$A$2:$A$852,1,FALSE)),0))),"H",IF(AND(CI$7&gt;=$J91,CI$7&lt;=$K91),($D91*(1-$P91)/$N91),0))),IF(AND(CI$7&gt;=$J91,CI$7&lt;=$K91),(($D91-$O91)/$N91),0))))),(((IF(Data!$C$2&gt;0,(IF(OR(CI$5=Data!$F$2,CI$5=Data!$G$2,(IF(COUNTIF(Data!$A$2:$A$939,CI$7),CI$7=(VLOOKUP(CI$7,Data!$A$2:$A$852,1,FALSE)),0))),"H",IF(AND(CI$7&gt;=$J91,CI$7&lt;=$L91),($D91*$P91/$M91),0))),IF(AND(CI$7&gt;=$J91,CI$7&lt;=$L91),(($D91*$P91)/$M91),0))))))</f>
        <v>0</v>
      </c>
      <c r="CJ92" s="37" t="str">
        <f>IF(CJ$7&gt;$L91,(((IF(Data!$C$2&gt;0,(IF(OR(CJ$5=Data!$F$2,CJ$5=Data!$G$2,(IF(COUNTIF(Data!$A$2:$A$939,CJ$7),CJ$7=(VLOOKUP(CJ$7,Data!$A$2:$A$852,1,FALSE)),0))),"H",IF(AND(CJ$7&gt;=$J91,CJ$7&lt;=$K91),($D91*(1-$P91)/$N91),0))),IF(AND(CJ$7&gt;=$J91,CJ$7&lt;=$K91),(($D91-$O91)/$N91),0))))),(((IF(Data!$C$2&gt;0,(IF(OR(CJ$5=Data!$F$2,CJ$5=Data!$G$2,(IF(COUNTIF(Data!$A$2:$A$939,CJ$7),CJ$7=(VLOOKUP(CJ$7,Data!$A$2:$A$852,1,FALSE)),0))),"H",IF(AND(CJ$7&gt;=$J91,CJ$7&lt;=$L91),($D91*$P91/$M91),0))),IF(AND(CJ$7&gt;=$J91,CJ$7&lt;=$L91),(($D91*$P91)/$M91),0))))))</f>
        <v>H</v>
      </c>
      <c r="CK92" s="37" t="str">
        <f>IF(CK$7&gt;$L91,(((IF(Data!$C$2&gt;0,(IF(OR(CK$5=Data!$F$2,CK$5=Data!$G$2,(IF(COUNTIF(Data!$A$2:$A$939,CK$7),CK$7=(VLOOKUP(CK$7,Data!$A$2:$A$852,1,FALSE)),0))),"H",IF(AND(CK$7&gt;=$J91,CK$7&lt;=$K91),($D91*(1-$P91)/$N91),0))),IF(AND(CK$7&gt;=$J91,CK$7&lt;=$K91),(($D91-$O91)/$N91),0))))),(((IF(Data!$C$2&gt;0,(IF(OR(CK$5=Data!$F$2,CK$5=Data!$G$2,(IF(COUNTIF(Data!$A$2:$A$939,CK$7),CK$7=(VLOOKUP(CK$7,Data!$A$2:$A$852,1,FALSE)),0))),"H",IF(AND(CK$7&gt;=$J91,CK$7&lt;=$L91),($D91*$P91/$M91),0))),IF(AND(CK$7&gt;=$J91,CK$7&lt;=$L91),(($D91*$P91)/$M91),0))))))</f>
        <v>H</v>
      </c>
      <c r="CL92" s="37">
        <f>IF(CL$7&gt;$L91,(((IF(Data!$C$2&gt;0,(IF(OR(CL$5=Data!$F$2,CL$5=Data!$G$2,(IF(COUNTIF(Data!$A$2:$A$939,CL$7),CL$7=(VLOOKUP(CL$7,Data!$A$2:$A$852,1,FALSE)),0))),"H",IF(AND(CL$7&gt;=$J91,CL$7&lt;=$K91),($D91*(1-$P91)/$N91),0))),IF(AND(CL$7&gt;=$J91,CL$7&lt;=$K91),(($D91-$O91)/$N91),0))))),(((IF(Data!$C$2&gt;0,(IF(OR(CL$5=Data!$F$2,CL$5=Data!$G$2,(IF(COUNTIF(Data!$A$2:$A$939,CL$7),CL$7=(VLOOKUP(CL$7,Data!$A$2:$A$852,1,FALSE)),0))),"H",IF(AND(CL$7&gt;=$J91,CL$7&lt;=$L91),($D91*$P91/$M91),0))),IF(AND(CL$7&gt;=$J91,CL$7&lt;=$L91),(($D91*$P91)/$M91),0))))))</f>
        <v>0</v>
      </c>
      <c r="CM92" s="37">
        <f>IF(CM$7&gt;$L91,(((IF(Data!$C$2&gt;0,(IF(OR(CM$5=Data!$F$2,CM$5=Data!$G$2,(IF(COUNTIF(Data!$A$2:$A$939,CM$7),CM$7=(VLOOKUP(CM$7,Data!$A$2:$A$852,1,FALSE)),0))),"H",IF(AND(CM$7&gt;=$J91,CM$7&lt;=$K91),($D91*(1-$P91)/$N91),0))),IF(AND(CM$7&gt;=$J91,CM$7&lt;=$K91),(($D91-$O91)/$N91),0))))),(((IF(Data!$C$2&gt;0,(IF(OR(CM$5=Data!$F$2,CM$5=Data!$G$2,(IF(COUNTIF(Data!$A$2:$A$939,CM$7),CM$7=(VLOOKUP(CM$7,Data!$A$2:$A$852,1,FALSE)),0))),"H",IF(AND(CM$7&gt;=$J91,CM$7&lt;=$L91),($D91*$P91/$M91),0))),IF(AND(CM$7&gt;=$J91,CM$7&lt;=$L91),(($D91*$P91)/$M91),0))))))</f>
        <v>0</v>
      </c>
      <c r="CN92" s="37">
        <f>IF(CN$7&gt;$L91,(((IF(Data!$C$2&gt;0,(IF(OR(CN$5=Data!$F$2,CN$5=Data!$G$2,(IF(COUNTIF(Data!$A$2:$A$939,CN$7),CN$7=(VLOOKUP(CN$7,Data!$A$2:$A$852,1,FALSE)),0))),"H",IF(AND(CN$7&gt;=$J91,CN$7&lt;=$K91),($D91*(1-$P91)/$N91),0))),IF(AND(CN$7&gt;=$J91,CN$7&lt;=$K91),(($D91-$O91)/$N91),0))))),(((IF(Data!$C$2&gt;0,(IF(OR(CN$5=Data!$F$2,CN$5=Data!$G$2,(IF(COUNTIF(Data!$A$2:$A$939,CN$7),CN$7=(VLOOKUP(CN$7,Data!$A$2:$A$852,1,FALSE)),0))),"H",IF(AND(CN$7&gt;=$J91,CN$7&lt;=$L91),($D91*$P91/$M91),0))),IF(AND(CN$7&gt;=$J91,CN$7&lt;=$L91),(($D91*$P91)/$M91),0))))))</f>
        <v>0</v>
      </c>
      <c r="CO92" s="37">
        <f>IF(CO$7&gt;$L91,(((IF(Data!$C$2&gt;0,(IF(OR(CO$5=Data!$F$2,CO$5=Data!$G$2,(IF(COUNTIF(Data!$A$2:$A$939,CO$7),CO$7=(VLOOKUP(CO$7,Data!$A$2:$A$852,1,FALSE)),0))),"H",IF(AND(CO$7&gt;=$J91,CO$7&lt;=$K91),($D91*(1-$P91)/$N91),0))),IF(AND(CO$7&gt;=$J91,CO$7&lt;=$K91),(($D91-$O91)/$N91),0))))),(((IF(Data!$C$2&gt;0,(IF(OR(CO$5=Data!$F$2,CO$5=Data!$G$2,(IF(COUNTIF(Data!$A$2:$A$939,CO$7),CO$7=(VLOOKUP(CO$7,Data!$A$2:$A$852,1,FALSE)),0))),"H",IF(AND(CO$7&gt;=$J91,CO$7&lt;=$L91),($D91*$P91/$M91),0))),IF(AND(CO$7&gt;=$J91,CO$7&lt;=$L91),(($D91*$P91)/$M91),0))))))</f>
        <v>0</v>
      </c>
      <c r="CP92" s="37">
        <f>IF(CP$7&gt;$L91,(((IF(Data!$C$2&gt;0,(IF(OR(CP$5=Data!$F$2,CP$5=Data!$G$2,(IF(COUNTIF(Data!$A$2:$A$939,CP$7),CP$7=(VLOOKUP(CP$7,Data!$A$2:$A$852,1,FALSE)),0))),"H",IF(AND(CP$7&gt;=$J91,CP$7&lt;=$K91),($D91*(1-$P91)/$N91),0))),IF(AND(CP$7&gt;=$J91,CP$7&lt;=$K91),(($D91-$O91)/$N91),0))))),(((IF(Data!$C$2&gt;0,(IF(OR(CP$5=Data!$F$2,CP$5=Data!$G$2,(IF(COUNTIF(Data!$A$2:$A$939,CP$7),CP$7=(VLOOKUP(CP$7,Data!$A$2:$A$852,1,FALSE)),0))),"H",IF(AND(CP$7&gt;=$J91,CP$7&lt;=$L91),($D91*$P91/$M91),0))),IF(AND(CP$7&gt;=$J91,CP$7&lt;=$L91),(($D91*$P91)/$M91),0))))))</f>
        <v>0</v>
      </c>
      <c r="CQ92" s="37" t="str">
        <f>IF(CQ$7&gt;$L91,(((IF(Data!$C$2&gt;0,(IF(OR(CQ$5=Data!$F$2,CQ$5=Data!$G$2,(IF(COUNTIF(Data!$A$2:$A$939,CQ$7),CQ$7=(VLOOKUP(CQ$7,Data!$A$2:$A$852,1,FALSE)),0))),"H",IF(AND(CQ$7&gt;=$J91,CQ$7&lt;=$K91),($D91*(1-$P91)/$N91),0))),IF(AND(CQ$7&gt;=$J91,CQ$7&lt;=$K91),(($D91-$O91)/$N91),0))))),(((IF(Data!$C$2&gt;0,(IF(OR(CQ$5=Data!$F$2,CQ$5=Data!$G$2,(IF(COUNTIF(Data!$A$2:$A$939,CQ$7),CQ$7=(VLOOKUP(CQ$7,Data!$A$2:$A$852,1,FALSE)),0))),"H",IF(AND(CQ$7&gt;=$J91,CQ$7&lt;=$L91),($D91*$P91/$M91),0))),IF(AND(CQ$7&gt;=$J91,CQ$7&lt;=$L91),(($D91*$P91)/$M91),0))))))</f>
        <v>H</v>
      </c>
      <c r="CR92" s="37" t="str">
        <f>IF(CR$7&gt;$L91,(((IF(Data!$C$2&gt;0,(IF(OR(CR$5=Data!$F$2,CR$5=Data!$G$2,(IF(COUNTIF(Data!$A$2:$A$939,CR$7),CR$7=(VLOOKUP(CR$7,Data!$A$2:$A$852,1,FALSE)),0))),"H",IF(AND(CR$7&gt;=$J91,CR$7&lt;=$K91),($D91*(1-$P91)/$N91),0))),IF(AND(CR$7&gt;=$J91,CR$7&lt;=$K91),(($D91-$O91)/$N91),0))))),(((IF(Data!$C$2&gt;0,(IF(OR(CR$5=Data!$F$2,CR$5=Data!$G$2,(IF(COUNTIF(Data!$A$2:$A$939,CR$7),CR$7=(VLOOKUP(CR$7,Data!$A$2:$A$852,1,FALSE)),0))),"H",IF(AND(CR$7&gt;=$J91,CR$7&lt;=$L91),($D91*$P91/$M91),0))),IF(AND(CR$7&gt;=$J91,CR$7&lt;=$L91),(($D91*$P91)/$M91),0))))))</f>
        <v>H</v>
      </c>
      <c r="CS92" s="37">
        <f>IF(CS$7&gt;$L91,(((IF(Data!$C$2&gt;0,(IF(OR(CS$5=Data!$F$2,CS$5=Data!$G$2,(IF(COUNTIF(Data!$A$2:$A$939,CS$7),CS$7=(VLOOKUP(CS$7,Data!$A$2:$A$852,1,FALSE)),0))),"H",IF(AND(CS$7&gt;=$J91,CS$7&lt;=$K91),($D91*(1-$P91)/$N91),0))),IF(AND(CS$7&gt;=$J91,CS$7&lt;=$K91),(($D91-$O91)/$N91),0))))),(((IF(Data!$C$2&gt;0,(IF(OR(CS$5=Data!$F$2,CS$5=Data!$G$2,(IF(COUNTIF(Data!$A$2:$A$939,CS$7),CS$7=(VLOOKUP(CS$7,Data!$A$2:$A$852,1,FALSE)),0))),"H",IF(AND(CS$7&gt;=$J91,CS$7&lt;=$L91),($D91*$P91/$M91),0))),IF(AND(CS$7&gt;=$J91,CS$7&lt;=$L91),(($D91*$P91)/$M91),0))))))</f>
        <v>0</v>
      </c>
      <c r="CT92" s="37">
        <f>IF(CT$7&gt;$L91,(((IF(Data!$C$2&gt;0,(IF(OR(CT$5=Data!$F$2,CT$5=Data!$G$2,(IF(COUNTIF(Data!$A$2:$A$939,CT$7),CT$7=(VLOOKUP(CT$7,Data!$A$2:$A$852,1,FALSE)),0))),"H",IF(AND(CT$7&gt;=$J91,CT$7&lt;=$K91),($D91*(1-$P91)/$N91),0))),IF(AND(CT$7&gt;=$J91,CT$7&lt;=$K91),(($D91-$O91)/$N91),0))))),(((IF(Data!$C$2&gt;0,(IF(OR(CT$5=Data!$F$2,CT$5=Data!$G$2,(IF(COUNTIF(Data!$A$2:$A$939,CT$7),CT$7=(VLOOKUP(CT$7,Data!$A$2:$A$852,1,FALSE)),0))),"H",IF(AND(CT$7&gt;=$J91,CT$7&lt;=$L91),($D91*$P91/$M91),0))),IF(AND(CT$7&gt;=$J91,CT$7&lt;=$L91),(($D91*$P91)/$M91),0))))))</f>
        <v>0</v>
      </c>
      <c r="CU92" s="37">
        <f>IF(CU$7&gt;$L91,(((IF(Data!$C$2&gt;0,(IF(OR(CU$5=Data!$F$2,CU$5=Data!$G$2,(IF(COUNTIF(Data!$A$2:$A$939,CU$7),CU$7=(VLOOKUP(CU$7,Data!$A$2:$A$852,1,FALSE)),0))),"H",IF(AND(CU$7&gt;=$J91,CU$7&lt;=$K91),($D91*(1-$P91)/$N91),0))),IF(AND(CU$7&gt;=$J91,CU$7&lt;=$K91),(($D91-$O91)/$N91),0))))),(((IF(Data!$C$2&gt;0,(IF(OR(CU$5=Data!$F$2,CU$5=Data!$G$2,(IF(COUNTIF(Data!$A$2:$A$939,CU$7),CU$7=(VLOOKUP(CU$7,Data!$A$2:$A$852,1,FALSE)),0))),"H",IF(AND(CU$7&gt;=$J91,CU$7&lt;=$L91),($D91*$P91/$M91),0))),IF(AND(CU$7&gt;=$J91,CU$7&lt;=$L91),(($D91*$P91)/$M91),0))))))</f>
        <v>0</v>
      </c>
      <c r="CV92" s="37">
        <f>IF(CV$7&gt;$L91,(((IF(Data!$C$2&gt;0,(IF(OR(CV$5=Data!$F$2,CV$5=Data!$G$2,(IF(COUNTIF(Data!$A$2:$A$939,CV$7),CV$7=(VLOOKUP(CV$7,Data!$A$2:$A$852,1,FALSE)),0))),"H",IF(AND(CV$7&gt;=$J91,CV$7&lt;=$K91),($D91*(1-$P91)/$N91),0))),IF(AND(CV$7&gt;=$J91,CV$7&lt;=$K91),(($D91-$O91)/$N91),0))))),(((IF(Data!$C$2&gt;0,(IF(OR(CV$5=Data!$F$2,CV$5=Data!$G$2,(IF(COUNTIF(Data!$A$2:$A$939,CV$7),CV$7=(VLOOKUP(CV$7,Data!$A$2:$A$852,1,FALSE)),0))),"H",IF(AND(CV$7&gt;=$J91,CV$7&lt;=$L91),($D91*$P91/$M91),0))),IF(AND(CV$7&gt;=$J91,CV$7&lt;=$L91),(($D91*$P91)/$M91),0))))))</f>
        <v>0</v>
      </c>
      <c r="CW92" s="37">
        <f>IF(CW$7&gt;$L91,(((IF(Data!$C$2&gt;0,(IF(OR(CW$5=Data!$F$2,CW$5=Data!$G$2,(IF(COUNTIF(Data!$A$2:$A$939,CW$7),CW$7=(VLOOKUP(CW$7,Data!$A$2:$A$852,1,FALSE)),0))),"H",IF(AND(CW$7&gt;=$J91,CW$7&lt;=$K91),($D91*(1-$P91)/$N91),0))),IF(AND(CW$7&gt;=$J91,CW$7&lt;=$K91),(($D91-$O91)/$N91),0))))),(((IF(Data!$C$2&gt;0,(IF(OR(CW$5=Data!$F$2,CW$5=Data!$G$2,(IF(COUNTIF(Data!$A$2:$A$939,CW$7),CW$7=(VLOOKUP(CW$7,Data!$A$2:$A$852,1,FALSE)),0))),"H",IF(AND(CW$7&gt;=$J91,CW$7&lt;=$L91),($D91*$P91/$M91),0))),IF(AND(CW$7&gt;=$J91,CW$7&lt;=$L91),(($D91*$P91)/$M91),0))))))</f>
        <v>0</v>
      </c>
      <c r="CX92" s="37" t="str">
        <f>IF(CX$7&gt;$L91,(((IF(Data!$C$2&gt;0,(IF(OR(CX$5=Data!$F$2,CX$5=Data!$G$2,(IF(COUNTIF(Data!$A$2:$A$939,CX$7),CX$7=(VLOOKUP(CX$7,Data!$A$2:$A$852,1,FALSE)),0))),"H",IF(AND(CX$7&gt;=$J91,CX$7&lt;=$K91),($D91*(1-$P91)/$N91),0))),IF(AND(CX$7&gt;=$J91,CX$7&lt;=$K91),(($D91-$O91)/$N91),0))))),(((IF(Data!$C$2&gt;0,(IF(OR(CX$5=Data!$F$2,CX$5=Data!$G$2,(IF(COUNTIF(Data!$A$2:$A$939,CX$7),CX$7=(VLOOKUP(CX$7,Data!$A$2:$A$852,1,FALSE)),0))),"H",IF(AND(CX$7&gt;=$J91,CX$7&lt;=$L91),($D91*$P91/$M91),0))),IF(AND(CX$7&gt;=$J91,CX$7&lt;=$L91),(($D91*$P91)/$M91),0))))))</f>
        <v>H</v>
      </c>
      <c r="CY92" s="37" t="str">
        <f>IF(CY$7&gt;$L91,(((IF(Data!$C$2&gt;0,(IF(OR(CY$5=Data!$F$2,CY$5=Data!$G$2,(IF(COUNTIF(Data!$A$2:$A$939,CY$7),CY$7=(VLOOKUP(CY$7,Data!$A$2:$A$852,1,FALSE)),0))),"H",IF(AND(CY$7&gt;=$J91,CY$7&lt;=$K91),($D91*(1-$P91)/$N91),0))),IF(AND(CY$7&gt;=$J91,CY$7&lt;=$K91),(($D91-$O91)/$N91),0))))),(((IF(Data!$C$2&gt;0,(IF(OR(CY$5=Data!$F$2,CY$5=Data!$G$2,(IF(COUNTIF(Data!$A$2:$A$939,CY$7),CY$7=(VLOOKUP(CY$7,Data!$A$2:$A$852,1,FALSE)),0))),"H",IF(AND(CY$7&gt;=$J91,CY$7&lt;=$L91),($D91*$P91/$M91),0))),IF(AND(CY$7&gt;=$J91,CY$7&lt;=$L91),(($D91*$P91)/$M91),0))))))</f>
        <v>H</v>
      </c>
      <c r="CZ92" s="37">
        <f>IF(CZ$7&gt;$L91,(((IF(Data!$C$2&gt;0,(IF(OR(CZ$5=Data!$F$2,CZ$5=Data!$G$2,(IF(COUNTIF(Data!$A$2:$A$939,CZ$7),CZ$7=(VLOOKUP(CZ$7,Data!$A$2:$A$852,1,FALSE)),0))),"H",IF(AND(CZ$7&gt;=$J91,CZ$7&lt;=$K91),($D91*(1-$P91)/$N91),0))),IF(AND(CZ$7&gt;=$J91,CZ$7&lt;=$K91),(($D91-$O91)/$N91),0))))),(((IF(Data!$C$2&gt;0,(IF(OR(CZ$5=Data!$F$2,CZ$5=Data!$G$2,(IF(COUNTIF(Data!$A$2:$A$939,CZ$7),CZ$7=(VLOOKUP(CZ$7,Data!$A$2:$A$852,1,FALSE)),0))),"H",IF(AND(CZ$7&gt;=$J91,CZ$7&lt;=$L91),($D91*$P91/$M91),0))),IF(AND(CZ$7&gt;=$J91,CZ$7&lt;=$L91),(($D91*$P91)/$M91),0))))))</f>
        <v>0</v>
      </c>
      <c r="DA92" s="37">
        <f>IF(DA$7&gt;$L91,(((IF(Data!$C$2&gt;0,(IF(OR(DA$5=Data!$F$2,DA$5=Data!$G$2,(IF(COUNTIF(Data!$A$2:$A$939,DA$7),DA$7=(VLOOKUP(DA$7,Data!$A$2:$A$852,1,FALSE)),0))),"H",IF(AND(DA$7&gt;=$J91,DA$7&lt;=$K91),($D91*(1-$P91)/$N91),0))),IF(AND(DA$7&gt;=$J91,DA$7&lt;=$K91),(($D91-$O91)/$N91),0))))),(((IF(Data!$C$2&gt;0,(IF(OR(DA$5=Data!$F$2,DA$5=Data!$G$2,(IF(COUNTIF(Data!$A$2:$A$939,DA$7),DA$7=(VLOOKUP(DA$7,Data!$A$2:$A$852,1,FALSE)),0))),"H",IF(AND(DA$7&gt;=$J91,DA$7&lt;=$L91),($D91*$P91/$M91),0))),IF(AND(DA$7&gt;=$J91,DA$7&lt;=$L91),(($D91*$P91)/$M91),0))))))</f>
        <v>0</v>
      </c>
      <c r="DB92" s="37">
        <f>IF(DB$7&gt;$L91,(((IF(Data!$C$2&gt;0,(IF(OR(DB$5=Data!$F$2,DB$5=Data!$G$2,(IF(COUNTIF(Data!$A$2:$A$939,DB$7),DB$7=(VLOOKUP(DB$7,Data!$A$2:$A$852,1,FALSE)),0))),"H",IF(AND(DB$7&gt;=$J91,DB$7&lt;=$K91),($D91*(1-$P91)/$N91),0))),IF(AND(DB$7&gt;=$J91,DB$7&lt;=$K91),(($D91-$O91)/$N91),0))))),(((IF(Data!$C$2&gt;0,(IF(OR(DB$5=Data!$F$2,DB$5=Data!$G$2,(IF(COUNTIF(Data!$A$2:$A$939,DB$7),DB$7=(VLOOKUP(DB$7,Data!$A$2:$A$852,1,FALSE)),0))),"H",IF(AND(DB$7&gt;=$J91,DB$7&lt;=$L91),($D91*$P91/$M91),0))),IF(AND(DB$7&gt;=$J91,DB$7&lt;=$L91),(($D91*$P91)/$M91),0))))))</f>
        <v>0</v>
      </c>
      <c r="DC92" s="37">
        <f>IF(DC$7&gt;$L91,(((IF(Data!$C$2&gt;0,(IF(OR(DC$5=Data!$F$2,DC$5=Data!$G$2,(IF(COUNTIF(Data!$A$2:$A$939,DC$7),DC$7=(VLOOKUP(DC$7,Data!$A$2:$A$852,1,FALSE)),0))),"H",IF(AND(DC$7&gt;=$J91,DC$7&lt;=$K91),($D91*(1-$P91)/$N91),0))),IF(AND(DC$7&gt;=$J91,DC$7&lt;=$K91),(($D91-$O91)/$N91),0))))),(((IF(Data!$C$2&gt;0,(IF(OR(DC$5=Data!$F$2,DC$5=Data!$G$2,(IF(COUNTIF(Data!$A$2:$A$939,DC$7),DC$7=(VLOOKUP(DC$7,Data!$A$2:$A$852,1,FALSE)),0))),"H",IF(AND(DC$7&gt;=$J91,DC$7&lt;=$L91),($D91*$P91/$M91),0))),IF(AND(DC$7&gt;=$J91,DC$7&lt;=$L91),(($D91*$P91)/$M91),0))))))</f>
        <v>0</v>
      </c>
      <c r="DD92" s="37">
        <f>IF(DD$7&gt;$L91,(((IF(Data!$C$2&gt;0,(IF(OR(DD$5=Data!$F$2,DD$5=Data!$G$2,(IF(COUNTIF(Data!$A$2:$A$939,DD$7),DD$7=(VLOOKUP(DD$7,Data!$A$2:$A$852,1,FALSE)),0))),"H",IF(AND(DD$7&gt;=$J91,DD$7&lt;=$K91),($D91*(1-$P91)/$N91),0))),IF(AND(DD$7&gt;=$J91,DD$7&lt;=$K91),(($D91-$O91)/$N91),0))))),(((IF(Data!$C$2&gt;0,(IF(OR(DD$5=Data!$F$2,DD$5=Data!$G$2,(IF(COUNTIF(Data!$A$2:$A$939,DD$7),DD$7=(VLOOKUP(DD$7,Data!$A$2:$A$852,1,FALSE)),0))),"H",IF(AND(DD$7&gt;=$J91,DD$7&lt;=$L91),($D91*$P91/$M91),0))),IF(AND(DD$7&gt;=$J91,DD$7&lt;=$L91),(($D91*$P91)/$M91),0))))))</f>
        <v>0</v>
      </c>
      <c r="DE92" s="37" t="str">
        <f>IF(DE$7&gt;$L91,(((IF(Data!$C$2&gt;0,(IF(OR(DE$5=Data!$F$2,DE$5=Data!$G$2,(IF(COUNTIF(Data!$A$2:$A$939,DE$7),DE$7=(VLOOKUP(DE$7,Data!$A$2:$A$852,1,FALSE)),0))),"H",IF(AND(DE$7&gt;=$J91,DE$7&lt;=$K91),($D91*(1-$P91)/$N91),0))),IF(AND(DE$7&gt;=$J91,DE$7&lt;=$K91),(($D91-$O91)/$N91),0))))),(((IF(Data!$C$2&gt;0,(IF(OR(DE$5=Data!$F$2,DE$5=Data!$G$2,(IF(COUNTIF(Data!$A$2:$A$939,DE$7),DE$7=(VLOOKUP(DE$7,Data!$A$2:$A$852,1,FALSE)),0))),"H",IF(AND(DE$7&gt;=$J91,DE$7&lt;=$L91),($D91*$P91/$M91),0))),IF(AND(DE$7&gt;=$J91,DE$7&lt;=$L91),(($D91*$P91)/$M91),0))))))</f>
        <v>H</v>
      </c>
      <c r="DF92" s="37" t="str">
        <f>IF(DF$7&gt;$L91,(((IF(Data!$C$2&gt;0,(IF(OR(DF$5=Data!$F$2,DF$5=Data!$G$2,(IF(COUNTIF(Data!$A$2:$A$939,DF$7),DF$7=(VLOOKUP(DF$7,Data!$A$2:$A$852,1,FALSE)),0))),"H",IF(AND(DF$7&gt;=$J91,DF$7&lt;=$K91),($D91*(1-$P91)/$N91),0))),IF(AND(DF$7&gt;=$J91,DF$7&lt;=$K91),(($D91-$O91)/$N91),0))))),(((IF(Data!$C$2&gt;0,(IF(OR(DF$5=Data!$F$2,DF$5=Data!$G$2,(IF(COUNTIF(Data!$A$2:$A$939,DF$7),DF$7=(VLOOKUP(DF$7,Data!$A$2:$A$852,1,FALSE)),0))),"H",IF(AND(DF$7&gt;=$J91,DF$7&lt;=$L91),($D91*$P91/$M91),0))),IF(AND(DF$7&gt;=$J91,DF$7&lt;=$L91),(($D91*$P91)/$M91),0))))))</f>
        <v>H</v>
      </c>
      <c r="DG92" s="37">
        <f>IF(DG$7&gt;$L91,(((IF(Data!$C$2&gt;0,(IF(OR(DG$5=Data!$F$2,DG$5=Data!$G$2,(IF(COUNTIF(Data!$A$2:$A$939,DG$7),DG$7=(VLOOKUP(DG$7,Data!$A$2:$A$852,1,FALSE)),0))),"H",IF(AND(DG$7&gt;=$J91,DG$7&lt;=$K91),($D91*(1-$P91)/$N91),0))),IF(AND(DG$7&gt;=$J91,DG$7&lt;=$K91),(($D91-$O91)/$N91),0))))),(((IF(Data!$C$2&gt;0,(IF(OR(DG$5=Data!$F$2,DG$5=Data!$G$2,(IF(COUNTIF(Data!$A$2:$A$939,DG$7),DG$7=(VLOOKUP(DG$7,Data!$A$2:$A$852,1,FALSE)),0))),"H",IF(AND(DG$7&gt;=$J91,DG$7&lt;=$L91),($D91*$P91/$M91),0))),IF(AND(DG$7&gt;=$J91,DG$7&lt;=$L91),(($D91*$P91)/$M91),0))))))</f>
        <v>0</v>
      </c>
      <c r="DH92" s="37">
        <f>IF(DH$7&gt;$L91,(((IF(Data!$C$2&gt;0,(IF(OR(DH$5=Data!$F$2,DH$5=Data!$G$2,(IF(COUNTIF(Data!$A$2:$A$939,DH$7),DH$7=(VLOOKUP(DH$7,Data!$A$2:$A$852,1,FALSE)),0))),"H",IF(AND(DH$7&gt;=$J91,DH$7&lt;=$K91),($D91*(1-$P91)/$N91),0))),IF(AND(DH$7&gt;=$J91,DH$7&lt;=$K91),(($D91-$O91)/$N91),0))))),(((IF(Data!$C$2&gt;0,(IF(OR(DH$5=Data!$F$2,DH$5=Data!$G$2,(IF(COUNTIF(Data!$A$2:$A$939,DH$7),DH$7=(VLOOKUP(DH$7,Data!$A$2:$A$852,1,FALSE)),0))),"H",IF(AND(DH$7&gt;=$J91,DH$7&lt;=$L91),($D91*$P91/$M91),0))),IF(AND(DH$7&gt;=$J91,DH$7&lt;=$L91),(($D91*$P91)/$M91),0))))))</f>
        <v>0</v>
      </c>
      <c r="DI92" s="37">
        <f>IF(DI$7&gt;$L91,(((IF(Data!$C$2&gt;0,(IF(OR(DI$5=Data!$F$2,DI$5=Data!$G$2,(IF(COUNTIF(Data!$A$2:$A$939,DI$7),DI$7=(VLOOKUP(DI$7,Data!$A$2:$A$852,1,FALSE)),0))),"H",IF(AND(DI$7&gt;=$J91,DI$7&lt;=$K91),($D91*(1-$P91)/$N91),0))),IF(AND(DI$7&gt;=$J91,DI$7&lt;=$K91),(($D91-$O91)/$N91),0))))),(((IF(Data!$C$2&gt;0,(IF(OR(DI$5=Data!$F$2,DI$5=Data!$G$2,(IF(COUNTIF(Data!$A$2:$A$939,DI$7),DI$7=(VLOOKUP(DI$7,Data!$A$2:$A$852,1,FALSE)),0))),"H",IF(AND(DI$7&gt;=$J91,DI$7&lt;=$L91),($D91*$P91/$M91),0))),IF(AND(DI$7&gt;=$J91,DI$7&lt;=$L91),(($D91*$P91)/$M91),0))))))</f>
        <v>0</v>
      </c>
      <c r="DJ92" s="37">
        <f>IF(DJ$7&gt;$L91,(((IF(Data!$C$2&gt;0,(IF(OR(DJ$5=Data!$F$2,DJ$5=Data!$G$2,(IF(COUNTIF(Data!$A$2:$A$939,DJ$7),DJ$7=(VLOOKUP(DJ$7,Data!$A$2:$A$852,1,FALSE)),0))),"H",IF(AND(DJ$7&gt;=$J91,DJ$7&lt;=$K91),($D91*(1-$P91)/$N91),0))),IF(AND(DJ$7&gt;=$J91,DJ$7&lt;=$K91),(($D91-$O91)/$N91),0))))),(((IF(Data!$C$2&gt;0,(IF(OR(DJ$5=Data!$F$2,DJ$5=Data!$G$2,(IF(COUNTIF(Data!$A$2:$A$939,DJ$7),DJ$7=(VLOOKUP(DJ$7,Data!$A$2:$A$852,1,FALSE)),0))),"H",IF(AND(DJ$7&gt;=$J91,DJ$7&lt;=$L91),($D91*$P91/$M91),0))),IF(AND(DJ$7&gt;=$J91,DJ$7&lt;=$L91),(($D91*$P91)/$M91),0))))))</f>
        <v>0</v>
      </c>
      <c r="DK92" s="37">
        <f>IF(DK$7&gt;$L91,(((IF(Data!$C$2&gt;0,(IF(OR(DK$5=Data!$F$2,DK$5=Data!$G$2,(IF(COUNTIF(Data!$A$2:$A$939,DK$7),DK$7=(VLOOKUP(DK$7,Data!$A$2:$A$852,1,FALSE)),0))),"H",IF(AND(DK$7&gt;=$J91,DK$7&lt;=$K91),($D91*(1-$P91)/$N91),0))),IF(AND(DK$7&gt;=$J91,DK$7&lt;=$K91),(($D91-$O91)/$N91),0))))),(((IF(Data!$C$2&gt;0,(IF(OR(DK$5=Data!$F$2,DK$5=Data!$G$2,(IF(COUNTIF(Data!$A$2:$A$939,DK$7),DK$7=(VLOOKUP(DK$7,Data!$A$2:$A$852,1,FALSE)),0))),"H",IF(AND(DK$7&gt;=$J91,DK$7&lt;=$L91),($D91*$P91/$M91),0))),IF(AND(DK$7&gt;=$J91,DK$7&lt;=$L91),(($D91*$P91)/$M91),0))))))</f>
        <v>0</v>
      </c>
      <c r="DL92" s="37" t="str">
        <f>IF(DL$7&gt;$L91,(((IF(Data!$C$2&gt;0,(IF(OR(DL$5=Data!$F$2,DL$5=Data!$G$2,(IF(COUNTIF(Data!$A$2:$A$939,DL$7),DL$7=(VLOOKUP(DL$7,Data!$A$2:$A$852,1,FALSE)),0))),"H",IF(AND(DL$7&gt;=$J91,DL$7&lt;=$K91),($D91*(1-$P91)/$N91),0))),IF(AND(DL$7&gt;=$J91,DL$7&lt;=$K91),(($D91-$O91)/$N91),0))))),(((IF(Data!$C$2&gt;0,(IF(OR(DL$5=Data!$F$2,DL$5=Data!$G$2,(IF(COUNTIF(Data!$A$2:$A$939,DL$7),DL$7=(VLOOKUP(DL$7,Data!$A$2:$A$852,1,FALSE)),0))),"H",IF(AND(DL$7&gt;=$J91,DL$7&lt;=$L91),($D91*$P91/$M91),0))),IF(AND(DL$7&gt;=$J91,DL$7&lt;=$L91),(($D91*$P91)/$M91),0))))))</f>
        <v>H</v>
      </c>
      <c r="DM92" s="37" t="str">
        <f>IF(DM$7&gt;$L91,(((IF(Data!$C$2&gt;0,(IF(OR(DM$5=Data!$F$2,DM$5=Data!$G$2,(IF(COUNTIF(Data!$A$2:$A$939,DM$7),DM$7=(VLOOKUP(DM$7,Data!$A$2:$A$852,1,FALSE)),0))),"H",IF(AND(DM$7&gt;=$J91,DM$7&lt;=$K91),($D91*(1-$P91)/$N91),0))),IF(AND(DM$7&gt;=$J91,DM$7&lt;=$K91),(($D91-$O91)/$N91),0))))),(((IF(Data!$C$2&gt;0,(IF(OR(DM$5=Data!$F$2,DM$5=Data!$G$2,(IF(COUNTIF(Data!$A$2:$A$939,DM$7),DM$7=(VLOOKUP(DM$7,Data!$A$2:$A$852,1,FALSE)),0))),"H",IF(AND(DM$7&gt;=$J91,DM$7&lt;=$L91),($D91*$P91/$M91),0))),IF(AND(DM$7&gt;=$J91,DM$7&lt;=$L91),(($D91*$P91)/$M91),0))))))</f>
        <v>H</v>
      </c>
      <c r="DN92" s="37">
        <f>IF(DN$7&gt;$L91,(((IF(Data!$C$2&gt;0,(IF(OR(DN$5=Data!$F$2,DN$5=Data!$G$2,(IF(COUNTIF(Data!$A$2:$A$939,DN$7),DN$7=(VLOOKUP(DN$7,Data!$A$2:$A$852,1,FALSE)),0))),"H",IF(AND(DN$7&gt;=$J91,DN$7&lt;=$K91),($D91*(1-$P91)/$N91),0))),IF(AND(DN$7&gt;=$J91,DN$7&lt;=$K91),(($D91-$O91)/$N91),0))))),(((IF(Data!$C$2&gt;0,(IF(OR(DN$5=Data!$F$2,DN$5=Data!$G$2,(IF(COUNTIF(Data!$A$2:$A$939,DN$7),DN$7=(VLOOKUP(DN$7,Data!$A$2:$A$852,1,FALSE)),0))),"H",IF(AND(DN$7&gt;=$J91,DN$7&lt;=$L91),($D91*$P91/$M91),0))),IF(AND(DN$7&gt;=$J91,DN$7&lt;=$L91),(($D91*$P91)/$M91),0))))))</f>
        <v>0</v>
      </c>
      <c r="DO92" s="37">
        <f>IF(DO$7&gt;$L91,(((IF(Data!$C$2&gt;0,(IF(OR(DO$5=Data!$F$2,DO$5=Data!$G$2,(IF(COUNTIF(Data!$A$2:$A$939,DO$7),DO$7=(VLOOKUP(DO$7,Data!$A$2:$A$852,1,FALSE)),0))),"H",IF(AND(DO$7&gt;=$J91,DO$7&lt;=$K91),($D91*(1-$P91)/$N91),0))),IF(AND(DO$7&gt;=$J91,DO$7&lt;=$K91),(($D91-$O91)/$N91),0))))),(((IF(Data!$C$2&gt;0,(IF(OR(DO$5=Data!$F$2,DO$5=Data!$G$2,(IF(COUNTIF(Data!$A$2:$A$939,DO$7),DO$7=(VLOOKUP(DO$7,Data!$A$2:$A$852,1,FALSE)),0))),"H",IF(AND(DO$7&gt;=$J91,DO$7&lt;=$L91),($D91*$P91/$M91),0))),IF(AND(DO$7&gt;=$J91,DO$7&lt;=$L91),(($D91*$P91)/$M91),0))))))</f>
        <v>0</v>
      </c>
      <c r="DP92" s="37">
        <f>IF(DP$7&gt;$L91,(((IF(Data!$C$2&gt;0,(IF(OR(DP$5=Data!$F$2,DP$5=Data!$G$2,(IF(COUNTIF(Data!$A$2:$A$939,DP$7),DP$7=(VLOOKUP(DP$7,Data!$A$2:$A$852,1,FALSE)),0))),"H",IF(AND(DP$7&gt;=$J91,DP$7&lt;=$K91),($D91*(1-$P91)/$N91),0))),IF(AND(DP$7&gt;=$J91,DP$7&lt;=$K91),(($D91-$O91)/$N91),0))))),(((IF(Data!$C$2&gt;0,(IF(OR(DP$5=Data!$F$2,DP$5=Data!$G$2,(IF(COUNTIF(Data!$A$2:$A$939,DP$7),DP$7=(VLOOKUP(DP$7,Data!$A$2:$A$852,1,FALSE)),0))),"H",IF(AND(DP$7&gt;=$J91,DP$7&lt;=$L91),($D91*$P91/$M91),0))),IF(AND(DP$7&gt;=$J91,DP$7&lt;=$L91),(($D91*$P91)/$M91),0))))))</f>
        <v>0</v>
      </c>
      <c r="DQ92" s="37">
        <f>IF(DQ$7&gt;$L91,(((IF(Data!$C$2&gt;0,(IF(OR(DQ$5=Data!$F$2,DQ$5=Data!$G$2,(IF(COUNTIF(Data!$A$2:$A$939,DQ$7),DQ$7=(VLOOKUP(DQ$7,Data!$A$2:$A$852,1,FALSE)),0))),"H",IF(AND(DQ$7&gt;=$J91,DQ$7&lt;=$K91),($D91*(1-$P91)/$N91),0))),IF(AND(DQ$7&gt;=$J91,DQ$7&lt;=$K91),(($D91-$O91)/$N91),0))))),(((IF(Data!$C$2&gt;0,(IF(OR(DQ$5=Data!$F$2,DQ$5=Data!$G$2,(IF(COUNTIF(Data!$A$2:$A$939,DQ$7),DQ$7=(VLOOKUP(DQ$7,Data!$A$2:$A$852,1,FALSE)),0))),"H",IF(AND(DQ$7&gt;=$J91,DQ$7&lt;=$L91),($D91*$P91/$M91),0))),IF(AND(DQ$7&gt;=$J91,DQ$7&lt;=$L91),(($D91*$P91)/$M91),0))))))</f>
        <v>0</v>
      </c>
      <c r="DR92" s="37">
        <f>IF(DR$7&gt;$L91,(((IF(Data!$C$2&gt;0,(IF(OR(DR$5=Data!$F$2,DR$5=Data!$G$2,(IF(COUNTIF(Data!$A$2:$A$939,DR$7),DR$7=(VLOOKUP(DR$7,Data!$A$2:$A$852,1,FALSE)),0))),"H",IF(AND(DR$7&gt;=$J91,DR$7&lt;=$K91),($D91*(1-$P91)/$N91),0))),IF(AND(DR$7&gt;=$J91,DR$7&lt;=$K91),(($D91-$O91)/$N91),0))))),(((IF(Data!$C$2&gt;0,(IF(OR(DR$5=Data!$F$2,DR$5=Data!$G$2,(IF(COUNTIF(Data!$A$2:$A$939,DR$7),DR$7=(VLOOKUP(DR$7,Data!$A$2:$A$852,1,FALSE)),0))),"H",IF(AND(DR$7&gt;=$J91,DR$7&lt;=$L91),($D91*$P91/$M91),0))),IF(AND(DR$7&gt;=$J91,DR$7&lt;=$L91),(($D91*$P91)/$M91),0))))))</f>
        <v>0</v>
      </c>
      <c r="DS92" s="37" t="str">
        <f>IF(DS$7&gt;$L91,(((IF(Data!$C$2&gt;0,(IF(OR(DS$5=Data!$F$2,DS$5=Data!$G$2,(IF(COUNTIF(Data!$A$2:$A$939,DS$7),DS$7=(VLOOKUP(DS$7,Data!$A$2:$A$852,1,FALSE)),0))),"H",IF(AND(DS$7&gt;=$J91,DS$7&lt;=$K91),($D91*(1-$P91)/$N91),0))),IF(AND(DS$7&gt;=$J91,DS$7&lt;=$K91),(($D91-$O91)/$N91),0))))),(((IF(Data!$C$2&gt;0,(IF(OR(DS$5=Data!$F$2,DS$5=Data!$G$2,(IF(COUNTIF(Data!$A$2:$A$939,DS$7),DS$7=(VLOOKUP(DS$7,Data!$A$2:$A$852,1,FALSE)),0))),"H",IF(AND(DS$7&gt;=$J91,DS$7&lt;=$L91),($D91*$P91/$M91),0))),IF(AND(DS$7&gt;=$J91,DS$7&lt;=$L91),(($D91*$P91)/$M91),0))))))</f>
        <v>H</v>
      </c>
      <c r="DT92" s="37" t="str">
        <f>IF(DT$7&gt;$L91,(((IF(Data!$C$2&gt;0,(IF(OR(DT$5=Data!$F$2,DT$5=Data!$G$2,(IF(COUNTIF(Data!$A$2:$A$939,DT$7),DT$7=(VLOOKUP(DT$7,Data!$A$2:$A$852,1,FALSE)),0))),"H",IF(AND(DT$7&gt;=$J91,DT$7&lt;=$K91),($D91*(1-$P91)/$N91),0))),IF(AND(DT$7&gt;=$J91,DT$7&lt;=$K91),(($D91-$O91)/$N91),0))))),(((IF(Data!$C$2&gt;0,(IF(OR(DT$5=Data!$F$2,DT$5=Data!$G$2,(IF(COUNTIF(Data!$A$2:$A$939,DT$7),DT$7=(VLOOKUP(DT$7,Data!$A$2:$A$852,1,FALSE)),0))),"H",IF(AND(DT$7&gt;=$J91,DT$7&lt;=$L91),($D91*$P91/$M91),0))),IF(AND(DT$7&gt;=$J91,DT$7&lt;=$L91),(($D91*$P91)/$M91),0))))))</f>
        <v>H</v>
      </c>
      <c r="DU92" s="37">
        <f>IF(DU$7&gt;$L91,(((IF(Data!$C$2&gt;0,(IF(OR(DU$5=Data!$F$2,DU$5=Data!$G$2,(IF(COUNTIF(Data!$A$2:$A$939,DU$7),DU$7=(VLOOKUP(DU$7,Data!$A$2:$A$852,1,FALSE)),0))),"H",IF(AND(DU$7&gt;=$J91,DU$7&lt;=$K91),($D91*(1-$P91)/$N91),0))),IF(AND(DU$7&gt;=$J91,DU$7&lt;=$K91),(($D91-$O91)/$N91),0))))),(((IF(Data!$C$2&gt;0,(IF(OR(DU$5=Data!$F$2,DU$5=Data!$G$2,(IF(COUNTIF(Data!$A$2:$A$939,DU$7),DU$7=(VLOOKUP(DU$7,Data!$A$2:$A$852,1,FALSE)),0))),"H",IF(AND(DU$7&gt;=$J91,DU$7&lt;=$L91),($D91*$P91/$M91),0))),IF(AND(DU$7&gt;=$J91,DU$7&lt;=$L91),(($D91*$P91)/$M91),0))))))</f>
        <v>0</v>
      </c>
      <c r="DV92" s="37">
        <f>IF(DV$7&gt;$L91,(((IF(Data!$C$2&gt;0,(IF(OR(DV$5=Data!$F$2,DV$5=Data!$G$2,(IF(COUNTIF(Data!$A$2:$A$939,DV$7),DV$7=(VLOOKUP(DV$7,Data!$A$2:$A$852,1,FALSE)),0))),"H",IF(AND(DV$7&gt;=$J91,DV$7&lt;=$K91),($D91*(1-$P91)/$N91),0))),IF(AND(DV$7&gt;=$J91,DV$7&lt;=$K91),(($D91-$O91)/$N91),0))))),(((IF(Data!$C$2&gt;0,(IF(OR(DV$5=Data!$F$2,DV$5=Data!$G$2,(IF(COUNTIF(Data!$A$2:$A$939,DV$7),DV$7=(VLOOKUP(DV$7,Data!$A$2:$A$852,1,FALSE)),0))),"H",IF(AND(DV$7&gt;=$J91,DV$7&lt;=$L91),($D91*$P91/$M91),0))),IF(AND(DV$7&gt;=$J91,DV$7&lt;=$L91),(($D91*$P91)/$M91),0))))))</f>
        <v>0</v>
      </c>
      <c r="DW92" s="37">
        <f>IF(DW$7&gt;$L91,(((IF(Data!$C$2&gt;0,(IF(OR(DW$5=Data!$F$2,DW$5=Data!$G$2,(IF(COUNTIF(Data!$A$2:$A$939,DW$7),DW$7=(VLOOKUP(DW$7,Data!$A$2:$A$852,1,FALSE)),0))),"H",IF(AND(DW$7&gt;=$J91,DW$7&lt;=$K91),($D91*(1-$P91)/$N91),0))),IF(AND(DW$7&gt;=$J91,DW$7&lt;=$K91),(($D91-$O91)/$N91),0))))),(((IF(Data!$C$2&gt;0,(IF(OR(DW$5=Data!$F$2,DW$5=Data!$G$2,(IF(COUNTIF(Data!$A$2:$A$939,DW$7),DW$7=(VLOOKUP(DW$7,Data!$A$2:$A$852,1,FALSE)),0))),"H",IF(AND(DW$7&gt;=$J91,DW$7&lt;=$L91),($D91*$P91/$M91),0))),IF(AND(DW$7&gt;=$J91,DW$7&lt;=$L91),(($D91*$P91)/$M91),0))))))</f>
        <v>0</v>
      </c>
      <c r="DX92" s="37">
        <f>IF(DX$7&gt;$L91,(((IF(Data!$C$2&gt;0,(IF(OR(DX$5=Data!$F$2,DX$5=Data!$G$2,(IF(COUNTIF(Data!$A$2:$A$939,DX$7),DX$7=(VLOOKUP(DX$7,Data!$A$2:$A$852,1,FALSE)),0))),"H",IF(AND(DX$7&gt;=$J91,DX$7&lt;=$K91),($D91*(1-$P91)/$N91),0))),IF(AND(DX$7&gt;=$J91,DX$7&lt;=$K91),(($D91-$O91)/$N91),0))))),(((IF(Data!$C$2&gt;0,(IF(OR(DX$5=Data!$F$2,DX$5=Data!$G$2,(IF(COUNTIF(Data!$A$2:$A$939,DX$7),DX$7=(VLOOKUP(DX$7,Data!$A$2:$A$852,1,FALSE)),0))),"H",IF(AND(DX$7&gt;=$J91,DX$7&lt;=$L91),($D91*$P91/$M91),0))),IF(AND(DX$7&gt;=$J91,DX$7&lt;=$L91),(($D91*$P91)/$M91),0))))))</f>
        <v>0</v>
      </c>
      <c r="DY92" s="37">
        <f>IF(DY$7&gt;$L91,(((IF(Data!$C$2&gt;0,(IF(OR(DY$5=Data!$F$2,DY$5=Data!$G$2,(IF(COUNTIF(Data!$A$2:$A$939,DY$7),DY$7=(VLOOKUP(DY$7,Data!$A$2:$A$852,1,FALSE)),0))),"H",IF(AND(DY$7&gt;=$J91,DY$7&lt;=$K91),($D91*(1-$P91)/$N91),0))),IF(AND(DY$7&gt;=$J91,DY$7&lt;=$K91),(($D91-$O91)/$N91),0))))),(((IF(Data!$C$2&gt;0,(IF(OR(DY$5=Data!$F$2,DY$5=Data!$G$2,(IF(COUNTIF(Data!$A$2:$A$939,DY$7),DY$7=(VLOOKUP(DY$7,Data!$A$2:$A$852,1,FALSE)),0))),"H",IF(AND(DY$7&gt;=$J91,DY$7&lt;=$L91),($D91*$P91/$M91),0))),IF(AND(DY$7&gt;=$J91,DY$7&lt;=$L91),(($D91*$P91)/$M91),0))))))</f>
        <v>0</v>
      </c>
      <c r="DZ92" s="37" t="str">
        <f>IF(DZ$7&gt;$L91,(((IF(Data!$C$2&gt;0,(IF(OR(DZ$5=Data!$F$2,DZ$5=Data!$G$2,(IF(COUNTIF(Data!$A$2:$A$939,DZ$7),DZ$7=(VLOOKUP(DZ$7,Data!$A$2:$A$852,1,FALSE)),0))),"H",IF(AND(DZ$7&gt;=$J91,DZ$7&lt;=$K91),($D91*(1-$P91)/$N91),0))),IF(AND(DZ$7&gt;=$J91,DZ$7&lt;=$K91),(($D91-$O91)/$N91),0))))),(((IF(Data!$C$2&gt;0,(IF(OR(DZ$5=Data!$F$2,DZ$5=Data!$G$2,(IF(COUNTIF(Data!$A$2:$A$939,DZ$7),DZ$7=(VLOOKUP(DZ$7,Data!$A$2:$A$852,1,FALSE)),0))),"H",IF(AND(DZ$7&gt;=$J91,DZ$7&lt;=$L91),($D91*$P91/$M91),0))),IF(AND(DZ$7&gt;=$J91,DZ$7&lt;=$L91),(($D91*$P91)/$M91),0))))))</f>
        <v>H</v>
      </c>
      <c r="EA92" s="37" t="str">
        <f>IF(EA$7&gt;$L91,(((IF(Data!$C$2&gt;0,(IF(OR(EA$5=Data!$F$2,EA$5=Data!$G$2,(IF(COUNTIF(Data!$A$2:$A$939,EA$7),EA$7=(VLOOKUP(EA$7,Data!$A$2:$A$852,1,FALSE)),0))),"H",IF(AND(EA$7&gt;=$J91,EA$7&lt;=$K91),($D91*(1-$P91)/$N91),0))),IF(AND(EA$7&gt;=$J91,EA$7&lt;=$K91),(($D91-$O91)/$N91),0))))),(((IF(Data!$C$2&gt;0,(IF(OR(EA$5=Data!$F$2,EA$5=Data!$G$2,(IF(COUNTIF(Data!$A$2:$A$939,EA$7),EA$7=(VLOOKUP(EA$7,Data!$A$2:$A$852,1,FALSE)),0))),"H",IF(AND(EA$7&gt;=$J91,EA$7&lt;=$L91),($D91*$P91/$M91),0))),IF(AND(EA$7&gt;=$J91,EA$7&lt;=$L91),(($D91*$P91)/$M91),0))))))</f>
        <v>H</v>
      </c>
      <c r="EB92" s="37">
        <f>IF(EB$7&gt;$L91,(((IF(Data!$C$2&gt;0,(IF(OR(EB$5=Data!$F$2,EB$5=Data!$G$2,(IF(COUNTIF(Data!$A$2:$A$939,EB$7),EB$7=(VLOOKUP(EB$7,Data!$A$2:$A$852,1,FALSE)),0))),"H",IF(AND(EB$7&gt;=$J91,EB$7&lt;=$K91),($D91*(1-$P91)/$N91),0))),IF(AND(EB$7&gt;=$J91,EB$7&lt;=$K91),(($D91-$O91)/$N91),0))))),(((IF(Data!$C$2&gt;0,(IF(OR(EB$5=Data!$F$2,EB$5=Data!$G$2,(IF(COUNTIF(Data!$A$2:$A$939,EB$7),EB$7=(VLOOKUP(EB$7,Data!$A$2:$A$852,1,FALSE)),0))),"H",IF(AND(EB$7&gt;=$J91,EB$7&lt;=$L91),($D91*$P91/$M91),0))),IF(AND(EB$7&gt;=$J91,EB$7&lt;=$L91),(($D91*$P91)/$M91),0))))))</f>
        <v>0</v>
      </c>
      <c r="EC92" s="37">
        <f>IF(EC$7&gt;$L91,(((IF(Data!$C$2&gt;0,(IF(OR(EC$5=Data!$F$2,EC$5=Data!$G$2,(IF(COUNTIF(Data!$A$2:$A$939,EC$7),EC$7=(VLOOKUP(EC$7,Data!$A$2:$A$852,1,FALSE)),0))),"H",IF(AND(EC$7&gt;=$J91,EC$7&lt;=$K91),($D91*(1-$P91)/$N91),0))),IF(AND(EC$7&gt;=$J91,EC$7&lt;=$K91),(($D91-$O91)/$N91),0))))),(((IF(Data!$C$2&gt;0,(IF(OR(EC$5=Data!$F$2,EC$5=Data!$G$2,(IF(COUNTIF(Data!$A$2:$A$939,EC$7),EC$7=(VLOOKUP(EC$7,Data!$A$2:$A$852,1,FALSE)),0))),"H",IF(AND(EC$7&gt;=$J91,EC$7&lt;=$L91),($D91*$P91/$M91),0))),IF(AND(EC$7&gt;=$J91,EC$7&lt;=$L91),(($D91*$P91)/$M91),0))))))</f>
        <v>0</v>
      </c>
      <c r="ED92" s="37">
        <f>IF(ED$7&gt;$L91,(((IF(Data!$C$2&gt;0,(IF(OR(ED$5=Data!$F$2,ED$5=Data!$G$2,(IF(COUNTIF(Data!$A$2:$A$939,ED$7),ED$7=(VLOOKUP(ED$7,Data!$A$2:$A$852,1,FALSE)),0))),"H",IF(AND(ED$7&gt;=$J91,ED$7&lt;=$K91),($D91*(1-$P91)/$N91),0))),IF(AND(ED$7&gt;=$J91,ED$7&lt;=$K91),(($D91-$O91)/$N91),0))))),(((IF(Data!$C$2&gt;0,(IF(OR(ED$5=Data!$F$2,ED$5=Data!$G$2,(IF(COUNTIF(Data!$A$2:$A$939,ED$7),ED$7=(VLOOKUP(ED$7,Data!$A$2:$A$852,1,FALSE)),0))),"H",IF(AND(ED$7&gt;=$J91,ED$7&lt;=$L91),($D91*$P91/$M91),0))),IF(AND(ED$7&gt;=$J91,ED$7&lt;=$L91),(($D91*$P91)/$M91),0))))))</f>
        <v>0</v>
      </c>
      <c r="EE92" s="37">
        <f>IF(EE$7&gt;$L91,(((IF(Data!$C$2&gt;0,(IF(OR(EE$5=Data!$F$2,EE$5=Data!$G$2,(IF(COUNTIF(Data!$A$2:$A$939,EE$7),EE$7=(VLOOKUP(EE$7,Data!$A$2:$A$852,1,FALSE)),0))),"H",IF(AND(EE$7&gt;=$J91,EE$7&lt;=$K91),($D91*(1-$P91)/$N91),0))),IF(AND(EE$7&gt;=$J91,EE$7&lt;=$K91),(($D91-$O91)/$N91),0))))),(((IF(Data!$C$2&gt;0,(IF(OR(EE$5=Data!$F$2,EE$5=Data!$G$2,(IF(COUNTIF(Data!$A$2:$A$939,EE$7),EE$7=(VLOOKUP(EE$7,Data!$A$2:$A$852,1,FALSE)),0))),"H",IF(AND(EE$7&gt;=$J91,EE$7&lt;=$L91),($D91*$P91/$M91),0))),IF(AND(EE$7&gt;=$J91,EE$7&lt;=$L91),(($D91*$P91)/$M91),0))))))</f>
        <v>0</v>
      </c>
      <c r="EF92" s="37">
        <f>IF(EF$7&gt;$L91,(((IF(Data!$C$2&gt;0,(IF(OR(EF$5=Data!$F$2,EF$5=Data!$G$2,(IF(COUNTIF(Data!$A$2:$A$939,EF$7),EF$7=(VLOOKUP(EF$7,Data!$A$2:$A$852,1,FALSE)),0))),"H",IF(AND(EF$7&gt;=$J91,EF$7&lt;=$K91),($D91*(1-$P91)/$N91),0))),IF(AND(EF$7&gt;=$J91,EF$7&lt;=$K91),(($D91-$O91)/$N91),0))))),(((IF(Data!$C$2&gt;0,(IF(OR(EF$5=Data!$F$2,EF$5=Data!$G$2,(IF(COUNTIF(Data!$A$2:$A$939,EF$7),EF$7=(VLOOKUP(EF$7,Data!$A$2:$A$852,1,FALSE)),0))),"H",IF(AND(EF$7&gt;=$J91,EF$7&lt;=$L91),($D91*$P91/$M91),0))),IF(AND(EF$7&gt;=$J91,EF$7&lt;=$L91),(($D91*$P91)/$M91),0))))))</f>
        <v>0</v>
      </c>
      <c r="EG92" s="37" t="str">
        <f>IF(EG$7&gt;$L91,(((IF(Data!$C$2&gt;0,(IF(OR(EG$5=Data!$F$2,EG$5=Data!$G$2,(IF(COUNTIF(Data!$A$2:$A$939,EG$7),EG$7=(VLOOKUP(EG$7,Data!$A$2:$A$852,1,FALSE)),0))),"H",IF(AND(EG$7&gt;=$J91,EG$7&lt;=$K91),($D91*(1-$P91)/$N91),0))),IF(AND(EG$7&gt;=$J91,EG$7&lt;=$K91),(($D91-$O91)/$N91),0))))),(((IF(Data!$C$2&gt;0,(IF(OR(EG$5=Data!$F$2,EG$5=Data!$G$2,(IF(COUNTIF(Data!$A$2:$A$939,EG$7),EG$7=(VLOOKUP(EG$7,Data!$A$2:$A$852,1,FALSE)),0))),"H",IF(AND(EG$7&gt;=$J91,EG$7&lt;=$L91),($D91*$P91/$M91),0))),IF(AND(EG$7&gt;=$J91,EG$7&lt;=$L91),(($D91*$P91)/$M91),0))))))</f>
        <v>H</v>
      </c>
      <c r="EH92" s="37" t="str">
        <f>IF(EH$7&gt;$L91,(((IF(Data!$C$2&gt;0,(IF(OR(EH$5=Data!$F$2,EH$5=Data!$G$2,(IF(COUNTIF(Data!$A$2:$A$939,EH$7),EH$7=(VLOOKUP(EH$7,Data!$A$2:$A$852,1,FALSE)),0))),"H",IF(AND(EH$7&gt;=$J91,EH$7&lt;=$K91),($D91*(1-$P91)/$N91),0))),IF(AND(EH$7&gt;=$J91,EH$7&lt;=$K91),(($D91-$O91)/$N91),0))))),(((IF(Data!$C$2&gt;0,(IF(OR(EH$5=Data!$F$2,EH$5=Data!$G$2,(IF(COUNTIF(Data!$A$2:$A$939,EH$7),EH$7=(VLOOKUP(EH$7,Data!$A$2:$A$852,1,FALSE)),0))),"H",IF(AND(EH$7&gt;=$J91,EH$7&lt;=$L91),($D91*$P91/$M91),0))),IF(AND(EH$7&gt;=$J91,EH$7&lt;=$L91),(($D91*$P91)/$M91),0))))))</f>
        <v>H</v>
      </c>
      <c r="EI92" s="37">
        <f>IF(EI$7&gt;$L91,(((IF(Data!$C$2&gt;0,(IF(OR(EI$5=Data!$F$2,EI$5=Data!$G$2,(IF(COUNTIF(Data!$A$2:$A$939,EI$7),EI$7=(VLOOKUP(EI$7,Data!$A$2:$A$852,1,FALSE)),0))),"H",IF(AND(EI$7&gt;=$J91,EI$7&lt;=$K91),($D91*(1-$P91)/$N91),0))),IF(AND(EI$7&gt;=$J91,EI$7&lt;=$K91),(($D91-$O91)/$N91),0))))),(((IF(Data!$C$2&gt;0,(IF(OR(EI$5=Data!$F$2,EI$5=Data!$G$2,(IF(COUNTIF(Data!$A$2:$A$939,EI$7),EI$7=(VLOOKUP(EI$7,Data!$A$2:$A$852,1,FALSE)),0))),"H",IF(AND(EI$7&gt;=$J91,EI$7&lt;=$L91),($D91*$P91/$M91),0))),IF(AND(EI$7&gt;=$J91,EI$7&lt;=$L91),(($D91*$P91)/$M91),0))))))</f>
        <v>0</v>
      </c>
      <c r="EJ92" s="37">
        <f>IF(EJ$7&gt;$L91,(((IF(Data!$C$2&gt;0,(IF(OR(EJ$5=Data!$F$2,EJ$5=Data!$G$2,(IF(COUNTIF(Data!$A$2:$A$939,EJ$7),EJ$7=(VLOOKUP(EJ$7,Data!$A$2:$A$852,1,FALSE)),0))),"H",IF(AND(EJ$7&gt;=$J91,EJ$7&lt;=$K91),($D91*(1-$P91)/$N91),0))),IF(AND(EJ$7&gt;=$J91,EJ$7&lt;=$K91),(($D91-$O91)/$N91),0))))),(((IF(Data!$C$2&gt;0,(IF(OR(EJ$5=Data!$F$2,EJ$5=Data!$G$2,(IF(COUNTIF(Data!$A$2:$A$939,EJ$7),EJ$7=(VLOOKUP(EJ$7,Data!$A$2:$A$852,1,FALSE)),0))),"H",IF(AND(EJ$7&gt;=$J91,EJ$7&lt;=$L91),($D91*$P91/$M91),0))),IF(AND(EJ$7&gt;=$J91,EJ$7&lt;=$L91),(($D91*$P91)/$M91),0))))))</f>
        <v>0</v>
      </c>
      <c r="EK92" s="37">
        <f>IF(EK$7&gt;$L91,(((IF(Data!$C$2&gt;0,(IF(OR(EK$5=Data!$F$2,EK$5=Data!$G$2,(IF(COUNTIF(Data!$A$2:$A$939,EK$7),EK$7=(VLOOKUP(EK$7,Data!$A$2:$A$852,1,FALSE)),0))),"H",IF(AND(EK$7&gt;=$J91,EK$7&lt;=$K91),($D91*(1-$P91)/$N91),0))),IF(AND(EK$7&gt;=$J91,EK$7&lt;=$K91),(($D91-$O91)/$N91),0))))),(((IF(Data!$C$2&gt;0,(IF(OR(EK$5=Data!$F$2,EK$5=Data!$G$2,(IF(COUNTIF(Data!$A$2:$A$939,EK$7),EK$7=(VLOOKUP(EK$7,Data!$A$2:$A$852,1,FALSE)),0))),"H",IF(AND(EK$7&gt;=$J91,EK$7&lt;=$L91),($D91*$P91/$M91),0))),IF(AND(EK$7&gt;=$J91,EK$7&lt;=$L91),(($D91*$P91)/$M91),0))))))</f>
        <v>0</v>
      </c>
      <c r="EL92" s="37">
        <f>IF(EL$7&gt;$L91,(((IF(Data!$C$2&gt;0,(IF(OR(EL$5=Data!$F$2,EL$5=Data!$G$2,(IF(COUNTIF(Data!$A$2:$A$939,EL$7),EL$7=(VLOOKUP(EL$7,Data!$A$2:$A$852,1,FALSE)),0))),"H",IF(AND(EL$7&gt;=$J91,EL$7&lt;=$K91),($D91*(1-$P91)/$N91),0))),IF(AND(EL$7&gt;=$J91,EL$7&lt;=$K91),(($D91-$O91)/$N91),0))))),(((IF(Data!$C$2&gt;0,(IF(OR(EL$5=Data!$F$2,EL$5=Data!$G$2,(IF(COUNTIF(Data!$A$2:$A$939,EL$7),EL$7=(VLOOKUP(EL$7,Data!$A$2:$A$852,1,FALSE)),0))),"H",IF(AND(EL$7&gt;=$J91,EL$7&lt;=$L91),($D91*$P91/$M91),0))),IF(AND(EL$7&gt;=$J91,EL$7&lt;=$L91),(($D91*$P91)/$M91),0))))))</f>
        <v>0</v>
      </c>
      <c r="EM92" s="37">
        <f>IF(EM$7&gt;$L91,(((IF(Data!$C$2&gt;0,(IF(OR(EM$5=Data!$F$2,EM$5=Data!$G$2,(IF(COUNTIF(Data!$A$2:$A$939,EM$7),EM$7=(VLOOKUP(EM$7,Data!$A$2:$A$852,1,FALSE)),0))),"H",IF(AND(EM$7&gt;=$J91,EM$7&lt;=$K91),($D91*(1-$P91)/$N91),0))),IF(AND(EM$7&gt;=$J91,EM$7&lt;=$K91),(($D91-$O91)/$N91),0))))),(((IF(Data!$C$2&gt;0,(IF(OR(EM$5=Data!$F$2,EM$5=Data!$G$2,(IF(COUNTIF(Data!$A$2:$A$939,EM$7),EM$7=(VLOOKUP(EM$7,Data!$A$2:$A$852,1,FALSE)),0))),"H",IF(AND(EM$7&gt;=$J91,EM$7&lt;=$L91),($D91*$P91/$M91),0))),IF(AND(EM$7&gt;=$J91,EM$7&lt;=$L91),(($D91*$P91)/$M91),0))))))</f>
        <v>0</v>
      </c>
      <c r="EN92" s="37" t="str">
        <f>IF(EN$7&gt;$L91,(((IF(Data!$C$2&gt;0,(IF(OR(EN$5=Data!$F$2,EN$5=Data!$G$2,(IF(COUNTIF(Data!$A$2:$A$939,EN$7),EN$7=(VLOOKUP(EN$7,Data!$A$2:$A$852,1,FALSE)),0))),"H",IF(AND(EN$7&gt;=$J91,EN$7&lt;=$K91),($D91*(1-$P91)/$N91),0))),IF(AND(EN$7&gt;=$J91,EN$7&lt;=$K91),(($D91-$O91)/$N91),0))))),(((IF(Data!$C$2&gt;0,(IF(OR(EN$5=Data!$F$2,EN$5=Data!$G$2,(IF(COUNTIF(Data!$A$2:$A$939,EN$7),EN$7=(VLOOKUP(EN$7,Data!$A$2:$A$852,1,FALSE)),0))),"H",IF(AND(EN$7&gt;=$J91,EN$7&lt;=$L91),($D91*$P91/$M91),0))),IF(AND(EN$7&gt;=$J91,EN$7&lt;=$L91),(($D91*$P91)/$M91),0))))))</f>
        <v>H</v>
      </c>
      <c r="EO92" s="38" t="str">
        <f>IF(EO$7&gt;$L91,(((IF(Data!$C$2&gt;0,(IF(OR(EO$5=Data!$F$2,EO$5=Data!$G$2,(IF(COUNTIF(Data!$A$2:$A$939,EO$7),EO$7=(VLOOKUP(EO$7,Data!$A$2:$A$852,1,FALSE)),0))),"H",IF(AND(EO$7&gt;=$J91,EO$7&lt;=$K91),($D91*(1-$P91)/$N91),0))),IF(AND(EO$7&gt;=$J91,EO$7&lt;=$K91),(($D91-$O91)/$N91),0))))),(((IF(Data!$C$2&gt;0,(IF(OR(EO$5=Data!$F$2,EO$5=Data!$G$2,(IF(COUNTIF(Data!$A$2:$A$939,EO$7),EO$7=(VLOOKUP(EO$7,Data!$A$2:$A$852,1,FALSE)),0))),"H",IF(AND(EO$7&gt;=$J91,EO$7&lt;=$L91),($D91*$P91/$M91),0))),IF(AND(EO$7&gt;=$J91,EO$7&lt;=$L91),(($D91*$P91)/$M91),0))))))</f>
        <v>H</v>
      </c>
      <c r="EP92" s="8" t="s">
        <v>48</v>
      </c>
      <c r="EQ92" s="18">
        <f>SUM(T92:EO92)-D91</f>
        <v>0</v>
      </c>
    </row>
    <row r="93" spans="1:147" ht="30" customHeight="1" thickTop="1">
      <c r="A93" s="370"/>
      <c r="B93" s="368"/>
      <c r="C93" s="368"/>
      <c r="D93" s="346"/>
      <c r="E93" s="350"/>
      <c r="F93" s="350"/>
      <c r="G93" s="348">
        <f>IF(F93&gt;0,(IF(E93&gt;0,IF(Data!$C$2&gt;0,((NETWORKDAYS.INTL(E93,F93,Data!$C$2,Data!$A$2:$A$1242))),((F93-E93)+1)),0)),0)</f>
        <v>0</v>
      </c>
      <c r="H93" s="346">
        <f>I93*D93</f>
        <v>0</v>
      </c>
      <c r="I93" s="362">
        <f>IF(G93&gt;0,((IF(AND(E93&lt;=$EJ$3,F93&gt;=$EJ$3),(IF(Data!$C$2&gt;0,NETWORKDAYS.INTL(E93,$EJ$3,Data!$C$2,Data!$A$2:$A$1231),$EJ$3-E93)),IF(F93&lt;=$EJ$3,G93,0)))/G93),0)</f>
        <v>0</v>
      </c>
      <c r="J93" s="350"/>
      <c r="K93" s="350">
        <f>IF(AND(P93&lt;1,P93&gt;0,J93&gt;0),ROUND((((1-P93)*(F93-E93)+$EJ$3)),0),0)</f>
        <v>0</v>
      </c>
      <c r="L93" s="350">
        <f>IF(K93&gt;=$EJ$3,$EJ$3,K93)</f>
        <v>0</v>
      </c>
      <c r="M93" s="348">
        <f>IF(L93&gt;0,(IF(J93&gt;0,IF(Data!$C$2&gt;0,((NETWORKDAYS.INTL(J93,L93,Data!$C$2,Data!$A$2:$A$1242))),((L93-J93)+1)),0)),0)</f>
        <v>0</v>
      </c>
      <c r="N93" s="348">
        <f>IF(P93=1,0,IF(L93&gt;0,(IF(J93&gt;0,IF(Data!$C$2&gt;0,(((NETWORKDAYS.INTL($EJ$3,K93,Data!$C$2,Data!$A$2:$A$1242)))-1),((-$EJ$3+K93))),0)),0))</f>
        <v>0</v>
      </c>
      <c r="O93" s="346">
        <f>P93*D93</f>
        <v>0</v>
      </c>
      <c r="P93" s="362"/>
      <c r="Q93" s="344">
        <f>IF(K93&gt;0,F93-K93,0)</f>
        <v>0</v>
      </c>
      <c r="R93" s="346">
        <f>IF(K93&gt;0,O93-H93,0)</f>
        <v>0</v>
      </c>
      <c r="S93" s="341">
        <f>IF(P93&gt;0,P93-I93,0)</f>
        <v>0</v>
      </c>
      <c r="T93" s="33">
        <f>IF(Data!$C$2&gt;0,(IF(OR(T$5=Data!$F$2,T$5=Data!$G$2,(IF(COUNTIF(Data!$A$2:$A$939,T$7),T$7=(VLOOKUP(T$7,Data!$A$2:$A$852,1,FALSE)),0))),"H",IF(AND(T$7&gt;=$E93,T$7&lt;=$F93),($D93/$G93),0))),IF(AND(T$7&gt;=$E93,T$7&lt;=$F93),($D93/$G93),0))</f>
        <v>0</v>
      </c>
      <c r="U93" s="34">
        <f>IF(Data!$C$2&gt;0,(IF(OR(U$5=Data!$F$2,U$5=Data!$G$2,(IF(COUNTIF(Data!$A$2:$A$939,U$7),U$7=(VLOOKUP(U$7,Data!$A$2:$A$852,1,FALSE)),0))),"H",IF(AND(U$7&gt;=$E93,U$7&lt;=$F93),($D93/$G93),0))),IF(AND(U$7&gt;=$E93,U$7&lt;=$F93),($D93/$G93),0))</f>
        <v>0</v>
      </c>
      <c r="V93" s="34">
        <f>IF(Data!$C$2&gt;0,(IF(OR(V$5=Data!$F$2,V$5=Data!$G$2,(IF(COUNTIF(Data!$A$2:$A$939,V$7),V$7=(VLOOKUP(V$7,Data!$A$2:$A$852,1,FALSE)),0))),"H",IF(AND(V$7&gt;=$E93,V$7&lt;=$F93),($D93/$G93),0))),IF(AND(V$7&gt;=$E93,V$7&lt;=$F93),($D93/$G93),0))</f>
        <v>0</v>
      </c>
      <c r="W93" s="34">
        <f>IF(Data!$C$2&gt;0,(IF(OR(W$5=Data!$F$2,W$5=Data!$G$2,(IF(COUNTIF(Data!$A$2:$A$939,W$7),W$7=(VLOOKUP(W$7,Data!$A$2:$A$852,1,FALSE)),0))),"H",IF(AND(W$7&gt;=$E93,W$7&lt;=$F93),($D93/$G93),0))),IF(AND(W$7&gt;=$E93,W$7&lt;=$F93),($D93/$G93),0))</f>
        <v>0</v>
      </c>
      <c r="X93" s="34">
        <f>IF(Data!$C$2&gt;0,(IF(OR(X$5=Data!$F$2,X$5=Data!$G$2,(IF(COUNTIF(Data!$A$2:$A$939,X$7),X$7=(VLOOKUP(X$7,Data!$A$2:$A$852,1,FALSE)),0))),"H",IF(AND(X$7&gt;=$E93,X$7&lt;=$F93),($D93/$G93),0))),IF(AND(X$7&gt;=$E93,X$7&lt;=$F93),($D93/$G93),0))</f>
        <v>0</v>
      </c>
      <c r="Y93" s="34" t="str">
        <f>IF(Data!$C$2&gt;0,(IF(OR(Y$5=Data!$F$2,Y$5=Data!$G$2,(IF(COUNTIF(Data!$A$2:$A$939,Y$7),Y$7=(VLOOKUP(Y$7,Data!$A$2:$A$852,1,FALSE)),0))),"H",IF(AND(Y$7&gt;=$E93,Y$7&lt;=$F93),($D93/$G93),0))),IF(AND(Y$7&gt;=$E93,Y$7&lt;=$F93),($D93/$G93),0))</f>
        <v>H</v>
      </c>
      <c r="Z93" s="34" t="str">
        <f>IF(Data!$C$2&gt;0,(IF(OR(Z$5=Data!$F$2,Z$5=Data!$G$2,(IF(COUNTIF(Data!$A$2:$A$939,Z$7),Z$7=(VLOOKUP(Z$7,Data!$A$2:$A$852,1,FALSE)),0))),"H",IF(AND(Z$7&gt;=$E93,Z$7&lt;=$F93),($D93/$G93),0))),IF(AND(Z$7&gt;=$E93,Z$7&lt;=$F93),($D93/$G93),0))</f>
        <v>H</v>
      </c>
      <c r="AA93" s="34">
        <f>IF(Data!$C$2&gt;0,(IF(OR(AA$5=Data!$F$2,AA$5=Data!$G$2,(IF(COUNTIF(Data!$A$2:$A$939,AA$7),AA$7=(VLOOKUP(AA$7,Data!$A$2:$A$852,1,FALSE)),0))),"H",IF(AND(AA$7&gt;=$E93,AA$7&lt;=$F93),($D93/$G93),0))),IF(AND(AA$7&gt;=$E93,AA$7&lt;=$F93),($D93/$G93),0))</f>
        <v>0</v>
      </c>
      <c r="AB93" s="34">
        <f>IF(Data!$C$2&gt;0,(IF(OR(AB$5=Data!$F$2,AB$5=Data!$G$2,(IF(COUNTIF(Data!$A$2:$A$939,AB$7),AB$7=(VLOOKUP(AB$7,Data!$A$2:$A$852,1,FALSE)),0))),"H",IF(AND(AB$7&gt;=$E93,AB$7&lt;=$F93),($D93/$G93),0))),IF(AND(AB$7&gt;=$E93,AB$7&lt;=$F93),($D93/$G93),0))</f>
        <v>0</v>
      </c>
      <c r="AC93" s="34">
        <f>IF(Data!$C$2&gt;0,(IF(OR(AC$5=Data!$F$2,AC$5=Data!$G$2,(IF(COUNTIF(Data!$A$2:$A$939,AC$7),AC$7=(VLOOKUP(AC$7,Data!$A$2:$A$852,1,FALSE)),0))),"H",IF(AND(AC$7&gt;=$E93,AC$7&lt;=$F93),($D93/$G93),0))),IF(AND(AC$7&gt;=$E93,AC$7&lt;=$F93),($D93/$G93),0))</f>
        <v>0</v>
      </c>
      <c r="AD93" s="34">
        <f>IF(Data!$C$2&gt;0,(IF(OR(AD$5=Data!$F$2,AD$5=Data!$G$2,(IF(COUNTIF(Data!$A$2:$A$939,AD$7),AD$7=(VLOOKUP(AD$7,Data!$A$2:$A$852,1,FALSE)),0))),"H",IF(AND(AD$7&gt;=$E93,AD$7&lt;=$F93),($D93/$G93),0))),IF(AND(AD$7&gt;=$E93,AD$7&lt;=$F93),($D93/$G93),0))</f>
        <v>0</v>
      </c>
      <c r="AE93" s="34">
        <f>IF(Data!$C$2&gt;0,(IF(OR(AE$5=Data!$F$2,AE$5=Data!$G$2,(IF(COUNTIF(Data!$A$2:$A$939,AE$7),AE$7=(VLOOKUP(AE$7,Data!$A$2:$A$852,1,FALSE)),0))),"H",IF(AND(AE$7&gt;=$E93,AE$7&lt;=$F93),($D93/$G93),0))),IF(AND(AE$7&gt;=$E93,AE$7&lt;=$F93),($D93/$G93),0))</f>
        <v>0</v>
      </c>
      <c r="AF93" s="34" t="str">
        <f>IF(Data!$C$2&gt;0,(IF(OR(AF$5=Data!$F$2,AF$5=Data!$G$2,(IF(COUNTIF(Data!$A$2:$A$939,AF$7),AF$7=(VLOOKUP(AF$7,Data!$A$2:$A$852,1,FALSE)),0))),"H",IF(AND(AF$7&gt;=$E93,AF$7&lt;=$F93),($D93/$G93),0))),IF(AND(AF$7&gt;=$E93,AF$7&lt;=$F93),($D93/$G93),0))</f>
        <v>H</v>
      </c>
      <c r="AG93" s="34" t="str">
        <f>IF(Data!$C$2&gt;0,(IF(OR(AG$5=Data!$F$2,AG$5=Data!$G$2,(IF(COUNTIF(Data!$A$2:$A$939,AG$7),AG$7=(VLOOKUP(AG$7,Data!$A$2:$A$852,1,FALSE)),0))),"H",IF(AND(AG$7&gt;=$E93,AG$7&lt;=$F93),($D93/$G93),0))),IF(AND(AG$7&gt;=$E93,AG$7&lt;=$F93),($D93/$G93),0))</f>
        <v>H</v>
      </c>
      <c r="AH93" s="34">
        <f>IF(Data!$C$2&gt;0,(IF(OR(AH$5=Data!$F$2,AH$5=Data!$G$2,(IF(COUNTIF(Data!$A$2:$A$939,AH$7),AH$7=(VLOOKUP(AH$7,Data!$A$2:$A$852,1,FALSE)),0))),"H",IF(AND(AH$7&gt;=$E93,AH$7&lt;=$F93),($D93/$G93),0))),IF(AND(AH$7&gt;=$E93,AH$7&lt;=$F93),($D93/$G93),0))</f>
        <v>0</v>
      </c>
      <c r="AI93" s="34">
        <f>IF(Data!$C$2&gt;0,(IF(OR(AI$5=Data!$F$2,AI$5=Data!$G$2,(IF(COUNTIF(Data!$A$2:$A$939,AI$7),AI$7=(VLOOKUP(AI$7,Data!$A$2:$A$852,1,FALSE)),0))),"H",IF(AND(AI$7&gt;=$E93,AI$7&lt;=$F93),($D93/$G93),0))),IF(AND(AI$7&gt;=$E93,AI$7&lt;=$F93),($D93/$G93),0))</f>
        <v>0</v>
      </c>
      <c r="AJ93" s="34">
        <f>IF(Data!$C$2&gt;0,(IF(OR(AJ$5=Data!$F$2,AJ$5=Data!$G$2,(IF(COUNTIF(Data!$A$2:$A$939,AJ$7),AJ$7=(VLOOKUP(AJ$7,Data!$A$2:$A$852,1,FALSE)),0))),"H",IF(AND(AJ$7&gt;=$E93,AJ$7&lt;=$F93),($D93/$G93),0))),IF(AND(AJ$7&gt;=$E93,AJ$7&lt;=$F93),($D93/$G93),0))</f>
        <v>0</v>
      </c>
      <c r="AK93" s="34">
        <f>IF(Data!$C$2&gt;0,(IF(OR(AK$5=Data!$F$2,AK$5=Data!$G$2,(IF(COUNTIF(Data!$A$2:$A$939,AK$7),AK$7=(VLOOKUP(AK$7,Data!$A$2:$A$852,1,FALSE)),0))),"H",IF(AND(AK$7&gt;=$E93,AK$7&lt;=$F93),($D93/$G93),0))),IF(AND(AK$7&gt;=$E93,AK$7&lt;=$F93),($D93/$G93),0))</f>
        <v>0</v>
      </c>
      <c r="AL93" s="34">
        <f>IF(Data!$C$2&gt;0,(IF(OR(AL$5=Data!$F$2,AL$5=Data!$G$2,(IF(COUNTIF(Data!$A$2:$A$939,AL$7),AL$7=(VLOOKUP(AL$7,Data!$A$2:$A$852,1,FALSE)),0))),"H",IF(AND(AL$7&gt;=$E93,AL$7&lt;=$F93),($D93/$G93),0))),IF(AND(AL$7&gt;=$E93,AL$7&lt;=$F93),($D93/$G93),0))</f>
        <v>0</v>
      </c>
      <c r="AM93" s="34" t="str">
        <f>IF(Data!$C$2&gt;0,(IF(OR(AM$5=Data!$F$2,AM$5=Data!$G$2,(IF(COUNTIF(Data!$A$2:$A$939,AM$7),AM$7=(VLOOKUP(AM$7,Data!$A$2:$A$852,1,FALSE)),0))),"H",IF(AND(AM$7&gt;=$E93,AM$7&lt;=$F93),($D93/$G93),0))),IF(AND(AM$7&gt;=$E93,AM$7&lt;=$F93),($D93/$G93),0))</f>
        <v>H</v>
      </c>
      <c r="AN93" s="34" t="str">
        <f>IF(Data!$C$2&gt;0,(IF(OR(AN$5=Data!$F$2,AN$5=Data!$G$2,(IF(COUNTIF(Data!$A$2:$A$939,AN$7),AN$7=(VLOOKUP(AN$7,Data!$A$2:$A$852,1,FALSE)),0))),"H",IF(AND(AN$7&gt;=$E93,AN$7&lt;=$F93),($D93/$G93),0))),IF(AND(AN$7&gt;=$E93,AN$7&lt;=$F93),($D93/$G93),0))</f>
        <v>H</v>
      </c>
      <c r="AO93" s="34">
        <f>IF(Data!$C$2&gt;0,(IF(OR(AO$5=Data!$F$2,AO$5=Data!$G$2,(IF(COUNTIF(Data!$A$2:$A$939,AO$7),AO$7=(VLOOKUP(AO$7,Data!$A$2:$A$852,1,FALSE)),0))),"H",IF(AND(AO$7&gt;=$E93,AO$7&lt;=$F93),($D93/$G93),0))),IF(AND(AO$7&gt;=$E93,AO$7&lt;=$F93),($D93/$G93),0))</f>
        <v>0</v>
      </c>
      <c r="AP93" s="34">
        <f>IF(Data!$C$2&gt;0,(IF(OR(AP$5=Data!$F$2,AP$5=Data!$G$2,(IF(COUNTIF(Data!$A$2:$A$939,AP$7),AP$7=(VLOOKUP(AP$7,Data!$A$2:$A$852,1,FALSE)),0))),"H",IF(AND(AP$7&gt;=$E93,AP$7&lt;=$F93),($D93/$G93),0))),IF(AND(AP$7&gt;=$E93,AP$7&lt;=$F93),($D93/$G93),0))</f>
        <v>0</v>
      </c>
      <c r="AQ93" s="34">
        <f>IF(Data!$C$2&gt;0,(IF(OR(AQ$5=Data!$F$2,AQ$5=Data!$G$2,(IF(COUNTIF(Data!$A$2:$A$939,AQ$7),AQ$7=(VLOOKUP(AQ$7,Data!$A$2:$A$852,1,FALSE)),0))),"H",IF(AND(AQ$7&gt;=$E93,AQ$7&lt;=$F93),($D93/$G93),0))),IF(AND(AQ$7&gt;=$E93,AQ$7&lt;=$F93),($D93/$G93),0))</f>
        <v>0</v>
      </c>
      <c r="AR93" s="34">
        <f>IF(Data!$C$2&gt;0,(IF(OR(AR$5=Data!$F$2,AR$5=Data!$G$2,(IF(COUNTIF(Data!$A$2:$A$939,AR$7),AR$7=(VLOOKUP(AR$7,Data!$A$2:$A$852,1,FALSE)),0))),"H",IF(AND(AR$7&gt;=$E93,AR$7&lt;=$F93),($D93/$G93),0))),IF(AND(AR$7&gt;=$E93,AR$7&lt;=$F93),($D93/$G93),0))</f>
        <v>0</v>
      </c>
      <c r="AS93" s="34">
        <f>IF(Data!$C$2&gt;0,(IF(OR(AS$5=Data!$F$2,AS$5=Data!$G$2,(IF(COUNTIF(Data!$A$2:$A$939,AS$7),AS$7=(VLOOKUP(AS$7,Data!$A$2:$A$852,1,FALSE)),0))),"H",IF(AND(AS$7&gt;=$E93,AS$7&lt;=$F93),($D93/$G93),0))),IF(AND(AS$7&gt;=$E93,AS$7&lt;=$F93),($D93/$G93),0))</f>
        <v>0</v>
      </c>
      <c r="AT93" s="34" t="str">
        <f>IF(Data!$C$2&gt;0,(IF(OR(AT$5=Data!$F$2,AT$5=Data!$G$2,(IF(COUNTIF(Data!$A$2:$A$939,AT$7),AT$7=(VLOOKUP(AT$7,Data!$A$2:$A$852,1,FALSE)),0))),"H",IF(AND(AT$7&gt;=$E93,AT$7&lt;=$F93),($D93/$G93),0))),IF(AND(AT$7&gt;=$E93,AT$7&lt;=$F93),($D93/$G93),0))</f>
        <v>H</v>
      </c>
      <c r="AU93" s="34" t="str">
        <f>IF(Data!$C$2&gt;0,(IF(OR(AU$5=Data!$F$2,AU$5=Data!$G$2,(IF(COUNTIF(Data!$A$2:$A$939,AU$7),AU$7=(VLOOKUP(AU$7,Data!$A$2:$A$852,1,FALSE)),0))),"H",IF(AND(AU$7&gt;=$E93,AU$7&lt;=$F93),($D93/$G93),0))),IF(AND(AU$7&gt;=$E93,AU$7&lt;=$F93),($D93/$G93),0))</f>
        <v>H</v>
      </c>
      <c r="AV93" s="34">
        <f>IF(Data!$C$2&gt;0,(IF(OR(AV$5=Data!$F$2,AV$5=Data!$G$2,(IF(COUNTIF(Data!$A$2:$A$939,AV$7),AV$7=(VLOOKUP(AV$7,Data!$A$2:$A$852,1,FALSE)),0))),"H",IF(AND(AV$7&gt;=$E93,AV$7&lt;=$F93),($D93/$G93),0))),IF(AND(AV$7&gt;=$E93,AV$7&lt;=$F93),($D93/$G93),0))</f>
        <v>0</v>
      </c>
      <c r="AW93" s="34">
        <f>IF(Data!$C$2&gt;0,(IF(OR(AW$5=Data!$F$2,AW$5=Data!$G$2,(IF(COUNTIF(Data!$A$2:$A$939,AW$7),AW$7=(VLOOKUP(AW$7,Data!$A$2:$A$852,1,FALSE)),0))),"H",IF(AND(AW$7&gt;=$E93,AW$7&lt;=$F93),($D93/$G93),0))),IF(AND(AW$7&gt;=$E93,AW$7&lt;=$F93),($D93/$G93),0))</f>
        <v>0</v>
      </c>
      <c r="AX93" s="34">
        <f>IF(Data!$C$2&gt;0,(IF(OR(AX$5=Data!$F$2,AX$5=Data!$G$2,(IF(COUNTIF(Data!$A$2:$A$939,AX$7),AX$7=(VLOOKUP(AX$7,Data!$A$2:$A$852,1,FALSE)),0))),"H",IF(AND(AX$7&gt;=$E93,AX$7&lt;=$F93),($D93/$G93),0))),IF(AND(AX$7&gt;=$E93,AX$7&lt;=$F93),($D93/$G93),0))</f>
        <v>0</v>
      </c>
      <c r="AY93" s="34">
        <f>IF(Data!$C$2&gt;0,(IF(OR(AY$5=Data!$F$2,AY$5=Data!$G$2,(IF(COUNTIF(Data!$A$2:$A$939,AY$7),AY$7=(VLOOKUP(AY$7,Data!$A$2:$A$852,1,FALSE)),0))),"H",IF(AND(AY$7&gt;=$E93,AY$7&lt;=$F93),($D93/$G93),0))),IF(AND(AY$7&gt;=$E93,AY$7&lt;=$F93),($D93/$G93),0))</f>
        <v>0</v>
      </c>
      <c r="AZ93" s="34">
        <f>IF(Data!$C$2&gt;0,(IF(OR(AZ$5=Data!$F$2,AZ$5=Data!$G$2,(IF(COUNTIF(Data!$A$2:$A$939,AZ$7),AZ$7=(VLOOKUP(AZ$7,Data!$A$2:$A$852,1,FALSE)),0))),"H",IF(AND(AZ$7&gt;=$E93,AZ$7&lt;=$F93),($D93/$G93),0))),IF(AND(AZ$7&gt;=$E93,AZ$7&lt;=$F93),($D93/$G93),0))</f>
        <v>0</v>
      </c>
      <c r="BA93" s="34" t="str">
        <f>IF(Data!$C$2&gt;0,(IF(OR(BA$5=Data!$F$2,BA$5=Data!$G$2,(IF(COUNTIF(Data!$A$2:$A$939,BA$7),BA$7=(VLOOKUP(BA$7,Data!$A$2:$A$852,1,FALSE)),0))),"H",IF(AND(BA$7&gt;=$E93,BA$7&lt;=$F93),($D93/$G93),0))),IF(AND(BA$7&gt;=$E93,BA$7&lt;=$F93),($D93/$G93),0))</f>
        <v>H</v>
      </c>
      <c r="BB93" s="34" t="str">
        <f>IF(Data!$C$2&gt;0,(IF(OR(BB$5=Data!$F$2,BB$5=Data!$G$2,(IF(COUNTIF(Data!$A$2:$A$939,BB$7),BB$7=(VLOOKUP(BB$7,Data!$A$2:$A$852,1,FALSE)),0))),"H",IF(AND(BB$7&gt;=$E93,BB$7&lt;=$F93),($D93/$G93),0))),IF(AND(BB$7&gt;=$E93,BB$7&lt;=$F93),($D93/$G93),0))</f>
        <v>H</v>
      </c>
      <c r="BC93" s="34">
        <f>IF(Data!$C$2&gt;0,(IF(OR(BC$5=Data!$F$2,BC$5=Data!$G$2,(IF(COUNTIF(Data!$A$2:$A$939,BC$7),BC$7=(VLOOKUP(BC$7,Data!$A$2:$A$852,1,FALSE)),0))),"H",IF(AND(BC$7&gt;=$E93,BC$7&lt;=$F93),($D93/$G93),0))),IF(AND(BC$7&gt;=$E93,BC$7&lt;=$F93),($D93/$G93),0))</f>
        <v>0</v>
      </c>
      <c r="BD93" s="34">
        <f>IF(Data!$C$2&gt;0,(IF(OR(BD$5=Data!$F$2,BD$5=Data!$G$2,(IF(COUNTIF(Data!$A$2:$A$939,BD$7),BD$7=(VLOOKUP(BD$7,Data!$A$2:$A$852,1,FALSE)),0))),"H",IF(AND(BD$7&gt;=$E93,BD$7&lt;=$F93),($D93/$G93),0))),IF(AND(BD$7&gt;=$E93,BD$7&lt;=$F93),($D93/$G93),0))</f>
        <v>0</v>
      </c>
      <c r="BE93" s="34">
        <f>IF(Data!$C$2&gt;0,(IF(OR(BE$5=Data!$F$2,BE$5=Data!$G$2,(IF(COUNTIF(Data!$A$2:$A$939,BE$7),BE$7=(VLOOKUP(BE$7,Data!$A$2:$A$852,1,FALSE)),0))),"H",IF(AND(BE$7&gt;=$E93,BE$7&lt;=$F93),($D93/$G93),0))),IF(AND(BE$7&gt;=$E93,BE$7&lt;=$F93),($D93/$G93),0))</f>
        <v>0</v>
      </c>
      <c r="BF93" s="34">
        <f>IF(Data!$C$2&gt;0,(IF(OR(BF$5=Data!$F$2,BF$5=Data!$G$2,(IF(COUNTIF(Data!$A$2:$A$939,BF$7),BF$7=(VLOOKUP(BF$7,Data!$A$2:$A$852,1,FALSE)),0))),"H",IF(AND(BF$7&gt;=$E93,BF$7&lt;=$F93),($D93/$G93),0))),IF(AND(BF$7&gt;=$E93,BF$7&lt;=$F93),($D93/$G93),0))</f>
        <v>0</v>
      </c>
      <c r="BG93" s="34">
        <f>IF(Data!$C$2&gt;0,(IF(OR(BG$5=Data!$F$2,BG$5=Data!$G$2,(IF(COUNTIF(Data!$A$2:$A$939,BG$7),BG$7=(VLOOKUP(BG$7,Data!$A$2:$A$852,1,FALSE)),0))),"H",IF(AND(BG$7&gt;=$E93,BG$7&lt;=$F93),($D93/$G93),0))),IF(AND(BG$7&gt;=$E93,BG$7&lt;=$F93),($D93/$G93),0))</f>
        <v>0</v>
      </c>
      <c r="BH93" s="34" t="str">
        <f>IF(Data!$C$2&gt;0,(IF(OR(BH$5=Data!$F$2,BH$5=Data!$G$2,(IF(COUNTIF(Data!$A$2:$A$939,BH$7),BH$7=(VLOOKUP(BH$7,Data!$A$2:$A$852,1,FALSE)),0))),"H",IF(AND(BH$7&gt;=$E93,BH$7&lt;=$F93),($D93/$G93),0))),IF(AND(BH$7&gt;=$E93,BH$7&lt;=$F93),($D93/$G93),0))</f>
        <v>H</v>
      </c>
      <c r="BI93" s="34" t="str">
        <f>IF(Data!$C$2&gt;0,(IF(OR(BI$5=Data!$F$2,BI$5=Data!$G$2,(IF(COUNTIF(Data!$A$2:$A$939,BI$7),BI$7=(VLOOKUP(BI$7,Data!$A$2:$A$852,1,FALSE)),0))),"H",IF(AND(BI$7&gt;=$E93,BI$7&lt;=$F93),($D93/$G93),0))),IF(AND(BI$7&gt;=$E93,BI$7&lt;=$F93),($D93/$G93),0))</f>
        <v>H</v>
      </c>
      <c r="BJ93" s="34">
        <f>IF(Data!$C$2&gt;0,(IF(OR(BJ$5=Data!$F$2,BJ$5=Data!$G$2,(IF(COUNTIF(Data!$A$2:$A$939,BJ$7),BJ$7=(VLOOKUP(BJ$7,Data!$A$2:$A$852,1,FALSE)),0))),"H",IF(AND(BJ$7&gt;=$E93,BJ$7&lt;=$F93),($D93/$G93),0))),IF(AND(BJ$7&gt;=$E93,BJ$7&lt;=$F93),($D93/$G93),0))</f>
        <v>0</v>
      </c>
      <c r="BK93" s="34">
        <f>IF(Data!$C$2&gt;0,(IF(OR(BK$5=Data!$F$2,BK$5=Data!$G$2,(IF(COUNTIF(Data!$A$2:$A$939,BK$7),BK$7=(VLOOKUP(BK$7,Data!$A$2:$A$852,1,FALSE)),0))),"H",IF(AND(BK$7&gt;=$E93,BK$7&lt;=$F93),($D93/$G93),0))),IF(AND(BK$7&gt;=$E93,BK$7&lt;=$F93),($D93/$G93),0))</f>
        <v>0</v>
      </c>
      <c r="BL93" s="34">
        <f>IF(Data!$C$2&gt;0,(IF(OR(BL$5=Data!$F$2,BL$5=Data!$G$2,(IF(COUNTIF(Data!$A$2:$A$939,BL$7),BL$7=(VLOOKUP(BL$7,Data!$A$2:$A$852,1,FALSE)),0))),"H",IF(AND(BL$7&gt;=$E93,BL$7&lt;=$F93),($D93/$G93),0))),IF(AND(BL$7&gt;=$E93,BL$7&lt;=$F93),($D93/$G93),0))</f>
        <v>0</v>
      </c>
      <c r="BM93" s="34">
        <f>IF(Data!$C$2&gt;0,(IF(OR(BM$5=Data!$F$2,BM$5=Data!$G$2,(IF(COUNTIF(Data!$A$2:$A$939,BM$7),BM$7=(VLOOKUP(BM$7,Data!$A$2:$A$852,1,FALSE)),0))),"H",IF(AND(BM$7&gt;=$E93,BM$7&lt;=$F93),($D93/$G93),0))),IF(AND(BM$7&gt;=$E93,BM$7&lt;=$F93),($D93/$G93),0))</f>
        <v>0</v>
      </c>
      <c r="BN93" s="34">
        <f>IF(Data!$C$2&gt;0,(IF(OR(BN$5=Data!$F$2,BN$5=Data!$G$2,(IF(COUNTIF(Data!$A$2:$A$939,BN$7),BN$7=(VLOOKUP(BN$7,Data!$A$2:$A$852,1,FALSE)),0))),"H",IF(AND(BN$7&gt;=$E93,BN$7&lt;=$F93),($D93/$G93),0))),IF(AND(BN$7&gt;=$E93,BN$7&lt;=$F93),($D93/$G93),0))</f>
        <v>0</v>
      </c>
      <c r="BO93" s="34" t="str">
        <f>IF(Data!$C$2&gt;0,(IF(OR(BO$5=Data!$F$2,BO$5=Data!$G$2,(IF(COUNTIF(Data!$A$2:$A$939,BO$7),BO$7=(VLOOKUP(BO$7,Data!$A$2:$A$852,1,FALSE)),0))),"H",IF(AND(BO$7&gt;=$E93,BO$7&lt;=$F93),($D93/$G93),0))),IF(AND(BO$7&gt;=$E93,BO$7&lt;=$F93),($D93/$G93),0))</f>
        <v>H</v>
      </c>
      <c r="BP93" s="34" t="str">
        <f>IF(Data!$C$2&gt;0,(IF(OR(BP$5=Data!$F$2,BP$5=Data!$G$2,(IF(COUNTIF(Data!$A$2:$A$939,BP$7),BP$7=(VLOOKUP(BP$7,Data!$A$2:$A$852,1,FALSE)),0))),"H",IF(AND(BP$7&gt;=$E93,BP$7&lt;=$F93),($D93/$G93),0))),IF(AND(BP$7&gt;=$E93,BP$7&lt;=$F93),($D93/$G93),0))</f>
        <v>H</v>
      </c>
      <c r="BQ93" s="34">
        <f>IF(Data!$C$2&gt;0,(IF(OR(BQ$5=Data!$F$2,BQ$5=Data!$G$2,(IF(COUNTIF(Data!$A$2:$A$939,BQ$7),BQ$7=(VLOOKUP(BQ$7,Data!$A$2:$A$852,1,FALSE)),0))),"H",IF(AND(BQ$7&gt;=$E93,BQ$7&lt;=$F93),($D93/$G93),0))),IF(AND(BQ$7&gt;=$E93,BQ$7&lt;=$F93),($D93/$G93),0))</f>
        <v>0</v>
      </c>
      <c r="BR93" s="34">
        <f>IF(Data!$C$2&gt;0,(IF(OR(BR$5=Data!$F$2,BR$5=Data!$G$2,(IF(COUNTIF(Data!$A$2:$A$939,BR$7),BR$7=(VLOOKUP(BR$7,Data!$A$2:$A$852,1,FALSE)),0))),"H",IF(AND(BR$7&gt;=$E93,BR$7&lt;=$F93),($D93/$G93),0))),IF(AND(BR$7&gt;=$E93,BR$7&lt;=$F93),($D93/$G93),0))</f>
        <v>0</v>
      </c>
      <c r="BS93" s="34">
        <f>IF(Data!$C$2&gt;0,(IF(OR(BS$5=Data!$F$2,BS$5=Data!$G$2,(IF(COUNTIF(Data!$A$2:$A$939,BS$7),BS$7=(VLOOKUP(BS$7,Data!$A$2:$A$852,1,FALSE)),0))),"H",IF(AND(BS$7&gt;=$E93,BS$7&lt;=$F93),($D93/$G93),0))),IF(AND(BS$7&gt;=$E93,BS$7&lt;=$F93),($D93/$G93),0))</f>
        <v>0</v>
      </c>
      <c r="BT93" s="34">
        <f>IF(Data!$C$2&gt;0,(IF(OR(BT$5=Data!$F$2,BT$5=Data!$G$2,(IF(COUNTIF(Data!$A$2:$A$939,BT$7),BT$7=(VLOOKUP(BT$7,Data!$A$2:$A$852,1,FALSE)),0))),"H",IF(AND(BT$7&gt;=$E93,BT$7&lt;=$F93),($D93/$G93),0))),IF(AND(BT$7&gt;=$E93,BT$7&lt;=$F93),($D93/$G93),0))</f>
        <v>0</v>
      </c>
      <c r="BU93" s="34">
        <f>IF(Data!$C$2&gt;0,(IF(OR(BU$5=Data!$F$2,BU$5=Data!$G$2,(IF(COUNTIF(Data!$A$2:$A$939,BU$7),BU$7=(VLOOKUP(BU$7,Data!$A$2:$A$852,1,FALSE)),0))),"H",IF(AND(BU$7&gt;=$E93,BU$7&lt;=$F93),($D93/$G93),0))),IF(AND(BU$7&gt;=$E93,BU$7&lt;=$F93),($D93/$G93),0))</f>
        <v>0</v>
      </c>
      <c r="BV93" s="34" t="str">
        <f>IF(Data!$C$2&gt;0,(IF(OR(BV$5=Data!$F$2,BV$5=Data!$G$2,(IF(COUNTIF(Data!$A$2:$A$939,BV$7),BV$7=(VLOOKUP(BV$7,Data!$A$2:$A$852,1,FALSE)),0))),"H",IF(AND(BV$7&gt;=$E93,BV$7&lt;=$F93),($D93/$G93),0))),IF(AND(BV$7&gt;=$E93,BV$7&lt;=$F93),($D93/$G93),0))</f>
        <v>H</v>
      </c>
      <c r="BW93" s="34" t="str">
        <f>IF(Data!$C$2&gt;0,(IF(OR(BW$5=Data!$F$2,BW$5=Data!$G$2,(IF(COUNTIF(Data!$A$2:$A$939,BW$7),BW$7=(VLOOKUP(BW$7,Data!$A$2:$A$852,1,FALSE)),0))),"H",IF(AND(BW$7&gt;=$E93,BW$7&lt;=$F93),($D93/$G93),0))),IF(AND(BW$7&gt;=$E93,BW$7&lt;=$F93),($D93/$G93),0))</f>
        <v>H</v>
      </c>
      <c r="BX93" s="34">
        <f>IF(Data!$C$2&gt;0,(IF(OR(BX$5=Data!$F$2,BX$5=Data!$G$2,(IF(COUNTIF(Data!$A$2:$A$939,BX$7),BX$7=(VLOOKUP(BX$7,Data!$A$2:$A$852,1,FALSE)),0))),"H",IF(AND(BX$7&gt;=$E93,BX$7&lt;=$F93),($D93/$G93),0))),IF(AND(BX$7&gt;=$E93,BX$7&lt;=$F93),($D93/$G93),0))</f>
        <v>0</v>
      </c>
      <c r="BY93" s="34">
        <f>IF(Data!$C$2&gt;0,(IF(OR(BY$5=Data!$F$2,BY$5=Data!$G$2,(IF(COUNTIF(Data!$A$2:$A$939,BY$7),BY$7=(VLOOKUP(BY$7,Data!$A$2:$A$852,1,FALSE)),0))),"H",IF(AND(BY$7&gt;=$E93,BY$7&lt;=$F93),($D93/$G93),0))),IF(AND(BY$7&gt;=$E93,BY$7&lt;=$F93),($D93/$G93),0))</f>
        <v>0</v>
      </c>
      <c r="BZ93" s="34">
        <f>IF(Data!$C$2&gt;0,(IF(OR(BZ$5=Data!$F$2,BZ$5=Data!$G$2,(IF(COUNTIF(Data!$A$2:$A$939,BZ$7),BZ$7=(VLOOKUP(BZ$7,Data!$A$2:$A$852,1,FALSE)),0))),"H",IF(AND(BZ$7&gt;=$E93,BZ$7&lt;=$F93),($D93/$G93),0))),IF(AND(BZ$7&gt;=$E93,BZ$7&lt;=$F93),($D93/$G93),0))</f>
        <v>0</v>
      </c>
      <c r="CA93" s="34">
        <f>IF(Data!$C$2&gt;0,(IF(OR(CA$5=Data!$F$2,CA$5=Data!$G$2,(IF(COUNTIF(Data!$A$2:$A$939,CA$7),CA$7=(VLOOKUP(CA$7,Data!$A$2:$A$852,1,FALSE)),0))),"H",IF(AND(CA$7&gt;=$E93,CA$7&lt;=$F93),($D93/$G93),0))),IF(AND(CA$7&gt;=$E93,CA$7&lt;=$F93),($D93/$G93),0))</f>
        <v>0</v>
      </c>
      <c r="CB93" s="34">
        <f>IF(Data!$C$2&gt;0,(IF(OR(CB$5=Data!$F$2,CB$5=Data!$G$2,(IF(COUNTIF(Data!$A$2:$A$939,CB$7),CB$7=(VLOOKUP(CB$7,Data!$A$2:$A$852,1,FALSE)),0))),"H",IF(AND(CB$7&gt;=$E93,CB$7&lt;=$F93),($D93/$G93),0))),IF(AND(CB$7&gt;=$E93,CB$7&lt;=$F93),($D93/$G93),0))</f>
        <v>0</v>
      </c>
      <c r="CC93" s="34" t="str">
        <f>IF(Data!$C$2&gt;0,(IF(OR(CC$5=Data!$F$2,CC$5=Data!$G$2,(IF(COUNTIF(Data!$A$2:$A$939,CC$7),CC$7=(VLOOKUP(CC$7,Data!$A$2:$A$852,1,FALSE)),0))),"H",IF(AND(CC$7&gt;=$E93,CC$7&lt;=$F93),($D93/$G93),0))),IF(AND(CC$7&gt;=$E93,CC$7&lt;=$F93),($D93/$G93),0))</f>
        <v>H</v>
      </c>
      <c r="CD93" s="34" t="str">
        <f>IF(Data!$C$2&gt;0,(IF(OR(CD$5=Data!$F$2,CD$5=Data!$G$2,(IF(COUNTIF(Data!$A$2:$A$939,CD$7),CD$7=(VLOOKUP(CD$7,Data!$A$2:$A$852,1,FALSE)),0))),"H",IF(AND(CD$7&gt;=$E93,CD$7&lt;=$F93),($D93/$G93),0))),IF(AND(CD$7&gt;=$E93,CD$7&lt;=$F93),($D93/$G93),0))</f>
        <v>H</v>
      </c>
      <c r="CE93" s="34">
        <f>IF(Data!$C$2&gt;0,(IF(OR(CE$5=Data!$F$2,CE$5=Data!$G$2,(IF(COUNTIF(Data!$A$2:$A$939,CE$7),CE$7=(VLOOKUP(CE$7,Data!$A$2:$A$852,1,FALSE)),0))),"H",IF(AND(CE$7&gt;=$E93,CE$7&lt;=$F93),($D93/$G93),0))),IF(AND(CE$7&gt;=$E93,CE$7&lt;=$F93),($D93/$G93),0))</f>
        <v>0</v>
      </c>
      <c r="CF93" s="34">
        <f>IF(Data!$C$2&gt;0,(IF(OR(CF$5=Data!$F$2,CF$5=Data!$G$2,(IF(COUNTIF(Data!$A$2:$A$939,CF$7),CF$7=(VLOOKUP(CF$7,Data!$A$2:$A$852,1,FALSE)),0))),"H",IF(AND(CF$7&gt;=$E93,CF$7&lt;=$F93),($D93/$G93),0))),IF(AND(CF$7&gt;=$E93,CF$7&lt;=$F93),($D93/$G93),0))</f>
        <v>0</v>
      </c>
      <c r="CG93" s="34">
        <f>IF(Data!$C$2&gt;0,(IF(OR(CG$5=Data!$F$2,CG$5=Data!$G$2,(IF(COUNTIF(Data!$A$2:$A$939,CG$7),CG$7=(VLOOKUP(CG$7,Data!$A$2:$A$852,1,FALSE)),0))),"H",IF(AND(CG$7&gt;=$E93,CG$7&lt;=$F93),($D93/$G93),0))),IF(AND(CG$7&gt;=$E93,CG$7&lt;=$F93),($D93/$G93),0))</f>
        <v>0</v>
      </c>
      <c r="CH93" s="34">
        <f>IF(Data!$C$2&gt;0,(IF(OR(CH$5=Data!$F$2,CH$5=Data!$G$2,(IF(COUNTIF(Data!$A$2:$A$939,CH$7),CH$7=(VLOOKUP(CH$7,Data!$A$2:$A$852,1,FALSE)),0))),"H",IF(AND(CH$7&gt;=$E93,CH$7&lt;=$F93),($D93/$G93),0))),IF(AND(CH$7&gt;=$E93,CH$7&lt;=$F93),($D93/$G93),0))</f>
        <v>0</v>
      </c>
      <c r="CI93" s="34">
        <f>IF(Data!$C$2&gt;0,(IF(OR(CI$5=Data!$F$2,CI$5=Data!$G$2,(IF(COUNTIF(Data!$A$2:$A$939,CI$7),CI$7=(VLOOKUP(CI$7,Data!$A$2:$A$852,1,FALSE)),0))),"H",IF(AND(CI$7&gt;=$E93,CI$7&lt;=$F93),($D93/$G93),0))),IF(AND(CI$7&gt;=$E93,CI$7&lt;=$F93),($D93/$G93),0))</f>
        <v>0</v>
      </c>
      <c r="CJ93" s="34" t="str">
        <f>IF(Data!$C$2&gt;0,(IF(OR(CJ$5=Data!$F$2,CJ$5=Data!$G$2,(IF(COUNTIF(Data!$A$2:$A$939,CJ$7),CJ$7=(VLOOKUP(CJ$7,Data!$A$2:$A$852,1,FALSE)),0))),"H",IF(AND(CJ$7&gt;=$E93,CJ$7&lt;=$F93),($D93/$G93),0))),IF(AND(CJ$7&gt;=$E93,CJ$7&lt;=$F93),($D93/$G93),0))</f>
        <v>H</v>
      </c>
      <c r="CK93" s="34" t="str">
        <f>IF(Data!$C$2&gt;0,(IF(OR(CK$5=Data!$F$2,CK$5=Data!$G$2,(IF(COUNTIF(Data!$A$2:$A$939,CK$7),CK$7=(VLOOKUP(CK$7,Data!$A$2:$A$852,1,FALSE)),0))),"H",IF(AND(CK$7&gt;=$E93,CK$7&lt;=$F93),($D93/$G93),0))),IF(AND(CK$7&gt;=$E93,CK$7&lt;=$F93),($D93/$G93),0))</f>
        <v>H</v>
      </c>
      <c r="CL93" s="34">
        <f>IF(Data!$C$2&gt;0,(IF(OR(CL$5=Data!$F$2,CL$5=Data!$G$2,(IF(COUNTIF(Data!$A$2:$A$939,CL$7),CL$7=(VLOOKUP(CL$7,Data!$A$2:$A$852,1,FALSE)),0))),"H",IF(AND(CL$7&gt;=$E93,CL$7&lt;=$F93),($D93/$G93),0))),IF(AND(CL$7&gt;=$E93,CL$7&lt;=$F93),($D93/$G93),0))</f>
        <v>0</v>
      </c>
      <c r="CM93" s="34">
        <f>IF(Data!$C$2&gt;0,(IF(OR(CM$5=Data!$F$2,CM$5=Data!$G$2,(IF(COUNTIF(Data!$A$2:$A$939,CM$7),CM$7=(VLOOKUP(CM$7,Data!$A$2:$A$852,1,FALSE)),0))),"H",IF(AND(CM$7&gt;=$E93,CM$7&lt;=$F93),($D93/$G93),0))),IF(AND(CM$7&gt;=$E93,CM$7&lt;=$F93),($D93/$G93),0))</f>
        <v>0</v>
      </c>
      <c r="CN93" s="34">
        <f>IF(Data!$C$2&gt;0,(IF(OR(CN$5=Data!$F$2,CN$5=Data!$G$2,(IF(COUNTIF(Data!$A$2:$A$939,CN$7),CN$7=(VLOOKUP(CN$7,Data!$A$2:$A$852,1,FALSE)),0))),"H",IF(AND(CN$7&gt;=$E93,CN$7&lt;=$F93),($D93/$G93),0))),IF(AND(CN$7&gt;=$E93,CN$7&lt;=$F93),($D93/$G93),0))</f>
        <v>0</v>
      </c>
      <c r="CO93" s="34">
        <f>IF(Data!$C$2&gt;0,(IF(OR(CO$5=Data!$F$2,CO$5=Data!$G$2,(IF(COUNTIF(Data!$A$2:$A$939,CO$7),CO$7=(VLOOKUP(CO$7,Data!$A$2:$A$852,1,FALSE)),0))),"H",IF(AND(CO$7&gt;=$E93,CO$7&lt;=$F93),($D93/$G93),0))),IF(AND(CO$7&gt;=$E93,CO$7&lt;=$F93),($D93/$G93),0))</f>
        <v>0</v>
      </c>
      <c r="CP93" s="34">
        <f>IF(Data!$C$2&gt;0,(IF(OR(CP$5=Data!$F$2,CP$5=Data!$G$2,(IF(COUNTIF(Data!$A$2:$A$939,CP$7),CP$7=(VLOOKUP(CP$7,Data!$A$2:$A$852,1,FALSE)),0))),"H",IF(AND(CP$7&gt;=$E93,CP$7&lt;=$F93),($D93/$G93),0))),IF(AND(CP$7&gt;=$E93,CP$7&lt;=$F93),($D93/$G93),0))</f>
        <v>0</v>
      </c>
      <c r="CQ93" s="34" t="str">
        <f>IF(Data!$C$2&gt;0,(IF(OR(CQ$5=Data!$F$2,CQ$5=Data!$G$2,(IF(COUNTIF(Data!$A$2:$A$939,CQ$7),CQ$7=(VLOOKUP(CQ$7,Data!$A$2:$A$852,1,FALSE)),0))),"H",IF(AND(CQ$7&gt;=$E93,CQ$7&lt;=$F93),($D93/$G93),0))),IF(AND(CQ$7&gt;=$E93,CQ$7&lt;=$F93),($D93/$G93),0))</f>
        <v>H</v>
      </c>
      <c r="CR93" s="34" t="str">
        <f>IF(Data!$C$2&gt;0,(IF(OR(CR$5=Data!$F$2,CR$5=Data!$G$2,(IF(COUNTIF(Data!$A$2:$A$939,CR$7),CR$7=(VLOOKUP(CR$7,Data!$A$2:$A$852,1,FALSE)),0))),"H",IF(AND(CR$7&gt;=$E93,CR$7&lt;=$F93),($D93/$G93),0))),IF(AND(CR$7&gt;=$E93,CR$7&lt;=$F93),($D93/$G93),0))</f>
        <v>H</v>
      </c>
      <c r="CS93" s="34">
        <f>IF(Data!$C$2&gt;0,(IF(OR(CS$5=Data!$F$2,CS$5=Data!$G$2,(IF(COUNTIF(Data!$A$2:$A$939,CS$7),CS$7=(VLOOKUP(CS$7,Data!$A$2:$A$852,1,FALSE)),0))),"H",IF(AND(CS$7&gt;=$E93,CS$7&lt;=$F93),($D93/$G93),0))),IF(AND(CS$7&gt;=$E93,CS$7&lt;=$F93),($D93/$G93),0))</f>
        <v>0</v>
      </c>
      <c r="CT93" s="34">
        <f>IF(Data!$C$2&gt;0,(IF(OR(CT$5=Data!$F$2,CT$5=Data!$G$2,(IF(COUNTIF(Data!$A$2:$A$939,CT$7),CT$7=(VLOOKUP(CT$7,Data!$A$2:$A$852,1,FALSE)),0))),"H",IF(AND(CT$7&gt;=$E93,CT$7&lt;=$F93),($D93/$G93),0))),IF(AND(CT$7&gt;=$E93,CT$7&lt;=$F93),($D93/$G93),0))</f>
        <v>0</v>
      </c>
      <c r="CU93" s="34">
        <f>IF(Data!$C$2&gt;0,(IF(OR(CU$5=Data!$F$2,CU$5=Data!$G$2,(IF(COUNTIF(Data!$A$2:$A$939,CU$7),CU$7=(VLOOKUP(CU$7,Data!$A$2:$A$852,1,FALSE)),0))),"H",IF(AND(CU$7&gt;=$E93,CU$7&lt;=$F93),($D93/$G93),0))),IF(AND(CU$7&gt;=$E93,CU$7&lt;=$F93),($D93/$G93),0))</f>
        <v>0</v>
      </c>
      <c r="CV93" s="34">
        <f>IF(Data!$C$2&gt;0,(IF(OR(CV$5=Data!$F$2,CV$5=Data!$G$2,(IF(COUNTIF(Data!$A$2:$A$939,CV$7),CV$7=(VLOOKUP(CV$7,Data!$A$2:$A$852,1,FALSE)),0))),"H",IF(AND(CV$7&gt;=$E93,CV$7&lt;=$F93),($D93/$G93),0))),IF(AND(CV$7&gt;=$E93,CV$7&lt;=$F93),($D93/$G93),0))</f>
        <v>0</v>
      </c>
      <c r="CW93" s="34">
        <f>IF(Data!$C$2&gt;0,(IF(OR(CW$5=Data!$F$2,CW$5=Data!$G$2,(IF(COUNTIF(Data!$A$2:$A$939,CW$7),CW$7=(VLOOKUP(CW$7,Data!$A$2:$A$852,1,FALSE)),0))),"H",IF(AND(CW$7&gt;=$E93,CW$7&lt;=$F93),($D93/$G93),0))),IF(AND(CW$7&gt;=$E93,CW$7&lt;=$F93),($D93/$G93),0))</f>
        <v>0</v>
      </c>
      <c r="CX93" s="34" t="str">
        <f>IF(Data!$C$2&gt;0,(IF(OR(CX$5=Data!$F$2,CX$5=Data!$G$2,(IF(COUNTIF(Data!$A$2:$A$939,CX$7),CX$7=(VLOOKUP(CX$7,Data!$A$2:$A$852,1,FALSE)),0))),"H",IF(AND(CX$7&gt;=$E93,CX$7&lt;=$F93),($D93/$G93),0))),IF(AND(CX$7&gt;=$E93,CX$7&lt;=$F93),($D93/$G93),0))</f>
        <v>H</v>
      </c>
      <c r="CY93" s="34" t="str">
        <f>IF(Data!$C$2&gt;0,(IF(OR(CY$5=Data!$F$2,CY$5=Data!$G$2,(IF(COUNTIF(Data!$A$2:$A$939,CY$7),CY$7=(VLOOKUP(CY$7,Data!$A$2:$A$852,1,FALSE)),0))),"H",IF(AND(CY$7&gt;=$E93,CY$7&lt;=$F93),($D93/$G93),0))),IF(AND(CY$7&gt;=$E93,CY$7&lt;=$F93),($D93/$G93),0))</f>
        <v>H</v>
      </c>
      <c r="CZ93" s="34">
        <f>IF(Data!$C$2&gt;0,(IF(OR(CZ$5=Data!$F$2,CZ$5=Data!$G$2,(IF(COUNTIF(Data!$A$2:$A$939,CZ$7),CZ$7=(VLOOKUP(CZ$7,Data!$A$2:$A$852,1,FALSE)),0))),"H",IF(AND(CZ$7&gt;=$E93,CZ$7&lt;=$F93),($D93/$G93),0))),IF(AND(CZ$7&gt;=$E93,CZ$7&lt;=$F93),($D93/$G93),0))</f>
        <v>0</v>
      </c>
      <c r="DA93" s="34">
        <f>IF(Data!$C$2&gt;0,(IF(OR(DA$5=Data!$F$2,DA$5=Data!$G$2,(IF(COUNTIF(Data!$A$2:$A$939,DA$7),DA$7=(VLOOKUP(DA$7,Data!$A$2:$A$852,1,FALSE)),0))),"H",IF(AND(DA$7&gt;=$E93,DA$7&lt;=$F93),($D93/$G93),0))),IF(AND(DA$7&gt;=$E93,DA$7&lt;=$F93),($D93/$G93),0))</f>
        <v>0</v>
      </c>
      <c r="DB93" s="34">
        <f>IF(Data!$C$2&gt;0,(IF(OR(DB$5=Data!$F$2,DB$5=Data!$G$2,(IF(COUNTIF(Data!$A$2:$A$939,DB$7),DB$7=(VLOOKUP(DB$7,Data!$A$2:$A$852,1,FALSE)),0))),"H",IF(AND(DB$7&gt;=$E93,DB$7&lt;=$F93),($D93/$G93),0))),IF(AND(DB$7&gt;=$E93,DB$7&lt;=$F93),($D93/$G93),0))</f>
        <v>0</v>
      </c>
      <c r="DC93" s="34">
        <f>IF(Data!$C$2&gt;0,(IF(OR(DC$5=Data!$F$2,DC$5=Data!$G$2,(IF(COUNTIF(Data!$A$2:$A$939,DC$7),DC$7=(VLOOKUP(DC$7,Data!$A$2:$A$852,1,FALSE)),0))),"H",IF(AND(DC$7&gt;=$E93,DC$7&lt;=$F93),($D93/$G93),0))),IF(AND(DC$7&gt;=$E93,DC$7&lt;=$F93),($D93/$G93),0))</f>
        <v>0</v>
      </c>
      <c r="DD93" s="34">
        <f>IF(Data!$C$2&gt;0,(IF(OR(DD$5=Data!$F$2,DD$5=Data!$G$2,(IF(COUNTIF(Data!$A$2:$A$939,DD$7),DD$7=(VLOOKUP(DD$7,Data!$A$2:$A$852,1,FALSE)),0))),"H",IF(AND(DD$7&gt;=$E93,DD$7&lt;=$F93),($D93/$G93),0))),IF(AND(DD$7&gt;=$E93,DD$7&lt;=$F93),($D93/$G93),0))</f>
        <v>0</v>
      </c>
      <c r="DE93" s="34" t="str">
        <f>IF(Data!$C$2&gt;0,(IF(OR(DE$5=Data!$F$2,DE$5=Data!$G$2,(IF(COUNTIF(Data!$A$2:$A$939,DE$7),DE$7=(VLOOKUP(DE$7,Data!$A$2:$A$852,1,FALSE)),0))),"H",IF(AND(DE$7&gt;=$E93,DE$7&lt;=$F93),($D93/$G93),0))),IF(AND(DE$7&gt;=$E93,DE$7&lt;=$F93),($D93/$G93),0))</f>
        <v>H</v>
      </c>
      <c r="DF93" s="34" t="str">
        <f>IF(Data!$C$2&gt;0,(IF(OR(DF$5=Data!$F$2,DF$5=Data!$G$2,(IF(COUNTIF(Data!$A$2:$A$939,DF$7),DF$7=(VLOOKUP(DF$7,Data!$A$2:$A$852,1,FALSE)),0))),"H",IF(AND(DF$7&gt;=$E93,DF$7&lt;=$F93),($D93/$G93),0))),IF(AND(DF$7&gt;=$E93,DF$7&lt;=$F93),($D93/$G93),0))</f>
        <v>H</v>
      </c>
      <c r="DG93" s="34">
        <f>IF(Data!$C$2&gt;0,(IF(OR(DG$5=Data!$F$2,DG$5=Data!$G$2,(IF(COUNTIF(Data!$A$2:$A$939,DG$7),DG$7=(VLOOKUP(DG$7,Data!$A$2:$A$852,1,FALSE)),0))),"H",IF(AND(DG$7&gt;=$E93,DG$7&lt;=$F93),($D93/$G93),0))),IF(AND(DG$7&gt;=$E93,DG$7&lt;=$F93),($D93/$G93),0))</f>
        <v>0</v>
      </c>
      <c r="DH93" s="34">
        <f>IF(Data!$C$2&gt;0,(IF(OR(DH$5=Data!$F$2,DH$5=Data!$G$2,(IF(COUNTIF(Data!$A$2:$A$939,DH$7),DH$7=(VLOOKUP(DH$7,Data!$A$2:$A$852,1,FALSE)),0))),"H",IF(AND(DH$7&gt;=$E93,DH$7&lt;=$F93),($D93/$G93),0))),IF(AND(DH$7&gt;=$E93,DH$7&lt;=$F93),($D93/$G93),0))</f>
        <v>0</v>
      </c>
      <c r="DI93" s="34">
        <f>IF(Data!$C$2&gt;0,(IF(OR(DI$5=Data!$F$2,DI$5=Data!$G$2,(IF(COUNTIF(Data!$A$2:$A$939,DI$7),DI$7=(VLOOKUP(DI$7,Data!$A$2:$A$852,1,FALSE)),0))),"H",IF(AND(DI$7&gt;=$E93,DI$7&lt;=$F93),($D93/$G93),0))),IF(AND(DI$7&gt;=$E93,DI$7&lt;=$F93),($D93/$G93),0))</f>
        <v>0</v>
      </c>
      <c r="DJ93" s="34">
        <f>IF(Data!$C$2&gt;0,(IF(OR(DJ$5=Data!$F$2,DJ$5=Data!$G$2,(IF(COUNTIF(Data!$A$2:$A$939,DJ$7),DJ$7=(VLOOKUP(DJ$7,Data!$A$2:$A$852,1,FALSE)),0))),"H",IF(AND(DJ$7&gt;=$E93,DJ$7&lt;=$F93),($D93/$G93),0))),IF(AND(DJ$7&gt;=$E93,DJ$7&lt;=$F93),($D93/$G93),0))</f>
        <v>0</v>
      </c>
      <c r="DK93" s="34">
        <f>IF(Data!$C$2&gt;0,(IF(OR(DK$5=Data!$F$2,DK$5=Data!$G$2,(IF(COUNTIF(Data!$A$2:$A$939,DK$7),DK$7=(VLOOKUP(DK$7,Data!$A$2:$A$852,1,FALSE)),0))),"H",IF(AND(DK$7&gt;=$E93,DK$7&lt;=$F93),($D93/$G93),0))),IF(AND(DK$7&gt;=$E93,DK$7&lt;=$F93),($D93/$G93),0))</f>
        <v>0</v>
      </c>
      <c r="DL93" s="34" t="str">
        <f>IF(Data!$C$2&gt;0,(IF(OR(DL$5=Data!$F$2,DL$5=Data!$G$2,(IF(COUNTIF(Data!$A$2:$A$939,DL$7),DL$7=(VLOOKUP(DL$7,Data!$A$2:$A$852,1,FALSE)),0))),"H",IF(AND(DL$7&gt;=$E93,DL$7&lt;=$F93),($D93/$G93),0))),IF(AND(DL$7&gt;=$E93,DL$7&lt;=$F93),($D93/$G93),0))</f>
        <v>H</v>
      </c>
      <c r="DM93" s="34" t="str">
        <f>IF(Data!$C$2&gt;0,(IF(OR(DM$5=Data!$F$2,DM$5=Data!$G$2,(IF(COUNTIF(Data!$A$2:$A$939,DM$7),DM$7=(VLOOKUP(DM$7,Data!$A$2:$A$852,1,FALSE)),0))),"H",IF(AND(DM$7&gt;=$E93,DM$7&lt;=$F93),($D93/$G93),0))),IF(AND(DM$7&gt;=$E93,DM$7&lt;=$F93),($D93/$G93),0))</f>
        <v>H</v>
      </c>
      <c r="DN93" s="34">
        <f>IF(Data!$C$2&gt;0,(IF(OR(DN$5=Data!$F$2,DN$5=Data!$G$2,(IF(COUNTIF(Data!$A$2:$A$939,DN$7),DN$7=(VLOOKUP(DN$7,Data!$A$2:$A$852,1,FALSE)),0))),"H",IF(AND(DN$7&gt;=$E93,DN$7&lt;=$F93),($D93/$G93),0))),IF(AND(DN$7&gt;=$E93,DN$7&lt;=$F93),($D93/$G93),0))</f>
        <v>0</v>
      </c>
      <c r="DO93" s="34">
        <f>IF(Data!$C$2&gt;0,(IF(OR(DO$5=Data!$F$2,DO$5=Data!$G$2,(IF(COUNTIF(Data!$A$2:$A$939,DO$7),DO$7=(VLOOKUP(DO$7,Data!$A$2:$A$852,1,FALSE)),0))),"H",IF(AND(DO$7&gt;=$E93,DO$7&lt;=$F93),($D93/$G93),0))),IF(AND(DO$7&gt;=$E93,DO$7&lt;=$F93),($D93/$G93),0))</f>
        <v>0</v>
      </c>
      <c r="DP93" s="34">
        <f>IF(Data!$C$2&gt;0,(IF(OR(DP$5=Data!$F$2,DP$5=Data!$G$2,(IF(COUNTIF(Data!$A$2:$A$939,DP$7),DP$7=(VLOOKUP(DP$7,Data!$A$2:$A$852,1,FALSE)),0))),"H",IF(AND(DP$7&gt;=$E93,DP$7&lt;=$F93),($D93/$G93),0))),IF(AND(DP$7&gt;=$E93,DP$7&lt;=$F93),($D93/$G93),0))</f>
        <v>0</v>
      </c>
      <c r="DQ93" s="34">
        <f>IF(Data!$C$2&gt;0,(IF(OR(DQ$5=Data!$F$2,DQ$5=Data!$G$2,(IF(COUNTIF(Data!$A$2:$A$939,DQ$7),DQ$7=(VLOOKUP(DQ$7,Data!$A$2:$A$852,1,FALSE)),0))),"H",IF(AND(DQ$7&gt;=$E93,DQ$7&lt;=$F93),($D93/$G93),0))),IF(AND(DQ$7&gt;=$E93,DQ$7&lt;=$F93),($D93/$G93),0))</f>
        <v>0</v>
      </c>
      <c r="DR93" s="34">
        <f>IF(Data!$C$2&gt;0,(IF(OR(DR$5=Data!$F$2,DR$5=Data!$G$2,(IF(COUNTIF(Data!$A$2:$A$939,DR$7),DR$7=(VLOOKUP(DR$7,Data!$A$2:$A$852,1,FALSE)),0))),"H",IF(AND(DR$7&gt;=$E93,DR$7&lt;=$F93),($D93/$G93),0))),IF(AND(DR$7&gt;=$E93,DR$7&lt;=$F93),($D93/$G93),0))</f>
        <v>0</v>
      </c>
      <c r="DS93" s="34" t="str">
        <f>IF(Data!$C$2&gt;0,(IF(OR(DS$5=Data!$F$2,DS$5=Data!$G$2,(IF(COUNTIF(Data!$A$2:$A$939,DS$7),DS$7=(VLOOKUP(DS$7,Data!$A$2:$A$852,1,FALSE)),0))),"H",IF(AND(DS$7&gt;=$E93,DS$7&lt;=$F93),($D93/$G93),0))),IF(AND(DS$7&gt;=$E93,DS$7&lt;=$F93),($D93/$G93),0))</f>
        <v>H</v>
      </c>
      <c r="DT93" s="34" t="str">
        <f>IF(Data!$C$2&gt;0,(IF(OR(DT$5=Data!$F$2,DT$5=Data!$G$2,(IF(COUNTIF(Data!$A$2:$A$939,DT$7),DT$7=(VLOOKUP(DT$7,Data!$A$2:$A$852,1,FALSE)),0))),"H",IF(AND(DT$7&gt;=$E93,DT$7&lt;=$F93),($D93/$G93),0))),IF(AND(DT$7&gt;=$E93,DT$7&lt;=$F93),($D93/$G93),0))</f>
        <v>H</v>
      </c>
      <c r="DU93" s="34">
        <f>IF(Data!$C$2&gt;0,(IF(OR(DU$5=Data!$F$2,DU$5=Data!$G$2,(IF(COUNTIF(Data!$A$2:$A$939,DU$7),DU$7=(VLOOKUP(DU$7,Data!$A$2:$A$852,1,FALSE)),0))),"H",IF(AND(DU$7&gt;=$E93,DU$7&lt;=$F93),($D93/$G93),0))),IF(AND(DU$7&gt;=$E93,DU$7&lt;=$F93),($D93/$G93),0))</f>
        <v>0</v>
      </c>
      <c r="DV93" s="34">
        <f>IF(Data!$C$2&gt;0,(IF(OR(DV$5=Data!$F$2,DV$5=Data!$G$2,(IF(COUNTIF(Data!$A$2:$A$939,DV$7),DV$7=(VLOOKUP(DV$7,Data!$A$2:$A$852,1,FALSE)),0))),"H",IF(AND(DV$7&gt;=$E93,DV$7&lt;=$F93),($D93/$G93),0))),IF(AND(DV$7&gt;=$E93,DV$7&lt;=$F93),($D93/$G93),0))</f>
        <v>0</v>
      </c>
      <c r="DW93" s="34">
        <f>IF(Data!$C$2&gt;0,(IF(OR(DW$5=Data!$F$2,DW$5=Data!$G$2,(IF(COUNTIF(Data!$A$2:$A$939,DW$7),DW$7=(VLOOKUP(DW$7,Data!$A$2:$A$852,1,FALSE)),0))),"H",IF(AND(DW$7&gt;=$E93,DW$7&lt;=$F93),($D93/$G93),0))),IF(AND(DW$7&gt;=$E93,DW$7&lt;=$F93),($D93/$G93),0))</f>
        <v>0</v>
      </c>
      <c r="DX93" s="34">
        <f>IF(Data!$C$2&gt;0,(IF(OR(DX$5=Data!$F$2,DX$5=Data!$G$2,(IF(COUNTIF(Data!$A$2:$A$939,DX$7),DX$7=(VLOOKUP(DX$7,Data!$A$2:$A$852,1,FALSE)),0))),"H",IF(AND(DX$7&gt;=$E93,DX$7&lt;=$F93),($D93/$G93),0))),IF(AND(DX$7&gt;=$E93,DX$7&lt;=$F93),($D93/$G93),0))</f>
        <v>0</v>
      </c>
      <c r="DY93" s="34">
        <f>IF(Data!$C$2&gt;0,(IF(OR(DY$5=Data!$F$2,DY$5=Data!$G$2,(IF(COUNTIF(Data!$A$2:$A$939,DY$7),DY$7=(VLOOKUP(DY$7,Data!$A$2:$A$852,1,FALSE)),0))),"H",IF(AND(DY$7&gt;=$E93,DY$7&lt;=$F93),($D93/$G93),0))),IF(AND(DY$7&gt;=$E93,DY$7&lt;=$F93),($D93/$G93),0))</f>
        <v>0</v>
      </c>
      <c r="DZ93" s="34" t="str">
        <f>IF(Data!$C$2&gt;0,(IF(OR(DZ$5=Data!$F$2,DZ$5=Data!$G$2,(IF(COUNTIF(Data!$A$2:$A$939,DZ$7),DZ$7=(VLOOKUP(DZ$7,Data!$A$2:$A$852,1,FALSE)),0))),"H",IF(AND(DZ$7&gt;=$E93,DZ$7&lt;=$F93),($D93/$G93),0))),IF(AND(DZ$7&gt;=$E93,DZ$7&lt;=$F93),($D93/$G93),0))</f>
        <v>H</v>
      </c>
      <c r="EA93" s="34" t="str">
        <f>IF(Data!$C$2&gt;0,(IF(OR(EA$5=Data!$F$2,EA$5=Data!$G$2,(IF(COUNTIF(Data!$A$2:$A$939,EA$7),EA$7=(VLOOKUP(EA$7,Data!$A$2:$A$852,1,FALSE)),0))),"H",IF(AND(EA$7&gt;=$E93,EA$7&lt;=$F93),($D93/$G93),0))),IF(AND(EA$7&gt;=$E93,EA$7&lt;=$F93),($D93/$G93),0))</f>
        <v>H</v>
      </c>
      <c r="EB93" s="34">
        <f>IF(Data!$C$2&gt;0,(IF(OR(EB$5=Data!$F$2,EB$5=Data!$G$2,(IF(COUNTIF(Data!$A$2:$A$939,EB$7),EB$7=(VLOOKUP(EB$7,Data!$A$2:$A$852,1,FALSE)),0))),"H",IF(AND(EB$7&gt;=$E93,EB$7&lt;=$F93),($D93/$G93),0))),IF(AND(EB$7&gt;=$E93,EB$7&lt;=$F93),($D93/$G93),0))</f>
        <v>0</v>
      </c>
      <c r="EC93" s="34">
        <f>IF(Data!$C$2&gt;0,(IF(OR(EC$5=Data!$F$2,EC$5=Data!$G$2,(IF(COUNTIF(Data!$A$2:$A$939,EC$7),EC$7=(VLOOKUP(EC$7,Data!$A$2:$A$852,1,FALSE)),0))),"H",IF(AND(EC$7&gt;=$E93,EC$7&lt;=$F93),($D93/$G93),0))),IF(AND(EC$7&gt;=$E93,EC$7&lt;=$F93),($D93/$G93),0))</f>
        <v>0</v>
      </c>
      <c r="ED93" s="34">
        <f>IF(Data!$C$2&gt;0,(IF(OR(ED$5=Data!$F$2,ED$5=Data!$G$2,(IF(COUNTIF(Data!$A$2:$A$939,ED$7),ED$7=(VLOOKUP(ED$7,Data!$A$2:$A$852,1,FALSE)),0))),"H",IF(AND(ED$7&gt;=$E93,ED$7&lt;=$F93),($D93/$G93),0))),IF(AND(ED$7&gt;=$E93,ED$7&lt;=$F93),($D93/$G93),0))</f>
        <v>0</v>
      </c>
      <c r="EE93" s="34">
        <f>IF(Data!$C$2&gt;0,(IF(OR(EE$5=Data!$F$2,EE$5=Data!$G$2,(IF(COUNTIF(Data!$A$2:$A$939,EE$7),EE$7=(VLOOKUP(EE$7,Data!$A$2:$A$852,1,FALSE)),0))),"H",IF(AND(EE$7&gt;=$E93,EE$7&lt;=$F93),($D93/$G93),0))),IF(AND(EE$7&gt;=$E93,EE$7&lt;=$F93),($D93/$G93),0))</f>
        <v>0</v>
      </c>
      <c r="EF93" s="34">
        <f>IF(Data!$C$2&gt;0,(IF(OR(EF$5=Data!$F$2,EF$5=Data!$G$2,(IF(COUNTIF(Data!$A$2:$A$939,EF$7),EF$7=(VLOOKUP(EF$7,Data!$A$2:$A$852,1,FALSE)),0))),"H",IF(AND(EF$7&gt;=$E93,EF$7&lt;=$F93),($D93/$G93),0))),IF(AND(EF$7&gt;=$E93,EF$7&lt;=$F93),($D93/$G93),0))</f>
        <v>0</v>
      </c>
      <c r="EG93" s="34" t="str">
        <f>IF(Data!$C$2&gt;0,(IF(OR(EG$5=Data!$F$2,EG$5=Data!$G$2,(IF(COUNTIF(Data!$A$2:$A$939,EG$7),EG$7=(VLOOKUP(EG$7,Data!$A$2:$A$852,1,FALSE)),0))),"H",IF(AND(EG$7&gt;=$E93,EG$7&lt;=$F93),($D93/$G93),0))),IF(AND(EG$7&gt;=$E93,EG$7&lt;=$F93),($D93/$G93),0))</f>
        <v>H</v>
      </c>
      <c r="EH93" s="34" t="str">
        <f>IF(Data!$C$2&gt;0,(IF(OR(EH$5=Data!$F$2,EH$5=Data!$G$2,(IF(COUNTIF(Data!$A$2:$A$939,EH$7),EH$7=(VLOOKUP(EH$7,Data!$A$2:$A$852,1,FALSE)),0))),"H",IF(AND(EH$7&gt;=$E93,EH$7&lt;=$F93),($D93/$G93),0))),IF(AND(EH$7&gt;=$E93,EH$7&lt;=$F93),($D93/$G93),0))</f>
        <v>H</v>
      </c>
      <c r="EI93" s="34">
        <f>IF(Data!$C$2&gt;0,(IF(OR(EI$5=Data!$F$2,EI$5=Data!$G$2,(IF(COUNTIF(Data!$A$2:$A$939,EI$7),EI$7=(VLOOKUP(EI$7,Data!$A$2:$A$852,1,FALSE)),0))),"H",IF(AND(EI$7&gt;=$E93,EI$7&lt;=$F93),($D93/$G93),0))),IF(AND(EI$7&gt;=$E93,EI$7&lt;=$F93),($D93/$G93),0))</f>
        <v>0</v>
      </c>
      <c r="EJ93" s="34">
        <f>IF(Data!$C$2&gt;0,(IF(OR(EJ$5=Data!$F$2,EJ$5=Data!$G$2,(IF(COUNTIF(Data!$A$2:$A$939,EJ$7),EJ$7=(VLOOKUP(EJ$7,Data!$A$2:$A$852,1,FALSE)),0))),"H",IF(AND(EJ$7&gt;=$E93,EJ$7&lt;=$F93),($D93/$G93),0))),IF(AND(EJ$7&gt;=$E93,EJ$7&lt;=$F93),($D93/$G93),0))</f>
        <v>0</v>
      </c>
      <c r="EK93" s="34">
        <f>IF(Data!$C$2&gt;0,(IF(OR(EK$5=Data!$F$2,EK$5=Data!$G$2,(IF(COUNTIF(Data!$A$2:$A$939,EK$7),EK$7=(VLOOKUP(EK$7,Data!$A$2:$A$852,1,FALSE)),0))),"H",IF(AND(EK$7&gt;=$E93,EK$7&lt;=$F93),($D93/$G93),0))),IF(AND(EK$7&gt;=$E93,EK$7&lt;=$F93),($D93/$G93),0))</f>
        <v>0</v>
      </c>
      <c r="EL93" s="34">
        <f>IF(Data!$C$2&gt;0,(IF(OR(EL$5=Data!$F$2,EL$5=Data!$G$2,(IF(COUNTIF(Data!$A$2:$A$939,EL$7),EL$7=(VLOOKUP(EL$7,Data!$A$2:$A$852,1,FALSE)),0))),"H",IF(AND(EL$7&gt;=$E93,EL$7&lt;=$F93),($D93/$G93),0))),IF(AND(EL$7&gt;=$E93,EL$7&lt;=$F93),($D93/$G93),0))</f>
        <v>0</v>
      </c>
      <c r="EM93" s="34">
        <f>IF(Data!$C$2&gt;0,(IF(OR(EM$5=Data!$F$2,EM$5=Data!$G$2,(IF(COUNTIF(Data!$A$2:$A$939,EM$7),EM$7=(VLOOKUP(EM$7,Data!$A$2:$A$852,1,FALSE)),0))),"H",IF(AND(EM$7&gt;=$E93,EM$7&lt;=$F93),($D93/$G93),0))),IF(AND(EM$7&gt;=$E93,EM$7&lt;=$F93),($D93/$G93),0))</f>
        <v>0</v>
      </c>
      <c r="EN93" s="34" t="str">
        <f>IF(Data!$C$2&gt;0,(IF(OR(EN$5=Data!$F$2,EN$5=Data!$G$2,(IF(COUNTIF(Data!$A$2:$A$939,EN$7),EN$7=(VLOOKUP(EN$7,Data!$A$2:$A$852,1,FALSE)),0))),"H",IF(AND(EN$7&gt;=$E93,EN$7&lt;=$F93),($D93/$G93),0))),IF(AND(EN$7&gt;=$E93,EN$7&lt;=$F93),($D93/$G93),0))</f>
        <v>H</v>
      </c>
      <c r="EO93" s="35" t="str">
        <f>IF(Data!$C$2&gt;0,(IF(OR(EO$5=Data!$F$2,EO$5=Data!$G$2,(IF(COUNTIF(Data!$A$2:$A$939,EO$7),EO$7=(VLOOKUP(EO$7,Data!$A$2:$A$852,1,FALSE)),0))),"H",IF(AND(EO$7&gt;=$E93,EO$7&lt;=$F93),($D93/$G93),0))),IF(AND(EO$7&gt;=$E93,EO$7&lt;=$F93),($D93/$G93),0))</f>
        <v>H</v>
      </c>
      <c r="EP93" s="8" t="s">
        <v>47</v>
      </c>
      <c r="EQ93" s="18">
        <f>SUM(T93:EO93)-D93</f>
        <v>0</v>
      </c>
    </row>
    <row r="94" spans="1:147" ht="30" customHeight="1" thickBot="1">
      <c r="A94" s="385"/>
      <c r="B94" s="369"/>
      <c r="C94" s="369"/>
      <c r="D94" s="347"/>
      <c r="E94" s="366"/>
      <c r="F94" s="366"/>
      <c r="G94" s="373"/>
      <c r="H94" s="347"/>
      <c r="I94" s="363"/>
      <c r="J94" s="366"/>
      <c r="K94" s="366"/>
      <c r="L94" s="366"/>
      <c r="M94" s="373"/>
      <c r="N94" s="373"/>
      <c r="O94" s="347"/>
      <c r="P94" s="363"/>
      <c r="Q94" s="345"/>
      <c r="R94" s="347"/>
      <c r="S94" s="342"/>
      <c r="T94" s="36">
        <f>IF(T$7&gt;$L93,(((IF(Data!$C$2&gt;0,(IF(OR(T$5=Data!$F$2,T$5=Data!$G$2,(IF(COUNTIF(Data!$A$2:$A$939,T$7),T$7=(VLOOKUP(T$7,Data!$A$2:$A$852,1,FALSE)),0))),"H",IF(AND(T$7&gt;=$J93,T$7&lt;=$K93),($D93*(1-$P93)/$N93),0))),IF(AND(T$7&gt;=$J93,T$7&lt;=$K93),(($D93-$O93)/$N93),0))))),(((IF(Data!$C$2&gt;0,(IF(OR(T$5=Data!$F$2,T$5=Data!$G$2,(IF(COUNTIF(Data!$A$2:$A$939,T$7),T$7=(VLOOKUP(T$7,Data!$A$2:$A$852,1,FALSE)),0))),"H",IF(AND(T$7&gt;=$J93,T$7&lt;=$L93),($D93*$P93/$M93),0))),IF(AND(T$7&gt;=$J93,T$7&lt;=$L93),(($D93*$P93)/$M93),0))))))</f>
        <v>0</v>
      </c>
      <c r="U94" s="37">
        <f>IF(U$7&gt;$L93,(((IF(Data!$C$2&gt;0,(IF(OR(U$5=Data!$F$2,U$5=Data!$G$2,(IF(COUNTIF(Data!$A$2:$A$939,U$7),U$7=(VLOOKUP(U$7,Data!$A$2:$A$852,1,FALSE)),0))),"H",IF(AND(U$7&gt;=$J93,U$7&lt;=$K93),($D93*(1-$P93)/$N93),0))),IF(AND(U$7&gt;=$J93,U$7&lt;=$K93),(($D93-$O93)/$N93),0))))),(((IF(Data!$C$2&gt;0,(IF(OR(U$5=Data!$F$2,U$5=Data!$G$2,(IF(COUNTIF(Data!$A$2:$A$939,U$7),U$7=(VLOOKUP(U$7,Data!$A$2:$A$852,1,FALSE)),0))),"H",IF(AND(U$7&gt;=$J93,U$7&lt;=$L93),($D93*$P93/$M93),0))),IF(AND(U$7&gt;=$J93,U$7&lt;=$L93),(($D93*$P93)/$M93),0))))))</f>
        <v>0</v>
      </c>
      <c r="V94" s="37">
        <f>IF(V$7&gt;$L93,(((IF(Data!$C$2&gt;0,(IF(OR(V$5=Data!$F$2,V$5=Data!$G$2,(IF(COUNTIF(Data!$A$2:$A$939,V$7),V$7=(VLOOKUP(V$7,Data!$A$2:$A$852,1,FALSE)),0))),"H",IF(AND(V$7&gt;=$J93,V$7&lt;=$K93),($D93*(1-$P93)/$N93),0))),IF(AND(V$7&gt;=$J93,V$7&lt;=$K93),(($D93-$O93)/$N93),0))))),(((IF(Data!$C$2&gt;0,(IF(OR(V$5=Data!$F$2,V$5=Data!$G$2,(IF(COUNTIF(Data!$A$2:$A$939,V$7),V$7=(VLOOKUP(V$7,Data!$A$2:$A$852,1,FALSE)),0))),"H",IF(AND(V$7&gt;=$J93,V$7&lt;=$L93),($D93*$P93/$M93),0))),IF(AND(V$7&gt;=$J93,V$7&lt;=$L93),(($D93*$P93)/$M93),0))))))</f>
        <v>0</v>
      </c>
      <c r="W94" s="37">
        <f>IF(W$7&gt;$L93,(((IF(Data!$C$2&gt;0,(IF(OR(W$5=Data!$F$2,W$5=Data!$G$2,(IF(COUNTIF(Data!$A$2:$A$939,W$7),W$7=(VLOOKUP(W$7,Data!$A$2:$A$852,1,FALSE)),0))),"H",IF(AND(W$7&gt;=$J93,W$7&lt;=$K93),($D93*(1-$P93)/$N93),0))),IF(AND(W$7&gt;=$J93,W$7&lt;=$K93),(($D93-$O93)/$N93),0))))),(((IF(Data!$C$2&gt;0,(IF(OR(W$5=Data!$F$2,W$5=Data!$G$2,(IF(COUNTIF(Data!$A$2:$A$939,W$7),W$7=(VLOOKUP(W$7,Data!$A$2:$A$852,1,FALSE)),0))),"H",IF(AND(W$7&gt;=$J93,W$7&lt;=$L93),($D93*$P93/$M93),0))),IF(AND(W$7&gt;=$J93,W$7&lt;=$L93),(($D93*$P93)/$M93),0))))))</f>
        <v>0</v>
      </c>
      <c r="X94" s="37">
        <f>IF(X$7&gt;$L93,(((IF(Data!$C$2&gt;0,(IF(OR(X$5=Data!$F$2,X$5=Data!$G$2,(IF(COUNTIF(Data!$A$2:$A$939,X$7),X$7=(VLOOKUP(X$7,Data!$A$2:$A$852,1,FALSE)),0))),"H",IF(AND(X$7&gt;=$J93,X$7&lt;=$K93),($D93*(1-$P93)/$N93),0))),IF(AND(X$7&gt;=$J93,X$7&lt;=$K93),(($D93-$O93)/$N93),0))))),(((IF(Data!$C$2&gt;0,(IF(OR(X$5=Data!$F$2,X$5=Data!$G$2,(IF(COUNTIF(Data!$A$2:$A$939,X$7),X$7=(VLOOKUP(X$7,Data!$A$2:$A$852,1,FALSE)),0))),"H",IF(AND(X$7&gt;=$J93,X$7&lt;=$L93),($D93*$P93/$M93),0))),IF(AND(X$7&gt;=$J93,X$7&lt;=$L93),(($D93*$P93)/$M93),0))))))</f>
        <v>0</v>
      </c>
      <c r="Y94" s="37" t="str">
        <f>IF(Y$7&gt;$L93,(((IF(Data!$C$2&gt;0,(IF(OR(Y$5=Data!$F$2,Y$5=Data!$G$2,(IF(COUNTIF(Data!$A$2:$A$939,Y$7),Y$7=(VLOOKUP(Y$7,Data!$A$2:$A$852,1,FALSE)),0))),"H",IF(AND(Y$7&gt;=$J93,Y$7&lt;=$K93),($D93*(1-$P93)/$N93),0))),IF(AND(Y$7&gt;=$J93,Y$7&lt;=$K93),(($D93-$O93)/$N93),0))))),(((IF(Data!$C$2&gt;0,(IF(OR(Y$5=Data!$F$2,Y$5=Data!$G$2,(IF(COUNTIF(Data!$A$2:$A$939,Y$7),Y$7=(VLOOKUP(Y$7,Data!$A$2:$A$852,1,FALSE)),0))),"H",IF(AND(Y$7&gt;=$J93,Y$7&lt;=$L93),($D93*$P93/$M93),0))),IF(AND(Y$7&gt;=$J93,Y$7&lt;=$L93),(($D93*$P93)/$M93),0))))))</f>
        <v>H</v>
      </c>
      <c r="Z94" s="37" t="str">
        <f>IF(Z$7&gt;$L93,(((IF(Data!$C$2&gt;0,(IF(OR(Z$5=Data!$F$2,Z$5=Data!$G$2,(IF(COUNTIF(Data!$A$2:$A$939,Z$7),Z$7=(VLOOKUP(Z$7,Data!$A$2:$A$852,1,FALSE)),0))),"H",IF(AND(Z$7&gt;=$J93,Z$7&lt;=$K93),($D93*(1-$P93)/$N93),0))),IF(AND(Z$7&gt;=$J93,Z$7&lt;=$K93),(($D93-$O93)/$N93),0))))),(((IF(Data!$C$2&gt;0,(IF(OR(Z$5=Data!$F$2,Z$5=Data!$G$2,(IF(COUNTIF(Data!$A$2:$A$939,Z$7),Z$7=(VLOOKUP(Z$7,Data!$A$2:$A$852,1,FALSE)),0))),"H",IF(AND(Z$7&gt;=$J93,Z$7&lt;=$L93),($D93*$P93/$M93),0))),IF(AND(Z$7&gt;=$J93,Z$7&lt;=$L93),(($D93*$P93)/$M93),0))))))</f>
        <v>H</v>
      </c>
      <c r="AA94" s="37">
        <f>IF(AA$7&gt;$L93,(((IF(Data!$C$2&gt;0,(IF(OR(AA$5=Data!$F$2,AA$5=Data!$G$2,(IF(COUNTIF(Data!$A$2:$A$939,AA$7),AA$7=(VLOOKUP(AA$7,Data!$A$2:$A$852,1,FALSE)),0))),"H",IF(AND(AA$7&gt;=$J93,AA$7&lt;=$K93),($D93*(1-$P93)/$N93),0))),IF(AND(AA$7&gt;=$J93,AA$7&lt;=$K93),(($D93-$O93)/$N93),0))))),(((IF(Data!$C$2&gt;0,(IF(OR(AA$5=Data!$F$2,AA$5=Data!$G$2,(IF(COUNTIF(Data!$A$2:$A$939,AA$7),AA$7=(VLOOKUP(AA$7,Data!$A$2:$A$852,1,FALSE)),0))),"H",IF(AND(AA$7&gt;=$J93,AA$7&lt;=$L93),($D93*$P93/$M93),0))),IF(AND(AA$7&gt;=$J93,AA$7&lt;=$L93),(($D93*$P93)/$M93),0))))))</f>
        <v>0</v>
      </c>
      <c r="AB94" s="37">
        <f>IF(AB$7&gt;$L93,(((IF(Data!$C$2&gt;0,(IF(OR(AB$5=Data!$F$2,AB$5=Data!$G$2,(IF(COUNTIF(Data!$A$2:$A$939,AB$7),AB$7=(VLOOKUP(AB$7,Data!$A$2:$A$852,1,FALSE)),0))),"H",IF(AND(AB$7&gt;=$J93,AB$7&lt;=$K93),($D93*(1-$P93)/$N93),0))),IF(AND(AB$7&gt;=$J93,AB$7&lt;=$K93),(($D93-$O93)/$N93),0))))),(((IF(Data!$C$2&gt;0,(IF(OR(AB$5=Data!$F$2,AB$5=Data!$G$2,(IF(COUNTIF(Data!$A$2:$A$939,AB$7),AB$7=(VLOOKUP(AB$7,Data!$A$2:$A$852,1,FALSE)),0))),"H",IF(AND(AB$7&gt;=$J93,AB$7&lt;=$L93),($D93*$P93/$M93),0))),IF(AND(AB$7&gt;=$J93,AB$7&lt;=$L93),(($D93*$P93)/$M93),0))))))</f>
        <v>0</v>
      </c>
      <c r="AC94" s="37">
        <f>IF(AC$7&gt;$L93,(((IF(Data!$C$2&gt;0,(IF(OR(AC$5=Data!$F$2,AC$5=Data!$G$2,(IF(COUNTIF(Data!$A$2:$A$939,AC$7),AC$7=(VLOOKUP(AC$7,Data!$A$2:$A$852,1,FALSE)),0))),"H",IF(AND(AC$7&gt;=$J93,AC$7&lt;=$K93),($D93*(1-$P93)/$N93),0))),IF(AND(AC$7&gt;=$J93,AC$7&lt;=$K93),(($D93-$O93)/$N93),0))))),(((IF(Data!$C$2&gt;0,(IF(OR(AC$5=Data!$F$2,AC$5=Data!$G$2,(IF(COUNTIF(Data!$A$2:$A$939,AC$7),AC$7=(VLOOKUP(AC$7,Data!$A$2:$A$852,1,FALSE)),0))),"H",IF(AND(AC$7&gt;=$J93,AC$7&lt;=$L93),($D93*$P93/$M93),0))),IF(AND(AC$7&gt;=$J93,AC$7&lt;=$L93),(($D93*$P93)/$M93),0))))))</f>
        <v>0</v>
      </c>
      <c r="AD94" s="37">
        <f>IF(AD$7&gt;$L93,(((IF(Data!$C$2&gt;0,(IF(OR(AD$5=Data!$F$2,AD$5=Data!$G$2,(IF(COUNTIF(Data!$A$2:$A$939,AD$7),AD$7=(VLOOKUP(AD$7,Data!$A$2:$A$852,1,FALSE)),0))),"H",IF(AND(AD$7&gt;=$J93,AD$7&lt;=$K93),($D93*(1-$P93)/$N93),0))),IF(AND(AD$7&gt;=$J93,AD$7&lt;=$K93),(($D93-$O93)/$N93),0))))),(((IF(Data!$C$2&gt;0,(IF(OR(AD$5=Data!$F$2,AD$5=Data!$G$2,(IF(COUNTIF(Data!$A$2:$A$939,AD$7),AD$7=(VLOOKUP(AD$7,Data!$A$2:$A$852,1,FALSE)),0))),"H",IF(AND(AD$7&gt;=$J93,AD$7&lt;=$L93),($D93*$P93/$M93),0))),IF(AND(AD$7&gt;=$J93,AD$7&lt;=$L93),(($D93*$P93)/$M93),0))))))</f>
        <v>0</v>
      </c>
      <c r="AE94" s="37">
        <f>IF(AE$7&gt;$L93,(((IF(Data!$C$2&gt;0,(IF(OR(AE$5=Data!$F$2,AE$5=Data!$G$2,(IF(COUNTIF(Data!$A$2:$A$939,AE$7),AE$7=(VLOOKUP(AE$7,Data!$A$2:$A$852,1,FALSE)),0))),"H",IF(AND(AE$7&gt;=$J93,AE$7&lt;=$K93),($D93*(1-$P93)/$N93),0))),IF(AND(AE$7&gt;=$J93,AE$7&lt;=$K93),(($D93-$O93)/$N93),0))))),(((IF(Data!$C$2&gt;0,(IF(OR(AE$5=Data!$F$2,AE$5=Data!$G$2,(IF(COUNTIF(Data!$A$2:$A$939,AE$7),AE$7=(VLOOKUP(AE$7,Data!$A$2:$A$852,1,FALSE)),0))),"H",IF(AND(AE$7&gt;=$J93,AE$7&lt;=$L93),($D93*$P93/$M93),0))),IF(AND(AE$7&gt;=$J93,AE$7&lt;=$L93),(($D93*$P93)/$M93),0))))))</f>
        <v>0</v>
      </c>
      <c r="AF94" s="37" t="str">
        <f>IF(AF$7&gt;$L93,(((IF(Data!$C$2&gt;0,(IF(OR(AF$5=Data!$F$2,AF$5=Data!$G$2,(IF(COUNTIF(Data!$A$2:$A$939,AF$7),AF$7=(VLOOKUP(AF$7,Data!$A$2:$A$852,1,FALSE)),0))),"H",IF(AND(AF$7&gt;=$J93,AF$7&lt;=$K93),($D93*(1-$P93)/$N93),0))),IF(AND(AF$7&gt;=$J93,AF$7&lt;=$K93),(($D93-$O93)/$N93),0))))),(((IF(Data!$C$2&gt;0,(IF(OR(AF$5=Data!$F$2,AF$5=Data!$G$2,(IF(COUNTIF(Data!$A$2:$A$939,AF$7),AF$7=(VLOOKUP(AF$7,Data!$A$2:$A$852,1,FALSE)),0))),"H",IF(AND(AF$7&gt;=$J93,AF$7&lt;=$L93),($D93*$P93/$M93),0))),IF(AND(AF$7&gt;=$J93,AF$7&lt;=$L93),(($D93*$P93)/$M93),0))))))</f>
        <v>H</v>
      </c>
      <c r="AG94" s="37" t="str">
        <f>IF(AG$7&gt;$L93,(((IF(Data!$C$2&gt;0,(IF(OR(AG$5=Data!$F$2,AG$5=Data!$G$2,(IF(COUNTIF(Data!$A$2:$A$939,AG$7),AG$7=(VLOOKUP(AG$7,Data!$A$2:$A$852,1,FALSE)),0))),"H",IF(AND(AG$7&gt;=$J93,AG$7&lt;=$K93),($D93*(1-$P93)/$N93),0))),IF(AND(AG$7&gt;=$J93,AG$7&lt;=$K93),(($D93-$O93)/$N93),0))))),(((IF(Data!$C$2&gt;0,(IF(OR(AG$5=Data!$F$2,AG$5=Data!$G$2,(IF(COUNTIF(Data!$A$2:$A$939,AG$7),AG$7=(VLOOKUP(AG$7,Data!$A$2:$A$852,1,FALSE)),0))),"H",IF(AND(AG$7&gt;=$J93,AG$7&lt;=$L93),($D93*$P93/$M93),0))),IF(AND(AG$7&gt;=$J93,AG$7&lt;=$L93),(($D93*$P93)/$M93),0))))))</f>
        <v>H</v>
      </c>
      <c r="AH94" s="37">
        <f>IF(AH$7&gt;$L93,(((IF(Data!$C$2&gt;0,(IF(OR(AH$5=Data!$F$2,AH$5=Data!$G$2,(IF(COUNTIF(Data!$A$2:$A$939,AH$7),AH$7=(VLOOKUP(AH$7,Data!$A$2:$A$852,1,FALSE)),0))),"H",IF(AND(AH$7&gt;=$J93,AH$7&lt;=$K93),($D93*(1-$P93)/$N93),0))),IF(AND(AH$7&gt;=$J93,AH$7&lt;=$K93),(($D93-$O93)/$N93),0))))),(((IF(Data!$C$2&gt;0,(IF(OR(AH$5=Data!$F$2,AH$5=Data!$G$2,(IF(COUNTIF(Data!$A$2:$A$939,AH$7),AH$7=(VLOOKUP(AH$7,Data!$A$2:$A$852,1,FALSE)),0))),"H",IF(AND(AH$7&gt;=$J93,AH$7&lt;=$L93),($D93*$P93/$M93),0))),IF(AND(AH$7&gt;=$J93,AH$7&lt;=$L93),(($D93*$P93)/$M93),0))))))</f>
        <v>0</v>
      </c>
      <c r="AI94" s="37">
        <f>IF(AI$7&gt;$L93,(((IF(Data!$C$2&gt;0,(IF(OR(AI$5=Data!$F$2,AI$5=Data!$G$2,(IF(COUNTIF(Data!$A$2:$A$939,AI$7),AI$7=(VLOOKUP(AI$7,Data!$A$2:$A$852,1,FALSE)),0))),"H",IF(AND(AI$7&gt;=$J93,AI$7&lt;=$K93),($D93*(1-$P93)/$N93),0))),IF(AND(AI$7&gt;=$J93,AI$7&lt;=$K93),(($D93-$O93)/$N93),0))))),(((IF(Data!$C$2&gt;0,(IF(OR(AI$5=Data!$F$2,AI$5=Data!$G$2,(IF(COUNTIF(Data!$A$2:$A$939,AI$7),AI$7=(VLOOKUP(AI$7,Data!$A$2:$A$852,1,FALSE)),0))),"H",IF(AND(AI$7&gt;=$J93,AI$7&lt;=$L93),($D93*$P93/$M93),0))),IF(AND(AI$7&gt;=$J93,AI$7&lt;=$L93),(($D93*$P93)/$M93),0))))))</f>
        <v>0</v>
      </c>
      <c r="AJ94" s="37">
        <f>IF(AJ$7&gt;$L93,(((IF(Data!$C$2&gt;0,(IF(OR(AJ$5=Data!$F$2,AJ$5=Data!$G$2,(IF(COUNTIF(Data!$A$2:$A$939,AJ$7),AJ$7=(VLOOKUP(AJ$7,Data!$A$2:$A$852,1,FALSE)),0))),"H",IF(AND(AJ$7&gt;=$J93,AJ$7&lt;=$K93),($D93*(1-$P93)/$N93),0))),IF(AND(AJ$7&gt;=$J93,AJ$7&lt;=$K93),(($D93-$O93)/$N93),0))))),(((IF(Data!$C$2&gt;0,(IF(OR(AJ$5=Data!$F$2,AJ$5=Data!$G$2,(IF(COUNTIF(Data!$A$2:$A$939,AJ$7),AJ$7=(VLOOKUP(AJ$7,Data!$A$2:$A$852,1,FALSE)),0))),"H",IF(AND(AJ$7&gt;=$J93,AJ$7&lt;=$L93),($D93*$P93/$M93),0))),IF(AND(AJ$7&gt;=$J93,AJ$7&lt;=$L93),(($D93*$P93)/$M93),0))))))</f>
        <v>0</v>
      </c>
      <c r="AK94" s="37">
        <f>IF(AK$7&gt;$L93,(((IF(Data!$C$2&gt;0,(IF(OR(AK$5=Data!$F$2,AK$5=Data!$G$2,(IF(COUNTIF(Data!$A$2:$A$939,AK$7),AK$7=(VLOOKUP(AK$7,Data!$A$2:$A$852,1,FALSE)),0))),"H",IF(AND(AK$7&gt;=$J93,AK$7&lt;=$K93),($D93*(1-$P93)/$N93),0))),IF(AND(AK$7&gt;=$J93,AK$7&lt;=$K93),(($D93-$O93)/$N93),0))))),(((IF(Data!$C$2&gt;0,(IF(OR(AK$5=Data!$F$2,AK$5=Data!$G$2,(IF(COUNTIF(Data!$A$2:$A$939,AK$7),AK$7=(VLOOKUP(AK$7,Data!$A$2:$A$852,1,FALSE)),0))),"H",IF(AND(AK$7&gt;=$J93,AK$7&lt;=$L93),($D93*$P93/$M93),0))),IF(AND(AK$7&gt;=$J93,AK$7&lt;=$L93),(($D93*$P93)/$M93),0))))))</f>
        <v>0</v>
      </c>
      <c r="AL94" s="37">
        <f>IF(AL$7&gt;$L93,(((IF(Data!$C$2&gt;0,(IF(OR(AL$5=Data!$F$2,AL$5=Data!$G$2,(IF(COUNTIF(Data!$A$2:$A$939,AL$7),AL$7=(VLOOKUP(AL$7,Data!$A$2:$A$852,1,FALSE)),0))),"H",IF(AND(AL$7&gt;=$J93,AL$7&lt;=$K93),($D93*(1-$P93)/$N93),0))),IF(AND(AL$7&gt;=$J93,AL$7&lt;=$K93),(($D93-$O93)/$N93),0))))),(((IF(Data!$C$2&gt;0,(IF(OR(AL$5=Data!$F$2,AL$5=Data!$G$2,(IF(COUNTIF(Data!$A$2:$A$939,AL$7),AL$7=(VLOOKUP(AL$7,Data!$A$2:$A$852,1,FALSE)),0))),"H",IF(AND(AL$7&gt;=$J93,AL$7&lt;=$L93),($D93*$P93/$M93),0))),IF(AND(AL$7&gt;=$J93,AL$7&lt;=$L93),(($D93*$P93)/$M93),0))))))</f>
        <v>0</v>
      </c>
      <c r="AM94" s="37" t="str">
        <f>IF(AM$7&gt;$L93,(((IF(Data!$C$2&gt;0,(IF(OR(AM$5=Data!$F$2,AM$5=Data!$G$2,(IF(COUNTIF(Data!$A$2:$A$939,AM$7),AM$7=(VLOOKUP(AM$7,Data!$A$2:$A$852,1,FALSE)),0))),"H",IF(AND(AM$7&gt;=$J93,AM$7&lt;=$K93),($D93*(1-$P93)/$N93),0))),IF(AND(AM$7&gt;=$J93,AM$7&lt;=$K93),(($D93-$O93)/$N93),0))))),(((IF(Data!$C$2&gt;0,(IF(OR(AM$5=Data!$F$2,AM$5=Data!$G$2,(IF(COUNTIF(Data!$A$2:$A$939,AM$7),AM$7=(VLOOKUP(AM$7,Data!$A$2:$A$852,1,FALSE)),0))),"H",IF(AND(AM$7&gt;=$J93,AM$7&lt;=$L93),($D93*$P93/$M93),0))),IF(AND(AM$7&gt;=$J93,AM$7&lt;=$L93),(($D93*$P93)/$M93),0))))))</f>
        <v>H</v>
      </c>
      <c r="AN94" s="37" t="str">
        <f>IF(AN$7&gt;$L93,(((IF(Data!$C$2&gt;0,(IF(OR(AN$5=Data!$F$2,AN$5=Data!$G$2,(IF(COUNTIF(Data!$A$2:$A$939,AN$7),AN$7=(VLOOKUP(AN$7,Data!$A$2:$A$852,1,FALSE)),0))),"H",IF(AND(AN$7&gt;=$J93,AN$7&lt;=$K93),($D93*(1-$P93)/$N93),0))),IF(AND(AN$7&gt;=$J93,AN$7&lt;=$K93),(($D93-$O93)/$N93),0))))),(((IF(Data!$C$2&gt;0,(IF(OR(AN$5=Data!$F$2,AN$5=Data!$G$2,(IF(COUNTIF(Data!$A$2:$A$939,AN$7),AN$7=(VLOOKUP(AN$7,Data!$A$2:$A$852,1,FALSE)),0))),"H",IF(AND(AN$7&gt;=$J93,AN$7&lt;=$L93),($D93*$P93/$M93),0))),IF(AND(AN$7&gt;=$J93,AN$7&lt;=$L93),(($D93*$P93)/$M93),0))))))</f>
        <v>H</v>
      </c>
      <c r="AO94" s="37">
        <f>IF(AO$7&gt;$L93,(((IF(Data!$C$2&gt;0,(IF(OR(AO$5=Data!$F$2,AO$5=Data!$G$2,(IF(COUNTIF(Data!$A$2:$A$939,AO$7),AO$7=(VLOOKUP(AO$7,Data!$A$2:$A$852,1,FALSE)),0))),"H",IF(AND(AO$7&gt;=$J93,AO$7&lt;=$K93),($D93*(1-$P93)/$N93),0))),IF(AND(AO$7&gt;=$J93,AO$7&lt;=$K93),(($D93-$O93)/$N93),0))))),(((IF(Data!$C$2&gt;0,(IF(OR(AO$5=Data!$F$2,AO$5=Data!$G$2,(IF(COUNTIF(Data!$A$2:$A$939,AO$7),AO$7=(VLOOKUP(AO$7,Data!$A$2:$A$852,1,FALSE)),0))),"H",IF(AND(AO$7&gt;=$J93,AO$7&lt;=$L93),($D93*$P93/$M93),0))),IF(AND(AO$7&gt;=$J93,AO$7&lt;=$L93),(($D93*$P93)/$M93),0))))))</f>
        <v>0</v>
      </c>
      <c r="AP94" s="37">
        <f>IF(AP$7&gt;$L93,(((IF(Data!$C$2&gt;0,(IF(OR(AP$5=Data!$F$2,AP$5=Data!$G$2,(IF(COUNTIF(Data!$A$2:$A$939,AP$7),AP$7=(VLOOKUP(AP$7,Data!$A$2:$A$852,1,FALSE)),0))),"H",IF(AND(AP$7&gt;=$J93,AP$7&lt;=$K93),($D93*(1-$P93)/$N93),0))),IF(AND(AP$7&gt;=$J93,AP$7&lt;=$K93),(($D93-$O93)/$N93),0))))),(((IF(Data!$C$2&gt;0,(IF(OR(AP$5=Data!$F$2,AP$5=Data!$G$2,(IF(COUNTIF(Data!$A$2:$A$939,AP$7),AP$7=(VLOOKUP(AP$7,Data!$A$2:$A$852,1,FALSE)),0))),"H",IF(AND(AP$7&gt;=$J93,AP$7&lt;=$L93),($D93*$P93/$M93),0))),IF(AND(AP$7&gt;=$J93,AP$7&lt;=$L93),(($D93*$P93)/$M93),0))))))</f>
        <v>0</v>
      </c>
      <c r="AQ94" s="37">
        <f>IF(AQ$7&gt;$L93,(((IF(Data!$C$2&gt;0,(IF(OR(AQ$5=Data!$F$2,AQ$5=Data!$G$2,(IF(COUNTIF(Data!$A$2:$A$939,AQ$7),AQ$7=(VLOOKUP(AQ$7,Data!$A$2:$A$852,1,FALSE)),0))),"H",IF(AND(AQ$7&gt;=$J93,AQ$7&lt;=$K93),($D93*(1-$P93)/$N93),0))),IF(AND(AQ$7&gt;=$J93,AQ$7&lt;=$K93),(($D93-$O93)/$N93),0))))),(((IF(Data!$C$2&gt;0,(IF(OR(AQ$5=Data!$F$2,AQ$5=Data!$G$2,(IF(COUNTIF(Data!$A$2:$A$939,AQ$7),AQ$7=(VLOOKUP(AQ$7,Data!$A$2:$A$852,1,FALSE)),0))),"H",IF(AND(AQ$7&gt;=$J93,AQ$7&lt;=$L93),($D93*$P93/$M93),0))),IF(AND(AQ$7&gt;=$J93,AQ$7&lt;=$L93),(($D93*$P93)/$M93),0))))))</f>
        <v>0</v>
      </c>
      <c r="AR94" s="37">
        <f>IF(AR$7&gt;$L93,(((IF(Data!$C$2&gt;0,(IF(OR(AR$5=Data!$F$2,AR$5=Data!$G$2,(IF(COUNTIF(Data!$A$2:$A$939,AR$7),AR$7=(VLOOKUP(AR$7,Data!$A$2:$A$852,1,FALSE)),0))),"H",IF(AND(AR$7&gt;=$J93,AR$7&lt;=$K93),($D93*(1-$P93)/$N93),0))),IF(AND(AR$7&gt;=$J93,AR$7&lt;=$K93),(($D93-$O93)/$N93),0))))),(((IF(Data!$C$2&gt;0,(IF(OR(AR$5=Data!$F$2,AR$5=Data!$G$2,(IF(COUNTIF(Data!$A$2:$A$939,AR$7),AR$7=(VLOOKUP(AR$7,Data!$A$2:$A$852,1,FALSE)),0))),"H",IF(AND(AR$7&gt;=$J93,AR$7&lt;=$L93),($D93*$P93/$M93),0))),IF(AND(AR$7&gt;=$J93,AR$7&lt;=$L93),(($D93*$P93)/$M93),0))))))</f>
        <v>0</v>
      </c>
      <c r="AS94" s="37">
        <f>IF(AS$7&gt;$L93,(((IF(Data!$C$2&gt;0,(IF(OR(AS$5=Data!$F$2,AS$5=Data!$G$2,(IF(COUNTIF(Data!$A$2:$A$939,AS$7),AS$7=(VLOOKUP(AS$7,Data!$A$2:$A$852,1,FALSE)),0))),"H",IF(AND(AS$7&gt;=$J93,AS$7&lt;=$K93),($D93*(1-$P93)/$N93),0))),IF(AND(AS$7&gt;=$J93,AS$7&lt;=$K93),(($D93-$O93)/$N93),0))))),(((IF(Data!$C$2&gt;0,(IF(OR(AS$5=Data!$F$2,AS$5=Data!$G$2,(IF(COUNTIF(Data!$A$2:$A$939,AS$7),AS$7=(VLOOKUP(AS$7,Data!$A$2:$A$852,1,FALSE)),0))),"H",IF(AND(AS$7&gt;=$J93,AS$7&lt;=$L93),($D93*$P93/$M93),0))),IF(AND(AS$7&gt;=$J93,AS$7&lt;=$L93),(($D93*$P93)/$M93),0))))))</f>
        <v>0</v>
      </c>
      <c r="AT94" s="37" t="str">
        <f>IF(AT$7&gt;$L93,(((IF(Data!$C$2&gt;0,(IF(OR(AT$5=Data!$F$2,AT$5=Data!$G$2,(IF(COUNTIF(Data!$A$2:$A$939,AT$7),AT$7=(VLOOKUP(AT$7,Data!$A$2:$A$852,1,FALSE)),0))),"H",IF(AND(AT$7&gt;=$J93,AT$7&lt;=$K93),($D93*(1-$P93)/$N93),0))),IF(AND(AT$7&gt;=$J93,AT$7&lt;=$K93),(($D93-$O93)/$N93),0))))),(((IF(Data!$C$2&gt;0,(IF(OR(AT$5=Data!$F$2,AT$5=Data!$G$2,(IF(COUNTIF(Data!$A$2:$A$939,AT$7),AT$7=(VLOOKUP(AT$7,Data!$A$2:$A$852,1,FALSE)),0))),"H",IF(AND(AT$7&gt;=$J93,AT$7&lt;=$L93),($D93*$P93/$M93),0))),IF(AND(AT$7&gt;=$J93,AT$7&lt;=$L93),(($D93*$P93)/$M93),0))))))</f>
        <v>H</v>
      </c>
      <c r="AU94" s="37" t="str">
        <f>IF(AU$7&gt;$L93,(((IF(Data!$C$2&gt;0,(IF(OR(AU$5=Data!$F$2,AU$5=Data!$G$2,(IF(COUNTIF(Data!$A$2:$A$939,AU$7),AU$7=(VLOOKUP(AU$7,Data!$A$2:$A$852,1,FALSE)),0))),"H",IF(AND(AU$7&gt;=$J93,AU$7&lt;=$K93),($D93*(1-$P93)/$N93),0))),IF(AND(AU$7&gt;=$J93,AU$7&lt;=$K93),(($D93-$O93)/$N93),0))))),(((IF(Data!$C$2&gt;0,(IF(OR(AU$5=Data!$F$2,AU$5=Data!$G$2,(IF(COUNTIF(Data!$A$2:$A$939,AU$7),AU$7=(VLOOKUP(AU$7,Data!$A$2:$A$852,1,FALSE)),0))),"H",IF(AND(AU$7&gt;=$J93,AU$7&lt;=$L93),($D93*$P93/$M93),0))),IF(AND(AU$7&gt;=$J93,AU$7&lt;=$L93),(($D93*$P93)/$M93),0))))))</f>
        <v>H</v>
      </c>
      <c r="AV94" s="37">
        <f>IF(AV$7&gt;$L93,(((IF(Data!$C$2&gt;0,(IF(OR(AV$5=Data!$F$2,AV$5=Data!$G$2,(IF(COUNTIF(Data!$A$2:$A$939,AV$7),AV$7=(VLOOKUP(AV$7,Data!$A$2:$A$852,1,FALSE)),0))),"H",IF(AND(AV$7&gt;=$J93,AV$7&lt;=$K93),($D93*(1-$P93)/$N93),0))),IF(AND(AV$7&gt;=$J93,AV$7&lt;=$K93),(($D93-$O93)/$N93),0))))),(((IF(Data!$C$2&gt;0,(IF(OR(AV$5=Data!$F$2,AV$5=Data!$G$2,(IF(COUNTIF(Data!$A$2:$A$939,AV$7),AV$7=(VLOOKUP(AV$7,Data!$A$2:$A$852,1,FALSE)),0))),"H",IF(AND(AV$7&gt;=$J93,AV$7&lt;=$L93),($D93*$P93/$M93),0))),IF(AND(AV$7&gt;=$J93,AV$7&lt;=$L93),(($D93*$P93)/$M93),0))))))</f>
        <v>0</v>
      </c>
      <c r="AW94" s="37">
        <f>IF(AW$7&gt;$L93,(((IF(Data!$C$2&gt;0,(IF(OR(AW$5=Data!$F$2,AW$5=Data!$G$2,(IF(COUNTIF(Data!$A$2:$A$939,AW$7),AW$7=(VLOOKUP(AW$7,Data!$A$2:$A$852,1,FALSE)),0))),"H",IF(AND(AW$7&gt;=$J93,AW$7&lt;=$K93),($D93*(1-$P93)/$N93),0))),IF(AND(AW$7&gt;=$J93,AW$7&lt;=$K93),(($D93-$O93)/$N93),0))))),(((IF(Data!$C$2&gt;0,(IF(OR(AW$5=Data!$F$2,AW$5=Data!$G$2,(IF(COUNTIF(Data!$A$2:$A$939,AW$7),AW$7=(VLOOKUP(AW$7,Data!$A$2:$A$852,1,FALSE)),0))),"H",IF(AND(AW$7&gt;=$J93,AW$7&lt;=$L93),($D93*$P93/$M93),0))),IF(AND(AW$7&gt;=$J93,AW$7&lt;=$L93),(($D93*$P93)/$M93),0))))))</f>
        <v>0</v>
      </c>
      <c r="AX94" s="37">
        <f>IF(AX$7&gt;$L93,(((IF(Data!$C$2&gt;0,(IF(OR(AX$5=Data!$F$2,AX$5=Data!$G$2,(IF(COUNTIF(Data!$A$2:$A$939,AX$7),AX$7=(VLOOKUP(AX$7,Data!$A$2:$A$852,1,FALSE)),0))),"H",IF(AND(AX$7&gt;=$J93,AX$7&lt;=$K93),($D93*(1-$P93)/$N93),0))),IF(AND(AX$7&gt;=$J93,AX$7&lt;=$K93),(($D93-$O93)/$N93),0))))),(((IF(Data!$C$2&gt;0,(IF(OR(AX$5=Data!$F$2,AX$5=Data!$G$2,(IF(COUNTIF(Data!$A$2:$A$939,AX$7),AX$7=(VLOOKUP(AX$7,Data!$A$2:$A$852,1,FALSE)),0))),"H",IF(AND(AX$7&gt;=$J93,AX$7&lt;=$L93),($D93*$P93/$M93),0))),IF(AND(AX$7&gt;=$J93,AX$7&lt;=$L93),(($D93*$P93)/$M93),0))))))</f>
        <v>0</v>
      </c>
      <c r="AY94" s="37">
        <f>IF(AY$7&gt;$L93,(((IF(Data!$C$2&gt;0,(IF(OR(AY$5=Data!$F$2,AY$5=Data!$G$2,(IF(COUNTIF(Data!$A$2:$A$939,AY$7),AY$7=(VLOOKUP(AY$7,Data!$A$2:$A$852,1,FALSE)),0))),"H",IF(AND(AY$7&gt;=$J93,AY$7&lt;=$K93),($D93*(1-$P93)/$N93),0))),IF(AND(AY$7&gt;=$J93,AY$7&lt;=$K93),(($D93-$O93)/$N93),0))))),(((IF(Data!$C$2&gt;0,(IF(OR(AY$5=Data!$F$2,AY$5=Data!$G$2,(IF(COUNTIF(Data!$A$2:$A$939,AY$7),AY$7=(VLOOKUP(AY$7,Data!$A$2:$A$852,1,FALSE)),0))),"H",IF(AND(AY$7&gt;=$J93,AY$7&lt;=$L93),($D93*$P93/$M93),0))),IF(AND(AY$7&gt;=$J93,AY$7&lt;=$L93),(($D93*$P93)/$M93),0))))))</f>
        <v>0</v>
      </c>
      <c r="AZ94" s="37">
        <f>IF(AZ$7&gt;$L93,(((IF(Data!$C$2&gt;0,(IF(OR(AZ$5=Data!$F$2,AZ$5=Data!$G$2,(IF(COUNTIF(Data!$A$2:$A$939,AZ$7),AZ$7=(VLOOKUP(AZ$7,Data!$A$2:$A$852,1,FALSE)),0))),"H",IF(AND(AZ$7&gt;=$J93,AZ$7&lt;=$K93),($D93*(1-$P93)/$N93),0))),IF(AND(AZ$7&gt;=$J93,AZ$7&lt;=$K93),(($D93-$O93)/$N93),0))))),(((IF(Data!$C$2&gt;0,(IF(OR(AZ$5=Data!$F$2,AZ$5=Data!$G$2,(IF(COUNTIF(Data!$A$2:$A$939,AZ$7),AZ$7=(VLOOKUP(AZ$7,Data!$A$2:$A$852,1,FALSE)),0))),"H",IF(AND(AZ$7&gt;=$J93,AZ$7&lt;=$L93),($D93*$P93/$M93),0))),IF(AND(AZ$7&gt;=$J93,AZ$7&lt;=$L93),(($D93*$P93)/$M93),0))))))</f>
        <v>0</v>
      </c>
      <c r="BA94" s="37" t="str">
        <f>IF(BA$7&gt;$L93,(((IF(Data!$C$2&gt;0,(IF(OR(BA$5=Data!$F$2,BA$5=Data!$G$2,(IF(COUNTIF(Data!$A$2:$A$939,BA$7),BA$7=(VLOOKUP(BA$7,Data!$A$2:$A$852,1,FALSE)),0))),"H",IF(AND(BA$7&gt;=$J93,BA$7&lt;=$K93),($D93*(1-$P93)/$N93),0))),IF(AND(BA$7&gt;=$J93,BA$7&lt;=$K93),(($D93-$O93)/$N93),0))))),(((IF(Data!$C$2&gt;0,(IF(OR(BA$5=Data!$F$2,BA$5=Data!$G$2,(IF(COUNTIF(Data!$A$2:$A$939,BA$7),BA$7=(VLOOKUP(BA$7,Data!$A$2:$A$852,1,FALSE)),0))),"H",IF(AND(BA$7&gt;=$J93,BA$7&lt;=$L93),($D93*$P93/$M93),0))),IF(AND(BA$7&gt;=$J93,BA$7&lt;=$L93),(($D93*$P93)/$M93),0))))))</f>
        <v>H</v>
      </c>
      <c r="BB94" s="37" t="str">
        <f>IF(BB$7&gt;$L93,(((IF(Data!$C$2&gt;0,(IF(OR(BB$5=Data!$F$2,BB$5=Data!$G$2,(IF(COUNTIF(Data!$A$2:$A$939,BB$7),BB$7=(VLOOKUP(BB$7,Data!$A$2:$A$852,1,FALSE)),0))),"H",IF(AND(BB$7&gt;=$J93,BB$7&lt;=$K93),($D93*(1-$P93)/$N93),0))),IF(AND(BB$7&gt;=$J93,BB$7&lt;=$K93),(($D93-$O93)/$N93),0))))),(((IF(Data!$C$2&gt;0,(IF(OR(BB$5=Data!$F$2,BB$5=Data!$G$2,(IF(COUNTIF(Data!$A$2:$A$939,BB$7),BB$7=(VLOOKUP(BB$7,Data!$A$2:$A$852,1,FALSE)),0))),"H",IF(AND(BB$7&gt;=$J93,BB$7&lt;=$L93),($D93*$P93/$M93),0))),IF(AND(BB$7&gt;=$J93,BB$7&lt;=$L93),(($D93*$P93)/$M93),0))))))</f>
        <v>H</v>
      </c>
      <c r="BC94" s="37">
        <f>IF(BC$7&gt;$L93,(((IF(Data!$C$2&gt;0,(IF(OR(BC$5=Data!$F$2,BC$5=Data!$G$2,(IF(COUNTIF(Data!$A$2:$A$939,BC$7),BC$7=(VLOOKUP(BC$7,Data!$A$2:$A$852,1,FALSE)),0))),"H",IF(AND(BC$7&gt;=$J93,BC$7&lt;=$K93),($D93*(1-$P93)/$N93),0))),IF(AND(BC$7&gt;=$J93,BC$7&lt;=$K93),(($D93-$O93)/$N93),0))))),(((IF(Data!$C$2&gt;0,(IF(OR(BC$5=Data!$F$2,BC$5=Data!$G$2,(IF(COUNTIF(Data!$A$2:$A$939,BC$7),BC$7=(VLOOKUP(BC$7,Data!$A$2:$A$852,1,FALSE)),0))),"H",IF(AND(BC$7&gt;=$J93,BC$7&lt;=$L93),($D93*$P93/$M93),0))),IF(AND(BC$7&gt;=$J93,BC$7&lt;=$L93),(($D93*$P93)/$M93),0))))))</f>
        <v>0</v>
      </c>
      <c r="BD94" s="37">
        <f>IF(BD$7&gt;$L93,(((IF(Data!$C$2&gt;0,(IF(OR(BD$5=Data!$F$2,BD$5=Data!$G$2,(IF(COUNTIF(Data!$A$2:$A$939,BD$7),BD$7=(VLOOKUP(BD$7,Data!$A$2:$A$852,1,FALSE)),0))),"H",IF(AND(BD$7&gt;=$J93,BD$7&lt;=$K93),($D93*(1-$P93)/$N93),0))),IF(AND(BD$7&gt;=$J93,BD$7&lt;=$K93),(($D93-$O93)/$N93),0))))),(((IF(Data!$C$2&gt;0,(IF(OR(BD$5=Data!$F$2,BD$5=Data!$G$2,(IF(COUNTIF(Data!$A$2:$A$939,BD$7),BD$7=(VLOOKUP(BD$7,Data!$A$2:$A$852,1,FALSE)),0))),"H",IF(AND(BD$7&gt;=$J93,BD$7&lt;=$L93),($D93*$P93/$M93),0))),IF(AND(BD$7&gt;=$J93,BD$7&lt;=$L93),(($D93*$P93)/$M93),0))))))</f>
        <v>0</v>
      </c>
      <c r="BE94" s="37">
        <f>IF(BE$7&gt;$L93,(((IF(Data!$C$2&gt;0,(IF(OR(BE$5=Data!$F$2,BE$5=Data!$G$2,(IF(COUNTIF(Data!$A$2:$A$939,BE$7),BE$7=(VLOOKUP(BE$7,Data!$A$2:$A$852,1,FALSE)),0))),"H",IF(AND(BE$7&gt;=$J93,BE$7&lt;=$K93),($D93*(1-$P93)/$N93),0))),IF(AND(BE$7&gt;=$J93,BE$7&lt;=$K93),(($D93-$O93)/$N93),0))))),(((IF(Data!$C$2&gt;0,(IF(OR(BE$5=Data!$F$2,BE$5=Data!$G$2,(IF(COUNTIF(Data!$A$2:$A$939,BE$7),BE$7=(VLOOKUP(BE$7,Data!$A$2:$A$852,1,FALSE)),0))),"H",IF(AND(BE$7&gt;=$J93,BE$7&lt;=$L93),($D93*$P93/$M93),0))),IF(AND(BE$7&gt;=$J93,BE$7&lt;=$L93),(($D93*$P93)/$M93),0))))))</f>
        <v>0</v>
      </c>
      <c r="BF94" s="37">
        <f>IF(BF$7&gt;$L93,(((IF(Data!$C$2&gt;0,(IF(OR(BF$5=Data!$F$2,BF$5=Data!$G$2,(IF(COUNTIF(Data!$A$2:$A$939,BF$7),BF$7=(VLOOKUP(BF$7,Data!$A$2:$A$852,1,FALSE)),0))),"H",IF(AND(BF$7&gt;=$J93,BF$7&lt;=$K93),($D93*(1-$P93)/$N93),0))),IF(AND(BF$7&gt;=$J93,BF$7&lt;=$K93),(($D93-$O93)/$N93),0))))),(((IF(Data!$C$2&gt;0,(IF(OR(BF$5=Data!$F$2,BF$5=Data!$G$2,(IF(COUNTIF(Data!$A$2:$A$939,BF$7),BF$7=(VLOOKUP(BF$7,Data!$A$2:$A$852,1,FALSE)),0))),"H",IF(AND(BF$7&gt;=$J93,BF$7&lt;=$L93),($D93*$P93/$M93),0))),IF(AND(BF$7&gt;=$J93,BF$7&lt;=$L93),(($D93*$P93)/$M93),0))))))</f>
        <v>0</v>
      </c>
      <c r="BG94" s="37">
        <f>IF(BG$7&gt;$L93,(((IF(Data!$C$2&gt;0,(IF(OR(BG$5=Data!$F$2,BG$5=Data!$G$2,(IF(COUNTIF(Data!$A$2:$A$939,BG$7),BG$7=(VLOOKUP(BG$7,Data!$A$2:$A$852,1,FALSE)),0))),"H",IF(AND(BG$7&gt;=$J93,BG$7&lt;=$K93),($D93*(1-$P93)/$N93),0))),IF(AND(BG$7&gt;=$J93,BG$7&lt;=$K93),(($D93-$O93)/$N93),0))))),(((IF(Data!$C$2&gt;0,(IF(OR(BG$5=Data!$F$2,BG$5=Data!$G$2,(IF(COUNTIF(Data!$A$2:$A$939,BG$7),BG$7=(VLOOKUP(BG$7,Data!$A$2:$A$852,1,FALSE)),0))),"H",IF(AND(BG$7&gt;=$J93,BG$7&lt;=$L93),($D93*$P93/$M93),0))),IF(AND(BG$7&gt;=$J93,BG$7&lt;=$L93),(($D93*$P93)/$M93),0))))))</f>
        <v>0</v>
      </c>
      <c r="BH94" s="37" t="str">
        <f>IF(BH$7&gt;$L93,(((IF(Data!$C$2&gt;0,(IF(OR(BH$5=Data!$F$2,BH$5=Data!$G$2,(IF(COUNTIF(Data!$A$2:$A$939,BH$7),BH$7=(VLOOKUP(BH$7,Data!$A$2:$A$852,1,FALSE)),0))),"H",IF(AND(BH$7&gt;=$J93,BH$7&lt;=$K93),($D93*(1-$P93)/$N93),0))),IF(AND(BH$7&gt;=$J93,BH$7&lt;=$K93),(($D93-$O93)/$N93),0))))),(((IF(Data!$C$2&gt;0,(IF(OR(BH$5=Data!$F$2,BH$5=Data!$G$2,(IF(COUNTIF(Data!$A$2:$A$939,BH$7),BH$7=(VLOOKUP(BH$7,Data!$A$2:$A$852,1,FALSE)),0))),"H",IF(AND(BH$7&gt;=$J93,BH$7&lt;=$L93),($D93*$P93/$M93),0))),IF(AND(BH$7&gt;=$J93,BH$7&lt;=$L93),(($D93*$P93)/$M93),0))))))</f>
        <v>H</v>
      </c>
      <c r="BI94" s="37" t="str">
        <f>IF(BI$7&gt;$L93,(((IF(Data!$C$2&gt;0,(IF(OR(BI$5=Data!$F$2,BI$5=Data!$G$2,(IF(COUNTIF(Data!$A$2:$A$939,BI$7),BI$7=(VLOOKUP(BI$7,Data!$A$2:$A$852,1,FALSE)),0))),"H",IF(AND(BI$7&gt;=$J93,BI$7&lt;=$K93),($D93*(1-$P93)/$N93),0))),IF(AND(BI$7&gt;=$J93,BI$7&lt;=$K93),(($D93-$O93)/$N93),0))))),(((IF(Data!$C$2&gt;0,(IF(OR(BI$5=Data!$F$2,BI$5=Data!$G$2,(IF(COUNTIF(Data!$A$2:$A$939,BI$7),BI$7=(VLOOKUP(BI$7,Data!$A$2:$A$852,1,FALSE)),0))),"H",IF(AND(BI$7&gt;=$J93,BI$7&lt;=$L93),($D93*$P93/$M93),0))),IF(AND(BI$7&gt;=$J93,BI$7&lt;=$L93),(($D93*$P93)/$M93),0))))))</f>
        <v>H</v>
      </c>
      <c r="BJ94" s="37">
        <f>IF(BJ$7&gt;$L93,(((IF(Data!$C$2&gt;0,(IF(OR(BJ$5=Data!$F$2,BJ$5=Data!$G$2,(IF(COUNTIF(Data!$A$2:$A$939,BJ$7),BJ$7=(VLOOKUP(BJ$7,Data!$A$2:$A$852,1,FALSE)),0))),"H",IF(AND(BJ$7&gt;=$J93,BJ$7&lt;=$K93),($D93*(1-$P93)/$N93),0))),IF(AND(BJ$7&gt;=$J93,BJ$7&lt;=$K93),(($D93-$O93)/$N93),0))))),(((IF(Data!$C$2&gt;0,(IF(OR(BJ$5=Data!$F$2,BJ$5=Data!$G$2,(IF(COUNTIF(Data!$A$2:$A$939,BJ$7),BJ$7=(VLOOKUP(BJ$7,Data!$A$2:$A$852,1,FALSE)),0))),"H",IF(AND(BJ$7&gt;=$J93,BJ$7&lt;=$L93),($D93*$P93/$M93),0))),IF(AND(BJ$7&gt;=$J93,BJ$7&lt;=$L93),(($D93*$P93)/$M93),0))))))</f>
        <v>0</v>
      </c>
      <c r="BK94" s="37">
        <f>IF(BK$7&gt;$L93,(((IF(Data!$C$2&gt;0,(IF(OR(BK$5=Data!$F$2,BK$5=Data!$G$2,(IF(COUNTIF(Data!$A$2:$A$939,BK$7),BK$7=(VLOOKUP(BK$7,Data!$A$2:$A$852,1,FALSE)),0))),"H",IF(AND(BK$7&gt;=$J93,BK$7&lt;=$K93),($D93*(1-$P93)/$N93),0))),IF(AND(BK$7&gt;=$J93,BK$7&lt;=$K93),(($D93-$O93)/$N93),0))))),(((IF(Data!$C$2&gt;0,(IF(OR(BK$5=Data!$F$2,BK$5=Data!$G$2,(IF(COUNTIF(Data!$A$2:$A$939,BK$7),BK$7=(VLOOKUP(BK$7,Data!$A$2:$A$852,1,FALSE)),0))),"H",IF(AND(BK$7&gt;=$J93,BK$7&lt;=$L93),($D93*$P93/$M93),0))),IF(AND(BK$7&gt;=$J93,BK$7&lt;=$L93),(($D93*$P93)/$M93),0))))))</f>
        <v>0</v>
      </c>
      <c r="BL94" s="37">
        <f>IF(BL$7&gt;$L93,(((IF(Data!$C$2&gt;0,(IF(OR(BL$5=Data!$F$2,BL$5=Data!$G$2,(IF(COUNTIF(Data!$A$2:$A$939,BL$7),BL$7=(VLOOKUP(BL$7,Data!$A$2:$A$852,1,FALSE)),0))),"H",IF(AND(BL$7&gt;=$J93,BL$7&lt;=$K93),($D93*(1-$P93)/$N93),0))),IF(AND(BL$7&gt;=$J93,BL$7&lt;=$K93),(($D93-$O93)/$N93),0))))),(((IF(Data!$C$2&gt;0,(IF(OR(BL$5=Data!$F$2,BL$5=Data!$G$2,(IF(COUNTIF(Data!$A$2:$A$939,BL$7),BL$7=(VLOOKUP(BL$7,Data!$A$2:$A$852,1,FALSE)),0))),"H",IF(AND(BL$7&gt;=$J93,BL$7&lt;=$L93),($D93*$P93/$M93),0))),IF(AND(BL$7&gt;=$J93,BL$7&lt;=$L93),(($D93*$P93)/$M93),0))))))</f>
        <v>0</v>
      </c>
      <c r="BM94" s="37">
        <f>IF(BM$7&gt;$L93,(((IF(Data!$C$2&gt;0,(IF(OR(BM$5=Data!$F$2,BM$5=Data!$G$2,(IF(COUNTIF(Data!$A$2:$A$939,BM$7),BM$7=(VLOOKUP(BM$7,Data!$A$2:$A$852,1,FALSE)),0))),"H",IF(AND(BM$7&gt;=$J93,BM$7&lt;=$K93),($D93*(1-$P93)/$N93),0))),IF(AND(BM$7&gt;=$J93,BM$7&lt;=$K93),(($D93-$O93)/$N93),0))))),(((IF(Data!$C$2&gt;0,(IF(OR(BM$5=Data!$F$2,BM$5=Data!$G$2,(IF(COUNTIF(Data!$A$2:$A$939,BM$7),BM$7=(VLOOKUP(BM$7,Data!$A$2:$A$852,1,FALSE)),0))),"H",IF(AND(BM$7&gt;=$J93,BM$7&lt;=$L93),($D93*$P93/$M93),0))),IF(AND(BM$7&gt;=$J93,BM$7&lt;=$L93),(($D93*$P93)/$M93),0))))))</f>
        <v>0</v>
      </c>
      <c r="BN94" s="37">
        <f>IF(BN$7&gt;$L93,(((IF(Data!$C$2&gt;0,(IF(OR(BN$5=Data!$F$2,BN$5=Data!$G$2,(IF(COUNTIF(Data!$A$2:$A$939,BN$7),BN$7=(VLOOKUP(BN$7,Data!$A$2:$A$852,1,FALSE)),0))),"H",IF(AND(BN$7&gt;=$J93,BN$7&lt;=$K93),($D93*(1-$P93)/$N93),0))),IF(AND(BN$7&gt;=$J93,BN$7&lt;=$K93),(($D93-$O93)/$N93),0))))),(((IF(Data!$C$2&gt;0,(IF(OR(BN$5=Data!$F$2,BN$5=Data!$G$2,(IF(COUNTIF(Data!$A$2:$A$939,BN$7),BN$7=(VLOOKUP(BN$7,Data!$A$2:$A$852,1,FALSE)),0))),"H",IF(AND(BN$7&gt;=$J93,BN$7&lt;=$L93),($D93*$P93/$M93),0))),IF(AND(BN$7&gt;=$J93,BN$7&lt;=$L93),(($D93*$P93)/$M93),0))))))</f>
        <v>0</v>
      </c>
      <c r="BO94" s="37" t="str">
        <f>IF(BO$7&gt;$L93,(((IF(Data!$C$2&gt;0,(IF(OR(BO$5=Data!$F$2,BO$5=Data!$G$2,(IF(COUNTIF(Data!$A$2:$A$939,BO$7),BO$7=(VLOOKUP(BO$7,Data!$A$2:$A$852,1,FALSE)),0))),"H",IF(AND(BO$7&gt;=$J93,BO$7&lt;=$K93),($D93*(1-$P93)/$N93),0))),IF(AND(BO$7&gt;=$J93,BO$7&lt;=$K93),(($D93-$O93)/$N93),0))))),(((IF(Data!$C$2&gt;0,(IF(OR(BO$5=Data!$F$2,BO$5=Data!$G$2,(IF(COUNTIF(Data!$A$2:$A$939,BO$7),BO$7=(VLOOKUP(BO$7,Data!$A$2:$A$852,1,FALSE)),0))),"H",IF(AND(BO$7&gt;=$J93,BO$7&lt;=$L93),($D93*$P93/$M93),0))),IF(AND(BO$7&gt;=$J93,BO$7&lt;=$L93),(($D93*$P93)/$M93),0))))))</f>
        <v>H</v>
      </c>
      <c r="BP94" s="37" t="str">
        <f>IF(BP$7&gt;$L93,(((IF(Data!$C$2&gt;0,(IF(OR(BP$5=Data!$F$2,BP$5=Data!$G$2,(IF(COUNTIF(Data!$A$2:$A$939,BP$7),BP$7=(VLOOKUP(BP$7,Data!$A$2:$A$852,1,FALSE)),0))),"H",IF(AND(BP$7&gt;=$J93,BP$7&lt;=$K93),($D93*(1-$P93)/$N93),0))),IF(AND(BP$7&gt;=$J93,BP$7&lt;=$K93),(($D93-$O93)/$N93),0))))),(((IF(Data!$C$2&gt;0,(IF(OR(BP$5=Data!$F$2,BP$5=Data!$G$2,(IF(COUNTIF(Data!$A$2:$A$939,BP$7),BP$7=(VLOOKUP(BP$7,Data!$A$2:$A$852,1,FALSE)),0))),"H",IF(AND(BP$7&gt;=$J93,BP$7&lt;=$L93),($D93*$P93/$M93),0))),IF(AND(BP$7&gt;=$J93,BP$7&lt;=$L93),(($D93*$P93)/$M93),0))))))</f>
        <v>H</v>
      </c>
      <c r="BQ94" s="37">
        <f>IF(BQ$7&gt;$L93,(((IF(Data!$C$2&gt;0,(IF(OR(BQ$5=Data!$F$2,BQ$5=Data!$G$2,(IF(COUNTIF(Data!$A$2:$A$939,BQ$7),BQ$7=(VLOOKUP(BQ$7,Data!$A$2:$A$852,1,FALSE)),0))),"H",IF(AND(BQ$7&gt;=$J93,BQ$7&lt;=$K93),($D93*(1-$P93)/$N93),0))),IF(AND(BQ$7&gt;=$J93,BQ$7&lt;=$K93),(($D93-$O93)/$N93),0))))),(((IF(Data!$C$2&gt;0,(IF(OR(BQ$5=Data!$F$2,BQ$5=Data!$G$2,(IF(COUNTIF(Data!$A$2:$A$939,BQ$7),BQ$7=(VLOOKUP(BQ$7,Data!$A$2:$A$852,1,FALSE)),0))),"H",IF(AND(BQ$7&gt;=$J93,BQ$7&lt;=$L93),($D93*$P93/$M93),0))),IF(AND(BQ$7&gt;=$J93,BQ$7&lt;=$L93),(($D93*$P93)/$M93),0))))))</f>
        <v>0</v>
      </c>
      <c r="BR94" s="37">
        <f>IF(BR$7&gt;$L93,(((IF(Data!$C$2&gt;0,(IF(OR(BR$5=Data!$F$2,BR$5=Data!$G$2,(IF(COUNTIF(Data!$A$2:$A$939,BR$7),BR$7=(VLOOKUP(BR$7,Data!$A$2:$A$852,1,FALSE)),0))),"H",IF(AND(BR$7&gt;=$J93,BR$7&lt;=$K93),($D93*(1-$P93)/$N93),0))),IF(AND(BR$7&gt;=$J93,BR$7&lt;=$K93),(($D93-$O93)/$N93),0))))),(((IF(Data!$C$2&gt;0,(IF(OR(BR$5=Data!$F$2,BR$5=Data!$G$2,(IF(COUNTIF(Data!$A$2:$A$939,BR$7),BR$7=(VLOOKUP(BR$7,Data!$A$2:$A$852,1,FALSE)),0))),"H",IF(AND(BR$7&gt;=$J93,BR$7&lt;=$L93),($D93*$P93/$M93),0))),IF(AND(BR$7&gt;=$J93,BR$7&lt;=$L93),(($D93*$P93)/$M93),0))))))</f>
        <v>0</v>
      </c>
      <c r="BS94" s="37">
        <f>IF(BS$7&gt;$L93,(((IF(Data!$C$2&gt;0,(IF(OR(BS$5=Data!$F$2,BS$5=Data!$G$2,(IF(COUNTIF(Data!$A$2:$A$939,BS$7),BS$7=(VLOOKUP(BS$7,Data!$A$2:$A$852,1,FALSE)),0))),"H",IF(AND(BS$7&gt;=$J93,BS$7&lt;=$K93),($D93*(1-$P93)/$N93),0))),IF(AND(BS$7&gt;=$J93,BS$7&lt;=$K93),(($D93-$O93)/$N93),0))))),(((IF(Data!$C$2&gt;0,(IF(OR(BS$5=Data!$F$2,BS$5=Data!$G$2,(IF(COUNTIF(Data!$A$2:$A$939,BS$7),BS$7=(VLOOKUP(BS$7,Data!$A$2:$A$852,1,FALSE)),0))),"H",IF(AND(BS$7&gt;=$J93,BS$7&lt;=$L93),($D93*$P93/$M93),0))),IF(AND(BS$7&gt;=$J93,BS$7&lt;=$L93),(($D93*$P93)/$M93),0))))))</f>
        <v>0</v>
      </c>
      <c r="BT94" s="37">
        <f>IF(BT$7&gt;$L93,(((IF(Data!$C$2&gt;0,(IF(OR(BT$5=Data!$F$2,BT$5=Data!$G$2,(IF(COUNTIF(Data!$A$2:$A$939,BT$7),BT$7=(VLOOKUP(BT$7,Data!$A$2:$A$852,1,FALSE)),0))),"H",IF(AND(BT$7&gt;=$J93,BT$7&lt;=$K93),($D93*(1-$P93)/$N93),0))),IF(AND(BT$7&gt;=$J93,BT$7&lt;=$K93),(($D93-$O93)/$N93),0))))),(((IF(Data!$C$2&gt;0,(IF(OR(BT$5=Data!$F$2,BT$5=Data!$G$2,(IF(COUNTIF(Data!$A$2:$A$939,BT$7),BT$7=(VLOOKUP(BT$7,Data!$A$2:$A$852,1,FALSE)),0))),"H",IF(AND(BT$7&gt;=$J93,BT$7&lt;=$L93),($D93*$P93/$M93),0))),IF(AND(BT$7&gt;=$J93,BT$7&lt;=$L93),(($D93*$P93)/$M93),0))))))</f>
        <v>0</v>
      </c>
      <c r="BU94" s="37">
        <f>IF(BU$7&gt;$L93,(((IF(Data!$C$2&gt;0,(IF(OR(BU$5=Data!$F$2,BU$5=Data!$G$2,(IF(COUNTIF(Data!$A$2:$A$939,BU$7),BU$7=(VLOOKUP(BU$7,Data!$A$2:$A$852,1,FALSE)),0))),"H",IF(AND(BU$7&gt;=$J93,BU$7&lt;=$K93),($D93*(1-$P93)/$N93),0))),IF(AND(BU$7&gt;=$J93,BU$7&lt;=$K93),(($D93-$O93)/$N93),0))))),(((IF(Data!$C$2&gt;0,(IF(OR(BU$5=Data!$F$2,BU$5=Data!$G$2,(IF(COUNTIF(Data!$A$2:$A$939,BU$7),BU$7=(VLOOKUP(BU$7,Data!$A$2:$A$852,1,FALSE)),0))),"H",IF(AND(BU$7&gt;=$J93,BU$7&lt;=$L93),($D93*$P93/$M93),0))),IF(AND(BU$7&gt;=$J93,BU$7&lt;=$L93),(($D93*$P93)/$M93),0))))))</f>
        <v>0</v>
      </c>
      <c r="BV94" s="37" t="str">
        <f>IF(BV$7&gt;$L93,(((IF(Data!$C$2&gt;0,(IF(OR(BV$5=Data!$F$2,BV$5=Data!$G$2,(IF(COUNTIF(Data!$A$2:$A$939,BV$7),BV$7=(VLOOKUP(BV$7,Data!$A$2:$A$852,1,FALSE)),0))),"H",IF(AND(BV$7&gt;=$J93,BV$7&lt;=$K93),($D93*(1-$P93)/$N93),0))),IF(AND(BV$7&gt;=$J93,BV$7&lt;=$K93),(($D93-$O93)/$N93),0))))),(((IF(Data!$C$2&gt;0,(IF(OR(BV$5=Data!$F$2,BV$5=Data!$G$2,(IF(COUNTIF(Data!$A$2:$A$939,BV$7),BV$7=(VLOOKUP(BV$7,Data!$A$2:$A$852,1,FALSE)),0))),"H",IF(AND(BV$7&gt;=$J93,BV$7&lt;=$L93),($D93*$P93/$M93),0))),IF(AND(BV$7&gt;=$J93,BV$7&lt;=$L93),(($D93*$P93)/$M93),0))))))</f>
        <v>H</v>
      </c>
      <c r="BW94" s="37" t="str">
        <f>IF(BW$7&gt;$L93,(((IF(Data!$C$2&gt;0,(IF(OR(BW$5=Data!$F$2,BW$5=Data!$G$2,(IF(COUNTIF(Data!$A$2:$A$939,BW$7),BW$7=(VLOOKUP(BW$7,Data!$A$2:$A$852,1,FALSE)),0))),"H",IF(AND(BW$7&gt;=$J93,BW$7&lt;=$K93),($D93*(1-$P93)/$N93),0))),IF(AND(BW$7&gt;=$J93,BW$7&lt;=$K93),(($D93-$O93)/$N93),0))))),(((IF(Data!$C$2&gt;0,(IF(OR(BW$5=Data!$F$2,BW$5=Data!$G$2,(IF(COUNTIF(Data!$A$2:$A$939,BW$7),BW$7=(VLOOKUP(BW$7,Data!$A$2:$A$852,1,FALSE)),0))),"H",IF(AND(BW$7&gt;=$J93,BW$7&lt;=$L93),($D93*$P93/$M93),0))),IF(AND(BW$7&gt;=$J93,BW$7&lt;=$L93),(($D93*$P93)/$M93),0))))))</f>
        <v>H</v>
      </c>
      <c r="BX94" s="37">
        <f>IF(BX$7&gt;$L93,(((IF(Data!$C$2&gt;0,(IF(OR(BX$5=Data!$F$2,BX$5=Data!$G$2,(IF(COUNTIF(Data!$A$2:$A$939,BX$7),BX$7=(VLOOKUP(BX$7,Data!$A$2:$A$852,1,FALSE)),0))),"H",IF(AND(BX$7&gt;=$J93,BX$7&lt;=$K93),($D93*(1-$P93)/$N93),0))),IF(AND(BX$7&gt;=$J93,BX$7&lt;=$K93),(($D93-$O93)/$N93),0))))),(((IF(Data!$C$2&gt;0,(IF(OR(BX$5=Data!$F$2,BX$5=Data!$G$2,(IF(COUNTIF(Data!$A$2:$A$939,BX$7),BX$7=(VLOOKUP(BX$7,Data!$A$2:$A$852,1,FALSE)),0))),"H",IF(AND(BX$7&gt;=$J93,BX$7&lt;=$L93),($D93*$P93/$M93),0))),IF(AND(BX$7&gt;=$J93,BX$7&lt;=$L93),(($D93*$P93)/$M93),0))))))</f>
        <v>0</v>
      </c>
      <c r="BY94" s="37">
        <f>IF(BY$7&gt;$L93,(((IF(Data!$C$2&gt;0,(IF(OR(BY$5=Data!$F$2,BY$5=Data!$G$2,(IF(COUNTIF(Data!$A$2:$A$939,BY$7),BY$7=(VLOOKUP(BY$7,Data!$A$2:$A$852,1,FALSE)),0))),"H",IF(AND(BY$7&gt;=$J93,BY$7&lt;=$K93),($D93*(1-$P93)/$N93),0))),IF(AND(BY$7&gt;=$J93,BY$7&lt;=$K93),(($D93-$O93)/$N93),0))))),(((IF(Data!$C$2&gt;0,(IF(OR(BY$5=Data!$F$2,BY$5=Data!$G$2,(IF(COUNTIF(Data!$A$2:$A$939,BY$7),BY$7=(VLOOKUP(BY$7,Data!$A$2:$A$852,1,FALSE)),0))),"H",IF(AND(BY$7&gt;=$J93,BY$7&lt;=$L93),($D93*$P93/$M93),0))),IF(AND(BY$7&gt;=$J93,BY$7&lt;=$L93),(($D93*$P93)/$M93),0))))))</f>
        <v>0</v>
      </c>
      <c r="BZ94" s="37">
        <f>IF(BZ$7&gt;$L93,(((IF(Data!$C$2&gt;0,(IF(OR(BZ$5=Data!$F$2,BZ$5=Data!$G$2,(IF(COUNTIF(Data!$A$2:$A$939,BZ$7),BZ$7=(VLOOKUP(BZ$7,Data!$A$2:$A$852,1,FALSE)),0))),"H",IF(AND(BZ$7&gt;=$J93,BZ$7&lt;=$K93),($D93*(1-$P93)/$N93),0))),IF(AND(BZ$7&gt;=$J93,BZ$7&lt;=$K93),(($D93-$O93)/$N93),0))))),(((IF(Data!$C$2&gt;0,(IF(OR(BZ$5=Data!$F$2,BZ$5=Data!$G$2,(IF(COUNTIF(Data!$A$2:$A$939,BZ$7),BZ$7=(VLOOKUP(BZ$7,Data!$A$2:$A$852,1,FALSE)),0))),"H",IF(AND(BZ$7&gt;=$J93,BZ$7&lt;=$L93),($D93*$P93/$M93),0))),IF(AND(BZ$7&gt;=$J93,BZ$7&lt;=$L93),(($D93*$P93)/$M93),0))))))</f>
        <v>0</v>
      </c>
      <c r="CA94" s="37">
        <f>IF(CA$7&gt;$L93,(((IF(Data!$C$2&gt;0,(IF(OR(CA$5=Data!$F$2,CA$5=Data!$G$2,(IF(COUNTIF(Data!$A$2:$A$939,CA$7),CA$7=(VLOOKUP(CA$7,Data!$A$2:$A$852,1,FALSE)),0))),"H",IF(AND(CA$7&gt;=$J93,CA$7&lt;=$K93),($D93*(1-$P93)/$N93),0))),IF(AND(CA$7&gt;=$J93,CA$7&lt;=$K93),(($D93-$O93)/$N93),0))))),(((IF(Data!$C$2&gt;0,(IF(OR(CA$5=Data!$F$2,CA$5=Data!$G$2,(IF(COUNTIF(Data!$A$2:$A$939,CA$7),CA$7=(VLOOKUP(CA$7,Data!$A$2:$A$852,1,FALSE)),0))),"H",IF(AND(CA$7&gt;=$J93,CA$7&lt;=$L93),($D93*$P93/$M93),0))),IF(AND(CA$7&gt;=$J93,CA$7&lt;=$L93),(($D93*$P93)/$M93),0))))))</f>
        <v>0</v>
      </c>
      <c r="CB94" s="37">
        <f>IF(CB$7&gt;$L93,(((IF(Data!$C$2&gt;0,(IF(OR(CB$5=Data!$F$2,CB$5=Data!$G$2,(IF(COUNTIF(Data!$A$2:$A$939,CB$7),CB$7=(VLOOKUP(CB$7,Data!$A$2:$A$852,1,FALSE)),0))),"H",IF(AND(CB$7&gt;=$J93,CB$7&lt;=$K93),($D93*(1-$P93)/$N93),0))),IF(AND(CB$7&gt;=$J93,CB$7&lt;=$K93),(($D93-$O93)/$N93),0))))),(((IF(Data!$C$2&gt;0,(IF(OR(CB$5=Data!$F$2,CB$5=Data!$G$2,(IF(COUNTIF(Data!$A$2:$A$939,CB$7),CB$7=(VLOOKUP(CB$7,Data!$A$2:$A$852,1,FALSE)),0))),"H",IF(AND(CB$7&gt;=$J93,CB$7&lt;=$L93),($D93*$P93/$M93),0))),IF(AND(CB$7&gt;=$J93,CB$7&lt;=$L93),(($D93*$P93)/$M93),0))))))</f>
        <v>0</v>
      </c>
      <c r="CC94" s="37" t="str">
        <f>IF(CC$7&gt;$L93,(((IF(Data!$C$2&gt;0,(IF(OR(CC$5=Data!$F$2,CC$5=Data!$G$2,(IF(COUNTIF(Data!$A$2:$A$939,CC$7),CC$7=(VLOOKUP(CC$7,Data!$A$2:$A$852,1,FALSE)),0))),"H",IF(AND(CC$7&gt;=$J93,CC$7&lt;=$K93),($D93*(1-$P93)/$N93),0))),IF(AND(CC$7&gt;=$J93,CC$7&lt;=$K93),(($D93-$O93)/$N93),0))))),(((IF(Data!$C$2&gt;0,(IF(OR(CC$5=Data!$F$2,CC$5=Data!$G$2,(IF(COUNTIF(Data!$A$2:$A$939,CC$7),CC$7=(VLOOKUP(CC$7,Data!$A$2:$A$852,1,FALSE)),0))),"H",IF(AND(CC$7&gt;=$J93,CC$7&lt;=$L93),($D93*$P93/$M93),0))),IF(AND(CC$7&gt;=$J93,CC$7&lt;=$L93),(($D93*$P93)/$M93),0))))))</f>
        <v>H</v>
      </c>
      <c r="CD94" s="37" t="str">
        <f>IF(CD$7&gt;$L93,(((IF(Data!$C$2&gt;0,(IF(OR(CD$5=Data!$F$2,CD$5=Data!$G$2,(IF(COUNTIF(Data!$A$2:$A$939,CD$7),CD$7=(VLOOKUP(CD$7,Data!$A$2:$A$852,1,FALSE)),0))),"H",IF(AND(CD$7&gt;=$J93,CD$7&lt;=$K93),($D93*(1-$P93)/$N93),0))),IF(AND(CD$7&gt;=$J93,CD$7&lt;=$K93),(($D93-$O93)/$N93),0))))),(((IF(Data!$C$2&gt;0,(IF(OR(CD$5=Data!$F$2,CD$5=Data!$G$2,(IF(COUNTIF(Data!$A$2:$A$939,CD$7),CD$7=(VLOOKUP(CD$7,Data!$A$2:$A$852,1,FALSE)),0))),"H",IF(AND(CD$7&gt;=$J93,CD$7&lt;=$L93),($D93*$P93/$M93),0))),IF(AND(CD$7&gt;=$J93,CD$7&lt;=$L93),(($D93*$P93)/$M93),0))))))</f>
        <v>H</v>
      </c>
      <c r="CE94" s="37">
        <f>IF(CE$7&gt;$L93,(((IF(Data!$C$2&gt;0,(IF(OR(CE$5=Data!$F$2,CE$5=Data!$G$2,(IF(COUNTIF(Data!$A$2:$A$939,CE$7),CE$7=(VLOOKUP(CE$7,Data!$A$2:$A$852,1,FALSE)),0))),"H",IF(AND(CE$7&gt;=$J93,CE$7&lt;=$K93),($D93*(1-$P93)/$N93),0))),IF(AND(CE$7&gt;=$J93,CE$7&lt;=$K93),(($D93-$O93)/$N93),0))))),(((IF(Data!$C$2&gt;0,(IF(OR(CE$5=Data!$F$2,CE$5=Data!$G$2,(IF(COUNTIF(Data!$A$2:$A$939,CE$7),CE$7=(VLOOKUP(CE$7,Data!$A$2:$A$852,1,FALSE)),0))),"H",IF(AND(CE$7&gt;=$J93,CE$7&lt;=$L93),($D93*$P93/$M93),0))),IF(AND(CE$7&gt;=$J93,CE$7&lt;=$L93),(($D93*$P93)/$M93),0))))))</f>
        <v>0</v>
      </c>
      <c r="CF94" s="37">
        <f>IF(CF$7&gt;$L93,(((IF(Data!$C$2&gt;0,(IF(OR(CF$5=Data!$F$2,CF$5=Data!$G$2,(IF(COUNTIF(Data!$A$2:$A$939,CF$7),CF$7=(VLOOKUP(CF$7,Data!$A$2:$A$852,1,FALSE)),0))),"H",IF(AND(CF$7&gt;=$J93,CF$7&lt;=$K93),($D93*(1-$P93)/$N93),0))),IF(AND(CF$7&gt;=$J93,CF$7&lt;=$K93),(($D93-$O93)/$N93),0))))),(((IF(Data!$C$2&gt;0,(IF(OR(CF$5=Data!$F$2,CF$5=Data!$G$2,(IF(COUNTIF(Data!$A$2:$A$939,CF$7),CF$7=(VLOOKUP(CF$7,Data!$A$2:$A$852,1,FALSE)),0))),"H",IF(AND(CF$7&gt;=$J93,CF$7&lt;=$L93),($D93*$P93/$M93),0))),IF(AND(CF$7&gt;=$J93,CF$7&lt;=$L93),(($D93*$P93)/$M93),0))))))</f>
        <v>0</v>
      </c>
      <c r="CG94" s="37">
        <f>IF(CG$7&gt;$L93,(((IF(Data!$C$2&gt;0,(IF(OR(CG$5=Data!$F$2,CG$5=Data!$G$2,(IF(COUNTIF(Data!$A$2:$A$939,CG$7),CG$7=(VLOOKUP(CG$7,Data!$A$2:$A$852,1,FALSE)),0))),"H",IF(AND(CG$7&gt;=$J93,CG$7&lt;=$K93),($D93*(1-$P93)/$N93),0))),IF(AND(CG$7&gt;=$J93,CG$7&lt;=$K93),(($D93-$O93)/$N93),0))))),(((IF(Data!$C$2&gt;0,(IF(OR(CG$5=Data!$F$2,CG$5=Data!$G$2,(IF(COUNTIF(Data!$A$2:$A$939,CG$7),CG$7=(VLOOKUP(CG$7,Data!$A$2:$A$852,1,FALSE)),0))),"H",IF(AND(CG$7&gt;=$J93,CG$7&lt;=$L93),($D93*$P93/$M93),0))),IF(AND(CG$7&gt;=$J93,CG$7&lt;=$L93),(($D93*$P93)/$M93),0))))))</f>
        <v>0</v>
      </c>
      <c r="CH94" s="37">
        <f>IF(CH$7&gt;$L93,(((IF(Data!$C$2&gt;0,(IF(OR(CH$5=Data!$F$2,CH$5=Data!$G$2,(IF(COUNTIF(Data!$A$2:$A$939,CH$7),CH$7=(VLOOKUP(CH$7,Data!$A$2:$A$852,1,FALSE)),0))),"H",IF(AND(CH$7&gt;=$J93,CH$7&lt;=$K93),($D93*(1-$P93)/$N93),0))),IF(AND(CH$7&gt;=$J93,CH$7&lt;=$K93),(($D93-$O93)/$N93),0))))),(((IF(Data!$C$2&gt;0,(IF(OR(CH$5=Data!$F$2,CH$5=Data!$G$2,(IF(COUNTIF(Data!$A$2:$A$939,CH$7),CH$7=(VLOOKUP(CH$7,Data!$A$2:$A$852,1,FALSE)),0))),"H",IF(AND(CH$7&gt;=$J93,CH$7&lt;=$L93),($D93*$P93/$M93),0))),IF(AND(CH$7&gt;=$J93,CH$7&lt;=$L93),(($D93*$P93)/$M93),0))))))</f>
        <v>0</v>
      </c>
      <c r="CI94" s="37">
        <f>IF(CI$7&gt;$L93,(((IF(Data!$C$2&gt;0,(IF(OR(CI$5=Data!$F$2,CI$5=Data!$G$2,(IF(COUNTIF(Data!$A$2:$A$939,CI$7),CI$7=(VLOOKUP(CI$7,Data!$A$2:$A$852,1,FALSE)),0))),"H",IF(AND(CI$7&gt;=$J93,CI$7&lt;=$K93),($D93*(1-$P93)/$N93),0))),IF(AND(CI$7&gt;=$J93,CI$7&lt;=$K93),(($D93-$O93)/$N93),0))))),(((IF(Data!$C$2&gt;0,(IF(OR(CI$5=Data!$F$2,CI$5=Data!$G$2,(IF(COUNTIF(Data!$A$2:$A$939,CI$7),CI$7=(VLOOKUP(CI$7,Data!$A$2:$A$852,1,FALSE)),0))),"H",IF(AND(CI$7&gt;=$J93,CI$7&lt;=$L93),($D93*$P93/$M93),0))),IF(AND(CI$7&gt;=$J93,CI$7&lt;=$L93),(($D93*$P93)/$M93),0))))))</f>
        <v>0</v>
      </c>
      <c r="CJ94" s="37" t="str">
        <f>IF(CJ$7&gt;$L93,(((IF(Data!$C$2&gt;0,(IF(OR(CJ$5=Data!$F$2,CJ$5=Data!$G$2,(IF(COUNTIF(Data!$A$2:$A$939,CJ$7),CJ$7=(VLOOKUP(CJ$7,Data!$A$2:$A$852,1,FALSE)),0))),"H",IF(AND(CJ$7&gt;=$J93,CJ$7&lt;=$K93),($D93*(1-$P93)/$N93),0))),IF(AND(CJ$7&gt;=$J93,CJ$7&lt;=$K93),(($D93-$O93)/$N93),0))))),(((IF(Data!$C$2&gt;0,(IF(OR(CJ$5=Data!$F$2,CJ$5=Data!$G$2,(IF(COUNTIF(Data!$A$2:$A$939,CJ$7),CJ$7=(VLOOKUP(CJ$7,Data!$A$2:$A$852,1,FALSE)),0))),"H",IF(AND(CJ$7&gt;=$J93,CJ$7&lt;=$L93),($D93*$P93/$M93),0))),IF(AND(CJ$7&gt;=$J93,CJ$7&lt;=$L93),(($D93*$P93)/$M93),0))))))</f>
        <v>H</v>
      </c>
      <c r="CK94" s="37" t="str">
        <f>IF(CK$7&gt;$L93,(((IF(Data!$C$2&gt;0,(IF(OR(CK$5=Data!$F$2,CK$5=Data!$G$2,(IF(COUNTIF(Data!$A$2:$A$939,CK$7),CK$7=(VLOOKUP(CK$7,Data!$A$2:$A$852,1,FALSE)),0))),"H",IF(AND(CK$7&gt;=$J93,CK$7&lt;=$K93),($D93*(1-$P93)/$N93),0))),IF(AND(CK$7&gt;=$J93,CK$7&lt;=$K93),(($D93-$O93)/$N93),0))))),(((IF(Data!$C$2&gt;0,(IF(OR(CK$5=Data!$F$2,CK$5=Data!$G$2,(IF(COUNTIF(Data!$A$2:$A$939,CK$7),CK$7=(VLOOKUP(CK$7,Data!$A$2:$A$852,1,FALSE)),0))),"H",IF(AND(CK$7&gt;=$J93,CK$7&lt;=$L93),($D93*$P93/$M93),0))),IF(AND(CK$7&gt;=$J93,CK$7&lt;=$L93),(($D93*$P93)/$M93),0))))))</f>
        <v>H</v>
      </c>
      <c r="CL94" s="37">
        <f>IF(CL$7&gt;$L93,(((IF(Data!$C$2&gt;0,(IF(OR(CL$5=Data!$F$2,CL$5=Data!$G$2,(IF(COUNTIF(Data!$A$2:$A$939,CL$7),CL$7=(VLOOKUP(CL$7,Data!$A$2:$A$852,1,FALSE)),0))),"H",IF(AND(CL$7&gt;=$J93,CL$7&lt;=$K93),($D93*(1-$P93)/$N93),0))),IF(AND(CL$7&gt;=$J93,CL$7&lt;=$K93),(($D93-$O93)/$N93),0))))),(((IF(Data!$C$2&gt;0,(IF(OR(CL$5=Data!$F$2,CL$5=Data!$G$2,(IF(COUNTIF(Data!$A$2:$A$939,CL$7),CL$7=(VLOOKUP(CL$7,Data!$A$2:$A$852,1,FALSE)),0))),"H",IF(AND(CL$7&gt;=$J93,CL$7&lt;=$L93),($D93*$P93/$M93),0))),IF(AND(CL$7&gt;=$J93,CL$7&lt;=$L93),(($D93*$P93)/$M93),0))))))</f>
        <v>0</v>
      </c>
      <c r="CM94" s="37">
        <f>IF(CM$7&gt;$L93,(((IF(Data!$C$2&gt;0,(IF(OR(CM$5=Data!$F$2,CM$5=Data!$G$2,(IF(COUNTIF(Data!$A$2:$A$939,CM$7),CM$7=(VLOOKUP(CM$7,Data!$A$2:$A$852,1,FALSE)),0))),"H",IF(AND(CM$7&gt;=$J93,CM$7&lt;=$K93),($D93*(1-$P93)/$N93),0))),IF(AND(CM$7&gt;=$J93,CM$7&lt;=$K93),(($D93-$O93)/$N93),0))))),(((IF(Data!$C$2&gt;0,(IF(OR(CM$5=Data!$F$2,CM$5=Data!$G$2,(IF(COUNTIF(Data!$A$2:$A$939,CM$7),CM$7=(VLOOKUP(CM$7,Data!$A$2:$A$852,1,FALSE)),0))),"H",IF(AND(CM$7&gt;=$J93,CM$7&lt;=$L93),($D93*$P93/$M93),0))),IF(AND(CM$7&gt;=$J93,CM$7&lt;=$L93),(($D93*$P93)/$M93),0))))))</f>
        <v>0</v>
      </c>
      <c r="CN94" s="37">
        <f>IF(CN$7&gt;$L93,(((IF(Data!$C$2&gt;0,(IF(OR(CN$5=Data!$F$2,CN$5=Data!$G$2,(IF(COUNTIF(Data!$A$2:$A$939,CN$7),CN$7=(VLOOKUP(CN$7,Data!$A$2:$A$852,1,FALSE)),0))),"H",IF(AND(CN$7&gt;=$J93,CN$7&lt;=$K93),($D93*(1-$P93)/$N93),0))),IF(AND(CN$7&gt;=$J93,CN$7&lt;=$K93),(($D93-$O93)/$N93),0))))),(((IF(Data!$C$2&gt;0,(IF(OR(CN$5=Data!$F$2,CN$5=Data!$G$2,(IF(COUNTIF(Data!$A$2:$A$939,CN$7),CN$7=(VLOOKUP(CN$7,Data!$A$2:$A$852,1,FALSE)),0))),"H",IF(AND(CN$7&gt;=$J93,CN$7&lt;=$L93),($D93*$P93/$M93),0))),IF(AND(CN$7&gt;=$J93,CN$7&lt;=$L93),(($D93*$P93)/$M93),0))))))</f>
        <v>0</v>
      </c>
      <c r="CO94" s="37">
        <f>IF(CO$7&gt;$L93,(((IF(Data!$C$2&gt;0,(IF(OR(CO$5=Data!$F$2,CO$5=Data!$G$2,(IF(COUNTIF(Data!$A$2:$A$939,CO$7),CO$7=(VLOOKUP(CO$7,Data!$A$2:$A$852,1,FALSE)),0))),"H",IF(AND(CO$7&gt;=$J93,CO$7&lt;=$K93),($D93*(1-$P93)/$N93),0))),IF(AND(CO$7&gt;=$J93,CO$7&lt;=$K93),(($D93-$O93)/$N93),0))))),(((IF(Data!$C$2&gt;0,(IF(OR(CO$5=Data!$F$2,CO$5=Data!$G$2,(IF(COUNTIF(Data!$A$2:$A$939,CO$7),CO$7=(VLOOKUP(CO$7,Data!$A$2:$A$852,1,FALSE)),0))),"H",IF(AND(CO$7&gt;=$J93,CO$7&lt;=$L93),($D93*$P93/$M93),0))),IF(AND(CO$7&gt;=$J93,CO$7&lt;=$L93),(($D93*$P93)/$M93),0))))))</f>
        <v>0</v>
      </c>
      <c r="CP94" s="37">
        <f>IF(CP$7&gt;$L93,(((IF(Data!$C$2&gt;0,(IF(OR(CP$5=Data!$F$2,CP$5=Data!$G$2,(IF(COUNTIF(Data!$A$2:$A$939,CP$7),CP$7=(VLOOKUP(CP$7,Data!$A$2:$A$852,1,FALSE)),0))),"H",IF(AND(CP$7&gt;=$J93,CP$7&lt;=$K93),($D93*(1-$P93)/$N93),0))),IF(AND(CP$7&gt;=$J93,CP$7&lt;=$K93),(($D93-$O93)/$N93),0))))),(((IF(Data!$C$2&gt;0,(IF(OR(CP$5=Data!$F$2,CP$5=Data!$G$2,(IF(COUNTIF(Data!$A$2:$A$939,CP$7),CP$7=(VLOOKUP(CP$7,Data!$A$2:$A$852,1,FALSE)),0))),"H",IF(AND(CP$7&gt;=$J93,CP$7&lt;=$L93),($D93*$P93/$M93),0))),IF(AND(CP$7&gt;=$J93,CP$7&lt;=$L93),(($D93*$P93)/$M93),0))))))</f>
        <v>0</v>
      </c>
      <c r="CQ94" s="37" t="str">
        <f>IF(CQ$7&gt;$L93,(((IF(Data!$C$2&gt;0,(IF(OR(CQ$5=Data!$F$2,CQ$5=Data!$G$2,(IF(COUNTIF(Data!$A$2:$A$939,CQ$7),CQ$7=(VLOOKUP(CQ$7,Data!$A$2:$A$852,1,FALSE)),0))),"H",IF(AND(CQ$7&gt;=$J93,CQ$7&lt;=$K93),($D93*(1-$P93)/$N93),0))),IF(AND(CQ$7&gt;=$J93,CQ$7&lt;=$K93),(($D93-$O93)/$N93),0))))),(((IF(Data!$C$2&gt;0,(IF(OR(CQ$5=Data!$F$2,CQ$5=Data!$G$2,(IF(COUNTIF(Data!$A$2:$A$939,CQ$7),CQ$7=(VLOOKUP(CQ$7,Data!$A$2:$A$852,1,FALSE)),0))),"H",IF(AND(CQ$7&gt;=$J93,CQ$7&lt;=$L93),($D93*$P93/$M93),0))),IF(AND(CQ$7&gt;=$J93,CQ$7&lt;=$L93),(($D93*$P93)/$M93),0))))))</f>
        <v>H</v>
      </c>
      <c r="CR94" s="37" t="str">
        <f>IF(CR$7&gt;$L93,(((IF(Data!$C$2&gt;0,(IF(OR(CR$5=Data!$F$2,CR$5=Data!$G$2,(IF(COUNTIF(Data!$A$2:$A$939,CR$7),CR$7=(VLOOKUP(CR$7,Data!$A$2:$A$852,1,FALSE)),0))),"H",IF(AND(CR$7&gt;=$J93,CR$7&lt;=$K93),($D93*(1-$P93)/$N93),0))),IF(AND(CR$7&gt;=$J93,CR$7&lt;=$K93),(($D93-$O93)/$N93),0))))),(((IF(Data!$C$2&gt;0,(IF(OR(CR$5=Data!$F$2,CR$5=Data!$G$2,(IF(COUNTIF(Data!$A$2:$A$939,CR$7),CR$7=(VLOOKUP(CR$7,Data!$A$2:$A$852,1,FALSE)),0))),"H",IF(AND(CR$7&gt;=$J93,CR$7&lt;=$L93),($D93*$P93/$M93),0))),IF(AND(CR$7&gt;=$J93,CR$7&lt;=$L93),(($D93*$P93)/$M93),0))))))</f>
        <v>H</v>
      </c>
      <c r="CS94" s="37">
        <f>IF(CS$7&gt;$L93,(((IF(Data!$C$2&gt;0,(IF(OR(CS$5=Data!$F$2,CS$5=Data!$G$2,(IF(COUNTIF(Data!$A$2:$A$939,CS$7),CS$7=(VLOOKUP(CS$7,Data!$A$2:$A$852,1,FALSE)),0))),"H",IF(AND(CS$7&gt;=$J93,CS$7&lt;=$K93),($D93*(1-$P93)/$N93),0))),IF(AND(CS$7&gt;=$J93,CS$7&lt;=$K93),(($D93-$O93)/$N93),0))))),(((IF(Data!$C$2&gt;0,(IF(OR(CS$5=Data!$F$2,CS$5=Data!$G$2,(IF(COUNTIF(Data!$A$2:$A$939,CS$7),CS$7=(VLOOKUP(CS$7,Data!$A$2:$A$852,1,FALSE)),0))),"H",IF(AND(CS$7&gt;=$J93,CS$7&lt;=$L93),($D93*$P93/$M93),0))),IF(AND(CS$7&gt;=$J93,CS$7&lt;=$L93),(($D93*$P93)/$M93),0))))))</f>
        <v>0</v>
      </c>
      <c r="CT94" s="37">
        <f>IF(CT$7&gt;$L93,(((IF(Data!$C$2&gt;0,(IF(OR(CT$5=Data!$F$2,CT$5=Data!$G$2,(IF(COUNTIF(Data!$A$2:$A$939,CT$7),CT$7=(VLOOKUP(CT$7,Data!$A$2:$A$852,1,FALSE)),0))),"H",IF(AND(CT$7&gt;=$J93,CT$7&lt;=$K93),($D93*(1-$P93)/$N93),0))),IF(AND(CT$7&gt;=$J93,CT$7&lt;=$K93),(($D93-$O93)/$N93),0))))),(((IF(Data!$C$2&gt;0,(IF(OR(CT$5=Data!$F$2,CT$5=Data!$G$2,(IF(COUNTIF(Data!$A$2:$A$939,CT$7),CT$7=(VLOOKUP(CT$7,Data!$A$2:$A$852,1,FALSE)),0))),"H",IF(AND(CT$7&gt;=$J93,CT$7&lt;=$L93),($D93*$P93/$M93),0))),IF(AND(CT$7&gt;=$J93,CT$7&lt;=$L93),(($D93*$P93)/$M93),0))))))</f>
        <v>0</v>
      </c>
      <c r="CU94" s="37">
        <f>IF(CU$7&gt;$L93,(((IF(Data!$C$2&gt;0,(IF(OR(CU$5=Data!$F$2,CU$5=Data!$G$2,(IF(COUNTIF(Data!$A$2:$A$939,CU$7),CU$7=(VLOOKUP(CU$7,Data!$A$2:$A$852,1,FALSE)),0))),"H",IF(AND(CU$7&gt;=$J93,CU$7&lt;=$K93),($D93*(1-$P93)/$N93),0))),IF(AND(CU$7&gt;=$J93,CU$7&lt;=$K93),(($D93-$O93)/$N93),0))))),(((IF(Data!$C$2&gt;0,(IF(OR(CU$5=Data!$F$2,CU$5=Data!$G$2,(IF(COUNTIF(Data!$A$2:$A$939,CU$7),CU$7=(VLOOKUP(CU$7,Data!$A$2:$A$852,1,FALSE)),0))),"H",IF(AND(CU$7&gt;=$J93,CU$7&lt;=$L93),($D93*$P93/$M93),0))),IF(AND(CU$7&gt;=$J93,CU$7&lt;=$L93),(($D93*$P93)/$M93),0))))))</f>
        <v>0</v>
      </c>
      <c r="CV94" s="37">
        <f>IF(CV$7&gt;$L93,(((IF(Data!$C$2&gt;0,(IF(OR(CV$5=Data!$F$2,CV$5=Data!$G$2,(IF(COUNTIF(Data!$A$2:$A$939,CV$7),CV$7=(VLOOKUP(CV$7,Data!$A$2:$A$852,1,FALSE)),0))),"H",IF(AND(CV$7&gt;=$J93,CV$7&lt;=$K93),($D93*(1-$P93)/$N93),0))),IF(AND(CV$7&gt;=$J93,CV$7&lt;=$K93),(($D93-$O93)/$N93),0))))),(((IF(Data!$C$2&gt;0,(IF(OR(CV$5=Data!$F$2,CV$5=Data!$G$2,(IF(COUNTIF(Data!$A$2:$A$939,CV$7),CV$7=(VLOOKUP(CV$7,Data!$A$2:$A$852,1,FALSE)),0))),"H",IF(AND(CV$7&gt;=$J93,CV$7&lt;=$L93),($D93*$P93/$M93),0))),IF(AND(CV$7&gt;=$J93,CV$7&lt;=$L93),(($D93*$P93)/$M93),0))))))</f>
        <v>0</v>
      </c>
      <c r="CW94" s="37">
        <f>IF(CW$7&gt;$L93,(((IF(Data!$C$2&gt;0,(IF(OR(CW$5=Data!$F$2,CW$5=Data!$G$2,(IF(COUNTIF(Data!$A$2:$A$939,CW$7),CW$7=(VLOOKUP(CW$7,Data!$A$2:$A$852,1,FALSE)),0))),"H",IF(AND(CW$7&gt;=$J93,CW$7&lt;=$K93),($D93*(1-$P93)/$N93),0))),IF(AND(CW$7&gt;=$J93,CW$7&lt;=$K93),(($D93-$O93)/$N93),0))))),(((IF(Data!$C$2&gt;0,(IF(OR(CW$5=Data!$F$2,CW$5=Data!$G$2,(IF(COUNTIF(Data!$A$2:$A$939,CW$7),CW$7=(VLOOKUP(CW$7,Data!$A$2:$A$852,1,FALSE)),0))),"H",IF(AND(CW$7&gt;=$J93,CW$7&lt;=$L93),($D93*$P93/$M93),0))),IF(AND(CW$7&gt;=$J93,CW$7&lt;=$L93),(($D93*$P93)/$M93),0))))))</f>
        <v>0</v>
      </c>
      <c r="CX94" s="37" t="str">
        <f>IF(CX$7&gt;$L93,(((IF(Data!$C$2&gt;0,(IF(OR(CX$5=Data!$F$2,CX$5=Data!$G$2,(IF(COUNTIF(Data!$A$2:$A$939,CX$7),CX$7=(VLOOKUP(CX$7,Data!$A$2:$A$852,1,FALSE)),0))),"H",IF(AND(CX$7&gt;=$J93,CX$7&lt;=$K93),($D93*(1-$P93)/$N93),0))),IF(AND(CX$7&gt;=$J93,CX$7&lt;=$K93),(($D93-$O93)/$N93),0))))),(((IF(Data!$C$2&gt;0,(IF(OR(CX$5=Data!$F$2,CX$5=Data!$G$2,(IF(COUNTIF(Data!$A$2:$A$939,CX$7),CX$7=(VLOOKUP(CX$7,Data!$A$2:$A$852,1,FALSE)),0))),"H",IF(AND(CX$7&gt;=$J93,CX$7&lt;=$L93),($D93*$P93/$M93),0))),IF(AND(CX$7&gt;=$J93,CX$7&lt;=$L93),(($D93*$P93)/$M93),0))))))</f>
        <v>H</v>
      </c>
      <c r="CY94" s="37" t="str">
        <f>IF(CY$7&gt;$L93,(((IF(Data!$C$2&gt;0,(IF(OR(CY$5=Data!$F$2,CY$5=Data!$G$2,(IF(COUNTIF(Data!$A$2:$A$939,CY$7),CY$7=(VLOOKUP(CY$7,Data!$A$2:$A$852,1,FALSE)),0))),"H",IF(AND(CY$7&gt;=$J93,CY$7&lt;=$K93),($D93*(1-$P93)/$N93),0))),IF(AND(CY$7&gt;=$J93,CY$7&lt;=$K93),(($D93-$O93)/$N93),0))))),(((IF(Data!$C$2&gt;0,(IF(OR(CY$5=Data!$F$2,CY$5=Data!$G$2,(IF(COUNTIF(Data!$A$2:$A$939,CY$7),CY$7=(VLOOKUP(CY$7,Data!$A$2:$A$852,1,FALSE)),0))),"H",IF(AND(CY$7&gt;=$J93,CY$7&lt;=$L93),($D93*$P93/$M93),0))),IF(AND(CY$7&gt;=$J93,CY$7&lt;=$L93),(($D93*$P93)/$M93),0))))))</f>
        <v>H</v>
      </c>
      <c r="CZ94" s="37">
        <f>IF(CZ$7&gt;$L93,(((IF(Data!$C$2&gt;0,(IF(OR(CZ$5=Data!$F$2,CZ$5=Data!$G$2,(IF(COUNTIF(Data!$A$2:$A$939,CZ$7),CZ$7=(VLOOKUP(CZ$7,Data!$A$2:$A$852,1,FALSE)),0))),"H",IF(AND(CZ$7&gt;=$J93,CZ$7&lt;=$K93),($D93*(1-$P93)/$N93),0))),IF(AND(CZ$7&gt;=$J93,CZ$7&lt;=$K93),(($D93-$O93)/$N93),0))))),(((IF(Data!$C$2&gt;0,(IF(OR(CZ$5=Data!$F$2,CZ$5=Data!$G$2,(IF(COUNTIF(Data!$A$2:$A$939,CZ$7),CZ$7=(VLOOKUP(CZ$7,Data!$A$2:$A$852,1,FALSE)),0))),"H",IF(AND(CZ$7&gt;=$J93,CZ$7&lt;=$L93),($D93*$P93/$M93),0))),IF(AND(CZ$7&gt;=$J93,CZ$7&lt;=$L93),(($D93*$P93)/$M93),0))))))</f>
        <v>0</v>
      </c>
      <c r="DA94" s="37">
        <f>IF(DA$7&gt;$L93,(((IF(Data!$C$2&gt;0,(IF(OR(DA$5=Data!$F$2,DA$5=Data!$G$2,(IF(COUNTIF(Data!$A$2:$A$939,DA$7),DA$7=(VLOOKUP(DA$7,Data!$A$2:$A$852,1,FALSE)),0))),"H",IF(AND(DA$7&gt;=$J93,DA$7&lt;=$K93),($D93*(1-$P93)/$N93),0))),IF(AND(DA$7&gt;=$J93,DA$7&lt;=$K93),(($D93-$O93)/$N93),0))))),(((IF(Data!$C$2&gt;0,(IF(OR(DA$5=Data!$F$2,DA$5=Data!$G$2,(IF(COUNTIF(Data!$A$2:$A$939,DA$7),DA$7=(VLOOKUP(DA$7,Data!$A$2:$A$852,1,FALSE)),0))),"H",IF(AND(DA$7&gt;=$J93,DA$7&lt;=$L93),($D93*$P93/$M93),0))),IF(AND(DA$7&gt;=$J93,DA$7&lt;=$L93),(($D93*$P93)/$M93),0))))))</f>
        <v>0</v>
      </c>
      <c r="DB94" s="37">
        <f>IF(DB$7&gt;$L93,(((IF(Data!$C$2&gt;0,(IF(OR(DB$5=Data!$F$2,DB$5=Data!$G$2,(IF(COUNTIF(Data!$A$2:$A$939,DB$7),DB$7=(VLOOKUP(DB$7,Data!$A$2:$A$852,1,FALSE)),0))),"H",IF(AND(DB$7&gt;=$J93,DB$7&lt;=$K93),($D93*(1-$P93)/$N93),0))),IF(AND(DB$7&gt;=$J93,DB$7&lt;=$K93),(($D93-$O93)/$N93),0))))),(((IF(Data!$C$2&gt;0,(IF(OR(DB$5=Data!$F$2,DB$5=Data!$G$2,(IF(COUNTIF(Data!$A$2:$A$939,DB$7),DB$7=(VLOOKUP(DB$7,Data!$A$2:$A$852,1,FALSE)),0))),"H",IF(AND(DB$7&gt;=$J93,DB$7&lt;=$L93),($D93*$P93/$M93),0))),IF(AND(DB$7&gt;=$J93,DB$7&lt;=$L93),(($D93*$P93)/$M93),0))))))</f>
        <v>0</v>
      </c>
      <c r="DC94" s="37">
        <f>IF(DC$7&gt;$L93,(((IF(Data!$C$2&gt;0,(IF(OR(DC$5=Data!$F$2,DC$5=Data!$G$2,(IF(COUNTIF(Data!$A$2:$A$939,DC$7),DC$7=(VLOOKUP(DC$7,Data!$A$2:$A$852,1,FALSE)),0))),"H",IF(AND(DC$7&gt;=$J93,DC$7&lt;=$K93),($D93*(1-$P93)/$N93),0))),IF(AND(DC$7&gt;=$J93,DC$7&lt;=$K93),(($D93-$O93)/$N93),0))))),(((IF(Data!$C$2&gt;0,(IF(OR(DC$5=Data!$F$2,DC$5=Data!$G$2,(IF(COUNTIF(Data!$A$2:$A$939,DC$7),DC$7=(VLOOKUP(DC$7,Data!$A$2:$A$852,1,FALSE)),0))),"H",IF(AND(DC$7&gt;=$J93,DC$7&lt;=$L93),($D93*$P93/$M93),0))),IF(AND(DC$7&gt;=$J93,DC$7&lt;=$L93),(($D93*$P93)/$M93),0))))))</f>
        <v>0</v>
      </c>
      <c r="DD94" s="37">
        <f>IF(DD$7&gt;$L93,(((IF(Data!$C$2&gt;0,(IF(OR(DD$5=Data!$F$2,DD$5=Data!$G$2,(IF(COUNTIF(Data!$A$2:$A$939,DD$7),DD$7=(VLOOKUP(DD$7,Data!$A$2:$A$852,1,FALSE)),0))),"H",IF(AND(DD$7&gt;=$J93,DD$7&lt;=$K93),($D93*(1-$P93)/$N93),0))),IF(AND(DD$7&gt;=$J93,DD$7&lt;=$K93),(($D93-$O93)/$N93),0))))),(((IF(Data!$C$2&gt;0,(IF(OR(DD$5=Data!$F$2,DD$5=Data!$G$2,(IF(COUNTIF(Data!$A$2:$A$939,DD$7),DD$7=(VLOOKUP(DD$7,Data!$A$2:$A$852,1,FALSE)),0))),"H",IF(AND(DD$7&gt;=$J93,DD$7&lt;=$L93),($D93*$P93/$M93),0))),IF(AND(DD$7&gt;=$J93,DD$7&lt;=$L93),(($D93*$P93)/$M93),0))))))</f>
        <v>0</v>
      </c>
      <c r="DE94" s="37" t="str">
        <f>IF(DE$7&gt;$L93,(((IF(Data!$C$2&gt;0,(IF(OR(DE$5=Data!$F$2,DE$5=Data!$G$2,(IF(COUNTIF(Data!$A$2:$A$939,DE$7),DE$7=(VLOOKUP(DE$7,Data!$A$2:$A$852,1,FALSE)),0))),"H",IF(AND(DE$7&gt;=$J93,DE$7&lt;=$K93),($D93*(1-$P93)/$N93),0))),IF(AND(DE$7&gt;=$J93,DE$7&lt;=$K93),(($D93-$O93)/$N93),0))))),(((IF(Data!$C$2&gt;0,(IF(OR(DE$5=Data!$F$2,DE$5=Data!$G$2,(IF(COUNTIF(Data!$A$2:$A$939,DE$7),DE$7=(VLOOKUP(DE$7,Data!$A$2:$A$852,1,FALSE)),0))),"H",IF(AND(DE$7&gt;=$J93,DE$7&lt;=$L93),($D93*$P93/$M93),0))),IF(AND(DE$7&gt;=$J93,DE$7&lt;=$L93),(($D93*$P93)/$M93),0))))))</f>
        <v>H</v>
      </c>
      <c r="DF94" s="37" t="str">
        <f>IF(DF$7&gt;$L93,(((IF(Data!$C$2&gt;0,(IF(OR(DF$5=Data!$F$2,DF$5=Data!$G$2,(IF(COUNTIF(Data!$A$2:$A$939,DF$7),DF$7=(VLOOKUP(DF$7,Data!$A$2:$A$852,1,FALSE)),0))),"H",IF(AND(DF$7&gt;=$J93,DF$7&lt;=$K93),($D93*(1-$P93)/$N93),0))),IF(AND(DF$7&gt;=$J93,DF$7&lt;=$K93),(($D93-$O93)/$N93),0))))),(((IF(Data!$C$2&gt;0,(IF(OR(DF$5=Data!$F$2,DF$5=Data!$G$2,(IF(COUNTIF(Data!$A$2:$A$939,DF$7),DF$7=(VLOOKUP(DF$7,Data!$A$2:$A$852,1,FALSE)),0))),"H",IF(AND(DF$7&gt;=$J93,DF$7&lt;=$L93),($D93*$P93/$M93),0))),IF(AND(DF$7&gt;=$J93,DF$7&lt;=$L93),(($D93*$P93)/$M93),0))))))</f>
        <v>H</v>
      </c>
      <c r="DG94" s="37">
        <f>IF(DG$7&gt;$L93,(((IF(Data!$C$2&gt;0,(IF(OR(DG$5=Data!$F$2,DG$5=Data!$G$2,(IF(COUNTIF(Data!$A$2:$A$939,DG$7),DG$7=(VLOOKUP(DG$7,Data!$A$2:$A$852,1,FALSE)),0))),"H",IF(AND(DG$7&gt;=$J93,DG$7&lt;=$K93),($D93*(1-$P93)/$N93),0))),IF(AND(DG$7&gt;=$J93,DG$7&lt;=$K93),(($D93-$O93)/$N93),0))))),(((IF(Data!$C$2&gt;0,(IF(OR(DG$5=Data!$F$2,DG$5=Data!$G$2,(IF(COUNTIF(Data!$A$2:$A$939,DG$7),DG$7=(VLOOKUP(DG$7,Data!$A$2:$A$852,1,FALSE)),0))),"H",IF(AND(DG$7&gt;=$J93,DG$7&lt;=$L93),($D93*$P93/$M93),0))),IF(AND(DG$7&gt;=$J93,DG$7&lt;=$L93),(($D93*$P93)/$M93),0))))))</f>
        <v>0</v>
      </c>
      <c r="DH94" s="37">
        <f>IF(DH$7&gt;$L93,(((IF(Data!$C$2&gt;0,(IF(OR(DH$5=Data!$F$2,DH$5=Data!$G$2,(IF(COUNTIF(Data!$A$2:$A$939,DH$7),DH$7=(VLOOKUP(DH$7,Data!$A$2:$A$852,1,FALSE)),0))),"H",IF(AND(DH$7&gt;=$J93,DH$7&lt;=$K93),($D93*(1-$P93)/$N93),0))),IF(AND(DH$7&gt;=$J93,DH$7&lt;=$K93),(($D93-$O93)/$N93),0))))),(((IF(Data!$C$2&gt;0,(IF(OR(DH$5=Data!$F$2,DH$5=Data!$G$2,(IF(COUNTIF(Data!$A$2:$A$939,DH$7),DH$7=(VLOOKUP(DH$7,Data!$A$2:$A$852,1,FALSE)),0))),"H",IF(AND(DH$7&gt;=$J93,DH$7&lt;=$L93),($D93*$P93/$M93),0))),IF(AND(DH$7&gt;=$J93,DH$7&lt;=$L93),(($D93*$P93)/$M93),0))))))</f>
        <v>0</v>
      </c>
      <c r="DI94" s="37">
        <f>IF(DI$7&gt;$L93,(((IF(Data!$C$2&gt;0,(IF(OR(DI$5=Data!$F$2,DI$5=Data!$G$2,(IF(COUNTIF(Data!$A$2:$A$939,DI$7),DI$7=(VLOOKUP(DI$7,Data!$A$2:$A$852,1,FALSE)),0))),"H",IF(AND(DI$7&gt;=$J93,DI$7&lt;=$K93),($D93*(1-$P93)/$N93),0))),IF(AND(DI$7&gt;=$J93,DI$7&lt;=$K93),(($D93-$O93)/$N93),0))))),(((IF(Data!$C$2&gt;0,(IF(OR(DI$5=Data!$F$2,DI$5=Data!$G$2,(IF(COUNTIF(Data!$A$2:$A$939,DI$7),DI$7=(VLOOKUP(DI$7,Data!$A$2:$A$852,1,FALSE)),0))),"H",IF(AND(DI$7&gt;=$J93,DI$7&lt;=$L93),($D93*$P93/$M93),0))),IF(AND(DI$7&gt;=$J93,DI$7&lt;=$L93),(($D93*$P93)/$M93),0))))))</f>
        <v>0</v>
      </c>
      <c r="DJ94" s="37">
        <f>IF(DJ$7&gt;$L93,(((IF(Data!$C$2&gt;0,(IF(OR(DJ$5=Data!$F$2,DJ$5=Data!$G$2,(IF(COUNTIF(Data!$A$2:$A$939,DJ$7),DJ$7=(VLOOKUP(DJ$7,Data!$A$2:$A$852,1,FALSE)),0))),"H",IF(AND(DJ$7&gt;=$J93,DJ$7&lt;=$K93),($D93*(1-$P93)/$N93),0))),IF(AND(DJ$7&gt;=$J93,DJ$7&lt;=$K93),(($D93-$O93)/$N93),0))))),(((IF(Data!$C$2&gt;0,(IF(OR(DJ$5=Data!$F$2,DJ$5=Data!$G$2,(IF(COUNTIF(Data!$A$2:$A$939,DJ$7),DJ$7=(VLOOKUP(DJ$7,Data!$A$2:$A$852,1,FALSE)),0))),"H",IF(AND(DJ$7&gt;=$J93,DJ$7&lt;=$L93),($D93*$P93/$M93),0))),IF(AND(DJ$7&gt;=$J93,DJ$7&lt;=$L93),(($D93*$P93)/$M93),0))))))</f>
        <v>0</v>
      </c>
      <c r="DK94" s="37">
        <f>IF(DK$7&gt;$L93,(((IF(Data!$C$2&gt;0,(IF(OR(DK$5=Data!$F$2,DK$5=Data!$G$2,(IF(COUNTIF(Data!$A$2:$A$939,DK$7),DK$7=(VLOOKUP(DK$7,Data!$A$2:$A$852,1,FALSE)),0))),"H",IF(AND(DK$7&gt;=$J93,DK$7&lt;=$K93),($D93*(1-$P93)/$N93),0))),IF(AND(DK$7&gt;=$J93,DK$7&lt;=$K93),(($D93-$O93)/$N93),0))))),(((IF(Data!$C$2&gt;0,(IF(OR(DK$5=Data!$F$2,DK$5=Data!$G$2,(IF(COUNTIF(Data!$A$2:$A$939,DK$7),DK$7=(VLOOKUP(DK$7,Data!$A$2:$A$852,1,FALSE)),0))),"H",IF(AND(DK$7&gt;=$J93,DK$7&lt;=$L93),($D93*$P93/$M93),0))),IF(AND(DK$7&gt;=$J93,DK$7&lt;=$L93),(($D93*$P93)/$M93),0))))))</f>
        <v>0</v>
      </c>
      <c r="DL94" s="37" t="str">
        <f>IF(DL$7&gt;$L93,(((IF(Data!$C$2&gt;0,(IF(OR(DL$5=Data!$F$2,DL$5=Data!$G$2,(IF(COUNTIF(Data!$A$2:$A$939,DL$7),DL$7=(VLOOKUP(DL$7,Data!$A$2:$A$852,1,FALSE)),0))),"H",IF(AND(DL$7&gt;=$J93,DL$7&lt;=$K93),($D93*(1-$P93)/$N93),0))),IF(AND(DL$7&gt;=$J93,DL$7&lt;=$K93),(($D93-$O93)/$N93),0))))),(((IF(Data!$C$2&gt;0,(IF(OR(DL$5=Data!$F$2,DL$5=Data!$G$2,(IF(COUNTIF(Data!$A$2:$A$939,DL$7),DL$7=(VLOOKUP(DL$7,Data!$A$2:$A$852,1,FALSE)),0))),"H",IF(AND(DL$7&gt;=$J93,DL$7&lt;=$L93),($D93*$P93/$M93),0))),IF(AND(DL$7&gt;=$J93,DL$7&lt;=$L93),(($D93*$P93)/$M93),0))))))</f>
        <v>H</v>
      </c>
      <c r="DM94" s="37" t="str">
        <f>IF(DM$7&gt;$L93,(((IF(Data!$C$2&gt;0,(IF(OR(DM$5=Data!$F$2,DM$5=Data!$G$2,(IF(COUNTIF(Data!$A$2:$A$939,DM$7),DM$7=(VLOOKUP(DM$7,Data!$A$2:$A$852,1,FALSE)),0))),"H",IF(AND(DM$7&gt;=$J93,DM$7&lt;=$K93),($D93*(1-$P93)/$N93),0))),IF(AND(DM$7&gt;=$J93,DM$7&lt;=$K93),(($D93-$O93)/$N93),0))))),(((IF(Data!$C$2&gt;0,(IF(OR(DM$5=Data!$F$2,DM$5=Data!$G$2,(IF(COUNTIF(Data!$A$2:$A$939,DM$7),DM$7=(VLOOKUP(DM$7,Data!$A$2:$A$852,1,FALSE)),0))),"H",IF(AND(DM$7&gt;=$J93,DM$7&lt;=$L93),($D93*$P93/$M93),0))),IF(AND(DM$7&gt;=$J93,DM$7&lt;=$L93),(($D93*$P93)/$M93),0))))))</f>
        <v>H</v>
      </c>
      <c r="DN94" s="37">
        <f>IF(DN$7&gt;$L93,(((IF(Data!$C$2&gt;0,(IF(OR(DN$5=Data!$F$2,DN$5=Data!$G$2,(IF(COUNTIF(Data!$A$2:$A$939,DN$7),DN$7=(VLOOKUP(DN$7,Data!$A$2:$A$852,1,FALSE)),0))),"H",IF(AND(DN$7&gt;=$J93,DN$7&lt;=$K93),($D93*(1-$P93)/$N93),0))),IF(AND(DN$7&gt;=$J93,DN$7&lt;=$K93),(($D93-$O93)/$N93),0))))),(((IF(Data!$C$2&gt;0,(IF(OR(DN$5=Data!$F$2,DN$5=Data!$G$2,(IF(COUNTIF(Data!$A$2:$A$939,DN$7),DN$7=(VLOOKUP(DN$7,Data!$A$2:$A$852,1,FALSE)),0))),"H",IF(AND(DN$7&gt;=$J93,DN$7&lt;=$L93),($D93*$P93/$M93),0))),IF(AND(DN$7&gt;=$J93,DN$7&lt;=$L93),(($D93*$P93)/$M93),0))))))</f>
        <v>0</v>
      </c>
      <c r="DO94" s="37">
        <f>IF(DO$7&gt;$L93,(((IF(Data!$C$2&gt;0,(IF(OR(DO$5=Data!$F$2,DO$5=Data!$G$2,(IF(COUNTIF(Data!$A$2:$A$939,DO$7),DO$7=(VLOOKUP(DO$7,Data!$A$2:$A$852,1,FALSE)),0))),"H",IF(AND(DO$7&gt;=$J93,DO$7&lt;=$K93),($D93*(1-$P93)/$N93),0))),IF(AND(DO$7&gt;=$J93,DO$7&lt;=$K93),(($D93-$O93)/$N93),0))))),(((IF(Data!$C$2&gt;0,(IF(OR(DO$5=Data!$F$2,DO$5=Data!$G$2,(IF(COUNTIF(Data!$A$2:$A$939,DO$7),DO$7=(VLOOKUP(DO$7,Data!$A$2:$A$852,1,FALSE)),0))),"H",IF(AND(DO$7&gt;=$J93,DO$7&lt;=$L93),($D93*$P93/$M93),0))),IF(AND(DO$7&gt;=$J93,DO$7&lt;=$L93),(($D93*$P93)/$M93),0))))))</f>
        <v>0</v>
      </c>
      <c r="DP94" s="37">
        <f>IF(DP$7&gt;$L93,(((IF(Data!$C$2&gt;0,(IF(OR(DP$5=Data!$F$2,DP$5=Data!$G$2,(IF(COUNTIF(Data!$A$2:$A$939,DP$7),DP$7=(VLOOKUP(DP$7,Data!$A$2:$A$852,1,FALSE)),0))),"H",IF(AND(DP$7&gt;=$J93,DP$7&lt;=$K93),($D93*(1-$P93)/$N93),0))),IF(AND(DP$7&gt;=$J93,DP$7&lt;=$K93),(($D93-$O93)/$N93),0))))),(((IF(Data!$C$2&gt;0,(IF(OR(DP$5=Data!$F$2,DP$5=Data!$G$2,(IF(COUNTIF(Data!$A$2:$A$939,DP$7),DP$7=(VLOOKUP(DP$7,Data!$A$2:$A$852,1,FALSE)),0))),"H",IF(AND(DP$7&gt;=$J93,DP$7&lt;=$L93),($D93*$P93/$M93),0))),IF(AND(DP$7&gt;=$J93,DP$7&lt;=$L93),(($D93*$P93)/$M93),0))))))</f>
        <v>0</v>
      </c>
      <c r="DQ94" s="37">
        <f>IF(DQ$7&gt;$L93,(((IF(Data!$C$2&gt;0,(IF(OR(DQ$5=Data!$F$2,DQ$5=Data!$G$2,(IF(COUNTIF(Data!$A$2:$A$939,DQ$7),DQ$7=(VLOOKUP(DQ$7,Data!$A$2:$A$852,1,FALSE)),0))),"H",IF(AND(DQ$7&gt;=$J93,DQ$7&lt;=$K93),($D93*(1-$P93)/$N93),0))),IF(AND(DQ$7&gt;=$J93,DQ$7&lt;=$K93),(($D93-$O93)/$N93),0))))),(((IF(Data!$C$2&gt;0,(IF(OR(DQ$5=Data!$F$2,DQ$5=Data!$G$2,(IF(COUNTIF(Data!$A$2:$A$939,DQ$7),DQ$7=(VLOOKUP(DQ$7,Data!$A$2:$A$852,1,FALSE)),0))),"H",IF(AND(DQ$7&gt;=$J93,DQ$7&lt;=$L93),($D93*$P93/$M93),0))),IF(AND(DQ$7&gt;=$J93,DQ$7&lt;=$L93),(($D93*$P93)/$M93),0))))))</f>
        <v>0</v>
      </c>
      <c r="DR94" s="37">
        <f>IF(DR$7&gt;$L93,(((IF(Data!$C$2&gt;0,(IF(OR(DR$5=Data!$F$2,DR$5=Data!$G$2,(IF(COUNTIF(Data!$A$2:$A$939,DR$7),DR$7=(VLOOKUP(DR$7,Data!$A$2:$A$852,1,FALSE)),0))),"H",IF(AND(DR$7&gt;=$J93,DR$7&lt;=$K93),($D93*(1-$P93)/$N93),0))),IF(AND(DR$7&gt;=$J93,DR$7&lt;=$K93),(($D93-$O93)/$N93),0))))),(((IF(Data!$C$2&gt;0,(IF(OR(DR$5=Data!$F$2,DR$5=Data!$G$2,(IF(COUNTIF(Data!$A$2:$A$939,DR$7),DR$7=(VLOOKUP(DR$7,Data!$A$2:$A$852,1,FALSE)),0))),"H",IF(AND(DR$7&gt;=$J93,DR$7&lt;=$L93),($D93*$P93/$M93),0))),IF(AND(DR$7&gt;=$J93,DR$7&lt;=$L93),(($D93*$P93)/$M93),0))))))</f>
        <v>0</v>
      </c>
      <c r="DS94" s="37" t="str">
        <f>IF(DS$7&gt;$L93,(((IF(Data!$C$2&gt;0,(IF(OR(DS$5=Data!$F$2,DS$5=Data!$G$2,(IF(COUNTIF(Data!$A$2:$A$939,DS$7),DS$7=(VLOOKUP(DS$7,Data!$A$2:$A$852,1,FALSE)),0))),"H",IF(AND(DS$7&gt;=$J93,DS$7&lt;=$K93),($D93*(1-$P93)/$N93),0))),IF(AND(DS$7&gt;=$J93,DS$7&lt;=$K93),(($D93-$O93)/$N93),0))))),(((IF(Data!$C$2&gt;0,(IF(OR(DS$5=Data!$F$2,DS$5=Data!$G$2,(IF(COUNTIF(Data!$A$2:$A$939,DS$7),DS$7=(VLOOKUP(DS$7,Data!$A$2:$A$852,1,FALSE)),0))),"H",IF(AND(DS$7&gt;=$J93,DS$7&lt;=$L93),($D93*$P93/$M93),0))),IF(AND(DS$7&gt;=$J93,DS$7&lt;=$L93),(($D93*$P93)/$M93),0))))))</f>
        <v>H</v>
      </c>
      <c r="DT94" s="37" t="str">
        <f>IF(DT$7&gt;$L93,(((IF(Data!$C$2&gt;0,(IF(OR(DT$5=Data!$F$2,DT$5=Data!$G$2,(IF(COUNTIF(Data!$A$2:$A$939,DT$7),DT$7=(VLOOKUP(DT$7,Data!$A$2:$A$852,1,FALSE)),0))),"H",IF(AND(DT$7&gt;=$J93,DT$7&lt;=$K93),($D93*(1-$P93)/$N93),0))),IF(AND(DT$7&gt;=$J93,DT$7&lt;=$K93),(($D93-$O93)/$N93),0))))),(((IF(Data!$C$2&gt;0,(IF(OR(DT$5=Data!$F$2,DT$5=Data!$G$2,(IF(COUNTIF(Data!$A$2:$A$939,DT$7),DT$7=(VLOOKUP(DT$7,Data!$A$2:$A$852,1,FALSE)),0))),"H",IF(AND(DT$7&gt;=$J93,DT$7&lt;=$L93),($D93*$P93/$M93),0))),IF(AND(DT$7&gt;=$J93,DT$7&lt;=$L93),(($D93*$P93)/$M93),0))))))</f>
        <v>H</v>
      </c>
      <c r="DU94" s="37">
        <f>IF(DU$7&gt;$L93,(((IF(Data!$C$2&gt;0,(IF(OR(DU$5=Data!$F$2,DU$5=Data!$G$2,(IF(COUNTIF(Data!$A$2:$A$939,DU$7),DU$7=(VLOOKUP(DU$7,Data!$A$2:$A$852,1,FALSE)),0))),"H",IF(AND(DU$7&gt;=$J93,DU$7&lt;=$K93),($D93*(1-$P93)/$N93),0))),IF(AND(DU$7&gt;=$J93,DU$7&lt;=$K93),(($D93-$O93)/$N93),0))))),(((IF(Data!$C$2&gt;0,(IF(OR(DU$5=Data!$F$2,DU$5=Data!$G$2,(IF(COUNTIF(Data!$A$2:$A$939,DU$7),DU$7=(VLOOKUP(DU$7,Data!$A$2:$A$852,1,FALSE)),0))),"H",IF(AND(DU$7&gt;=$J93,DU$7&lt;=$L93),($D93*$P93/$M93),0))),IF(AND(DU$7&gt;=$J93,DU$7&lt;=$L93),(($D93*$P93)/$M93),0))))))</f>
        <v>0</v>
      </c>
      <c r="DV94" s="37">
        <f>IF(DV$7&gt;$L93,(((IF(Data!$C$2&gt;0,(IF(OR(DV$5=Data!$F$2,DV$5=Data!$G$2,(IF(COUNTIF(Data!$A$2:$A$939,DV$7),DV$7=(VLOOKUP(DV$7,Data!$A$2:$A$852,1,FALSE)),0))),"H",IF(AND(DV$7&gt;=$J93,DV$7&lt;=$K93),($D93*(1-$P93)/$N93),0))),IF(AND(DV$7&gt;=$J93,DV$7&lt;=$K93),(($D93-$O93)/$N93),0))))),(((IF(Data!$C$2&gt;0,(IF(OR(DV$5=Data!$F$2,DV$5=Data!$G$2,(IF(COUNTIF(Data!$A$2:$A$939,DV$7),DV$7=(VLOOKUP(DV$7,Data!$A$2:$A$852,1,FALSE)),0))),"H",IF(AND(DV$7&gt;=$J93,DV$7&lt;=$L93),($D93*$P93/$M93),0))),IF(AND(DV$7&gt;=$J93,DV$7&lt;=$L93),(($D93*$P93)/$M93),0))))))</f>
        <v>0</v>
      </c>
      <c r="DW94" s="37">
        <f>IF(DW$7&gt;$L93,(((IF(Data!$C$2&gt;0,(IF(OR(DW$5=Data!$F$2,DW$5=Data!$G$2,(IF(COUNTIF(Data!$A$2:$A$939,DW$7),DW$7=(VLOOKUP(DW$7,Data!$A$2:$A$852,1,FALSE)),0))),"H",IF(AND(DW$7&gt;=$J93,DW$7&lt;=$K93),($D93*(1-$P93)/$N93),0))),IF(AND(DW$7&gt;=$J93,DW$7&lt;=$K93),(($D93-$O93)/$N93),0))))),(((IF(Data!$C$2&gt;0,(IF(OR(DW$5=Data!$F$2,DW$5=Data!$G$2,(IF(COUNTIF(Data!$A$2:$A$939,DW$7),DW$7=(VLOOKUP(DW$7,Data!$A$2:$A$852,1,FALSE)),0))),"H",IF(AND(DW$7&gt;=$J93,DW$7&lt;=$L93),($D93*$P93/$M93),0))),IF(AND(DW$7&gt;=$J93,DW$7&lt;=$L93),(($D93*$P93)/$M93),0))))))</f>
        <v>0</v>
      </c>
      <c r="DX94" s="37">
        <f>IF(DX$7&gt;$L93,(((IF(Data!$C$2&gt;0,(IF(OR(DX$5=Data!$F$2,DX$5=Data!$G$2,(IF(COUNTIF(Data!$A$2:$A$939,DX$7),DX$7=(VLOOKUP(DX$7,Data!$A$2:$A$852,1,FALSE)),0))),"H",IF(AND(DX$7&gt;=$J93,DX$7&lt;=$K93),($D93*(1-$P93)/$N93),0))),IF(AND(DX$7&gt;=$J93,DX$7&lt;=$K93),(($D93-$O93)/$N93),0))))),(((IF(Data!$C$2&gt;0,(IF(OR(DX$5=Data!$F$2,DX$5=Data!$G$2,(IF(COUNTIF(Data!$A$2:$A$939,DX$7),DX$7=(VLOOKUP(DX$7,Data!$A$2:$A$852,1,FALSE)),0))),"H",IF(AND(DX$7&gt;=$J93,DX$7&lt;=$L93),($D93*$P93/$M93),0))),IF(AND(DX$7&gt;=$J93,DX$7&lt;=$L93),(($D93*$P93)/$M93),0))))))</f>
        <v>0</v>
      </c>
      <c r="DY94" s="37">
        <f>IF(DY$7&gt;$L93,(((IF(Data!$C$2&gt;0,(IF(OR(DY$5=Data!$F$2,DY$5=Data!$G$2,(IF(COUNTIF(Data!$A$2:$A$939,DY$7),DY$7=(VLOOKUP(DY$7,Data!$A$2:$A$852,1,FALSE)),0))),"H",IF(AND(DY$7&gt;=$J93,DY$7&lt;=$K93),($D93*(1-$P93)/$N93),0))),IF(AND(DY$7&gt;=$J93,DY$7&lt;=$K93),(($D93-$O93)/$N93),0))))),(((IF(Data!$C$2&gt;0,(IF(OR(DY$5=Data!$F$2,DY$5=Data!$G$2,(IF(COUNTIF(Data!$A$2:$A$939,DY$7),DY$7=(VLOOKUP(DY$7,Data!$A$2:$A$852,1,FALSE)),0))),"H",IF(AND(DY$7&gt;=$J93,DY$7&lt;=$L93),($D93*$P93/$M93),0))),IF(AND(DY$7&gt;=$J93,DY$7&lt;=$L93),(($D93*$P93)/$M93),0))))))</f>
        <v>0</v>
      </c>
      <c r="DZ94" s="37" t="str">
        <f>IF(DZ$7&gt;$L93,(((IF(Data!$C$2&gt;0,(IF(OR(DZ$5=Data!$F$2,DZ$5=Data!$G$2,(IF(COUNTIF(Data!$A$2:$A$939,DZ$7),DZ$7=(VLOOKUP(DZ$7,Data!$A$2:$A$852,1,FALSE)),0))),"H",IF(AND(DZ$7&gt;=$J93,DZ$7&lt;=$K93),($D93*(1-$P93)/$N93),0))),IF(AND(DZ$7&gt;=$J93,DZ$7&lt;=$K93),(($D93-$O93)/$N93),0))))),(((IF(Data!$C$2&gt;0,(IF(OR(DZ$5=Data!$F$2,DZ$5=Data!$G$2,(IF(COUNTIF(Data!$A$2:$A$939,DZ$7),DZ$7=(VLOOKUP(DZ$7,Data!$A$2:$A$852,1,FALSE)),0))),"H",IF(AND(DZ$7&gt;=$J93,DZ$7&lt;=$L93),($D93*$P93/$M93),0))),IF(AND(DZ$7&gt;=$J93,DZ$7&lt;=$L93),(($D93*$P93)/$M93),0))))))</f>
        <v>H</v>
      </c>
      <c r="EA94" s="37" t="str">
        <f>IF(EA$7&gt;$L93,(((IF(Data!$C$2&gt;0,(IF(OR(EA$5=Data!$F$2,EA$5=Data!$G$2,(IF(COUNTIF(Data!$A$2:$A$939,EA$7),EA$7=(VLOOKUP(EA$7,Data!$A$2:$A$852,1,FALSE)),0))),"H",IF(AND(EA$7&gt;=$J93,EA$7&lt;=$K93),($D93*(1-$P93)/$N93),0))),IF(AND(EA$7&gt;=$J93,EA$7&lt;=$K93),(($D93-$O93)/$N93),0))))),(((IF(Data!$C$2&gt;0,(IF(OR(EA$5=Data!$F$2,EA$5=Data!$G$2,(IF(COUNTIF(Data!$A$2:$A$939,EA$7),EA$7=(VLOOKUP(EA$7,Data!$A$2:$A$852,1,FALSE)),0))),"H",IF(AND(EA$7&gt;=$J93,EA$7&lt;=$L93),($D93*$P93/$M93),0))),IF(AND(EA$7&gt;=$J93,EA$7&lt;=$L93),(($D93*$P93)/$M93),0))))))</f>
        <v>H</v>
      </c>
      <c r="EB94" s="37">
        <f>IF(EB$7&gt;$L93,(((IF(Data!$C$2&gt;0,(IF(OR(EB$5=Data!$F$2,EB$5=Data!$G$2,(IF(COUNTIF(Data!$A$2:$A$939,EB$7),EB$7=(VLOOKUP(EB$7,Data!$A$2:$A$852,1,FALSE)),0))),"H",IF(AND(EB$7&gt;=$J93,EB$7&lt;=$K93),($D93*(1-$P93)/$N93),0))),IF(AND(EB$7&gt;=$J93,EB$7&lt;=$K93),(($D93-$O93)/$N93),0))))),(((IF(Data!$C$2&gt;0,(IF(OR(EB$5=Data!$F$2,EB$5=Data!$G$2,(IF(COUNTIF(Data!$A$2:$A$939,EB$7),EB$7=(VLOOKUP(EB$7,Data!$A$2:$A$852,1,FALSE)),0))),"H",IF(AND(EB$7&gt;=$J93,EB$7&lt;=$L93),($D93*$P93/$M93),0))),IF(AND(EB$7&gt;=$J93,EB$7&lt;=$L93),(($D93*$P93)/$M93),0))))))</f>
        <v>0</v>
      </c>
      <c r="EC94" s="37">
        <f>IF(EC$7&gt;$L93,(((IF(Data!$C$2&gt;0,(IF(OR(EC$5=Data!$F$2,EC$5=Data!$G$2,(IF(COUNTIF(Data!$A$2:$A$939,EC$7),EC$7=(VLOOKUP(EC$7,Data!$A$2:$A$852,1,FALSE)),0))),"H",IF(AND(EC$7&gt;=$J93,EC$7&lt;=$K93),($D93*(1-$P93)/$N93),0))),IF(AND(EC$7&gt;=$J93,EC$7&lt;=$K93),(($D93-$O93)/$N93),0))))),(((IF(Data!$C$2&gt;0,(IF(OR(EC$5=Data!$F$2,EC$5=Data!$G$2,(IF(COUNTIF(Data!$A$2:$A$939,EC$7),EC$7=(VLOOKUP(EC$7,Data!$A$2:$A$852,1,FALSE)),0))),"H",IF(AND(EC$7&gt;=$J93,EC$7&lt;=$L93),($D93*$P93/$M93),0))),IF(AND(EC$7&gt;=$J93,EC$7&lt;=$L93),(($D93*$P93)/$M93),0))))))</f>
        <v>0</v>
      </c>
      <c r="ED94" s="37">
        <f>IF(ED$7&gt;$L93,(((IF(Data!$C$2&gt;0,(IF(OR(ED$5=Data!$F$2,ED$5=Data!$G$2,(IF(COUNTIF(Data!$A$2:$A$939,ED$7),ED$7=(VLOOKUP(ED$7,Data!$A$2:$A$852,1,FALSE)),0))),"H",IF(AND(ED$7&gt;=$J93,ED$7&lt;=$K93),($D93*(1-$P93)/$N93),0))),IF(AND(ED$7&gt;=$J93,ED$7&lt;=$K93),(($D93-$O93)/$N93),0))))),(((IF(Data!$C$2&gt;0,(IF(OR(ED$5=Data!$F$2,ED$5=Data!$G$2,(IF(COUNTIF(Data!$A$2:$A$939,ED$7),ED$7=(VLOOKUP(ED$7,Data!$A$2:$A$852,1,FALSE)),0))),"H",IF(AND(ED$7&gt;=$J93,ED$7&lt;=$L93),($D93*$P93/$M93),0))),IF(AND(ED$7&gt;=$J93,ED$7&lt;=$L93),(($D93*$P93)/$M93),0))))))</f>
        <v>0</v>
      </c>
      <c r="EE94" s="37">
        <f>IF(EE$7&gt;$L93,(((IF(Data!$C$2&gt;0,(IF(OR(EE$5=Data!$F$2,EE$5=Data!$G$2,(IF(COUNTIF(Data!$A$2:$A$939,EE$7),EE$7=(VLOOKUP(EE$7,Data!$A$2:$A$852,1,FALSE)),0))),"H",IF(AND(EE$7&gt;=$J93,EE$7&lt;=$K93),($D93*(1-$P93)/$N93),0))),IF(AND(EE$7&gt;=$J93,EE$7&lt;=$K93),(($D93-$O93)/$N93),0))))),(((IF(Data!$C$2&gt;0,(IF(OR(EE$5=Data!$F$2,EE$5=Data!$G$2,(IF(COUNTIF(Data!$A$2:$A$939,EE$7),EE$7=(VLOOKUP(EE$7,Data!$A$2:$A$852,1,FALSE)),0))),"H",IF(AND(EE$7&gt;=$J93,EE$7&lt;=$L93),($D93*$P93/$M93),0))),IF(AND(EE$7&gt;=$J93,EE$7&lt;=$L93),(($D93*$P93)/$M93),0))))))</f>
        <v>0</v>
      </c>
      <c r="EF94" s="37">
        <f>IF(EF$7&gt;$L93,(((IF(Data!$C$2&gt;0,(IF(OR(EF$5=Data!$F$2,EF$5=Data!$G$2,(IF(COUNTIF(Data!$A$2:$A$939,EF$7),EF$7=(VLOOKUP(EF$7,Data!$A$2:$A$852,1,FALSE)),0))),"H",IF(AND(EF$7&gt;=$J93,EF$7&lt;=$K93),($D93*(1-$P93)/$N93),0))),IF(AND(EF$7&gt;=$J93,EF$7&lt;=$K93),(($D93-$O93)/$N93),0))))),(((IF(Data!$C$2&gt;0,(IF(OR(EF$5=Data!$F$2,EF$5=Data!$G$2,(IF(COUNTIF(Data!$A$2:$A$939,EF$7),EF$7=(VLOOKUP(EF$7,Data!$A$2:$A$852,1,FALSE)),0))),"H",IF(AND(EF$7&gt;=$J93,EF$7&lt;=$L93),($D93*$P93/$M93),0))),IF(AND(EF$7&gt;=$J93,EF$7&lt;=$L93),(($D93*$P93)/$M93),0))))))</f>
        <v>0</v>
      </c>
      <c r="EG94" s="37" t="str">
        <f>IF(EG$7&gt;$L93,(((IF(Data!$C$2&gt;0,(IF(OR(EG$5=Data!$F$2,EG$5=Data!$G$2,(IF(COUNTIF(Data!$A$2:$A$939,EG$7),EG$7=(VLOOKUP(EG$7,Data!$A$2:$A$852,1,FALSE)),0))),"H",IF(AND(EG$7&gt;=$J93,EG$7&lt;=$K93),($D93*(1-$P93)/$N93),0))),IF(AND(EG$7&gt;=$J93,EG$7&lt;=$K93),(($D93-$O93)/$N93),0))))),(((IF(Data!$C$2&gt;0,(IF(OR(EG$5=Data!$F$2,EG$5=Data!$G$2,(IF(COUNTIF(Data!$A$2:$A$939,EG$7),EG$7=(VLOOKUP(EG$7,Data!$A$2:$A$852,1,FALSE)),0))),"H",IF(AND(EG$7&gt;=$J93,EG$7&lt;=$L93),($D93*$P93/$M93),0))),IF(AND(EG$7&gt;=$J93,EG$7&lt;=$L93),(($D93*$P93)/$M93),0))))))</f>
        <v>H</v>
      </c>
      <c r="EH94" s="37" t="str">
        <f>IF(EH$7&gt;$L93,(((IF(Data!$C$2&gt;0,(IF(OR(EH$5=Data!$F$2,EH$5=Data!$G$2,(IF(COUNTIF(Data!$A$2:$A$939,EH$7),EH$7=(VLOOKUP(EH$7,Data!$A$2:$A$852,1,FALSE)),0))),"H",IF(AND(EH$7&gt;=$J93,EH$7&lt;=$K93),($D93*(1-$P93)/$N93),0))),IF(AND(EH$7&gt;=$J93,EH$7&lt;=$K93),(($D93-$O93)/$N93),0))))),(((IF(Data!$C$2&gt;0,(IF(OR(EH$5=Data!$F$2,EH$5=Data!$G$2,(IF(COUNTIF(Data!$A$2:$A$939,EH$7),EH$7=(VLOOKUP(EH$7,Data!$A$2:$A$852,1,FALSE)),0))),"H",IF(AND(EH$7&gt;=$J93,EH$7&lt;=$L93),($D93*$P93/$M93),0))),IF(AND(EH$7&gt;=$J93,EH$7&lt;=$L93),(($D93*$P93)/$M93),0))))))</f>
        <v>H</v>
      </c>
      <c r="EI94" s="37">
        <f>IF(EI$7&gt;$L93,(((IF(Data!$C$2&gt;0,(IF(OR(EI$5=Data!$F$2,EI$5=Data!$G$2,(IF(COUNTIF(Data!$A$2:$A$939,EI$7),EI$7=(VLOOKUP(EI$7,Data!$A$2:$A$852,1,FALSE)),0))),"H",IF(AND(EI$7&gt;=$J93,EI$7&lt;=$K93),($D93*(1-$P93)/$N93),0))),IF(AND(EI$7&gt;=$J93,EI$7&lt;=$K93),(($D93-$O93)/$N93),0))))),(((IF(Data!$C$2&gt;0,(IF(OR(EI$5=Data!$F$2,EI$5=Data!$G$2,(IF(COUNTIF(Data!$A$2:$A$939,EI$7),EI$7=(VLOOKUP(EI$7,Data!$A$2:$A$852,1,FALSE)),0))),"H",IF(AND(EI$7&gt;=$J93,EI$7&lt;=$L93),($D93*$P93/$M93),0))),IF(AND(EI$7&gt;=$J93,EI$7&lt;=$L93),(($D93*$P93)/$M93),0))))))</f>
        <v>0</v>
      </c>
      <c r="EJ94" s="37">
        <f>IF(EJ$7&gt;$L93,(((IF(Data!$C$2&gt;0,(IF(OR(EJ$5=Data!$F$2,EJ$5=Data!$G$2,(IF(COUNTIF(Data!$A$2:$A$939,EJ$7),EJ$7=(VLOOKUP(EJ$7,Data!$A$2:$A$852,1,FALSE)),0))),"H",IF(AND(EJ$7&gt;=$J93,EJ$7&lt;=$K93),($D93*(1-$P93)/$N93),0))),IF(AND(EJ$7&gt;=$J93,EJ$7&lt;=$K93),(($D93-$O93)/$N93),0))))),(((IF(Data!$C$2&gt;0,(IF(OR(EJ$5=Data!$F$2,EJ$5=Data!$G$2,(IF(COUNTIF(Data!$A$2:$A$939,EJ$7),EJ$7=(VLOOKUP(EJ$7,Data!$A$2:$A$852,1,FALSE)),0))),"H",IF(AND(EJ$7&gt;=$J93,EJ$7&lt;=$L93),($D93*$P93/$M93),0))),IF(AND(EJ$7&gt;=$J93,EJ$7&lt;=$L93),(($D93*$P93)/$M93),0))))))</f>
        <v>0</v>
      </c>
      <c r="EK94" s="37">
        <f>IF(EK$7&gt;$L93,(((IF(Data!$C$2&gt;0,(IF(OR(EK$5=Data!$F$2,EK$5=Data!$G$2,(IF(COUNTIF(Data!$A$2:$A$939,EK$7),EK$7=(VLOOKUP(EK$7,Data!$A$2:$A$852,1,FALSE)),0))),"H",IF(AND(EK$7&gt;=$J93,EK$7&lt;=$K93),($D93*(1-$P93)/$N93),0))),IF(AND(EK$7&gt;=$J93,EK$7&lt;=$K93),(($D93-$O93)/$N93),0))))),(((IF(Data!$C$2&gt;0,(IF(OR(EK$5=Data!$F$2,EK$5=Data!$G$2,(IF(COUNTIF(Data!$A$2:$A$939,EK$7),EK$7=(VLOOKUP(EK$7,Data!$A$2:$A$852,1,FALSE)),0))),"H",IF(AND(EK$7&gt;=$J93,EK$7&lt;=$L93),($D93*$P93/$M93),0))),IF(AND(EK$7&gt;=$J93,EK$7&lt;=$L93),(($D93*$P93)/$M93),0))))))</f>
        <v>0</v>
      </c>
      <c r="EL94" s="37">
        <f>IF(EL$7&gt;$L93,(((IF(Data!$C$2&gt;0,(IF(OR(EL$5=Data!$F$2,EL$5=Data!$G$2,(IF(COUNTIF(Data!$A$2:$A$939,EL$7),EL$7=(VLOOKUP(EL$7,Data!$A$2:$A$852,1,FALSE)),0))),"H",IF(AND(EL$7&gt;=$J93,EL$7&lt;=$K93),($D93*(1-$P93)/$N93),0))),IF(AND(EL$7&gt;=$J93,EL$7&lt;=$K93),(($D93-$O93)/$N93),0))))),(((IF(Data!$C$2&gt;0,(IF(OR(EL$5=Data!$F$2,EL$5=Data!$G$2,(IF(COUNTIF(Data!$A$2:$A$939,EL$7),EL$7=(VLOOKUP(EL$7,Data!$A$2:$A$852,1,FALSE)),0))),"H",IF(AND(EL$7&gt;=$J93,EL$7&lt;=$L93),($D93*$P93/$M93),0))),IF(AND(EL$7&gt;=$J93,EL$7&lt;=$L93),(($D93*$P93)/$M93),0))))))</f>
        <v>0</v>
      </c>
      <c r="EM94" s="37">
        <f>IF(EM$7&gt;$L93,(((IF(Data!$C$2&gt;0,(IF(OR(EM$5=Data!$F$2,EM$5=Data!$G$2,(IF(COUNTIF(Data!$A$2:$A$939,EM$7),EM$7=(VLOOKUP(EM$7,Data!$A$2:$A$852,1,FALSE)),0))),"H",IF(AND(EM$7&gt;=$J93,EM$7&lt;=$K93),($D93*(1-$P93)/$N93),0))),IF(AND(EM$7&gt;=$J93,EM$7&lt;=$K93),(($D93-$O93)/$N93),0))))),(((IF(Data!$C$2&gt;0,(IF(OR(EM$5=Data!$F$2,EM$5=Data!$G$2,(IF(COUNTIF(Data!$A$2:$A$939,EM$7),EM$7=(VLOOKUP(EM$7,Data!$A$2:$A$852,1,FALSE)),0))),"H",IF(AND(EM$7&gt;=$J93,EM$7&lt;=$L93),($D93*$P93/$M93),0))),IF(AND(EM$7&gt;=$J93,EM$7&lt;=$L93),(($D93*$P93)/$M93),0))))))</f>
        <v>0</v>
      </c>
      <c r="EN94" s="37" t="str">
        <f>IF(EN$7&gt;$L93,(((IF(Data!$C$2&gt;0,(IF(OR(EN$5=Data!$F$2,EN$5=Data!$G$2,(IF(COUNTIF(Data!$A$2:$A$939,EN$7),EN$7=(VLOOKUP(EN$7,Data!$A$2:$A$852,1,FALSE)),0))),"H",IF(AND(EN$7&gt;=$J93,EN$7&lt;=$K93),($D93*(1-$P93)/$N93),0))),IF(AND(EN$7&gt;=$J93,EN$7&lt;=$K93),(($D93-$O93)/$N93),0))))),(((IF(Data!$C$2&gt;0,(IF(OR(EN$5=Data!$F$2,EN$5=Data!$G$2,(IF(COUNTIF(Data!$A$2:$A$939,EN$7),EN$7=(VLOOKUP(EN$7,Data!$A$2:$A$852,1,FALSE)),0))),"H",IF(AND(EN$7&gt;=$J93,EN$7&lt;=$L93),($D93*$P93/$M93),0))),IF(AND(EN$7&gt;=$J93,EN$7&lt;=$L93),(($D93*$P93)/$M93),0))))))</f>
        <v>H</v>
      </c>
      <c r="EO94" s="38" t="str">
        <f>IF(EO$7&gt;$L93,(((IF(Data!$C$2&gt;0,(IF(OR(EO$5=Data!$F$2,EO$5=Data!$G$2,(IF(COUNTIF(Data!$A$2:$A$939,EO$7),EO$7=(VLOOKUP(EO$7,Data!$A$2:$A$852,1,FALSE)),0))),"H",IF(AND(EO$7&gt;=$J93,EO$7&lt;=$K93),($D93*(1-$P93)/$N93),0))),IF(AND(EO$7&gt;=$J93,EO$7&lt;=$K93),(($D93-$O93)/$N93),0))))),(((IF(Data!$C$2&gt;0,(IF(OR(EO$5=Data!$F$2,EO$5=Data!$G$2,(IF(COUNTIF(Data!$A$2:$A$939,EO$7),EO$7=(VLOOKUP(EO$7,Data!$A$2:$A$852,1,FALSE)),0))),"H",IF(AND(EO$7&gt;=$J93,EO$7&lt;=$L93),($D93*$P93/$M93),0))),IF(AND(EO$7&gt;=$J93,EO$7&lt;=$L93),(($D93*$P93)/$M93),0))))))</f>
        <v>H</v>
      </c>
      <c r="EP94" s="8" t="s">
        <v>48</v>
      </c>
      <c r="EQ94" s="18">
        <f>SUM(T94:EO94)-D93</f>
        <v>0</v>
      </c>
    </row>
    <row r="95" spans="1:147" ht="30" customHeight="1" thickTop="1">
      <c r="A95" s="370"/>
      <c r="B95" s="368"/>
      <c r="C95" s="368"/>
      <c r="D95" s="346"/>
      <c r="E95" s="350"/>
      <c r="F95" s="350"/>
      <c r="G95" s="348">
        <f>IF(F95&gt;0,(IF(E95&gt;0,IF(Data!$C$2&gt;0,((NETWORKDAYS.INTL(E95,F95,Data!$C$2,Data!$A$2:$A$1242))),((F95-E95)+1)),0)),0)</f>
        <v>0</v>
      </c>
      <c r="H95" s="346">
        <f>I95*D95</f>
        <v>0</v>
      </c>
      <c r="I95" s="362">
        <f>IF(G95&gt;0,((IF(AND(E95&lt;=$EJ$3,F95&gt;=$EJ$3),(IF(Data!$C$2&gt;0,NETWORKDAYS.INTL(E95,$EJ$3,Data!$C$2,Data!$A$2:$A$1231),$EJ$3-E95)),IF(F95&lt;=$EJ$3,G95,0)))/G95),0)</f>
        <v>0</v>
      </c>
      <c r="J95" s="350"/>
      <c r="K95" s="350">
        <f>IF(AND(P95&lt;1,P95&gt;0,J95&gt;0),ROUND((((1-P95)*(F95-E95)+$EJ$3)),0),0)</f>
        <v>0</v>
      </c>
      <c r="L95" s="350">
        <f>IF(K95&gt;=$EJ$3,$EJ$3,K95)</f>
        <v>0</v>
      </c>
      <c r="M95" s="348">
        <f>IF(L95&gt;0,(IF(J95&gt;0,IF(Data!$C$2&gt;0,((NETWORKDAYS.INTL(J95,L95,Data!$C$2,Data!$A$2:$A$1242))),((L95-J95)+1)),0)),0)</f>
        <v>0</v>
      </c>
      <c r="N95" s="348">
        <f>IF(P95=1,0,IF(L95&gt;0,(IF(J95&gt;0,IF(Data!$C$2&gt;0,(((NETWORKDAYS.INTL($EJ$3,K95,Data!$C$2,Data!$A$2:$A$1242)))-1),((-$EJ$3+K95))),0)),0))</f>
        <v>0</v>
      </c>
      <c r="O95" s="346">
        <f>P95*D95</f>
        <v>0</v>
      </c>
      <c r="P95" s="362"/>
      <c r="Q95" s="344">
        <f>IF(K95&gt;0,F95-K95,0)</f>
        <v>0</v>
      </c>
      <c r="R95" s="346">
        <f>IF(K95&gt;0,O95-H95,0)</f>
        <v>0</v>
      </c>
      <c r="S95" s="341">
        <f>IF(P95&gt;0,P95-I95,0)</f>
        <v>0</v>
      </c>
      <c r="T95" s="33">
        <f>IF(Data!$C$2&gt;0,(IF(OR(T$5=Data!$F$2,T$5=Data!$G$2,(IF(COUNTIF(Data!$A$2:$A$939,T$7),T$7=(VLOOKUP(T$7,Data!$A$2:$A$852,1,FALSE)),0))),"H",IF(AND(T$7&gt;=$E95,T$7&lt;=$F95),($D95/$G95),0))),IF(AND(T$7&gt;=$E95,T$7&lt;=$F95),($D95/$G95),0))</f>
        <v>0</v>
      </c>
      <c r="U95" s="34">
        <f>IF(Data!$C$2&gt;0,(IF(OR(U$5=Data!$F$2,U$5=Data!$G$2,(IF(COUNTIF(Data!$A$2:$A$939,U$7),U$7=(VLOOKUP(U$7,Data!$A$2:$A$852,1,FALSE)),0))),"H",IF(AND(U$7&gt;=$E95,U$7&lt;=$F95),($D95/$G95),0))),IF(AND(U$7&gt;=$E95,U$7&lt;=$F95),($D95/$G95),0))</f>
        <v>0</v>
      </c>
      <c r="V95" s="34">
        <f>IF(Data!$C$2&gt;0,(IF(OR(V$5=Data!$F$2,V$5=Data!$G$2,(IF(COUNTIF(Data!$A$2:$A$939,V$7),V$7=(VLOOKUP(V$7,Data!$A$2:$A$852,1,FALSE)),0))),"H",IF(AND(V$7&gt;=$E95,V$7&lt;=$F95),($D95/$G95),0))),IF(AND(V$7&gt;=$E95,V$7&lt;=$F95),($D95/$G95),0))</f>
        <v>0</v>
      </c>
      <c r="W95" s="34">
        <f>IF(Data!$C$2&gt;0,(IF(OR(W$5=Data!$F$2,W$5=Data!$G$2,(IF(COUNTIF(Data!$A$2:$A$939,W$7),W$7=(VLOOKUP(W$7,Data!$A$2:$A$852,1,FALSE)),0))),"H",IF(AND(W$7&gt;=$E95,W$7&lt;=$F95),($D95/$G95),0))),IF(AND(W$7&gt;=$E95,W$7&lt;=$F95),($D95/$G95),0))</f>
        <v>0</v>
      </c>
      <c r="X95" s="34">
        <f>IF(Data!$C$2&gt;0,(IF(OR(X$5=Data!$F$2,X$5=Data!$G$2,(IF(COUNTIF(Data!$A$2:$A$939,X$7),X$7=(VLOOKUP(X$7,Data!$A$2:$A$852,1,FALSE)),0))),"H",IF(AND(X$7&gt;=$E95,X$7&lt;=$F95),($D95/$G95),0))),IF(AND(X$7&gt;=$E95,X$7&lt;=$F95),($D95/$G95),0))</f>
        <v>0</v>
      </c>
      <c r="Y95" s="34" t="str">
        <f>IF(Data!$C$2&gt;0,(IF(OR(Y$5=Data!$F$2,Y$5=Data!$G$2,(IF(COUNTIF(Data!$A$2:$A$939,Y$7),Y$7=(VLOOKUP(Y$7,Data!$A$2:$A$852,1,FALSE)),0))),"H",IF(AND(Y$7&gt;=$E95,Y$7&lt;=$F95),($D95/$G95),0))),IF(AND(Y$7&gt;=$E95,Y$7&lt;=$F95),($D95/$G95),0))</f>
        <v>H</v>
      </c>
      <c r="Z95" s="34" t="str">
        <f>IF(Data!$C$2&gt;0,(IF(OR(Z$5=Data!$F$2,Z$5=Data!$G$2,(IF(COUNTIF(Data!$A$2:$A$939,Z$7),Z$7=(VLOOKUP(Z$7,Data!$A$2:$A$852,1,FALSE)),0))),"H",IF(AND(Z$7&gt;=$E95,Z$7&lt;=$F95),($D95/$G95),0))),IF(AND(Z$7&gt;=$E95,Z$7&lt;=$F95),($D95/$G95),0))</f>
        <v>H</v>
      </c>
      <c r="AA95" s="34">
        <f>IF(Data!$C$2&gt;0,(IF(OR(AA$5=Data!$F$2,AA$5=Data!$G$2,(IF(COUNTIF(Data!$A$2:$A$939,AA$7),AA$7=(VLOOKUP(AA$7,Data!$A$2:$A$852,1,FALSE)),0))),"H",IF(AND(AA$7&gt;=$E95,AA$7&lt;=$F95),($D95/$G95),0))),IF(AND(AA$7&gt;=$E95,AA$7&lt;=$F95),($D95/$G95),0))</f>
        <v>0</v>
      </c>
      <c r="AB95" s="34">
        <f>IF(Data!$C$2&gt;0,(IF(OR(AB$5=Data!$F$2,AB$5=Data!$G$2,(IF(COUNTIF(Data!$A$2:$A$939,AB$7),AB$7=(VLOOKUP(AB$7,Data!$A$2:$A$852,1,FALSE)),0))),"H",IF(AND(AB$7&gt;=$E95,AB$7&lt;=$F95),($D95/$G95),0))),IF(AND(AB$7&gt;=$E95,AB$7&lt;=$F95),($D95/$G95),0))</f>
        <v>0</v>
      </c>
      <c r="AC95" s="34">
        <f>IF(Data!$C$2&gt;0,(IF(OR(AC$5=Data!$F$2,AC$5=Data!$G$2,(IF(COUNTIF(Data!$A$2:$A$939,AC$7),AC$7=(VLOOKUP(AC$7,Data!$A$2:$A$852,1,FALSE)),0))),"H",IF(AND(AC$7&gt;=$E95,AC$7&lt;=$F95),($D95/$G95),0))),IF(AND(AC$7&gt;=$E95,AC$7&lt;=$F95),($D95/$G95),0))</f>
        <v>0</v>
      </c>
      <c r="AD95" s="34">
        <f>IF(Data!$C$2&gt;0,(IF(OR(AD$5=Data!$F$2,AD$5=Data!$G$2,(IF(COUNTIF(Data!$A$2:$A$939,AD$7),AD$7=(VLOOKUP(AD$7,Data!$A$2:$A$852,1,FALSE)),0))),"H",IF(AND(AD$7&gt;=$E95,AD$7&lt;=$F95),($D95/$G95),0))),IF(AND(AD$7&gt;=$E95,AD$7&lt;=$F95),($D95/$G95),0))</f>
        <v>0</v>
      </c>
      <c r="AE95" s="34">
        <f>IF(Data!$C$2&gt;0,(IF(OR(AE$5=Data!$F$2,AE$5=Data!$G$2,(IF(COUNTIF(Data!$A$2:$A$939,AE$7),AE$7=(VLOOKUP(AE$7,Data!$A$2:$A$852,1,FALSE)),0))),"H",IF(AND(AE$7&gt;=$E95,AE$7&lt;=$F95),($D95/$G95),0))),IF(AND(AE$7&gt;=$E95,AE$7&lt;=$F95),($D95/$G95),0))</f>
        <v>0</v>
      </c>
      <c r="AF95" s="34" t="str">
        <f>IF(Data!$C$2&gt;0,(IF(OR(AF$5=Data!$F$2,AF$5=Data!$G$2,(IF(COUNTIF(Data!$A$2:$A$939,AF$7),AF$7=(VLOOKUP(AF$7,Data!$A$2:$A$852,1,FALSE)),0))),"H",IF(AND(AF$7&gt;=$E95,AF$7&lt;=$F95),($D95/$G95),0))),IF(AND(AF$7&gt;=$E95,AF$7&lt;=$F95),($D95/$G95),0))</f>
        <v>H</v>
      </c>
      <c r="AG95" s="34" t="str">
        <f>IF(Data!$C$2&gt;0,(IF(OR(AG$5=Data!$F$2,AG$5=Data!$G$2,(IF(COUNTIF(Data!$A$2:$A$939,AG$7),AG$7=(VLOOKUP(AG$7,Data!$A$2:$A$852,1,FALSE)),0))),"H",IF(AND(AG$7&gt;=$E95,AG$7&lt;=$F95),($D95/$G95),0))),IF(AND(AG$7&gt;=$E95,AG$7&lt;=$F95),($D95/$G95),0))</f>
        <v>H</v>
      </c>
      <c r="AH95" s="34">
        <f>IF(Data!$C$2&gt;0,(IF(OR(AH$5=Data!$F$2,AH$5=Data!$G$2,(IF(COUNTIF(Data!$A$2:$A$939,AH$7),AH$7=(VLOOKUP(AH$7,Data!$A$2:$A$852,1,FALSE)),0))),"H",IF(AND(AH$7&gt;=$E95,AH$7&lt;=$F95),($D95/$G95),0))),IF(AND(AH$7&gt;=$E95,AH$7&lt;=$F95),($D95/$G95),0))</f>
        <v>0</v>
      </c>
      <c r="AI95" s="34">
        <f>IF(Data!$C$2&gt;0,(IF(OR(AI$5=Data!$F$2,AI$5=Data!$G$2,(IF(COUNTIF(Data!$A$2:$A$939,AI$7),AI$7=(VLOOKUP(AI$7,Data!$A$2:$A$852,1,FALSE)),0))),"H",IF(AND(AI$7&gt;=$E95,AI$7&lt;=$F95),($D95/$G95),0))),IF(AND(AI$7&gt;=$E95,AI$7&lt;=$F95),($D95/$G95),0))</f>
        <v>0</v>
      </c>
      <c r="AJ95" s="34">
        <f>IF(Data!$C$2&gt;0,(IF(OR(AJ$5=Data!$F$2,AJ$5=Data!$G$2,(IF(COUNTIF(Data!$A$2:$A$939,AJ$7),AJ$7=(VLOOKUP(AJ$7,Data!$A$2:$A$852,1,FALSE)),0))),"H",IF(AND(AJ$7&gt;=$E95,AJ$7&lt;=$F95),($D95/$G95),0))),IF(AND(AJ$7&gt;=$E95,AJ$7&lt;=$F95),($D95/$G95),0))</f>
        <v>0</v>
      </c>
      <c r="AK95" s="34">
        <f>IF(Data!$C$2&gt;0,(IF(OR(AK$5=Data!$F$2,AK$5=Data!$G$2,(IF(COUNTIF(Data!$A$2:$A$939,AK$7),AK$7=(VLOOKUP(AK$7,Data!$A$2:$A$852,1,FALSE)),0))),"H",IF(AND(AK$7&gt;=$E95,AK$7&lt;=$F95),($D95/$G95),0))),IF(AND(AK$7&gt;=$E95,AK$7&lt;=$F95),($D95/$G95),0))</f>
        <v>0</v>
      </c>
      <c r="AL95" s="34">
        <f>IF(Data!$C$2&gt;0,(IF(OR(AL$5=Data!$F$2,AL$5=Data!$G$2,(IF(COUNTIF(Data!$A$2:$A$939,AL$7),AL$7=(VLOOKUP(AL$7,Data!$A$2:$A$852,1,FALSE)),0))),"H",IF(AND(AL$7&gt;=$E95,AL$7&lt;=$F95),($D95/$G95),0))),IF(AND(AL$7&gt;=$E95,AL$7&lt;=$F95),($D95/$G95),0))</f>
        <v>0</v>
      </c>
      <c r="AM95" s="34" t="str">
        <f>IF(Data!$C$2&gt;0,(IF(OR(AM$5=Data!$F$2,AM$5=Data!$G$2,(IF(COUNTIF(Data!$A$2:$A$939,AM$7),AM$7=(VLOOKUP(AM$7,Data!$A$2:$A$852,1,FALSE)),0))),"H",IF(AND(AM$7&gt;=$E95,AM$7&lt;=$F95),($D95/$G95),0))),IF(AND(AM$7&gt;=$E95,AM$7&lt;=$F95),($D95/$G95),0))</f>
        <v>H</v>
      </c>
      <c r="AN95" s="34" t="str">
        <f>IF(Data!$C$2&gt;0,(IF(OR(AN$5=Data!$F$2,AN$5=Data!$G$2,(IF(COUNTIF(Data!$A$2:$A$939,AN$7),AN$7=(VLOOKUP(AN$7,Data!$A$2:$A$852,1,FALSE)),0))),"H",IF(AND(AN$7&gt;=$E95,AN$7&lt;=$F95),($D95/$G95),0))),IF(AND(AN$7&gt;=$E95,AN$7&lt;=$F95),($D95/$G95),0))</f>
        <v>H</v>
      </c>
      <c r="AO95" s="34">
        <f>IF(Data!$C$2&gt;0,(IF(OR(AO$5=Data!$F$2,AO$5=Data!$G$2,(IF(COUNTIF(Data!$A$2:$A$939,AO$7),AO$7=(VLOOKUP(AO$7,Data!$A$2:$A$852,1,FALSE)),0))),"H",IF(AND(AO$7&gt;=$E95,AO$7&lt;=$F95),($D95/$G95),0))),IF(AND(AO$7&gt;=$E95,AO$7&lt;=$F95),($D95/$G95),0))</f>
        <v>0</v>
      </c>
      <c r="AP95" s="34">
        <f>IF(Data!$C$2&gt;0,(IF(OR(AP$5=Data!$F$2,AP$5=Data!$G$2,(IF(COUNTIF(Data!$A$2:$A$939,AP$7),AP$7=(VLOOKUP(AP$7,Data!$A$2:$A$852,1,FALSE)),0))),"H",IF(AND(AP$7&gt;=$E95,AP$7&lt;=$F95),($D95/$G95),0))),IF(AND(AP$7&gt;=$E95,AP$7&lt;=$F95),($D95/$G95),0))</f>
        <v>0</v>
      </c>
      <c r="AQ95" s="34">
        <f>IF(Data!$C$2&gt;0,(IF(OR(AQ$5=Data!$F$2,AQ$5=Data!$G$2,(IF(COUNTIF(Data!$A$2:$A$939,AQ$7),AQ$7=(VLOOKUP(AQ$7,Data!$A$2:$A$852,1,FALSE)),0))),"H",IF(AND(AQ$7&gt;=$E95,AQ$7&lt;=$F95),($D95/$G95),0))),IF(AND(AQ$7&gt;=$E95,AQ$7&lt;=$F95),($D95/$G95),0))</f>
        <v>0</v>
      </c>
      <c r="AR95" s="34">
        <f>IF(Data!$C$2&gt;0,(IF(OR(AR$5=Data!$F$2,AR$5=Data!$G$2,(IF(COUNTIF(Data!$A$2:$A$939,AR$7),AR$7=(VLOOKUP(AR$7,Data!$A$2:$A$852,1,FALSE)),0))),"H",IF(AND(AR$7&gt;=$E95,AR$7&lt;=$F95),($D95/$G95),0))),IF(AND(AR$7&gt;=$E95,AR$7&lt;=$F95),($D95/$G95),0))</f>
        <v>0</v>
      </c>
      <c r="AS95" s="34">
        <f>IF(Data!$C$2&gt;0,(IF(OR(AS$5=Data!$F$2,AS$5=Data!$G$2,(IF(COUNTIF(Data!$A$2:$A$939,AS$7),AS$7=(VLOOKUP(AS$7,Data!$A$2:$A$852,1,FALSE)),0))),"H",IF(AND(AS$7&gt;=$E95,AS$7&lt;=$F95),($D95/$G95),0))),IF(AND(AS$7&gt;=$E95,AS$7&lt;=$F95),($D95/$G95),0))</f>
        <v>0</v>
      </c>
      <c r="AT95" s="34" t="str">
        <f>IF(Data!$C$2&gt;0,(IF(OR(AT$5=Data!$F$2,AT$5=Data!$G$2,(IF(COUNTIF(Data!$A$2:$A$939,AT$7),AT$7=(VLOOKUP(AT$7,Data!$A$2:$A$852,1,FALSE)),0))),"H",IF(AND(AT$7&gt;=$E95,AT$7&lt;=$F95),($D95/$G95),0))),IF(AND(AT$7&gt;=$E95,AT$7&lt;=$F95),($D95/$G95),0))</f>
        <v>H</v>
      </c>
      <c r="AU95" s="34" t="str">
        <f>IF(Data!$C$2&gt;0,(IF(OR(AU$5=Data!$F$2,AU$5=Data!$G$2,(IF(COUNTIF(Data!$A$2:$A$939,AU$7),AU$7=(VLOOKUP(AU$7,Data!$A$2:$A$852,1,FALSE)),0))),"H",IF(AND(AU$7&gt;=$E95,AU$7&lt;=$F95),($D95/$G95),0))),IF(AND(AU$7&gt;=$E95,AU$7&lt;=$F95),($D95/$G95),0))</f>
        <v>H</v>
      </c>
      <c r="AV95" s="34">
        <f>IF(Data!$C$2&gt;0,(IF(OR(AV$5=Data!$F$2,AV$5=Data!$G$2,(IF(COUNTIF(Data!$A$2:$A$939,AV$7),AV$7=(VLOOKUP(AV$7,Data!$A$2:$A$852,1,FALSE)),0))),"H",IF(AND(AV$7&gt;=$E95,AV$7&lt;=$F95),($D95/$G95),0))),IF(AND(AV$7&gt;=$E95,AV$7&lt;=$F95),($D95/$G95),0))</f>
        <v>0</v>
      </c>
      <c r="AW95" s="34">
        <f>IF(Data!$C$2&gt;0,(IF(OR(AW$5=Data!$F$2,AW$5=Data!$G$2,(IF(COUNTIF(Data!$A$2:$A$939,AW$7),AW$7=(VLOOKUP(AW$7,Data!$A$2:$A$852,1,FALSE)),0))),"H",IF(AND(AW$7&gt;=$E95,AW$7&lt;=$F95),($D95/$G95),0))),IF(AND(AW$7&gt;=$E95,AW$7&lt;=$F95),($D95/$G95),0))</f>
        <v>0</v>
      </c>
      <c r="AX95" s="34">
        <f>IF(Data!$C$2&gt;0,(IF(OR(AX$5=Data!$F$2,AX$5=Data!$G$2,(IF(COUNTIF(Data!$A$2:$A$939,AX$7),AX$7=(VLOOKUP(AX$7,Data!$A$2:$A$852,1,FALSE)),0))),"H",IF(AND(AX$7&gt;=$E95,AX$7&lt;=$F95),($D95/$G95),0))),IF(AND(AX$7&gt;=$E95,AX$7&lt;=$F95),($D95/$G95),0))</f>
        <v>0</v>
      </c>
      <c r="AY95" s="34">
        <f>IF(Data!$C$2&gt;0,(IF(OR(AY$5=Data!$F$2,AY$5=Data!$G$2,(IF(COUNTIF(Data!$A$2:$A$939,AY$7),AY$7=(VLOOKUP(AY$7,Data!$A$2:$A$852,1,FALSE)),0))),"H",IF(AND(AY$7&gt;=$E95,AY$7&lt;=$F95),($D95/$G95),0))),IF(AND(AY$7&gt;=$E95,AY$7&lt;=$F95),($D95/$G95),0))</f>
        <v>0</v>
      </c>
      <c r="AZ95" s="34">
        <f>IF(Data!$C$2&gt;0,(IF(OR(AZ$5=Data!$F$2,AZ$5=Data!$G$2,(IF(COUNTIF(Data!$A$2:$A$939,AZ$7),AZ$7=(VLOOKUP(AZ$7,Data!$A$2:$A$852,1,FALSE)),0))),"H",IF(AND(AZ$7&gt;=$E95,AZ$7&lt;=$F95),($D95/$G95),0))),IF(AND(AZ$7&gt;=$E95,AZ$7&lt;=$F95),($D95/$G95),0))</f>
        <v>0</v>
      </c>
      <c r="BA95" s="34" t="str">
        <f>IF(Data!$C$2&gt;0,(IF(OR(BA$5=Data!$F$2,BA$5=Data!$G$2,(IF(COUNTIF(Data!$A$2:$A$939,BA$7),BA$7=(VLOOKUP(BA$7,Data!$A$2:$A$852,1,FALSE)),0))),"H",IF(AND(BA$7&gt;=$E95,BA$7&lt;=$F95),($D95/$G95),0))),IF(AND(BA$7&gt;=$E95,BA$7&lt;=$F95),($D95/$G95),0))</f>
        <v>H</v>
      </c>
      <c r="BB95" s="34" t="str">
        <f>IF(Data!$C$2&gt;0,(IF(OR(BB$5=Data!$F$2,BB$5=Data!$G$2,(IF(COUNTIF(Data!$A$2:$A$939,BB$7),BB$7=(VLOOKUP(BB$7,Data!$A$2:$A$852,1,FALSE)),0))),"H",IF(AND(BB$7&gt;=$E95,BB$7&lt;=$F95),($D95/$G95),0))),IF(AND(BB$7&gt;=$E95,BB$7&lt;=$F95),($D95/$G95),0))</f>
        <v>H</v>
      </c>
      <c r="BC95" s="34">
        <f>IF(Data!$C$2&gt;0,(IF(OR(BC$5=Data!$F$2,BC$5=Data!$G$2,(IF(COUNTIF(Data!$A$2:$A$939,BC$7),BC$7=(VLOOKUP(BC$7,Data!$A$2:$A$852,1,FALSE)),0))),"H",IF(AND(BC$7&gt;=$E95,BC$7&lt;=$F95),($D95/$G95),0))),IF(AND(BC$7&gt;=$E95,BC$7&lt;=$F95),($D95/$G95),0))</f>
        <v>0</v>
      </c>
      <c r="BD95" s="34">
        <f>IF(Data!$C$2&gt;0,(IF(OR(BD$5=Data!$F$2,BD$5=Data!$G$2,(IF(COUNTIF(Data!$A$2:$A$939,BD$7),BD$7=(VLOOKUP(BD$7,Data!$A$2:$A$852,1,FALSE)),0))),"H",IF(AND(BD$7&gt;=$E95,BD$7&lt;=$F95),($D95/$G95),0))),IF(AND(BD$7&gt;=$E95,BD$7&lt;=$F95),($D95/$G95),0))</f>
        <v>0</v>
      </c>
      <c r="BE95" s="34">
        <f>IF(Data!$C$2&gt;0,(IF(OR(BE$5=Data!$F$2,BE$5=Data!$G$2,(IF(COUNTIF(Data!$A$2:$A$939,BE$7),BE$7=(VLOOKUP(BE$7,Data!$A$2:$A$852,1,FALSE)),0))),"H",IF(AND(BE$7&gt;=$E95,BE$7&lt;=$F95),($D95/$G95),0))),IF(AND(BE$7&gt;=$E95,BE$7&lt;=$F95),($D95/$G95),0))</f>
        <v>0</v>
      </c>
      <c r="BF95" s="34">
        <f>IF(Data!$C$2&gt;0,(IF(OR(BF$5=Data!$F$2,BF$5=Data!$G$2,(IF(COUNTIF(Data!$A$2:$A$939,BF$7),BF$7=(VLOOKUP(BF$7,Data!$A$2:$A$852,1,FALSE)),0))),"H",IF(AND(BF$7&gt;=$E95,BF$7&lt;=$F95),($D95/$G95),0))),IF(AND(BF$7&gt;=$E95,BF$7&lt;=$F95),($D95/$G95),0))</f>
        <v>0</v>
      </c>
      <c r="BG95" s="34">
        <f>IF(Data!$C$2&gt;0,(IF(OR(BG$5=Data!$F$2,BG$5=Data!$G$2,(IF(COUNTIF(Data!$A$2:$A$939,BG$7),BG$7=(VLOOKUP(BG$7,Data!$A$2:$A$852,1,FALSE)),0))),"H",IF(AND(BG$7&gt;=$E95,BG$7&lt;=$F95),($D95/$G95),0))),IF(AND(BG$7&gt;=$E95,BG$7&lt;=$F95),($D95/$G95),0))</f>
        <v>0</v>
      </c>
      <c r="BH95" s="34" t="str">
        <f>IF(Data!$C$2&gt;0,(IF(OR(BH$5=Data!$F$2,BH$5=Data!$G$2,(IF(COUNTIF(Data!$A$2:$A$939,BH$7),BH$7=(VLOOKUP(BH$7,Data!$A$2:$A$852,1,FALSE)),0))),"H",IF(AND(BH$7&gt;=$E95,BH$7&lt;=$F95),($D95/$G95),0))),IF(AND(BH$7&gt;=$E95,BH$7&lt;=$F95),($D95/$G95),0))</f>
        <v>H</v>
      </c>
      <c r="BI95" s="34" t="str">
        <f>IF(Data!$C$2&gt;0,(IF(OR(BI$5=Data!$F$2,BI$5=Data!$G$2,(IF(COUNTIF(Data!$A$2:$A$939,BI$7),BI$7=(VLOOKUP(BI$7,Data!$A$2:$A$852,1,FALSE)),0))),"H",IF(AND(BI$7&gt;=$E95,BI$7&lt;=$F95),($D95/$G95),0))),IF(AND(BI$7&gt;=$E95,BI$7&lt;=$F95),($D95/$G95),0))</f>
        <v>H</v>
      </c>
      <c r="BJ95" s="34">
        <f>IF(Data!$C$2&gt;0,(IF(OR(BJ$5=Data!$F$2,BJ$5=Data!$G$2,(IF(COUNTIF(Data!$A$2:$A$939,BJ$7),BJ$7=(VLOOKUP(BJ$7,Data!$A$2:$A$852,1,FALSE)),0))),"H",IF(AND(BJ$7&gt;=$E95,BJ$7&lt;=$F95),($D95/$G95),0))),IF(AND(BJ$7&gt;=$E95,BJ$7&lt;=$F95),($D95/$G95),0))</f>
        <v>0</v>
      </c>
      <c r="BK95" s="34">
        <f>IF(Data!$C$2&gt;0,(IF(OR(BK$5=Data!$F$2,BK$5=Data!$G$2,(IF(COUNTIF(Data!$A$2:$A$939,BK$7),BK$7=(VLOOKUP(BK$7,Data!$A$2:$A$852,1,FALSE)),0))),"H",IF(AND(BK$7&gt;=$E95,BK$7&lt;=$F95),($D95/$G95),0))),IF(AND(BK$7&gt;=$E95,BK$7&lt;=$F95),($D95/$G95),0))</f>
        <v>0</v>
      </c>
      <c r="BL95" s="34">
        <f>IF(Data!$C$2&gt;0,(IF(OR(BL$5=Data!$F$2,BL$5=Data!$G$2,(IF(COUNTIF(Data!$A$2:$A$939,BL$7),BL$7=(VLOOKUP(BL$7,Data!$A$2:$A$852,1,FALSE)),0))),"H",IF(AND(BL$7&gt;=$E95,BL$7&lt;=$F95),($D95/$G95),0))),IF(AND(BL$7&gt;=$E95,BL$7&lt;=$F95),($D95/$G95),0))</f>
        <v>0</v>
      </c>
      <c r="BM95" s="34">
        <f>IF(Data!$C$2&gt;0,(IF(OR(BM$5=Data!$F$2,BM$5=Data!$G$2,(IF(COUNTIF(Data!$A$2:$A$939,BM$7),BM$7=(VLOOKUP(BM$7,Data!$A$2:$A$852,1,FALSE)),0))),"H",IF(AND(BM$7&gt;=$E95,BM$7&lt;=$F95),($D95/$G95),0))),IF(AND(BM$7&gt;=$E95,BM$7&lt;=$F95),($D95/$G95),0))</f>
        <v>0</v>
      </c>
      <c r="BN95" s="34">
        <f>IF(Data!$C$2&gt;0,(IF(OR(BN$5=Data!$F$2,BN$5=Data!$G$2,(IF(COUNTIF(Data!$A$2:$A$939,BN$7),BN$7=(VLOOKUP(BN$7,Data!$A$2:$A$852,1,FALSE)),0))),"H",IF(AND(BN$7&gt;=$E95,BN$7&lt;=$F95),($D95/$G95),0))),IF(AND(BN$7&gt;=$E95,BN$7&lt;=$F95),($D95/$G95),0))</f>
        <v>0</v>
      </c>
      <c r="BO95" s="34" t="str">
        <f>IF(Data!$C$2&gt;0,(IF(OR(BO$5=Data!$F$2,BO$5=Data!$G$2,(IF(COUNTIF(Data!$A$2:$A$939,BO$7),BO$7=(VLOOKUP(BO$7,Data!$A$2:$A$852,1,FALSE)),0))),"H",IF(AND(BO$7&gt;=$E95,BO$7&lt;=$F95),($D95/$G95),0))),IF(AND(BO$7&gt;=$E95,BO$7&lt;=$F95),($D95/$G95),0))</f>
        <v>H</v>
      </c>
      <c r="BP95" s="34" t="str">
        <f>IF(Data!$C$2&gt;0,(IF(OR(BP$5=Data!$F$2,BP$5=Data!$G$2,(IF(COUNTIF(Data!$A$2:$A$939,BP$7),BP$7=(VLOOKUP(BP$7,Data!$A$2:$A$852,1,FALSE)),0))),"H",IF(AND(BP$7&gt;=$E95,BP$7&lt;=$F95),($D95/$G95),0))),IF(AND(BP$7&gt;=$E95,BP$7&lt;=$F95),($D95/$G95),0))</f>
        <v>H</v>
      </c>
      <c r="BQ95" s="34">
        <f>IF(Data!$C$2&gt;0,(IF(OR(BQ$5=Data!$F$2,BQ$5=Data!$G$2,(IF(COUNTIF(Data!$A$2:$A$939,BQ$7),BQ$7=(VLOOKUP(BQ$7,Data!$A$2:$A$852,1,FALSE)),0))),"H",IF(AND(BQ$7&gt;=$E95,BQ$7&lt;=$F95),($D95/$G95),0))),IF(AND(BQ$7&gt;=$E95,BQ$7&lt;=$F95),($D95/$G95),0))</f>
        <v>0</v>
      </c>
      <c r="BR95" s="34">
        <f>IF(Data!$C$2&gt;0,(IF(OR(BR$5=Data!$F$2,BR$5=Data!$G$2,(IF(COUNTIF(Data!$A$2:$A$939,BR$7),BR$7=(VLOOKUP(BR$7,Data!$A$2:$A$852,1,FALSE)),0))),"H",IF(AND(BR$7&gt;=$E95,BR$7&lt;=$F95),($D95/$G95),0))),IF(AND(BR$7&gt;=$E95,BR$7&lt;=$F95),($D95/$G95),0))</f>
        <v>0</v>
      </c>
      <c r="BS95" s="34">
        <f>IF(Data!$C$2&gt;0,(IF(OR(BS$5=Data!$F$2,BS$5=Data!$G$2,(IF(COUNTIF(Data!$A$2:$A$939,BS$7),BS$7=(VLOOKUP(BS$7,Data!$A$2:$A$852,1,FALSE)),0))),"H",IF(AND(BS$7&gt;=$E95,BS$7&lt;=$F95),($D95/$G95),0))),IF(AND(BS$7&gt;=$E95,BS$7&lt;=$F95),($D95/$G95),0))</f>
        <v>0</v>
      </c>
      <c r="BT95" s="34">
        <f>IF(Data!$C$2&gt;0,(IF(OR(BT$5=Data!$F$2,BT$5=Data!$G$2,(IF(COUNTIF(Data!$A$2:$A$939,BT$7),BT$7=(VLOOKUP(BT$7,Data!$A$2:$A$852,1,FALSE)),0))),"H",IF(AND(BT$7&gt;=$E95,BT$7&lt;=$F95),($D95/$G95),0))),IF(AND(BT$7&gt;=$E95,BT$7&lt;=$F95),($D95/$G95),0))</f>
        <v>0</v>
      </c>
      <c r="BU95" s="34">
        <f>IF(Data!$C$2&gt;0,(IF(OR(BU$5=Data!$F$2,BU$5=Data!$G$2,(IF(COUNTIF(Data!$A$2:$A$939,BU$7),BU$7=(VLOOKUP(BU$7,Data!$A$2:$A$852,1,FALSE)),0))),"H",IF(AND(BU$7&gt;=$E95,BU$7&lt;=$F95),($D95/$G95),0))),IF(AND(BU$7&gt;=$E95,BU$7&lt;=$F95),($D95/$G95),0))</f>
        <v>0</v>
      </c>
      <c r="BV95" s="34" t="str">
        <f>IF(Data!$C$2&gt;0,(IF(OR(BV$5=Data!$F$2,BV$5=Data!$G$2,(IF(COUNTIF(Data!$A$2:$A$939,BV$7),BV$7=(VLOOKUP(BV$7,Data!$A$2:$A$852,1,FALSE)),0))),"H",IF(AND(BV$7&gt;=$E95,BV$7&lt;=$F95),($D95/$G95),0))),IF(AND(BV$7&gt;=$E95,BV$7&lt;=$F95),($D95/$G95),0))</f>
        <v>H</v>
      </c>
      <c r="BW95" s="34" t="str">
        <f>IF(Data!$C$2&gt;0,(IF(OR(BW$5=Data!$F$2,BW$5=Data!$G$2,(IF(COUNTIF(Data!$A$2:$A$939,BW$7),BW$7=(VLOOKUP(BW$7,Data!$A$2:$A$852,1,FALSE)),0))),"H",IF(AND(BW$7&gt;=$E95,BW$7&lt;=$F95),($D95/$G95),0))),IF(AND(BW$7&gt;=$E95,BW$7&lt;=$F95),($D95/$G95),0))</f>
        <v>H</v>
      </c>
      <c r="BX95" s="34">
        <f>IF(Data!$C$2&gt;0,(IF(OR(BX$5=Data!$F$2,BX$5=Data!$G$2,(IF(COUNTIF(Data!$A$2:$A$939,BX$7),BX$7=(VLOOKUP(BX$7,Data!$A$2:$A$852,1,FALSE)),0))),"H",IF(AND(BX$7&gt;=$E95,BX$7&lt;=$F95),($D95/$G95),0))),IF(AND(BX$7&gt;=$E95,BX$7&lt;=$F95),($D95/$G95),0))</f>
        <v>0</v>
      </c>
      <c r="BY95" s="34">
        <f>IF(Data!$C$2&gt;0,(IF(OR(BY$5=Data!$F$2,BY$5=Data!$G$2,(IF(COUNTIF(Data!$A$2:$A$939,BY$7),BY$7=(VLOOKUP(BY$7,Data!$A$2:$A$852,1,FALSE)),0))),"H",IF(AND(BY$7&gt;=$E95,BY$7&lt;=$F95),($D95/$G95),0))),IF(AND(BY$7&gt;=$E95,BY$7&lt;=$F95),($D95/$G95),0))</f>
        <v>0</v>
      </c>
      <c r="BZ95" s="34">
        <f>IF(Data!$C$2&gt;0,(IF(OR(BZ$5=Data!$F$2,BZ$5=Data!$G$2,(IF(COUNTIF(Data!$A$2:$A$939,BZ$7),BZ$7=(VLOOKUP(BZ$7,Data!$A$2:$A$852,1,FALSE)),0))),"H",IF(AND(BZ$7&gt;=$E95,BZ$7&lt;=$F95),($D95/$G95),0))),IF(AND(BZ$7&gt;=$E95,BZ$7&lt;=$F95),($D95/$G95),0))</f>
        <v>0</v>
      </c>
      <c r="CA95" s="34">
        <f>IF(Data!$C$2&gt;0,(IF(OR(CA$5=Data!$F$2,CA$5=Data!$G$2,(IF(COUNTIF(Data!$A$2:$A$939,CA$7),CA$7=(VLOOKUP(CA$7,Data!$A$2:$A$852,1,FALSE)),0))),"H",IF(AND(CA$7&gt;=$E95,CA$7&lt;=$F95),($D95/$G95),0))),IF(AND(CA$7&gt;=$E95,CA$7&lt;=$F95),($D95/$G95),0))</f>
        <v>0</v>
      </c>
      <c r="CB95" s="34">
        <f>IF(Data!$C$2&gt;0,(IF(OR(CB$5=Data!$F$2,CB$5=Data!$G$2,(IF(COUNTIF(Data!$A$2:$A$939,CB$7),CB$7=(VLOOKUP(CB$7,Data!$A$2:$A$852,1,FALSE)),0))),"H",IF(AND(CB$7&gt;=$E95,CB$7&lt;=$F95),($D95/$G95),0))),IF(AND(CB$7&gt;=$E95,CB$7&lt;=$F95),($D95/$G95),0))</f>
        <v>0</v>
      </c>
      <c r="CC95" s="34" t="str">
        <f>IF(Data!$C$2&gt;0,(IF(OR(CC$5=Data!$F$2,CC$5=Data!$G$2,(IF(COUNTIF(Data!$A$2:$A$939,CC$7),CC$7=(VLOOKUP(CC$7,Data!$A$2:$A$852,1,FALSE)),0))),"H",IF(AND(CC$7&gt;=$E95,CC$7&lt;=$F95),($D95/$G95),0))),IF(AND(CC$7&gt;=$E95,CC$7&lt;=$F95),($D95/$G95),0))</f>
        <v>H</v>
      </c>
      <c r="CD95" s="34" t="str">
        <f>IF(Data!$C$2&gt;0,(IF(OR(CD$5=Data!$F$2,CD$5=Data!$G$2,(IF(COUNTIF(Data!$A$2:$A$939,CD$7),CD$7=(VLOOKUP(CD$7,Data!$A$2:$A$852,1,FALSE)),0))),"H",IF(AND(CD$7&gt;=$E95,CD$7&lt;=$F95),($D95/$G95),0))),IF(AND(CD$7&gt;=$E95,CD$7&lt;=$F95),($D95/$G95),0))</f>
        <v>H</v>
      </c>
      <c r="CE95" s="34">
        <f>IF(Data!$C$2&gt;0,(IF(OR(CE$5=Data!$F$2,CE$5=Data!$G$2,(IF(COUNTIF(Data!$A$2:$A$939,CE$7),CE$7=(VLOOKUP(CE$7,Data!$A$2:$A$852,1,FALSE)),0))),"H",IF(AND(CE$7&gt;=$E95,CE$7&lt;=$F95),($D95/$G95),0))),IF(AND(CE$7&gt;=$E95,CE$7&lt;=$F95),($D95/$G95),0))</f>
        <v>0</v>
      </c>
      <c r="CF95" s="34">
        <f>IF(Data!$C$2&gt;0,(IF(OR(CF$5=Data!$F$2,CF$5=Data!$G$2,(IF(COUNTIF(Data!$A$2:$A$939,CF$7),CF$7=(VLOOKUP(CF$7,Data!$A$2:$A$852,1,FALSE)),0))),"H",IF(AND(CF$7&gt;=$E95,CF$7&lt;=$F95),($D95/$G95),0))),IF(AND(CF$7&gt;=$E95,CF$7&lt;=$F95),($D95/$G95),0))</f>
        <v>0</v>
      </c>
      <c r="CG95" s="34">
        <f>IF(Data!$C$2&gt;0,(IF(OR(CG$5=Data!$F$2,CG$5=Data!$G$2,(IF(COUNTIF(Data!$A$2:$A$939,CG$7),CG$7=(VLOOKUP(CG$7,Data!$A$2:$A$852,1,FALSE)),0))),"H",IF(AND(CG$7&gt;=$E95,CG$7&lt;=$F95),($D95/$G95),0))),IF(AND(CG$7&gt;=$E95,CG$7&lt;=$F95),($D95/$G95),0))</f>
        <v>0</v>
      </c>
      <c r="CH95" s="34">
        <f>IF(Data!$C$2&gt;0,(IF(OR(CH$5=Data!$F$2,CH$5=Data!$G$2,(IF(COUNTIF(Data!$A$2:$A$939,CH$7),CH$7=(VLOOKUP(CH$7,Data!$A$2:$A$852,1,FALSE)),0))),"H",IF(AND(CH$7&gt;=$E95,CH$7&lt;=$F95),($D95/$G95),0))),IF(AND(CH$7&gt;=$E95,CH$7&lt;=$F95),($D95/$G95),0))</f>
        <v>0</v>
      </c>
      <c r="CI95" s="34">
        <f>IF(Data!$C$2&gt;0,(IF(OR(CI$5=Data!$F$2,CI$5=Data!$G$2,(IF(COUNTIF(Data!$A$2:$A$939,CI$7),CI$7=(VLOOKUP(CI$7,Data!$A$2:$A$852,1,FALSE)),0))),"H",IF(AND(CI$7&gt;=$E95,CI$7&lt;=$F95),($D95/$G95),0))),IF(AND(CI$7&gt;=$E95,CI$7&lt;=$F95),($D95/$G95),0))</f>
        <v>0</v>
      </c>
      <c r="CJ95" s="34" t="str">
        <f>IF(Data!$C$2&gt;0,(IF(OR(CJ$5=Data!$F$2,CJ$5=Data!$G$2,(IF(COUNTIF(Data!$A$2:$A$939,CJ$7),CJ$7=(VLOOKUP(CJ$7,Data!$A$2:$A$852,1,FALSE)),0))),"H",IF(AND(CJ$7&gt;=$E95,CJ$7&lt;=$F95),($D95/$G95),0))),IF(AND(CJ$7&gt;=$E95,CJ$7&lt;=$F95),($D95/$G95),0))</f>
        <v>H</v>
      </c>
      <c r="CK95" s="34" t="str">
        <f>IF(Data!$C$2&gt;0,(IF(OR(CK$5=Data!$F$2,CK$5=Data!$G$2,(IF(COUNTIF(Data!$A$2:$A$939,CK$7),CK$7=(VLOOKUP(CK$7,Data!$A$2:$A$852,1,FALSE)),0))),"H",IF(AND(CK$7&gt;=$E95,CK$7&lt;=$F95),($D95/$G95),0))),IF(AND(CK$7&gt;=$E95,CK$7&lt;=$F95),($D95/$G95),0))</f>
        <v>H</v>
      </c>
      <c r="CL95" s="34">
        <f>IF(Data!$C$2&gt;0,(IF(OR(CL$5=Data!$F$2,CL$5=Data!$G$2,(IF(COUNTIF(Data!$A$2:$A$939,CL$7),CL$7=(VLOOKUP(CL$7,Data!$A$2:$A$852,1,FALSE)),0))),"H",IF(AND(CL$7&gt;=$E95,CL$7&lt;=$F95),($D95/$G95),0))),IF(AND(CL$7&gt;=$E95,CL$7&lt;=$F95),($D95/$G95),0))</f>
        <v>0</v>
      </c>
      <c r="CM95" s="34">
        <f>IF(Data!$C$2&gt;0,(IF(OR(CM$5=Data!$F$2,CM$5=Data!$G$2,(IF(COUNTIF(Data!$A$2:$A$939,CM$7),CM$7=(VLOOKUP(CM$7,Data!$A$2:$A$852,1,FALSE)),0))),"H",IF(AND(CM$7&gt;=$E95,CM$7&lt;=$F95),($D95/$G95),0))),IF(AND(CM$7&gt;=$E95,CM$7&lt;=$F95),($D95/$G95),0))</f>
        <v>0</v>
      </c>
      <c r="CN95" s="34">
        <f>IF(Data!$C$2&gt;0,(IF(OR(CN$5=Data!$F$2,CN$5=Data!$G$2,(IF(COUNTIF(Data!$A$2:$A$939,CN$7),CN$7=(VLOOKUP(CN$7,Data!$A$2:$A$852,1,FALSE)),0))),"H",IF(AND(CN$7&gt;=$E95,CN$7&lt;=$F95),($D95/$G95),0))),IF(AND(CN$7&gt;=$E95,CN$7&lt;=$F95),($D95/$G95),0))</f>
        <v>0</v>
      </c>
      <c r="CO95" s="34">
        <f>IF(Data!$C$2&gt;0,(IF(OR(CO$5=Data!$F$2,CO$5=Data!$G$2,(IF(COUNTIF(Data!$A$2:$A$939,CO$7),CO$7=(VLOOKUP(CO$7,Data!$A$2:$A$852,1,FALSE)),0))),"H",IF(AND(CO$7&gt;=$E95,CO$7&lt;=$F95),($D95/$G95),0))),IF(AND(CO$7&gt;=$E95,CO$7&lt;=$F95),($D95/$G95),0))</f>
        <v>0</v>
      </c>
      <c r="CP95" s="34">
        <f>IF(Data!$C$2&gt;0,(IF(OR(CP$5=Data!$F$2,CP$5=Data!$G$2,(IF(COUNTIF(Data!$A$2:$A$939,CP$7),CP$7=(VLOOKUP(CP$7,Data!$A$2:$A$852,1,FALSE)),0))),"H",IF(AND(CP$7&gt;=$E95,CP$7&lt;=$F95),($D95/$G95),0))),IF(AND(CP$7&gt;=$E95,CP$7&lt;=$F95),($D95/$G95),0))</f>
        <v>0</v>
      </c>
      <c r="CQ95" s="34" t="str">
        <f>IF(Data!$C$2&gt;0,(IF(OR(CQ$5=Data!$F$2,CQ$5=Data!$G$2,(IF(COUNTIF(Data!$A$2:$A$939,CQ$7),CQ$7=(VLOOKUP(CQ$7,Data!$A$2:$A$852,1,FALSE)),0))),"H",IF(AND(CQ$7&gt;=$E95,CQ$7&lt;=$F95),($D95/$G95),0))),IF(AND(CQ$7&gt;=$E95,CQ$7&lt;=$F95),($D95/$G95),0))</f>
        <v>H</v>
      </c>
      <c r="CR95" s="34" t="str">
        <f>IF(Data!$C$2&gt;0,(IF(OR(CR$5=Data!$F$2,CR$5=Data!$G$2,(IF(COUNTIF(Data!$A$2:$A$939,CR$7),CR$7=(VLOOKUP(CR$7,Data!$A$2:$A$852,1,FALSE)),0))),"H",IF(AND(CR$7&gt;=$E95,CR$7&lt;=$F95),($D95/$G95),0))),IF(AND(CR$7&gt;=$E95,CR$7&lt;=$F95),($D95/$G95),0))</f>
        <v>H</v>
      </c>
      <c r="CS95" s="34">
        <f>IF(Data!$C$2&gt;0,(IF(OR(CS$5=Data!$F$2,CS$5=Data!$G$2,(IF(COUNTIF(Data!$A$2:$A$939,CS$7),CS$7=(VLOOKUP(CS$7,Data!$A$2:$A$852,1,FALSE)),0))),"H",IF(AND(CS$7&gt;=$E95,CS$7&lt;=$F95),($D95/$G95),0))),IF(AND(CS$7&gt;=$E95,CS$7&lt;=$F95),($D95/$G95),0))</f>
        <v>0</v>
      </c>
      <c r="CT95" s="34">
        <f>IF(Data!$C$2&gt;0,(IF(OR(CT$5=Data!$F$2,CT$5=Data!$G$2,(IF(COUNTIF(Data!$A$2:$A$939,CT$7),CT$7=(VLOOKUP(CT$7,Data!$A$2:$A$852,1,FALSE)),0))),"H",IF(AND(CT$7&gt;=$E95,CT$7&lt;=$F95),($D95/$G95),0))),IF(AND(CT$7&gt;=$E95,CT$7&lt;=$F95),($D95/$G95),0))</f>
        <v>0</v>
      </c>
      <c r="CU95" s="34">
        <f>IF(Data!$C$2&gt;0,(IF(OR(CU$5=Data!$F$2,CU$5=Data!$G$2,(IF(COUNTIF(Data!$A$2:$A$939,CU$7),CU$7=(VLOOKUP(CU$7,Data!$A$2:$A$852,1,FALSE)),0))),"H",IF(AND(CU$7&gt;=$E95,CU$7&lt;=$F95),($D95/$G95),0))),IF(AND(CU$7&gt;=$E95,CU$7&lt;=$F95),($D95/$G95),0))</f>
        <v>0</v>
      </c>
      <c r="CV95" s="34">
        <f>IF(Data!$C$2&gt;0,(IF(OR(CV$5=Data!$F$2,CV$5=Data!$G$2,(IF(COUNTIF(Data!$A$2:$A$939,CV$7),CV$7=(VLOOKUP(CV$7,Data!$A$2:$A$852,1,FALSE)),0))),"H",IF(AND(CV$7&gt;=$E95,CV$7&lt;=$F95),($D95/$G95),0))),IF(AND(CV$7&gt;=$E95,CV$7&lt;=$F95),($D95/$G95),0))</f>
        <v>0</v>
      </c>
      <c r="CW95" s="34">
        <f>IF(Data!$C$2&gt;0,(IF(OR(CW$5=Data!$F$2,CW$5=Data!$G$2,(IF(COUNTIF(Data!$A$2:$A$939,CW$7),CW$7=(VLOOKUP(CW$7,Data!$A$2:$A$852,1,FALSE)),0))),"H",IF(AND(CW$7&gt;=$E95,CW$7&lt;=$F95),($D95/$G95),0))),IF(AND(CW$7&gt;=$E95,CW$7&lt;=$F95),($D95/$G95),0))</f>
        <v>0</v>
      </c>
      <c r="CX95" s="34" t="str">
        <f>IF(Data!$C$2&gt;0,(IF(OR(CX$5=Data!$F$2,CX$5=Data!$G$2,(IF(COUNTIF(Data!$A$2:$A$939,CX$7),CX$7=(VLOOKUP(CX$7,Data!$A$2:$A$852,1,FALSE)),0))),"H",IF(AND(CX$7&gt;=$E95,CX$7&lt;=$F95),($D95/$G95),0))),IF(AND(CX$7&gt;=$E95,CX$7&lt;=$F95),($D95/$G95),0))</f>
        <v>H</v>
      </c>
      <c r="CY95" s="34" t="str">
        <f>IF(Data!$C$2&gt;0,(IF(OR(CY$5=Data!$F$2,CY$5=Data!$G$2,(IF(COUNTIF(Data!$A$2:$A$939,CY$7),CY$7=(VLOOKUP(CY$7,Data!$A$2:$A$852,1,FALSE)),0))),"H",IF(AND(CY$7&gt;=$E95,CY$7&lt;=$F95),($D95/$G95),0))),IF(AND(CY$7&gt;=$E95,CY$7&lt;=$F95),($D95/$G95),0))</f>
        <v>H</v>
      </c>
      <c r="CZ95" s="34">
        <f>IF(Data!$C$2&gt;0,(IF(OR(CZ$5=Data!$F$2,CZ$5=Data!$G$2,(IF(COUNTIF(Data!$A$2:$A$939,CZ$7),CZ$7=(VLOOKUP(CZ$7,Data!$A$2:$A$852,1,FALSE)),0))),"H",IF(AND(CZ$7&gt;=$E95,CZ$7&lt;=$F95),($D95/$G95),0))),IF(AND(CZ$7&gt;=$E95,CZ$7&lt;=$F95),($D95/$G95),0))</f>
        <v>0</v>
      </c>
      <c r="DA95" s="34">
        <f>IF(Data!$C$2&gt;0,(IF(OR(DA$5=Data!$F$2,DA$5=Data!$G$2,(IF(COUNTIF(Data!$A$2:$A$939,DA$7),DA$7=(VLOOKUP(DA$7,Data!$A$2:$A$852,1,FALSE)),0))),"H",IF(AND(DA$7&gt;=$E95,DA$7&lt;=$F95),($D95/$G95),0))),IF(AND(DA$7&gt;=$E95,DA$7&lt;=$F95),($D95/$G95),0))</f>
        <v>0</v>
      </c>
      <c r="DB95" s="34">
        <f>IF(Data!$C$2&gt;0,(IF(OR(DB$5=Data!$F$2,DB$5=Data!$G$2,(IF(COUNTIF(Data!$A$2:$A$939,DB$7),DB$7=(VLOOKUP(DB$7,Data!$A$2:$A$852,1,FALSE)),0))),"H",IF(AND(DB$7&gt;=$E95,DB$7&lt;=$F95),($D95/$G95),0))),IF(AND(DB$7&gt;=$E95,DB$7&lt;=$F95),($D95/$G95),0))</f>
        <v>0</v>
      </c>
      <c r="DC95" s="34">
        <f>IF(Data!$C$2&gt;0,(IF(OR(DC$5=Data!$F$2,DC$5=Data!$G$2,(IF(COUNTIF(Data!$A$2:$A$939,DC$7),DC$7=(VLOOKUP(DC$7,Data!$A$2:$A$852,1,FALSE)),0))),"H",IF(AND(DC$7&gt;=$E95,DC$7&lt;=$F95),($D95/$G95),0))),IF(AND(DC$7&gt;=$E95,DC$7&lt;=$F95),($D95/$G95),0))</f>
        <v>0</v>
      </c>
      <c r="DD95" s="34">
        <f>IF(Data!$C$2&gt;0,(IF(OR(DD$5=Data!$F$2,DD$5=Data!$G$2,(IF(COUNTIF(Data!$A$2:$A$939,DD$7),DD$7=(VLOOKUP(DD$7,Data!$A$2:$A$852,1,FALSE)),0))),"H",IF(AND(DD$7&gt;=$E95,DD$7&lt;=$F95),($D95/$G95),0))),IF(AND(DD$7&gt;=$E95,DD$7&lt;=$F95),($D95/$G95),0))</f>
        <v>0</v>
      </c>
      <c r="DE95" s="34" t="str">
        <f>IF(Data!$C$2&gt;0,(IF(OR(DE$5=Data!$F$2,DE$5=Data!$G$2,(IF(COUNTIF(Data!$A$2:$A$939,DE$7),DE$7=(VLOOKUP(DE$7,Data!$A$2:$A$852,1,FALSE)),0))),"H",IF(AND(DE$7&gt;=$E95,DE$7&lt;=$F95),($D95/$G95),0))),IF(AND(DE$7&gt;=$E95,DE$7&lt;=$F95),($D95/$G95),0))</f>
        <v>H</v>
      </c>
      <c r="DF95" s="34" t="str">
        <f>IF(Data!$C$2&gt;0,(IF(OR(DF$5=Data!$F$2,DF$5=Data!$G$2,(IF(COUNTIF(Data!$A$2:$A$939,DF$7),DF$7=(VLOOKUP(DF$7,Data!$A$2:$A$852,1,FALSE)),0))),"H",IF(AND(DF$7&gt;=$E95,DF$7&lt;=$F95),($D95/$G95),0))),IF(AND(DF$7&gt;=$E95,DF$7&lt;=$F95),($D95/$G95),0))</f>
        <v>H</v>
      </c>
      <c r="DG95" s="34">
        <f>IF(Data!$C$2&gt;0,(IF(OR(DG$5=Data!$F$2,DG$5=Data!$G$2,(IF(COUNTIF(Data!$A$2:$A$939,DG$7),DG$7=(VLOOKUP(DG$7,Data!$A$2:$A$852,1,FALSE)),0))),"H",IF(AND(DG$7&gt;=$E95,DG$7&lt;=$F95),($D95/$G95),0))),IF(AND(DG$7&gt;=$E95,DG$7&lt;=$F95),($D95/$G95),0))</f>
        <v>0</v>
      </c>
      <c r="DH95" s="34">
        <f>IF(Data!$C$2&gt;0,(IF(OR(DH$5=Data!$F$2,DH$5=Data!$G$2,(IF(COUNTIF(Data!$A$2:$A$939,DH$7),DH$7=(VLOOKUP(DH$7,Data!$A$2:$A$852,1,FALSE)),0))),"H",IF(AND(DH$7&gt;=$E95,DH$7&lt;=$F95),($D95/$G95),0))),IF(AND(DH$7&gt;=$E95,DH$7&lt;=$F95),($D95/$G95),0))</f>
        <v>0</v>
      </c>
      <c r="DI95" s="34">
        <f>IF(Data!$C$2&gt;0,(IF(OR(DI$5=Data!$F$2,DI$5=Data!$G$2,(IF(COUNTIF(Data!$A$2:$A$939,DI$7),DI$7=(VLOOKUP(DI$7,Data!$A$2:$A$852,1,FALSE)),0))),"H",IF(AND(DI$7&gt;=$E95,DI$7&lt;=$F95),($D95/$G95),0))),IF(AND(DI$7&gt;=$E95,DI$7&lt;=$F95),($D95/$G95),0))</f>
        <v>0</v>
      </c>
      <c r="DJ95" s="34">
        <f>IF(Data!$C$2&gt;0,(IF(OR(DJ$5=Data!$F$2,DJ$5=Data!$G$2,(IF(COUNTIF(Data!$A$2:$A$939,DJ$7),DJ$7=(VLOOKUP(DJ$7,Data!$A$2:$A$852,1,FALSE)),0))),"H",IF(AND(DJ$7&gt;=$E95,DJ$7&lt;=$F95),($D95/$G95),0))),IF(AND(DJ$7&gt;=$E95,DJ$7&lt;=$F95),($D95/$G95),0))</f>
        <v>0</v>
      </c>
      <c r="DK95" s="34">
        <f>IF(Data!$C$2&gt;0,(IF(OR(DK$5=Data!$F$2,DK$5=Data!$G$2,(IF(COUNTIF(Data!$A$2:$A$939,DK$7),DK$7=(VLOOKUP(DK$7,Data!$A$2:$A$852,1,FALSE)),0))),"H",IF(AND(DK$7&gt;=$E95,DK$7&lt;=$F95),($D95/$G95),0))),IF(AND(DK$7&gt;=$E95,DK$7&lt;=$F95),($D95/$G95),0))</f>
        <v>0</v>
      </c>
      <c r="DL95" s="34" t="str">
        <f>IF(Data!$C$2&gt;0,(IF(OR(DL$5=Data!$F$2,DL$5=Data!$G$2,(IF(COUNTIF(Data!$A$2:$A$939,DL$7),DL$7=(VLOOKUP(DL$7,Data!$A$2:$A$852,1,FALSE)),0))),"H",IF(AND(DL$7&gt;=$E95,DL$7&lt;=$F95),($D95/$G95),0))),IF(AND(DL$7&gt;=$E95,DL$7&lt;=$F95),($D95/$G95),0))</f>
        <v>H</v>
      </c>
      <c r="DM95" s="34" t="str">
        <f>IF(Data!$C$2&gt;0,(IF(OR(DM$5=Data!$F$2,DM$5=Data!$G$2,(IF(COUNTIF(Data!$A$2:$A$939,DM$7),DM$7=(VLOOKUP(DM$7,Data!$A$2:$A$852,1,FALSE)),0))),"H",IF(AND(DM$7&gt;=$E95,DM$7&lt;=$F95),($D95/$G95),0))),IF(AND(DM$7&gt;=$E95,DM$7&lt;=$F95),($D95/$G95),0))</f>
        <v>H</v>
      </c>
      <c r="DN95" s="34">
        <f>IF(Data!$C$2&gt;0,(IF(OR(DN$5=Data!$F$2,DN$5=Data!$G$2,(IF(COUNTIF(Data!$A$2:$A$939,DN$7),DN$7=(VLOOKUP(DN$7,Data!$A$2:$A$852,1,FALSE)),0))),"H",IF(AND(DN$7&gt;=$E95,DN$7&lt;=$F95),($D95/$G95),0))),IF(AND(DN$7&gt;=$E95,DN$7&lt;=$F95),($D95/$G95),0))</f>
        <v>0</v>
      </c>
      <c r="DO95" s="34">
        <f>IF(Data!$C$2&gt;0,(IF(OR(DO$5=Data!$F$2,DO$5=Data!$G$2,(IF(COUNTIF(Data!$A$2:$A$939,DO$7),DO$7=(VLOOKUP(DO$7,Data!$A$2:$A$852,1,FALSE)),0))),"H",IF(AND(DO$7&gt;=$E95,DO$7&lt;=$F95),($D95/$G95),0))),IF(AND(DO$7&gt;=$E95,DO$7&lt;=$F95),($D95/$G95),0))</f>
        <v>0</v>
      </c>
      <c r="DP95" s="34">
        <f>IF(Data!$C$2&gt;0,(IF(OR(DP$5=Data!$F$2,DP$5=Data!$G$2,(IF(COUNTIF(Data!$A$2:$A$939,DP$7),DP$7=(VLOOKUP(DP$7,Data!$A$2:$A$852,1,FALSE)),0))),"H",IF(AND(DP$7&gt;=$E95,DP$7&lt;=$F95),($D95/$G95),0))),IF(AND(DP$7&gt;=$E95,DP$7&lt;=$F95),($D95/$G95),0))</f>
        <v>0</v>
      </c>
      <c r="DQ95" s="34">
        <f>IF(Data!$C$2&gt;0,(IF(OR(DQ$5=Data!$F$2,DQ$5=Data!$G$2,(IF(COUNTIF(Data!$A$2:$A$939,DQ$7),DQ$7=(VLOOKUP(DQ$7,Data!$A$2:$A$852,1,FALSE)),0))),"H",IF(AND(DQ$7&gt;=$E95,DQ$7&lt;=$F95),($D95/$G95),0))),IF(AND(DQ$7&gt;=$E95,DQ$7&lt;=$F95),($D95/$G95),0))</f>
        <v>0</v>
      </c>
      <c r="DR95" s="34">
        <f>IF(Data!$C$2&gt;0,(IF(OR(DR$5=Data!$F$2,DR$5=Data!$G$2,(IF(COUNTIF(Data!$A$2:$A$939,DR$7),DR$7=(VLOOKUP(DR$7,Data!$A$2:$A$852,1,FALSE)),0))),"H",IF(AND(DR$7&gt;=$E95,DR$7&lt;=$F95),($D95/$G95),0))),IF(AND(DR$7&gt;=$E95,DR$7&lt;=$F95),($D95/$G95),0))</f>
        <v>0</v>
      </c>
      <c r="DS95" s="34" t="str">
        <f>IF(Data!$C$2&gt;0,(IF(OR(DS$5=Data!$F$2,DS$5=Data!$G$2,(IF(COUNTIF(Data!$A$2:$A$939,DS$7),DS$7=(VLOOKUP(DS$7,Data!$A$2:$A$852,1,FALSE)),0))),"H",IF(AND(DS$7&gt;=$E95,DS$7&lt;=$F95),($D95/$G95),0))),IF(AND(DS$7&gt;=$E95,DS$7&lt;=$F95),($D95/$G95),0))</f>
        <v>H</v>
      </c>
      <c r="DT95" s="34" t="str">
        <f>IF(Data!$C$2&gt;0,(IF(OR(DT$5=Data!$F$2,DT$5=Data!$G$2,(IF(COUNTIF(Data!$A$2:$A$939,DT$7),DT$7=(VLOOKUP(DT$7,Data!$A$2:$A$852,1,FALSE)),0))),"H",IF(AND(DT$7&gt;=$E95,DT$7&lt;=$F95),($D95/$G95),0))),IF(AND(DT$7&gt;=$E95,DT$7&lt;=$F95),($D95/$G95),0))</f>
        <v>H</v>
      </c>
      <c r="DU95" s="34">
        <f>IF(Data!$C$2&gt;0,(IF(OR(DU$5=Data!$F$2,DU$5=Data!$G$2,(IF(COUNTIF(Data!$A$2:$A$939,DU$7),DU$7=(VLOOKUP(DU$7,Data!$A$2:$A$852,1,FALSE)),0))),"H",IF(AND(DU$7&gt;=$E95,DU$7&lt;=$F95),($D95/$G95),0))),IF(AND(DU$7&gt;=$E95,DU$7&lt;=$F95),($D95/$G95),0))</f>
        <v>0</v>
      </c>
      <c r="DV95" s="34">
        <f>IF(Data!$C$2&gt;0,(IF(OR(DV$5=Data!$F$2,DV$5=Data!$G$2,(IF(COUNTIF(Data!$A$2:$A$939,DV$7),DV$7=(VLOOKUP(DV$7,Data!$A$2:$A$852,1,FALSE)),0))),"H",IF(AND(DV$7&gt;=$E95,DV$7&lt;=$F95),($D95/$G95),0))),IF(AND(DV$7&gt;=$E95,DV$7&lt;=$F95),($D95/$G95),0))</f>
        <v>0</v>
      </c>
      <c r="DW95" s="34">
        <f>IF(Data!$C$2&gt;0,(IF(OR(DW$5=Data!$F$2,DW$5=Data!$G$2,(IF(COUNTIF(Data!$A$2:$A$939,DW$7),DW$7=(VLOOKUP(DW$7,Data!$A$2:$A$852,1,FALSE)),0))),"H",IF(AND(DW$7&gt;=$E95,DW$7&lt;=$F95),($D95/$G95),0))),IF(AND(DW$7&gt;=$E95,DW$7&lt;=$F95),($D95/$G95),0))</f>
        <v>0</v>
      </c>
      <c r="DX95" s="34">
        <f>IF(Data!$C$2&gt;0,(IF(OR(DX$5=Data!$F$2,DX$5=Data!$G$2,(IF(COUNTIF(Data!$A$2:$A$939,DX$7),DX$7=(VLOOKUP(DX$7,Data!$A$2:$A$852,1,FALSE)),0))),"H",IF(AND(DX$7&gt;=$E95,DX$7&lt;=$F95),($D95/$G95),0))),IF(AND(DX$7&gt;=$E95,DX$7&lt;=$F95),($D95/$G95),0))</f>
        <v>0</v>
      </c>
      <c r="DY95" s="34">
        <f>IF(Data!$C$2&gt;0,(IF(OR(DY$5=Data!$F$2,DY$5=Data!$G$2,(IF(COUNTIF(Data!$A$2:$A$939,DY$7),DY$7=(VLOOKUP(DY$7,Data!$A$2:$A$852,1,FALSE)),0))),"H",IF(AND(DY$7&gt;=$E95,DY$7&lt;=$F95),($D95/$G95),0))),IF(AND(DY$7&gt;=$E95,DY$7&lt;=$F95),($D95/$G95),0))</f>
        <v>0</v>
      </c>
      <c r="DZ95" s="34" t="str">
        <f>IF(Data!$C$2&gt;0,(IF(OR(DZ$5=Data!$F$2,DZ$5=Data!$G$2,(IF(COUNTIF(Data!$A$2:$A$939,DZ$7),DZ$7=(VLOOKUP(DZ$7,Data!$A$2:$A$852,1,FALSE)),0))),"H",IF(AND(DZ$7&gt;=$E95,DZ$7&lt;=$F95),($D95/$G95),0))),IF(AND(DZ$7&gt;=$E95,DZ$7&lt;=$F95),($D95/$G95),0))</f>
        <v>H</v>
      </c>
      <c r="EA95" s="34" t="str">
        <f>IF(Data!$C$2&gt;0,(IF(OR(EA$5=Data!$F$2,EA$5=Data!$G$2,(IF(COUNTIF(Data!$A$2:$A$939,EA$7),EA$7=(VLOOKUP(EA$7,Data!$A$2:$A$852,1,FALSE)),0))),"H",IF(AND(EA$7&gt;=$E95,EA$7&lt;=$F95),($D95/$G95),0))),IF(AND(EA$7&gt;=$E95,EA$7&lt;=$F95),($D95/$G95),0))</f>
        <v>H</v>
      </c>
      <c r="EB95" s="34">
        <f>IF(Data!$C$2&gt;0,(IF(OR(EB$5=Data!$F$2,EB$5=Data!$G$2,(IF(COUNTIF(Data!$A$2:$A$939,EB$7),EB$7=(VLOOKUP(EB$7,Data!$A$2:$A$852,1,FALSE)),0))),"H",IF(AND(EB$7&gt;=$E95,EB$7&lt;=$F95),($D95/$G95),0))),IF(AND(EB$7&gt;=$E95,EB$7&lt;=$F95),($D95/$G95),0))</f>
        <v>0</v>
      </c>
      <c r="EC95" s="34">
        <f>IF(Data!$C$2&gt;0,(IF(OR(EC$5=Data!$F$2,EC$5=Data!$G$2,(IF(COUNTIF(Data!$A$2:$A$939,EC$7),EC$7=(VLOOKUP(EC$7,Data!$A$2:$A$852,1,FALSE)),0))),"H",IF(AND(EC$7&gt;=$E95,EC$7&lt;=$F95),($D95/$G95),0))),IF(AND(EC$7&gt;=$E95,EC$7&lt;=$F95),($D95/$G95),0))</f>
        <v>0</v>
      </c>
      <c r="ED95" s="34">
        <f>IF(Data!$C$2&gt;0,(IF(OR(ED$5=Data!$F$2,ED$5=Data!$G$2,(IF(COUNTIF(Data!$A$2:$A$939,ED$7),ED$7=(VLOOKUP(ED$7,Data!$A$2:$A$852,1,FALSE)),0))),"H",IF(AND(ED$7&gt;=$E95,ED$7&lt;=$F95),($D95/$G95),0))),IF(AND(ED$7&gt;=$E95,ED$7&lt;=$F95),($D95/$G95),0))</f>
        <v>0</v>
      </c>
      <c r="EE95" s="34">
        <f>IF(Data!$C$2&gt;0,(IF(OR(EE$5=Data!$F$2,EE$5=Data!$G$2,(IF(COUNTIF(Data!$A$2:$A$939,EE$7),EE$7=(VLOOKUP(EE$7,Data!$A$2:$A$852,1,FALSE)),0))),"H",IF(AND(EE$7&gt;=$E95,EE$7&lt;=$F95),($D95/$G95),0))),IF(AND(EE$7&gt;=$E95,EE$7&lt;=$F95),($D95/$G95),0))</f>
        <v>0</v>
      </c>
      <c r="EF95" s="34">
        <f>IF(Data!$C$2&gt;0,(IF(OR(EF$5=Data!$F$2,EF$5=Data!$G$2,(IF(COUNTIF(Data!$A$2:$A$939,EF$7),EF$7=(VLOOKUP(EF$7,Data!$A$2:$A$852,1,FALSE)),0))),"H",IF(AND(EF$7&gt;=$E95,EF$7&lt;=$F95),($D95/$G95),0))),IF(AND(EF$7&gt;=$E95,EF$7&lt;=$F95),($D95/$G95),0))</f>
        <v>0</v>
      </c>
      <c r="EG95" s="34" t="str">
        <f>IF(Data!$C$2&gt;0,(IF(OR(EG$5=Data!$F$2,EG$5=Data!$G$2,(IF(COUNTIF(Data!$A$2:$A$939,EG$7),EG$7=(VLOOKUP(EG$7,Data!$A$2:$A$852,1,FALSE)),0))),"H",IF(AND(EG$7&gt;=$E95,EG$7&lt;=$F95),($D95/$G95),0))),IF(AND(EG$7&gt;=$E95,EG$7&lt;=$F95),($D95/$G95),0))</f>
        <v>H</v>
      </c>
      <c r="EH95" s="34" t="str">
        <f>IF(Data!$C$2&gt;0,(IF(OR(EH$5=Data!$F$2,EH$5=Data!$G$2,(IF(COUNTIF(Data!$A$2:$A$939,EH$7),EH$7=(VLOOKUP(EH$7,Data!$A$2:$A$852,1,FALSE)),0))),"H",IF(AND(EH$7&gt;=$E95,EH$7&lt;=$F95),($D95/$G95),0))),IF(AND(EH$7&gt;=$E95,EH$7&lt;=$F95),($D95/$G95),0))</f>
        <v>H</v>
      </c>
      <c r="EI95" s="34">
        <f>IF(Data!$C$2&gt;0,(IF(OR(EI$5=Data!$F$2,EI$5=Data!$G$2,(IF(COUNTIF(Data!$A$2:$A$939,EI$7),EI$7=(VLOOKUP(EI$7,Data!$A$2:$A$852,1,FALSE)),0))),"H",IF(AND(EI$7&gt;=$E95,EI$7&lt;=$F95),($D95/$G95),0))),IF(AND(EI$7&gt;=$E95,EI$7&lt;=$F95),($D95/$G95),0))</f>
        <v>0</v>
      </c>
      <c r="EJ95" s="34">
        <f>IF(Data!$C$2&gt;0,(IF(OR(EJ$5=Data!$F$2,EJ$5=Data!$G$2,(IF(COUNTIF(Data!$A$2:$A$939,EJ$7),EJ$7=(VLOOKUP(EJ$7,Data!$A$2:$A$852,1,FALSE)),0))),"H",IF(AND(EJ$7&gt;=$E95,EJ$7&lt;=$F95),($D95/$G95),0))),IF(AND(EJ$7&gt;=$E95,EJ$7&lt;=$F95),($D95/$G95),0))</f>
        <v>0</v>
      </c>
      <c r="EK95" s="34">
        <f>IF(Data!$C$2&gt;0,(IF(OR(EK$5=Data!$F$2,EK$5=Data!$G$2,(IF(COUNTIF(Data!$A$2:$A$939,EK$7),EK$7=(VLOOKUP(EK$7,Data!$A$2:$A$852,1,FALSE)),0))),"H",IF(AND(EK$7&gt;=$E95,EK$7&lt;=$F95),($D95/$G95),0))),IF(AND(EK$7&gt;=$E95,EK$7&lt;=$F95),($D95/$G95),0))</f>
        <v>0</v>
      </c>
      <c r="EL95" s="34">
        <f>IF(Data!$C$2&gt;0,(IF(OR(EL$5=Data!$F$2,EL$5=Data!$G$2,(IF(COUNTIF(Data!$A$2:$A$939,EL$7),EL$7=(VLOOKUP(EL$7,Data!$A$2:$A$852,1,FALSE)),0))),"H",IF(AND(EL$7&gt;=$E95,EL$7&lt;=$F95),($D95/$G95),0))),IF(AND(EL$7&gt;=$E95,EL$7&lt;=$F95),($D95/$G95),0))</f>
        <v>0</v>
      </c>
      <c r="EM95" s="34">
        <f>IF(Data!$C$2&gt;0,(IF(OR(EM$5=Data!$F$2,EM$5=Data!$G$2,(IF(COUNTIF(Data!$A$2:$A$939,EM$7),EM$7=(VLOOKUP(EM$7,Data!$A$2:$A$852,1,FALSE)),0))),"H",IF(AND(EM$7&gt;=$E95,EM$7&lt;=$F95),($D95/$G95),0))),IF(AND(EM$7&gt;=$E95,EM$7&lt;=$F95),($D95/$G95),0))</f>
        <v>0</v>
      </c>
      <c r="EN95" s="34" t="str">
        <f>IF(Data!$C$2&gt;0,(IF(OR(EN$5=Data!$F$2,EN$5=Data!$G$2,(IF(COUNTIF(Data!$A$2:$A$939,EN$7),EN$7=(VLOOKUP(EN$7,Data!$A$2:$A$852,1,FALSE)),0))),"H",IF(AND(EN$7&gt;=$E95,EN$7&lt;=$F95),($D95/$G95),0))),IF(AND(EN$7&gt;=$E95,EN$7&lt;=$F95),($D95/$G95),0))</f>
        <v>H</v>
      </c>
      <c r="EO95" s="35" t="str">
        <f>IF(Data!$C$2&gt;0,(IF(OR(EO$5=Data!$F$2,EO$5=Data!$G$2,(IF(COUNTIF(Data!$A$2:$A$939,EO$7),EO$7=(VLOOKUP(EO$7,Data!$A$2:$A$852,1,FALSE)),0))),"H",IF(AND(EO$7&gt;=$E95,EO$7&lt;=$F95),($D95/$G95),0))),IF(AND(EO$7&gt;=$E95,EO$7&lt;=$F95),($D95/$G95),0))</f>
        <v>H</v>
      </c>
      <c r="EP95" s="8" t="s">
        <v>47</v>
      </c>
      <c r="EQ95" s="18">
        <f>SUM(T95:EO95)-D95</f>
        <v>0</v>
      </c>
    </row>
    <row r="96" spans="1:147" ht="30" customHeight="1" thickBot="1">
      <c r="A96" s="371"/>
      <c r="B96" s="372"/>
      <c r="C96" s="372"/>
      <c r="D96" s="364"/>
      <c r="E96" s="351"/>
      <c r="F96" s="351"/>
      <c r="G96" s="349"/>
      <c r="H96" s="364"/>
      <c r="I96" s="365"/>
      <c r="J96" s="351"/>
      <c r="K96" s="351"/>
      <c r="L96" s="351"/>
      <c r="M96" s="349"/>
      <c r="N96" s="349"/>
      <c r="O96" s="364"/>
      <c r="P96" s="365"/>
      <c r="Q96" s="391"/>
      <c r="R96" s="364"/>
      <c r="S96" s="343"/>
      <c r="T96" s="36">
        <f>IF(T$7&gt;$L95,(((IF(Data!$C$2&gt;0,(IF(OR(T$5=Data!$F$2,T$5=Data!$G$2,(IF(COUNTIF(Data!$A$2:$A$939,T$7),T$7=(VLOOKUP(T$7,Data!$A$2:$A$852,1,FALSE)),0))),"H",IF(AND(T$7&gt;=$J95,T$7&lt;=$K95),($D95*(1-$P95)/$N95),0))),IF(AND(T$7&gt;=$J95,T$7&lt;=$K95),(($D95-$O95)/$N95),0))))),(((IF(Data!$C$2&gt;0,(IF(OR(T$5=Data!$F$2,T$5=Data!$G$2,(IF(COUNTIF(Data!$A$2:$A$939,T$7),T$7=(VLOOKUP(T$7,Data!$A$2:$A$852,1,FALSE)),0))),"H",IF(AND(T$7&gt;=$J95,T$7&lt;=$L95),($D95*$P95/$M95),0))),IF(AND(T$7&gt;=$J95,T$7&lt;=$L95),(($D95*$P95)/$M95),0))))))</f>
        <v>0</v>
      </c>
      <c r="U96" s="37">
        <f>IF(U$7&gt;$L95,(((IF(Data!$C$2&gt;0,(IF(OR(U$5=Data!$F$2,U$5=Data!$G$2,(IF(COUNTIF(Data!$A$2:$A$939,U$7),U$7=(VLOOKUP(U$7,Data!$A$2:$A$852,1,FALSE)),0))),"H",IF(AND(U$7&gt;=$J95,U$7&lt;=$K95),($D95*(1-$P95)/$N95),0))),IF(AND(U$7&gt;=$J95,U$7&lt;=$K95),(($D95-$O95)/$N95),0))))),(((IF(Data!$C$2&gt;0,(IF(OR(U$5=Data!$F$2,U$5=Data!$G$2,(IF(COUNTIF(Data!$A$2:$A$939,U$7),U$7=(VLOOKUP(U$7,Data!$A$2:$A$852,1,FALSE)),0))),"H",IF(AND(U$7&gt;=$J95,U$7&lt;=$L95),($D95*$P95/$M95),0))),IF(AND(U$7&gt;=$J95,U$7&lt;=$L95),(($D95*$P95)/$M95),0))))))</f>
        <v>0</v>
      </c>
      <c r="V96" s="37">
        <f>IF(V$7&gt;$L95,(((IF(Data!$C$2&gt;0,(IF(OR(V$5=Data!$F$2,V$5=Data!$G$2,(IF(COUNTIF(Data!$A$2:$A$939,V$7),V$7=(VLOOKUP(V$7,Data!$A$2:$A$852,1,FALSE)),0))),"H",IF(AND(V$7&gt;=$J95,V$7&lt;=$K95),($D95*(1-$P95)/$N95),0))),IF(AND(V$7&gt;=$J95,V$7&lt;=$K95),(($D95-$O95)/$N95),0))))),(((IF(Data!$C$2&gt;0,(IF(OR(V$5=Data!$F$2,V$5=Data!$G$2,(IF(COUNTIF(Data!$A$2:$A$939,V$7),V$7=(VLOOKUP(V$7,Data!$A$2:$A$852,1,FALSE)),0))),"H",IF(AND(V$7&gt;=$J95,V$7&lt;=$L95),($D95*$P95/$M95),0))),IF(AND(V$7&gt;=$J95,V$7&lt;=$L95),(($D95*$P95)/$M95),0))))))</f>
        <v>0</v>
      </c>
      <c r="W96" s="37">
        <f>IF(W$7&gt;$L95,(((IF(Data!$C$2&gt;0,(IF(OR(W$5=Data!$F$2,W$5=Data!$G$2,(IF(COUNTIF(Data!$A$2:$A$939,W$7),W$7=(VLOOKUP(W$7,Data!$A$2:$A$852,1,FALSE)),0))),"H",IF(AND(W$7&gt;=$J95,W$7&lt;=$K95),($D95*(1-$P95)/$N95),0))),IF(AND(W$7&gt;=$J95,W$7&lt;=$K95),(($D95-$O95)/$N95),0))))),(((IF(Data!$C$2&gt;0,(IF(OR(W$5=Data!$F$2,W$5=Data!$G$2,(IF(COUNTIF(Data!$A$2:$A$939,W$7),W$7=(VLOOKUP(W$7,Data!$A$2:$A$852,1,FALSE)),0))),"H",IF(AND(W$7&gt;=$J95,W$7&lt;=$L95),($D95*$P95/$M95),0))),IF(AND(W$7&gt;=$J95,W$7&lt;=$L95),(($D95*$P95)/$M95),0))))))</f>
        <v>0</v>
      </c>
      <c r="X96" s="37">
        <f>IF(X$7&gt;$L95,(((IF(Data!$C$2&gt;0,(IF(OR(X$5=Data!$F$2,X$5=Data!$G$2,(IF(COUNTIF(Data!$A$2:$A$939,X$7),X$7=(VLOOKUP(X$7,Data!$A$2:$A$852,1,FALSE)),0))),"H",IF(AND(X$7&gt;=$J95,X$7&lt;=$K95),($D95*(1-$P95)/$N95),0))),IF(AND(X$7&gt;=$J95,X$7&lt;=$K95),(($D95-$O95)/$N95),0))))),(((IF(Data!$C$2&gt;0,(IF(OR(X$5=Data!$F$2,X$5=Data!$G$2,(IF(COUNTIF(Data!$A$2:$A$939,X$7),X$7=(VLOOKUP(X$7,Data!$A$2:$A$852,1,FALSE)),0))),"H",IF(AND(X$7&gt;=$J95,X$7&lt;=$L95),($D95*$P95/$M95),0))),IF(AND(X$7&gt;=$J95,X$7&lt;=$L95),(($D95*$P95)/$M95),0))))))</f>
        <v>0</v>
      </c>
      <c r="Y96" s="37" t="str">
        <f>IF(Y$7&gt;$L95,(((IF(Data!$C$2&gt;0,(IF(OR(Y$5=Data!$F$2,Y$5=Data!$G$2,(IF(COUNTIF(Data!$A$2:$A$939,Y$7),Y$7=(VLOOKUP(Y$7,Data!$A$2:$A$852,1,FALSE)),0))),"H",IF(AND(Y$7&gt;=$J95,Y$7&lt;=$K95),($D95*(1-$P95)/$N95),0))),IF(AND(Y$7&gt;=$J95,Y$7&lt;=$K95),(($D95-$O95)/$N95),0))))),(((IF(Data!$C$2&gt;0,(IF(OR(Y$5=Data!$F$2,Y$5=Data!$G$2,(IF(COUNTIF(Data!$A$2:$A$939,Y$7),Y$7=(VLOOKUP(Y$7,Data!$A$2:$A$852,1,FALSE)),0))),"H",IF(AND(Y$7&gt;=$J95,Y$7&lt;=$L95),($D95*$P95/$M95),0))),IF(AND(Y$7&gt;=$J95,Y$7&lt;=$L95),(($D95*$P95)/$M95),0))))))</f>
        <v>H</v>
      </c>
      <c r="Z96" s="37" t="str">
        <f>IF(Z$7&gt;$L95,(((IF(Data!$C$2&gt;0,(IF(OR(Z$5=Data!$F$2,Z$5=Data!$G$2,(IF(COUNTIF(Data!$A$2:$A$939,Z$7),Z$7=(VLOOKUP(Z$7,Data!$A$2:$A$852,1,FALSE)),0))),"H",IF(AND(Z$7&gt;=$J95,Z$7&lt;=$K95),($D95*(1-$P95)/$N95),0))),IF(AND(Z$7&gt;=$J95,Z$7&lt;=$K95),(($D95-$O95)/$N95),0))))),(((IF(Data!$C$2&gt;0,(IF(OR(Z$5=Data!$F$2,Z$5=Data!$G$2,(IF(COUNTIF(Data!$A$2:$A$939,Z$7),Z$7=(VLOOKUP(Z$7,Data!$A$2:$A$852,1,FALSE)),0))),"H",IF(AND(Z$7&gt;=$J95,Z$7&lt;=$L95),($D95*$P95/$M95),0))),IF(AND(Z$7&gt;=$J95,Z$7&lt;=$L95),(($D95*$P95)/$M95),0))))))</f>
        <v>H</v>
      </c>
      <c r="AA96" s="37">
        <f>IF(AA$7&gt;$L95,(((IF(Data!$C$2&gt;0,(IF(OR(AA$5=Data!$F$2,AA$5=Data!$G$2,(IF(COUNTIF(Data!$A$2:$A$939,AA$7),AA$7=(VLOOKUP(AA$7,Data!$A$2:$A$852,1,FALSE)),0))),"H",IF(AND(AA$7&gt;=$J95,AA$7&lt;=$K95),($D95*(1-$P95)/$N95),0))),IF(AND(AA$7&gt;=$J95,AA$7&lt;=$K95),(($D95-$O95)/$N95),0))))),(((IF(Data!$C$2&gt;0,(IF(OR(AA$5=Data!$F$2,AA$5=Data!$G$2,(IF(COUNTIF(Data!$A$2:$A$939,AA$7),AA$7=(VLOOKUP(AA$7,Data!$A$2:$A$852,1,FALSE)),0))),"H",IF(AND(AA$7&gt;=$J95,AA$7&lt;=$L95),($D95*$P95/$M95),0))),IF(AND(AA$7&gt;=$J95,AA$7&lt;=$L95),(($D95*$P95)/$M95),0))))))</f>
        <v>0</v>
      </c>
      <c r="AB96" s="37">
        <f>IF(AB$7&gt;$L95,(((IF(Data!$C$2&gt;0,(IF(OR(AB$5=Data!$F$2,AB$5=Data!$G$2,(IF(COUNTIF(Data!$A$2:$A$939,AB$7),AB$7=(VLOOKUP(AB$7,Data!$A$2:$A$852,1,FALSE)),0))),"H",IF(AND(AB$7&gt;=$J95,AB$7&lt;=$K95),($D95*(1-$P95)/$N95),0))),IF(AND(AB$7&gt;=$J95,AB$7&lt;=$K95),(($D95-$O95)/$N95),0))))),(((IF(Data!$C$2&gt;0,(IF(OR(AB$5=Data!$F$2,AB$5=Data!$G$2,(IF(COUNTIF(Data!$A$2:$A$939,AB$7),AB$7=(VLOOKUP(AB$7,Data!$A$2:$A$852,1,FALSE)),0))),"H",IF(AND(AB$7&gt;=$J95,AB$7&lt;=$L95),($D95*$P95/$M95),0))),IF(AND(AB$7&gt;=$J95,AB$7&lt;=$L95),(($D95*$P95)/$M95),0))))))</f>
        <v>0</v>
      </c>
      <c r="AC96" s="37">
        <f>IF(AC$7&gt;$L95,(((IF(Data!$C$2&gt;0,(IF(OR(AC$5=Data!$F$2,AC$5=Data!$G$2,(IF(COUNTIF(Data!$A$2:$A$939,AC$7),AC$7=(VLOOKUP(AC$7,Data!$A$2:$A$852,1,FALSE)),0))),"H",IF(AND(AC$7&gt;=$J95,AC$7&lt;=$K95),($D95*(1-$P95)/$N95),0))),IF(AND(AC$7&gt;=$J95,AC$7&lt;=$K95),(($D95-$O95)/$N95),0))))),(((IF(Data!$C$2&gt;0,(IF(OR(AC$5=Data!$F$2,AC$5=Data!$G$2,(IF(COUNTIF(Data!$A$2:$A$939,AC$7),AC$7=(VLOOKUP(AC$7,Data!$A$2:$A$852,1,FALSE)),0))),"H",IF(AND(AC$7&gt;=$J95,AC$7&lt;=$L95),($D95*$P95/$M95),0))),IF(AND(AC$7&gt;=$J95,AC$7&lt;=$L95),(($D95*$P95)/$M95),0))))))</f>
        <v>0</v>
      </c>
      <c r="AD96" s="37">
        <f>IF(AD$7&gt;$L95,(((IF(Data!$C$2&gt;0,(IF(OR(AD$5=Data!$F$2,AD$5=Data!$G$2,(IF(COUNTIF(Data!$A$2:$A$939,AD$7),AD$7=(VLOOKUP(AD$7,Data!$A$2:$A$852,1,FALSE)),0))),"H",IF(AND(AD$7&gt;=$J95,AD$7&lt;=$K95),($D95*(1-$P95)/$N95),0))),IF(AND(AD$7&gt;=$J95,AD$7&lt;=$K95),(($D95-$O95)/$N95),0))))),(((IF(Data!$C$2&gt;0,(IF(OR(AD$5=Data!$F$2,AD$5=Data!$G$2,(IF(COUNTIF(Data!$A$2:$A$939,AD$7),AD$7=(VLOOKUP(AD$7,Data!$A$2:$A$852,1,FALSE)),0))),"H",IF(AND(AD$7&gt;=$J95,AD$7&lt;=$L95),($D95*$P95/$M95),0))),IF(AND(AD$7&gt;=$J95,AD$7&lt;=$L95),(($D95*$P95)/$M95),0))))))</f>
        <v>0</v>
      </c>
      <c r="AE96" s="37">
        <f>IF(AE$7&gt;$L95,(((IF(Data!$C$2&gt;0,(IF(OR(AE$5=Data!$F$2,AE$5=Data!$G$2,(IF(COUNTIF(Data!$A$2:$A$939,AE$7),AE$7=(VLOOKUP(AE$7,Data!$A$2:$A$852,1,FALSE)),0))),"H",IF(AND(AE$7&gt;=$J95,AE$7&lt;=$K95),($D95*(1-$P95)/$N95),0))),IF(AND(AE$7&gt;=$J95,AE$7&lt;=$K95),(($D95-$O95)/$N95),0))))),(((IF(Data!$C$2&gt;0,(IF(OR(AE$5=Data!$F$2,AE$5=Data!$G$2,(IF(COUNTIF(Data!$A$2:$A$939,AE$7),AE$7=(VLOOKUP(AE$7,Data!$A$2:$A$852,1,FALSE)),0))),"H",IF(AND(AE$7&gt;=$J95,AE$7&lt;=$L95),($D95*$P95/$M95),0))),IF(AND(AE$7&gt;=$J95,AE$7&lt;=$L95),(($D95*$P95)/$M95),0))))))</f>
        <v>0</v>
      </c>
      <c r="AF96" s="37" t="str">
        <f>IF(AF$7&gt;$L95,(((IF(Data!$C$2&gt;0,(IF(OR(AF$5=Data!$F$2,AF$5=Data!$G$2,(IF(COUNTIF(Data!$A$2:$A$939,AF$7),AF$7=(VLOOKUP(AF$7,Data!$A$2:$A$852,1,FALSE)),0))),"H",IF(AND(AF$7&gt;=$J95,AF$7&lt;=$K95),($D95*(1-$P95)/$N95),0))),IF(AND(AF$7&gt;=$J95,AF$7&lt;=$K95),(($D95-$O95)/$N95),0))))),(((IF(Data!$C$2&gt;0,(IF(OR(AF$5=Data!$F$2,AF$5=Data!$G$2,(IF(COUNTIF(Data!$A$2:$A$939,AF$7),AF$7=(VLOOKUP(AF$7,Data!$A$2:$A$852,1,FALSE)),0))),"H",IF(AND(AF$7&gt;=$J95,AF$7&lt;=$L95),($D95*$P95/$M95),0))),IF(AND(AF$7&gt;=$J95,AF$7&lt;=$L95),(($D95*$P95)/$M95),0))))))</f>
        <v>H</v>
      </c>
      <c r="AG96" s="37" t="str">
        <f>IF(AG$7&gt;$L95,(((IF(Data!$C$2&gt;0,(IF(OR(AG$5=Data!$F$2,AG$5=Data!$G$2,(IF(COUNTIF(Data!$A$2:$A$939,AG$7),AG$7=(VLOOKUP(AG$7,Data!$A$2:$A$852,1,FALSE)),0))),"H",IF(AND(AG$7&gt;=$J95,AG$7&lt;=$K95),($D95*(1-$P95)/$N95),0))),IF(AND(AG$7&gt;=$J95,AG$7&lt;=$K95),(($D95-$O95)/$N95),0))))),(((IF(Data!$C$2&gt;0,(IF(OR(AG$5=Data!$F$2,AG$5=Data!$G$2,(IF(COUNTIF(Data!$A$2:$A$939,AG$7),AG$7=(VLOOKUP(AG$7,Data!$A$2:$A$852,1,FALSE)),0))),"H",IF(AND(AG$7&gt;=$J95,AG$7&lt;=$L95),($D95*$P95/$M95),0))),IF(AND(AG$7&gt;=$J95,AG$7&lt;=$L95),(($D95*$P95)/$M95),0))))))</f>
        <v>H</v>
      </c>
      <c r="AH96" s="37">
        <f>IF(AH$7&gt;$L95,(((IF(Data!$C$2&gt;0,(IF(OR(AH$5=Data!$F$2,AH$5=Data!$G$2,(IF(COUNTIF(Data!$A$2:$A$939,AH$7),AH$7=(VLOOKUP(AH$7,Data!$A$2:$A$852,1,FALSE)),0))),"H",IF(AND(AH$7&gt;=$J95,AH$7&lt;=$K95),($D95*(1-$P95)/$N95),0))),IF(AND(AH$7&gt;=$J95,AH$7&lt;=$K95),(($D95-$O95)/$N95),0))))),(((IF(Data!$C$2&gt;0,(IF(OR(AH$5=Data!$F$2,AH$5=Data!$G$2,(IF(COUNTIF(Data!$A$2:$A$939,AH$7),AH$7=(VLOOKUP(AH$7,Data!$A$2:$A$852,1,FALSE)),0))),"H",IF(AND(AH$7&gt;=$J95,AH$7&lt;=$L95),($D95*$P95/$M95),0))),IF(AND(AH$7&gt;=$J95,AH$7&lt;=$L95),(($D95*$P95)/$M95),0))))))</f>
        <v>0</v>
      </c>
      <c r="AI96" s="37">
        <f>IF(AI$7&gt;$L95,(((IF(Data!$C$2&gt;0,(IF(OR(AI$5=Data!$F$2,AI$5=Data!$G$2,(IF(COUNTIF(Data!$A$2:$A$939,AI$7),AI$7=(VLOOKUP(AI$7,Data!$A$2:$A$852,1,FALSE)),0))),"H",IF(AND(AI$7&gt;=$J95,AI$7&lt;=$K95),($D95*(1-$P95)/$N95),0))),IF(AND(AI$7&gt;=$J95,AI$7&lt;=$K95),(($D95-$O95)/$N95),0))))),(((IF(Data!$C$2&gt;0,(IF(OR(AI$5=Data!$F$2,AI$5=Data!$G$2,(IF(COUNTIF(Data!$A$2:$A$939,AI$7),AI$7=(VLOOKUP(AI$7,Data!$A$2:$A$852,1,FALSE)),0))),"H",IF(AND(AI$7&gt;=$J95,AI$7&lt;=$L95),($D95*$P95/$M95),0))),IF(AND(AI$7&gt;=$J95,AI$7&lt;=$L95),(($D95*$P95)/$M95),0))))))</f>
        <v>0</v>
      </c>
      <c r="AJ96" s="37">
        <f>IF(AJ$7&gt;$L95,(((IF(Data!$C$2&gt;0,(IF(OR(AJ$5=Data!$F$2,AJ$5=Data!$G$2,(IF(COUNTIF(Data!$A$2:$A$939,AJ$7),AJ$7=(VLOOKUP(AJ$7,Data!$A$2:$A$852,1,FALSE)),0))),"H",IF(AND(AJ$7&gt;=$J95,AJ$7&lt;=$K95),($D95*(1-$P95)/$N95),0))),IF(AND(AJ$7&gt;=$J95,AJ$7&lt;=$K95),(($D95-$O95)/$N95),0))))),(((IF(Data!$C$2&gt;0,(IF(OR(AJ$5=Data!$F$2,AJ$5=Data!$G$2,(IF(COUNTIF(Data!$A$2:$A$939,AJ$7),AJ$7=(VLOOKUP(AJ$7,Data!$A$2:$A$852,1,FALSE)),0))),"H",IF(AND(AJ$7&gt;=$J95,AJ$7&lt;=$L95),($D95*$P95/$M95),0))),IF(AND(AJ$7&gt;=$J95,AJ$7&lt;=$L95),(($D95*$P95)/$M95),0))))))</f>
        <v>0</v>
      </c>
      <c r="AK96" s="37">
        <f>IF(AK$7&gt;$L95,(((IF(Data!$C$2&gt;0,(IF(OR(AK$5=Data!$F$2,AK$5=Data!$G$2,(IF(COUNTIF(Data!$A$2:$A$939,AK$7),AK$7=(VLOOKUP(AK$7,Data!$A$2:$A$852,1,FALSE)),0))),"H",IF(AND(AK$7&gt;=$J95,AK$7&lt;=$K95),($D95*(1-$P95)/$N95),0))),IF(AND(AK$7&gt;=$J95,AK$7&lt;=$K95),(($D95-$O95)/$N95),0))))),(((IF(Data!$C$2&gt;0,(IF(OR(AK$5=Data!$F$2,AK$5=Data!$G$2,(IF(COUNTIF(Data!$A$2:$A$939,AK$7),AK$7=(VLOOKUP(AK$7,Data!$A$2:$A$852,1,FALSE)),0))),"H",IF(AND(AK$7&gt;=$J95,AK$7&lt;=$L95),($D95*$P95/$M95),0))),IF(AND(AK$7&gt;=$J95,AK$7&lt;=$L95),(($D95*$P95)/$M95),0))))))</f>
        <v>0</v>
      </c>
      <c r="AL96" s="37">
        <f>IF(AL$7&gt;$L95,(((IF(Data!$C$2&gt;0,(IF(OR(AL$5=Data!$F$2,AL$5=Data!$G$2,(IF(COUNTIF(Data!$A$2:$A$939,AL$7),AL$7=(VLOOKUP(AL$7,Data!$A$2:$A$852,1,FALSE)),0))),"H",IF(AND(AL$7&gt;=$J95,AL$7&lt;=$K95),($D95*(1-$P95)/$N95),0))),IF(AND(AL$7&gt;=$J95,AL$7&lt;=$K95),(($D95-$O95)/$N95),0))))),(((IF(Data!$C$2&gt;0,(IF(OR(AL$5=Data!$F$2,AL$5=Data!$G$2,(IF(COUNTIF(Data!$A$2:$A$939,AL$7),AL$7=(VLOOKUP(AL$7,Data!$A$2:$A$852,1,FALSE)),0))),"H",IF(AND(AL$7&gt;=$J95,AL$7&lt;=$L95),($D95*$P95/$M95),0))),IF(AND(AL$7&gt;=$J95,AL$7&lt;=$L95),(($D95*$P95)/$M95),0))))))</f>
        <v>0</v>
      </c>
      <c r="AM96" s="37" t="str">
        <f>IF(AM$7&gt;$L95,(((IF(Data!$C$2&gt;0,(IF(OR(AM$5=Data!$F$2,AM$5=Data!$G$2,(IF(COUNTIF(Data!$A$2:$A$939,AM$7),AM$7=(VLOOKUP(AM$7,Data!$A$2:$A$852,1,FALSE)),0))),"H",IF(AND(AM$7&gt;=$J95,AM$7&lt;=$K95),($D95*(1-$P95)/$N95),0))),IF(AND(AM$7&gt;=$J95,AM$7&lt;=$K95),(($D95-$O95)/$N95),0))))),(((IF(Data!$C$2&gt;0,(IF(OR(AM$5=Data!$F$2,AM$5=Data!$G$2,(IF(COUNTIF(Data!$A$2:$A$939,AM$7),AM$7=(VLOOKUP(AM$7,Data!$A$2:$A$852,1,FALSE)),0))),"H",IF(AND(AM$7&gt;=$J95,AM$7&lt;=$L95),($D95*$P95/$M95),0))),IF(AND(AM$7&gt;=$J95,AM$7&lt;=$L95),(($D95*$P95)/$M95),0))))))</f>
        <v>H</v>
      </c>
      <c r="AN96" s="37" t="str">
        <f>IF(AN$7&gt;$L95,(((IF(Data!$C$2&gt;0,(IF(OR(AN$5=Data!$F$2,AN$5=Data!$G$2,(IF(COUNTIF(Data!$A$2:$A$939,AN$7),AN$7=(VLOOKUP(AN$7,Data!$A$2:$A$852,1,FALSE)),0))),"H",IF(AND(AN$7&gt;=$J95,AN$7&lt;=$K95),($D95*(1-$P95)/$N95),0))),IF(AND(AN$7&gt;=$J95,AN$7&lt;=$K95),(($D95-$O95)/$N95),0))))),(((IF(Data!$C$2&gt;0,(IF(OR(AN$5=Data!$F$2,AN$5=Data!$G$2,(IF(COUNTIF(Data!$A$2:$A$939,AN$7),AN$7=(VLOOKUP(AN$7,Data!$A$2:$A$852,1,FALSE)),0))),"H",IF(AND(AN$7&gt;=$J95,AN$7&lt;=$L95),($D95*$P95/$M95),0))),IF(AND(AN$7&gt;=$J95,AN$7&lt;=$L95),(($D95*$P95)/$M95),0))))))</f>
        <v>H</v>
      </c>
      <c r="AO96" s="37">
        <f>IF(AO$7&gt;$L95,(((IF(Data!$C$2&gt;0,(IF(OR(AO$5=Data!$F$2,AO$5=Data!$G$2,(IF(COUNTIF(Data!$A$2:$A$939,AO$7),AO$7=(VLOOKUP(AO$7,Data!$A$2:$A$852,1,FALSE)),0))),"H",IF(AND(AO$7&gt;=$J95,AO$7&lt;=$K95),($D95*(1-$P95)/$N95),0))),IF(AND(AO$7&gt;=$J95,AO$7&lt;=$K95),(($D95-$O95)/$N95),0))))),(((IF(Data!$C$2&gt;0,(IF(OR(AO$5=Data!$F$2,AO$5=Data!$G$2,(IF(COUNTIF(Data!$A$2:$A$939,AO$7),AO$7=(VLOOKUP(AO$7,Data!$A$2:$A$852,1,FALSE)),0))),"H",IF(AND(AO$7&gt;=$J95,AO$7&lt;=$L95),($D95*$P95/$M95),0))),IF(AND(AO$7&gt;=$J95,AO$7&lt;=$L95),(($D95*$P95)/$M95),0))))))</f>
        <v>0</v>
      </c>
      <c r="AP96" s="37">
        <f>IF(AP$7&gt;$L95,(((IF(Data!$C$2&gt;0,(IF(OR(AP$5=Data!$F$2,AP$5=Data!$G$2,(IF(COUNTIF(Data!$A$2:$A$939,AP$7),AP$7=(VLOOKUP(AP$7,Data!$A$2:$A$852,1,FALSE)),0))),"H",IF(AND(AP$7&gt;=$J95,AP$7&lt;=$K95),($D95*(1-$P95)/$N95),0))),IF(AND(AP$7&gt;=$J95,AP$7&lt;=$K95),(($D95-$O95)/$N95),0))))),(((IF(Data!$C$2&gt;0,(IF(OR(AP$5=Data!$F$2,AP$5=Data!$G$2,(IF(COUNTIF(Data!$A$2:$A$939,AP$7),AP$7=(VLOOKUP(AP$7,Data!$A$2:$A$852,1,FALSE)),0))),"H",IF(AND(AP$7&gt;=$J95,AP$7&lt;=$L95),($D95*$P95/$M95),0))),IF(AND(AP$7&gt;=$J95,AP$7&lt;=$L95),(($D95*$P95)/$M95),0))))))</f>
        <v>0</v>
      </c>
      <c r="AQ96" s="37">
        <f>IF(AQ$7&gt;$L95,(((IF(Data!$C$2&gt;0,(IF(OR(AQ$5=Data!$F$2,AQ$5=Data!$G$2,(IF(COUNTIF(Data!$A$2:$A$939,AQ$7),AQ$7=(VLOOKUP(AQ$7,Data!$A$2:$A$852,1,FALSE)),0))),"H",IF(AND(AQ$7&gt;=$J95,AQ$7&lt;=$K95),($D95*(1-$P95)/$N95),0))),IF(AND(AQ$7&gt;=$J95,AQ$7&lt;=$K95),(($D95-$O95)/$N95),0))))),(((IF(Data!$C$2&gt;0,(IF(OR(AQ$5=Data!$F$2,AQ$5=Data!$G$2,(IF(COUNTIF(Data!$A$2:$A$939,AQ$7),AQ$7=(VLOOKUP(AQ$7,Data!$A$2:$A$852,1,FALSE)),0))),"H",IF(AND(AQ$7&gt;=$J95,AQ$7&lt;=$L95),($D95*$P95/$M95),0))),IF(AND(AQ$7&gt;=$J95,AQ$7&lt;=$L95),(($D95*$P95)/$M95),0))))))</f>
        <v>0</v>
      </c>
      <c r="AR96" s="37">
        <f>IF(AR$7&gt;$L95,(((IF(Data!$C$2&gt;0,(IF(OR(AR$5=Data!$F$2,AR$5=Data!$G$2,(IF(COUNTIF(Data!$A$2:$A$939,AR$7),AR$7=(VLOOKUP(AR$7,Data!$A$2:$A$852,1,FALSE)),0))),"H",IF(AND(AR$7&gt;=$J95,AR$7&lt;=$K95),($D95*(1-$P95)/$N95),0))),IF(AND(AR$7&gt;=$J95,AR$7&lt;=$K95),(($D95-$O95)/$N95),0))))),(((IF(Data!$C$2&gt;0,(IF(OR(AR$5=Data!$F$2,AR$5=Data!$G$2,(IF(COUNTIF(Data!$A$2:$A$939,AR$7),AR$7=(VLOOKUP(AR$7,Data!$A$2:$A$852,1,FALSE)),0))),"H",IF(AND(AR$7&gt;=$J95,AR$7&lt;=$L95),($D95*$P95/$M95),0))),IF(AND(AR$7&gt;=$J95,AR$7&lt;=$L95),(($D95*$P95)/$M95),0))))))</f>
        <v>0</v>
      </c>
      <c r="AS96" s="37">
        <f>IF(AS$7&gt;$L95,(((IF(Data!$C$2&gt;0,(IF(OR(AS$5=Data!$F$2,AS$5=Data!$G$2,(IF(COUNTIF(Data!$A$2:$A$939,AS$7),AS$7=(VLOOKUP(AS$7,Data!$A$2:$A$852,1,FALSE)),0))),"H",IF(AND(AS$7&gt;=$J95,AS$7&lt;=$K95),($D95*(1-$P95)/$N95),0))),IF(AND(AS$7&gt;=$J95,AS$7&lt;=$K95),(($D95-$O95)/$N95),0))))),(((IF(Data!$C$2&gt;0,(IF(OR(AS$5=Data!$F$2,AS$5=Data!$G$2,(IF(COUNTIF(Data!$A$2:$A$939,AS$7),AS$7=(VLOOKUP(AS$7,Data!$A$2:$A$852,1,FALSE)),0))),"H",IF(AND(AS$7&gt;=$J95,AS$7&lt;=$L95),($D95*$P95/$M95),0))),IF(AND(AS$7&gt;=$J95,AS$7&lt;=$L95),(($D95*$P95)/$M95),0))))))</f>
        <v>0</v>
      </c>
      <c r="AT96" s="37" t="str">
        <f>IF(AT$7&gt;$L95,(((IF(Data!$C$2&gt;0,(IF(OR(AT$5=Data!$F$2,AT$5=Data!$G$2,(IF(COUNTIF(Data!$A$2:$A$939,AT$7),AT$7=(VLOOKUP(AT$7,Data!$A$2:$A$852,1,FALSE)),0))),"H",IF(AND(AT$7&gt;=$J95,AT$7&lt;=$K95),($D95*(1-$P95)/$N95),0))),IF(AND(AT$7&gt;=$J95,AT$7&lt;=$K95),(($D95-$O95)/$N95),0))))),(((IF(Data!$C$2&gt;0,(IF(OR(AT$5=Data!$F$2,AT$5=Data!$G$2,(IF(COUNTIF(Data!$A$2:$A$939,AT$7),AT$7=(VLOOKUP(AT$7,Data!$A$2:$A$852,1,FALSE)),0))),"H",IF(AND(AT$7&gt;=$J95,AT$7&lt;=$L95),($D95*$P95/$M95),0))),IF(AND(AT$7&gt;=$J95,AT$7&lt;=$L95),(($D95*$P95)/$M95),0))))))</f>
        <v>H</v>
      </c>
      <c r="AU96" s="37" t="str">
        <f>IF(AU$7&gt;$L95,(((IF(Data!$C$2&gt;0,(IF(OR(AU$5=Data!$F$2,AU$5=Data!$G$2,(IF(COUNTIF(Data!$A$2:$A$939,AU$7),AU$7=(VLOOKUP(AU$7,Data!$A$2:$A$852,1,FALSE)),0))),"H",IF(AND(AU$7&gt;=$J95,AU$7&lt;=$K95),($D95*(1-$P95)/$N95),0))),IF(AND(AU$7&gt;=$J95,AU$7&lt;=$K95),(($D95-$O95)/$N95),0))))),(((IF(Data!$C$2&gt;0,(IF(OR(AU$5=Data!$F$2,AU$5=Data!$G$2,(IF(COUNTIF(Data!$A$2:$A$939,AU$7),AU$7=(VLOOKUP(AU$7,Data!$A$2:$A$852,1,FALSE)),0))),"H",IF(AND(AU$7&gt;=$J95,AU$7&lt;=$L95),($D95*$P95/$M95),0))),IF(AND(AU$7&gt;=$J95,AU$7&lt;=$L95),(($D95*$P95)/$M95),0))))))</f>
        <v>H</v>
      </c>
      <c r="AV96" s="37">
        <f>IF(AV$7&gt;$L95,(((IF(Data!$C$2&gt;0,(IF(OR(AV$5=Data!$F$2,AV$5=Data!$G$2,(IF(COUNTIF(Data!$A$2:$A$939,AV$7),AV$7=(VLOOKUP(AV$7,Data!$A$2:$A$852,1,FALSE)),0))),"H",IF(AND(AV$7&gt;=$J95,AV$7&lt;=$K95),($D95*(1-$P95)/$N95),0))),IF(AND(AV$7&gt;=$J95,AV$7&lt;=$K95),(($D95-$O95)/$N95),0))))),(((IF(Data!$C$2&gt;0,(IF(OR(AV$5=Data!$F$2,AV$5=Data!$G$2,(IF(COUNTIF(Data!$A$2:$A$939,AV$7),AV$7=(VLOOKUP(AV$7,Data!$A$2:$A$852,1,FALSE)),0))),"H",IF(AND(AV$7&gt;=$J95,AV$7&lt;=$L95),($D95*$P95/$M95),0))),IF(AND(AV$7&gt;=$J95,AV$7&lt;=$L95),(($D95*$P95)/$M95),0))))))</f>
        <v>0</v>
      </c>
      <c r="AW96" s="37">
        <f>IF(AW$7&gt;$L95,(((IF(Data!$C$2&gt;0,(IF(OR(AW$5=Data!$F$2,AW$5=Data!$G$2,(IF(COUNTIF(Data!$A$2:$A$939,AW$7),AW$7=(VLOOKUP(AW$7,Data!$A$2:$A$852,1,FALSE)),0))),"H",IF(AND(AW$7&gt;=$J95,AW$7&lt;=$K95),($D95*(1-$P95)/$N95),0))),IF(AND(AW$7&gt;=$J95,AW$7&lt;=$K95),(($D95-$O95)/$N95),0))))),(((IF(Data!$C$2&gt;0,(IF(OR(AW$5=Data!$F$2,AW$5=Data!$G$2,(IF(COUNTIF(Data!$A$2:$A$939,AW$7),AW$7=(VLOOKUP(AW$7,Data!$A$2:$A$852,1,FALSE)),0))),"H",IF(AND(AW$7&gt;=$J95,AW$7&lt;=$L95),($D95*$P95/$M95),0))),IF(AND(AW$7&gt;=$J95,AW$7&lt;=$L95),(($D95*$P95)/$M95),0))))))</f>
        <v>0</v>
      </c>
      <c r="AX96" s="37">
        <f>IF(AX$7&gt;$L95,(((IF(Data!$C$2&gt;0,(IF(OR(AX$5=Data!$F$2,AX$5=Data!$G$2,(IF(COUNTIF(Data!$A$2:$A$939,AX$7),AX$7=(VLOOKUP(AX$7,Data!$A$2:$A$852,1,FALSE)),0))),"H",IF(AND(AX$7&gt;=$J95,AX$7&lt;=$K95),($D95*(1-$P95)/$N95),0))),IF(AND(AX$7&gt;=$J95,AX$7&lt;=$K95),(($D95-$O95)/$N95),0))))),(((IF(Data!$C$2&gt;0,(IF(OR(AX$5=Data!$F$2,AX$5=Data!$G$2,(IF(COUNTIF(Data!$A$2:$A$939,AX$7),AX$7=(VLOOKUP(AX$7,Data!$A$2:$A$852,1,FALSE)),0))),"H",IF(AND(AX$7&gt;=$J95,AX$7&lt;=$L95),($D95*$P95/$M95),0))),IF(AND(AX$7&gt;=$J95,AX$7&lt;=$L95),(($D95*$P95)/$M95),0))))))</f>
        <v>0</v>
      </c>
      <c r="AY96" s="37">
        <f>IF(AY$7&gt;$L95,(((IF(Data!$C$2&gt;0,(IF(OR(AY$5=Data!$F$2,AY$5=Data!$G$2,(IF(COUNTIF(Data!$A$2:$A$939,AY$7),AY$7=(VLOOKUP(AY$7,Data!$A$2:$A$852,1,FALSE)),0))),"H",IF(AND(AY$7&gt;=$J95,AY$7&lt;=$K95),($D95*(1-$P95)/$N95),0))),IF(AND(AY$7&gt;=$J95,AY$7&lt;=$K95),(($D95-$O95)/$N95),0))))),(((IF(Data!$C$2&gt;0,(IF(OR(AY$5=Data!$F$2,AY$5=Data!$G$2,(IF(COUNTIF(Data!$A$2:$A$939,AY$7),AY$7=(VLOOKUP(AY$7,Data!$A$2:$A$852,1,FALSE)),0))),"H",IF(AND(AY$7&gt;=$J95,AY$7&lt;=$L95),($D95*$P95/$M95),0))),IF(AND(AY$7&gt;=$J95,AY$7&lt;=$L95),(($D95*$P95)/$M95),0))))))</f>
        <v>0</v>
      </c>
      <c r="AZ96" s="37">
        <f>IF(AZ$7&gt;$L95,(((IF(Data!$C$2&gt;0,(IF(OR(AZ$5=Data!$F$2,AZ$5=Data!$G$2,(IF(COUNTIF(Data!$A$2:$A$939,AZ$7),AZ$7=(VLOOKUP(AZ$7,Data!$A$2:$A$852,1,FALSE)),0))),"H",IF(AND(AZ$7&gt;=$J95,AZ$7&lt;=$K95),($D95*(1-$P95)/$N95),0))),IF(AND(AZ$7&gt;=$J95,AZ$7&lt;=$K95),(($D95-$O95)/$N95),0))))),(((IF(Data!$C$2&gt;0,(IF(OR(AZ$5=Data!$F$2,AZ$5=Data!$G$2,(IF(COUNTIF(Data!$A$2:$A$939,AZ$7),AZ$7=(VLOOKUP(AZ$7,Data!$A$2:$A$852,1,FALSE)),0))),"H",IF(AND(AZ$7&gt;=$J95,AZ$7&lt;=$L95),($D95*$P95/$M95),0))),IF(AND(AZ$7&gt;=$J95,AZ$7&lt;=$L95),(($D95*$P95)/$M95),0))))))</f>
        <v>0</v>
      </c>
      <c r="BA96" s="37" t="str">
        <f>IF(BA$7&gt;$L95,(((IF(Data!$C$2&gt;0,(IF(OR(BA$5=Data!$F$2,BA$5=Data!$G$2,(IF(COUNTIF(Data!$A$2:$A$939,BA$7),BA$7=(VLOOKUP(BA$7,Data!$A$2:$A$852,1,FALSE)),0))),"H",IF(AND(BA$7&gt;=$J95,BA$7&lt;=$K95),($D95*(1-$P95)/$N95),0))),IF(AND(BA$7&gt;=$J95,BA$7&lt;=$K95),(($D95-$O95)/$N95),0))))),(((IF(Data!$C$2&gt;0,(IF(OR(BA$5=Data!$F$2,BA$5=Data!$G$2,(IF(COUNTIF(Data!$A$2:$A$939,BA$7),BA$7=(VLOOKUP(BA$7,Data!$A$2:$A$852,1,FALSE)),0))),"H",IF(AND(BA$7&gt;=$J95,BA$7&lt;=$L95),($D95*$P95/$M95),0))),IF(AND(BA$7&gt;=$J95,BA$7&lt;=$L95),(($D95*$P95)/$M95),0))))))</f>
        <v>H</v>
      </c>
      <c r="BB96" s="37" t="str">
        <f>IF(BB$7&gt;$L95,(((IF(Data!$C$2&gt;0,(IF(OR(BB$5=Data!$F$2,BB$5=Data!$G$2,(IF(COUNTIF(Data!$A$2:$A$939,BB$7),BB$7=(VLOOKUP(BB$7,Data!$A$2:$A$852,1,FALSE)),0))),"H",IF(AND(BB$7&gt;=$J95,BB$7&lt;=$K95),($D95*(1-$P95)/$N95),0))),IF(AND(BB$7&gt;=$J95,BB$7&lt;=$K95),(($D95-$O95)/$N95),0))))),(((IF(Data!$C$2&gt;0,(IF(OR(BB$5=Data!$F$2,BB$5=Data!$G$2,(IF(COUNTIF(Data!$A$2:$A$939,BB$7),BB$7=(VLOOKUP(BB$7,Data!$A$2:$A$852,1,FALSE)),0))),"H",IF(AND(BB$7&gt;=$J95,BB$7&lt;=$L95),($D95*$P95/$M95),0))),IF(AND(BB$7&gt;=$J95,BB$7&lt;=$L95),(($D95*$P95)/$M95),0))))))</f>
        <v>H</v>
      </c>
      <c r="BC96" s="37">
        <f>IF(BC$7&gt;$L95,(((IF(Data!$C$2&gt;0,(IF(OR(BC$5=Data!$F$2,BC$5=Data!$G$2,(IF(COUNTIF(Data!$A$2:$A$939,BC$7),BC$7=(VLOOKUP(BC$7,Data!$A$2:$A$852,1,FALSE)),0))),"H",IF(AND(BC$7&gt;=$J95,BC$7&lt;=$K95),($D95*(1-$P95)/$N95),0))),IF(AND(BC$7&gt;=$J95,BC$7&lt;=$K95),(($D95-$O95)/$N95),0))))),(((IF(Data!$C$2&gt;0,(IF(OR(BC$5=Data!$F$2,BC$5=Data!$G$2,(IF(COUNTIF(Data!$A$2:$A$939,BC$7),BC$7=(VLOOKUP(BC$7,Data!$A$2:$A$852,1,FALSE)),0))),"H",IF(AND(BC$7&gt;=$J95,BC$7&lt;=$L95),($D95*$P95/$M95),0))),IF(AND(BC$7&gt;=$J95,BC$7&lt;=$L95),(($D95*$P95)/$M95),0))))))</f>
        <v>0</v>
      </c>
      <c r="BD96" s="37">
        <f>IF(BD$7&gt;$L95,(((IF(Data!$C$2&gt;0,(IF(OR(BD$5=Data!$F$2,BD$5=Data!$G$2,(IF(COUNTIF(Data!$A$2:$A$939,BD$7),BD$7=(VLOOKUP(BD$7,Data!$A$2:$A$852,1,FALSE)),0))),"H",IF(AND(BD$7&gt;=$J95,BD$7&lt;=$K95),($D95*(1-$P95)/$N95),0))),IF(AND(BD$7&gt;=$J95,BD$7&lt;=$K95),(($D95-$O95)/$N95),0))))),(((IF(Data!$C$2&gt;0,(IF(OR(BD$5=Data!$F$2,BD$5=Data!$G$2,(IF(COUNTIF(Data!$A$2:$A$939,BD$7),BD$7=(VLOOKUP(BD$7,Data!$A$2:$A$852,1,FALSE)),0))),"H",IF(AND(BD$7&gt;=$J95,BD$7&lt;=$L95),($D95*$P95/$M95),0))),IF(AND(BD$7&gt;=$J95,BD$7&lt;=$L95),(($D95*$P95)/$M95),0))))))</f>
        <v>0</v>
      </c>
      <c r="BE96" s="37">
        <f>IF(BE$7&gt;$L95,(((IF(Data!$C$2&gt;0,(IF(OR(BE$5=Data!$F$2,BE$5=Data!$G$2,(IF(COUNTIF(Data!$A$2:$A$939,BE$7),BE$7=(VLOOKUP(BE$7,Data!$A$2:$A$852,1,FALSE)),0))),"H",IF(AND(BE$7&gt;=$J95,BE$7&lt;=$K95),($D95*(1-$P95)/$N95),0))),IF(AND(BE$7&gt;=$J95,BE$7&lt;=$K95),(($D95-$O95)/$N95),0))))),(((IF(Data!$C$2&gt;0,(IF(OR(BE$5=Data!$F$2,BE$5=Data!$G$2,(IF(COUNTIF(Data!$A$2:$A$939,BE$7),BE$7=(VLOOKUP(BE$7,Data!$A$2:$A$852,1,FALSE)),0))),"H",IF(AND(BE$7&gt;=$J95,BE$7&lt;=$L95),($D95*$P95/$M95),0))),IF(AND(BE$7&gt;=$J95,BE$7&lt;=$L95),(($D95*$P95)/$M95),0))))))</f>
        <v>0</v>
      </c>
      <c r="BF96" s="37">
        <f>IF(BF$7&gt;$L95,(((IF(Data!$C$2&gt;0,(IF(OR(BF$5=Data!$F$2,BF$5=Data!$G$2,(IF(COUNTIF(Data!$A$2:$A$939,BF$7),BF$7=(VLOOKUP(BF$7,Data!$A$2:$A$852,1,FALSE)),0))),"H",IF(AND(BF$7&gt;=$J95,BF$7&lt;=$K95),($D95*(1-$P95)/$N95),0))),IF(AND(BF$7&gt;=$J95,BF$7&lt;=$K95),(($D95-$O95)/$N95),0))))),(((IF(Data!$C$2&gt;0,(IF(OR(BF$5=Data!$F$2,BF$5=Data!$G$2,(IF(COUNTIF(Data!$A$2:$A$939,BF$7),BF$7=(VLOOKUP(BF$7,Data!$A$2:$A$852,1,FALSE)),0))),"H",IF(AND(BF$7&gt;=$J95,BF$7&lt;=$L95),($D95*$P95/$M95),0))),IF(AND(BF$7&gt;=$J95,BF$7&lt;=$L95),(($D95*$P95)/$M95),0))))))</f>
        <v>0</v>
      </c>
      <c r="BG96" s="37">
        <f>IF(BG$7&gt;$L95,(((IF(Data!$C$2&gt;0,(IF(OR(BG$5=Data!$F$2,BG$5=Data!$G$2,(IF(COUNTIF(Data!$A$2:$A$939,BG$7),BG$7=(VLOOKUP(BG$7,Data!$A$2:$A$852,1,FALSE)),0))),"H",IF(AND(BG$7&gt;=$J95,BG$7&lt;=$K95),($D95*(1-$P95)/$N95),0))),IF(AND(BG$7&gt;=$J95,BG$7&lt;=$K95),(($D95-$O95)/$N95),0))))),(((IF(Data!$C$2&gt;0,(IF(OR(BG$5=Data!$F$2,BG$5=Data!$G$2,(IF(COUNTIF(Data!$A$2:$A$939,BG$7),BG$7=(VLOOKUP(BG$7,Data!$A$2:$A$852,1,FALSE)),0))),"H",IF(AND(BG$7&gt;=$J95,BG$7&lt;=$L95),($D95*$P95/$M95),0))),IF(AND(BG$7&gt;=$J95,BG$7&lt;=$L95),(($D95*$P95)/$M95),0))))))</f>
        <v>0</v>
      </c>
      <c r="BH96" s="37" t="str">
        <f>IF(BH$7&gt;$L95,(((IF(Data!$C$2&gt;0,(IF(OR(BH$5=Data!$F$2,BH$5=Data!$G$2,(IF(COUNTIF(Data!$A$2:$A$939,BH$7),BH$7=(VLOOKUP(BH$7,Data!$A$2:$A$852,1,FALSE)),0))),"H",IF(AND(BH$7&gt;=$J95,BH$7&lt;=$K95),($D95*(1-$P95)/$N95),0))),IF(AND(BH$7&gt;=$J95,BH$7&lt;=$K95),(($D95-$O95)/$N95),0))))),(((IF(Data!$C$2&gt;0,(IF(OR(BH$5=Data!$F$2,BH$5=Data!$G$2,(IF(COUNTIF(Data!$A$2:$A$939,BH$7),BH$7=(VLOOKUP(BH$7,Data!$A$2:$A$852,1,FALSE)),0))),"H",IF(AND(BH$7&gt;=$J95,BH$7&lt;=$L95),($D95*$P95/$M95),0))),IF(AND(BH$7&gt;=$J95,BH$7&lt;=$L95),(($D95*$P95)/$M95),0))))))</f>
        <v>H</v>
      </c>
      <c r="BI96" s="37" t="str">
        <f>IF(BI$7&gt;$L95,(((IF(Data!$C$2&gt;0,(IF(OR(BI$5=Data!$F$2,BI$5=Data!$G$2,(IF(COUNTIF(Data!$A$2:$A$939,BI$7),BI$7=(VLOOKUP(BI$7,Data!$A$2:$A$852,1,FALSE)),0))),"H",IF(AND(BI$7&gt;=$J95,BI$7&lt;=$K95),($D95*(1-$P95)/$N95),0))),IF(AND(BI$7&gt;=$J95,BI$7&lt;=$K95),(($D95-$O95)/$N95),0))))),(((IF(Data!$C$2&gt;0,(IF(OR(BI$5=Data!$F$2,BI$5=Data!$G$2,(IF(COUNTIF(Data!$A$2:$A$939,BI$7),BI$7=(VLOOKUP(BI$7,Data!$A$2:$A$852,1,FALSE)),0))),"H",IF(AND(BI$7&gt;=$J95,BI$7&lt;=$L95),($D95*$P95/$M95),0))),IF(AND(BI$7&gt;=$J95,BI$7&lt;=$L95),(($D95*$P95)/$M95),0))))))</f>
        <v>H</v>
      </c>
      <c r="BJ96" s="37">
        <f>IF(BJ$7&gt;$L95,(((IF(Data!$C$2&gt;0,(IF(OR(BJ$5=Data!$F$2,BJ$5=Data!$G$2,(IF(COUNTIF(Data!$A$2:$A$939,BJ$7),BJ$7=(VLOOKUP(BJ$7,Data!$A$2:$A$852,1,FALSE)),0))),"H",IF(AND(BJ$7&gt;=$J95,BJ$7&lt;=$K95),($D95*(1-$P95)/$N95),0))),IF(AND(BJ$7&gt;=$J95,BJ$7&lt;=$K95),(($D95-$O95)/$N95),0))))),(((IF(Data!$C$2&gt;0,(IF(OR(BJ$5=Data!$F$2,BJ$5=Data!$G$2,(IF(COUNTIF(Data!$A$2:$A$939,BJ$7),BJ$7=(VLOOKUP(BJ$7,Data!$A$2:$A$852,1,FALSE)),0))),"H",IF(AND(BJ$7&gt;=$J95,BJ$7&lt;=$L95),($D95*$P95/$M95),0))),IF(AND(BJ$7&gt;=$J95,BJ$7&lt;=$L95),(($D95*$P95)/$M95),0))))))</f>
        <v>0</v>
      </c>
      <c r="BK96" s="37">
        <f>IF(BK$7&gt;$L95,(((IF(Data!$C$2&gt;0,(IF(OR(BK$5=Data!$F$2,BK$5=Data!$G$2,(IF(COUNTIF(Data!$A$2:$A$939,BK$7),BK$7=(VLOOKUP(BK$7,Data!$A$2:$A$852,1,FALSE)),0))),"H",IF(AND(BK$7&gt;=$J95,BK$7&lt;=$K95),($D95*(1-$P95)/$N95),0))),IF(AND(BK$7&gt;=$J95,BK$7&lt;=$K95),(($D95-$O95)/$N95),0))))),(((IF(Data!$C$2&gt;0,(IF(OR(BK$5=Data!$F$2,BK$5=Data!$G$2,(IF(COUNTIF(Data!$A$2:$A$939,BK$7),BK$7=(VLOOKUP(BK$7,Data!$A$2:$A$852,1,FALSE)),0))),"H",IF(AND(BK$7&gt;=$J95,BK$7&lt;=$L95),($D95*$P95/$M95),0))),IF(AND(BK$7&gt;=$J95,BK$7&lt;=$L95),(($D95*$P95)/$M95),0))))))</f>
        <v>0</v>
      </c>
      <c r="BL96" s="37">
        <f>IF(BL$7&gt;$L95,(((IF(Data!$C$2&gt;0,(IF(OR(BL$5=Data!$F$2,BL$5=Data!$G$2,(IF(COUNTIF(Data!$A$2:$A$939,BL$7),BL$7=(VLOOKUP(BL$7,Data!$A$2:$A$852,1,FALSE)),0))),"H",IF(AND(BL$7&gt;=$J95,BL$7&lt;=$K95),($D95*(1-$P95)/$N95),0))),IF(AND(BL$7&gt;=$J95,BL$7&lt;=$K95),(($D95-$O95)/$N95),0))))),(((IF(Data!$C$2&gt;0,(IF(OR(BL$5=Data!$F$2,BL$5=Data!$G$2,(IF(COUNTIF(Data!$A$2:$A$939,BL$7),BL$7=(VLOOKUP(BL$7,Data!$A$2:$A$852,1,FALSE)),0))),"H",IF(AND(BL$7&gt;=$J95,BL$7&lt;=$L95),($D95*$P95/$M95),0))),IF(AND(BL$7&gt;=$J95,BL$7&lt;=$L95),(($D95*$P95)/$M95),0))))))</f>
        <v>0</v>
      </c>
      <c r="BM96" s="37">
        <f>IF(BM$7&gt;$L95,(((IF(Data!$C$2&gt;0,(IF(OR(BM$5=Data!$F$2,BM$5=Data!$G$2,(IF(COUNTIF(Data!$A$2:$A$939,BM$7),BM$7=(VLOOKUP(BM$7,Data!$A$2:$A$852,1,FALSE)),0))),"H",IF(AND(BM$7&gt;=$J95,BM$7&lt;=$K95),($D95*(1-$P95)/$N95),0))),IF(AND(BM$7&gt;=$J95,BM$7&lt;=$K95),(($D95-$O95)/$N95),0))))),(((IF(Data!$C$2&gt;0,(IF(OR(BM$5=Data!$F$2,BM$5=Data!$G$2,(IF(COUNTIF(Data!$A$2:$A$939,BM$7),BM$7=(VLOOKUP(BM$7,Data!$A$2:$A$852,1,FALSE)),0))),"H",IF(AND(BM$7&gt;=$J95,BM$7&lt;=$L95),($D95*$P95/$M95),0))),IF(AND(BM$7&gt;=$J95,BM$7&lt;=$L95),(($D95*$P95)/$M95),0))))))</f>
        <v>0</v>
      </c>
      <c r="BN96" s="37">
        <f>IF(BN$7&gt;$L95,(((IF(Data!$C$2&gt;0,(IF(OR(BN$5=Data!$F$2,BN$5=Data!$G$2,(IF(COUNTIF(Data!$A$2:$A$939,BN$7),BN$7=(VLOOKUP(BN$7,Data!$A$2:$A$852,1,FALSE)),0))),"H",IF(AND(BN$7&gt;=$J95,BN$7&lt;=$K95),($D95*(1-$P95)/$N95),0))),IF(AND(BN$7&gt;=$J95,BN$7&lt;=$K95),(($D95-$O95)/$N95),0))))),(((IF(Data!$C$2&gt;0,(IF(OR(BN$5=Data!$F$2,BN$5=Data!$G$2,(IF(COUNTIF(Data!$A$2:$A$939,BN$7),BN$7=(VLOOKUP(BN$7,Data!$A$2:$A$852,1,FALSE)),0))),"H",IF(AND(BN$7&gt;=$J95,BN$7&lt;=$L95),($D95*$P95/$M95),0))),IF(AND(BN$7&gt;=$J95,BN$7&lt;=$L95),(($D95*$P95)/$M95),0))))))</f>
        <v>0</v>
      </c>
      <c r="BO96" s="37" t="str">
        <f>IF(BO$7&gt;$L95,(((IF(Data!$C$2&gt;0,(IF(OR(BO$5=Data!$F$2,BO$5=Data!$G$2,(IF(COUNTIF(Data!$A$2:$A$939,BO$7),BO$7=(VLOOKUP(BO$7,Data!$A$2:$A$852,1,FALSE)),0))),"H",IF(AND(BO$7&gt;=$J95,BO$7&lt;=$K95),($D95*(1-$P95)/$N95),0))),IF(AND(BO$7&gt;=$J95,BO$7&lt;=$K95),(($D95-$O95)/$N95),0))))),(((IF(Data!$C$2&gt;0,(IF(OR(BO$5=Data!$F$2,BO$5=Data!$G$2,(IF(COUNTIF(Data!$A$2:$A$939,BO$7),BO$7=(VLOOKUP(BO$7,Data!$A$2:$A$852,1,FALSE)),0))),"H",IF(AND(BO$7&gt;=$J95,BO$7&lt;=$L95),($D95*$P95/$M95),0))),IF(AND(BO$7&gt;=$J95,BO$7&lt;=$L95),(($D95*$P95)/$M95),0))))))</f>
        <v>H</v>
      </c>
      <c r="BP96" s="37" t="str">
        <f>IF(BP$7&gt;$L95,(((IF(Data!$C$2&gt;0,(IF(OR(BP$5=Data!$F$2,BP$5=Data!$G$2,(IF(COUNTIF(Data!$A$2:$A$939,BP$7),BP$7=(VLOOKUP(BP$7,Data!$A$2:$A$852,1,FALSE)),0))),"H",IF(AND(BP$7&gt;=$J95,BP$7&lt;=$K95),($D95*(1-$P95)/$N95),0))),IF(AND(BP$7&gt;=$J95,BP$7&lt;=$K95),(($D95-$O95)/$N95),0))))),(((IF(Data!$C$2&gt;0,(IF(OR(BP$5=Data!$F$2,BP$5=Data!$G$2,(IF(COUNTIF(Data!$A$2:$A$939,BP$7),BP$7=(VLOOKUP(BP$7,Data!$A$2:$A$852,1,FALSE)),0))),"H",IF(AND(BP$7&gt;=$J95,BP$7&lt;=$L95),($D95*$P95/$M95),0))),IF(AND(BP$7&gt;=$J95,BP$7&lt;=$L95),(($D95*$P95)/$M95),0))))))</f>
        <v>H</v>
      </c>
      <c r="BQ96" s="37">
        <f>IF(BQ$7&gt;$L95,(((IF(Data!$C$2&gt;0,(IF(OR(BQ$5=Data!$F$2,BQ$5=Data!$G$2,(IF(COUNTIF(Data!$A$2:$A$939,BQ$7),BQ$7=(VLOOKUP(BQ$7,Data!$A$2:$A$852,1,FALSE)),0))),"H",IF(AND(BQ$7&gt;=$J95,BQ$7&lt;=$K95),($D95*(1-$P95)/$N95),0))),IF(AND(BQ$7&gt;=$J95,BQ$7&lt;=$K95),(($D95-$O95)/$N95),0))))),(((IF(Data!$C$2&gt;0,(IF(OR(BQ$5=Data!$F$2,BQ$5=Data!$G$2,(IF(COUNTIF(Data!$A$2:$A$939,BQ$7),BQ$7=(VLOOKUP(BQ$7,Data!$A$2:$A$852,1,FALSE)),0))),"H",IF(AND(BQ$7&gt;=$J95,BQ$7&lt;=$L95),($D95*$P95/$M95),0))),IF(AND(BQ$7&gt;=$J95,BQ$7&lt;=$L95),(($D95*$P95)/$M95),0))))))</f>
        <v>0</v>
      </c>
      <c r="BR96" s="37">
        <f>IF(BR$7&gt;$L95,(((IF(Data!$C$2&gt;0,(IF(OR(BR$5=Data!$F$2,BR$5=Data!$G$2,(IF(COUNTIF(Data!$A$2:$A$939,BR$7),BR$7=(VLOOKUP(BR$7,Data!$A$2:$A$852,1,FALSE)),0))),"H",IF(AND(BR$7&gt;=$J95,BR$7&lt;=$K95),($D95*(1-$P95)/$N95),0))),IF(AND(BR$7&gt;=$J95,BR$7&lt;=$K95),(($D95-$O95)/$N95),0))))),(((IF(Data!$C$2&gt;0,(IF(OR(BR$5=Data!$F$2,BR$5=Data!$G$2,(IF(COUNTIF(Data!$A$2:$A$939,BR$7),BR$7=(VLOOKUP(BR$7,Data!$A$2:$A$852,1,FALSE)),0))),"H",IF(AND(BR$7&gt;=$J95,BR$7&lt;=$L95),($D95*$P95/$M95),0))),IF(AND(BR$7&gt;=$J95,BR$7&lt;=$L95),(($D95*$P95)/$M95),0))))))</f>
        <v>0</v>
      </c>
      <c r="BS96" s="37">
        <f>IF(BS$7&gt;$L95,(((IF(Data!$C$2&gt;0,(IF(OR(BS$5=Data!$F$2,BS$5=Data!$G$2,(IF(COUNTIF(Data!$A$2:$A$939,BS$7),BS$7=(VLOOKUP(BS$7,Data!$A$2:$A$852,1,FALSE)),0))),"H",IF(AND(BS$7&gt;=$J95,BS$7&lt;=$K95),($D95*(1-$P95)/$N95),0))),IF(AND(BS$7&gt;=$J95,BS$7&lt;=$K95),(($D95-$O95)/$N95),0))))),(((IF(Data!$C$2&gt;0,(IF(OR(BS$5=Data!$F$2,BS$5=Data!$G$2,(IF(COUNTIF(Data!$A$2:$A$939,BS$7),BS$7=(VLOOKUP(BS$7,Data!$A$2:$A$852,1,FALSE)),0))),"H",IF(AND(BS$7&gt;=$J95,BS$7&lt;=$L95),($D95*$P95/$M95),0))),IF(AND(BS$7&gt;=$J95,BS$7&lt;=$L95),(($D95*$P95)/$M95),0))))))</f>
        <v>0</v>
      </c>
      <c r="BT96" s="37">
        <f>IF(BT$7&gt;$L95,(((IF(Data!$C$2&gt;0,(IF(OR(BT$5=Data!$F$2,BT$5=Data!$G$2,(IF(COUNTIF(Data!$A$2:$A$939,BT$7),BT$7=(VLOOKUP(BT$7,Data!$A$2:$A$852,1,FALSE)),0))),"H",IF(AND(BT$7&gt;=$J95,BT$7&lt;=$K95),($D95*(1-$P95)/$N95),0))),IF(AND(BT$7&gt;=$J95,BT$7&lt;=$K95),(($D95-$O95)/$N95),0))))),(((IF(Data!$C$2&gt;0,(IF(OR(BT$5=Data!$F$2,BT$5=Data!$G$2,(IF(COUNTIF(Data!$A$2:$A$939,BT$7),BT$7=(VLOOKUP(BT$7,Data!$A$2:$A$852,1,FALSE)),0))),"H",IF(AND(BT$7&gt;=$J95,BT$7&lt;=$L95),($D95*$P95/$M95),0))),IF(AND(BT$7&gt;=$J95,BT$7&lt;=$L95),(($D95*$P95)/$M95),0))))))</f>
        <v>0</v>
      </c>
      <c r="BU96" s="37">
        <f>IF(BU$7&gt;$L95,(((IF(Data!$C$2&gt;0,(IF(OR(BU$5=Data!$F$2,BU$5=Data!$G$2,(IF(COUNTIF(Data!$A$2:$A$939,BU$7),BU$7=(VLOOKUP(BU$7,Data!$A$2:$A$852,1,FALSE)),0))),"H",IF(AND(BU$7&gt;=$J95,BU$7&lt;=$K95),($D95*(1-$P95)/$N95),0))),IF(AND(BU$7&gt;=$J95,BU$7&lt;=$K95),(($D95-$O95)/$N95),0))))),(((IF(Data!$C$2&gt;0,(IF(OR(BU$5=Data!$F$2,BU$5=Data!$G$2,(IF(COUNTIF(Data!$A$2:$A$939,BU$7),BU$7=(VLOOKUP(BU$7,Data!$A$2:$A$852,1,FALSE)),0))),"H",IF(AND(BU$7&gt;=$J95,BU$7&lt;=$L95),($D95*$P95/$M95),0))),IF(AND(BU$7&gt;=$J95,BU$7&lt;=$L95),(($D95*$P95)/$M95),0))))))</f>
        <v>0</v>
      </c>
      <c r="BV96" s="37" t="str">
        <f>IF(BV$7&gt;$L95,(((IF(Data!$C$2&gt;0,(IF(OR(BV$5=Data!$F$2,BV$5=Data!$G$2,(IF(COUNTIF(Data!$A$2:$A$939,BV$7),BV$7=(VLOOKUP(BV$7,Data!$A$2:$A$852,1,FALSE)),0))),"H",IF(AND(BV$7&gt;=$J95,BV$7&lt;=$K95),($D95*(1-$P95)/$N95),0))),IF(AND(BV$7&gt;=$J95,BV$7&lt;=$K95),(($D95-$O95)/$N95),0))))),(((IF(Data!$C$2&gt;0,(IF(OR(BV$5=Data!$F$2,BV$5=Data!$G$2,(IF(COUNTIF(Data!$A$2:$A$939,BV$7),BV$7=(VLOOKUP(BV$7,Data!$A$2:$A$852,1,FALSE)),0))),"H",IF(AND(BV$7&gt;=$J95,BV$7&lt;=$L95),($D95*$P95/$M95),0))),IF(AND(BV$7&gt;=$J95,BV$7&lt;=$L95),(($D95*$P95)/$M95),0))))))</f>
        <v>H</v>
      </c>
      <c r="BW96" s="37" t="str">
        <f>IF(BW$7&gt;$L95,(((IF(Data!$C$2&gt;0,(IF(OR(BW$5=Data!$F$2,BW$5=Data!$G$2,(IF(COUNTIF(Data!$A$2:$A$939,BW$7),BW$7=(VLOOKUP(BW$7,Data!$A$2:$A$852,1,FALSE)),0))),"H",IF(AND(BW$7&gt;=$J95,BW$7&lt;=$K95),($D95*(1-$P95)/$N95),0))),IF(AND(BW$7&gt;=$J95,BW$7&lt;=$K95),(($D95-$O95)/$N95),0))))),(((IF(Data!$C$2&gt;0,(IF(OR(BW$5=Data!$F$2,BW$5=Data!$G$2,(IF(COUNTIF(Data!$A$2:$A$939,BW$7),BW$7=(VLOOKUP(BW$7,Data!$A$2:$A$852,1,FALSE)),0))),"H",IF(AND(BW$7&gt;=$J95,BW$7&lt;=$L95),($D95*$P95/$M95),0))),IF(AND(BW$7&gt;=$J95,BW$7&lt;=$L95),(($D95*$P95)/$M95),0))))))</f>
        <v>H</v>
      </c>
      <c r="BX96" s="37">
        <f>IF(BX$7&gt;$L95,(((IF(Data!$C$2&gt;0,(IF(OR(BX$5=Data!$F$2,BX$5=Data!$G$2,(IF(COUNTIF(Data!$A$2:$A$939,BX$7),BX$7=(VLOOKUP(BX$7,Data!$A$2:$A$852,1,FALSE)),0))),"H",IF(AND(BX$7&gt;=$J95,BX$7&lt;=$K95),($D95*(1-$P95)/$N95),0))),IF(AND(BX$7&gt;=$J95,BX$7&lt;=$K95),(($D95-$O95)/$N95),0))))),(((IF(Data!$C$2&gt;0,(IF(OR(BX$5=Data!$F$2,BX$5=Data!$G$2,(IF(COUNTIF(Data!$A$2:$A$939,BX$7),BX$7=(VLOOKUP(BX$7,Data!$A$2:$A$852,1,FALSE)),0))),"H",IF(AND(BX$7&gt;=$J95,BX$7&lt;=$L95),($D95*$P95/$M95),0))),IF(AND(BX$7&gt;=$J95,BX$7&lt;=$L95),(($D95*$P95)/$M95),0))))))</f>
        <v>0</v>
      </c>
      <c r="BY96" s="37">
        <f>IF(BY$7&gt;$L95,(((IF(Data!$C$2&gt;0,(IF(OR(BY$5=Data!$F$2,BY$5=Data!$G$2,(IF(COUNTIF(Data!$A$2:$A$939,BY$7),BY$7=(VLOOKUP(BY$7,Data!$A$2:$A$852,1,FALSE)),0))),"H",IF(AND(BY$7&gt;=$J95,BY$7&lt;=$K95),($D95*(1-$P95)/$N95),0))),IF(AND(BY$7&gt;=$J95,BY$7&lt;=$K95),(($D95-$O95)/$N95),0))))),(((IF(Data!$C$2&gt;0,(IF(OR(BY$5=Data!$F$2,BY$5=Data!$G$2,(IF(COUNTIF(Data!$A$2:$A$939,BY$7),BY$7=(VLOOKUP(BY$7,Data!$A$2:$A$852,1,FALSE)),0))),"H",IF(AND(BY$7&gt;=$J95,BY$7&lt;=$L95),($D95*$P95/$M95),0))),IF(AND(BY$7&gt;=$J95,BY$7&lt;=$L95),(($D95*$P95)/$M95),0))))))</f>
        <v>0</v>
      </c>
      <c r="BZ96" s="37">
        <f>IF(BZ$7&gt;$L95,(((IF(Data!$C$2&gt;0,(IF(OR(BZ$5=Data!$F$2,BZ$5=Data!$G$2,(IF(COUNTIF(Data!$A$2:$A$939,BZ$7),BZ$7=(VLOOKUP(BZ$7,Data!$A$2:$A$852,1,FALSE)),0))),"H",IF(AND(BZ$7&gt;=$J95,BZ$7&lt;=$K95),($D95*(1-$P95)/$N95),0))),IF(AND(BZ$7&gt;=$J95,BZ$7&lt;=$K95),(($D95-$O95)/$N95),0))))),(((IF(Data!$C$2&gt;0,(IF(OR(BZ$5=Data!$F$2,BZ$5=Data!$G$2,(IF(COUNTIF(Data!$A$2:$A$939,BZ$7),BZ$7=(VLOOKUP(BZ$7,Data!$A$2:$A$852,1,FALSE)),0))),"H",IF(AND(BZ$7&gt;=$J95,BZ$7&lt;=$L95),($D95*$P95/$M95),0))),IF(AND(BZ$7&gt;=$J95,BZ$7&lt;=$L95),(($D95*$P95)/$M95),0))))))</f>
        <v>0</v>
      </c>
      <c r="CA96" s="37">
        <f>IF(CA$7&gt;$L95,(((IF(Data!$C$2&gt;0,(IF(OR(CA$5=Data!$F$2,CA$5=Data!$G$2,(IF(COUNTIF(Data!$A$2:$A$939,CA$7),CA$7=(VLOOKUP(CA$7,Data!$A$2:$A$852,1,FALSE)),0))),"H",IF(AND(CA$7&gt;=$J95,CA$7&lt;=$K95),($D95*(1-$P95)/$N95),0))),IF(AND(CA$7&gt;=$J95,CA$7&lt;=$K95),(($D95-$O95)/$N95),0))))),(((IF(Data!$C$2&gt;0,(IF(OR(CA$5=Data!$F$2,CA$5=Data!$G$2,(IF(COUNTIF(Data!$A$2:$A$939,CA$7),CA$7=(VLOOKUP(CA$7,Data!$A$2:$A$852,1,FALSE)),0))),"H",IF(AND(CA$7&gt;=$J95,CA$7&lt;=$L95),($D95*$P95/$M95),0))),IF(AND(CA$7&gt;=$J95,CA$7&lt;=$L95),(($D95*$P95)/$M95),0))))))</f>
        <v>0</v>
      </c>
      <c r="CB96" s="37">
        <f>IF(CB$7&gt;$L95,(((IF(Data!$C$2&gt;0,(IF(OR(CB$5=Data!$F$2,CB$5=Data!$G$2,(IF(COUNTIF(Data!$A$2:$A$939,CB$7),CB$7=(VLOOKUP(CB$7,Data!$A$2:$A$852,1,FALSE)),0))),"H",IF(AND(CB$7&gt;=$J95,CB$7&lt;=$K95),($D95*(1-$P95)/$N95),0))),IF(AND(CB$7&gt;=$J95,CB$7&lt;=$K95),(($D95-$O95)/$N95),0))))),(((IF(Data!$C$2&gt;0,(IF(OR(CB$5=Data!$F$2,CB$5=Data!$G$2,(IF(COUNTIF(Data!$A$2:$A$939,CB$7),CB$7=(VLOOKUP(CB$7,Data!$A$2:$A$852,1,FALSE)),0))),"H",IF(AND(CB$7&gt;=$J95,CB$7&lt;=$L95),($D95*$P95/$M95),0))),IF(AND(CB$7&gt;=$J95,CB$7&lt;=$L95),(($D95*$P95)/$M95),0))))))</f>
        <v>0</v>
      </c>
      <c r="CC96" s="37" t="str">
        <f>IF(CC$7&gt;$L95,(((IF(Data!$C$2&gt;0,(IF(OR(CC$5=Data!$F$2,CC$5=Data!$G$2,(IF(COUNTIF(Data!$A$2:$A$939,CC$7),CC$7=(VLOOKUP(CC$7,Data!$A$2:$A$852,1,FALSE)),0))),"H",IF(AND(CC$7&gt;=$J95,CC$7&lt;=$K95),($D95*(1-$P95)/$N95),0))),IF(AND(CC$7&gt;=$J95,CC$7&lt;=$K95),(($D95-$O95)/$N95),0))))),(((IF(Data!$C$2&gt;0,(IF(OR(CC$5=Data!$F$2,CC$5=Data!$G$2,(IF(COUNTIF(Data!$A$2:$A$939,CC$7),CC$7=(VLOOKUP(CC$7,Data!$A$2:$A$852,1,FALSE)),0))),"H",IF(AND(CC$7&gt;=$J95,CC$7&lt;=$L95),($D95*$P95/$M95),0))),IF(AND(CC$7&gt;=$J95,CC$7&lt;=$L95),(($D95*$P95)/$M95),0))))))</f>
        <v>H</v>
      </c>
      <c r="CD96" s="37" t="str">
        <f>IF(CD$7&gt;$L95,(((IF(Data!$C$2&gt;0,(IF(OR(CD$5=Data!$F$2,CD$5=Data!$G$2,(IF(COUNTIF(Data!$A$2:$A$939,CD$7),CD$7=(VLOOKUP(CD$7,Data!$A$2:$A$852,1,FALSE)),0))),"H",IF(AND(CD$7&gt;=$J95,CD$7&lt;=$K95),($D95*(1-$P95)/$N95),0))),IF(AND(CD$7&gt;=$J95,CD$7&lt;=$K95),(($D95-$O95)/$N95),0))))),(((IF(Data!$C$2&gt;0,(IF(OR(CD$5=Data!$F$2,CD$5=Data!$G$2,(IF(COUNTIF(Data!$A$2:$A$939,CD$7),CD$7=(VLOOKUP(CD$7,Data!$A$2:$A$852,1,FALSE)),0))),"H",IF(AND(CD$7&gt;=$J95,CD$7&lt;=$L95),($D95*$P95/$M95),0))),IF(AND(CD$7&gt;=$J95,CD$7&lt;=$L95),(($D95*$P95)/$M95),0))))))</f>
        <v>H</v>
      </c>
      <c r="CE96" s="37">
        <f>IF(CE$7&gt;$L95,(((IF(Data!$C$2&gt;0,(IF(OR(CE$5=Data!$F$2,CE$5=Data!$G$2,(IF(COUNTIF(Data!$A$2:$A$939,CE$7),CE$7=(VLOOKUP(CE$7,Data!$A$2:$A$852,1,FALSE)),0))),"H",IF(AND(CE$7&gt;=$J95,CE$7&lt;=$K95),($D95*(1-$P95)/$N95),0))),IF(AND(CE$7&gt;=$J95,CE$7&lt;=$K95),(($D95-$O95)/$N95),0))))),(((IF(Data!$C$2&gt;0,(IF(OR(CE$5=Data!$F$2,CE$5=Data!$G$2,(IF(COUNTIF(Data!$A$2:$A$939,CE$7),CE$7=(VLOOKUP(CE$7,Data!$A$2:$A$852,1,FALSE)),0))),"H",IF(AND(CE$7&gt;=$J95,CE$7&lt;=$L95),($D95*$P95/$M95),0))),IF(AND(CE$7&gt;=$J95,CE$7&lt;=$L95),(($D95*$P95)/$M95),0))))))</f>
        <v>0</v>
      </c>
      <c r="CF96" s="37">
        <f>IF(CF$7&gt;$L95,(((IF(Data!$C$2&gt;0,(IF(OR(CF$5=Data!$F$2,CF$5=Data!$G$2,(IF(COUNTIF(Data!$A$2:$A$939,CF$7),CF$7=(VLOOKUP(CF$7,Data!$A$2:$A$852,1,FALSE)),0))),"H",IF(AND(CF$7&gt;=$J95,CF$7&lt;=$K95),($D95*(1-$P95)/$N95),0))),IF(AND(CF$7&gt;=$J95,CF$7&lt;=$K95),(($D95-$O95)/$N95),0))))),(((IF(Data!$C$2&gt;0,(IF(OR(CF$5=Data!$F$2,CF$5=Data!$G$2,(IF(COUNTIF(Data!$A$2:$A$939,CF$7),CF$7=(VLOOKUP(CF$7,Data!$A$2:$A$852,1,FALSE)),0))),"H",IF(AND(CF$7&gt;=$J95,CF$7&lt;=$L95),($D95*$P95/$M95),0))),IF(AND(CF$7&gt;=$J95,CF$7&lt;=$L95),(($D95*$P95)/$M95),0))))))</f>
        <v>0</v>
      </c>
      <c r="CG96" s="37">
        <f>IF(CG$7&gt;$L95,(((IF(Data!$C$2&gt;0,(IF(OR(CG$5=Data!$F$2,CG$5=Data!$G$2,(IF(COUNTIF(Data!$A$2:$A$939,CG$7),CG$7=(VLOOKUP(CG$7,Data!$A$2:$A$852,1,FALSE)),0))),"H",IF(AND(CG$7&gt;=$J95,CG$7&lt;=$K95),($D95*(1-$P95)/$N95),0))),IF(AND(CG$7&gt;=$J95,CG$7&lt;=$K95),(($D95-$O95)/$N95),0))))),(((IF(Data!$C$2&gt;0,(IF(OR(CG$5=Data!$F$2,CG$5=Data!$G$2,(IF(COUNTIF(Data!$A$2:$A$939,CG$7),CG$7=(VLOOKUP(CG$7,Data!$A$2:$A$852,1,FALSE)),0))),"H",IF(AND(CG$7&gt;=$J95,CG$7&lt;=$L95),($D95*$P95/$M95),0))),IF(AND(CG$7&gt;=$J95,CG$7&lt;=$L95),(($D95*$P95)/$M95),0))))))</f>
        <v>0</v>
      </c>
      <c r="CH96" s="37">
        <f>IF(CH$7&gt;$L95,(((IF(Data!$C$2&gt;0,(IF(OR(CH$5=Data!$F$2,CH$5=Data!$G$2,(IF(COUNTIF(Data!$A$2:$A$939,CH$7),CH$7=(VLOOKUP(CH$7,Data!$A$2:$A$852,1,FALSE)),0))),"H",IF(AND(CH$7&gt;=$J95,CH$7&lt;=$K95),($D95*(1-$P95)/$N95),0))),IF(AND(CH$7&gt;=$J95,CH$7&lt;=$K95),(($D95-$O95)/$N95),0))))),(((IF(Data!$C$2&gt;0,(IF(OR(CH$5=Data!$F$2,CH$5=Data!$G$2,(IF(COUNTIF(Data!$A$2:$A$939,CH$7),CH$7=(VLOOKUP(CH$7,Data!$A$2:$A$852,1,FALSE)),0))),"H",IF(AND(CH$7&gt;=$J95,CH$7&lt;=$L95),($D95*$P95/$M95),0))),IF(AND(CH$7&gt;=$J95,CH$7&lt;=$L95),(($D95*$P95)/$M95),0))))))</f>
        <v>0</v>
      </c>
      <c r="CI96" s="37">
        <f>IF(CI$7&gt;$L95,(((IF(Data!$C$2&gt;0,(IF(OR(CI$5=Data!$F$2,CI$5=Data!$G$2,(IF(COUNTIF(Data!$A$2:$A$939,CI$7),CI$7=(VLOOKUP(CI$7,Data!$A$2:$A$852,1,FALSE)),0))),"H",IF(AND(CI$7&gt;=$J95,CI$7&lt;=$K95),($D95*(1-$P95)/$N95),0))),IF(AND(CI$7&gt;=$J95,CI$7&lt;=$K95),(($D95-$O95)/$N95),0))))),(((IF(Data!$C$2&gt;0,(IF(OR(CI$5=Data!$F$2,CI$5=Data!$G$2,(IF(COUNTIF(Data!$A$2:$A$939,CI$7),CI$7=(VLOOKUP(CI$7,Data!$A$2:$A$852,1,FALSE)),0))),"H",IF(AND(CI$7&gt;=$J95,CI$7&lt;=$L95),($D95*$P95/$M95),0))),IF(AND(CI$7&gt;=$J95,CI$7&lt;=$L95),(($D95*$P95)/$M95),0))))))</f>
        <v>0</v>
      </c>
      <c r="CJ96" s="37" t="str">
        <f>IF(CJ$7&gt;$L95,(((IF(Data!$C$2&gt;0,(IF(OR(CJ$5=Data!$F$2,CJ$5=Data!$G$2,(IF(COUNTIF(Data!$A$2:$A$939,CJ$7),CJ$7=(VLOOKUP(CJ$7,Data!$A$2:$A$852,1,FALSE)),0))),"H",IF(AND(CJ$7&gt;=$J95,CJ$7&lt;=$K95),($D95*(1-$P95)/$N95),0))),IF(AND(CJ$7&gt;=$J95,CJ$7&lt;=$K95),(($D95-$O95)/$N95),0))))),(((IF(Data!$C$2&gt;0,(IF(OR(CJ$5=Data!$F$2,CJ$5=Data!$G$2,(IF(COUNTIF(Data!$A$2:$A$939,CJ$7),CJ$7=(VLOOKUP(CJ$7,Data!$A$2:$A$852,1,FALSE)),0))),"H",IF(AND(CJ$7&gt;=$J95,CJ$7&lt;=$L95),($D95*$P95/$M95),0))),IF(AND(CJ$7&gt;=$J95,CJ$7&lt;=$L95),(($D95*$P95)/$M95),0))))))</f>
        <v>H</v>
      </c>
      <c r="CK96" s="37" t="str">
        <f>IF(CK$7&gt;$L95,(((IF(Data!$C$2&gt;0,(IF(OR(CK$5=Data!$F$2,CK$5=Data!$G$2,(IF(COUNTIF(Data!$A$2:$A$939,CK$7),CK$7=(VLOOKUP(CK$7,Data!$A$2:$A$852,1,FALSE)),0))),"H",IF(AND(CK$7&gt;=$J95,CK$7&lt;=$K95),($D95*(1-$P95)/$N95),0))),IF(AND(CK$7&gt;=$J95,CK$7&lt;=$K95),(($D95-$O95)/$N95),0))))),(((IF(Data!$C$2&gt;0,(IF(OR(CK$5=Data!$F$2,CK$5=Data!$G$2,(IF(COUNTIF(Data!$A$2:$A$939,CK$7),CK$7=(VLOOKUP(CK$7,Data!$A$2:$A$852,1,FALSE)),0))),"H",IF(AND(CK$7&gt;=$J95,CK$7&lt;=$L95),($D95*$P95/$M95),0))),IF(AND(CK$7&gt;=$J95,CK$7&lt;=$L95),(($D95*$P95)/$M95),0))))))</f>
        <v>H</v>
      </c>
      <c r="CL96" s="37">
        <f>IF(CL$7&gt;$L95,(((IF(Data!$C$2&gt;0,(IF(OR(CL$5=Data!$F$2,CL$5=Data!$G$2,(IF(COUNTIF(Data!$A$2:$A$939,CL$7),CL$7=(VLOOKUP(CL$7,Data!$A$2:$A$852,1,FALSE)),0))),"H",IF(AND(CL$7&gt;=$J95,CL$7&lt;=$K95),($D95*(1-$P95)/$N95),0))),IF(AND(CL$7&gt;=$J95,CL$7&lt;=$K95),(($D95-$O95)/$N95),0))))),(((IF(Data!$C$2&gt;0,(IF(OR(CL$5=Data!$F$2,CL$5=Data!$G$2,(IF(COUNTIF(Data!$A$2:$A$939,CL$7),CL$7=(VLOOKUP(CL$7,Data!$A$2:$A$852,1,FALSE)),0))),"H",IF(AND(CL$7&gt;=$J95,CL$7&lt;=$L95),($D95*$P95/$M95),0))),IF(AND(CL$7&gt;=$J95,CL$7&lt;=$L95),(($D95*$P95)/$M95),0))))))</f>
        <v>0</v>
      </c>
      <c r="CM96" s="37">
        <f>IF(CM$7&gt;$L95,(((IF(Data!$C$2&gt;0,(IF(OR(CM$5=Data!$F$2,CM$5=Data!$G$2,(IF(COUNTIF(Data!$A$2:$A$939,CM$7),CM$7=(VLOOKUP(CM$7,Data!$A$2:$A$852,1,FALSE)),0))),"H",IF(AND(CM$7&gt;=$J95,CM$7&lt;=$K95),($D95*(1-$P95)/$N95),0))),IF(AND(CM$7&gt;=$J95,CM$7&lt;=$K95),(($D95-$O95)/$N95),0))))),(((IF(Data!$C$2&gt;0,(IF(OR(CM$5=Data!$F$2,CM$5=Data!$G$2,(IF(COUNTIF(Data!$A$2:$A$939,CM$7),CM$7=(VLOOKUP(CM$7,Data!$A$2:$A$852,1,FALSE)),0))),"H",IF(AND(CM$7&gt;=$J95,CM$7&lt;=$L95),($D95*$P95/$M95),0))),IF(AND(CM$7&gt;=$J95,CM$7&lt;=$L95),(($D95*$P95)/$M95),0))))))</f>
        <v>0</v>
      </c>
      <c r="CN96" s="37">
        <f>IF(CN$7&gt;$L95,(((IF(Data!$C$2&gt;0,(IF(OR(CN$5=Data!$F$2,CN$5=Data!$G$2,(IF(COUNTIF(Data!$A$2:$A$939,CN$7),CN$7=(VLOOKUP(CN$7,Data!$A$2:$A$852,1,FALSE)),0))),"H",IF(AND(CN$7&gt;=$J95,CN$7&lt;=$K95),($D95*(1-$P95)/$N95),0))),IF(AND(CN$7&gt;=$J95,CN$7&lt;=$K95),(($D95-$O95)/$N95),0))))),(((IF(Data!$C$2&gt;0,(IF(OR(CN$5=Data!$F$2,CN$5=Data!$G$2,(IF(COUNTIF(Data!$A$2:$A$939,CN$7),CN$7=(VLOOKUP(CN$7,Data!$A$2:$A$852,1,FALSE)),0))),"H",IF(AND(CN$7&gt;=$J95,CN$7&lt;=$L95),($D95*$P95/$M95),0))),IF(AND(CN$7&gt;=$J95,CN$7&lt;=$L95),(($D95*$P95)/$M95),0))))))</f>
        <v>0</v>
      </c>
      <c r="CO96" s="37">
        <f>IF(CO$7&gt;$L95,(((IF(Data!$C$2&gt;0,(IF(OR(CO$5=Data!$F$2,CO$5=Data!$G$2,(IF(COUNTIF(Data!$A$2:$A$939,CO$7),CO$7=(VLOOKUP(CO$7,Data!$A$2:$A$852,1,FALSE)),0))),"H",IF(AND(CO$7&gt;=$J95,CO$7&lt;=$K95),($D95*(1-$P95)/$N95),0))),IF(AND(CO$7&gt;=$J95,CO$7&lt;=$K95),(($D95-$O95)/$N95),0))))),(((IF(Data!$C$2&gt;0,(IF(OR(CO$5=Data!$F$2,CO$5=Data!$G$2,(IF(COUNTIF(Data!$A$2:$A$939,CO$7),CO$7=(VLOOKUP(CO$7,Data!$A$2:$A$852,1,FALSE)),0))),"H",IF(AND(CO$7&gt;=$J95,CO$7&lt;=$L95),($D95*$P95/$M95),0))),IF(AND(CO$7&gt;=$J95,CO$7&lt;=$L95),(($D95*$P95)/$M95),0))))))</f>
        <v>0</v>
      </c>
      <c r="CP96" s="37">
        <f>IF(CP$7&gt;$L95,(((IF(Data!$C$2&gt;0,(IF(OR(CP$5=Data!$F$2,CP$5=Data!$G$2,(IF(COUNTIF(Data!$A$2:$A$939,CP$7),CP$7=(VLOOKUP(CP$7,Data!$A$2:$A$852,1,FALSE)),0))),"H",IF(AND(CP$7&gt;=$J95,CP$7&lt;=$K95),($D95*(1-$P95)/$N95),0))),IF(AND(CP$7&gt;=$J95,CP$7&lt;=$K95),(($D95-$O95)/$N95),0))))),(((IF(Data!$C$2&gt;0,(IF(OR(CP$5=Data!$F$2,CP$5=Data!$G$2,(IF(COUNTIF(Data!$A$2:$A$939,CP$7),CP$7=(VLOOKUP(CP$7,Data!$A$2:$A$852,1,FALSE)),0))),"H",IF(AND(CP$7&gt;=$J95,CP$7&lt;=$L95),($D95*$P95/$M95),0))),IF(AND(CP$7&gt;=$J95,CP$7&lt;=$L95),(($D95*$P95)/$M95),0))))))</f>
        <v>0</v>
      </c>
      <c r="CQ96" s="37" t="str">
        <f>IF(CQ$7&gt;$L95,(((IF(Data!$C$2&gt;0,(IF(OR(CQ$5=Data!$F$2,CQ$5=Data!$G$2,(IF(COUNTIF(Data!$A$2:$A$939,CQ$7),CQ$7=(VLOOKUP(CQ$7,Data!$A$2:$A$852,1,FALSE)),0))),"H",IF(AND(CQ$7&gt;=$J95,CQ$7&lt;=$K95),($D95*(1-$P95)/$N95),0))),IF(AND(CQ$7&gt;=$J95,CQ$7&lt;=$K95),(($D95-$O95)/$N95),0))))),(((IF(Data!$C$2&gt;0,(IF(OR(CQ$5=Data!$F$2,CQ$5=Data!$G$2,(IF(COUNTIF(Data!$A$2:$A$939,CQ$7),CQ$7=(VLOOKUP(CQ$7,Data!$A$2:$A$852,1,FALSE)),0))),"H",IF(AND(CQ$7&gt;=$J95,CQ$7&lt;=$L95),($D95*$P95/$M95),0))),IF(AND(CQ$7&gt;=$J95,CQ$7&lt;=$L95),(($D95*$P95)/$M95),0))))))</f>
        <v>H</v>
      </c>
      <c r="CR96" s="37" t="str">
        <f>IF(CR$7&gt;$L95,(((IF(Data!$C$2&gt;0,(IF(OR(CR$5=Data!$F$2,CR$5=Data!$G$2,(IF(COUNTIF(Data!$A$2:$A$939,CR$7),CR$7=(VLOOKUP(CR$7,Data!$A$2:$A$852,1,FALSE)),0))),"H",IF(AND(CR$7&gt;=$J95,CR$7&lt;=$K95),($D95*(1-$P95)/$N95),0))),IF(AND(CR$7&gt;=$J95,CR$7&lt;=$K95),(($D95-$O95)/$N95),0))))),(((IF(Data!$C$2&gt;0,(IF(OR(CR$5=Data!$F$2,CR$5=Data!$G$2,(IF(COUNTIF(Data!$A$2:$A$939,CR$7),CR$7=(VLOOKUP(CR$7,Data!$A$2:$A$852,1,FALSE)),0))),"H",IF(AND(CR$7&gt;=$J95,CR$7&lt;=$L95),($D95*$P95/$M95),0))),IF(AND(CR$7&gt;=$J95,CR$7&lt;=$L95),(($D95*$P95)/$M95),0))))))</f>
        <v>H</v>
      </c>
      <c r="CS96" s="37">
        <f>IF(CS$7&gt;$L95,(((IF(Data!$C$2&gt;0,(IF(OR(CS$5=Data!$F$2,CS$5=Data!$G$2,(IF(COUNTIF(Data!$A$2:$A$939,CS$7),CS$7=(VLOOKUP(CS$7,Data!$A$2:$A$852,1,FALSE)),0))),"H",IF(AND(CS$7&gt;=$J95,CS$7&lt;=$K95),($D95*(1-$P95)/$N95),0))),IF(AND(CS$7&gt;=$J95,CS$7&lt;=$K95),(($D95-$O95)/$N95),0))))),(((IF(Data!$C$2&gt;0,(IF(OR(CS$5=Data!$F$2,CS$5=Data!$G$2,(IF(COUNTIF(Data!$A$2:$A$939,CS$7),CS$7=(VLOOKUP(CS$7,Data!$A$2:$A$852,1,FALSE)),0))),"H",IF(AND(CS$7&gt;=$J95,CS$7&lt;=$L95),($D95*$P95/$M95),0))),IF(AND(CS$7&gt;=$J95,CS$7&lt;=$L95),(($D95*$P95)/$M95),0))))))</f>
        <v>0</v>
      </c>
      <c r="CT96" s="37">
        <f>IF(CT$7&gt;$L95,(((IF(Data!$C$2&gt;0,(IF(OR(CT$5=Data!$F$2,CT$5=Data!$G$2,(IF(COUNTIF(Data!$A$2:$A$939,CT$7),CT$7=(VLOOKUP(CT$7,Data!$A$2:$A$852,1,FALSE)),0))),"H",IF(AND(CT$7&gt;=$J95,CT$7&lt;=$K95),($D95*(1-$P95)/$N95),0))),IF(AND(CT$7&gt;=$J95,CT$7&lt;=$K95),(($D95-$O95)/$N95),0))))),(((IF(Data!$C$2&gt;0,(IF(OR(CT$5=Data!$F$2,CT$5=Data!$G$2,(IF(COUNTIF(Data!$A$2:$A$939,CT$7),CT$7=(VLOOKUP(CT$7,Data!$A$2:$A$852,1,FALSE)),0))),"H",IF(AND(CT$7&gt;=$J95,CT$7&lt;=$L95),($D95*$P95/$M95),0))),IF(AND(CT$7&gt;=$J95,CT$7&lt;=$L95),(($D95*$P95)/$M95),0))))))</f>
        <v>0</v>
      </c>
      <c r="CU96" s="37">
        <f>IF(CU$7&gt;$L95,(((IF(Data!$C$2&gt;0,(IF(OR(CU$5=Data!$F$2,CU$5=Data!$G$2,(IF(COUNTIF(Data!$A$2:$A$939,CU$7),CU$7=(VLOOKUP(CU$7,Data!$A$2:$A$852,1,FALSE)),0))),"H",IF(AND(CU$7&gt;=$J95,CU$7&lt;=$K95),($D95*(1-$P95)/$N95),0))),IF(AND(CU$7&gt;=$J95,CU$7&lt;=$K95),(($D95-$O95)/$N95),0))))),(((IF(Data!$C$2&gt;0,(IF(OR(CU$5=Data!$F$2,CU$5=Data!$G$2,(IF(COUNTIF(Data!$A$2:$A$939,CU$7),CU$7=(VLOOKUP(CU$7,Data!$A$2:$A$852,1,FALSE)),0))),"H",IF(AND(CU$7&gt;=$J95,CU$7&lt;=$L95),($D95*$P95/$M95),0))),IF(AND(CU$7&gt;=$J95,CU$7&lt;=$L95),(($D95*$P95)/$M95),0))))))</f>
        <v>0</v>
      </c>
      <c r="CV96" s="37">
        <f>IF(CV$7&gt;$L95,(((IF(Data!$C$2&gt;0,(IF(OR(CV$5=Data!$F$2,CV$5=Data!$G$2,(IF(COUNTIF(Data!$A$2:$A$939,CV$7),CV$7=(VLOOKUP(CV$7,Data!$A$2:$A$852,1,FALSE)),0))),"H",IF(AND(CV$7&gt;=$J95,CV$7&lt;=$K95),($D95*(1-$P95)/$N95),0))),IF(AND(CV$7&gt;=$J95,CV$7&lt;=$K95),(($D95-$O95)/$N95),0))))),(((IF(Data!$C$2&gt;0,(IF(OR(CV$5=Data!$F$2,CV$5=Data!$G$2,(IF(COUNTIF(Data!$A$2:$A$939,CV$7),CV$7=(VLOOKUP(CV$7,Data!$A$2:$A$852,1,FALSE)),0))),"H",IF(AND(CV$7&gt;=$J95,CV$7&lt;=$L95),($D95*$P95/$M95),0))),IF(AND(CV$7&gt;=$J95,CV$7&lt;=$L95),(($D95*$P95)/$M95),0))))))</f>
        <v>0</v>
      </c>
      <c r="CW96" s="37">
        <f>IF(CW$7&gt;$L95,(((IF(Data!$C$2&gt;0,(IF(OR(CW$5=Data!$F$2,CW$5=Data!$G$2,(IF(COUNTIF(Data!$A$2:$A$939,CW$7),CW$7=(VLOOKUP(CW$7,Data!$A$2:$A$852,1,FALSE)),0))),"H",IF(AND(CW$7&gt;=$J95,CW$7&lt;=$K95),($D95*(1-$P95)/$N95),0))),IF(AND(CW$7&gt;=$J95,CW$7&lt;=$K95),(($D95-$O95)/$N95),0))))),(((IF(Data!$C$2&gt;0,(IF(OR(CW$5=Data!$F$2,CW$5=Data!$G$2,(IF(COUNTIF(Data!$A$2:$A$939,CW$7),CW$7=(VLOOKUP(CW$7,Data!$A$2:$A$852,1,FALSE)),0))),"H",IF(AND(CW$7&gt;=$J95,CW$7&lt;=$L95),($D95*$P95/$M95),0))),IF(AND(CW$7&gt;=$J95,CW$7&lt;=$L95),(($D95*$P95)/$M95),0))))))</f>
        <v>0</v>
      </c>
      <c r="CX96" s="37" t="str">
        <f>IF(CX$7&gt;$L95,(((IF(Data!$C$2&gt;0,(IF(OR(CX$5=Data!$F$2,CX$5=Data!$G$2,(IF(COUNTIF(Data!$A$2:$A$939,CX$7),CX$7=(VLOOKUP(CX$7,Data!$A$2:$A$852,1,FALSE)),0))),"H",IF(AND(CX$7&gt;=$J95,CX$7&lt;=$K95),($D95*(1-$P95)/$N95),0))),IF(AND(CX$7&gt;=$J95,CX$7&lt;=$K95),(($D95-$O95)/$N95),0))))),(((IF(Data!$C$2&gt;0,(IF(OR(CX$5=Data!$F$2,CX$5=Data!$G$2,(IF(COUNTIF(Data!$A$2:$A$939,CX$7),CX$7=(VLOOKUP(CX$7,Data!$A$2:$A$852,1,FALSE)),0))),"H",IF(AND(CX$7&gt;=$J95,CX$7&lt;=$L95),($D95*$P95/$M95),0))),IF(AND(CX$7&gt;=$J95,CX$7&lt;=$L95),(($D95*$P95)/$M95),0))))))</f>
        <v>H</v>
      </c>
      <c r="CY96" s="37" t="str">
        <f>IF(CY$7&gt;$L95,(((IF(Data!$C$2&gt;0,(IF(OR(CY$5=Data!$F$2,CY$5=Data!$G$2,(IF(COUNTIF(Data!$A$2:$A$939,CY$7),CY$7=(VLOOKUP(CY$7,Data!$A$2:$A$852,1,FALSE)),0))),"H",IF(AND(CY$7&gt;=$J95,CY$7&lt;=$K95),($D95*(1-$P95)/$N95),0))),IF(AND(CY$7&gt;=$J95,CY$7&lt;=$K95),(($D95-$O95)/$N95),0))))),(((IF(Data!$C$2&gt;0,(IF(OR(CY$5=Data!$F$2,CY$5=Data!$G$2,(IF(COUNTIF(Data!$A$2:$A$939,CY$7),CY$7=(VLOOKUP(CY$7,Data!$A$2:$A$852,1,FALSE)),0))),"H",IF(AND(CY$7&gt;=$J95,CY$7&lt;=$L95),($D95*$P95/$M95),0))),IF(AND(CY$7&gt;=$J95,CY$7&lt;=$L95),(($D95*$P95)/$M95),0))))))</f>
        <v>H</v>
      </c>
      <c r="CZ96" s="37">
        <f>IF(CZ$7&gt;$L95,(((IF(Data!$C$2&gt;0,(IF(OR(CZ$5=Data!$F$2,CZ$5=Data!$G$2,(IF(COUNTIF(Data!$A$2:$A$939,CZ$7),CZ$7=(VLOOKUP(CZ$7,Data!$A$2:$A$852,1,FALSE)),0))),"H",IF(AND(CZ$7&gt;=$J95,CZ$7&lt;=$K95),($D95*(1-$P95)/$N95),0))),IF(AND(CZ$7&gt;=$J95,CZ$7&lt;=$K95),(($D95-$O95)/$N95),0))))),(((IF(Data!$C$2&gt;0,(IF(OR(CZ$5=Data!$F$2,CZ$5=Data!$G$2,(IF(COUNTIF(Data!$A$2:$A$939,CZ$7),CZ$7=(VLOOKUP(CZ$7,Data!$A$2:$A$852,1,FALSE)),0))),"H",IF(AND(CZ$7&gt;=$J95,CZ$7&lt;=$L95),($D95*$P95/$M95),0))),IF(AND(CZ$7&gt;=$J95,CZ$7&lt;=$L95),(($D95*$P95)/$M95),0))))))</f>
        <v>0</v>
      </c>
      <c r="DA96" s="37">
        <f>IF(DA$7&gt;$L95,(((IF(Data!$C$2&gt;0,(IF(OR(DA$5=Data!$F$2,DA$5=Data!$G$2,(IF(COUNTIF(Data!$A$2:$A$939,DA$7),DA$7=(VLOOKUP(DA$7,Data!$A$2:$A$852,1,FALSE)),0))),"H",IF(AND(DA$7&gt;=$J95,DA$7&lt;=$K95),($D95*(1-$P95)/$N95),0))),IF(AND(DA$7&gt;=$J95,DA$7&lt;=$K95),(($D95-$O95)/$N95),0))))),(((IF(Data!$C$2&gt;0,(IF(OR(DA$5=Data!$F$2,DA$5=Data!$G$2,(IF(COUNTIF(Data!$A$2:$A$939,DA$7),DA$7=(VLOOKUP(DA$7,Data!$A$2:$A$852,1,FALSE)),0))),"H",IF(AND(DA$7&gt;=$J95,DA$7&lt;=$L95),($D95*$P95/$M95),0))),IF(AND(DA$7&gt;=$J95,DA$7&lt;=$L95),(($D95*$P95)/$M95),0))))))</f>
        <v>0</v>
      </c>
      <c r="DB96" s="37">
        <f>IF(DB$7&gt;$L95,(((IF(Data!$C$2&gt;0,(IF(OR(DB$5=Data!$F$2,DB$5=Data!$G$2,(IF(COUNTIF(Data!$A$2:$A$939,DB$7),DB$7=(VLOOKUP(DB$7,Data!$A$2:$A$852,1,FALSE)),0))),"H",IF(AND(DB$7&gt;=$J95,DB$7&lt;=$K95),($D95*(1-$P95)/$N95),0))),IF(AND(DB$7&gt;=$J95,DB$7&lt;=$K95),(($D95-$O95)/$N95),0))))),(((IF(Data!$C$2&gt;0,(IF(OR(DB$5=Data!$F$2,DB$5=Data!$G$2,(IF(COUNTIF(Data!$A$2:$A$939,DB$7),DB$7=(VLOOKUP(DB$7,Data!$A$2:$A$852,1,FALSE)),0))),"H",IF(AND(DB$7&gt;=$J95,DB$7&lt;=$L95),($D95*$P95/$M95),0))),IF(AND(DB$7&gt;=$J95,DB$7&lt;=$L95),(($D95*$P95)/$M95),0))))))</f>
        <v>0</v>
      </c>
      <c r="DC96" s="37">
        <f>IF(DC$7&gt;$L95,(((IF(Data!$C$2&gt;0,(IF(OR(DC$5=Data!$F$2,DC$5=Data!$G$2,(IF(COUNTIF(Data!$A$2:$A$939,DC$7),DC$7=(VLOOKUP(DC$7,Data!$A$2:$A$852,1,FALSE)),0))),"H",IF(AND(DC$7&gt;=$J95,DC$7&lt;=$K95),($D95*(1-$P95)/$N95),0))),IF(AND(DC$7&gt;=$J95,DC$7&lt;=$K95),(($D95-$O95)/$N95),0))))),(((IF(Data!$C$2&gt;0,(IF(OR(DC$5=Data!$F$2,DC$5=Data!$G$2,(IF(COUNTIF(Data!$A$2:$A$939,DC$7),DC$7=(VLOOKUP(DC$7,Data!$A$2:$A$852,1,FALSE)),0))),"H",IF(AND(DC$7&gt;=$J95,DC$7&lt;=$L95),($D95*$P95/$M95),0))),IF(AND(DC$7&gt;=$J95,DC$7&lt;=$L95),(($D95*$P95)/$M95),0))))))</f>
        <v>0</v>
      </c>
      <c r="DD96" s="37">
        <f>IF(DD$7&gt;$L95,(((IF(Data!$C$2&gt;0,(IF(OR(DD$5=Data!$F$2,DD$5=Data!$G$2,(IF(COUNTIF(Data!$A$2:$A$939,DD$7),DD$7=(VLOOKUP(DD$7,Data!$A$2:$A$852,1,FALSE)),0))),"H",IF(AND(DD$7&gt;=$J95,DD$7&lt;=$K95),($D95*(1-$P95)/$N95),0))),IF(AND(DD$7&gt;=$J95,DD$7&lt;=$K95),(($D95-$O95)/$N95),0))))),(((IF(Data!$C$2&gt;0,(IF(OR(DD$5=Data!$F$2,DD$5=Data!$G$2,(IF(COUNTIF(Data!$A$2:$A$939,DD$7),DD$7=(VLOOKUP(DD$7,Data!$A$2:$A$852,1,FALSE)),0))),"H",IF(AND(DD$7&gt;=$J95,DD$7&lt;=$L95),($D95*$P95/$M95),0))),IF(AND(DD$7&gt;=$J95,DD$7&lt;=$L95),(($D95*$P95)/$M95),0))))))</f>
        <v>0</v>
      </c>
      <c r="DE96" s="37" t="str">
        <f>IF(DE$7&gt;$L95,(((IF(Data!$C$2&gt;0,(IF(OR(DE$5=Data!$F$2,DE$5=Data!$G$2,(IF(COUNTIF(Data!$A$2:$A$939,DE$7),DE$7=(VLOOKUP(DE$7,Data!$A$2:$A$852,1,FALSE)),0))),"H",IF(AND(DE$7&gt;=$J95,DE$7&lt;=$K95),($D95*(1-$P95)/$N95),0))),IF(AND(DE$7&gt;=$J95,DE$7&lt;=$K95),(($D95-$O95)/$N95),0))))),(((IF(Data!$C$2&gt;0,(IF(OR(DE$5=Data!$F$2,DE$5=Data!$G$2,(IF(COUNTIF(Data!$A$2:$A$939,DE$7),DE$7=(VLOOKUP(DE$7,Data!$A$2:$A$852,1,FALSE)),0))),"H",IF(AND(DE$7&gt;=$J95,DE$7&lt;=$L95),($D95*$P95/$M95),0))),IF(AND(DE$7&gt;=$J95,DE$7&lt;=$L95),(($D95*$P95)/$M95),0))))))</f>
        <v>H</v>
      </c>
      <c r="DF96" s="37" t="str">
        <f>IF(DF$7&gt;$L95,(((IF(Data!$C$2&gt;0,(IF(OR(DF$5=Data!$F$2,DF$5=Data!$G$2,(IF(COUNTIF(Data!$A$2:$A$939,DF$7),DF$7=(VLOOKUP(DF$7,Data!$A$2:$A$852,1,FALSE)),0))),"H",IF(AND(DF$7&gt;=$J95,DF$7&lt;=$K95),($D95*(1-$P95)/$N95),0))),IF(AND(DF$7&gt;=$J95,DF$7&lt;=$K95),(($D95-$O95)/$N95),0))))),(((IF(Data!$C$2&gt;0,(IF(OR(DF$5=Data!$F$2,DF$5=Data!$G$2,(IF(COUNTIF(Data!$A$2:$A$939,DF$7),DF$7=(VLOOKUP(DF$7,Data!$A$2:$A$852,1,FALSE)),0))),"H",IF(AND(DF$7&gt;=$J95,DF$7&lt;=$L95),($D95*$P95/$M95),0))),IF(AND(DF$7&gt;=$J95,DF$7&lt;=$L95),(($D95*$P95)/$M95),0))))))</f>
        <v>H</v>
      </c>
      <c r="DG96" s="37">
        <f>IF(DG$7&gt;$L95,(((IF(Data!$C$2&gt;0,(IF(OR(DG$5=Data!$F$2,DG$5=Data!$G$2,(IF(COUNTIF(Data!$A$2:$A$939,DG$7),DG$7=(VLOOKUP(DG$7,Data!$A$2:$A$852,1,FALSE)),0))),"H",IF(AND(DG$7&gt;=$J95,DG$7&lt;=$K95),($D95*(1-$P95)/$N95),0))),IF(AND(DG$7&gt;=$J95,DG$7&lt;=$K95),(($D95-$O95)/$N95),0))))),(((IF(Data!$C$2&gt;0,(IF(OR(DG$5=Data!$F$2,DG$5=Data!$G$2,(IF(COUNTIF(Data!$A$2:$A$939,DG$7),DG$7=(VLOOKUP(DG$7,Data!$A$2:$A$852,1,FALSE)),0))),"H",IF(AND(DG$7&gt;=$J95,DG$7&lt;=$L95),($D95*$P95/$M95),0))),IF(AND(DG$7&gt;=$J95,DG$7&lt;=$L95),(($D95*$P95)/$M95),0))))))</f>
        <v>0</v>
      </c>
      <c r="DH96" s="37">
        <f>IF(DH$7&gt;$L95,(((IF(Data!$C$2&gt;0,(IF(OR(DH$5=Data!$F$2,DH$5=Data!$G$2,(IF(COUNTIF(Data!$A$2:$A$939,DH$7),DH$7=(VLOOKUP(DH$7,Data!$A$2:$A$852,1,FALSE)),0))),"H",IF(AND(DH$7&gt;=$J95,DH$7&lt;=$K95),($D95*(1-$P95)/$N95),0))),IF(AND(DH$7&gt;=$J95,DH$7&lt;=$K95),(($D95-$O95)/$N95),0))))),(((IF(Data!$C$2&gt;0,(IF(OR(DH$5=Data!$F$2,DH$5=Data!$G$2,(IF(COUNTIF(Data!$A$2:$A$939,DH$7),DH$7=(VLOOKUP(DH$7,Data!$A$2:$A$852,1,FALSE)),0))),"H",IF(AND(DH$7&gt;=$J95,DH$7&lt;=$L95),($D95*$P95/$M95),0))),IF(AND(DH$7&gt;=$J95,DH$7&lt;=$L95),(($D95*$P95)/$M95),0))))))</f>
        <v>0</v>
      </c>
      <c r="DI96" s="37">
        <f>IF(DI$7&gt;$L95,(((IF(Data!$C$2&gt;0,(IF(OR(DI$5=Data!$F$2,DI$5=Data!$G$2,(IF(COUNTIF(Data!$A$2:$A$939,DI$7),DI$7=(VLOOKUP(DI$7,Data!$A$2:$A$852,1,FALSE)),0))),"H",IF(AND(DI$7&gt;=$J95,DI$7&lt;=$K95),($D95*(1-$P95)/$N95),0))),IF(AND(DI$7&gt;=$J95,DI$7&lt;=$K95),(($D95-$O95)/$N95),0))))),(((IF(Data!$C$2&gt;0,(IF(OR(DI$5=Data!$F$2,DI$5=Data!$G$2,(IF(COUNTIF(Data!$A$2:$A$939,DI$7),DI$7=(VLOOKUP(DI$7,Data!$A$2:$A$852,1,FALSE)),0))),"H",IF(AND(DI$7&gt;=$J95,DI$7&lt;=$L95),($D95*$P95/$M95),0))),IF(AND(DI$7&gt;=$J95,DI$7&lt;=$L95),(($D95*$P95)/$M95),0))))))</f>
        <v>0</v>
      </c>
      <c r="DJ96" s="37">
        <f>IF(DJ$7&gt;$L95,(((IF(Data!$C$2&gt;0,(IF(OR(DJ$5=Data!$F$2,DJ$5=Data!$G$2,(IF(COUNTIF(Data!$A$2:$A$939,DJ$7),DJ$7=(VLOOKUP(DJ$7,Data!$A$2:$A$852,1,FALSE)),0))),"H",IF(AND(DJ$7&gt;=$J95,DJ$7&lt;=$K95),($D95*(1-$P95)/$N95),0))),IF(AND(DJ$7&gt;=$J95,DJ$7&lt;=$K95),(($D95-$O95)/$N95),0))))),(((IF(Data!$C$2&gt;0,(IF(OR(DJ$5=Data!$F$2,DJ$5=Data!$G$2,(IF(COUNTIF(Data!$A$2:$A$939,DJ$7),DJ$7=(VLOOKUP(DJ$7,Data!$A$2:$A$852,1,FALSE)),0))),"H",IF(AND(DJ$7&gt;=$J95,DJ$7&lt;=$L95),($D95*$P95/$M95),0))),IF(AND(DJ$7&gt;=$J95,DJ$7&lt;=$L95),(($D95*$P95)/$M95),0))))))</f>
        <v>0</v>
      </c>
      <c r="DK96" s="37">
        <f>IF(DK$7&gt;$L95,(((IF(Data!$C$2&gt;0,(IF(OR(DK$5=Data!$F$2,DK$5=Data!$G$2,(IF(COUNTIF(Data!$A$2:$A$939,DK$7),DK$7=(VLOOKUP(DK$7,Data!$A$2:$A$852,1,FALSE)),0))),"H",IF(AND(DK$7&gt;=$J95,DK$7&lt;=$K95),($D95*(1-$P95)/$N95),0))),IF(AND(DK$7&gt;=$J95,DK$7&lt;=$K95),(($D95-$O95)/$N95),0))))),(((IF(Data!$C$2&gt;0,(IF(OR(DK$5=Data!$F$2,DK$5=Data!$G$2,(IF(COUNTIF(Data!$A$2:$A$939,DK$7),DK$7=(VLOOKUP(DK$7,Data!$A$2:$A$852,1,FALSE)),0))),"H",IF(AND(DK$7&gt;=$J95,DK$7&lt;=$L95),($D95*$P95/$M95),0))),IF(AND(DK$7&gt;=$J95,DK$7&lt;=$L95),(($D95*$P95)/$M95),0))))))</f>
        <v>0</v>
      </c>
      <c r="DL96" s="37" t="str">
        <f>IF(DL$7&gt;$L95,(((IF(Data!$C$2&gt;0,(IF(OR(DL$5=Data!$F$2,DL$5=Data!$G$2,(IF(COUNTIF(Data!$A$2:$A$939,DL$7),DL$7=(VLOOKUP(DL$7,Data!$A$2:$A$852,1,FALSE)),0))),"H",IF(AND(DL$7&gt;=$J95,DL$7&lt;=$K95),($D95*(1-$P95)/$N95),0))),IF(AND(DL$7&gt;=$J95,DL$7&lt;=$K95),(($D95-$O95)/$N95),0))))),(((IF(Data!$C$2&gt;0,(IF(OR(DL$5=Data!$F$2,DL$5=Data!$G$2,(IF(COUNTIF(Data!$A$2:$A$939,DL$7),DL$7=(VLOOKUP(DL$7,Data!$A$2:$A$852,1,FALSE)),0))),"H",IF(AND(DL$7&gt;=$J95,DL$7&lt;=$L95),($D95*$P95/$M95),0))),IF(AND(DL$7&gt;=$J95,DL$7&lt;=$L95),(($D95*$P95)/$M95),0))))))</f>
        <v>H</v>
      </c>
      <c r="DM96" s="37" t="str">
        <f>IF(DM$7&gt;$L95,(((IF(Data!$C$2&gt;0,(IF(OR(DM$5=Data!$F$2,DM$5=Data!$G$2,(IF(COUNTIF(Data!$A$2:$A$939,DM$7),DM$7=(VLOOKUP(DM$7,Data!$A$2:$A$852,1,FALSE)),0))),"H",IF(AND(DM$7&gt;=$J95,DM$7&lt;=$K95),($D95*(1-$P95)/$N95),0))),IF(AND(DM$7&gt;=$J95,DM$7&lt;=$K95),(($D95-$O95)/$N95),0))))),(((IF(Data!$C$2&gt;0,(IF(OR(DM$5=Data!$F$2,DM$5=Data!$G$2,(IF(COUNTIF(Data!$A$2:$A$939,DM$7),DM$7=(VLOOKUP(DM$7,Data!$A$2:$A$852,1,FALSE)),0))),"H",IF(AND(DM$7&gt;=$J95,DM$7&lt;=$L95),($D95*$P95/$M95),0))),IF(AND(DM$7&gt;=$J95,DM$7&lt;=$L95),(($D95*$P95)/$M95),0))))))</f>
        <v>H</v>
      </c>
      <c r="DN96" s="37">
        <f>IF(DN$7&gt;$L95,(((IF(Data!$C$2&gt;0,(IF(OR(DN$5=Data!$F$2,DN$5=Data!$G$2,(IF(COUNTIF(Data!$A$2:$A$939,DN$7),DN$7=(VLOOKUP(DN$7,Data!$A$2:$A$852,1,FALSE)),0))),"H",IF(AND(DN$7&gt;=$J95,DN$7&lt;=$K95),($D95*(1-$P95)/$N95),0))),IF(AND(DN$7&gt;=$J95,DN$7&lt;=$K95),(($D95-$O95)/$N95),0))))),(((IF(Data!$C$2&gt;0,(IF(OR(DN$5=Data!$F$2,DN$5=Data!$G$2,(IF(COUNTIF(Data!$A$2:$A$939,DN$7),DN$7=(VLOOKUP(DN$7,Data!$A$2:$A$852,1,FALSE)),0))),"H",IF(AND(DN$7&gt;=$J95,DN$7&lt;=$L95),($D95*$P95/$M95),0))),IF(AND(DN$7&gt;=$J95,DN$7&lt;=$L95),(($D95*$P95)/$M95),0))))))</f>
        <v>0</v>
      </c>
      <c r="DO96" s="37">
        <f>IF(DO$7&gt;$L95,(((IF(Data!$C$2&gt;0,(IF(OR(DO$5=Data!$F$2,DO$5=Data!$G$2,(IF(COUNTIF(Data!$A$2:$A$939,DO$7),DO$7=(VLOOKUP(DO$7,Data!$A$2:$A$852,1,FALSE)),0))),"H",IF(AND(DO$7&gt;=$J95,DO$7&lt;=$K95),($D95*(1-$P95)/$N95),0))),IF(AND(DO$7&gt;=$J95,DO$7&lt;=$K95),(($D95-$O95)/$N95),0))))),(((IF(Data!$C$2&gt;0,(IF(OR(DO$5=Data!$F$2,DO$5=Data!$G$2,(IF(COUNTIF(Data!$A$2:$A$939,DO$7),DO$7=(VLOOKUP(DO$7,Data!$A$2:$A$852,1,FALSE)),0))),"H",IF(AND(DO$7&gt;=$J95,DO$7&lt;=$L95),($D95*$P95/$M95),0))),IF(AND(DO$7&gt;=$J95,DO$7&lt;=$L95),(($D95*$P95)/$M95),0))))))</f>
        <v>0</v>
      </c>
      <c r="DP96" s="37">
        <f>IF(DP$7&gt;$L95,(((IF(Data!$C$2&gt;0,(IF(OR(DP$5=Data!$F$2,DP$5=Data!$G$2,(IF(COUNTIF(Data!$A$2:$A$939,DP$7),DP$7=(VLOOKUP(DP$7,Data!$A$2:$A$852,1,FALSE)),0))),"H",IF(AND(DP$7&gt;=$J95,DP$7&lt;=$K95),($D95*(1-$P95)/$N95),0))),IF(AND(DP$7&gt;=$J95,DP$7&lt;=$K95),(($D95-$O95)/$N95),0))))),(((IF(Data!$C$2&gt;0,(IF(OR(DP$5=Data!$F$2,DP$5=Data!$G$2,(IF(COUNTIF(Data!$A$2:$A$939,DP$7),DP$7=(VLOOKUP(DP$7,Data!$A$2:$A$852,1,FALSE)),0))),"H",IF(AND(DP$7&gt;=$J95,DP$7&lt;=$L95),($D95*$P95/$M95),0))),IF(AND(DP$7&gt;=$J95,DP$7&lt;=$L95),(($D95*$P95)/$M95),0))))))</f>
        <v>0</v>
      </c>
      <c r="DQ96" s="37">
        <f>IF(DQ$7&gt;$L95,(((IF(Data!$C$2&gt;0,(IF(OR(DQ$5=Data!$F$2,DQ$5=Data!$G$2,(IF(COUNTIF(Data!$A$2:$A$939,DQ$7),DQ$7=(VLOOKUP(DQ$7,Data!$A$2:$A$852,1,FALSE)),0))),"H",IF(AND(DQ$7&gt;=$J95,DQ$7&lt;=$K95),($D95*(1-$P95)/$N95),0))),IF(AND(DQ$7&gt;=$J95,DQ$7&lt;=$K95),(($D95-$O95)/$N95),0))))),(((IF(Data!$C$2&gt;0,(IF(OR(DQ$5=Data!$F$2,DQ$5=Data!$G$2,(IF(COUNTIF(Data!$A$2:$A$939,DQ$7),DQ$7=(VLOOKUP(DQ$7,Data!$A$2:$A$852,1,FALSE)),0))),"H",IF(AND(DQ$7&gt;=$J95,DQ$7&lt;=$L95),($D95*$P95/$M95),0))),IF(AND(DQ$7&gt;=$J95,DQ$7&lt;=$L95),(($D95*$P95)/$M95),0))))))</f>
        <v>0</v>
      </c>
      <c r="DR96" s="37">
        <f>IF(DR$7&gt;$L95,(((IF(Data!$C$2&gt;0,(IF(OR(DR$5=Data!$F$2,DR$5=Data!$G$2,(IF(COUNTIF(Data!$A$2:$A$939,DR$7),DR$7=(VLOOKUP(DR$7,Data!$A$2:$A$852,1,FALSE)),0))),"H",IF(AND(DR$7&gt;=$J95,DR$7&lt;=$K95),($D95*(1-$P95)/$N95),0))),IF(AND(DR$7&gt;=$J95,DR$7&lt;=$K95),(($D95-$O95)/$N95),0))))),(((IF(Data!$C$2&gt;0,(IF(OR(DR$5=Data!$F$2,DR$5=Data!$G$2,(IF(COUNTIF(Data!$A$2:$A$939,DR$7),DR$7=(VLOOKUP(DR$7,Data!$A$2:$A$852,1,FALSE)),0))),"H",IF(AND(DR$7&gt;=$J95,DR$7&lt;=$L95),($D95*$P95/$M95),0))),IF(AND(DR$7&gt;=$J95,DR$7&lt;=$L95),(($D95*$P95)/$M95),0))))))</f>
        <v>0</v>
      </c>
      <c r="DS96" s="37" t="str">
        <f>IF(DS$7&gt;$L95,(((IF(Data!$C$2&gt;0,(IF(OR(DS$5=Data!$F$2,DS$5=Data!$G$2,(IF(COUNTIF(Data!$A$2:$A$939,DS$7),DS$7=(VLOOKUP(DS$7,Data!$A$2:$A$852,1,FALSE)),0))),"H",IF(AND(DS$7&gt;=$J95,DS$7&lt;=$K95),($D95*(1-$P95)/$N95),0))),IF(AND(DS$7&gt;=$J95,DS$7&lt;=$K95),(($D95-$O95)/$N95),0))))),(((IF(Data!$C$2&gt;0,(IF(OR(DS$5=Data!$F$2,DS$5=Data!$G$2,(IF(COUNTIF(Data!$A$2:$A$939,DS$7),DS$7=(VLOOKUP(DS$7,Data!$A$2:$A$852,1,FALSE)),0))),"H",IF(AND(DS$7&gt;=$J95,DS$7&lt;=$L95),($D95*$P95/$M95),0))),IF(AND(DS$7&gt;=$J95,DS$7&lt;=$L95),(($D95*$P95)/$M95),0))))))</f>
        <v>H</v>
      </c>
      <c r="DT96" s="37" t="str">
        <f>IF(DT$7&gt;$L95,(((IF(Data!$C$2&gt;0,(IF(OR(DT$5=Data!$F$2,DT$5=Data!$G$2,(IF(COUNTIF(Data!$A$2:$A$939,DT$7),DT$7=(VLOOKUP(DT$7,Data!$A$2:$A$852,1,FALSE)),0))),"H",IF(AND(DT$7&gt;=$J95,DT$7&lt;=$K95),($D95*(1-$P95)/$N95),0))),IF(AND(DT$7&gt;=$J95,DT$7&lt;=$K95),(($D95-$O95)/$N95),0))))),(((IF(Data!$C$2&gt;0,(IF(OR(DT$5=Data!$F$2,DT$5=Data!$G$2,(IF(COUNTIF(Data!$A$2:$A$939,DT$7),DT$7=(VLOOKUP(DT$7,Data!$A$2:$A$852,1,FALSE)),0))),"H",IF(AND(DT$7&gt;=$J95,DT$7&lt;=$L95),($D95*$P95/$M95),0))),IF(AND(DT$7&gt;=$J95,DT$7&lt;=$L95),(($D95*$P95)/$M95),0))))))</f>
        <v>H</v>
      </c>
      <c r="DU96" s="37">
        <f>IF(DU$7&gt;$L95,(((IF(Data!$C$2&gt;0,(IF(OR(DU$5=Data!$F$2,DU$5=Data!$G$2,(IF(COUNTIF(Data!$A$2:$A$939,DU$7),DU$7=(VLOOKUP(DU$7,Data!$A$2:$A$852,1,FALSE)),0))),"H",IF(AND(DU$7&gt;=$J95,DU$7&lt;=$K95),($D95*(1-$P95)/$N95),0))),IF(AND(DU$7&gt;=$J95,DU$7&lt;=$K95),(($D95-$O95)/$N95),0))))),(((IF(Data!$C$2&gt;0,(IF(OR(DU$5=Data!$F$2,DU$5=Data!$G$2,(IF(COUNTIF(Data!$A$2:$A$939,DU$7),DU$7=(VLOOKUP(DU$7,Data!$A$2:$A$852,1,FALSE)),0))),"H",IF(AND(DU$7&gt;=$J95,DU$7&lt;=$L95),($D95*$P95/$M95),0))),IF(AND(DU$7&gt;=$J95,DU$7&lt;=$L95),(($D95*$P95)/$M95),0))))))</f>
        <v>0</v>
      </c>
      <c r="DV96" s="37">
        <f>IF(DV$7&gt;$L95,(((IF(Data!$C$2&gt;0,(IF(OR(DV$5=Data!$F$2,DV$5=Data!$G$2,(IF(COUNTIF(Data!$A$2:$A$939,DV$7),DV$7=(VLOOKUP(DV$7,Data!$A$2:$A$852,1,FALSE)),0))),"H",IF(AND(DV$7&gt;=$J95,DV$7&lt;=$K95),($D95*(1-$P95)/$N95),0))),IF(AND(DV$7&gt;=$J95,DV$7&lt;=$K95),(($D95-$O95)/$N95),0))))),(((IF(Data!$C$2&gt;0,(IF(OR(DV$5=Data!$F$2,DV$5=Data!$G$2,(IF(COUNTIF(Data!$A$2:$A$939,DV$7),DV$7=(VLOOKUP(DV$7,Data!$A$2:$A$852,1,FALSE)),0))),"H",IF(AND(DV$7&gt;=$J95,DV$7&lt;=$L95),($D95*$P95/$M95),0))),IF(AND(DV$7&gt;=$J95,DV$7&lt;=$L95),(($D95*$P95)/$M95),0))))))</f>
        <v>0</v>
      </c>
      <c r="DW96" s="37">
        <f>IF(DW$7&gt;$L95,(((IF(Data!$C$2&gt;0,(IF(OR(DW$5=Data!$F$2,DW$5=Data!$G$2,(IF(COUNTIF(Data!$A$2:$A$939,DW$7),DW$7=(VLOOKUP(DW$7,Data!$A$2:$A$852,1,FALSE)),0))),"H",IF(AND(DW$7&gt;=$J95,DW$7&lt;=$K95),($D95*(1-$P95)/$N95),0))),IF(AND(DW$7&gt;=$J95,DW$7&lt;=$K95),(($D95-$O95)/$N95),0))))),(((IF(Data!$C$2&gt;0,(IF(OR(DW$5=Data!$F$2,DW$5=Data!$G$2,(IF(COUNTIF(Data!$A$2:$A$939,DW$7),DW$7=(VLOOKUP(DW$7,Data!$A$2:$A$852,1,FALSE)),0))),"H",IF(AND(DW$7&gt;=$J95,DW$7&lt;=$L95),($D95*$P95/$M95),0))),IF(AND(DW$7&gt;=$J95,DW$7&lt;=$L95),(($D95*$P95)/$M95),0))))))</f>
        <v>0</v>
      </c>
      <c r="DX96" s="37">
        <f>IF(DX$7&gt;$L95,(((IF(Data!$C$2&gt;0,(IF(OR(DX$5=Data!$F$2,DX$5=Data!$G$2,(IF(COUNTIF(Data!$A$2:$A$939,DX$7),DX$7=(VLOOKUP(DX$7,Data!$A$2:$A$852,1,FALSE)),0))),"H",IF(AND(DX$7&gt;=$J95,DX$7&lt;=$K95),($D95*(1-$P95)/$N95),0))),IF(AND(DX$7&gt;=$J95,DX$7&lt;=$K95),(($D95-$O95)/$N95),0))))),(((IF(Data!$C$2&gt;0,(IF(OR(DX$5=Data!$F$2,DX$5=Data!$G$2,(IF(COUNTIF(Data!$A$2:$A$939,DX$7),DX$7=(VLOOKUP(DX$7,Data!$A$2:$A$852,1,FALSE)),0))),"H",IF(AND(DX$7&gt;=$J95,DX$7&lt;=$L95),($D95*$P95/$M95),0))),IF(AND(DX$7&gt;=$J95,DX$7&lt;=$L95),(($D95*$P95)/$M95),0))))))</f>
        <v>0</v>
      </c>
      <c r="DY96" s="37">
        <f>IF(DY$7&gt;$L95,(((IF(Data!$C$2&gt;0,(IF(OR(DY$5=Data!$F$2,DY$5=Data!$G$2,(IF(COUNTIF(Data!$A$2:$A$939,DY$7),DY$7=(VLOOKUP(DY$7,Data!$A$2:$A$852,1,FALSE)),0))),"H",IF(AND(DY$7&gt;=$J95,DY$7&lt;=$K95),($D95*(1-$P95)/$N95),0))),IF(AND(DY$7&gt;=$J95,DY$7&lt;=$K95),(($D95-$O95)/$N95),0))))),(((IF(Data!$C$2&gt;0,(IF(OR(DY$5=Data!$F$2,DY$5=Data!$G$2,(IF(COUNTIF(Data!$A$2:$A$939,DY$7),DY$7=(VLOOKUP(DY$7,Data!$A$2:$A$852,1,FALSE)),0))),"H",IF(AND(DY$7&gt;=$J95,DY$7&lt;=$L95),($D95*$P95/$M95),0))),IF(AND(DY$7&gt;=$J95,DY$7&lt;=$L95),(($D95*$P95)/$M95),0))))))</f>
        <v>0</v>
      </c>
      <c r="DZ96" s="37" t="str">
        <f>IF(DZ$7&gt;$L95,(((IF(Data!$C$2&gt;0,(IF(OR(DZ$5=Data!$F$2,DZ$5=Data!$G$2,(IF(COUNTIF(Data!$A$2:$A$939,DZ$7),DZ$7=(VLOOKUP(DZ$7,Data!$A$2:$A$852,1,FALSE)),0))),"H",IF(AND(DZ$7&gt;=$J95,DZ$7&lt;=$K95),($D95*(1-$P95)/$N95),0))),IF(AND(DZ$7&gt;=$J95,DZ$7&lt;=$K95),(($D95-$O95)/$N95),0))))),(((IF(Data!$C$2&gt;0,(IF(OR(DZ$5=Data!$F$2,DZ$5=Data!$G$2,(IF(COUNTIF(Data!$A$2:$A$939,DZ$7),DZ$7=(VLOOKUP(DZ$7,Data!$A$2:$A$852,1,FALSE)),0))),"H",IF(AND(DZ$7&gt;=$J95,DZ$7&lt;=$L95),($D95*$P95/$M95),0))),IF(AND(DZ$7&gt;=$J95,DZ$7&lt;=$L95),(($D95*$P95)/$M95),0))))))</f>
        <v>H</v>
      </c>
      <c r="EA96" s="37" t="str">
        <f>IF(EA$7&gt;$L95,(((IF(Data!$C$2&gt;0,(IF(OR(EA$5=Data!$F$2,EA$5=Data!$G$2,(IF(COUNTIF(Data!$A$2:$A$939,EA$7),EA$7=(VLOOKUP(EA$7,Data!$A$2:$A$852,1,FALSE)),0))),"H",IF(AND(EA$7&gt;=$J95,EA$7&lt;=$K95),($D95*(1-$P95)/$N95),0))),IF(AND(EA$7&gt;=$J95,EA$7&lt;=$K95),(($D95-$O95)/$N95),0))))),(((IF(Data!$C$2&gt;0,(IF(OR(EA$5=Data!$F$2,EA$5=Data!$G$2,(IF(COUNTIF(Data!$A$2:$A$939,EA$7),EA$7=(VLOOKUP(EA$7,Data!$A$2:$A$852,1,FALSE)),0))),"H",IF(AND(EA$7&gt;=$J95,EA$7&lt;=$L95),($D95*$P95/$M95),0))),IF(AND(EA$7&gt;=$J95,EA$7&lt;=$L95),(($D95*$P95)/$M95),0))))))</f>
        <v>H</v>
      </c>
      <c r="EB96" s="37">
        <f>IF(EB$7&gt;$L95,(((IF(Data!$C$2&gt;0,(IF(OR(EB$5=Data!$F$2,EB$5=Data!$G$2,(IF(COUNTIF(Data!$A$2:$A$939,EB$7),EB$7=(VLOOKUP(EB$7,Data!$A$2:$A$852,1,FALSE)),0))),"H",IF(AND(EB$7&gt;=$J95,EB$7&lt;=$K95),($D95*(1-$P95)/$N95),0))),IF(AND(EB$7&gt;=$J95,EB$7&lt;=$K95),(($D95-$O95)/$N95),0))))),(((IF(Data!$C$2&gt;0,(IF(OR(EB$5=Data!$F$2,EB$5=Data!$G$2,(IF(COUNTIF(Data!$A$2:$A$939,EB$7),EB$7=(VLOOKUP(EB$7,Data!$A$2:$A$852,1,FALSE)),0))),"H",IF(AND(EB$7&gt;=$J95,EB$7&lt;=$L95),($D95*$P95/$M95),0))),IF(AND(EB$7&gt;=$J95,EB$7&lt;=$L95),(($D95*$P95)/$M95),0))))))</f>
        <v>0</v>
      </c>
      <c r="EC96" s="37">
        <f>IF(EC$7&gt;$L95,(((IF(Data!$C$2&gt;0,(IF(OR(EC$5=Data!$F$2,EC$5=Data!$G$2,(IF(COUNTIF(Data!$A$2:$A$939,EC$7),EC$7=(VLOOKUP(EC$7,Data!$A$2:$A$852,1,FALSE)),0))),"H",IF(AND(EC$7&gt;=$J95,EC$7&lt;=$K95),($D95*(1-$P95)/$N95),0))),IF(AND(EC$7&gt;=$J95,EC$7&lt;=$K95),(($D95-$O95)/$N95),0))))),(((IF(Data!$C$2&gt;0,(IF(OR(EC$5=Data!$F$2,EC$5=Data!$G$2,(IF(COUNTIF(Data!$A$2:$A$939,EC$7),EC$7=(VLOOKUP(EC$7,Data!$A$2:$A$852,1,FALSE)),0))),"H",IF(AND(EC$7&gt;=$J95,EC$7&lt;=$L95),($D95*$P95/$M95),0))),IF(AND(EC$7&gt;=$J95,EC$7&lt;=$L95),(($D95*$P95)/$M95),0))))))</f>
        <v>0</v>
      </c>
      <c r="ED96" s="37">
        <f>IF(ED$7&gt;$L95,(((IF(Data!$C$2&gt;0,(IF(OR(ED$5=Data!$F$2,ED$5=Data!$G$2,(IF(COUNTIF(Data!$A$2:$A$939,ED$7),ED$7=(VLOOKUP(ED$7,Data!$A$2:$A$852,1,FALSE)),0))),"H",IF(AND(ED$7&gt;=$J95,ED$7&lt;=$K95),($D95*(1-$P95)/$N95),0))),IF(AND(ED$7&gt;=$J95,ED$7&lt;=$K95),(($D95-$O95)/$N95),0))))),(((IF(Data!$C$2&gt;0,(IF(OR(ED$5=Data!$F$2,ED$5=Data!$G$2,(IF(COUNTIF(Data!$A$2:$A$939,ED$7),ED$7=(VLOOKUP(ED$7,Data!$A$2:$A$852,1,FALSE)),0))),"H",IF(AND(ED$7&gt;=$J95,ED$7&lt;=$L95),($D95*$P95/$M95),0))),IF(AND(ED$7&gt;=$J95,ED$7&lt;=$L95),(($D95*$P95)/$M95),0))))))</f>
        <v>0</v>
      </c>
      <c r="EE96" s="37">
        <f>IF(EE$7&gt;$L95,(((IF(Data!$C$2&gt;0,(IF(OR(EE$5=Data!$F$2,EE$5=Data!$G$2,(IF(COUNTIF(Data!$A$2:$A$939,EE$7),EE$7=(VLOOKUP(EE$7,Data!$A$2:$A$852,1,FALSE)),0))),"H",IF(AND(EE$7&gt;=$J95,EE$7&lt;=$K95),($D95*(1-$P95)/$N95),0))),IF(AND(EE$7&gt;=$J95,EE$7&lt;=$K95),(($D95-$O95)/$N95),0))))),(((IF(Data!$C$2&gt;0,(IF(OR(EE$5=Data!$F$2,EE$5=Data!$G$2,(IF(COUNTIF(Data!$A$2:$A$939,EE$7),EE$7=(VLOOKUP(EE$7,Data!$A$2:$A$852,1,FALSE)),0))),"H",IF(AND(EE$7&gt;=$J95,EE$7&lt;=$L95),($D95*$P95/$M95),0))),IF(AND(EE$7&gt;=$J95,EE$7&lt;=$L95),(($D95*$P95)/$M95),0))))))</f>
        <v>0</v>
      </c>
      <c r="EF96" s="37">
        <f>IF(EF$7&gt;$L95,(((IF(Data!$C$2&gt;0,(IF(OR(EF$5=Data!$F$2,EF$5=Data!$G$2,(IF(COUNTIF(Data!$A$2:$A$939,EF$7),EF$7=(VLOOKUP(EF$7,Data!$A$2:$A$852,1,FALSE)),0))),"H",IF(AND(EF$7&gt;=$J95,EF$7&lt;=$K95),($D95*(1-$P95)/$N95),0))),IF(AND(EF$7&gt;=$J95,EF$7&lt;=$K95),(($D95-$O95)/$N95),0))))),(((IF(Data!$C$2&gt;0,(IF(OR(EF$5=Data!$F$2,EF$5=Data!$G$2,(IF(COUNTIF(Data!$A$2:$A$939,EF$7),EF$7=(VLOOKUP(EF$7,Data!$A$2:$A$852,1,FALSE)),0))),"H",IF(AND(EF$7&gt;=$J95,EF$7&lt;=$L95),($D95*$P95/$M95),0))),IF(AND(EF$7&gt;=$J95,EF$7&lt;=$L95),(($D95*$P95)/$M95),0))))))</f>
        <v>0</v>
      </c>
      <c r="EG96" s="37" t="str">
        <f>IF(EG$7&gt;$L95,(((IF(Data!$C$2&gt;0,(IF(OR(EG$5=Data!$F$2,EG$5=Data!$G$2,(IF(COUNTIF(Data!$A$2:$A$939,EG$7),EG$7=(VLOOKUP(EG$7,Data!$A$2:$A$852,1,FALSE)),0))),"H",IF(AND(EG$7&gt;=$J95,EG$7&lt;=$K95),($D95*(1-$P95)/$N95),0))),IF(AND(EG$7&gt;=$J95,EG$7&lt;=$K95),(($D95-$O95)/$N95),0))))),(((IF(Data!$C$2&gt;0,(IF(OR(EG$5=Data!$F$2,EG$5=Data!$G$2,(IF(COUNTIF(Data!$A$2:$A$939,EG$7),EG$7=(VLOOKUP(EG$7,Data!$A$2:$A$852,1,FALSE)),0))),"H",IF(AND(EG$7&gt;=$J95,EG$7&lt;=$L95),($D95*$P95/$M95),0))),IF(AND(EG$7&gt;=$J95,EG$7&lt;=$L95),(($D95*$P95)/$M95),0))))))</f>
        <v>H</v>
      </c>
      <c r="EH96" s="37" t="str">
        <f>IF(EH$7&gt;$L95,(((IF(Data!$C$2&gt;0,(IF(OR(EH$5=Data!$F$2,EH$5=Data!$G$2,(IF(COUNTIF(Data!$A$2:$A$939,EH$7),EH$7=(VLOOKUP(EH$7,Data!$A$2:$A$852,1,FALSE)),0))),"H",IF(AND(EH$7&gt;=$J95,EH$7&lt;=$K95),($D95*(1-$P95)/$N95),0))),IF(AND(EH$7&gt;=$J95,EH$7&lt;=$K95),(($D95-$O95)/$N95),0))))),(((IF(Data!$C$2&gt;0,(IF(OR(EH$5=Data!$F$2,EH$5=Data!$G$2,(IF(COUNTIF(Data!$A$2:$A$939,EH$7),EH$7=(VLOOKUP(EH$7,Data!$A$2:$A$852,1,FALSE)),0))),"H",IF(AND(EH$7&gt;=$J95,EH$7&lt;=$L95),($D95*$P95/$M95),0))),IF(AND(EH$7&gt;=$J95,EH$7&lt;=$L95),(($D95*$P95)/$M95),0))))))</f>
        <v>H</v>
      </c>
      <c r="EI96" s="37">
        <f>IF(EI$7&gt;$L95,(((IF(Data!$C$2&gt;0,(IF(OR(EI$5=Data!$F$2,EI$5=Data!$G$2,(IF(COUNTIF(Data!$A$2:$A$939,EI$7),EI$7=(VLOOKUP(EI$7,Data!$A$2:$A$852,1,FALSE)),0))),"H",IF(AND(EI$7&gt;=$J95,EI$7&lt;=$K95),($D95*(1-$P95)/$N95),0))),IF(AND(EI$7&gt;=$J95,EI$7&lt;=$K95),(($D95-$O95)/$N95),0))))),(((IF(Data!$C$2&gt;0,(IF(OR(EI$5=Data!$F$2,EI$5=Data!$G$2,(IF(COUNTIF(Data!$A$2:$A$939,EI$7),EI$7=(VLOOKUP(EI$7,Data!$A$2:$A$852,1,FALSE)),0))),"H",IF(AND(EI$7&gt;=$J95,EI$7&lt;=$L95),($D95*$P95/$M95),0))),IF(AND(EI$7&gt;=$J95,EI$7&lt;=$L95),(($D95*$P95)/$M95),0))))))</f>
        <v>0</v>
      </c>
      <c r="EJ96" s="37">
        <f>IF(EJ$7&gt;$L95,(((IF(Data!$C$2&gt;0,(IF(OR(EJ$5=Data!$F$2,EJ$5=Data!$G$2,(IF(COUNTIF(Data!$A$2:$A$939,EJ$7),EJ$7=(VLOOKUP(EJ$7,Data!$A$2:$A$852,1,FALSE)),0))),"H",IF(AND(EJ$7&gt;=$J95,EJ$7&lt;=$K95),($D95*(1-$P95)/$N95),0))),IF(AND(EJ$7&gt;=$J95,EJ$7&lt;=$K95),(($D95-$O95)/$N95),0))))),(((IF(Data!$C$2&gt;0,(IF(OR(EJ$5=Data!$F$2,EJ$5=Data!$G$2,(IF(COUNTIF(Data!$A$2:$A$939,EJ$7),EJ$7=(VLOOKUP(EJ$7,Data!$A$2:$A$852,1,FALSE)),0))),"H",IF(AND(EJ$7&gt;=$J95,EJ$7&lt;=$L95),($D95*$P95/$M95),0))),IF(AND(EJ$7&gt;=$J95,EJ$7&lt;=$L95),(($D95*$P95)/$M95),0))))))</f>
        <v>0</v>
      </c>
      <c r="EK96" s="37">
        <f>IF(EK$7&gt;$L95,(((IF(Data!$C$2&gt;0,(IF(OR(EK$5=Data!$F$2,EK$5=Data!$G$2,(IF(COUNTIF(Data!$A$2:$A$939,EK$7),EK$7=(VLOOKUP(EK$7,Data!$A$2:$A$852,1,FALSE)),0))),"H",IF(AND(EK$7&gt;=$J95,EK$7&lt;=$K95),($D95*(1-$P95)/$N95),0))),IF(AND(EK$7&gt;=$J95,EK$7&lt;=$K95),(($D95-$O95)/$N95),0))))),(((IF(Data!$C$2&gt;0,(IF(OR(EK$5=Data!$F$2,EK$5=Data!$G$2,(IF(COUNTIF(Data!$A$2:$A$939,EK$7),EK$7=(VLOOKUP(EK$7,Data!$A$2:$A$852,1,FALSE)),0))),"H",IF(AND(EK$7&gt;=$J95,EK$7&lt;=$L95),($D95*$P95/$M95),0))),IF(AND(EK$7&gt;=$J95,EK$7&lt;=$L95),(($D95*$P95)/$M95),0))))))</f>
        <v>0</v>
      </c>
      <c r="EL96" s="37">
        <f>IF(EL$7&gt;$L95,(((IF(Data!$C$2&gt;0,(IF(OR(EL$5=Data!$F$2,EL$5=Data!$G$2,(IF(COUNTIF(Data!$A$2:$A$939,EL$7),EL$7=(VLOOKUP(EL$7,Data!$A$2:$A$852,1,FALSE)),0))),"H",IF(AND(EL$7&gt;=$J95,EL$7&lt;=$K95),($D95*(1-$P95)/$N95),0))),IF(AND(EL$7&gt;=$J95,EL$7&lt;=$K95),(($D95-$O95)/$N95),0))))),(((IF(Data!$C$2&gt;0,(IF(OR(EL$5=Data!$F$2,EL$5=Data!$G$2,(IF(COUNTIF(Data!$A$2:$A$939,EL$7),EL$7=(VLOOKUP(EL$7,Data!$A$2:$A$852,1,FALSE)),0))),"H",IF(AND(EL$7&gt;=$J95,EL$7&lt;=$L95),($D95*$P95/$M95),0))),IF(AND(EL$7&gt;=$J95,EL$7&lt;=$L95),(($D95*$P95)/$M95),0))))))</f>
        <v>0</v>
      </c>
      <c r="EM96" s="37">
        <f>IF(EM$7&gt;$L95,(((IF(Data!$C$2&gt;0,(IF(OR(EM$5=Data!$F$2,EM$5=Data!$G$2,(IF(COUNTIF(Data!$A$2:$A$939,EM$7),EM$7=(VLOOKUP(EM$7,Data!$A$2:$A$852,1,FALSE)),0))),"H",IF(AND(EM$7&gt;=$J95,EM$7&lt;=$K95),($D95*(1-$P95)/$N95),0))),IF(AND(EM$7&gt;=$J95,EM$7&lt;=$K95),(($D95-$O95)/$N95),0))))),(((IF(Data!$C$2&gt;0,(IF(OR(EM$5=Data!$F$2,EM$5=Data!$G$2,(IF(COUNTIF(Data!$A$2:$A$939,EM$7),EM$7=(VLOOKUP(EM$7,Data!$A$2:$A$852,1,FALSE)),0))),"H",IF(AND(EM$7&gt;=$J95,EM$7&lt;=$L95),($D95*$P95/$M95),0))),IF(AND(EM$7&gt;=$J95,EM$7&lt;=$L95),(($D95*$P95)/$M95),0))))))</f>
        <v>0</v>
      </c>
      <c r="EN96" s="37" t="str">
        <f>IF(EN$7&gt;$L95,(((IF(Data!$C$2&gt;0,(IF(OR(EN$5=Data!$F$2,EN$5=Data!$G$2,(IF(COUNTIF(Data!$A$2:$A$939,EN$7),EN$7=(VLOOKUP(EN$7,Data!$A$2:$A$852,1,FALSE)),0))),"H",IF(AND(EN$7&gt;=$J95,EN$7&lt;=$K95),($D95*(1-$P95)/$N95),0))),IF(AND(EN$7&gt;=$J95,EN$7&lt;=$K95),(($D95-$O95)/$N95),0))))),(((IF(Data!$C$2&gt;0,(IF(OR(EN$5=Data!$F$2,EN$5=Data!$G$2,(IF(COUNTIF(Data!$A$2:$A$939,EN$7),EN$7=(VLOOKUP(EN$7,Data!$A$2:$A$852,1,FALSE)),0))),"H",IF(AND(EN$7&gt;=$J95,EN$7&lt;=$L95),($D95*$P95/$M95),0))),IF(AND(EN$7&gt;=$J95,EN$7&lt;=$L95),(($D95*$P95)/$M95),0))))))</f>
        <v>H</v>
      </c>
      <c r="EO96" s="38" t="str">
        <f>IF(EO$7&gt;$L95,(((IF(Data!$C$2&gt;0,(IF(OR(EO$5=Data!$F$2,EO$5=Data!$G$2,(IF(COUNTIF(Data!$A$2:$A$939,EO$7),EO$7=(VLOOKUP(EO$7,Data!$A$2:$A$852,1,FALSE)),0))),"H",IF(AND(EO$7&gt;=$J95,EO$7&lt;=$K95),($D95*(1-$P95)/$N95),0))),IF(AND(EO$7&gt;=$J95,EO$7&lt;=$K95),(($D95-$O95)/$N95),0))))),(((IF(Data!$C$2&gt;0,(IF(OR(EO$5=Data!$F$2,EO$5=Data!$G$2,(IF(COUNTIF(Data!$A$2:$A$939,EO$7),EO$7=(VLOOKUP(EO$7,Data!$A$2:$A$852,1,FALSE)),0))),"H",IF(AND(EO$7&gt;=$J95,EO$7&lt;=$L95),($D95*$P95/$M95),0))),IF(AND(EO$7&gt;=$J95,EO$7&lt;=$L95),(($D95*$P95)/$M95),0))))))</f>
        <v>H</v>
      </c>
      <c r="EP96" s="8" t="s">
        <v>48</v>
      </c>
      <c r="EQ96" s="18">
        <f>SUM(T96:EO96)-D95</f>
        <v>0</v>
      </c>
    </row>
    <row r="97" spans="1:147" ht="30" customHeight="1" thickTop="1">
      <c r="A97" s="370"/>
      <c r="B97" s="368"/>
      <c r="C97" s="368"/>
      <c r="D97" s="346"/>
      <c r="E97" s="350"/>
      <c r="F97" s="350"/>
      <c r="G97" s="348">
        <f>IF(F97&gt;0,(IF(E97&gt;0,IF(Data!$C$2&gt;0,((NETWORKDAYS.INTL(E97,F97,Data!$C$2,Data!$A$2:$A$1242))),((F97-E97)+1)),0)),0)</f>
        <v>0</v>
      </c>
      <c r="H97" s="346">
        <f>I97*D97</f>
        <v>0</v>
      </c>
      <c r="I97" s="362">
        <f>IF(G97&gt;0,((IF(AND(E97&lt;=$EJ$3,F97&gt;=$EJ$3),(IF(Data!$C$2&gt;0,NETWORKDAYS.INTL(E97,$EJ$3,Data!$C$2,Data!$A$2:$A$1231),$EJ$3-E97)),IF(F97&lt;=$EJ$3,G97,0)))/G97),0)</f>
        <v>0</v>
      </c>
      <c r="J97" s="350"/>
      <c r="K97" s="350">
        <f>IF(AND(P97&lt;1,P97&gt;0,J97&gt;0),ROUND((((1-P97)*(F97-E97)+$EJ$3)),0),0)</f>
        <v>0</v>
      </c>
      <c r="L97" s="350">
        <f>IF(K97&gt;=$EJ$3,$EJ$3,K97)</f>
        <v>0</v>
      </c>
      <c r="M97" s="348">
        <f>IF(L97&gt;0,(IF(J97&gt;0,IF(Data!$C$2&gt;0,((NETWORKDAYS.INTL(J97,L97,Data!$C$2,Data!$A$2:$A$1242))),((L97-J97)+1)),0)),0)</f>
        <v>0</v>
      </c>
      <c r="N97" s="348">
        <f>IF(P97=1,0,IF(L97&gt;0,(IF(J97&gt;0,IF(Data!$C$2&gt;0,(((NETWORKDAYS.INTL($EJ$3,K97,Data!$C$2,Data!$A$2:$A$1242)))-1),((-$EJ$3+K97))),0)),0))</f>
        <v>0</v>
      </c>
      <c r="O97" s="346">
        <f>P97*D97</f>
        <v>0</v>
      </c>
      <c r="P97" s="362"/>
      <c r="Q97" s="344">
        <f>IF(K97&gt;0,F97-K97,0)</f>
        <v>0</v>
      </c>
      <c r="R97" s="346">
        <f>IF(K97&gt;0,O97-H97,0)</f>
        <v>0</v>
      </c>
      <c r="S97" s="341">
        <f>IF(P97&gt;0,P97-I97,0)</f>
        <v>0</v>
      </c>
      <c r="T97" s="33">
        <f>IF(Data!$C$2&gt;0,(IF(OR(T$5=Data!$F$2,T$5=Data!$G$2,(IF(COUNTIF(Data!$A$2:$A$939,T$7),T$7=(VLOOKUP(T$7,Data!$A$2:$A$852,1,FALSE)),0))),"H",IF(AND(T$7&gt;=$E97,T$7&lt;=$F97),($D97/$G97),0))),IF(AND(T$7&gt;=$E97,T$7&lt;=$F97),($D97/$G97),0))</f>
        <v>0</v>
      </c>
      <c r="U97" s="34">
        <f>IF(Data!$C$2&gt;0,(IF(OR(U$5=Data!$F$2,U$5=Data!$G$2,(IF(COUNTIF(Data!$A$2:$A$939,U$7),U$7=(VLOOKUP(U$7,Data!$A$2:$A$852,1,FALSE)),0))),"H",IF(AND(U$7&gt;=$E97,U$7&lt;=$F97),($D97/$G97),0))),IF(AND(U$7&gt;=$E97,U$7&lt;=$F97),($D97/$G97),0))</f>
        <v>0</v>
      </c>
      <c r="V97" s="34">
        <f>IF(Data!$C$2&gt;0,(IF(OR(V$5=Data!$F$2,V$5=Data!$G$2,(IF(COUNTIF(Data!$A$2:$A$939,V$7),V$7=(VLOOKUP(V$7,Data!$A$2:$A$852,1,FALSE)),0))),"H",IF(AND(V$7&gt;=$E97,V$7&lt;=$F97),($D97/$G97),0))),IF(AND(V$7&gt;=$E97,V$7&lt;=$F97),($D97/$G97),0))</f>
        <v>0</v>
      </c>
      <c r="W97" s="34">
        <f>IF(Data!$C$2&gt;0,(IF(OR(W$5=Data!$F$2,W$5=Data!$G$2,(IF(COUNTIF(Data!$A$2:$A$939,W$7),W$7=(VLOOKUP(W$7,Data!$A$2:$A$852,1,FALSE)),0))),"H",IF(AND(W$7&gt;=$E97,W$7&lt;=$F97),($D97/$G97),0))),IF(AND(W$7&gt;=$E97,W$7&lt;=$F97),($D97/$G97),0))</f>
        <v>0</v>
      </c>
      <c r="X97" s="34">
        <f>IF(Data!$C$2&gt;0,(IF(OR(X$5=Data!$F$2,X$5=Data!$G$2,(IF(COUNTIF(Data!$A$2:$A$939,X$7),X$7=(VLOOKUP(X$7,Data!$A$2:$A$852,1,FALSE)),0))),"H",IF(AND(X$7&gt;=$E97,X$7&lt;=$F97),($D97/$G97),0))),IF(AND(X$7&gt;=$E97,X$7&lt;=$F97),($D97/$G97),0))</f>
        <v>0</v>
      </c>
      <c r="Y97" s="34" t="str">
        <f>IF(Data!$C$2&gt;0,(IF(OR(Y$5=Data!$F$2,Y$5=Data!$G$2,(IF(COUNTIF(Data!$A$2:$A$939,Y$7),Y$7=(VLOOKUP(Y$7,Data!$A$2:$A$852,1,FALSE)),0))),"H",IF(AND(Y$7&gt;=$E97,Y$7&lt;=$F97),($D97/$G97),0))),IF(AND(Y$7&gt;=$E97,Y$7&lt;=$F97),($D97/$G97),0))</f>
        <v>H</v>
      </c>
      <c r="Z97" s="34" t="str">
        <f>IF(Data!$C$2&gt;0,(IF(OR(Z$5=Data!$F$2,Z$5=Data!$G$2,(IF(COUNTIF(Data!$A$2:$A$939,Z$7),Z$7=(VLOOKUP(Z$7,Data!$A$2:$A$852,1,FALSE)),0))),"H",IF(AND(Z$7&gt;=$E97,Z$7&lt;=$F97),($D97/$G97),0))),IF(AND(Z$7&gt;=$E97,Z$7&lt;=$F97),($D97/$G97),0))</f>
        <v>H</v>
      </c>
      <c r="AA97" s="34">
        <f>IF(Data!$C$2&gt;0,(IF(OR(AA$5=Data!$F$2,AA$5=Data!$G$2,(IF(COUNTIF(Data!$A$2:$A$939,AA$7),AA$7=(VLOOKUP(AA$7,Data!$A$2:$A$852,1,FALSE)),0))),"H",IF(AND(AA$7&gt;=$E97,AA$7&lt;=$F97),($D97/$G97),0))),IF(AND(AA$7&gt;=$E97,AA$7&lt;=$F97),($D97/$G97),0))</f>
        <v>0</v>
      </c>
      <c r="AB97" s="34">
        <f>IF(Data!$C$2&gt;0,(IF(OR(AB$5=Data!$F$2,AB$5=Data!$G$2,(IF(COUNTIF(Data!$A$2:$A$939,AB$7),AB$7=(VLOOKUP(AB$7,Data!$A$2:$A$852,1,FALSE)),0))),"H",IF(AND(AB$7&gt;=$E97,AB$7&lt;=$F97),($D97/$G97),0))),IF(AND(AB$7&gt;=$E97,AB$7&lt;=$F97),($D97/$G97),0))</f>
        <v>0</v>
      </c>
      <c r="AC97" s="34">
        <f>IF(Data!$C$2&gt;0,(IF(OR(AC$5=Data!$F$2,AC$5=Data!$G$2,(IF(COUNTIF(Data!$A$2:$A$939,AC$7),AC$7=(VLOOKUP(AC$7,Data!$A$2:$A$852,1,FALSE)),0))),"H",IF(AND(AC$7&gt;=$E97,AC$7&lt;=$F97),($D97/$G97),0))),IF(AND(AC$7&gt;=$E97,AC$7&lt;=$F97),($D97/$G97),0))</f>
        <v>0</v>
      </c>
      <c r="AD97" s="34">
        <f>IF(Data!$C$2&gt;0,(IF(OR(AD$5=Data!$F$2,AD$5=Data!$G$2,(IF(COUNTIF(Data!$A$2:$A$939,AD$7),AD$7=(VLOOKUP(AD$7,Data!$A$2:$A$852,1,FALSE)),0))),"H",IF(AND(AD$7&gt;=$E97,AD$7&lt;=$F97),($D97/$G97),0))),IF(AND(AD$7&gt;=$E97,AD$7&lt;=$F97),($D97/$G97),0))</f>
        <v>0</v>
      </c>
      <c r="AE97" s="34">
        <f>IF(Data!$C$2&gt;0,(IF(OR(AE$5=Data!$F$2,AE$5=Data!$G$2,(IF(COUNTIF(Data!$A$2:$A$939,AE$7),AE$7=(VLOOKUP(AE$7,Data!$A$2:$A$852,1,FALSE)),0))),"H",IF(AND(AE$7&gt;=$E97,AE$7&lt;=$F97),($D97/$G97),0))),IF(AND(AE$7&gt;=$E97,AE$7&lt;=$F97),($D97/$G97),0))</f>
        <v>0</v>
      </c>
      <c r="AF97" s="34" t="str">
        <f>IF(Data!$C$2&gt;0,(IF(OR(AF$5=Data!$F$2,AF$5=Data!$G$2,(IF(COUNTIF(Data!$A$2:$A$939,AF$7),AF$7=(VLOOKUP(AF$7,Data!$A$2:$A$852,1,FALSE)),0))),"H",IF(AND(AF$7&gt;=$E97,AF$7&lt;=$F97),($D97/$G97),0))),IF(AND(AF$7&gt;=$E97,AF$7&lt;=$F97),($D97/$G97),0))</f>
        <v>H</v>
      </c>
      <c r="AG97" s="34" t="str">
        <f>IF(Data!$C$2&gt;0,(IF(OR(AG$5=Data!$F$2,AG$5=Data!$G$2,(IF(COUNTIF(Data!$A$2:$A$939,AG$7),AG$7=(VLOOKUP(AG$7,Data!$A$2:$A$852,1,FALSE)),0))),"H",IF(AND(AG$7&gt;=$E97,AG$7&lt;=$F97),($D97/$G97),0))),IF(AND(AG$7&gt;=$E97,AG$7&lt;=$F97),($D97/$G97),0))</f>
        <v>H</v>
      </c>
      <c r="AH97" s="34">
        <f>IF(Data!$C$2&gt;0,(IF(OR(AH$5=Data!$F$2,AH$5=Data!$G$2,(IF(COUNTIF(Data!$A$2:$A$939,AH$7),AH$7=(VLOOKUP(AH$7,Data!$A$2:$A$852,1,FALSE)),0))),"H",IF(AND(AH$7&gt;=$E97,AH$7&lt;=$F97),($D97/$G97),0))),IF(AND(AH$7&gt;=$E97,AH$7&lt;=$F97),($D97/$G97),0))</f>
        <v>0</v>
      </c>
      <c r="AI97" s="34">
        <f>IF(Data!$C$2&gt;0,(IF(OR(AI$5=Data!$F$2,AI$5=Data!$G$2,(IF(COUNTIF(Data!$A$2:$A$939,AI$7),AI$7=(VLOOKUP(AI$7,Data!$A$2:$A$852,1,FALSE)),0))),"H",IF(AND(AI$7&gt;=$E97,AI$7&lt;=$F97),($D97/$G97),0))),IF(AND(AI$7&gt;=$E97,AI$7&lt;=$F97),($D97/$G97),0))</f>
        <v>0</v>
      </c>
      <c r="AJ97" s="34">
        <f>IF(Data!$C$2&gt;0,(IF(OR(AJ$5=Data!$F$2,AJ$5=Data!$G$2,(IF(COUNTIF(Data!$A$2:$A$939,AJ$7),AJ$7=(VLOOKUP(AJ$7,Data!$A$2:$A$852,1,FALSE)),0))),"H",IF(AND(AJ$7&gt;=$E97,AJ$7&lt;=$F97),($D97/$G97),0))),IF(AND(AJ$7&gt;=$E97,AJ$7&lt;=$F97),($D97/$G97),0))</f>
        <v>0</v>
      </c>
      <c r="AK97" s="34">
        <f>IF(Data!$C$2&gt;0,(IF(OR(AK$5=Data!$F$2,AK$5=Data!$G$2,(IF(COUNTIF(Data!$A$2:$A$939,AK$7),AK$7=(VLOOKUP(AK$7,Data!$A$2:$A$852,1,FALSE)),0))),"H",IF(AND(AK$7&gt;=$E97,AK$7&lt;=$F97),($D97/$G97),0))),IF(AND(AK$7&gt;=$E97,AK$7&lt;=$F97),($D97/$G97),0))</f>
        <v>0</v>
      </c>
      <c r="AL97" s="34">
        <f>IF(Data!$C$2&gt;0,(IF(OR(AL$5=Data!$F$2,AL$5=Data!$G$2,(IF(COUNTIF(Data!$A$2:$A$939,AL$7),AL$7=(VLOOKUP(AL$7,Data!$A$2:$A$852,1,FALSE)),0))),"H",IF(AND(AL$7&gt;=$E97,AL$7&lt;=$F97),($D97/$G97),0))),IF(AND(AL$7&gt;=$E97,AL$7&lt;=$F97),($D97/$G97),0))</f>
        <v>0</v>
      </c>
      <c r="AM97" s="34" t="str">
        <f>IF(Data!$C$2&gt;0,(IF(OR(AM$5=Data!$F$2,AM$5=Data!$G$2,(IF(COUNTIF(Data!$A$2:$A$939,AM$7),AM$7=(VLOOKUP(AM$7,Data!$A$2:$A$852,1,FALSE)),0))),"H",IF(AND(AM$7&gt;=$E97,AM$7&lt;=$F97),($D97/$G97),0))),IF(AND(AM$7&gt;=$E97,AM$7&lt;=$F97),($D97/$G97),0))</f>
        <v>H</v>
      </c>
      <c r="AN97" s="34" t="str">
        <f>IF(Data!$C$2&gt;0,(IF(OR(AN$5=Data!$F$2,AN$5=Data!$G$2,(IF(COUNTIF(Data!$A$2:$A$939,AN$7),AN$7=(VLOOKUP(AN$7,Data!$A$2:$A$852,1,FALSE)),0))),"H",IF(AND(AN$7&gt;=$E97,AN$7&lt;=$F97),($D97/$G97),0))),IF(AND(AN$7&gt;=$E97,AN$7&lt;=$F97),($D97/$G97),0))</f>
        <v>H</v>
      </c>
      <c r="AO97" s="34">
        <f>IF(Data!$C$2&gt;0,(IF(OR(AO$5=Data!$F$2,AO$5=Data!$G$2,(IF(COUNTIF(Data!$A$2:$A$939,AO$7),AO$7=(VLOOKUP(AO$7,Data!$A$2:$A$852,1,FALSE)),0))),"H",IF(AND(AO$7&gt;=$E97,AO$7&lt;=$F97),($D97/$G97),0))),IF(AND(AO$7&gt;=$E97,AO$7&lt;=$F97),($D97/$G97),0))</f>
        <v>0</v>
      </c>
      <c r="AP97" s="34">
        <f>IF(Data!$C$2&gt;0,(IF(OR(AP$5=Data!$F$2,AP$5=Data!$G$2,(IF(COUNTIF(Data!$A$2:$A$939,AP$7),AP$7=(VLOOKUP(AP$7,Data!$A$2:$A$852,1,FALSE)),0))),"H",IF(AND(AP$7&gt;=$E97,AP$7&lt;=$F97),($D97/$G97),0))),IF(AND(AP$7&gt;=$E97,AP$7&lt;=$F97),($D97/$G97),0))</f>
        <v>0</v>
      </c>
      <c r="AQ97" s="34">
        <f>IF(Data!$C$2&gt;0,(IF(OR(AQ$5=Data!$F$2,AQ$5=Data!$G$2,(IF(COUNTIF(Data!$A$2:$A$939,AQ$7),AQ$7=(VLOOKUP(AQ$7,Data!$A$2:$A$852,1,FALSE)),0))),"H",IF(AND(AQ$7&gt;=$E97,AQ$7&lt;=$F97),($D97/$G97),0))),IF(AND(AQ$7&gt;=$E97,AQ$7&lt;=$F97),($D97/$G97),0))</f>
        <v>0</v>
      </c>
      <c r="AR97" s="34">
        <f>IF(Data!$C$2&gt;0,(IF(OR(AR$5=Data!$F$2,AR$5=Data!$G$2,(IF(COUNTIF(Data!$A$2:$A$939,AR$7),AR$7=(VLOOKUP(AR$7,Data!$A$2:$A$852,1,FALSE)),0))),"H",IF(AND(AR$7&gt;=$E97,AR$7&lt;=$F97),($D97/$G97),0))),IF(AND(AR$7&gt;=$E97,AR$7&lt;=$F97),($D97/$G97),0))</f>
        <v>0</v>
      </c>
      <c r="AS97" s="34">
        <f>IF(Data!$C$2&gt;0,(IF(OR(AS$5=Data!$F$2,AS$5=Data!$G$2,(IF(COUNTIF(Data!$A$2:$A$939,AS$7),AS$7=(VLOOKUP(AS$7,Data!$A$2:$A$852,1,FALSE)),0))),"H",IF(AND(AS$7&gt;=$E97,AS$7&lt;=$F97),($D97/$G97),0))),IF(AND(AS$7&gt;=$E97,AS$7&lt;=$F97),($D97/$G97),0))</f>
        <v>0</v>
      </c>
      <c r="AT97" s="34" t="str">
        <f>IF(Data!$C$2&gt;0,(IF(OR(AT$5=Data!$F$2,AT$5=Data!$G$2,(IF(COUNTIF(Data!$A$2:$A$939,AT$7),AT$7=(VLOOKUP(AT$7,Data!$A$2:$A$852,1,FALSE)),0))),"H",IF(AND(AT$7&gt;=$E97,AT$7&lt;=$F97),($D97/$G97),0))),IF(AND(AT$7&gt;=$E97,AT$7&lt;=$F97),($D97/$G97),0))</f>
        <v>H</v>
      </c>
      <c r="AU97" s="34" t="str">
        <f>IF(Data!$C$2&gt;0,(IF(OR(AU$5=Data!$F$2,AU$5=Data!$G$2,(IF(COUNTIF(Data!$A$2:$A$939,AU$7),AU$7=(VLOOKUP(AU$7,Data!$A$2:$A$852,1,FALSE)),0))),"H",IF(AND(AU$7&gt;=$E97,AU$7&lt;=$F97),($D97/$G97),0))),IF(AND(AU$7&gt;=$E97,AU$7&lt;=$F97),($D97/$G97),0))</f>
        <v>H</v>
      </c>
      <c r="AV97" s="34">
        <f>IF(Data!$C$2&gt;0,(IF(OR(AV$5=Data!$F$2,AV$5=Data!$G$2,(IF(COUNTIF(Data!$A$2:$A$939,AV$7),AV$7=(VLOOKUP(AV$7,Data!$A$2:$A$852,1,FALSE)),0))),"H",IF(AND(AV$7&gt;=$E97,AV$7&lt;=$F97),($D97/$G97),0))),IF(AND(AV$7&gt;=$E97,AV$7&lt;=$F97),($D97/$G97),0))</f>
        <v>0</v>
      </c>
      <c r="AW97" s="34">
        <f>IF(Data!$C$2&gt;0,(IF(OR(AW$5=Data!$F$2,AW$5=Data!$G$2,(IF(COUNTIF(Data!$A$2:$A$939,AW$7),AW$7=(VLOOKUP(AW$7,Data!$A$2:$A$852,1,FALSE)),0))),"H",IF(AND(AW$7&gt;=$E97,AW$7&lt;=$F97),($D97/$G97),0))),IF(AND(AW$7&gt;=$E97,AW$7&lt;=$F97),($D97/$G97),0))</f>
        <v>0</v>
      </c>
      <c r="AX97" s="34">
        <f>IF(Data!$C$2&gt;0,(IF(OR(AX$5=Data!$F$2,AX$5=Data!$G$2,(IF(COUNTIF(Data!$A$2:$A$939,AX$7),AX$7=(VLOOKUP(AX$7,Data!$A$2:$A$852,1,FALSE)),0))),"H",IF(AND(AX$7&gt;=$E97,AX$7&lt;=$F97),($D97/$G97),0))),IF(AND(AX$7&gt;=$E97,AX$7&lt;=$F97),($D97/$G97),0))</f>
        <v>0</v>
      </c>
      <c r="AY97" s="34">
        <f>IF(Data!$C$2&gt;0,(IF(OR(AY$5=Data!$F$2,AY$5=Data!$G$2,(IF(COUNTIF(Data!$A$2:$A$939,AY$7),AY$7=(VLOOKUP(AY$7,Data!$A$2:$A$852,1,FALSE)),0))),"H",IF(AND(AY$7&gt;=$E97,AY$7&lt;=$F97),($D97/$G97),0))),IF(AND(AY$7&gt;=$E97,AY$7&lt;=$F97),($D97/$G97),0))</f>
        <v>0</v>
      </c>
      <c r="AZ97" s="34">
        <f>IF(Data!$C$2&gt;0,(IF(OR(AZ$5=Data!$F$2,AZ$5=Data!$G$2,(IF(COUNTIF(Data!$A$2:$A$939,AZ$7),AZ$7=(VLOOKUP(AZ$7,Data!$A$2:$A$852,1,FALSE)),0))),"H",IF(AND(AZ$7&gt;=$E97,AZ$7&lt;=$F97),($D97/$G97),0))),IF(AND(AZ$7&gt;=$E97,AZ$7&lt;=$F97),($D97/$G97),0))</f>
        <v>0</v>
      </c>
      <c r="BA97" s="34" t="str">
        <f>IF(Data!$C$2&gt;0,(IF(OR(BA$5=Data!$F$2,BA$5=Data!$G$2,(IF(COUNTIF(Data!$A$2:$A$939,BA$7),BA$7=(VLOOKUP(BA$7,Data!$A$2:$A$852,1,FALSE)),0))),"H",IF(AND(BA$7&gt;=$E97,BA$7&lt;=$F97),($D97/$G97),0))),IF(AND(BA$7&gt;=$E97,BA$7&lt;=$F97),($D97/$G97),0))</f>
        <v>H</v>
      </c>
      <c r="BB97" s="34" t="str">
        <f>IF(Data!$C$2&gt;0,(IF(OR(BB$5=Data!$F$2,BB$5=Data!$G$2,(IF(COUNTIF(Data!$A$2:$A$939,BB$7),BB$7=(VLOOKUP(BB$7,Data!$A$2:$A$852,1,FALSE)),0))),"H",IF(AND(BB$7&gt;=$E97,BB$7&lt;=$F97),($D97/$G97),0))),IF(AND(BB$7&gt;=$E97,BB$7&lt;=$F97),($D97/$G97),0))</f>
        <v>H</v>
      </c>
      <c r="BC97" s="34">
        <f>IF(Data!$C$2&gt;0,(IF(OR(BC$5=Data!$F$2,BC$5=Data!$G$2,(IF(COUNTIF(Data!$A$2:$A$939,BC$7),BC$7=(VLOOKUP(BC$7,Data!$A$2:$A$852,1,FALSE)),0))),"H",IF(AND(BC$7&gt;=$E97,BC$7&lt;=$F97),($D97/$G97),0))),IF(AND(BC$7&gt;=$E97,BC$7&lt;=$F97),($D97/$G97),0))</f>
        <v>0</v>
      </c>
      <c r="BD97" s="34">
        <f>IF(Data!$C$2&gt;0,(IF(OR(BD$5=Data!$F$2,BD$5=Data!$G$2,(IF(COUNTIF(Data!$A$2:$A$939,BD$7),BD$7=(VLOOKUP(BD$7,Data!$A$2:$A$852,1,FALSE)),0))),"H",IF(AND(BD$7&gt;=$E97,BD$7&lt;=$F97),($D97/$G97),0))),IF(AND(BD$7&gt;=$E97,BD$7&lt;=$F97),($D97/$G97),0))</f>
        <v>0</v>
      </c>
      <c r="BE97" s="34">
        <f>IF(Data!$C$2&gt;0,(IF(OR(BE$5=Data!$F$2,BE$5=Data!$G$2,(IF(COUNTIF(Data!$A$2:$A$939,BE$7),BE$7=(VLOOKUP(BE$7,Data!$A$2:$A$852,1,FALSE)),0))),"H",IF(AND(BE$7&gt;=$E97,BE$7&lt;=$F97),($D97/$G97),0))),IF(AND(BE$7&gt;=$E97,BE$7&lt;=$F97),($D97/$G97),0))</f>
        <v>0</v>
      </c>
      <c r="BF97" s="34">
        <f>IF(Data!$C$2&gt;0,(IF(OR(BF$5=Data!$F$2,BF$5=Data!$G$2,(IF(COUNTIF(Data!$A$2:$A$939,BF$7),BF$7=(VLOOKUP(BF$7,Data!$A$2:$A$852,1,FALSE)),0))),"H",IF(AND(BF$7&gt;=$E97,BF$7&lt;=$F97),($D97/$G97),0))),IF(AND(BF$7&gt;=$E97,BF$7&lt;=$F97),($D97/$G97),0))</f>
        <v>0</v>
      </c>
      <c r="BG97" s="34">
        <f>IF(Data!$C$2&gt;0,(IF(OR(BG$5=Data!$F$2,BG$5=Data!$G$2,(IF(COUNTIF(Data!$A$2:$A$939,BG$7),BG$7=(VLOOKUP(BG$7,Data!$A$2:$A$852,1,FALSE)),0))),"H",IF(AND(BG$7&gt;=$E97,BG$7&lt;=$F97),($D97/$G97),0))),IF(AND(BG$7&gt;=$E97,BG$7&lt;=$F97),($D97/$G97),0))</f>
        <v>0</v>
      </c>
      <c r="BH97" s="34" t="str">
        <f>IF(Data!$C$2&gt;0,(IF(OR(BH$5=Data!$F$2,BH$5=Data!$G$2,(IF(COUNTIF(Data!$A$2:$A$939,BH$7),BH$7=(VLOOKUP(BH$7,Data!$A$2:$A$852,1,FALSE)),0))),"H",IF(AND(BH$7&gt;=$E97,BH$7&lt;=$F97),($D97/$G97),0))),IF(AND(BH$7&gt;=$E97,BH$7&lt;=$F97),($D97/$G97),0))</f>
        <v>H</v>
      </c>
      <c r="BI97" s="34" t="str">
        <f>IF(Data!$C$2&gt;0,(IF(OR(BI$5=Data!$F$2,BI$5=Data!$G$2,(IF(COUNTIF(Data!$A$2:$A$939,BI$7),BI$7=(VLOOKUP(BI$7,Data!$A$2:$A$852,1,FALSE)),0))),"H",IF(AND(BI$7&gt;=$E97,BI$7&lt;=$F97),($D97/$G97),0))),IF(AND(BI$7&gt;=$E97,BI$7&lt;=$F97),($D97/$G97),0))</f>
        <v>H</v>
      </c>
      <c r="BJ97" s="34">
        <f>IF(Data!$C$2&gt;0,(IF(OR(BJ$5=Data!$F$2,BJ$5=Data!$G$2,(IF(COUNTIF(Data!$A$2:$A$939,BJ$7),BJ$7=(VLOOKUP(BJ$7,Data!$A$2:$A$852,1,FALSE)),0))),"H",IF(AND(BJ$7&gt;=$E97,BJ$7&lt;=$F97),($D97/$G97),0))),IF(AND(BJ$7&gt;=$E97,BJ$7&lt;=$F97),($D97/$G97),0))</f>
        <v>0</v>
      </c>
      <c r="BK97" s="34">
        <f>IF(Data!$C$2&gt;0,(IF(OR(BK$5=Data!$F$2,BK$5=Data!$G$2,(IF(COUNTIF(Data!$A$2:$A$939,BK$7),BK$7=(VLOOKUP(BK$7,Data!$A$2:$A$852,1,FALSE)),0))),"H",IF(AND(BK$7&gt;=$E97,BK$7&lt;=$F97),($D97/$G97),0))),IF(AND(BK$7&gt;=$E97,BK$7&lt;=$F97),($D97/$G97),0))</f>
        <v>0</v>
      </c>
      <c r="BL97" s="34">
        <f>IF(Data!$C$2&gt;0,(IF(OR(BL$5=Data!$F$2,BL$5=Data!$G$2,(IF(COUNTIF(Data!$A$2:$A$939,BL$7),BL$7=(VLOOKUP(BL$7,Data!$A$2:$A$852,1,FALSE)),0))),"H",IF(AND(BL$7&gt;=$E97,BL$7&lt;=$F97),($D97/$G97),0))),IF(AND(BL$7&gt;=$E97,BL$7&lt;=$F97),($D97/$G97),0))</f>
        <v>0</v>
      </c>
      <c r="BM97" s="34">
        <f>IF(Data!$C$2&gt;0,(IF(OR(BM$5=Data!$F$2,BM$5=Data!$G$2,(IF(COUNTIF(Data!$A$2:$A$939,BM$7),BM$7=(VLOOKUP(BM$7,Data!$A$2:$A$852,1,FALSE)),0))),"H",IF(AND(BM$7&gt;=$E97,BM$7&lt;=$F97),($D97/$G97),0))),IF(AND(BM$7&gt;=$E97,BM$7&lt;=$F97),($D97/$G97),0))</f>
        <v>0</v>
      </c>
      <c r="BN97" s="34">
        <f>IF(Data!$C$2&gt;0,(IF(OR(BN$5=Data!$F$2,BN$5=Data!$G$2,(IF(COUNTIF(Data!$A$2:$A$939,BN$7),BN$7=(VLOOKUP(BN$7,Data!$A$2:$A$852,1,FALSE)),0))),"H",IF(AND(BN$7&gt;=$E97,BN$7&lt;=$F97),($D97/$G97),0))),IF(AND(BN$7&gt;=$E97,BN$7&lt;=$F97),($D97/$G97),0))</f>
        <v>0</v>
      </c>
      <c r="BO97" s="34" t="str">
        <f>IF(Data!$C$2&gt;0,(IF(OR(BO$5=Data!$F$2,BO$5=Data!$G$2,(IF(COUNTIF(Data!$A$2:$A$939,BO$7),BO$7=(VLOOKUP(BO$7,Data!$A$2:$A$852,1,FALSE)),0))),"H",IF(AND(BO$7&gt;=$E97,BO$7&lt;=$F97),($D97/$G97),0))),IF(AND(BO$7&gt;=$E97,BO$7&lt;=$F97),($D97/$G97),0))</f>
        <v>H</v>
      </c>
      <c r="BP97" s="34" t="str">
        <f>IF(Data!$C$2&gt;0,(IF(OR(BP$5=Data!$F$2,BP$5=Data!$G$2,(IF(COUNTIF(Data!$A$2:$A$939,BP$7),BP$7=(VLOOKUP(BP$7,Data!$A$2:$A$852,1,FALSE)),0))),"H",IF(AND(BP$7&gt;=$E97,BP$7&lt;=$F97),($D97/$G97),0))),IF(AND(BP$7&gt;=$E97,BP$7&lt;=$F97),($D97/$G97),0))</f>
        <v>H</v>
      </c>
      <c r="BQ97" s="34">
        <f>IF(Data!$C$2&gt;0,(IF(OR(BQ$5=Data!$F$2,BQ$5=Data!$G$2,(IF(COUNTIF(Data!$A$2:$A$939,BQ$7),BQ$7=(VLOOKUP(BQ$7,Data!$A$2:$A$852,1,FALSE)),0))),"H",IF(AND(BQ$7&gt;=$E97,BQ$7&lt;=$F97),($D97/$G97),0))),IF(AND(BQ$7&gt;=$E97,BQ$7&lt;=$F97),($D97/$G97),0))</f>
        <v>0</v>
      </c>
      <c r="BR97" s="34">
        <f>IF(Data!$C$2&gt;0,(IF(OR(BR$5=Data!$F$2,BR$5=Data!$G$2,(IF(COUNTIF(Data!$A$2:$A$939,BR$7),BR$7=(VLOOKUP(BR$7,Data!$A$2:$A$852,1,FALSE)),0))),"H",IF(AND(BR$7&gt;=$E97,BR$7&lt;=$F97),($D97/$G97),0))),IF(AND(BR$7&gt;=$E97,BR$7&lt;=$F97),($D97/$G97),0))</f>
        <v>0</v>
      </c>
      <c r="BS97" s="34">
        <f>IF(Data!$C$2&gt;0,(IF(OR(BS$5=Data!$F$2,BS$5=Data!$G$2,(IF(COUNTIF(Data!$A$2:$A$939,BS$7),BS$7=(VLOOKUP(BS$7,Data!$A$2:$A$852,1,FALSE)),0))),"H",IF(AND(BS$7&gt;=$E97,BS$7&lt;=$F97),($D97/$G97),0))),IF(AND(BS$7&gt;=$E97,BS$7&lt;=$F97),($D97/$G97),0))</f>
        <v>0</v>
      </c>
      <c r="BT97" s="34">
        <f>IF(Data!$C$2&gt;0,(IF(OR(BT$5=Data!$F$2,BT$5=Data!$G$2,(IF(COUNTIF(Data!$A$2:$A$939,BT$7),BT$7=(VLOOKUP(BT$7,Data!$A$2:$A$852,1,FALSE)),0))),"H",IF(AND(BT$7&gt;=$E97,BT$7&lt;=$F97),($D97/$G97),0))),IF(AND(BT$7&gt;=$E97,BT$7&lt;=$F97),($D97/$G97),0))</f>
        <v>0</v>
      </c>
      <c r="BU97" s="34">
        <f>IF(Data!$C$2&gt;0,(IF(OR(BU$5=Data!$F$2,BU$5=Data!$G$2,(IF(COUNTIF(Data!$A$2:$A$939,BU$7),BU$7=(VLOOKUP(BU$7,Data!$A$2:$A$852,1,FALSE)),0))),"H",IF(AND(BU$7&gt;=$E97,BU$7&lt;=$F97),($D97/$G97),0))),IF(AND(BU$7&gt;=$E97,BU$7&lt;=$F97),($D97/$G97),0))</f>
        <v>0</v>
      </c>
      <c r="BV97" s="34" t="str">
        <f>IF(Data!$C$2&gt;0,(IF(OR(BV$5=Data!$F$2,BV$5=Data!$G$2,(IF(COUNTIF(Data!$A$2:$A$939,BV$7),BV$7=(VLOOKUP(BV$7,Data!$A$2:$A$852,1,FALSE)),0))),"H",IF(AND(BV$7&gt;=$E97,BV$7&lt;=$F97),($D97/$G97),0))),IF(AND(BV$7&gt;=$E97,BV$7&lt;=$F97),($D97/$G97),0))</f>
        <v>H</v>
      </c>
      <c r="BW97" s="34" t="str">
        <f>IF(Data!$C$2&gt;0,(IF(OR(BW$5=Data!$F$2,BW$5=Data!$G$2,(IF(COUNTIF(Data!$A$2:$A$939,BW$7),BW$7=(VLOOKUP(BW$7,Data!$A$2:$A$852,1,FALSE)),0))),"H",IF(AND(BW$7&gt;=$E97,BW$7&lt;=$F97),($D97/$G97),0))),IF(AND(BW$7&gt;=$E97,BW$7&lt;=$F97),($D97/$G97),0))</f>
        <v>H</v>
      </c>
      <c r="BX97" s="34">
        <f>IF(Data!$C$2&gt;0,(IF(OR(BX$5=Data!$F$2,BX$5=Data!$G$2,(IF(COUNTIF(Data!$A$2:$A$939,BX$7),BX$7=(VLOOKUP(BX$7,Data!$A$2:$A$852,1,FALSE)),0))),"H",IF(AND(BX$7&gt;=$E97,BX$7&lt;=$F97),($D97/$G97),0))),IF(AND(BX$7&gt;=$E97,BX$7&lt;=$F97),($D97/$G97),0))</f>
        <v>0</v>
      </c>
      <c r="BY97" s="34">
        <f>IF(Data!$C$2&gt;0,(IF(OR(BY$5=Data!$F$2,BY$5=Data!$G$2,(IF(COUNTIF(Data!$A$2:$A$939,BY$7),BY$7=(VLOOKUP(BY$7,Data!$A$2:$A$852,1,FALSE)),0))),"H",IF(AND(BY$7&gt;=$E97,BY$7&lt;=$F97),($D97/$G97),0))),IF(AND(BY$7&gt;=$E97,BY$7&lt;=$F97),($D97/$G97),0))</f>
        <v>0</v>
      </c>
      <c r="BZ97" s="34">
        <f>IF(Data!$C$2&gt;0,(IF(OR(BZ$5=Data!$F$2,BZ$5=Data!$G$2,(IF(COUNTIF(Data!$A$2:$A$939,BZ$7),BZ$7=(VLOOKUP(BZ$7,Data!$A$2:$A$852,1,FALSE)),0))),"H",IF(AND(BZ$7&gt;=$E97,BZ$7&lt;=$F97),($D97/$G97),0))),IF(AND(BZ$7&gt;=$E97,BZ$7&lt;=$F97),($D97/$G97),0))</f>
        <v>0</v>
      </c>
      <c r="CA97" s="34">
        <f>IF(Data!$C$2&gt;0,(IF(OR(CA$5=Data!$F$2,CA$5=Data!$G$2,(IF(COUNTIF(Data!$A$2:$A$939,CA$7),CA$7=(VLOOKUP(CA$7,Data!$A$2:$A$852,1,FALSE)),0))),"H",IF(AND(CA$7&gt;=$E97,CA$7&lt;=$F97),($D97/$G97),0))),IF(AND(CA$7&gt;=$E97,CA$7&lt;=$F97),($D97/$G97),0))</f>
        <v>0</v>
      </c>
      <c r="CB97" s="34">
        <f>IF(Data!$C$2&gt;0,(IF(OR(CB$5=Data!$F$2,CB$5=Data!$G$2,(IF(COUNTIF(Data!$A$2:$A$939,CB$7),CB$7=(VLOOKUP(CB$7,Data!$A$2:$A$852,1,FALSE)),0))),"H",IF(AND(CB$7&gt;=$E97,CB$7&lt;=$F97),($D97/$G97),0))),IF(AND(CB$7&gt;=$E97,CB$7&lt;=$F97),($D97/$G97),0))</f>
        <v>0</v>
      </c>
      <c r="CC97" s="34" t="str">
        <f>IF(Data!$C$2&gt;0,(IF(OR(CC$5=Data!$F$2,CC$5=Data!$G$2,(IF(COUNTIF(Data!$A$2:$A$939,CC$7),CC$7=(VLOOKUP(CC$7,Data!$A$2:$A$852,1,FALSE)),0))),"H",IF(AND(CC$7&gt;=$E97,CC$7&lt;=$F97),($D97/$G97),0))),IF(AND(CC$7&gt;=$E97,CC$7&lt;=$F97),($D97/$G97),0))</f>
        <v>H</v>
      </c>
      <c r="CD97" s="34" t="str">
        <f>IF(Data!$C$2&gt;0,(IF(OR(CD$5=Data!$F$2,CD$5=Data!$G$2,(IF(COUNTIF(Data!$A$2:$A$939,CD$7),CD$7=(VLOOKUP(CD$7,Data!$A$2:$A$852,1,FALSE)),0))),"H",IF(AND(CD$7&gt;=$E97,CD$7&lt;=$F97),($D97/$G97),0))),IF(AND(CD$7&gt;=$E97,CD$7&lt;=$F97),($D97/$G97),0))</f>
        <v>H</v>
      </c>
      <c r="CE97" s="34">
        <f>IF(Data!$C$2&gt;0,(IF(OR(CE$5=Data!$F$2,CE$5=Data!$G$2,(IF(COUNTIF(Data!$A$2:$A$939,CE$7),CE$7=(VLOOKUP(CE$7,Data!$A$2:$A$852,1,FALSE)),0))),"H",IF(AND(CE$7&gt;=$E97,CE$7&lt;=$F97),($D97/$G97),0))),IF(AND(CE$7&gt;=$E97,CE$7&lt;=$F97),($D97/$G97),0))</f>
        <v>0</v>
      </c>
      <c r="CF97" s="34">
        <f>IF(Data!$C$2&gt;0,(IF(OR(CF$5=Data!$F$2,CF$5=Data!$G$2,(IF(COUNTIF(Data!$A$2:$A$939,CF$7),CF$7=(VLOOKUP(CF$7,Data!$A$2:$A$852,1,FALSE)),0))),"H",IF(AND(CF$7&gt;=$E97,CF$7&lt;=$F97),($D97/$G97),0))),IF(AND(CF$7&gt;=$E97,CF$7&lt;=$F97),($D97/$G97),0))</f>
        <v>0</v>
      </c>
      <c r="CG97" s="34">
        <f>IF(Data!$C$2&gt;0,(IF(OR(CG$5=Data!$F$2,CG$5=Data!$G$2,(IF(COUNTIF(Data!$A$2:$A$939,CG$7),CG$7=(VLOOKUP(CG$7,Data!$A$2:$A$852,1,FALSE)),0))),"H",IF(AND(CG$7&gt;=$E97,CG$7&lt;=$F97),($D97/$G97),0))),IF(AND(CG$7&gt;=$E97,CG$7&lt;=$F97),($D97/$G97),0))</f>
        <v>0</v>
      </c>
      <c r="CH97" s="34">
        <f>IF(Data!$C$2&gt;0,(IF(OR(CH$5=Data!$F$2,CH$5=Data!$G$2,(IF(COUNTIF(Data!$A$2:$A$939,CH$7),CH$7=(VLOOKUP(CH$7,Data!$A$2:$A$852,1,FALSE)),0))),"H",IF(AND(CH$7&gt;=$E97,CH$7&lt;=$F97),($D97/$G97),0))),IF(AND(CH$7&gt;=$E97,CH$7&lt;=$F97),($D97/$G97),0))</f>
        <v>0</v>
      </c>
      <c r="CI97" s="34">
        <f>IF(Data!$C$2&gt;0,(IF(OR(CI$5=Data!$F$2,CI$5=Data!$G$2,(IF(COUNTIF(Data!$A$2:$A$939,CI$7),CI$7=(VLOOKUP(CI$7,Data!$A$2:$A$852,1,FALSE)),0))),"H",IF(AND(CI$7&gt;=$E97,CI$7&lt;=$F97),($D97/$G97),0))),IF(AND(CI$7&gt;=$E97,CI$7&lt;=$F97),($D97/$G97),0))</f>
        <v>0</v>
      </c>
      <c r="CJ97" s="34" t="str">
        <f>IF(Data!$C$2&gt;0,(IF(OR(CJ$5=Data!$F$2,CJ$5=Data!$G$2,(IF(COUNTIF(Data!$A$2:$A$939,CJ$7),CJ$7=(VLOOKUP(CJ$7,Data!$A$2:$A$852,1,FALSE)),0))),"H",IF(AND(CJ$7&gt;=$E97,CJ$7&lt;=$F97),($D97/$G97),0))),IF(AND(CJ$7&gt;=$E97,CJ$7&lt;=$F97),($D97/$G97),0))</f>
        <v>H</v>
      </c>
      <c r="CK97" s="34" t="str">
        <f>IF(Data!$C$2&gt;0,(IF(OR(CK$5=Data!$F$2,CK$5=Data!$G$2,(IF(COUNTIF(Data!$A$2:$A$939,CK$7),CK$7=(VLOOKUP(CK$7,Data!$A$2:$A$852,1,FALSE)),0))),"H",IF(AND(CK$7&gt;=$E97,CK$7&lt;=$F97),($D97/$G97),0))),IF(AND(CK$7&gt;=$E97,CK$7&lt;=$F97),($D97/$G97),0))</f>
        <v>H</v>
      </c>
      <c r="CL97" s="34">
        <f>IF(Data!$C$2&gt;0,(IF(OR(CL$5=Data!$F$2,CL$5=Data!$G$2,(IF(COUNTIF(Data!$A$2:$A$939,CL$7),CL$7=(VLOOKUP(CL$7,Data!$A$2:$A$852,1,FALSE)),0))),"H",IF(AND(CL$7&gt;=$E97,CL$7&lt;=$F97),($D97/$G97),0))),IF(AND(CL$7&gt;=$E97,CL$7&lt;=$F97),($D97/$G97),0))</f>
        <v>0</v>
      </c>
      <c r="CM97" s="34">
        <f>IF(Data!$C$2&gt;0,(IF(OR(CM$5=Data!$F$2,CM$5=Data!$G$2,(IF(COUNTIF(Data!$A$2:$A$939,CM$7),CM$7=(VLOOKUP(CM$7,Data!$A$2:$A$852,1,FALSE)),0))),"H",IF(AND(CM$7&gt;=$E97,CM$7&lt;=$F97),($D97/$G97),0))),IF(AND(CM$7&gt;=$E97,CM$7&lt;=$F97),($D97/$G97),0))</f>
        <v>0</v>
      </c>
      <c r="CN97" s="34">
        <f>IF(Data!$C$2&gt;0,(IF(OR(CN$5=Data!$F$2,CN$5=Data!$G$2,(IF(COUNTIF(Data!$A$2:$A$939,CN$7),CN$7=(VLOOKUP(CN$7,Data!$A$2:$A$852,1,FALSE)),0))),"H",IF(AND(CN$7&gt;=$E97,CN$7&lt;=$F97),($D97/$G97),0))),IF(AND(CN$7&gt;=$E97,CN$7&lt;=$F97),($D97/$G97),0))</f>
        <v>0</v>
      </c>
      <c r="CO97" s="34">
        <f>IF(Data!$C$2&gt;0,(IF(OR(CO$5=Data!$F$2,CO$5=Data!$G$2,(IF(COUNTIF(Data!$A$2:$A$939,CO$7),CO$7=(VLOOKUP(CO$7,Data!$A$2:$A$852,1,FALSE)),0))),"H",IF(AND(CO$7&gt;=$E97,CO$7&lt;=$F97),($D97/$G97),0))),IF(AND(CO$7&gt;=$E97,CO$7&lt;=$F97),($D97/$G97),0))</f>
        <v>0</v>
      </c>
      <c r="CP97" s="34">
        <f>IF(Data!$C$2&gt;0,(IF(OR(CP$5=Data!$F$2,CP$5=Data!$G$2,(IF(COUNTIF(Data!$A$2:$A$939,CP$7),CP$7=(VLOOKUP(CP$7,Data!$A$2:$A$852,1,FALSE)),0))),"H",IF(AND(CP$7&gt;=$E97,CP$7&lt;=$F97),($D97/$G97),0))),IF(AND(CP$7&gt;=$E97,CP$7&lt;=$F97),($D97/$G97),0))</f>
        <v>0</v>
      </c>
      <c r="CQ97" s="34" t="str">
        <f>IF(Data!$C$2&gt;0,(IF(OR(CQ$5=Data!$F$2,CQ$5=Data!$G$2,(IF(COUNTIF(Data!$A$2:$A$939,CQ$7),CQ$7=(VLOOKUP(CQ$7,Data!$A$2:$A$852,1,FALSE)),0))),"H",IF(AND(CQ$7&gt;=$E97,CQ$7&lt;=$F97),($D97/$G97),0))),IF(AND(CQ$7&gt;=$E97,CQ$7&lt;=$F97),($D97/$G97),0))</f>
        <v>H</v>
      </c>
      <c r="CR97" s="34" t="str">
        <f>IF(Data!$C$2&gt;0,(IF(OR(CR$5=Data!$F$2,CR$5=Data!$G$2,(IF(COUNTIF(Data!$A$2:$A$939,CR$7),CR$7=(VLOOKUP(CR$7,Data!$A$2:$A$852,1,FALSE)),0))),"H",IF(AND(CR$7&gt;=$E97,CR$7&lt;=$F97),($D97/$G97),0))),IF(AND(CR$7&gt;=$E97,CR$7&lt;=$F97),($D97/$G97),0))</f>
        <v>H</v>
      </c>
      <c r="CS97" s="34">
        <f>IF(Data!$C$2&gt;0,(IF(OR(CS$5=Data!$F$2,CS$5=Data!$G$2,(IF(COUNTIF(Data!$A$2:$A$939,CS$7),CS$7=(VLOOKUP(CS$7,Data!$A$2:$A$852,1,FALSE)),0))),"H",IF(AND(CS$7&gt;=$E97,CS$7&lt;=$F97),($D97/$G97),0))),IF(AND(CS$7&gt;=$E97,CS$7&lt;=$F97),($D97/$G97),0))</f>
        <v>0</v>
      </c>
      <c r="CT97" s="34">
        <f>IF(Data!$C$2&gt;0,(IF(OR(CT$5=Data!$F$2,CT$5=Data!$G$2,(IF(COUNTIF(Data!$A$2:$A$939,CT$7),CT$7=(VLOOKUP(CT$7,Data!$A$2:$A$852,1,FALSE)),0))),"H",IF(AND(CT$7&gt;=$E97,CT$7&lt;=$F97),($D97/$G97),0))),IF(AND(CT$7&gt;=$E97,CT$7&lt;=$F97),($D97/$G97),0))</f>
        <v>0</v>
      </c>
      <c r="CU97" s="34">
        <f>IF(Data!$C$2&gt;0,(IF(OR(CU$5=Data!$F$2,CU$5=Data!$G$2,(IF(COUNTIF(Data!$A$2:$A$939,CU$7),CU$7=(VLOOKUP(CU$7,Data!$A$2:$A$852,1,FALSE)),0))),"H",IF(AND(CU$7&gt;=$E97,CU$7&lt;=$F97),($D97/$G97),0))),IF(AND(CU$7&gt;=$E97,CU$7&lt;=$F97),($D97/$G97),0))</f>
        <v>0</v>
      </c>
      <c r="CV97" s="34">
        <f>IF(Data!$C$2&gt;0,(IF(OR(CV$5=Data!$F$2,CV$5=Data!$G$2,(IF(COUNTIF(Data!$A$2:$A$939,CV$7),CV$7=(VLOOKUP(CV$7,Data!$A$2:$A$852,1,FALSE)),0))),"H",IF(AND(CV$7&gt;=$E97,CV$7&lt;=$F97),($D97/$G97),0))),IF(AND(CV$7&gt;=$E97,CV$7&lt;=$F97),($D97/$G97),0))</f>
        <v>0</v>
      </c>
      <c r="CW97" s="34">
        <f>IF(Data!$C$2&gt;0,(IF(OR(CW$5=Data!$F$2,CW$5=Data!$G$2,(IF(COUNTIF(Data!$A$2:$A$939,CW$7),CW$7=(VLOOKUP(CW$7,Data!$A$2:$A$852,1,FALSE)),0))),"H",IF(AND(CW$7&gt;=$E97,CW$7&lt;=$F97),($D97/$G97),0))),IF(AND(CW$7&gt;=$E97,CW$7&lt;=$F97),($D97/$G97),0))</f>
        <v>0</v>
      </c>
      <c r="CX97" s="34" t="str">
        <f>IF(Data!$C$2&gt;0,(IF(OR(CX$5=Data!$F$2,CX$5=Data!$G$2,(IF(COUNTIF(Data!$A$2:$A$939,CX$7),CX$7=(VLOOKUP(CX$7,Data!$A$2:$A$852,1,FALSE)),0))),"H",IF(AND(CX$7&gt;=$E97,CX$7&lt;=$F97),($D97/$G97),0))),IF(AND(CX$7&gt;=$E97,CX$7&lt;=$F97),($D97/$G97),0))</f>
        <v>H</v>
      </c>
      <c r="CY97" s="34" t="str">
        <f>IF(Data!$C$2&gt;0,(IF(OR(CY$5=Data!$F$2,CY$5=Data!$G$2,(IF(COUNTIF(Data!$A$2:$A$939,CY$7),CY$7=(VLOOKUP(CY$7,Data!$A$2:$A$852,1,FALSE)),0))),"H",IF(AND(CY$7&gt;=$E97,CY$7&lt;=$F97),($D97/$G97),0))),IF(AND(CY$7&gt;=$E97,CY$7&lt;=$F97),($D97/$G97),0))</f>
        <v>H</v>
      </c>
      <c r="CZ97" s="34">
        <f>IF(Data!$C$2&gt;0,(IF(OR(CZ$5=Data!$F$2,CZ$5=Data!$G$2,(IF(COUNTIF(Data!$A$2:$A$939,CZ$7),CZ$7=(VLOOKUP(CZ$7,Data!$A$2:$A$852,1,FALSE)),0))),"H",IF(AND(CZ$7&gt;=$E97,CZ$7&lt;=$F97),($D97/$G97),0))),IF(AND(CZ$7&gt;=$E97,CZ$7&lt;=$F97),($D97/$G97),0))</f>
        <v>0</v>
      </c>
      <c r="DA97" s="34">
        <f>IF(Data!$C$2&gt;0,(IF(OR(DA$5=Data!$F$2,DA$5=Data!$G$2,(IF(COUNTIF(Data!$A$2:$A$939,DA$7),DA$7=(VLOOKUP(DA$7,Data!$A$2:$A$852,1,FALSE)),0))),"H",IF(AND(DA$7&gt;=$E97,DA$7&lt;=$F97),($D97/$G97),0))),IF(AND(DA$7&gt;=$E97,DA$7&lt;=$F97),($D97/$G97),0))</f>
        <v>0</v>
      </c>
      <c r="DB97" s="34">
        <f>IF(Data!$C$2&gt;0,(IF(OR(DB$5=Data!$F$2,DB$5=Data!$G$2,(IF(COUNTIF(Data!$A$2:$A$939,DB$7),DB$7=(VLOOKUP(DB$7,Data!$A$2:$A$852,1,FALSE)),0))),"H",IF(AND(DB$7&gt;=$E97,DB$7&lt;=$F97),($D97/$G97),0))),IF(AND(DB$7&gt;=$E97,DB$7&lt;=$F97),($D97/$G97),0))</f>
        <v>0</v>
      </c>
      <c r="DC97" s="34">
        <f>IF(Data!$C$2&gt;0,(IF(OR(DC$5=Data!$F$2,DC$5=Data!$G$2,(IF(COUNTIF(Data!$A$2:$A$939,DC$7),DC$7=(VLOOKUP(DC$7,Data!$A$2:$A$852,1,FALSE)),0))),"H",IF(AND(DC$7&gt;=$E97,DC$7&lt;=$F97),($D97/$G97),0))),IF(AND(DC$7&gt;=$E97,DC$7&lt;=$F97),($D97/$G97),0))</f>
        <v>0</v>
      </c>
      <c r="DD97" s="34">
        <f>IF(Data!$C$2&gt;0,(IF(OR(DD$5=Data!$F$2,DD$5=Data!$G$2,(IF(COUNTIF(Data!$A$2:$A$939,DD$7),DD$7=(VLOOKUP(DD$7,Data!$A$2:$A$852,1,FALSE)),0))),"H",IF(AND(DD$7&gt;=$E97,DD$7&lt;=$F97),($D97/$G97),0))),IF(AND(DD$7&gt;=$E97,DD$7&lt;=$F97),($D97/$G97),0))</f>
        <v>0</v>
      </c>
      <c r="DE97" s="34" t="str">
        <f>IF(Data!$C$2&gt;0,(IF(OR(DE$5=Data!$F$2,DE$5=Data!$G$2,(IF(COUNTIF(Data!$A$2:$A$939,DE$7),DE$7=(VLOOKUP(DE$7,Data!$A$2:$A$852,1,FALSE)),0))),"H",IF(AND(DE$7&gt;=$E97,DE$7&lt;=$F97),($D97/$G97),0))),IF(AND(DE$7&gt;=$E97,DE$7&lt;=$F97),($D97/$G97),0))</f>
        <v>H</v>
      </c>
      <c r="DF97" s="34" t="str">
        <f>IF(Data!$C$2&gt;0,(IF(OR(DF$5=Data!$F$2,DF$5=Data!$G$2,(IF(COUNTIF(Data!$A$2:$A$939,DF$7),DF$7=(VLOOKUP(DF$7,Data!$A$2:$A$852,1,FALSE)),0))),"H",IF(AND(DF$7&gt;=$E97,DF$7&lt;=$F97),($D97/$G97),0))),IF(AND(DF$7&gt;=$E97,DF$7&lt;=$F97),($D97/$G97),0))</f>
        <v>H</v>
      </c>
      <c r="DG97" s="34">
        <f>IF(Data!$C$2&gt;0,(IF(OR(DG$5=Data!$F$2,DG$5=Data!$G$2,(IF(COUNTIF(Data!$A$2:$A$939,DG$7),DG$7=(VLOOKUP(DG$7,Data!$A$2:$A$852,1,FALSE)),0))),"H",IF(AND(DG$7&gt;=$E97,DG$7&lt;=$F97),($D97/$G97),0))),IF(AND(DG$7&gt;=$E97,DG$7&lt;=$F97),($D97/$G97),0))</f>
        <v>0</v>
      </c>
      <c r="DH97" s="34">
        <f>IF(Data!$C$2&gt;0,(IF(OR(DH$5=Data!$F$2,DH$5=Data!$G$2,(IF(COUNTIF(Data!$A$2:$A$939,DH$7),DH$7=(VLOOKUP(DH$7,Data!$A$2:$A$852,1,FALSE)),0))),"H",IF(AND(DH$7&gt;=$E97,DH$7&lt;=$F97),($D97/$G97),0))),IF(AND(DH$7&gt;=$E97,DH$7&lt;=$F97),($D97/$G97),0))</f>
        <v>0</v>
      </c>
      <c r="DI97" s="34">
        <f>IF(Data!$C$2&gt;0,(IF(OR(DI$5=Data!$F$2,DI$5=Data!$G$2,(IF(COUNTIF(Data!$A$2:$A$939,DI$7),DI$7=(VLOOKUP(DI$7,Data!$A$2:$A$852,1,FALSE)),0))),"H",IF(AND(DI$7&gt;=$E97,DI$7&lt;=$F97),($D97/$G97),0))),IF(AND(DI$7&gt;=$E97,DI$7&lt;=$F97),($D97/$G97),0))</f>
        <v>0</v>
      </c>
      <c r="DJ97" s="34">
        <f>IF(Data!$C$2&gt;0,(IF(OR(DJ$5=Data!$F$2,DJ$5=Data!$G$2,(IF(COUNTIF(Data!$A$2:$A$939,DJ$7),DJ$7=(VLOOKUP(DJ$7,Data!$A$2:$A$852,1,FALSE)),0))),"H",IF(AND(DJ$7&gt;=$E97,DJ$7&lt;=$F97),($D97/$G97),0))),IF(AND(DJ$7&gt;=$E97,DJ$7&lt;=$F97),($D97/$G97),0))</f>
        <v>0</v>
      </c>
      <c r="DK97" s="34">
        <f>IF(Data!$C$2&gt;0,(IF(OR(DK$5=Data!$F$2,DK$5=Data!$G$2,(IF(COUNTIF(Data!$A$2:$A$939,DK$7),DK$7=(VLOOKUP(DK$7,Data!$A$2:$A$852,1,FALSE)),0))),"H",IF(AND(DK$7&gt;=$E97,DK$7&lt;=$F97),($D97/$G97),0))),IF(AND(DK$7&gt;=$E97,DK$7&lt;=$F97),($D97/$G97),0))</f>
        <v>0</v>
      </c>
      <c r="DL97" s="34" t="str">
        <f>IF(Data!$C$2&gt;0,(IF(OR(DL$5=Data!$F$2,DL$5=Data!$G$2,(IF(COUNTIF(Data!$A$2:$A$939,DL$7),DL$7=(VLOOKUP(DL$7,Data!$A$2:$A$852,1,FALSE)),0))),"H",IF(AND(DL$7&gt;=$E97,DL$7&lt;=$F97),($D97/$G97),0))),IF(AND(DL$7&gt;=$E97,DL$7&lt;=$F97),($D97/$G97),0))</f>
        <v>H</v>
      </c>
      <c r="DM97" s="34" t="str">
        <f>IF(Data!$C$2&gt;0,(IF(OR(DM$5=Data!$F$2,DM$5=Data!$G$2,(IF(COUNTIF(Data!$A$2:$A$939,DM$7),DM$7=(VLOOKUP(DM$7,Data!$A$2:$A$852,1,FALSE)),0))),"H",IF(AND(DM$7&gt;=$E97,DM$7&lt;=$F97),($D97/$G97),0))),IF(AND(DM$7&gt;=$E97,DM$7&lt;=$F97),($D97/$G97),0))</f>
        <v>H</v>
      </c>
      <c r="DN97" s="34">
        <f>IF(Data!$C$2&gt;0,(IF(OR(DN$5=Data!$F$2,DN$5=Data!$G$2,(IF(COUNTIF(Data!$A$2:$A$939,DN$7),DN$7=(VLOOKUP(DN$7,Data!$A$2:$A$852,1,FALSE)),0))),"H",IF(AND(DN$7&gt;=$E97,DN$7&lt;=$F97),($D97/$G97),0))),IF(AND(DN$7&gt;=$E97,DN$7&lt;=$F97),($D97/$G97),0))</f>
        <v>0</v>
      </c>
      <c r="DO97" s="34">
        <f>IF(Data!$C$2&gt;0,(IF(OR(DO$5=Data!$F$2,DO$5=Data!$G$2,(IF(COUNTIF(Data!$A$2:$A$939,DO$7),DO$7=(VLOOKUP(DO$7,Data!$A$2:$A$852,1,FALSE)),0))),"H",IF(AND(DO$7&gt;=$E97,DO$7&lt;=$F97),($D97/$G97),0))),IF(AND(DO$7&gt;=$E97,DO$7&lt;=$F97),($D97/$G97),0))</f>
        <v>0</v>
      </c>
      <c r="DP97" s="34">
        <f>IF(Data!$C$2&gt;0,(IF(OR(DP$5=Data!$F$2,DP$5=Data!$G$2,(IF(COUNTIF(Data!$A$2:$A$939,DP$7),DP$7=(VLOOKUP(DP$7,Data!$A$2:$A$852,1,FALSE)),0))),"H",IF(AND(DP$7&gt;=$E97,DP$7&lt;=$F97),($D97/$G97),0))),IF(AND(DP$7&gt;=$E97,DP$7&lt;=$F97),($D97/$G97),0))</f>
        <v>0</v>
      </c>
      <c r="DQ97" s="34">
        <f>IF(Data!$C$2&gt;0,(IF(OR(DQ$5=Data!$F$2,DQ$5=Data!$G$2,(IF(COUNTIF(Data!$A$2:$A$939,DQ$7),DQ$7=(VLOOKUP(DQ$7,Data!$A$2:$A$852,1,FALSE)),0))),"H",IF(AND(DQ$7&gt;=$E97,DQ$7&lt;=$F97),($D97/$G97),0))),IF(AND(DQ$7&gt;=$E97,DQ$7&lt;=$F97),($D97/$G97),0))</f>
        <v>0</v>
      </c>
      <c r="DR97" s="34">
        <f>IF(Data!$C$2&gt;0,(IF(OR(DR$5=Data!$F$2,DR$5=Data!$G$2,(IF(COUNTIF(Data!$A$2:$A$939,DR$7),DR$7=(VLOOKUP(DR$7,Data!$A$2:$A$852,1,FALSE)),0))),"H",IF(AND(DR$7&gt;=$E97,DR$7&lt;=$F97),($D97/$G97),0))),IF(AND(DR$7&gt;=$E97,DR$7&lt;=$F97),($D97/$G97),0))</f>
        <v>0</v>
      </c>
      <c r="DS97" s="34" t="str">
        <f>IF(Data!$C$2&gt;0,(IF(OR(DS$5=Data!$F$2,DS$5=Data!$G$2,(IF(COUNTIF(Data!$A$2:$A$939,DS$7),DS$7=(VLOOKUP(DS$7,Data!$A$2:$A$852,1,FALSE)),0))),"H",IF(AND(DS$7&gt;=$E97,DS$7&lt;=$F97),($D97/$G97),0))),IF(AND(DS$7&gt;=$E97,DS$7&lt;=$F97),($D97/$G97),0))</f>
        <v>H</v>
      </c>
      <c r="DT97" s="34" t="str">
        <f>IF(Data!$C$2&gt;0,(IF(OR(DT$5=Data!$F$2,DT$5=Data!$G$2,(IF(COUNTIF(Data!$A$2:$A$939,DT$7),DT$7=(VLOOKUP(DT$7,Data!$A$2:$A$852,1,FALSE)),0))),"H",IF(AND(DT$7&gt;=$E97,DT$7&lt;=$F97),($D97/$G97),0))),IF(AND(DT$7&gt;=$E97,DT$7&lt;=$F97),($D97/$G97),0))</f>
        <v>H</v>
      </c>
      <c r="DU97" s="34">
        <f>IF(Data!$C$2&gt;0,(IF(OR(DU$5=Data!$F$2,DU$5=Data!$G$2,(IF(COUNTIF(Data!$A$2:$A$939,DU$7),DU$7=(VLOOKUP(DU$7,Data!$A$2:$A$852,1,FALSE)),0))),"H",IF(AND(DU$7&gt;=$E97,DU$7&lt;=$F97),($D97/$G97),0))),IF(AND(DU$7&gt;=$E97,DU$7&lt;=$F97),($D97/$G97),0))</f>
        <v>0</v>
      </c>
      <c r="DV97" s="34">
        <f>IF(Data!$C$2&gt;0,(IF(OR(DV$5=Data!$F$2,DV$5=Data!$G$2,(IF(COUNTIF(Data!$A$2:$A$939,DV$7),DV$7=(VLOOKUP(DV$7,Data!$A$2:$A$852,1,FALSE)),0))),"H",IF(AND(DV$7&gt;=$E97,DV$7&lt;=$F97),($D97/$G97),0))),IF(AND(DV$7&gt;=$E97,DV$7&lt;=$F97),($D97/$G97),0))</f>
        <v>0</v>
      </c>
      <c r="DW97" s="34">
        <f>IF(Data!$C$2&gt;0,(IF(OR(DW$5=Data!$F$2,DW$5=Data!$G$2,(IF(COUNTIF(Data!$A$2:$A$939,DW$7),DW$7=(VLOOKUP(DW$7,Data!$A$2:$A$852,1,FALSE)),0))),"H",IF(AND(DW$7&gt;=$E97,DW$7&lt;=$F97),($D97/$G97),0))),IF(AND(DW$7&gt;=$E97,DW$7&lt;=$F97),($D97/$G97),0))</f>
        <v>0</v>
      </c>
      <c r="DX97" s="34">
        <f>IF(Data!$C$2&gt;0,(IF(OR(DX$5=Data!$F$2,DX$5=Data!$G$2,(IF(COUNTIF(Data!$A$2:$A$939,DX$7),DX$7=(VLOOKUP(DX$7,Data!$A$2:$A$852,1,FALSE)),0))),"H",IF(AND(DX$7&gt;=$E97,DX$7&lt;=$F97),($D97/$G97),0))),IF(AND(DX$7&gt;=$E97,DX$7&lt;=$F97),($D97/$G97),0))</f>
        <v>0</v>
      </c>
      <c r="DY97" s="34">
        <f>IF(Data!$C$2&gt;0,(IF(OR(DY$5=Data!$F$2,DY$5=Data!$G$2,(IF(COUNTIF(Data!$A$2:$A$939,DY$7),DY$7=(VLOOKUP(DY$7,Data!$A$2:$A$852,1,FALSE)),0))),"H",IF(AND(DY$7&gt;=$E97,DY$7&lt;=$F97),($D97/$G97),0))),IF(AND(DY$7&gt;=$E97,DY$7&lt;=$F97),($D97/$G97),0))</f>
        <v>0</v>
      </c>
      <c r="DZ97" s="34" t="str">
        <f>IF(Data!$C$2&gt;0,(IF(OR(DZ$5=Data!$F$2,DZ$5=Data!$G$2,(IF(COUNTIF(Data!$A$2:$A$939,DZ$7),DZ$7=(VLOOKUP(DZ$7,Data!$A$2:$A$852,1,FALSE)),0))),"H",IF(AND(DZ$7&gt;=$E97,DZ$7&lt;=$F97),($D97/$G97),0))),IF(AND(DZ$7&gt;=$E97,DZ$7&lt;=$F97),($D97/$G97),0))</f>
        <v>H</v>
      </c>
      <c r="EA97" s="34" t="str">
        <f>IF(Data!$C$2&gt;0,(IF(OR(EA$5=Data!$F$2,EA$5=Data!$G$2,(IF(COUNTIF(Data!$A$2:$A$939,EA$7),EA$7=(VLOOKUP(EA$7,Data!$A$2:$A$852,1,FALSE)),0))),"H",IF(AND(EA$7&gt;=$E97,EA$7&lt;=$F97),($D97/$G97),0))),IF(AND(EA$7&gt;=$E97,EA$7&lt;=$F97),($D97/$G97),0))</f>
        <v>H</v>
      </c>
      <c r="EB97" s="34">
        <f>IF(Data!$C$2&gt;0,(IF(OR(EB$5=Data!$F$2,EB$5=Data!$G$2,(IF(COUNTIF(Data!$A$2:$A$939,EB$7),EB$7=(VLOOKUP(EB$7,Data!$A$2:$A$852,1,FALSE)),0))),"H",IF(AND(EB$7&gt;=$E97,EB$7&lt;=$F97),($D97/$G97),0))),IF(AND(EB$7&gt;=$E97,EB$7&lt;=$F97),($D97/$G97),0))</f>
        <v>0</v>
      </c>
      <c r="EC97" s="34">
        <f>IF(Data!$C$2&gt;0,(IF(OR(EC$5=Data!$F$2,EC$5=Data!$G$2,(IF(COUNTIF(Data!$A$2:$A$939,EC$7),EC$7=(VLOOKUP(EC$7,Data!$A$2:$A$852,1,FALSE)),0))),"H",IF(AND(EC$7&gt;=$E97,EC$7&lt;=$F97),($D97/$G97),0))),IF(AND(EC$7&gt;=$E97,EC$7&lt;=$F97),($D97/$G97),0))</f>
        <v>0</v>
      </c>
      <c r="ED97" s="34">
        <f>IF(Data!$C$2&gt;0,(IF(OR(ED$5=Data!$F$2,ED$5=Data!$G$2,(IF(COUNTIF(Data!$A$2:$A$939,ED$7),ED$7=(VLOOKUP(ED$7,Data!$A$2:$A$852,1,FALSE)),0))),"H",IF(AND(ED$7&gt;=$E97,ED$7&lt;=$F97),($D97/$G97),0))),IF(AND(ED$7&gt;=$E97,ED$7&lt;=$F97),($D97/$G97),0))</f>
        <v>0</v>
      </c>
      <c r="EE97" s="34">
        <f>IF(Data!$C$2&gt;0,(IF(OR(EE$5=Data!$F$2,EE$5=Data!$G$2,(IF(COUNTIF(Data!$A$2:$A$939,EE$7),EE$7=(VLOOKUP(EE$7,Data!$A$2:$A$852,1,FALSE)),0))),"H",IF(AND(EE$7&gt;=$E97,EE$7&lt;=$F97),($D97/$G97),0))),IF(AND(EE$7&gt;=$E97,EE$7&lt;=$F97),($D97/$G97),0))</f>
        <v>0</v>
      </c>
      <c r="EF97" s="34">
        <f>IF(Data!$C$2&gt;0,(IF(OR(EF$5=Data!$F$2,EF$5=Data!$G$2,(IF(COUNTIF(Data!$A$2:$A$939,EF$7),EF$7=(VLOOKUP(EF$7,Data!$A$2:$A$852,1,FALSE)),0))),"H",IF(AND(EF$7&gt;=$E97,EF$7&lt;=$F97),($D97/$G97),0))),IF(AND(EF$7&gt;=$E97,EF$7&lt;=$F97),($D97/$G97),0))</f>
        <v>0</v>
      </c>
      <c r="EG97" s="34" t="str">
        <f>IF(Data!$C$2&gt;0,(IF(OR(EG$5=Data!$F$2,EG$5=Data!$G$2,(IF(COUNTIF(Data!$A$2:$A$939,EG$7),EG$7=(VLOOKUP(EG$7,Data!$A$2:$A$852,1,FALSE)),0))),"H",IF(AND(EG$7&gt;=$E97,EG$7&lt;=$F97),($D97/$G97),0))),IF(AND(EG$7&gt;=$E97,EG$7&lt;=$F97),($D97/$G97),0))</f>
        <v>H</v>
      </c>
      <c r="EH97" s="34" t="str">
        <f>IF(Data!$C$2&gt;0,(IF(OR(EH$5=Data!$F$2,EH$5=Data!$G$2,(IF(COUNTIF(Data!$A$2:$A$939,EH$7),EH$7=(VLOOKUP(EH$7,Data!$A$2:$A$852,1,FALSE)),0))),"H",IF(AND(EH$7&gt;=$E97,EH$7&lt;=$F97),($D97/$G97),0))),IF(AND(EH$7&gt;=$E97,EH$7&lt;=$F97),($D97/$G97),0))</f>
        <v>H</v>
      </c>
      <c r="EI97" s="34">
        <f>IF(Data!$C$2&gt;0,(IF(OR(EI$5=Data!$F$2,EI$5=Data!$G$2,(IF(COUNTIF(Data!$A$2:$A$939,EI$7),EI$7=(VLOOKUP(EI$7,Data!$A$2:$A$852,1,FALSE)),0))),"H",IF(AND(EI$7&gt;=$E97,EI$7&lt;=$F97),($D97/$G97),0))),IF(AND(EI$7&gt;=$E97,EI$7&lt;=$F97),($D97/$G97),0))</f>
        <v>0</v>
      </c>
      <c r="EJ97" s="34">
        <f>IF(Data!$C$2&gt;0,(IF(OR(EJ$5=Data!$F$2,EJ$5=Data!$G$2,(IF(COUNTIF(Data!$A$2:$A$939,EJ$7),EJ$7=(VLOOKUP(EJ$7,Data!$A$2:$A$852,1,FALSE)),0))),"H",IF(AND(EJ$7&gt;=$E97,EJ$7&lt;=$F97),($D97/$G97),0))),IF(AND(EJ$7&gt;=$E97,EJ$7&lt;=$F97),($D97/$G97),0))</f>
        <v>0</v>
      </c>
      <c r="EK97" s="34">
        <f>IF(Data!$C$2&gt;0,(IF(OR(EK$5=Data!$F$2,EK$5=Data!$G$2,(IF(COUNTIF(Data!$A$2:$A$939,EK$7),EK$7=(VLOOKUP(EK$7,Data!$A$2:$A$852,1,FALSE)),0))),"H",IF(AND(EK$7&gt;=$E97,EK$7&lt;=$F97),($D97/$G97),0))),IF(AND(EK$7&gt;=$E97,EK$7&lt;=$F97),($D97/$G97),0))</f>
        <v>0</v>
      </c>
      <c r="EL97" s="34">
        <f>IF(Data!$C$2&gt;0,(IF(OR(EL$5=Data!$F$2,EL$5=Data!$G$2,(IF(COUNTIF(Data!$A$2:$A$939,EL$7),EL$7=(VLOOKUP(EL$7,Data!$A$2:$A$852,1,FALSE)),0))),"H",IF(AND(EL$7&gt;=$E97,EL$7&lt;=$F97),($D97/$G97),0))),IF(AND(EL$7&gt;=$E97,EL$7&lt;=$F97),($D97/$G97),0))</f>
        <v>0</v>
      </c>
      <c r="EM97" s="34">
        <f>IF(Data!$C$2&gt;0,(IF(OR(EM$5=Data!$F$2,EM$5=Data!$G$2,(IF(COUNTIF(Data!$A$2:$A$939,EM$7),EM$7=(VLOOKUP(EM$7,Data!$A$2:$A$852,1,FALSE)),0))),"H",IF(AND(EM$7&gt;=$E97,EM$7&lt;=$F97),($D97/$G97),0))),IF(AND(EM$7&gt;=$E97,EM$7&lt;=$F97),($D97/$G97),0))</f>
        <v>0</v>
      </c>
      <c r="EN97" s="34" t="str">
        <f>IF(Data!$C$2&gt;0,(IF(OR(EN$5=Data!$F$2,EN$5=Data!$G$2,(IF(COUNTIF(Data!$A$2:$A$939,EN$7),EN$7=(VLOOKUP(EN$7,Data!$A$2:$A$852,1,FALSE)),0))),"H",IF(AND(EN$7&gt;=$E97,EN$7&lt;=$F97),($D97/$G97),0))),IF(AND(EN$7&gt;=$E97,EN$7&lt;=$F97),($D97/$G97),0))</f>
        <v>H</v>
      </c>
      <c r="EO97" s="35" t="str">
        <f>IF(Data!$C$2&gt;0,(IF(OR(EO$5=Data!$F$2,EO$5=Data!$G$2,(IF(COUNTIF(Data!$A$2:$A$939,EO$7),EO$7=(VLOOKUP(EO$7,Data!$A$2:$A$852,1,FALSE)),0))),"H",IF(AND(EO$7&gt;=$E97,EO$7&lt;=$F97),($D97/$G97),0))),IF(AND(EO$7&gt;=$E97,EO$7&lt;=$F97),($D97/$G97),0))</f>
        <v>H</v>
      </c>
      <c r="EP97" s="8" t="s">
        <v>47</v>
      </c>
      <c r="EQ97" s="18">
        <f>SUM(T97:EO97)-D97</f>
        <v>0</v>
      </c>
    </row>
    <row r="98" spans="1:147" ht="30" customHeight="1" thickBot="1">
      <c r="A98" s="385"/>
      <c r="B98" s="369"/>
      <c r="C98" s="369"/>
      <c r="D98" s="347"/>
      <c r="E98" s="366"/>
      <c r="F98" s="366"/>
      <c r="G98" s="373"/>
      <c r="H98" s="347"/>
      <c r="I98" s="363"/>
      <c r="J98" s="366"/>
      <c r="K98" s="366"/>
      <c r="L98" s="366"/>
      <c r="M98" s="373"/>
      <c r="N98" s="373"/>
      <c r="O98" s="347"/>
      <c r="P98" s="363"/>
      <c r="Q98" s="345"/>
      <c r="R98" s="347"/>
      <c r="S98" s="342"/>
      <c r="T98" s="36">
        <f>IF(T$7&gt;$L97,(((IF(Data!$C$2&gt;0,(IF(OR(T$5=Data!$F$2,T$5=Data!$G$2,(IF(COUNTIF(Data!$A$2:$A$939,T$7),T$7=(VLOOKUP(T$7,Data!$A$2:$A$852,1,FALSE)),0))),"H",IF(AND(T$7&gt;=$J97,T$7&lt;=$K97),($D97*(1-$P97)/$N97),0))),IF(AND(T$7&gt;=$J97,T$7&lt;=$K97),(($D97-$O97)/$N97),0))))),(((IF(Data!$C$2&gt;0,(IF(OR(T$5=Data!$F$2,T$5=Data!$G$2,(IF(COUNTIF(Data!$A$2:$A$939,T$7),T$7=(VLOOKUP(T$7,Data!$A$2:$A$852,1,FALSE)),0))),"H",IF(AND(T$7&gt;=$J97,T$7&lt;=$L97),($D97*$P97/$M97),0))),IF(AND(T$7&gt;=$J97,T$7&lt;=$L97),(($D97*$P97)/$M97),0))))))</f>
        <v>0</v>
      </c>
      <c r="U98" s="37">
        <f>IF(U$7&gt;$L97,(((IF(Data!$C$2&gt;0,(IF(OR(U$5=Data!$F$2,U$5=Data!$G$2,(IF(COUNTIF(Data!$A$2:$A$939,U$7),U$7=(VLOOKUP(U$7,Data!$A$2:$A$852,1,FALSE)),0))),"H",IF(AND(U$7&gt;=$J97,U$7&lt;=$K97),($D97*(1-$P97)/$N97),0))),IF(AND(U$7&gt;=$J97,U$7&lt;=$K97),(($D97-$O97)/$N97),0))))),(((IF(Data!$C$2&gt;0,(IF(OR(U$5=Data!$F$2,U$5=Data!$G$2,(IF(COUNTIF(Data!$A$2:$A$939,U$7),U$7=(VLOOKUP(U$7,Data!$A$2:$A$852,1,FALSE)),0))),"H",IF(AND(U$7&gt;=$J97,U$7&lt;=$L97),($D97*$P97/$M97),0))),IF(AND(U$7&gt;=$J97,U$7&lt;=$L97),(($D97*$P97)/$M97),0))))))</f>
        <v>0</v>
      </c>
      <c r="V98" s="37">
        <f>IF(V$7&gt;$L97,(((IF(Data!$C$2&gt;0,(IF(OR(V$5=Data!$F$2,V$5=Data!$G$2,(IF(COUNTIF(Data!$A$2:$A$939,V$7),V$7=(VLOOKUP(V$7,Data!$A$2:$A$852,1,FALSE)),0))),"H",IF(AND(V$7&gt;=$J97,V$7&lt;=$K97),($D97*(1-$P97)/$N97),0))),IF(AND(V$7&gt;=$J97,V$7&lt;=$K97),(($D97-$O97)/$N97),0))))),(((IF(Data!$C$2&gt;0,(IF(OR(V$5=Data!$F$2,V$5=Data!$G$2,(IF(COUNTIF(Data!$A$2:$A$939,V$7),V$7=(VLOOKUP(V$7,Data!$A$2:$A$852,1,FALSE)),0))),"H",IF(AND(V$7&gt;=$J97,V$7&lt;=$L97),($D97*$P97/$M97),0))),IF(AND(V$7&gt;=$J97,V$7&lt;=$L97),(($D97*$P97)/$M97),0))))))</f>
        <v>0</v>
      </c>
      <c r="W98" s="37">
        <f>IF(W$7&gt;$L97,(((IF(Data!$C$2&gt;0,(IF(OR(W$5=Data!$F$2,W$5=Data!$G$2,(IF(COUNTIF(Data!$A$2:$A$939,W$7),W$7=(VLOOKUP(W$7,Data!$A$2:$A$852,1,FALSE)),0))),"H",IF(AND(W$7&gt;=$J97,W$7&lt;=$K97),($D97*(1-$P97)/$N97),0))),IF(AND(W$7&gt;=$J97,W$7&lt;=$K97),(($D97-$O97)/$N97),0))))),(((IF(Data!$C$2&gt;0,(IF(OR(W$5=Data!$F$2,W$5=Data!$G$2,(IF(COUNTIF(Data!$A$2:$A$939,W$7),W$7=(VLOOKUP(W$7,Data!$A$2:$A$852,1,FALSE)),0))),"H",IF(AND(W$7&gt;=$J97,W$7&lt;=$L97),($D97*$P97/$M97),0))),IF(AND(W$7&gt;=$J97,W$7&lt;=$L97),(($D97*$P97)/$M97),0))))))</f>
        <v>0</v>
      </c>
      <c r="X98" s="37">
        <f>IF(X$7&gt;$L97,(((IF(Data!$C$2&gt;0,(IF(OR(X$5=Data!$F$2,X$5=Data!$G$2,(IF(COUNTIF(Data!$A$2:$A$939,X$7),X$7=(VLOOKUP(X$7,Data!$A$2:$A$852,1,FALSE)),0))),"H",IF(AND(X$7&gt;=$J97,X$7&lt;=$K97),($D97*(1-$P97)/$N97),0))),IF(AND(X$7&gt;=$J97,X$7&lt;=$K97),(($D97-$O97)/$N97),0))))),(((IF(Data!$C$2&gt;0,(IF(OR(X$5=Data!$F$2,X$5=Data!$G$2,(IF(COUNTIF(Data!$A$2:$A$939,X$7),X$7=(VLOOKUP(X$7,Data!$A$2:$A$852,1,FALSE)),0))),"H",IF(AND(X$7&gt;=$J97,X$7&lt;=$L97),($D97*$P97/$M97),0))),IF(AND(X$7&gt;=$J97,X$7&lt;=$L97),(($D97*$P97)/$M97),0))))))</f>
        <v>0</v>
      </c>
      <c r="Y98" s="37" t="str">
        <f>IF(Y$7&gt;$L97,(((IF(Data!$C$2&gt;0,(IF(OR(Y$5=Data!$F$2,Y$5=Data!$G$2,(IF(COUNTIF(Data!$A$2:$A$939,Y$7),Y$7=(VLOOKUP(Y$7,Data!$A$2:$A$852,1,FALSE)),0))),"H",IF(AND(Y$7&gt;=$J97,Y$7&lt;=$K97),($D97*(1-$P97)/$N97),0))),IF(AND(Y$7&gt;=$J97,Y$7&lt;=$K97),(($D97-$O97)/$N97),0))))),(((IF(Data!$C$2&gt;0,(IF(OR(Y$5=Data!$F$2,Y$5=Data!$G$2,(IF(COUNTIF(Data!$A$2:$A$939,Y$7),Y$7=(VLOOKUP(Y$7,Data!$A$2:$A$852,1,FALSE)),0))),"H",IF(AND(Y$7&gt;=$J97,Y$7&lt;=$L97),($D97*$P97/$M97),0))),IF(AND(Y$7&gt;=$J97,Y$7&lt;=$L97),(($D97*$P97)/$M97),0))))))</f>
        <v>H</v>
      </c>
      <c r="Z98" s="37" t="str">
        <f>IF(Z$7&gt;$L97,(((IF(Data!$C$2&gt;0,(IF(OR(Z$5=Data!$F$2,Z$5=Data!$G$2,(IF(COUNTIF(Data!$A$2:$A$939,Z$7),Z$7=(VLOOKUP(Z$7,Data!$A$2:$A$852,1,FALSE)),0))),"H",IF(AND(Z$7&gt;=$J97,Z$7&lt;=$K97),($D97*(1-$P97)/$N97),0))),IF(AND(Z$7&gt;=$J97,Z$7&lt;=$K97),(($D97-$O97)/$N97),0))))),(((IF(Data!$C$2&gt;0,(IF(OR(Z$5=Data!$F$2,Z$5=Data!$G$2,(IF(COUNTIF(Data!$A$2:$A$939,Z$7),Z$7=(VLOOKUP(Z$7,Data!$A$2:$A$852,1,FALSE)),0))),"H",IF(AND(Z$7&gt;=$J97,Z$7&lt;=$L97),($D97*$P97/$M97),0))),IF(AND(Z$7&gt;=$J97,Z$7&lt;=$L97),(($D97*$P97)/$M97),0))))))</f>
        <v>H</v>
      </c>
      <c r="AA98" s="37">
        <f>IF(AA$7&gt;$L97,(((IF(Data!$C$2&gt;0,(IF(OR(AA$5=Data!$F$2,AA$5=Data!$G$2,(IF(COUNTIF(Data!$A$2:$A$939,AA$7),AA$7=(VLOOKUP(AA$7,Data!$A$2:$A$852,1,FALSE)),0))),"H",IF(AND(AA$7&gt;=$J97,AA$7&lt;=$K97),($D97*(1-$P97)/$N97),0))),IF(AND(AA$7&gt;=$J97,AA$7&lt;=$K97),(($D97-$O97)/$N97),0))))),(((IF(Data!$C$2&gt;0,(IF(OR(AA$5=Data!$F$2,AA$5=Data!$G$2,(IF(COUNTIF(Data!$A$2:$A$939,AA$7),AA$7=(VLOOKUP(AA$7,Data!$A$2:$A$852,1,FALSE)),0))),"H",IF(AND(AA$7&gt;=$J97,AA$7&lt;=$L97),($D97*$P97/$M97),0))),IF(AND(AA$7&gt;=$J97,AA$7&lt;=$L97),(($D97*$P97)/$M97),0))))))</f>
        <v>0</v>
      </c>
      <c r="AB98" s="37">
        <f>IF(AB$7&gt;$L97,(((IF(Data!$C$2&gt;0,(IF(OR(AB$5=Data!$F$2,AB$5=Data!$G$2,(IF(COUNTIF(Data!$A$2:$A$939,AB$7),AB$7=(VLOOKUP(AB$7,Data!$A$2:$A$852,1,FALSE)),0))),"H",IF(AND(AB$7&gt;=$J97,AB$7&lt;=$K97),($D97*(1-$P97)/$N97),0))),IF(AND(AB$7&gt;=$J97,AB$7&lt;=$K97),(($D97-$O97)/$N97),0))))),(((IF(Data!$C$2&gt;0,(IF(OR(AB$5=Data!$F$2,AB$5=Data!$G$2,(IF(COUNTIF(Data!$A$2:$A$939,AB$7),AB$7=(VLOOKUP(AB$7,Data!$A$2:$A$852,1,FALSE)),0))),"H",IF(AND(AB$7&gt;=$J97,AB$7&lt;=$L97),($D97*$P97/$M97),0))),IF(AND(AB$7&gt;=$J97,AB$7&lt;=$L97),(($D97*$P97)/$M97),0))))))</f>
        <v>0</v>
      </c>
      <c r="AC98" s="37">
        <f>IF(AC$7&gt;$L97,(((IF(Data!$C$2&gt;0,(IF(OR(AC$5=Data!$F$2,AC$5=Data!$G$2,(IF(COUNTIF(Data!$A$2:$A$939,AC$7),AC$7=(VLOOKUP(AC$7,Data!$A$2:$A$852,1,FALSE)),0))),"H",IF(AND(AC$7&gt;=$J97,AC$7&lt;=$K97),($D97*(1-$P97)/$N97),0))),IF(AND(AC$7&gt;=$J97,AC$7&lt;=$K97),(($D97-$O97)/$N97),0))))),(((IF(Data!$C$2&gt;0,(IF(OR(AC$5=Data!$F$2,AC$5=Data!$G$2,(IF(COUNTIF(Data!$A$2:$A$939,AC$7),AC$7=(VLOOKUP(AC$7,Data!$A$2:$A$852,1,FALSE)),0))),"H",IF(AND(AC$7&gt;=$J97,AC$7&lt;=$L97),($D97*$P97/$M97),0))),IF(AND(AC$7&gt;=$J97,AC$7&lt;=$L97),(($D97*$P97)/$M97),0))))))</f>
        <v>0</v>
      </c>
      <c r="AD98" s="37">
        <f>IF(AD$7&gt;$L97,(((IF(Data!$C$2&gt;0,(IF(OR(AD$5=Data!$F$2,AD$5=Data!$G$2,(IF(COUNTIF(Data!$A$2:$A$939,AD$7),AD$7=(VLOOKUP(AD$7,Data!$A$2:$A$852,1,FALSE)),0))),"H",IF(AND(AD$7&gt;=$J97,AD$7&lt;=$K97),($D97*(1-$P97)/$N97),0))),IF(AND(AD$7&gt;=$J97,AD$7&lt;=$K97),(($D97-$O97)/$N97),0))))),(((IF(Data!$C$2&gt;0,(IF(OR(AD$5=Data!$F$2,AD$5=Data!$G$2,(IF(COUNTIF(Data!$A$2:$A$939,AD$7),AD$7=(VLOOKUP(AD$7,Data!$A$2:$A$852,1,FALSE)),0))),"H",IF(AND(AD$7&gt;=$J97,AD$7&lt;=$L97),($D97*$P97/$M97),0))),IF(AND(AD$7&gt;=$J97,AD$7&lt;=$L97),(($D97*$P97)/$M97),0))))))</f>
        <v>0</v>
      </c>
      <c r="AE98" s="37">
        <f>IF(AE$7&gt;$L97,(((IF(Data!$C$2&gt;0,(IF(OR(AE$5=Data!$F$2,AE$5=Data!$G$2,(IF(COUNTIF(Data!$A$2:$A$939,AE$7),AE$7=(VLOOKUP(AE$7,Data!$A$2:$A$852,1,FALSE)),0))),"H",IF(AND(AE$7&gt;=$J97,AE$7&lt;=$K97),($D97*(1-$P97)/$N97),0))),IF(AND(AE$7&gt;=$J97,AE$7&lt;=$K97),(($D97-$O97)/$N97),0))))),(((IF(Data!$C$2&gt;0,(IF(OR(AE$5=Data!$F$2,AE$5=Data!$G$2,(IF(COUNTIF(Data!$A$2:$A$939,AE$7),AE$7=(VLOOKUP(AE$7,Data!$A$2:$A$852,1,FALSE)),0))),"H",IF(AND(AE$7&gt;=$J97,AE$7&lt;=$L97),($D97*$P97/$M97),0))),IF(AND(AE$7&gt;=$J97,AE$7&lt;=$L97),(($D97*$P97)/$M97),0))))))</f>
        <v>0</v>
      </c>
      <c r="AF98" s="37" t="str">
        <f>IF(AF$7&gt;$L97,(((IF(Data!$C$2&gt;0,(IF(OR(AF$5=Data!$F$2,AF$5=Data!$G$2,(IF(COUNTIF(Data!$A$2:$A$939,AF$7),AF$7=(VLOOKUP(AF$7,Data!$A$2:$A$852,1,FALSE)),0))),"H",IF(AND(AF$7&gt;=$J97,AF$7&lt;=$K97),($D97*(1-$P97)/$N97),0))),IF(AND(AF$7&gt;=$J97,AF$7&lt;=$K97),(($D97-$O97)/$N97),0))))),(((IF(Data!$C$2&gt;0,(IF(OR(AF$5=Data!$F$2,AF$5=Data!$G$2,(IF(COUNTIF(Data!$A$2:$A$939,AF$7),AF$7=(VLOOKUP(AF$7,Data!$A$2:$A$852,1,FALSE)),0))),"H",IF(AND(AF$7&gt;=$J97,AF$7&lt;=$L97),($D97*$P97/$M97),0))),IF(AND(AF$7&gt;=$J97,AF$7&lt;=$L97),(($D97*$P97)/$M97),0))))))</f>
        <v>H</v>
      </c>
      <c r="AG98" s="37" t="str">
        <f>IF(AG$7&gt;$L97,(((IF(Data!$C$2&gt;0,(IF(OR(AG$5=Data!$F$2,AG$5=Data!$G$2,(IF(COUNTIF(Data!$A$2:$A$939,AG$7),AG$7=(VLOOKUP(AG$7,Data!$A$2:$A$852,1,FALSE)),0))),"H",IF(AND(AG$7&gt;=$J97,AG$7&lt;=$K97),($D97*(1-$P97)/$N97),0))),IF(AND(AG$7&gt;=$J97,AG$7&lt;=$K97),(($D97-$O97)/$N97),0))))),(((IF(Data!$C$2&gt;0,(IF(OR(AG$5=Data!$F$2,AG$5=Data!$G$2,(IF(COUNTIF(Data!$A$2:$A$939,AG$7),AG$7=(VLOOKUP(AG$7,Data!$A$2:$A$852,1,FALSE)),0))),"H",IF(AND(AG$7&gt;=$J97,AG$7&lt;=$L97),($D97*$P97/$M97),0))),IF(AND(AG$7&gt;=$J97,AG$7&lt;=$L97),(($D97*$P97)/$M97),0))))))</f>
        <v>H</v>
      </c>
      <c r="AH98" s="37">
        <f>IF(AH$7&gt;$L97,(((IF(Data!$C$2&gt;0,(IF(OR(AH$5=Data!$F$2,AH$5=Data!$G$2,(IF(COUNTIF(Data!$A$2:$A$939,AH$7),AH$7=(VLOOKUP(AH$7,Data!$A$2:$A$852,1,FALSE)),0))),"H",IF(AND(AH$7&gt;=$J97,AH$7&lt;=$K97),($D97*(1-$P97)/$N97),0))),IF(AND(AH$7&gt;=$J97,AH$7&lt;=$K97),(($D97-$O97)/$N97),0))))),(((IF(Data!$C$2&gt;0,(IF(OR(AH$5=Data!$F$2,AH$5=Data!$G$2,(IF(COUNTIF(Data!$A$2:$A$939,AH$7),AH$7=(VLOOKUP(AH$7,Data!$A$2:$A$852,1,FALSE)),0))),"H",IF(AND(AH$7&gt;=$J97,AH$7&lt;=$L97),($D97*$P97/$M97),0))),IF(AND(AH$7&gt;=$J97,AH$7&lt;=$L97),(($D97*$P97)/$M97),0))))))</f>
        <v>0</v>
      </c>
      <c r="AI98" s="37">
        <f>IF(AI$7&gt;$L97,(((IF(Data!$C$2&gt;0,(IF(OR(AI$5=Data!$F$2,AI$5=Data!$G$2,(IF(COUNTIF(Data!$A$2:$A$939,AI$7),AI$7=(VLOOKUP(AI$7,Data!$A$2:$A$852,1,FALSE)),0))),"H",IF(AND(AI$7&gt;=$J97,AI$7&lt;=$K97),($D97*(1-$P97)/$N97),0))),IF(AND(AI$7&gt;=$J97,AI$7&lt;=$K97),(($D97-$O97)/$N97),0))))),(((IF(Data!$C$2&gt;0,(IF(OR(AI$5=Data!$F$2,AI$5=Data!$G$2,(IF(COUNTIF(Data!$A$2:$A$939,AI$7),AI$7=(VLOOKUP(AI$7,Data!$A$2:$A$852,1,FALSE)),0))),"H",IF(AND(AI$7&gt;=$J97,AI$7&lt;=$L97),($D97*$P97/$M97),0))),IF(AND(AI$7&gt;=$J97,AI$7&lt;=$L97),(($D97*$P97)/$M97),0))))))</f>
        <v>0</v>
      </c>
      <c r="AJ98" s="37">
        <f>IF(AJ$7&gt;$L97,(((IF(Data!$C$2&gt;0,(IF(OR(AJ$5=Data!$F$2,AJ$5=Data!$G$2,(IF(COUNTIF(Data!$A$2:$A$939,AJ$7),AJ$7=(VLOOKUP(AJ$7,Data!$A$2:$A$852,1,FALSE)),0))),"H",IF(AND(AJ$7&gt;=$J97,AJ$7&lt;=$K97),($D97*(1-$P97)/$N97),0))),IF(AND(AJ$7&gt;=$J97,AJ$7&lt;=$K97),(($D97-$O97)/$N97),0))))),(((IF(Data!$C$2&gt;0,(IF(OR(AJ$5=Data!$F$2,AJ$5=Data!$G$2,(IF(COUNTIF(Data!$A$2:$A$939,AJ$7),AJ$7=(VLOOKUP(AJ$7,Data!$A$2:$A$852,1,FALSE)),0))),"H",IF(AND(AJ$7&gt;=$J97,AJ$7&lt;=$L97),($D97*$P97/$M97),0))),IF(AND(AJ$7&gt;=$J97,AJ$7&lt;=$L97),(($D97*$P97)/$M97),0))))))</f>
        <v>0</v>
      </c>
      <c r="AK98" s="37">
        <f>IF(AK$7&gt;$L97,(((IF(Data!$C$2&gt;0,(IF(OR(AK$5=Data!$F$2,AK$5=Data!$G$2,(IF(COUNTIF(Data!$A$2:$A$939,AK$7),AK$7=(VLOOKUP(AK$7,Data!$A$2:$A$852,1,FALSE)),0))),"H",IF(AND(AK$7&gt;=$J97,AK$7&lt;=$K97),($D97*(1-$P97)/$N97),0))),IF(AND(AK$7&gt;=$J97,AK$7&lt;=$K97),(($D97-$O97)/$N97),0))))),(((IF(Data!$C$2&gt;0,(IF(OR(AK$5=Data!$F$2,AK$5=Data!$G$2,(IF(COUNTIF(Data!$A$2:$A$939,AK$7),AK$7=(VLOOKUP(AK$7,Data!$A$2:$A$852,1,FALSE)),0))),"H",IF(AND(AK$7&gt;=$J97,AK$7&lt;=$L97),($D97*$P97/$M97),0))),IF(AND(AK$7&gt;=$J97,AK$7&lt;=$L97),(($D97*$P97)/$M97),0))))))</f>
        <v>0</v>
      </c>
      <c r="AL98" s="37">
        <f>IF(AL$7&gt;$L97,(((IF(Data!$C$2&gt;0,(IF(OR(AL$5=Data!$F$2,AL$5=Data!$G$2,(IF(COUNTIF(Data!$A$2:$A$939,AL$7),AL$7=(VLOOKUP(AL$7,Data!$A$2:$A$852,1,FALSE)),0))),"H",IF(AND(AL$7&gt;=$J97,AL$7&lt;=$K97),($D97*(1-$P97)/$N97),0))),IF(AND(AL$7&gt;=$J97,AL$7&lt;=$K97),(($D97-$O97)/$N97),0))))),(((IF(Data!$C$2&gt;0,(IF(OR(AL$5=Data!$F$2,AL$5=Data!$G$2,(IF(COUNTIF(Data!$A$2:$A$939,AL$7),AL$7=(VLOOKUP(AL$7,Data!$A$2:$A$852,1,FALSE)),0))),"H",IF(AND(AL$7&gt;=$J97,AL$7&lt;=$L97),($D97*$P97/$M97),0))),IF(AND(AL$7&gt;=$J97,AL$7&lt;=$L97),(($D97*$P97)/$M97),0))))))</f>
        <v>0</v>
      </c>
      <c r="AM98" s="37" t="str">
        <f>IF(AM$7&gt;$L97,(((IF(Data!$C$2&gt;0,(IF(OR(AM$5=Data!$F$2,AM$5=Data!$G$2,(IF(COUNTIF(Data!$A$2:$A$939,AM$7),AM$7=(VLOOKUP(AM$7,Data!$A$2:$A$852,1,FALSE)),0))),"H",IF(AND(AM$7&gt;=$J97,AM$7&lt;=$K97),($D97*(1-$P97)/$N97),0))),IF(AND(AM$7&gt;=$J97,AM$7&lt;=$K97),(($D97-$O97)/$N97),0))))),(((IF(Data!$C$2&gt;0,(IF(OR(AM$5=Data!$F$2,AM$5=Data!$G$2,(IF(COUNTIF(Data!$A$2:$A$939,AM$7),AM$7=(VLOOKUP(AM$7,Data!$A$2:$A$852,1,FALSE)),0))),"H",IF(AND(AM$7&gt;=$J97,AM$7&lt;=$L97),($D97*$P97/$M97),0))),IF(AND(AM$7&gt;=$J97,AM$7&lt;=$L97),(($D97*$P97)/$M97),0))))))</f>
        <v>H</v>
      </c>
      <c r="AN98" s="37" t="str">
        <f>IF(AN$7&gt;$L97,(((IF(Data!$C$2&gt;0,(IF(OR(AN$5=Data!$F$2,AN$5=Data!$G$2,(IF(COUNTIF(Data!$A$2:$A$939,AN$7),AN$7=(VLOOKUP(AN$7,Data!$A$2:$A$852,1,FALSE)),0))),"H",IF(AND(AN$7&gt;=$J97,AN$7&lt;=$K97),($D97*(1-$P97)/$N97),0))),IF(AND(AN$7&gt;=$J97,AN$7&lt;=$K97),(($D97-$O97)/$N97),0))))),(((IF(Data!$C$2&gt;0,(IF(OR(AN$5=Data!$F$2,AN$5=Data!$G$2,(IF(COUNTIF(Data!$A$2:$A$939,AN$7),AN$7=(VLOOKUP(AN$7,Data!$A$2:$A$852,1,FALSE)),0))),"H",IF(AND(AN$7&gt;=$J97,AN$7&lt;=$L97),($D97*$P97/$M97),0))),IF(AND(AN$7&gt;=$J97,AN$7&lt;=$L97),(($D97*$P97)/$M97),0))))))</f>
        <v>H</v>
      </c>
      <c r="AO98" s="37">
        <f>IF(AO$7&gt;$L97,(((IF(Data!$C$2&gt;0,(IF(OR(AO$5=Data!$F$2,AO$5=Data!$G$2,(IF(COUNTIF(Data!$A$2:$A$939,AO$7),AO$7=(VLOOKUP(AO$7,Data!$A$2:$A$852,1,FALSE)),0))),"H",IF(AND(AO$7&gt;=$J97,AO$7&lt;=$K97),($D97*(1-$P97)/$N97),0))),IF(AND(AO$7&gt;=$J97,AO$7&lt;=$K97),(($D97-$O97)/$N97),0))))),(((IF(Data!$C$2&gt;0,(IF(OR(AO$5=Data!$F$2,AO$5=Data!$G$2,(IF(COUNTIF(Data!$A$2:$A$939,AO$7),AO$7=(VLOOKUP(AO$7,Data!$A$2:$A$852,1,FALSE)),0))),"H",IF(AND(AO$7&gt;=$J97,AO$7&lt;=$L97),($D97*$P97/$M97),0))),IF(AND(AO$7&gt;=$J97,AO$7&lt;=$L97),(($D97*$P97)/$M97),0))))))</f>
        <v>0</v>
      </c>
      <c r="AP98" s="37">
        <f>IF(AP$7&gt;$L97,(((IF(Data!$C$2&gt;0,(IF(OR(AP$5=Data!$F$2,AP$5=Data!$G$2,(IF(COUNTIF(Data!$A$2:$A$939,AP$7),AP$7=(VLOOKUP(AP$7,Data!$A$2:$A$852,1,FALSE)),0))),"H",IF(AND(AP$7&gt;=$J97,AP$7&lt;=$K97),($D97*(1-$P97)/$N97),0))),IF(AND(AP$7&gt;=$J97,AP$7&lt;=$K97),(($D97-$O97)/$N97),0))))),(((IF(Data!$C$2&gt;0,(IF(OR(AP$5=Data!$F$2,AP$5=Data!$G$2,(IF(COUNTIF(Data!$A$2:$A$939,AP$7),AP$7=(VLOOKUP(AP$7,Data!$A$2:$A$852,1,FALSE)),0))),"H",IF(AND(AP$7&gt;=$J97,AP$7&lt;=$L97),($D97*$P97/$M97),0))),IF(AND(AP$7&gt;=$J97,AP$7&lt;=$L97),(($D97*$P97)/$M97),0))))))</f>
        <v>0</v>
      </c>
      <c r="AQ98" s="37">
        <f>IF(AQ$7&gt;$L97,(((IF(Data!$C$2&gt;0,(IF(OR(AQ$5=Data!$F$2,AQ$5=Data!$G$2,(IF(COUNTIF(Data!$A$2:$A$939,AQ$7),AQ$7=(VLOOKUP(AQ$7,Data!$A$2:$A$852,1,FALSE)),0))),"H",IF(AND(AQ$7&gt;=$J97,AQ$7&lt;=$K97),($D97*(1-$P97)/$N97),0))),IF(AND(AQ$7&gt;=$J97,AQ$7&lt;=$K97),(($D97-$O97)/$N97),0))))),(((IF(Data!$C$2&gt;0,(IF(OR(AQ$5=Data!$F$2,AQ$5=Data!$G$2,(IF(COUNTIF(Data!$A$2:$A$939,AQ$7),AQ$7=(VLOOKUP(AQ$7,Data!$A$2:$A$852,1,FALSE)),0))),"H",IF(AND(AQ$7&gt;=$J97,AQ$7&lt;=$L97),($D97*$P97/$M97),0))),IF(AND(AQ$7&gt;=$J97,AQ$7&lt;=$L97),(($D97*$P97)/$M97),0))))))</f>
        <v>0</v>
      </c>
      <c r="AR98" s="37">
        <f>IF(AR$7&gt;$L97,(((IF(Data!$C$2&gt;0,(IF(OR(AR$5=Data!$F$2,AR$5=Data!$G$2,(IF(COUNTIF(Data!$A$2:$A$939,AR$7),AR$7=(VLOOKUP(AR$7,Data!$A$2:$A$852,1,FALSE)),0))),"H",IF(AND(AR$7&gt;=$J97,AR$7&lt;=$K97),($D97*(1-$P97)/$N97),0))),IF(AND(AR$7&gt;=$J97,AR$7&lt;=$K97),(($D97-$O97)/$N97),0))))),(((IF(Data!$C$2&gt;0,(IF(OR(AR$5=Data!$F$2,AR$5=Data!$G$2,(IF(COUNTIF(Data!$A$2:$A$939,AR$7),AR$7=(VLOOKUP(AR$7,Data!$A$2:$A$852,1,FALSE)),0))),"H",IF(AND(AR$7&gt;=$J97,AR$7&lt;=$L97),($D97*$P97/$M97),0))),IF(AND(AR$7&gt;=$J97,AR$7&lt;=$L97),(($D97*$P97)/$M97),0))))))</f>
        <v>0</v>
      </c>
      <c r="AS98" s="37">
        <f>IF(AS$7&gt;$L97,(((IF(Data!$C$2&gt;0,(IF(OR(AS$5=Data!$F$2,AS$5=Data!$G$2,(IF(COUNTIF(Data!$A$2:$A$939,AS$7),AS$7=(VLOOKUP(AS$7,Data!$A$2:$A$852,1,FALSE)),0))),"H",IF(AND(AS$7&gt;=$J97,AS$7&lt;=$K97),($D97*(1-$P97)/$N97),0))),IF(AND(AS$7&gt;=$J97,AS$7&lt;=$K97),(($D97-$O97)/$N97),0))))),(((IF(Data!$C$2&gt;0,(IF(OR(AS$5=Data!$F$2,AS$5=Data!$G$2,(IF(COUNTIF(Data!$A$2:$A$939,AS$7),AS$7=(VLOOKUP(AS$7,Data!$A$2:$A$852,1,FALSE)),0))),"H",IF(AND(AS$7&gt;=$J97,AS$7&lt;=$L97),($D97*$P97/$M97),0))),IF(AND(AS$7&gt;=$J97,AS$7&lt;=$L97),(($D97*$P97)/$M97),0))))))</f>
        <v>0</v>
      </c>
      <c r="AT98" s="37" t="str">
        <f>IF(AT$7&gt;$L97,(((IF(Data!$C$2&gt;0,(IF(OR(AT$5=Data!$F$2,AT$5=Data!$G$2,(IF(COUNTIF(Data!$A$2:$A$939,AT$7),AT$7=(VLOOKUP(AT$7,Data!$A$2:$A$852,1,FALSE)),0))),"H",IF(AND(AT$7&gt;=$J97,AT$7&lt;=$K97),($D97*(1-$P97)/$N97),0))),IF(AND(AT$7&gt;=$J97,AT$7&lt;=$K97),(($D97-$O97)/$N97),0))))),(((IF(Data!$C$2&gt;0,(IF(OR(AT$5=Data!$F$2,AT$5=Data!$G$2,(IF(COUNTIF(Data!$A$2:$A$939,AT$7),AT$7=(VLOOKUP(AT$7,Data!$A$2:$A$852,1,FALSE)),0))),"H",IF(AND(AT$7&gt;=$J97,AT$7&lt;=$L97),($D97*$P97/$M97),0))),IF(AND(AT$7&gt;=$J97,AT$7&lt;=$L97),(($D97*$P97)/$M97),0))))))</f>
        <v>H</v>
      </c>
      <c r="AU98" s="37" t="str">
        <f>IF(AU$7&gt;$L97,(((IF(Data!$C$2&gt;0,(IF(OR(AU$5=Data!$F$2,AU$5=Data!$G$2,(IF(COUNTIF(Data!$A$2:$A$939,AU$7),AU$7=(VLOOKUP(AU$7,Data!$A$2:$A$852,1,FALSE)),0))),"H",IF(AND(AU$7&gt;=$J97,AU$7&lt;=$K97),($D97*(1-$P97)/$N97),0))),IF(AND(AU$7&gt;=$J97,AU$7&lt;=$K97),(($D97-$O97)/$N97),0))))),(((IF(Data!$C$2&gt;0,(IF(OR(AU$5=Data!$F$2,AU$5=Data!$G$2,(IF(COUNTIF(Data!$A$2:$A$939,AU$7),AU$7=(VLOOKUP(AU$7,Data!$A$2:$A$852,1,FALSE)),0))),"H",IF(AND(AU$7&gt;=$J97,AU$7&lt;=$L97),($D97*$P97/$M97),0))),IF(AND(AU$7&gt;=$J97,AU$7&lt;=$L97),(($D97*$P97)/$M97),0))))))</f>
        <v>H</v>
      </c>
      <c r="AV98" s="37">
        <f>IF(AV$7&gt;$L97,(((IF(Data!$C$2&gt;0,(IF(OR(AV$5=Data!$F$2,AV$5=Data!$G$2,(IF(COUNTIF(Data!$A$2:$A$939,AV$7),AV$7=(VLOOKUP(AV$7,Data!$A$2:$A$852,1,FALSE)),0))),"H",IF(AND(AV$7&gt;=$J97,AV$7&lt;=$K97),($D97*(1-$P97)/$N97),0))),IF(AND(AV$7&gt;=$J97,AV$7&lt;=$K97),(($D97-$O97)/$N97),0))))),(((IF(Data!$C$2&gt;0,(IF(OR(AV$5=Data!$F$2,AV$5=Data!$G$2,(IF(COUNTIF(Data!$A$2:$A$939,AV$7),AV$7=(VLOOKUP(AV$7,Data!$A$2:$A$852,1,FALSE)),0))),"H",IF(AND(AV$7&gt;=$J97,AV$7&lt;=$L97),($D97*$P97/$M97),0))),IF(AND(AV$7&gt;=$J97,AV$7&lt;=$L97),(($D97*$P97)/$M97),0))))))</f>
        <v>0</v>
      </c>
      <c r="AW98" s="37">
        <f>IF(AW$7&gt;$L97,(((IF(Data!$C$2&gt;0,(IF(OR(AW$5=Data!$F$2,AW$5=Data!$G$2,(IF(COUNTIF(Data!$A$2:$A$939,AW$7),AW$7=(VLOOKUP(AW$7,Data!$A$2:$A$852,1,FALSE)),0))),"H",IF(AND(AW$7&gt;=$J97,AW$7&lt;=$K97),($D97*(1-$P97)/$N97),0))),IF(AND(AW$7&gt;=$J97,AW$7&lt;=$K97),(($D97-$O97)/$N97),0))))),(((IF(Data!$C$2&gt;0,(IF(OR(AW$5=Data!$F$2,AW$5=Data!$G$2,(IF(COUNTIF(Data!$A$2:$A$939,AW$7),AW$7=(VLOOKUP(AW$7,Data!$A$2:$A$852,1,FALSE)),0))),"H",IF(AND(AW$7&gt;=$J97,AW$7&lt;=$L97),($D97*$P97/$M97),0))),IF(AND(AW$7&gt;=$J97,AW$7&lt;=$L97),(($D97*$P97)/$M97),0))))))</f>
        <v>0</v>
      </c>
      <c r="AX98" s="37">
        <f>IF(AX$7&gt;$L97,(((IF(Data!$C$2&gt;0,(IF(OR(AX$5=Data!$F$2,AX$5=Data!$G$2,(IF(COUNTIF(Data!$A$2:$A$939,AX$7),AX$7=(VLOOKUP(AX$7,Data!$A$2:$A$852,1,FALSE)),0))),"H",IF(AND(AX$7&gt;=$J97,AX$7&lt;=$K97),($D97*(1-$P97)/$N97),0))),IF(AND(AX$7&gt;=$J97,AX$7&lt;=$K97),(($D97-$O97)/$N97),0))))),(((IF(Data!$C$2&gt;0,(IF(OR(AX$5=Data!$F$2,AX$5=Data!$G$2,(IF(COUNTIF(Data!$A$2:$A$939,AX$7),AX$7=(VLOOKUP(AX$7,Data!$A$2:$A$852,1,FALSE)),0))),"H",IF(AND(AX$7&gt;=$J97,AX$7&lt;=$L97),($D97*$P97/$M97),0))),IF(AND(AX$7&gt;=$J97,AX$7&lt;=$L97),(($D97*$P97)/$M97),0))))))</f>
        <v>0</v>
      </c>
      <c r="AY98" s="37">
        <f>IF(AY$7&gt;$L97,(((IF(Data!$C$2&gt;0,(IF(OR(AY$5=Data!$F$2,AY$5=Data!$G$2,(IF(COUNTIF(Data!$A$2:$A$939,AY$7),AY$7=(VLOOKUP(AY$7,Data!$A$2:$A$852,1,FALSE)),0))),"H",IF(AND(AY$7&gt;=$J97,AY$7&lt;=$K97),($D97*(1-$P97)/$N97),0))),IF(AND(AY$7&gt;=$J97,AY$7&lt;=$K97),(($D97-$O97)/$N97),0))))),(((IF(Data!$C$2&gt;0,(IF(OR(AY$5=Data!$F$2,AY$5=Data!$G$2,(IF(COUNTIF(Data!$A$2:$A$939,AY$7),AY$7=(VLOOKUP(AY$7,Data!$A$2:$A$852,1,FALSE)),0))),"H",IF(AND(AY$7&gt;=$J97,AY$7&lt;=$L97),($D97*$P97/$M97),0))),IF(AND(AY$7&gt;=$J97,AY$7&lt;=$L97),(($D97*$P97)/$M97),0))))))</f>
        <v>0</v>
      </c>
      <c r="AZ98" s="37">
        <f>IF(AZ$7&gt;$L97,(((IF(Data!$C$2&gt;0,(IF(OR(AZ$5=Data!$F$2,AZ$5=Data!$G$2,(IF(COUNTIF(Data!$A$2:$A$939,AZ$7),AZ$7=(VLOOKUP(AZ$7,Data!$A$2:$A$852,1,FALSE)),0))),"H",IF(AND(AZ$7&gt;=$J97,AZ$7&lt;=$K97),($D97*(1-$P97)/$N97),0))),IF(AND(AZ$7&gt;=$J97,AZ$7&lt;=$K97),(($D97-$O97)/$N97),0))))),(((IF(Data!$C$2&gt;0,(IF(OR(AZ$5=Data!$F$2,AZ$5=Data!$G$2,(IF(COUNTIF(Data!$A$2:$A$939,AZ$7),AZ$7=(VLOOKUP(AZ$7,Data!$A$2:$A$852,1,FALSE)),0))),"H",IF(AND(AZ$7&gt;=$J97,AZ$7&lt;=$L97),($D97*$P97/$M97),0))),IF(AND(AZ$7&gt;=$J97,AZ$7&lt;=$L97),(($D97*$P97)/$M97),0))))))</f>
        <v>0</v>
      </c>
      <c r="BA98" s="37" t="str">
        <f>IF(BA$7&gt;$L97,(((IF(Data!$C$2&gt;0,(IF(OR(BA$5=Data!$F$2,BA$5=Data!$G$2,(IF(COUNTIF(Data!$A$2:$A$939,BA$7),BA$7=(VLOOKUP(BA$7,Data!$A$2:$A$852,1,FALSE)),0))),"H",IF(AND(BA$7&gt;=$J97,BA$7&lt;=$K97),($D97*(1-$P97)/$N97),0))),IF(AND(BA$7&gt;=$J97,BA$7&lt;=$K97),(($D97-$O97)/$N97),0))))),(((IF(Data!$C$2&gt;0,(IF(OR(BA$5=Data!$F$2,BA$5=Data!$G$2,(IF(COUNTIF(Data!$A$2:$A$939,BA$7),BA$7=(VLOOKUP(BA$7,Data!$A$2:$A$852,1,FALSE)),0))),"H",IF(AND(BA$7&gt;=$J97,BA$7&lt;=$L97),($D97*$P97/$M97),0))),IF(AND(BA$7&gt;=$J97,BA$7&lt;=$L97),(($D97*$P97)/$M97),0))))))</f>
        <v>H</v>
      </c>
      <c r="BB98" s="37" t="str">
        <f>IF(BB$7&gt;$L97,(((IF(Data!$C$2&gt;0,(IF(OR(BB$5=Data!$F$2,BB$5=Data!$G$2,(IF(COUNTIF(Data!$A$2:$A$939,BB$7),BB$7=(VLOOKUP(BB$7,Data!$A$2:$A$852,1,FALSE)),0))),"H",IF(AND(BB$7&gt;=$J97,BB$7&lt;=$K97),($D97*(1-$P97)/$N97),0))),IF(AND(BB$7&gt;=$J97,BB$7&lt;=$K97),(($D97-$O97)/$N97),0))))),(((IF(Data!$C$2&gt;0,(IF(OR(BB$5=Data!$F$2,BB$5=Data!$G$2,(IF(COUNTIF(Data!$A$2:$A$939,BB$7),BB$7=(VLOOKUP(BB$7,Data!$A$2:$A$852,1,FALSE)),0))),"H",IF(AND(BB$7&gt;=$J97,BB$7&lt;=$L97),($D97*$P97/$M97),0))),IF(AND(BB$7&gt;=$J97,BB$7&lt;=$L97),(($D97*$P97)/$M97),0))))))</f>
        <v>H</v>
      </c>
      <c r="BC98" s="37">
        <f>IF(BC$7&gt;$L97,(((IF(Data!$C$2&gt;0,(IF(OR(BC$5=Data!$F$2,BC$5=Data!$G$2,(IF(COUNTIF(Data!$A$2:$A$939,BC$7),BC$7=(VLOOKUP(BC$7,Data!$A$2:$A$852,1,FALSE)),0))),"H",IF(AND(BC$7&gt;=$J97,BC$7&lt;=$K97),($D97*(1-$P97)/$N97),0))),IF(AND(BC$7&gt;=$J97,BC$7&lt;=$K97),(($D97-$O97)/$N97),0))))),(((IF(Data!$C$2&gt;0,(IF(OR(BC$5=Data!$F$2,BC$5=Data!$G$2,(IF(COUNTIF(Data!$A$2:$A$939,BC$7),BC$7=(VLOOKUP(BC$7,Data!$A$2:$A$852,1,FALSE)),0))),"H",IF(AND(BC$7&gt;=$J97,BC$7&lt;=$L97),($D97*$P97/$M97),0))),IF(AND(BC$7&gt;=$J97,BC$7&lt;=$L97),(($D97*$P97)/$M97),0))))))</f>
        <v>0</v>
      </c>
      <c r="BD98" s="37">
        <f>IF(BD$7&gt;$L97,(((IF(Data!$C$2&gt;0,(IF(OR(BD$5=Data!$F$2,BD$5=Data!$G$2,(IF(COUNTIF(Data!$A$2:$A$939,BD$7),BD$7=(VLOOKUP(BD$7,Data!$A$2:$A$852,1,FALSE)),0))),"H",IF(AND(BD$7&gt;=$J97,BD$7&lt;=$K97),($D97*(1-$P97)/$N97),0))),IF(AND(BD$7&gt;=$J97,BD$7&lt;=$K97),(($D97-$O97)/$N97),0))))),(((IF(Data!$C$2&gt;0,(IF(OR(BD$5=Data!$F$2,BD$5=Data!$G$2,(IF(COUNTIF(Data!$A$2:$A$939,BD$7),BD$7=(VLOOKUP(BD$7,Data!$A$2:$A$852,1,FALSE)),0))),"H",IF(AND(BD$7&gt;=$J97,BD$7&lt;=$L97),($D97*$P97/$M97),0))),IF(AND(BD$7&gt;=$J97,BD$7&lt;=$L97),(($D97*$P97)/$M97),0))))))</f>
        <v>0</v>
      </c>
      <c r="BE98" s="37">
        <f>IF(BE$7&gt;$L97,(((IF(Data!$C$2&gt;0,(IF(OR(BE$5=Data!$F$2,BE$5=Data!$G$2,(IF(COUNTIF(Data!$A$2:$A$939,BE$7),BE$7=(VLOOKUP(BE$7,Data!$A$2:$A$852,1,FALSE)),0))),"H",IF(AND(BE$7&gt;=$J97,BE$7&lt;=$K97),($D97*(1-$P97)/$N97),0))),IF(AND(BE$7&gt;=$J97,BE$7&lt;=$K97),(($D97-$O97)/$N97),0))))),(((IF(Data!$C$2&gt;0,(IF(OR(BE$5=Data!$F$2,BE$5=Data!$G$2,(IF(COUNTIF(Data!$A$2:$A$939,BE$7),BE$7=(VLOOKUP(BE$7,Data!$A$2:$A$852,1,FALSE)),0))),"H",IF(AND(BE$7&gt;=$J97,BE$7&lt;=$L97),($D97*$P97/$M97),0))),IF(AND(BE$7&gt;=$J97,BE$7&lt;=$L97),(($D97*$P97)/$M97),0))))))</f>
        <v>0</v>
      </c>
      <c r="BF98" s="37">
        <f>IF(BF$7&gt;$L97,(((IF(Data!$C$2&gt;0,(IF(OR(BF$5=Data!$F$2,BF$5=Data!$G$2,(IF(COUNTIF(Data!$A$2:$A$939,BF$7),BF$7=(VLOOKUP(BF$7,Data!$A$2:$A$852,1,FALSE)),0))),"H",IF(AND(BF$7&gt;=$J97,BF$7&lt;=$K97),($D97*(1-$P97)/$N97),0))),IF(AND(BF$7&gt;=$J97,BF$7&lt;=$K97),(($D97-$O97)/$N97),0))))),(((IF(Data!$C$2&gt;0,(IF(OR(BF$5=Data!$F$2,BF$5=Data!$G$2,(IF(COUNTIF(Data!$A$2:$A$939,BF$7),BF$7=(VLOOKUP(BF$7,Data!$A$2:$A$852,1,FALSE)),0))),"H",IF(AND(BF$7&gt;=$J97,BF$7&lt;=$L97),($D97*$P97/$M97),0))),IF(AND(BF$7&gt;=$J97,BF$7&lt;=$L97),(($D97*$P97)/$M97),0))))))</f>
        <v>0</v>
      </c>
      <c r="BG98" s="37">
        <f>IF(BG$7&gt;$L97,(((IF(Data!$C$2&gt;0,(IF(OR(BG$5=Data!$F$2,BG$5=Data!$G$2,(IF(COUNTIF(Data!$A$2:$A$939,BG$7),BG$7=(VLOOKUP(BG$7,Data!$A$2:$A$852,1,FALSE)),0))),"H",IF(AND(BG$7&gt;=$J97,BG$7&lt;=$K97),($D97*(1-$P97)/$N97),0))),IF(AND(BG$7&gt;=$J97,BG$7&lt;=$K97),(($D97-$O97)/$N97),0))))),(((IF(Data!$C$2&gt;0,(IF(OR(BG$5=Data!$F$2,BG$5=Data!$G$2,(IF(COUNTIF(Data!$A$2:$A$939,BG$7),BG$7=(VLOOKUP(BG$7,Data!$A$2:$A$852,1,FALSE)),0))),"H",IF(AND(BG$7&gt;=$J97,BG$7&lt;=$L97),($D97*$P97/$M97),0))),IF(AND(BG$7&gt;=$J97,BG$7&lt;=$L97),(($D97*$P97)/$M97),0))))))</f>
        <v>0</v>
      </c>
      <c r="BH98" s="37" t="str">
        <f>IF(BH$7&gt;$L97,(((IF(Data!$C$2&gt;0,(IF(OR(BH$5=Data!$F$2,BH$5=Data!$G$2,(IF(COUNTIF(Data!$A$2:$A$939,BH$7),BH$7=(VLOOKUP(BH$7,Data!$A$2:$A$852,1,FALSE)),0))),"H",IF(AND(BH$7&gt;=$J97,BH$7&lt;=$K97),($D97*(1-$P97)/$N97),0))),IF(AND(BH$7&gt;=$J97,BH$7&lt;=$K97),(($D97-$O97)/$N97),0))))),(((IF(Data!$C$2&gt;0,(IF(OR(BH$5=Data!$F$2,BH$5=Data!$G$2,(IF(COUNTIF(Data!$A$2:$A$939,BH$7),BH$7=(VLOOKUP(BH$7,Data!$A$2:$A$852,1,FALSE)),0))),"H",IF(AND(BH$7&gt;=$J97,BH$7&lt;=$L97),($D97*$P97/$M97),0))),IF(AND(BH$7&gt;=$J97,BH$7&lt;=$L97),(($D97*$P97)/$M97),0))))))</f>
        <v>H</v>
      </c>
      <c r="BI98" s="37" t="str">
        <f>IF(BI$7&gt;$L97,(((IF(Data!$C$2&gt;0,(IF(OR(BI$5=Data!$F$2,BI$5=Data!$G$2,(IF(COUNTIF(Data!$A$2:$A$939,BI$7),BI$7=(VLOOKUP(BI$7,Data!$A$2:$A$852,1,FALSE)),0))),"H",IF(AND(BI$7&gt;=$J97,BI$7&lt;=$K97),($D97*(1-$P97)/$N97),0))),IF(AND(BI$7&gt;=$J97,BI$7&lt;=$K97),(($D97-$O97)/$N97),0))))),(((IF(Data!$C$2&gt;0,(IF(OR(BI$5=Data!$F$2,BI$5=Data!$G$2,(IF(COUNTIF(Data!$A$2:$A$939,BI$7),BI$7=(VLOOKUP(BI$7,Data!$A$2:$A$852,1,FALSE)),0))),"H",IF(AND(BI$7&gt;=$J97,BI$7&lt;=$L97),($D97*$P97/$M97),0))),IF(AND(BI$7&gt;=$J97,BI$7&lt;=$L97),(($D97*$P97)/$M97),0))))))</f>
        <v>H</v>
      </c>
      <c r="BJ98" s="37">
        <f>IF(BJ$7&gt;$L97,(((IF(Data!$C$2&gt;0,(IF(OR(BJ$5=Data!$F$2,BJ$5=Data!$G$2,(IF(COUNTIF(Data!$A$2:$A$939,BJ$7),BJ$7=(VLOOKUP(BJ$7,Data!$A$2:$A$852,1,FALSE)),0))),"H",IF(AND(BJ$7&gt;=$J97,BJ$7&lt;=$K97),($D97*(1-$P97)/$N97),0))),IF(AND(BJ$7&gt;=$J97,BJ$7&lt;=$K97),(($D97-$O97)/$N97),0))))),(((IF(Data!$C$2&gt;0,(IF(OR(BJ$5=Data!$F$2,BJ$5=Data!$G$2,(IF(COUNTIF(Data!$A$2:$A$939,BJ$7),BJ$7=(VLOOKUP(BJ$7,Data!$A$2:$A$852,1,FALSE)),0))),"H",IF(AND(BJ$7&gt;=$J97,BJ$7&lt;=$L97),($D97*$P97/$M97),0))),IF(AND(BJ$7&gt;=$J97,BJ$7&lt;=$L97),(($D97*$P97)/$M97),0))))))</f>
        <v>0</v>
      </c>
      <c r="BK98" s="37">
        <f>IF(BK$7&gt;$L97,(((IF(Data!$C$2&gt;0,(IF(OR(BK$5=Data!$F$2,BK$5=Data!$G$2,(IF(COUNTIF(Data!$A$2:$A$939,BK$7),BK$7=(VLOOKUP(BK$7,Data!$A$2:$A$852,1,FALSE)),0))),"H",IF(AND(BK$7&gt;=$J97,BK$7&lt;=$K97),($D97*(1-$P97)/$N97),0))),IF(AND(BK$7&gt;=$J97,BK$7&lt;=$K97),(($D97-$O97)/$N97),0))))),(((IF(Data!$C$2&gt;0,(IF(OR(BK$5=Data!$F$2,BK$5=Data!$G$2,(IF(COUNTIF(Data!$A$2:$A$939,BK$7),BK$7=(VLOOKUP(BK$7,Data!$A$2:$A$852,1,FALSE)),0))),"H",IF(AND(BK$7&gt;=$J97,BK$7&lt;=$L97),($D97*$P97/$M97),0))),IF(AND(BK$7&gt;=$J97,BK$7&lt;=$L97),(($D97*$P97)/$M97),0))))))</f>
        <v>0</v>
      </c>
      <c r="BL98" s="37">
        <f>IF(BL$7&gt;$L97,(((IF(Data!$C$2&gt;0,(IF(OR(BL$5=Data!$F$2,BL$5=Data!$G$2,(IF(COUNTIF(Data!$A$2:$A$939,BL$7),BL$7=(VLOOKUP(BL$7,Data!$A$2:$A$852,1,FALSE)),0))),"H",IF(AND(BL$7&gt;=$J97,BL$7&lt;=$K97),($D97*(1-$P97)/$N97),0))),IF(AND(BL$7&gt;=$J97,BL$7&lt;=$K97),(($D97-$O97)/$N97),0))))),(((IF(Data!$C$2&gt;0,(IF(OR(BL$5=Data!$F$2,BL$5=Data!$G$2,(IF(COUNTIF(Data!$A$2:$A$939,BL$7),BL$7=(VLOOKUP(BL$7,Data!$A$2:$A$852,1,FALSE)),0))),"H",IF(AND(BL$7&gt;=$J97,BL$7&lt;=$L97),($D97*$P97/$M97),0))),IF(AND(BL$7&gt;=$J97,BL$7&lt;=$L97),(($D97*$P97)/$M97),0))))))</f>
        <v>0</v>
      </c>
      <c r="BM98" s="37">
        <f>IF(BM$7&gt;$L97,(((IF(Data!$C$2&gt;0,(IF(OR(BM$5=Data!$F$2,BM$5=Data!$G$2,(IF(COUNTIF(Data!$A$2:$A$939,BM$7),BM$7=(VLOOKUP(BM$7,Data!$A$2:$A$852,1,FALSE)),0))),"H",IF(AND(BM$7&gt;=$J97,BM$7&lt;=$K97),($D97*(1-$P97)/$N97),0))),IF(AND(BM$7&gt;=$J97,BM$7&lt;=$K97),(($D97-$O97)/$N97),0))))),(((IF(Data!$C$2&gt;0,(IF(OR(BM$5=Data!$F$2,BM$5=Data!$G$2,(IF(COUNTIF(Data!$A$2:$A$939,BM$7),BM$7=(VLOOKUP(BM$7,Data!$A$2:$A$852,1,FALSE)),0))),"H",IF(AND(BM$7&gt;=$J97,BM$7&lt;=$L97),($D97*$P97/$M97),0))),IF(AND(BM$7&gt;=$J97,BM$7&lt;=$L97),(($D97*$P97)/$M97),0))))))</f>
        <v>0</v>
      </c>
      <c r="BN98" s="37">
        <f>IF(BN$7&gt;$L97,(((IF(Data!$C$2&gt;0,(IF(OR(BN$5=Data!$F$2,BN$5=Data!$G$2,(IF(COUNTIF(Data!$A$2:$A$939,BN$7),BN$7=(VLOOKUP(BN$7,Data!$A$2:$A$852,1,FALSE)),0))),"H",IF(AND(BN$7&gt;=$J97,BN$7&lt;=$K97),($D97*(1-$P97)/$N97),0))),IF(AND(BN$7&gt;=$J97,BN$7&lt;=$K97),(($D97-$O97)/$N97),0))))),(((IF(Data!$C$2&gt;0,(IF(OR(BN$5=Data!$F$2,BN$5=Data!$G$2,(IF(COUNTIF(Data!$A$2:$A$939,BN$7),BN$7=(VLOOKUP(BN$7,Data!$A$2:$A$852,1,FALSE)),0))),"H",IF(AND(BN$7&gt;=$J97,BN$7&lt;=$L97),($D97*$P97/$M97),0))),IF(AND(BN$7&gt;=$J97,BN$7&lt;=$L97),(($D97*$P97)/$M97),0))))))</f>
        <v>0</v>
      </c>
      <c r="BO98" s="37" t="str">
        <f>IF(BO$7&gt;$L97,(((IF(Data!$C$2&gt;0,(IF(OR(BO$5=Data!$F$2,BO$5=Data!$G$2,(IF(COUNTIF(Data!$A$2:$A$939,BO$7),BO$7=(VLOOKUP(BO$7,Data!$A$2:$A$852,1,FALSE)),0))),"H",IF(AND(BO$7&gt;=$J97,BO$7&lt;=$K97),($D97*(1-$P97)/$N97),0))),IF(AND(BO$7&gt;=$J97,BO$7&lt;=$K97),(($D97-$O97)/$N97),0))))),(((IF(Data!$C$2&gt;0,(IF(OR(BO$5=Data!$F$2,BO$5=Data!$G$2,(IF(COUNTIF(Data!$A$2:$A$939,BO$7),BO$7=(VLOOKUP(BO$7,Data!$A$2:$A$852,1,FALSE)),0))),"H",IF(AND(BO$7&gt;=$J97,BO$7&lt;=$L97),($D97*$P97/$M97),0))),IF(AND(BO$7&gt;=$J97,BO$7&lt;=$L97),(($D97*$P97)/$M97),0))))))</f>
        <v>H</v>
      </c>
      <c r="BP98" s="37" t="str">
        <f>IF(BP$7&gt;$L97,(((IF(Data!$C$2&gt;0,(IF(OR(BP$5=Data!$F$2,BP$5=Data!$G$2,(IF(COUNTIF(Data!$A$2:$A$939,BP$7),BP$7=(VLOOKUP(BP$7,Data!$A$2:$A$852,1,FALSE)),0))),"H",IF(AND(BP$7&gt;=$J97,BP$7&lt;=$K97),($D97*(1-$P97)/$N97),0))),IF(AND(BP$7&gt;=$J97,BP$7&lt;=$K97),(($D97-$O97)/$N97),0))))),(((IF(Data!$C$2&gt;0,(IF(OR(BP$5=Data!$F$2,BP$5=Data!$G$2,(IF(COUNTIF(Data!$A$2:$A$939,BP$7),BP$7=(VLOOKUP(BP$7,Data!$A$2:$A$852,1,FALSE)),0))),"H",IF(AND(BP$7&gt;=$J97,BP$7&lt;=$L97),($D97*$P97/$M97),0))),IF(AND(BP$7&gt;=$J97,BP$7&lt;=$L97),(($D97*$P97)/$M97),0))))))</f>
        <v>H</v>
      </c>
      <c r="BQ98" s="37">
        <f>IF(BQ$7&gt;$L97,(((IF(Data!$C$2&gt;0,(IF(OR(BQ$5=Data!$F$2,BQ$5=Data!$G$2,(IF(COUNTIF(Data!$A$2:$A$939,BQ$7),BQ$7=(VLOOKUP(BQ$7,Data!$A$2:$A$852,1,FALSE)),0))),"H",IF(AND(BQ$7&gt;=$J97,BQ$7&lt;=$K97),($D97*(1-$P97)/$N97),0))),IF(AND(BQ$7&gt;=$J97,BQ$7&lt;=$K97),(($D97-$O97)/$N97),0))))),(((IF(Data!$C$2&gt;0,(IF(OR(BQ$5=Data!$F$2,BQ$5=Data!$G$2,(IF(COUNTIF(Data!$A$2:$A$939,BQ$7),BQ$7=(VLOOKUP(BQ$7,Data!$A$2:$A$852,1,FALSE)),0))),"H",IF(AND(BQ$7&gt;=$J97,BQ$7&lt;=$L97),($D97*$P97/$M97),0))),IF(AND(BQ$7&gt;=$J97,BQ$7&lt;=$L97),(($D97*$P97)/$M97),0))))))</f>
        <v>0</v>
      </c>
      <c r="BR98" s="37">
        <f>IF(BR$7&gt;$L97,(((IF(Data!$C$2&gt;0,(IF(OR(BR$5=Data!$F$2,BR$5=Data!$G$2,(IF(COUNTIF(Data!$A$2:$A$939,BR$7),BR$7=(VLOOKUP(BR$7,Data!$A$2:$A$852,1,FALSE)),0))),"H",IF(AND(BR$7&gt;=$J97,BR$7&lt;=$K97),($D97*(1-$P97)/$N97),0))),IF(AND(BR$7&gt;=$J97,BR$7&lt;=$K97),(($D97-$O97)/$N97),0))))),(((IF(Data!$C$2&gt;0,(IF(OR(BR$5=Data!$F$2,BR$5=Data!$G$2,(IF(COUNTIF(Data!$A$2:$A$939,BR$7),BR$7=(VLOOKUP(BR$7,Data!$A$2:$A$852,1,FALSE)),0))),"H",IF(AND(BR$7&gt;=$J97,BR$7&lt;=$L97),($D97*$P97/$M97),0))),IF(AND(BR$7&gt;=$J97,BR$7&lt;=$L97),(($D97*$P97)/$M97),0))))))</f>
        <v>0</v>
      </c>
      <c r="BS98" s="37">
        <f>IF(BS$7&gt;$L97,(((IF(Data!$C$2&gt;0,(IF(OR(BS$5=Data!$F$2,BS$5=Data!$G$2,(IF(COUNTIF(Data!$A$2:$A$939,BS$7),BS$7=(VLOOKUP(BS$7,Data!$A$2:$A$852,1,FALSE)),0))),"H",IF(AND(BS$7&gt;=$J97,BS$7&lt;=$K97),($D97*(1-$P97)/$N97),0))),IF(AND(BS$7&gt;=$J97,BS$7&lt;=$K97),(($D97-$O97)/$N97),0))))),(((IF(Data!$C$2&gt;0,(IF(OR(BS$5=Data!$F$2,BS$5=Data!$G$2,(IF(COUNTIF(Data!$A$2:$A$939,BS$7),BS$7=(VLOOKUP(BS$7,Data!$A$2:$A$852,1,FALSE)),0))),"H",IF(AND(BS$7&gt;=$J97,BS$7&lt;=$L97),($D97*$P97/$M97),0))),IF(AND(BS$7&gt;=$J97,BS$7&lt;=$L97),(($D97*$P97)/$M97),0))))))</f>
        <v>0</v>
      </c>
      <c r="BT98" s="37">
        <f>IF(BT$7&gt;$L97,(((IF(Data!$C$2&gt;0,(IF(OR(BT$5=Data!$F$2,BT$5=Data!$G$2,(IF(COUNTIF(Data!$A$2:$A$939,BT$7),BT$7=(VLOOKUP(BT$7,Data!$A$2:$A$852,1,FALSE)),0))),"H",IF(AND(BT$7&gt;=$J97,BT$7&lt;=$K97),($D97*(1-$P97)/$N97),0))),IF(AND(BT$7&gt;=$J97,BT$7&lt;=$K97),(($D97-$O97)/$N97),0))))),(((IF(Data!$C$2&gt;0,(IF(OR(BT$5=Data!$F$2,BT$5=Data!$G$2,(IF(COUNTIF(Data!$A$2:$A$939,BT$7),BT$7=(VLOOKUP(BT$7,Data!$A$2:$A$852,1,FALSE)),0))),"H",IF(AND(BT$7&gt;=$J97,BT$7&lt;=$L97),($D97*$P97/$M97),0))),IF(AND(BT$7&gt;=$J97,BT$7&lt;=$L97),(($D97*$P97)/$M97),0))))))</f>
        <v>0</v>
      </c>
      <c r="BU98" s="37">
        <f>IF(BU$7&gt;$L97,(((IF(Data!$C$2&gt;0,(IF(OR(BU$5=Data!$F$2,BU$5=Data!$G$2,(IF(COUNTIF(Data!$A$2:$A$939,BU$7),BU$7=(VLOOKUP(BU$7,Data!$A$2:$A$852,1,FALSE)),0))),"H",IF(AND(BU$7&gt;=$J97,BU$7&lt;=$K97),($D97*(1-$P97)/$N97),0))),IF(AND(BU$7&gt;=$J97,BU$7&lt;=$K97),(($D97-$O97)/$N97),0))))),(((IF(Data!$C$2&gt;0,(IF(OR(BU$5=Data!$F$2,BU$5=Data!$G$2,(IF(COUNTIF(Data!$A$2:$A$939,BU$7),BU$7=(VLOOKUP(BU$7,Data!$A$2:$A$852,1,FALSE)),0))),"H",IF(AND(BU$7&gt;=$J97,BU$7&lt;=$L97),($D97*$P97/$M97),0))),IF(AND(BU$7&gt;=$J97,BU$7&lt;=$L97),(($D97*$P97)/$M97),0))))))</f>
        <v>0</v>
      </c>
      <c r="BV98" s="37" t="str">
        <f>IF(BV$7&gt;$L97,(((IF(Data!$C$2&gt;0,(IF(OR(BV$5=Data!$F$2,BV$5=Data!$G$2,(IF(COUNTIF(Data!$A$2:$A$939,BV$7),BV$7=(VLOOKUP(BV$7,Data!$A$2:$A$852,1,FALSE)),0))),"H",IF(AND(BV$7&gt;=$J97,BV$7&lt;=$K97),($D97*(1-$P97)/$N97),0))),IF(AND(BV$7&gt;=$J97,BV$7&lt;=$K97),(($D97-$O97)/$N97),0))))),(((IF(Data!$C$2&gt;0,(IF(OR(BV$5=Data!$F$2,BV$5=Data!$G$2,(IF(COUNTIF(Data!$A$2:$A$939,BV$7),BV$7=(VLOOKUP(BV$7,Data!$A$2:$A$852,1,FALSE)),0))),"H",IF(AND(BV$7&gt;=$J97,BV$7&lt;=$L97),($D97*$P97/$M97),0))),IF(AND(BV$7&gt;=$J97,BV$7&lt;=$L97),(($D97*$P97)/$M97),0))))))</f>
        <v>H</v>
      </c>
      <c r="BW98" s="37" t="str">
        <f>IF(BW$7&gt;$L97,(((IF(Data!$C$2&gt;0,(IF(OR(BW$5=Data!$F$2,BW$5=Data!$G$2,(IF(COUNTIF(Data!$A$2:$A$939,BW$7),BW$7=(VLOOKUP(BW$7,Data!$A$2:$A$852,1,FALSE)),0))),"H",IF(AND(BW$7&gt;=$J97,BW$7&lt;=$K97),($D97*(1-$P97)/$N97),0))),IF(AND(BW$7&gt;=$J97,BW$7&lt;=$K97),(($D97-$O97)/$N97),0))))),(((IF(Data!$C$2&gt;0,(IF(OR(BW$5=Data!$F$2,BW$5=Data!$G$2,(IF(COUNTIF(Data!$A$2:$A$939,BW$7),BW$7=(VLOOKUP(BW$7,Data!$A$2:$A$852,1,FALSE)),0))),"H",IF(AND(BW$7&gt;=$J97,BW$7&lt;=$L97),($D97*$P97/$M97),0))),IF(AND(BW$7&gt;=$J97,BW$7&lt;=$L97),(($D97*$P97)/$M97),0))))))</f>
        <v>H</v>
      </c>
      <c r="BX98" s="37">
        <f>IF(BX$7&gt;$L97,(((IF(Data!$C$2&gt;0,(IF(OR(BX$5=Data!$F$2,BX$5=Data!$G$2,(IF(COUNTIF(Data!$A$2:$A$939,BX$7),BX$7=(VLOOKUP(BX$7,Data!$A$2:$A$852,1,FALSE)),0))),"H",IF(AND(BX$7&gt;=$J97,BX$7&lt;=$K97),($D97*(1-$P97)/$N97),0))),IF(AND(BX$7&gt;=$J97,BX$7&lt;=$K97),(($D97-$O97)/$N97),0))))),(((IF(Data!$C$2&gt;0,(IF(OR(BX$5=Data!$F$2,BX$5=Data!$G$2,(IF(COUNTIF(Data!$A$2:$A$939,BX$7),BX$7=(VLOOKUP(BX$7,Data!$A$2:$A$852,1,FALSE)),0))),"H",IF(AND(BX$7&gt;=$J97,BX$7&lt;=$L97),($D97*$P97/$M97),0))),IF(AND(BX$7&gt;=$J97,BX$7&lt;=$L97),(($D97*$P97)/$M97),0))))))</f>
        <v>0</v>
      </c>
      <c r="BY98" s="37">
        <f>IF(BY$7&gt;$L97,(((IF(Data!$C$2&gt;0,(IF(OR(BY$5=Data!$F$2,BY$5=Data!$G$2,(IF(COUNTIF(Data!$A$2:$A$939,BY$7),BY$7=(VLOOKUP(BY$7,Data!$A$2:$A$852,1,FALSE)),0))),"H",IF(AND(BY$7&gt;=$J97,BY$7&lt;=$K97),($D97*(1-$P97)/$N97),0))),IF(AND(BY$7&gt;=$J97,BY$7&lt;=$K97),(($D97-$O97)/$N97),0))))),(((IF(Data!$C$2&gt;0,(IF(OR(BY$5=Data!$F$2,BY$5=Data!$G$2,(IF(COUNTIF(Data!$A$2:$A$939,BY$7),BY$7=(VLOOKUP(BY$7,Data!$A$2:$A$852,1,FALSE)),0))),"H",IF(AND(BY$7&gt;=$J97,BY$7&lt;=$L97),($D97*$P97/$M97),0))),IF(AND(BY$7&gt;=$J97,BY$7&lt;=$L97),(($D97*$P97)/$M97),0))))))</f>
        <v>0</v>
      </c>
      <c r="BZ98" s="37">
        <f>IF(BZ$7&gt;$L97,(((IF(Data!$C$2&gt;0,(IF(OR(BZ$5=Data!$F$2,BZ$5=Data!$G$2,(IF(COUNTIF(Data!$A$2:$A$939,BZ$7),BZ$7=(VLOOKUP(BZ$7,Data!$A$2:$A$852,1,FALSE)),0))),"H",IF(AND(BZ$7&gt;=$J97,BZ$7&lt;=$K97),($D97*(1-$P97)/$N97),0))),IF(AND(BZ$7&gt;=$J97,BZ$7&lt;=$K97),(($D97-$O97)/$N97),0))))),(((IF(Data!$C$2&gt;0,(IF(OR(BZ$5=Data!$F$2,BZ$5=Data!$G$2,(IF(COUNTIF(Data!$A$2:$A$939,BZ$7),BZ$7=(VLOOKUP(BZ$7,Data!$A$2:$A$852,1,FALSE)),0))),"H",IF(AND(BZ$7&gt;=$J97,BZ$7&lt;=$L97),($D97*$P97/$M97),0))),IF(AND(BZ$7&gt;=$J97,BZ$7&lt;=$L97),(($D97*$P97)/$M97),0))))))</f>
        <v>0</v>
      </c>
      <c r="CA98" s="37">
        <f>IF(CA$7&gt;$L97,(((IF(Data!$C$2&gt;0,(IF(OR(CA$5=Data!$F$2,CA$5=Data!$G$2,(IF(COUNTIF(Data!$A$2:$A$939,CA$7),CA$7=(VLOOKUP(CA$7,Data!$A$2:$A$852,1,FALSE)),0))),"H",IF(AND(CA$7&gt;=$J97,CA$7&lt;=$K97),($D97*(1-$P97)/$N97),0))),IF(AND(CA$7&gt;=$J97,CA$7&lt;=$K97),(($D97-$O97)/$N97),0))))),(((IF(Data!$C$2&gt;0,(IF(OR(CA$5=Data!$F$2,CA$5=Data!$G$2,(IF(COUNTIF(Data!$A$2:$A$939,CA$7),CA$7=(VLOOKUP(CA$7,Data!$A$2:$A$852,1,FALSE)),0))),"H",IF(AND(CA$7&gt;=$J97,CA$7&lt;=$L97),($D97*$P97/$M97),0))),IF(AND(CA$7&gt;=$J97,CA$7&lt;=$L97),(($D97*$P97)/$M97),0))))))</f>
        <v>0</v>
      </c>
      <c r="CB98" s="37">
        <f>IF(CB$7&gt;$L97,(((IF(Data!$C$2&gt;0,(IF(OR(CB$5=Data!$F$2,CB$5=Data!$G$2,(IF(COUNTIF(Data!$A$2:$A$939,CB$7),CB$7=(VLOOKUP(CB$7,Data!$A$2:$A$852,1,FALSE)),0))),"H",IF(AND(CB$7&gt;=$J97,CB$7&lt;=$K97),($D97*(1-$P97)/$N97),0))),IF(AND(CB$7&gt;=$J97,CB$7&lt;=$K97),(($D97-$O97)/$N97),0))))),(((IF(Data!$C$2&gt;0,(IF(OR(CB$5=Data!$F$2,CB$5=Data!$G$2,(IF(COUNTIF(Data!$A$2:$A$939,CB$7),CB$7=(VLOOKUP(CB$7,Data!$A$2:$A$852,1,FALSE)),0))),"H",IF(AND(CB$7&gt;=$J97,CB$7&lt;=$L97),($D97*$P97/$M97),0))),IF(AND(CB$7&gt;=$J97,CB$7&lt;=$L97),(($D97*$P97)/$M97),0))))))</f>
        <v>0</v>
      </c>
      <c r="CC98" s="37" t="str">
        <f>IF(CC$7&gt;$L97,(((IF(Data!$C$2&gt;0,(IF(OR(CC$5=Data!$F$2,CC$5=Data!$G$2,(IF(COUNTIF(Data!$A$2:$A$939,CC$7),CC$7=(VLOOKUP(CC$7,Data!$A$2:$A$852,1,FALSE)),0))),"H",IF(AND(CC$7&gt;=$J97,CC$7&lt;=$K97),($D97*(1-$P97)/$N97),0))),IF(AND(CC$7&gt;=$J97,CC$7&lt;=$K97),(($D97-$O97)/$N97),0))))),(((IF(Data!$C$2&gt;0,(IF(OR(CC$5=Data!$F$2,CC$5=Data!$G$2,(IF(COUNTIF(Data!$A$2:$A$939,CC$7),CC$7=(VLOOKUP(CC$7,Data!$A$2:$A$852,1,FALSE)),0))),"H",IF(AND(CC$7&gt;=$J97,CC$7&lt;=$L97),($D97*$P97/$M97),0))),IF(AND(CC$7&gt;=$J97,CC$7&lt;=$L97),(($D97*$P97)/$M97),0))))))</f>
        <v>H</v>
      </c>
      <c r="CD98" s="37" t="str">
        <f>IF(CD$7&gt;$L97,(((IF(Data!$C$2&gt;0,(IF(OR(CD$5=Data!$F$2,CD$5=Data!$G$2,(IF(COUNTIF(Data!$A$2:$A$939,CD$7),CD$7=(VLOOKUP(CD$7,Data!$A$2:$A$852,1,FALSE)),0))),"H",IF(AND(CD$7&gt;=$J97,CD$7&lt;=$K97),($D97*(1-$P97)/$N97),0))),IF(AND(CD$7&gt;=$J97,CD$7&lt;=$K97),(($D97-$O97)/$N97),0))))),(((IF(Data!$C$2&gt;0,(IF(OR(CD$5=Data!$F$2,CD$5=Data!$G$2,(IF(COUNTIF(Data!$A$2:$A$939,CD$7),CD$7=(VLOOKUP(CD$7,Data!$A$2:$A$852,1,FALSE)),0))),"H",IF(AND(CD$7&gt;=$J97,CD$7&lt;=$L97),($D97*$P97/$M97),0))),IF(AND(CD$7&gt;=$J97,CD$7&lt;=$L97),(($D97*$P97)/$M97),0))))))</f>
        <v>H</v>
      </c>
      <c r="CE98" s="37">
        <f>IF(CE$7&gt;$L97,(((IF(Data!$C$2&gt;0,(IF(OR(CE$5=Data!$F$2,CE$5=Data!$G$2,(IF(COUNTIF(Data!$A$2:$A$939,CE$7),CE$7=(VLOOKUP(CE$7,Data!$A$2:$A$852,1,FALSE)),0))),"H",IF(AND(CE$7&gt;=$J97,CE$7&lt;=$K97),($D97*(1-$P97)/$N97),0))),IF(AND(CE$7&gt;=$J97,CE$7&lt;=$K97),(($D97-$O97)/$N97),0))))),(((IF(Data!$C$2&gt;0,(IF(OR(CE$5=Data!$F$2,CE$5=Data!$G$2,(IF(COUNTIF(Data!$A$2:$A$939,CE$7),CE$7=(VLOOKUP(CE$7,Data!$A$2:$A$852,1,FALSE)),0))),"H",IF(AND(CE$7&gt;=$J97,CE$7&lt;=$L97),($D97*$P97/$M97),0))),IF(AND(CE$7&gt;=$J97,CE$7&lt;=$L97),(($D97*$P97)/$M97),0))))))</f>
        <v>0</v>
      </c>
      <c r="CF98" s="37">
        <f>IF(CF$7&gt;$L97,(((IF(Data!$C$2&gt;0,(IF(OR(CF$5=Data!$F$2,CF$5=Data!$G$2,(IF(COUNTIF(Data!$A$2:$A$939,CF$7),CF$7=(VLOOKUP(CF$7,Data!$A$2:$A$852,1,FALSE)),0))),"H",IF(AND(CF$7&gt;=$J97,CF$7&lt;=$K97),($D97*(1-$P97)/$N97),0))),IF(AND(CF$7&gt;=$J97,CF$7&lt;=$K97),(($D97-$O97)/$N97),0))))),(((IF(Data!$C$2&gt;0,(IF(OR(CF$5=Data!$F$2,CF$5=Data!$G$2,(IF(COUNTIF(Data!$A$2:$A$939,CF$7),CF$7=(VLOOKUP(CF$7,Data!$A$2:$A$852,1,FALSE)),0))),"H",IF(AND(CF$7&gt;=$J97,CF$7&lt;=$L97),($D97*$P97/$M97),0))),IF(AND(CF$7&gt;=$J97,CF$7&lt;=$L97),(($D97*$P97)/$M97),0))))))</f>
        <v>0</v>
      </c>
      <c r="CG98" s="37">
        <f>IF(CG$7&gt;$L97,(((IF(Data!$C$2&gt;0,(IF(OR(CG$5=Data!$F$2,CG$5=Data!$G$2,(IF(COUNTIF(Data!$A$2:$A$939,CG$7),CG$7=(VLOOKUP(CG$7,Data!$A$2:$A$852,1,FALSE)),0))),"H",IF(AND(CG$7&gt;=$J97,CG$7&lt;=$K97),($D97*(1-$P97)/$N97),0))),IF(AND(CG$7&gt;=$J97,CG$7&lt;=$K97),(($D97-$O97)/$N97),0))))),(((IF(Data!$C$2&gt;0,(IF(OR(CG$5=Data!$F$2,CG$5=Data!$G$2,(IF(COUNTIF(Data!$A$2:$A$939,CG$7),CG$7=(VLOOKUP(CG$7,Data!$A$2:$A$852,1,FALSE)),0))),"H",IF(AND(CG$7&gt;=$J97,CG$7&lt;=$L97),($D97*$P97/$M97),0))),IF(AND(CG$7&gt;=$J97,CG$7&lt;=$L97),(($D97*$P97)/$M97),0))))))</f>
        <v>0</v>
      </c>
      <c r="CH98" s="37">
        <f>IF(CH$7&gt;$L97,(((IF(Data!$C$2&gt;0,(IF(OR(CH$5=Data!$F$2,CH$5=Data!$G$2,(IF(COUNTIF(Data!$A$2:$A$939,CH$7),CH$7=(VLOOKUP(CH$7,Data!$A$2:$A$852,1,FALSE)),0))),"H",IF(AND(CH$7&gt;=$J97,CH$7&lt;=$K97),($D97*(1-$P97)/$N97),0))),IF(AND(CH$7&gt;=$J97,CH$7&lt;=$K97),(($D97-$O97)/$N97),0))))),(((IF(Data!$C$2&gt;0,(IF(OR(CH$5=Data!$F$2,CH$5=Data!$G$2,(IF(COUNTIF(Data!$A$2:$A$939,CH$7),CH$7=(VLOOKUP(CH$7,Data!$A$2:$A$852,1,FALSE)),0))),"H",IF(AND(CH$7&gt;=$J97,CH$7&lt;=$L97),($D97*$P97/$M97),0))),IF(AND(CH$7&gt;=$J97,CH$7&lt;=$L97),(($D97*$P97)/$M97),0))))))</f>
        <v>0</v>
      </c>
      <c r="CI98" s="37">
        <f>IF(CI$7&gt;$L97,(((IF(Data!$C$2&gt;0,(IF(OR(CI$5=Data!$F$2,CI$5=Data!$G$2,(IF(COUNTIF(Data!$A$2:$A$939,CI$7),CI$7=(VLOOKUP(CI$7,Data!$A$2:$A$852,1,FALSE)),0))),"H",IF(AND(CI$7&gt;=$J97,CI$7&lt;=$K97),($D97*(1-$P97)/$N97),0))),IF(AND(CI$7&gt;=$J97,CI$7&lt;=$K97),(($D97-$O97)/$N97),0))))),(((IF(Data!$C$2&gt;0,(IF(OR(CI$5=Data!$F$2,CI$5=Data!$G$2,(IF(COUNTIF(Data!$A$2:$A$939,CI$7),CI$7=(VLOOKUP(CI$7,Data!$A$2:$A$852,1,FALSE)),0))),"H",IF(AND(CI$7&gt;=$J97,CI$7&lt;=$L97),($D97*$P97/$M97),0))),IF(AND(CI$7&gt;=$J97,CI$7&lt;=$L97),(($D97*$P97)/$M97),0))))))</f>
        <v>0</v>
      </c>
      <c r="CJ98" s="37" t="str">
        <f>IF(CJ$7&gt;$L97,(((IF(Data!$C$2&gt;0,(IF(OR(CJ$5=Data!$F$2,CJ$5=Data!$G$2,(IF(COUNTIF(Data!$A$2:$A$939,CJ$7),CJ$7=(VLOOKUP(CJ$7,Data!$A$2:$A$852,1,FALSE)),0))),"H",IF(AND(CJ$7&gt;=$J97,CJ$7&lt;=$K97),($D97*(1-$P97)/$N97),0))),IF(AND(CJ$7&gt;=$J97,CJ$7&lt;=$K97),(($D97-$O97)/$N97),0))))),(((IF(Data!$C$2&gt;0,(IF(OR(CJ$5=Data!$F$2,CJ$5=Data!$G$2,(IF(COUNTIF(Data!$A$2:$A$939,CJ$7),CJ$7=(VLOOKUP(CJ$7,Data!$A$2:$A$852,1,FALSE)),0))),"H",IF(AND(CJ$7&gt;=$J97,CJ$7&lt;=$L97),($D97*$P97/$M97),0))),IF(AND(CJ$7&gt;=$J97,CJ$7&lt;=$L97),(($D97*$P97)/$M97),0))))))</f>
        <v>H</v>
      </c>
      <c r="CK98" s="37" t="str">
        <f>IF(CK$7&gt;$L97,(((IF(Data!$C$2&gt;0,(IF(OR(CK$5=Data!$F$2,CK$5=Data!$G$2,(IF(COUNTIF(Data!$A$2:$A$939,CK$7),CK$7=(VLOOKUP(CK$7,Data!$A$2:$A$852,1,FALSE)),0))),"H",IF(AND(CK$7&gt;=$J97,CK$7&lt;=$K97),($D97*(1-$P97)/$N97),0))),IF(AND(CK$7&gt;=$J97,CK$7&lt;=$K97),(($D97-$O97)/$N97),0))))),(((IF(Data!$C$2&gt;0,(IF(OR(CK$5=Data!$F$2,CK$5=Data!$G$2,(IF(COUNTIF(Data!$A$2:$A$939,CK$7),CK$7=(VLOOKUP(CK$7,Data!$A$2:$A$852,1,FALSE)),0))),"H",IF(AND(CK$7&gt;=$J97,CK$7&lt;=$L97),($D97*$P97/$M97),0))),IF(AND(CK$7&gt;=$J97,CK$7&lt;=$L97),(($D97*$P97)/$M97),0))))))</f>
        <v>H</v>
      </c>
      <c r="CL98" s="37">
        <f>IF(CL$7&gt;$L97,(((IF(Data!$C$2&gt;0,(IF(OR(CL$5=Data!$F$2,CL$5=Data!$G$2,(IF(COUNTIF(Data!$A$2:$A$939,CL$7),CL$7=(VLOOKUP(CL$7,Data!$A$2:$A$852,1,FALSE)),0))),"H",IF(AND(CL$7&gt;=$J97,CL$7&lt;=$K97),($D97*(1-$P97)/$N97),0))),IF(AND(CL$7&gt;=$J97,CL$7&lt;=$K97),(($D97-$O97)/$N97),0))))),(((IF(Data!$C$2&gt;0,(IF(OR(CL$5=Data!$F$2,CL$5=Data!$G$2,(IF(COUNTIF(Data!$A$2:$A$939,CL$7),CL$7=(VLOOKUP(CL$7,Data!$A$2:$A$852,1,FALSE)),0))),"H",IF(AND(CL$7&gt;=$J97,CL$7&lt;=$L97),($D97*$P97/$M97),0))),IF(AND(CL$7&gt;=$J97,CL$7&lt;=$L97),(($D97*$P97)/$M97),0))))))</f>
        <v>0</v>
      </c>
      <c r="CM98" s="37">
        <f>IF(CM$7&gt;$L97,(((IF(Data!$C$2&gt;0,(IF(OR(CM$5=Data!$F$2,CM$5=Data!$G$2,(IF(COUNTIF(Data!$A$2:$A$939,CM$7),CM$7=(VLOOKUP(CM$7,Data!$A$2:$A$852,1,FALSE)),0))),"H",IF(AND(CM$7&gt;=$J97,CM$7&lt;=$K97),($D97*(1-$P97)/$N97),0))),IF(AND(CM$7&gt;=$J97,CM$7&lt;=$K97),(($D97-$O97)/$N97),0))))),(((IF(Data!$C$2&gt;0,(IF(OR(CM$5=Data!$F$2,CM$5=Data!$G$2,(IF(COUNTIF(Data!$A$2:$A$939,CM$7),CM$7=(VLOOKUP(CM$7,Data!$A$2:$A$852,1,FALSE)),0))),"H",IF(AND(CM$7&gt;=$J97,CM$7&lt;=$L97),($D97*$P97/$M97),0))),IF(AND(CM$7&gt;=$J97,CM$7&lt;=$L97),(($D97*$P97)/$M97),0))))))</f>
        <v>0</v>
      </c>
      <c r="CN98" s="37">
        <f>IF(CN$7&gt;$L97,(((IF(Data!$C$2&gt;0,(IF(OR(CN$5=Data!$F$2,CN$5=Data!$G$2,(IF(COUNTIF(Data!$A$2:$A$939,CN$7),CN$7=(VLOOKUP(CN$7,Data!$A$2:$A$852,1,FALSE)),0))),"H",IF(AND(CN$7&gt;=$J97,CN$7&lt;=$K97),($D97*(1-$P97)/$N97),0))),IF(AND(CN$7&gt;=$J97,CN$7&lt;=$K97),(($D97-$O97)/$N97),0))))),(((IF(Data!$C$2&gt;0,(IF(OR(CN$5=Data!$F$2,CN$5=Data!$G$2,(IF(COUNTIF(Data!$A$2:$A$939,CN$7),CN$7=(VLOOKUP(CN$7,Data!$A$2:$A$852,1,FALSE)),0))),"H",IF(AND(CN$7&gt;=$J97,CN$7&lt;=$L97),($D97*$P97/$M97),0))),IF(AND(CN$7&gt;=$J97,CN$7&lt;=$L97),(($D97*$P97)/$M97),0))))))</f>
        <v>0</v>
      </c>
      <c r="CO98" s="37">
        <f>IF(CO$7&gt;$L97,(((IF(Data!$C$2&gt;0,(IF(OR(CO$5=Data!$F$2,CO$5=Data!$G$2,(IF(COUNTIF(Data!$A$2:$A$939,CO$7),CO$7=(VLOOKUP(CO$7,Data!$A$2:$A$852,1,FALSE)),0))),"H",IF(AND(CO$7&gt;=$J97,CO$7&lt;=$K97),($D97*(1-$P97)/$N97),0))),IF(AND(CO$7&gt;=$J97,CO$7&lt;=$K97),(($D97-$O97)/$N97),0))))),(((IF(Data!$C$2&gt;0,(IF(OR(CO$5=Data!$F$2,CO$5=Data!$G$2,(IF(COUNTIF(Data!$A$2:$A$939,CO$7),CO$7=(VLOOKUP(CO$7,Data!$A$2:$A$852,1,FALSE)),0))),"H",IF(AND(CO$7&gt;=$J97,CO$7&lt;=$L97),($D97*$P97/$M97),0))),IF(AND(CO$7&gt;=$J97,CO$7&lt;=$L97),(($D97*$P97)/$M97),0))))))</f>
        <v>0</v>
      </c>
      <c r="CP98" s="37">
        <f>IF(CP$7&gt;$L97,(((IF(Data!$C$2&gt;0,(IF(OR(CP$5=Data!$F$2,CP$5=Data!$G$2,(IF(COUNTIF(Data!$A$2:$A$939,CP$7),CP$7=(VLOOKUP(CP$7,Data!$A$2:$A$852,1,FALSE)),0))),"H",IF(AND(CP$7&gt;=$J97,CP$7&lt;=$K97),($D97*(1-$P97)/$N97),0))),IF(AND(CP$7&gt;=$J97,CP$7&lt;=$K97),(($D97-$O97)/$N97),0))))),(((IF(Data!$C$2&gt;0,(IF(OR(CP$5=Data!$F$2,CP$5=Data!$G$2,(IF(COUNTIF(Data!$A$2:$A$939,CP$7),CP$7=(VLOOKUP(CP$7,Data!$A$2:$A$852,1,FALSE)),0))),"H",IF(AND(CP$7&gt;=$J97,CP$7&lt;=$L97),($D97*$P97/$M97),0))),IF(AND(CP$7&gt;=$J97,CP$7&lt;=$L97),(($D97*$P97)/$M97),0))))))</f>
        <v>0</v>
      </c>
      <c r="CQ98" s="37" t="str">
        <f>IF(CQ$7&gt;$L97,(((IF(Data!$C$2&gt;0,(IF(OR(CQ$5=Data!$F$2,CQ$5=Data!$G$2,(IF(COUNTIF(Data!$A$2:$A$939,CQ$7),CQ$7=(VLOOKUP(CQ$7,Data!$A$2:$A$852,1,FALSE)),0))),"H",IF(AND(CQ$7&gt;=$J97,CQ$7&lt;=$K97),($D97*(1-$P97)/$N97),0))),IF(AND(CQ$7&gt;=$J97,CQ$7&lt;=$K97),(($D97-$O97)/$N97),0))))),(((IF(Data!$C$2&gt;0,(IF(OR(CQ$5=Data!$F$2,CQ$5=Data!$G$2,(IF(COUNTIF(Data!$A$2:$A$939,CQ$7),CQ$7=(VLOOKUP(CQ$7,Data!$A$2:$A$852,1,FALSE)),0))),"H",IF(AND(CQ$7&gt;=$J97,CQ$7&lt;=$L97),($D97*$P97/$M97),0))),IF(AND(CQ$7&gt;=$J97,CQ$7&lt;=$L97),(($D97*$P97)/$M97),0))))))</f>
        <v>H</v>
      </c>
      <c r="CR98" s="37" t="str">
        <f>IF(CR$7&gt;$L97,(((IF(Data!$C$2&gt;0,(IF(OR(CR$5=Data!$F$2,CR$5=Data!$G$2,(IF(COUNTIF(Data!$A$2:$A$939,CR$7),CR$7=(VLOOKUP(CR$7,Data!$A$2:$A$852,1,FALSE)),0))),"H",IF(AND(CR$7&gt;=$J97,CR$7&lt;=$K97),($D97*(1-$P97)/$N97),0))),IF(AND(CR$7&gt;=$J97,CR$7&lt;=$K97),(($D97-$O97)/$N97),0))))),(((IF(Data!$C$2&gt;0,(IF(OR(CR$5=Data!$F$2,CR$5=Data!$G$2,(IF(COUNTIF(Data!$A$2:$A$939,CR$7),CR$7=(VLOOKUP(CR$7,Data!$A$2:$A$852,1,FALSE)),0))),"H",IF(AND(CR$7&gt;=$J97,CR$7&lt;=$L97),($D97*$P97/$M97),0))),IF(AND(CR$7&gt;=$J97,CR$7&lt;=$L97),(($D97*$P97)/$M97),0))))))</f>
        <v>H</v>
      </c>
      <c r="CS98" s="37">
        <f>IF(CS$7&gt;$L97,(((IF(Data!$C$2&gt;0,(IF(OR(CS$5=Data!$F$2,CS$5=Data!$G$2,(IF(COUNTIF(Data!$A$2:$A$939,CS$7),CS$7=(VLOOKUP(CS$7,Data!$A$2:$A$852,1,FALSE)),0))),"H",IF(AND(CS$7&gt;=$J97,CS$7&lt;=$K97),($D97*(1-$P97)/$N97),0))),IF(AND(CS$7&gt;=$J97,CS$7&lt;=$K97),(($D97-$O97)/$N97),0))))),(((IF(Data!$C$2&gt;0,(IF(OR(CS$5=Data!$F$2,CS$5=Data!$G$2,(IF(COUNTIF(Data!$A$2:$A$939,CS$7),CS$7=(VLOOKUP(CS$7,Data!$A$2:$A$852,1,FALSE)),0))),"H",IF(AND(CS$7&gt;=$J97,CS$7&lt;=$L97),($D97*$P97/$M97),0))),IF(AND(CS$7&gt;=$J97,CS$7&lt;=$L97),(($D97*$P97)/$M97),0))))))</f>
        <v>0</v>
      </c>
      <c r="CT98" s="37">
        <f>IF(CT$7&gt;$L97,(((IF(Data!$C$2&gt;0,(IF(OR(CT$5=Data!$F$2,CT$5=Data!$G$2,(IF(COUNTIF(Data!$A$2:$A$939,CT$7),CT$7=(VLOOKUP(CT$7,Data!$A$2:$A$852,1,FALSE)),0))),"H",IF(AND(CT$7&gt;=$J97,CT$7&lt;=$K97),($D97*(1-$P97)/$N97),0))),IF(AND(CT$7&gt;=$J97,CT$7&lt;=$K97),(($D97-$O97)/$N97),0))))),(((IF(Data!$C$2&gt;0,(IF(OR(CT$5=Data!$F$2,CT$5=Data!$G$2,(IF(COUNTIF(Data!$A$2:$A$939,CT$7),CT$7=(VLOOKUP(CT$7,Data!$A$2:$A$852,1,FALSE)),0))),"H",IF(AND(CT$7&gt;=$J97,CT$7&lt;=$L97),($D97*$P97/$M97),0))),IF(AND(CT$7&gt;=$J97,CT$7&lt;=$L97),(($D97*$P97)/$M97),0))))))</f>
        <v>0</v>
      </c>
      <c r="CU98" s="37">
        <f>IF(CU$7&gt;$L97,(((IF(Data!$C$2&gt;0,(IF(OR(CU$5=Data!$F$2,CU$5=Data!$G$2,(IF(COUNTIF(Data!$A$2:$A$939,CU$7),CU$7=(VLOOKUP(CU$7,Data!$A$2:$A$852,1,FALSE)),0))),"H",IF(AND(CU$7&gt;=$J97,CU$7&lt;=$K97),($D97*(1-$P97)/$N97),0))),IF(AND(CU$7&gt;=$J97,CU$7&lt;=$K97),(($D97-$O97)/$N97),0))))),(((IF(Data!$C$2&gt;0,(IF(OR(CU$5=Data!$F$2,CU$5=Data!$G$2,(IF(COUNTIF(Data!$A$2:$A$939,CU$7),CU$7=(VLOOKUP(CU$7,Data!$A$2:$A$852,1,FALSE)),0))),"H",IF(AND(CU$7&gt;=$J97,CU$7&lt;=$L97),($D97*$P97/$M97),0))),IF(AND(CU$7&gt;=$J97,CU$7&lt;=$L97),(($D97*$P97)/$M97),0))))))</f>
        <v>0</v>
      </c>
      <c r="CV98" s="37">
        <f>IF(CV$7&gt;$L97,(((IF(Data!$C$2&gt;0,(IF(OR(CV$5=Data!$F$2,CV$5=Data!$G$2,(IF(COUNTIF(Data!$A$2:$A$939,CV$7),CV$7=(VLOOKUP(CV$7,Data!$A$2:$A$852,1,FALSE)),0))),"H",IF(AND(CV$7&gt;=$J97,CV$7&lt;=$K97),($D97*(1-$P97)/$N97),0))),IF(AND(CV$7&gt;=$J97,CV$7&lt;=$K97),(($D97-$O97)/$N97),0))))),(((IF(Data!$C$2&gt;0,(IF(OR(CV$5=Data!$F$2,CV$5=Data!$G$2,(IF(COUNTIF(Data!$A$2:$A$939,CV$7),CV$7=(VLOOKUP(CV$7,Data!$A$2:$A$852,1,FALSE)),0))),"H",IF(AND(CV$7&gt;=$J97,CV$7&lt;=$L97),($D97*$P97/$M97),0))),IF(AND(CV$7&gt;=$J97,CV$7&lt;=$L97),(($D97*$P97)/$M97),0))))))</f>
        <v>0</v>
      </c>
      <c r="CW98" s="37">
        <f>IF(CW$7&gt;$L97,(((IF(Data!$C$2&gt;0,(IF(OR(CW$5=Data!$F$2,CW$5=Data!$G$2,(IF(COUNTIF(Data!$A$2:$A$939,CW$7),CW$7=(VLOOKUP(CW$7,Data!$A$2:$A$852,1,FALSE)),0))),"H",IF(AND(CW$7&gt;=$J97,CW$7&lt;=$K97),($D97*(1-$P97)/$N97),0))),IF(AND(CW$7&gt;=$J97,CW$7&lt;=$K97),(($D97-$O97)/$N97),0))))),(((IF(Data!$C$2&gt;0,(IF(OR(CW$5=Data!$F$2,CW$5=Data!$G$2,(IF(COUNTIF(Data!$A$2:$A$939,CW$7),CW$7=(VLOOKUP(CW$7,Data!$A$2:$A$852,1,FALSE)),0))),"H",IF(AND(CW$7&gt;=$J97,CW$7&lt;=$L97),($D97*$P97/$M97),0))),IF(AND(CW$7&gt;=$J97,CW$7&lt;=$L97),(($D97*$P97)/$M97),0))))))</f>
        <v>0</v>
      </c>
      <c r="CX98" s="37" t="str">
        <f>IF(CX$7&gt;$L97,(((IF(Data!$C$2&gt;0,(IF(OR(CX$5=Data!$F$2,CX$5=Data!$G$2,(IF(COUNTIF(Data!$A$2:$A$939,CX$7),CX$7=(VLOOKUP(CX$7,Data!$A$2:$A$852,1,FALSE)),0))),"H",IF(AND(CX$7&gt;=$J97,CX$7&lt;=$K97),($D97*(1-$P97)/$N97),0))),IF(AND(CX$7&gt;=$J97,CX$7&lt;=$K97),(($D97-$O97)/$N97),0))))),(((IF(Data!$C$2&gt;0,(IF(OR(CX$5=Data!$F$2,CX$5=Data!$G$2,(IF(COUNTIF(Data!$A$2:$A$939,CX$7),CX$7=(VLOOKUP(CX$7,Data!$A$2:$A$852,1,FALSE)),0))),"H",IF(AND(CX$7&gt;=$J97,CX$7&lt;=$L97),($D97*$P97/$M97),0))),IF(AND(CX$7&gt;=$J97,CX$7&lt;=$L97),(($D97*$P97)/$M97),0))))))</f>
        <v>H</v>
      </c>
      <c r="CY98" s="37" t="str">
        <f>IF(CY$7&gt;$L97,(((IF(Data!$C$2&gt;0,(IF(OR(CY$5=Data!$F$2,CY$5=Data!$G$2,(IF(COUNTIF(Data!$A$2:$A$939,CY$7),CY$7=(VLOOKUP(CY$7,Data!$A$2:$A$852,1,FALSE)),0))),"H",IF(AND(CY$7&gt;=$J97,CY$7&lt;=$K97),($D97*(1-$P97)/$N97),0))),IF(AND(CY$7&gt;=$J97,CY$7&lt;=$K97),(($D97-$O97)/$N97),0))))),(((IF(Data!$C$2&gt;0,(IF(OR(CY$5=Data!$F$2,CY$5=Data!$G$2,(IF(COUNTIF(Data!$A$2:$A$939,CY$7),CY$7=(VLOOKUP(CY$7,Data!$A$2:$A$852,1,FALSE)),0))),"H",IF(AND(CY$7&gt;=$J97,CY$7&lt;=$L97),($D97*$P97/$M97),0))),IF(AND(CY$7&gt;=$J97,CY$7&lt;=$L97),(($D97*$P97)/$M97),0))))))</f>
        <v>H</v>
      </c>
      <c r="CZ98" s="37">
        <f>IF(CZ$7&gt;$L97,(((IF(Data!$C$2&gt;0,(IF(OR(CZ$5=Data!$F$2,CZ$5=Data!$G$2,(IF(COUNTIF(Data!$A$2:$A$939,CZ$7),CZ$7=(VLOOKUP(CZ$7,Data!$A$2:$A$852,1,FALSE)),0))),"H",IF(AND(CZ$7&gt;=$J97,CZ$7&lt;=$K97),($D97*(1-$P97)/$N97),0))),IF(AND(CZ$7&gt;=$J97,CZ$7&lt;=$K97),(($D97-$O97)/$N97),0))))),(((IF(Data!$C$2&gt;0,(IF(OR(CZ$5=Data!$F$2,CZ$5=Data!$G$2,(IF(COUNTIF(Data!$A$2:$A$939,CZ$7),CZ$7=(VLOOKUP(CZ$7,Data!$A$2:$A$852,1,FALSE)),0))),"H",IF(AND(CZ$7&gt;=$J97,CZ$7&lt;=$L97),($D97*$P97/$M97),0))),IF(AND(CZ$7&gt;=$J97,CZ$7&lt;=$L97),(($D97*$P97)/$M97),0))))))</f>
        <v>0</v>
      </c>
      <c r="DA98" s="37">
        <f>IF(DA$7&gt;$L97,(((IF(Data!$C$2&gt;0,(IF(OR(DA$5=Data!$F$2,DA$5=Data!$G$2,(IF(COUNTIF(Data!$A$2:$A$939,DA$7),DA$7=(VLOOKUP(DA$7,Data!$A$2:$A$852,1,FALSE)),0))),"H",IF(AND(DA$7&gt;=$J97,DA$7&lt;=$K97),($D97*(1-$P97)/$N97),0))),IF(AND(DA$7&gt;=$J97,DA$7&lt;=$K97),(($D97-$O97)/$N97),0))))),(((IF(Data!$C$2&gt;0,(IF(OR(DA$5=Data!$F$2,DA$5=Data!$G$2,(IF(COUNTIF(Data!$A$2:$A$939,DA$7),DA$7=(VLOOKUP(DA$7,Data!$A$2:$A$852,1,FALSE)),0))),"H",IF(AND(DA$7&gt;=$J97,DA$7&lt;=$L97),($D97*$P97/$M97),0))),IF(AND(DA$7&gt;=$J97,DA$7&lt;=$L97),(($D97*$P97)/$M97),0))))))</f>
        <v>0</v>
      </c>
      <c r="DB98" s="37">
        <f>IF(DB$7&gt;$L97,(((IF(Data!$C$2&gt;0,(IF(OR(DB$5=Data!$F$2,DB$5=Data!$G$2,(IF(COUNTIF(Data!$A$2:$A$939,DB$7),DB$7=(VLOOKUP(DB$7,Data!$A$2:$A$852,1,FALSE)),0))),"H",IF(AND(DB$7&gt;=$J97,DB$7&lt;=$K97),($D97*(1-$P97)/$N97),0))),IF(AND(DB$7&gt;=$J97,DB$7&lt;=$K97),(($D97-$O97)/$N97),0))))),(((IF(Data!$C$2&gt;0,(IF(OR(DB$5=Data!$F$2,DB$5=Data!$G$2,(IF(COUNTIF(Data!$A$2:$A$939,DB$7),DB$7=(VLOOKUP(DB$7,Data!$A$2:$A$852,1,FALSE)),0))),"H",IF(AND(DB$7&gt;=$J97,DB$7&lt;=$L97),($D97*$P97/$M97),0))),IF(AND(DB$7&gt;=$J97,DB$7&lt;=$L97),(($D97*$P97)/$M97),0))))))</f>
        <v>0</v>
      </c>
      <c r="DC98" s="37">
        <f>IF(DC$7&gt;$L97,(((IF(Data!$C$2&gt;0,(IF(OR(DC$5=Data!$F$2,DC$5=Data!$G$2,(IF(COUNTIF(Data!$A$2:$A$939,DC$7),DC$7=(VLOOKUP(DC$7,Data!$A$2:$A$852,1,FALSE)),0))),"H",IF(AND(DC$7&gt;=$J97,DC$7&lt;=$K97),($D97*(1-$P97)/$N97),0))),IF(AND(DC$7&gt;=$J97,DC$7&lt;=$K97),(($D97-$O97)/$N97),0))))),(((IF(Data!$C$2&gt;0,(IF(OR(DC$5=Data!$F$2,DC$5=Data!$G$2,(IF(COUNTIF(Data!$A$2:$A$939,DC$7),DC$7=(VLOOKUP(DC$7,Data!$A$2:$A$852,1,FALSE)),0))),"H",IF(AND(DC$7&gt;=$J97,DC$7&lt;=$L97),($D97*$P97/$M97),0))),IF(AND(DC$7&gt;=$J97,DC$7&lt;=$L97),(($D97*$P97)/$M97),0))))))</f>
        <v>0</v>
      </c>
      <c r="DD98" s="37">
        <f>IF(DD$7&gt;$L97,(((IF(Data!$C$2&gt;0,(IF(OR(DD$5=Data!$F$2,DD$5=Data!$G$2,(IF(COUNTIF(Data!$A$2:$A$939,DD$7),DD$7=(VLOOKUP(DD$7,Data!$A$2:$A$852,1,FALSE)),0))),"H",IF(AND(DD$7&gt;=$J97,DD$7&lt;=$K97),($D97*(1-$P97)/$N97),0))),IF(AND(DD$7&gt;=$J97,DD$7&lt;=$K97),(($D97-$O97)/$N97),0))))),(((IF(Data!$C$2&gt;0,(IF(OR(DD$5=Data!$F$2,DD$5=Data!$G$2,(IF(COUNTIF(Data!$A$2:$A$939,DD$7),DD$7=(VLOOKUP(DD$7,Data!$A$2:$A$852,1,FALSE)),0))),"H",IF(AND(DD$7&gt;=$J97,DD$7&lt;=$L97),($D97*$P97/$M97),0))),IF(AND(DD$7&gt;=$J97,DD$7&lt;=$L97),(($D97*$P97)/$M97),0))))))</f>
        <v>0</v>
      </c>
      <c r="DE98" s="37" t="str">
        <f>IF(DE$7&gt;$L97,(((IF(Data!$C$2&gt;0,(IF(OR(DE$5=Data!$F$2,DE$5=Data!$G$2,(IF(COUNTIF(Data!$A$2:$A$939,DE$7),DE$7=(VLOOKUP(DE$7,Data!$A$2:$A$852,1,FALSE)),0))),"H",IF(AND(DE$7&gt;=$J97,DE$7&lt;=$K97),($D97*(1-$P97)/$N97),0))),IF(AND(DE$7&gt;=$J97,DE$7&lt;=$K97),(($D97-$O97)/$N97),0))))),(((IF(Data!$C$2&gt;0,(IF(OR(DE$5=Data!$F$2,DE$5=Data!$G$2,(IF(COUNTIF(Data!$A$2:$A$939,DE$7),DE$7=(VLOOKUP(DE$7,Data!$A$2:$A$852,1,FALSE)),0))),"H",IF(AND(DE$7&gt;=$J97,DE$7&lt;=$L97),($D97*$P97/$M97),0))),IF(AND(DE$7&gt;=$J97,DE$7&lt;=$L97),(($D97*$P97)/$M97),0))))))</f>
        <v>H</v>
      </c>
      <c r="DF98" s="37" t="str">
        <f>IF(DF$7&gt;$L97,(((IF(Data!$C$2&gt;0,(IF(OR(DF$5=Data!$F$2,DF$5=Data!$G$2,(IF(COUNTIF(Data!$A$2:$A$939,DF$7),DF$7=(VLOOKUP(DF$7,Data!$A$2:$A$852,1,FALSE)),0))),"H",IF(AND(DF$7&gt;=$J97,DF$7&lt;=$K97),($D97*(1-$P97)/$N97),0))),IF(AND(DF$7&gt;=$J97,DF$7&lt;=$K97),(($D97-$O97)/$N97),0))))),(((IF(Data!$C$2&gt;0,(IF(OR(DF$5=Data!$F$2,DF$5=Data!$G$2,(IF(COUNTIF(Data!$A$2:$A$939,DF$7),DF$7=(VLOOKUP(DF$7,Data!$A$2:$A$852,1,FALSE)),0))),"H",IF(AND(DF$7&gt;=$J97,DF$7&lt;=$L97),($D97*$P97/$M97),0))),IF(AND(DF$7&gt;=$J97,DF$7&lt;=$L97),(($D97*$P97)/$M97),0))))))</f>
        <v>H</v>
      </c>
      <c r="DG98" s="37">
        <f>IF(DG$7&gt;$L97,(((IF(Data!$C$2&gt;0,(IF(OR(DG$5=Data!$F$2,DG$5=Data!$G$2,(IF(COUNTIF(Data!$A$2:$A$939,DG$7),DG$7=(VLOOKUP(DG$7,Data!$A$2:$A$852,1,FALSE)),0))),"H",IF(AND(DG$7&gt;=$J97,DG$7&lt;=$K97),($D97*(1-$P97)/$N97),0))),IF(AND(DG$7&gt;=$J97,DG$7&lt;=$K97),(($D97-$O97)/$N97),0))))),(((IF(Data!$C$2&gt;0,(IF(OR(DG$5=Data!$F$2,DG$5=Data!$G$2,(IF(COUNTIF(Data!$A$2:$A$939,DG$7),DG$7=(VLOOKUP(DG$7,Data!$A$2:$A$852,1,FALSE)),0))),"H",IF(AND(DG$7&gt;=$J97,DG$7&lt;=$L97),($D97*$P97/$M97),0))),IF(AND(DG$7&gt;=$J97,DG$7&lt;=$L97),(($D97*$P97)/$M97),0))))))</f>
        <v>0</v>
      </c>
      <c r="DH98" s="37">
        <f>IF(DH$7&gt;$L97,(((IF(Data!$C$2&gt;0,(IF(OR(DH$5=Data!$F$2,DH$5=Data!$G$2,(IF(COUNTIF(Data!$A$2:$A$939,DH$7),DH$7=(VLOOKUP(DH$7,Data!$A$2:$A$852,1,FALSE)),0))),"H",IF(AND(DH$7&gt;=$J97,DH$7&lt;=$K97),($D97*(1-$P97)/$N97),0))),IF(AND(DH$7&gt;=$J97,DH$7&lt;=$K97),(($D97-$O97)/$N97),0))))),(((IF(Data!$C$2&gt;0,(IF(OR(DH$5=Data!$F$2,DH$5=Data!$G$2,(IF(COUNTIF(Data!$A$2:$A$939,DH$7),DH$7=(VLOOKUP(DH$7,Data!$A$2:$A$852,1,FALSE)),0))),"H",IF(AND(DH$7&gt;=$J97,DH$7&lt;=$L97),($D97*$P97/$M97),0))),IF(AND(DH$7&gt;=$J97,DH$7&lt;=$L97),(($D97*$P97)/$M97),0))))))</f>
        <v>0</v>
      </c>
      <c r="DI98" s="37">
        <f>IF(DI$7&gt;$L97,(((IF(Data!$C$2&gt;0,(IF(OR(DI$5=Data!$F$2,DI$5=Data!$G$2,(IF(COUNTIF(Data!$A$2:$A$939,DI$7),DI$7=(VLOOKUP(DI$7,Data!$A$2:$A$852,1,FALSE)),0))),"H",IF(AND(DI$7&gt;=$J97,DI$7&lt;=$K97),($D97*(1-$P97)/$N97),0))),IF(AND(DI$7&gt;=$J97,DI$7&lt;=$K97),(($D97-$O97)/$N97),0))))),(((IF(Data!$C$2&gt;0,(IF(OR(DI$5=Data!$F$2,DI$5=Data!$G$2,(IF(COUNTIF(Data!$A$2:$A$939,DI$7),DI$7=(VLOOKUP(DI$7,Data!$A$2:$A$852,1,FALSE)),0))),"H",IF(AND(DI$7&gt;=$J97,DI$7&lt;=$L97),($D97*$P97/$M97),0))),IF(AND(DI$7&gt;=$J97,DI$7&lt;=$L97),(($D97*$P97)/$M97),0))))))</f>
        <v>0</v>
      </c>
      <c r="DJ98" s="37">
        <f>IF(DJ$7&gt;$L97,(((IF(Data!$C$2&gt;0,(IF(OR(DJ$5=Data!$F$2,DJ$5=Data!$G$2,(IF(COUNTIF(Data!$A$2:$A$939,DJ$7),DJ$7=(VLOOKUP(DJ$7,Data!$A$2:$A$852,1,FALSE)),0))),"H",IF(AND(DJ$7&gt;=$J97,DJ$7&lt;=$K97),($D97*(1-$P97)/$N97),0))),IF(AND(DJ$7&gt;=$J97,DJ$7&lt;=$K97),(($D97-$O97)/$N97),0))))),(((IF(Data!$C$2&gt;0,(IF(OR(DJ$5=Data!$F$2,DJ$5=Data!$G$2,(IF(COUNTIF(Data!$A$2:$A$939,DJ$7),DJ$7=(VLOOKUP(DJ$7,Data!$A$2:$A$852,1,FALSE)),0))),"H",IF(AND(DJ$7&gt;=$J97,DJ$7&lt;=$L97),($D97*$P97/$M97),0))),IF(AND(DJ$7&gt;=$J97,DJ$7&lt;=$L97),(($D97*$P97)/$M97),0))))))</f>
        <v>0</v>
      </c>
      <c r="DK98" s="37">
        <f>IF(DK$7&gt;$L97,(((IF(Data!$C$2&gt;0,(IF(OR(DK$5=Data!$F$2,DK$5=Data!$G$2,(IF(COUNTIF(Data!$A$2:$A$939,DK$7),DK$7=(VLOOKUP(DK$7,Data!$A$2:$A$852,1,FALSE)),0))),"H",IF(AND(DK$7&gt;=$J97,DK$7&lt;=$K97),($D97*(1-$P97)/$N97),0))),IF(AND(DK$7&gt;=$J97,DK$7&lt;=$K97),(($D97-$O97)/$N97),0))))),(((IF(Data!$C$2&gt;0,(IF(OR(DK$5=Data!$F$2,DK$5=Data!$G$2,(IF(COUNTIF(Data!$A$2:$A$939,DK$7),DK$7=(VLOOKUP(DK$7,Data!$A$2:$A$852,1,FALSE)),0))),"H",IF(AND(DK$7&gt;=$J97,DK$7&lt;=$L97),($D97*$P97/$M97),0))),IF(AND(DK$7&gt;=$J97,DK$7&lt;=$L97),(($D97*$P97)/$M97),0))))))</f>
        <v>0</v>
      </c>
      <c r="DL98" s="37" t="str">
        <f>IF(DL$7&gt;$L97,(((IF(Data!$C$2&gt;0,(IF(OR(DL$5=Data!$F$2,DL$5=Data!$G$2,(IF(COUNTIF(Data!$A$2:$A$939,DL$7),DL$7=(VLOOKUP(DL$7,Data!$A$2:$A$852,1,FALSE)),0))),"H",IF(AND(DL$7&gt;=$J97,DL$7&lt;=$K97),($D97*(1-$P97)/$N97),0))),IF(AND(DL$7&gt;=$J97,DL$7&lt;=$K97),(($D97-$O97)/$N97),0))))),(((IF(Data!$C$2&gt;0,(IF(OR(DL$5=Data!$F$2,DL$5=Data!$G$2,(IF(COUNTIF(Data!$A$2:$A$939,DL$7),DL$7=(VLOOKUP(DL$7,Data!$A$2:$A$852,1,FALSE)),0))),"H",IF(AND(DL$7&gt;=$J97,DL$7&lt;=$L97),($D97*$P97/$M97),0))),IF(AND(DL$7&gt;=$J97,DL$7&lt;=$L97),(($D97*$P97)/$M97),0))))))</f>
        <v>H</v>
      </c>
      <c r="DM98" s="37" t="str">
        <f>IF(DM$7&gt;$L97,(((IF(Data!$C$2&gt;0,(IF(OR(DM$5=Data!$F$2,DM$5=Data!$G$2,(IF(COUNTIF(Data!$A$2:$A$939,DM$7),DM$7=(VLOOKUP(DM$7,Data!$A$2:$A$852,1,FALSE)),0))),"H",IF(AND(DM$7&gt;=$J97,DM$7&lt;=$K97),($D97*(1-$P97)/$N97),0))),IF(AND(DM$7&gt;=$J97,DM$7&lt;=$K97),(($D97-$O97)/$N97),0))))),(((IF(Data!$C$2&gt;0,(IF(OR(DM$5=Data!$F$2,DM$5=Data!$G$2,(IF(COUNTIF(Data!$A$2:$A$939,DM$7),DM$7=(VLOOKUP(DM$7,Data!$A$2:$A$852,1,FALSE)),0))),"H",IF(AND(DM$7&gt;=$J97,DM$7&lt;=$L97),($D97*$P97/$M97),0))),IF(AND(DM$7&gt;=$J97,DM$7&lt;=$L97),(($D97*$P97)/$M97),0))))))</f>
        <v>H</v>
      </c>
      <c r="DN98" s="37">
        <f>IF(DN$7&gt;$L97,(((IF(Data!$C$2&gt;0,(IF(OR(DN$5=Data!$F$2,DN$5=Data!$G$2,(IF(COUNTIF(Data!$A$2:$A$939,DN$7),DN$7=(VLOOKUP(DN$7,Data!$A$2:$A$852,1,FALSE)),0))),"H",IF(AND(DN$7&gt;=$J97,DN$7&lt;=$K97),($D97*(1-$P97)/$N97),0))),IF(AND(DN$7&gt;=$J97,DN$7&lt;=$K97),(($D97-$O97)/$N97),0))))),(((IF(Data!$C$2&gt;0,(IF(OR(DN$5=Data!$F$2,DN$5=Data!$G$2,(IF(COUNTIF(Data!$A$2:$A$939,DN$7),DN$7=(VLOOKUP(DN$7,Data!$A$2:$A$852,1,FALSE)),0))),"H",IF(AND(DN$7&gt;=$J97,DN$7&lt;=$L97),($D97*$P97/$M97),0))),IF(AND(DN$7&gt;=$J97,DN$7&lt;=$L97),(($D97*$P97)/$M97),0))))))</f>
        <v>0</v>
      </c>
      <c r="DO98" s="37">
        <f>IF(DO$7&gt;$L97,(((IF(Data!$C$2&gt;0,(IF(OR(DO$5=Data!$F$2,DO$5=Data!$G$2,(IF(COUNTIF(Data!$A$2:$A$939,DO$7),DO$7=(VLOOKUP(DO$7,Data!$A$2:$A$852,1,FALSE)),0))),"H",IF(AND(DO$7&gt;=$J97,DO$7&lt;=$K97),($D97*(1-$P97)/$N97),0))),IF(AND(DO$7&gt;=$J97,DO$7&lt;=$K97),(($D97-$O97)/$N97),0))))),(((IF(Data!$C$2&gt;0,(IF(OR(DO$5=Data!$F$2,DO$5=Data!$G$2,(IF(COUNTIF(Data!$A$2:$A$939,DO$7),DO$7=(VLOOKUP(DO$7,Data!$A$2:$A$852,1,FALSE)),0))),"H",IF(AND(DO$7&gt;=$J97,DO$7&lt;=$L97),($D97*$P97/$M97),0))),IF(AND(DO$7&gt;=$J97,DO$7&lt;=$L97),(($D97*$P97)/$M97),0))))))</f>
        <v>0</v>
      </c>
      <c r="DP98" s="37">
        <f>IF(DP$7&gt;$L97,(((IF(Data!$C$2&gt;0,(IF(OR(DP$5=Data!$F$2,DP$5=Data!$G$2,(IF(COUNTIF(Data!$A$2:$A$939,DP$7),DP$7=(VLOOKUP(DP$7,Data!$A$2:$A$852,1,FALSE)),0))),"H",IF(AND(DP$7&gt;=$J97,DP$7&lt;=$K97),($D97*(1-$P97)/$N97),0))),IF(AND(DP$7&gt;=$J97,DP$7&lt;=$K97),(($D97-$O97)/$N97),0))))),(((IF(Data!$C$2&gt;0,(IF(OR(DP$5=Data!$F$2,DP$5=Data!$G$2,(IF(COUNTIF(Data!$A$2:$A$939,DP$7),DP$7=(VLOOKUP(DP$7,Data!$A$2:$A$852,1,FALSE)),0))),"H",IF(AND(DP$7&gt;=$J97,DP$7&lt;=$L97),($D97*$P97/$M97),0))),IF(AND(DP$7&gt;=$J97,DP$7&lt;=$L97),(($D97*$P97)/$M97),0))))))</f>
        <v>0</v>
      </c>
      <c r="DQ98" s="37">
        <f>IF(DQ$7&gt;$L97,(((IF(Data!$C$2&gt;0,(IF(OR(DQ$5=Data!$F$2,DQ$5=Data!$G$2,(IF(COUNTIF(Data!$A$2:$A$939,DQ$7),DQ$7=(VLOOKUP(DQ$7,Data!$A$2:$A$852,1,FALSE)),0))),"H",IF(AND(DQ$7&gt;=$J97,DQ$7&lt;=$K97),($D97*(1-$P97)/$N97),0))),IF(AND(DQ$7&gt;=$J97,DQ$7&lt;=$K97),(($D97-$O97)/$N97),0))))),(((IF(Data!$C$2&gt;0,(IF(OR(DQ$5=Data!$F$2,DQ$5=Data!$G$2,(IF(COUNTIF(Data!$A$2:$A$939,DQ$7),DQ$7=(VLOOKUP(DQ$7,Data!$A$2:$A$852,1,FALSE)),0))),"H",IF(AND(DQ$7&gt;=$J97,DQ$7&lt;=$L97),($D97*$P97/$M97),0))),IF(AND(DQ$7&gt;=$J97,DQ$7&lt;=$L97),(($D97*$P97)/$M97),0))))))</f>
        <v>0</v>
      </c>
      <c r="DR98" s="37">
        <f>IF(DR$7&gt;$L97,(((IF(Data!$C$2&gt;0,(IF(OR(DR$5=Data!$F$2,DR$5=Data!$G$2,(IF(COUNTIF(Data!$A$2:$A$939,DR$7),DR$7=(VLOOKUP(DR$7,Data!$A$2:$A$852,1,FALSE)),0))),"H",IF(AND(DR$7&gt;=$J97,DR$7&lt;=$K97),($D97*(1-$P97)/$N97),0))),IF(AND(DR$7&gt;=$J97,DR$7&lt;=$K97),(($D97-$O97)/$N97),0))))),(((IF(Data!$C$2&gt;0,(IF(OR(DR$5=Data!$F$2,DR$5=Data!$G$2,(IF(COUNTIF(Data!$A$2:$A$939,DR$7),DR$7=(VLOOKUP(DR$7,Data!$A$2:$A$852,1,FALSE)),0))),"H",IF(AND(DR$7&gt;=$J97,DR$7&lt;=$L97),($D97*$P97/$M97),0))),IF(AND(DR$7&gt;=$J97,DR$7&lt;=$L97),(($D97*$P97)/$M97),0))))))</f>
        <v>0</v>
      </c>
      <c r="DS98" s="37" t="str">
        <f>IF(DS$7&gt;$L97,(((IF(Data!$C$2&gt;0,(IF(OR(DS$5=Data!$F$2,DS$5=Data!$G$2,(IF(COUNTIF(Data!$A$2:$A$939,DS$7),DS$7=(VLOOKUP(DS$7,Data!$A$2:$A$852,1,FALSE)),0))),"H",IF(AND(DS$7&gt;=$J97,DS$7&lt;=$K97),($D97*(1-$P97)/$N97),0))),IF(AND(DS$7&gt;=$J97,DS$7&lt;=$K97),(($D97-$O97)/$N97),0))))),(((IF(Data!$C$2&gt;0,(IF(OR(DS$5=Data!$F$2,DS$5=Data!$G$2,(IF(COUNTIF(Data!$A$2:$A$939,DS$7),DS$7=(VLOOKUP(DS$7,Data!$A$2:$A$852,1,FALSE)),0))),"H",IF(AND(DS$7&gt;=$J97,DS$7&lt;=$L97),($D97*$P97/$M97),0))),IF(AND(DS$7&gt;=$J97,DS$7&lt;=$L97),(($D97*$P97)/$M97),0))))))</f>
        <v>H</v>
      </c>
      <c r="DT98" s="37" t="str">
        <f>IF(DT$7&gt;$L97,(((IF(Data!$C$2&gt;0,(IF(OR(DT$5=Data!$F$2,DT$5=Data!$G$2,(IF(COUNTIF(Data!$A$2:$A$939,DT$7),DT$7=(VLOOKUP(DT$7,Data!$A$2:$A$852,1,FALSE)),0))),"H",IF(AND(DT$7&gt;=$J97,DT$7&lt;=$K97),($D97*(1-$P97)/$N97),0))),IF(AND(DT$7&gt;=$J97,DT$7&lt;=$K97),(($D97-$O97)/$N97),0))))),(((IF(Data!$C$2&gt;0,(IF(OR(DT$5=Data!$F$2,DT$5=Data!$G$2,(IF(COUNTIF(Data!$A$2:$A$939,DT$7),DT$7=(VLOOKUP(DT$7,Data!$A$2:$A$852,1,FALSE)),0))),"H",IF(AND(DT$7&gt;=$J97,DT$7&lt;=$L97),($D97*$P97/$M97),0))),IF(AND(DT$7&gt;=$J97,DT$7&lt;=$L97),(($D97*$P97)/$M97),0))))))</f>
        <v>H</v>
      </c>
      <c r="DU98" s="37">
        <f>IF(DU$7&gt;$L97,(((IF(Data!$C$2&gt;0,(IF(OR(DU$5=Data!$F$2,DU$5=Data!$G$2,(IF(COUNTIF(Data!$A$2:$A$939,DU$7),DU$7=(VLOOKUP(DU$7,Data!$A$2:$A$852,1,FALSE)),0))),"H",IF(AND(DU$7&gt;=$J97,DU$7&lt;=$K97),($D97*(1-$P97)/$N97),0))),IF(AND(DU$7&gt;=$J97,DU$7&lt;=$K97),(($D97-$O97)/$N97),0))))),(((IF(Data!$C$2&gt;0,(IF(OR(DU$5=Data!$F$2,DU$5=Data!$G$2,(IF(COUNTIF(Data!$A$2:$A$939,DU$7),DU$7=(VLOOKUP(DU$7,Data!$A$2:$A$852,1,FALSE)),0))),"H",IF(AND(DU$7&gt;=$J97,DU$7&lt;=$L97),($D97*$P97/$M97),0))),IF(AND(DU$7&gt;=$J97,DU$7&lt;=$L97),(($D97*$P97)/$M97),0))))))</f>
        <v>0</v>
      </c>
      <c r="DV98" s="37">
        <f>IF(DV$7&gt;$L97,(((IF(Data!$C$2&gt;0,(IF(OR(DV$5=Data!$F$2,DV$5=Data!$G$2,(IF(COUNTIF(Data!$A$2:$A$939,DV$7),DV$7=(VLOOKUP(DV$7,Data!$A$2:$A$852,1,FALSE)),0))),"H",IF(AND(DV$7&gt;=$J97,DV$7&lt;=$K97),($D97*(1-$P97)/$N97),0))),IF(AND(DV$7&gt;=$J97,DV$7&lt;=$K97),(($D97-$O97)/$N97),0))))),(((IF(Data!$C$2&gt;0,(IF(OR(DV$5=Data!$F$2,DV$5=Data!$G$2,(IF(COUNTIF(Data!$A$2:$A$939,DV$7),DV$7=(VLOOKUP(DV$7,Data!$A$2:$A$852,1,FALSE)),0))),"H",IF(AND(DV$7&gt;=$J97,DV$7&lt;=$L97),($D97*$P97/$M97),0))),IF(AND(DV$7&gt;=$J97,DV$7&lt;=$L97),(($D97*$P97)/$M97),0))))))</f>
        <v>0</v>
      </c>
      <c r="DW98" s="37">
        <f>IF(DW$7&gt;$L97,(((IF(Data!$C$2&gt;0,(IF(OR(DW$5=Data!$F$2,DW$5=Data!$G$2,(IF(COUNTIF(Data!$A$2:$A$939,DW$7),DW$7=(VLOOKUP(DW$7,Data!$A$2:$A$852,1,FALSE)),0))),"H",IF(AND(DW$7&gt;=$J97,DW$7&lt;=$K97),($D97*(1-$P97)/$N97),0))),IF(AND(DW$7&gt;=$J97,DW$7&lt;=$K97),(($D97-$O97)/$N97),0))))),(((IF(Data!$C$2&gt;0,(IF(OR(DW$5=Data!$F$2,DW$5=Data!$G$2,(IF(COUNTIF(Data!$A$2:$A$939,DW$7),DW$7=(VLOOKUP(DW$7,Data!$A$2:$A$852,1,FALSE)),0))),"H",IF(AND(DW$7&gt;=$J97,DW$7&lt;=$L97),($D97*$P97/$M97),0))),IF(AND(DW$7&gt;=$J97,DW$7&lt;=$L97),(($D97*$P97)/$M97),0))))))</f>
        <v>0</v>
      </c>
      <c r="DX98" s="37">
        <f>IF(DX$7&gt;$L97,(((IF(Data!$C$2&gt;0,(IF(OR(DX$5=Data!$F$2,DX$5=Data!$G$2,(IF(COUNTIF(Data!$A$2:$A$939,DX$7),DX$7=(VLOOKUP(DX$7,Data!$A$2:$A$852,1,FALSE)),0))),"H",IF(AND(DX$7&gt;=$J97,DX$7&lt;=$K97),($D97*(1-$P97)/$N97),0))),IF(AND(DX$7&gt;=$J97,DX$7&lt;=$K97),(($D97-$O97)/$N97),0))))),(((IF(Data!$C$2&gt;0,(IF(OR(DX$5=Data!$F$2,DX$5=Data!$G$2,(IF(COUNTIF(Data!$A$2:$A$939,DX$7),DX$7=(VLOOKUP(DX$7,Data!$A$2:$A$852,1,FALSE)),0))),"H",IF(AND(DX$7&gt;=$J97,DX$7&lt;=$L97),($D97*$P97/$M97),0))),IF(AND(DX$7&gt;=$J97,DX$7&lt;=$L97),(($D97*$P97)/$M97),0))))))</f>
        <v>0</v>
      </c>
      <c r="DY98" s="37">
        <f>IF(DY$7&gt;$L97,(((IF(Data!$C$2&gt;0,(IF(OR(DY$5=Data!$F$2,DY$5=Data!$G$2,(IF(COUNTIF(Data!$A$2:$A$939,DY$7),DY$7=(VLOOKUP(DY$7,Data!$A$2:$A$852,1,FALSE)),0))),"H",IF(AND(DY$7&gt;=$J97,DY$7&lt;=$K97),($D97*(1-$P97)/$N97),0))),IF(AND(DY$7&gt;=$J97,DY$7&lt;=$K97),(($D97-$O97)/$N97),0))))),(((IF(Data!$C$2&gt;0,(IF(OR(DY$5=Data!$F$2,DY$5=Data!$G$2,(IF(COUNTIF(Data!$A$2:$A$939,DY$7),DY$7=(VLOOKUP(DY$7,Data!$A$2:$A$852,1,FALSE)),0))),"H",IF(AND(DY$7&gt;=$J97,DY$7&lt;=$L97),($D97*$P97/$M97),0))),IF(AND(DY$7&gt;=$J97,DY$7&lt;=$L97),(($D97*$P97)/$M97),0))))))</f>
        <v>0</v>
      </c>
      <c r="DZ98" s="37" t="str">
        <f>IF(DZ$7&gt;$L97,(((IF(Data!$C$2&gt;0,(IF(OR(DZ$5=Data!$F$2,DZ$5=Data!$G$2,(IF(COUNTIF(Data!$A$2:$A$939,DZ$7),DZ$7=(VLOOKUP(DZ$7,Data!$A$2:$A$852,1,FALSE)),0))),"H",IF(AND(DZ$7&gt;=$J97,DZ$7&lt;=$K97),($D97*(1-$P97)/$N97),0))),IF(AND(DZ$7&gt;=$J97,DZ$7&lt;=$K97),(($D97-$O97)/$N97),0))))),(((IF(Data!$C$2&gt;0,(IF(OR(DZ$5=Data!$F$2,DZ$5=Data!$G$2,(IF(COUNTIF(Data!$A$2:$A$939,DZ$7),DZ$7=(VLOOKUP(DZ$7,Data!$A$2:$A$852,1,FALSE)),0))),"H",IF(AND(DZ$7&gt;=$J97,DZ$7&lt;=$L97),($D97*$P97/$M97),0))),IF(AND(DZ$7&gt;=$J97,DZ$7&lt;=$L97),(($D97*$P97)/$M97),0))))))</f>
        <v>H</v>
      </c>
      <c r="EA98" s="37" t="str">
        <f>IF(EA$7&gt;$L97,(((IF(Data!$C$2&gt;0,(IF(OR(EA$5=Data!$F$2,EA$5=Data!$G$2,(IF(COUNTIF(Data!$A$2:$A$939,EA$7),EA$7=(VLOOKUP(EA$7,Data!$A$2:$A$852,1,FALSE)),0))),"H",IF(AND(EA$7&gt;=$J97,EA$7&lt;=$K97),($D97*(1-$P97)/$N97),0))),IF(AND(EA$7&gt;=$J97,EA$7&lt;=$K97),(($D97-$O97)/$N97),0))))),(((IF(Data!$C$2&gt;0,(IF(OR(EA$5=Data!$F$2,EA$5=Data!$G$2,(IF(COUNTIF(Data!$A$2:$A$939,EA$7),EA$7=(VLOOKUP(EA$7,Data!$A$2:$A$852,1,FALSE)),0))),"H",IF(AND(EA$7&gt;=$J97,EA$7&lt;=$L97),($D97*$P97/$M97),0))),IF(AND(EA$7&gt;=$J97,EA$7&lt;=$L97),(($D97*$P97)/$M97),0))))))</f>
        <v>H</v>
      </c>
      <c r="EB98" s="37">
        <f>IF(EB$7&gt;$L97,(((IF(Data!$C$2&gt;0,(IF(OR(EB$5=Data!$F$2,EB$5=Data!$G$2,(IF(COUNTIF(Data!$A$2:$A$939,EB$7),EB$7=(VLOOKUP(EB$7,Data!$A$2:$A$852,1,FALSE)),0))),"H",IF(AND(EB$7&gt;=$J97,EB$7&lt;=$K97),($D97*(1-$P97)/$N97),0))),IF(AND(EB$7&gt;=$J97,EB$7&lt;=$K97),(($D97-$O97)/$N97),0))))),(((IF(Data!$C$2&gt;0,(IF(OR(EB$5=Data!$F$2,EB$5=Data!$G$2,(IF(COUNTIF(Data!$A$2:$A$939,EB$7),EB$7=(VLOOKUP(EB$7,Data!$A$2:$A$852,1,FALSE)),0))),"H",IF(AND(EB$7&gt;=$J97,EB$7&lt;=$L97),($D97*$P97/$M97),0))),IF(AND(EB$7&gt;=$J97,EB$7&lt;=$L97),(($D97*$P97)/$M97),0))))))</f>
        <v>0</v>
      </c>
      <c r="EC98" s="37">
        <f>IF(EC$7&gt;$L97,(((IF(Data!$C$2&gt;0,(IF(OR(EC$5=Data!$F$2,EC$5=Data!$G$2,(IF(COUNTIF(Data!$A$2:$A$939,EC$7),EC$7=(VLOOKUP(EC$7,Data!$A$2:$A$852,1,FALSE)),0))),"H",IF(AND(EC$7&gt;=$J97,EC$7&lt;=$K97),($D97*(1-$P97)/$N97),0))),IF(AND(EC$7&gt;=$J97,EC$7&lt;=$K97),(($D97-$O97)/$N97),0))))),(((IF(Data!$C$2&gt;0,(IF(OR(EC$5=Data!$F$2,EC$5=Data!$G$2,(IF(COUNTIF(Data!$A$2:$A$939,EC$7),EC$7=(VLOOKUP(EC$7,Data!$A$2:$A$852,1,FALSE)),0))),"H",IF(AND(EC$7&gt;=$J97,EC$7&lt;=$L97),($D97*$P97/$M97),0))),IF(AND(EC$7&gt;=$J97,EC$7&lt;=$L97),(($D97*$P97)/$M97),0))))))</f>
        <v>0</v>
      </c>
      <c r="ED98" s="37">
        <f>IF(ED$7&gt;$L97,(((IF(Data!$C$2&gt;0,(IF(OR(ED$5=Data!$F$2,ED$5=Data!$G$2,(IF(COUNTIF(Data!$A$2:$A$939,ED$7),ED$7=(VLOOKUP(ED$7,Data!$A$2:$A$852,1,FALSE)),0))),"H",IF(AND(ED$7&gt;=$J97,ED$7&lt;=$K97),($D97*(1-$P97)/$N97),0))),IF(AND(ED$7&gt;=$J97,ED$7&lt;=$K97),(($D97-$O97)/$N97),0))))),(((IF(Data!$C$2&gt;0,(IF(OR(ED$5=Data!$F$2,ED$5=Data!$G$2,(IF(COUNTIF(Data!$A$2:$A$939,ED$7),ED$7=(VLOOKUP(ED$7,Data!$A$2:$A$852,1,FALSE)),0))),"H",IF(AND(ED$7&gt;=$J97,ED$7&lt;=$L97),($D97*$P97/$M97),0))),IF(AND(ED$7&gt;=$J97,ED$7&lt;=$L97),(($D97*$P97)/$M97),0))))))</f>
        <v>0</v>
      </c>
      <c r="EE98" s="37">
        <f>IF(EE$7&gt;$L97,(((IF(Data!$C$2&gt;0,(IF(OR(EE$5=Data!$F$2,EE$5=Data!$G$2,(IF(COUNTIF(Data!$A$2:$A$939,EE$7),EE$7=(VLOOKUP(EE$7,Data!$A$2:$A$852,1,FALSE)),0))),"H",IF(AND(EE$7&gt;=$J97,EE$7&lt;=$K97),($D97*(1-$P97)/$N97),0))),IF(AND(EE$7&gt;=$J97,EE$7&lt;=$K97),(($D97-$O97)/$N97),0))))),(((IF(Data!$C$2&gt;0,(IF(OR(EE$5=Data!$F$2,EE$5=Data!$G$2,(IF(COUNTIF(Data!$A$2:$A$939,EE$7),EE$7=(VLOOKUP(EE$7,Data!$A$2:$A$852,1,FALSE)),0))),"H",IF(AND(EE$7&gt;=$J97,EE$7&lt;=$L97),($D97*$P97/$M97),0))),IF(AND(EE$7&gt;=$J97,EE$7&lt;=$L97),(($D97*$P97)/$M97),0))))))</f>
        <v>0</v>
      </c>
      <c r="EF98" s="37">
        <f>IF(EF$7&gt;$L97,(((IF(Data!$C$2&gt;0,(IF(OR(EF$5=Data!$F$2,EF$5=Data!$G$2,(IF(COUNTIF(Data!$A$2:$A$939,EF$7),EF$7=(VLOOKUP(EF$7,Data!$A$2:$A$852,1,FALSE)),0))),"H",IF(AND(EF$7&gt;=$J97,EF$7&lt;=$K97),($D97*(1-$P97)/$N97),0))),IF(AND(EF$7&gt;=$J97,EF$7&lt;=$K97),(($D97-$O97)/$N97),0))))),(((IF(Data!$C$2&gt;0,(IF(OR(EF$5=Data!$F$2,EF$5=Data!$G$2,(IF(COUNTIF(Data!$A$2:$A$939,EF$7),EF$7=(VLOOKUP(EF$7,Data!$A$2:$A$852,1,FALSE)),0))),"H",IF(AND(EF$7&gt;=$J97,EF$7&lt;=$L97),($D97*$P97/$M97),0))),IF(AND(EF$7&gt;=$J97,EF$7&lt;=$L97),(($D97*$P97)/$M97),0))))))</f>
        <v>0</v>
      </c>
      <c r="EG98" s="37" t="str">
        <f>IF(EG$7&gt;$L97,(((IF(Data!$C$2&gt;0,(IF(OR(EG$5=Data!$F$2,EG$5=Data!$G$2,(IF(COUNTIF(Data!$A$2:$A$939,EG$7),EG$7=(VLOOKUP(EG$7,Data!$A$2:$A$852,1,FALSE)),0))),"H",IF(AND(EG$7&gt;=$J97,EG$7&lt;=$K97),($D97*(1-$P97)/$N97),0))),IF(AND(EG$7&gt;=$J97,EG$7&lt;=$K97),(($D97-$O97)/$N97),0))))),(((IF(Data!$C$2&gt;0,(IF(OR(EG$5=Data!$F$2,EG$5=Data!$G$2,(IF(COUNTIF(Data!$A$2:$A$939,EG$7),EG$7=(VLOOKUP(EG$7,Data!$A$2:$A$852,1,FALSE)),0))),"H",IF(AND(EG$7&gt;=$J97,EG$7&lt;=$L97),($D97*$P97/$M97),0))),IF(AND(EG$7&gt;=$J97,EG$7&lt;=$L97),(($D97*$P97)/$M97),0))))))</f>
        <v>H</v>
      </c>
      <c r="EH98" s="37" t="str">
        <f>IF(EH$7&gt;$L97,(((IF(Data!$C$2&gt;0,(IF(OR(EH$5=Data!$F$2,EH$5=Data!$G$2,(IF(COUNTIF(Data!$A$2:$A$939,EH$7),EH$7=(VLOOKUP(EH$7,Data!$A$2:$A$852,1,FALSE)),0))),"H",IF(AND(EH$7&gt;=$J97,EH$7&lt;=$K97),($D97*(1-$P97)/$N97),0))),IF(AND(EH$7&gt;=$J97,EH$7&lt;=$K97),(($D97-$O97)/$N97),0))))),(((IF(Data!$C$2&gt;0,(IF(OR(EH$5=Data!$F$2,EH$5=Data!$G$2,(IF(COUNTIF(Data!$A$2:$A$939,EH$7),EH$7=(VLOOKUP(EH$7,Data!$A$2:$A$852,1,FALSE)),0))),"H",IF(AND(EH$7&gt;=$J97,EH$7&lt;=$L97),($D97*$P97/$M97),0))),IF(AND(EH$7&gt;=$J97,EH$7&lt;=$L97),(($D97*$P97)/$M97),0))))))</f>
        <v>H</v>
      </c>
      <c r="EI98" s="37">
        <f>IF(EI$7&gt;$L97,(((IF(Data!$C$2&gt;0,(IF(OR(EI$5=Data!$F$2,EI$5=Data!$G$2,(IF(COUNTIF(Data!$A$2:$A$939,EI$7),EI$7=(VLOOKUP(EI$7,Data!$A$2:$A$852,1,FALSE)),0))),"H",IF(AND(EI$7&gt;=$J97,EI$7&lt;=$K97),($D97*(1-$P97)/$N97),0))),IF(AND(EI$7&gt;=$J97,EI$7&lt;=$K97),(($D97-$O97)/$N97),0))))),(((IF(Data!$C$2&gt;0,(IF(OR(EI$5=Data!$F$2,EI$5=Data!$G$2,(IF(COUNTIF(Data!$A$2:$A$939,EI$7),EI$7=(VLOOKUP(EI$7,Data!$A$2:$A$852,1,FALSE)),0))),"H",IF(AND(EI$7&gt;=$J97,EI$7&lt;=$L97),($D97*$P97/$M97),0))),IF(AND(EI$7&gt;=$J97,EI$7&lt;=$L97),(($D97*$P97)/$M97),0))))))</f>
        <v>0</v>
      </c>
      <c r="EJ98" s="37">
        <f>IF(EJ$7&gt;$L97,(((IF(Data!$C$2&gt;0,(IF(OR(EJ$5=Data!$F$2,EJ$5=Data!$G$2,(IF(COUNTIF(Data!$A$2:$A$939,EJ$7),EJ$7=(VLOOKUP(EJ$7,Data!$A$2:$A$852,1,FALSE)),0))),"H",IF(AND(EJ$7&gt;=$J97,EJ$7&lt;=$K97),($D97*(1-$P97)/$N97),0))),IF(AND(EJ$7&gt;=$J97,EJ$7&lt;=$K97),(($D97-$O97)/$N97),0))))),(((IF(Data!$C$2&gt;0,(IF(OR(EJ$5=Data!$F$2,EJ$5=Data!$G$2,(IF(COUNTIF(Data!$A$2:$A$939,EJ$7),EJ$7=(VLOOKUP(EJ$7,Data!$A$2:$A$852,1,FALSE)),0))),"H",IF(AND(EJ$7&gt;=$J97,EJ$7&lt;=$L97),($D97*$P97/$M97),0))),IF(AND(EJ$7&gt;=$J97,EJ$7&lt;=$L97),(($D97*$P97)/$M97),0))))))</f>
        <v>0</v>
      </c>
      <c r="EK98" s="37">
        <f>IF(EK$7&gt;$L97,(((IF(Data!$C$2&gt;0,(IF(OR(EK$5=Data!$F$2,EK$5=Data!$G$2,(IF(COUNTIF(Data!$A$2:$A$939,EK$7),EK$7=(VLOOKUP(EK$7,Data!$A$2:$A$852,1,FALSE)),0))),"H",IF(AND(EK$7&gt;=$J97,EK$7&lt;=$K97),($D97*(1-$P97)/$N97),0))),IF(AND(EK$7&gt;=$J97,EK$7&lt;=$K97),(($D97-$O97)/$N97),0))))),(((IF(Data!$C$2&gt;0,(IF(OR(EK$5=Data!$F$2,EK$5=Data!$G$2,(IF(COUNTIF(Data!$A$2:$A$939,EK$7),EK$7=(VLOOKUP(EK$7,Data!$A$2:$A$852,1,FALSE)),0))),"H",IF(AND(EK$7&gt;=$J97,EK$7&lt;=$L97),($D97*$P97/$M97),0))),IF(AND(EK$7&gt;=$J97,EK$7&lt;=$L97),(($D97*$P97)/$M97),0))))))</f>
        <v>0</v>
      </c>
      <c r="EL98" s="37">
        <f>IF(EL$7&gt;$L97,(((IF(Data!$C$2&gt;0,(IF(OR(EL$5=Data!$F$2,EL$5=Data!$G$2,(IF(COUNTIF(Data!$A$2:$A$939,EL$7),EL$7=(VLOOKUP(EL$7,Data!$A$2:$A$852,1,FALSE)),0))),"H",IF(AND(EL$7&gt;=$J97,EL$7&lt;=$K97),($D97*(1-$P97)/$N97),0))),IF(AND(EL$7&gt;=$J97,EL$7&lt;=$K97),(($D97-$O97)/$N97),0))))),(((IF(Data!$C$2&gt;0,(IF(OR(EL$5=Data!$F$2,EL$5=Data!$G$2,(IF(COUNTIF(Data!$A$2:$A$939,EL$7),EL$7=(VLOOKUP(EL$7,Data!$A$2:$A$852,1,FALSE)),0))),"H",IF(AND(EL$7&gt;=$J97,EL$7&lt;=$L97),($D97*$P97/$M97),0))),IF(AND(EL$7&gt;=$J97,EL$7&lt;=$L97),(($D97*$P97)/$M97),0))))))</f>
        <v>0</v>
      </c>
      <c r="EM98" s="37">
        <f>IF(EM$7&gt;$L97,(((IF(Data!$C$2&gt;0,(IF(OR(EM$5=Data!$F$2,EM$5=Data!$G$2,(IF(COUNTIF(Data!$A$2:$A$939,EM$7),EM$7=(VLOOKUP(EM$7,Data!$A$2:$A$852,1,FALSE)),0))),"H",IF(AND(EM$7&gt;=$J97,EM$7&lt;=$K97),($D97*(1-$P97)/$N97),0))),IF(AND(EM$7&gt;=$J97,EM$7&lt;=$K97),(($D97-$O97)/$N97),0))))),(((IF(Data!$C$2&gt;0,(IF(OR(EM$5=Data!$F$2,EM$5=Data!$G$2,(IF(COUNTIF(Data!$A$2:$A$939,EM$7),EM$7=(VLOOKUP(EM$7,Data!$A$2:$A$852,1,FALSE)),0))),"H",IF(AND(EM$7&gt;=$J97,EM$7&lt;=$L97),($D97*$P97/$M97),0))),IF(AND(EM$7&gt;=$J97,EM$7&lt;=$L97),(($D97*$P97)/$M97),0))))))</f>
        <v>0</v>
      </c>
      <c r="EN98" s="37" t="str">
        <f>IF(EN$7&gt;$L97,(((IF(Data!$C$2&gt;0,(IF(OR(EN$5=Data!$F$2,EN$5=Data!$G$2,(IF(COUNTIF(Data!$A$2:$A$939,EN$7),EN$7=(VLOOKUP(EN$7,Data!$A$2:$A$852,1,FALSE)),0))),"H",IF(AND(EN$7&gt;=$J97,EN$7&lt;=$K97),($D97*(1-$P97)/$N97),0))),IF(AND(EN$7&gt;=$J97,EN$7&lt;=$K97),(($D97-$O97)/$N97),0))))),(((IF(Data!$C$2&gt;0,(IF(OR(EN$5=Data!$F$2,EN$5=Data!$G$2,(IF(COUNTIF(Data!$A$2:$A$939,EN$7),EN$7=(VLOOKUP(EN$7,Data!$A$2:$A$852,1,FALSE)),0))),"H",IF(AND(EN$7&gt;=$J97,EN$7&lt;=$L97),($D97*$P97/$M97),0))),IF(AND(EN$7&gt;=$J97,EN$7&lt;=$L97),(($D97*$P97)/$M97),0))))))</f>
        <v>H</v>
      </c>
      <c r="EO98" s="38" t="str">
        <f>IF(EO$7&gt;$L97,(((IF(Data!$C$2&gt;0,(IF(OR(EO$5=Data!$F$2,EO$5=Data!$G$2,(IF(COUNTIF(Data!$A$2:$A$939,EO$7),EO$7=(VLOOKUP(EO$7,Data!$A$2:$A$852,1,FALSE)),0))),"H",IF(AND(EO$7&gt;=$J97,EO$7&lt;=$K97),($D97*(1-$P97)/$N97),0))),IF(AND(EO$7&gt;=$J97,EO$7&lt;=$K97),(($D97-$O97)/$N97),0))))),(((IF(Data!$C$2&gt;0,(IF(OR(EO$5=Data!$F$2,EO$5=Data!$G$2,(IF(COUNTIF(Data!$A$2:$A$939,EO$7),EO$7=(VLOOKUP(EO$7,Data!$A$2:$A$852,1,FALSE)),0))),"H",IF(AND(EO$7&gt;=$J97,EO$7&lt;=$L97),($D97*$P97/$M97),0))),IF(AND(EO$7&gt;=$J97,EO$7&lt;=$L97),(($D97*$P97)/$M97),0))))))</f>
        <v>H</v>
      </c>
      <c r="EP98" s="8" t="s">
        <v>48</v>
      </c>
      <c r="EQ98" s="18">
        <f>SUM(T98:EO98)-D97</f>
        <v>0</v>
      </c>
    </row>
    <row r="99" spans="1:147" ht="30" customHeight="1" thickTop="1">
      <c r="A99" s="370"/>
      <c r="B99" s="368"/>
      <c r="C99" s="368"/>
      <c r="D99" s="346"/>
      <c r="E99" s="350"/>
      <c r="F99" s="350"/>
      <c r="G99" s="348">
        <f>IF(F99&gt;0,(IF(E99&gt;0,IF(Data!$C$2&gt;0,((NETWORKDAYS.INTL(E99,F99,Data!$C$2,Data!$A$2:$A$1242))),((F99-E99)+1)),0)),0)</f>
        <v>0</v>
      </c>
      <c r="H99" s="346">
        <f>I99*D99</f>
        <v>0</v>
      </c>
      <c r="I99" s="362">
        <f>IF(G99&gt;0,((IF(AND(E99&lt;=$EJ$3,F99&gt;=$EJ$3),(IF(Data!$C$2&gt;0,NETWORKDAYS.INTL(E99,$EJ$3,Data!$C$2,Data!$A$2:$A$1231),$EJ$3-E99)),IF(F99&lt;=$EJ$3,G99,0)))/G99),0)</f>
        <v>0</v>
      </c>
      <c r="J99" s="350"/>
      <c r="K99" s="350">
        <f>IF(AND(P99&lt;1,P99&gt;0,J99&gt;0),ROUND((((1-P99)*(F99-E99)+$EJ$3)),0),0)</f>
        <v>0</v>
      </c>
      <c r="L99" s="350">
        <f>IF(K99&gt;=$EJ$3,$EJ$3,K99)</f>
        <v>0</v>
      </c>
      <c r="M99" s="348">
        <f>IF(L99&gt;0,(IF(J99&gt;0,IF(Data!$C$2&gt;0,((NETWORKDAYS.INTL(J99,L99,Data!$C$2,Data!$A$2:$A$1242))),((L99-J99)+1)),0)),0)</f>
        <v>0</v>
      </c>
      <c r="N99" s="348">
        <f>IF(P99=1,0,IF(L99&gt;0,(IF(J99&gt;0,IF(Data!$C$2&gt;0,(((NETWORKDAYS.INTL($EJ$3,K99,Data!$C$2,Data!$A$2:$A$1242)))-1),((-$EJ$3+K99))),0)),0))</f>
        <v>0</v>
      </c>
      <c r="O99" s="346">
        <f>P99*D99</f>
        <v>0</v>
      </c>
      <c r="P99" s="362"/>
      <c r="Q99" s="344">
        <f>IF(K99&gt;0,F99-K99,0)</f>
        <v>0</v>
      </c>
      <c r="R99" s="346">
        <f>IF(K99&gt;0,O99-H99,0)</f>
        <v>0</v>
      </c>
      <c r="S99" s="341">
        <f>IF(P99&gt;0,P99-I99,0)</f>
        <v>0</v>
      </c>
      <c r="T99" s="33">
        <f>IF(Data!$C$2&gt;0,(IF(OR(T$5=Data!$F$2,T$5=Data!$G$2,(IF(COUNTIF(Data!$A$2:$A$939,T$7),T$7=(VLOOKUP(T$7,Data!$A$2:$A$852,1,FALSE)),0))),"H",IF(AND(T$7&gt;=$E99,T$7&lt;=$F99),($D99/$G99),0))),IF(AND(T$7&gt;=$E99,T$7&lt;=$F99),($D99/$G99),0))</f>
        <v>0</v>
      </c>
      <c r="U99" s="34">
        <f>IF(Data!$C$2&gt;0,(IF(OR(U$5=Data!$F$2,U$5=Data!$G$2,(IF(COUNTIF(Data!$A$2:$A$939,U$7),U$7=(VLOOKUP(U$7,Data!$A$2:$A$852,1,FALSE)),0))),"H",IF(AND(U$7&gt;=$E99,U$7&lt;=$F99),($D99/$G99),0))),IF(AND(U$7&gt;=$E99,U$7&lt;=$F99),($D99/$G99),0))</f>
        <v>0</v>
      </c>
      <c r="V99" s="34">
        <f>IF(Data!$C$2&gt;0,(IF(OR(V$5=Data!$F$2,V$5=Data!$G$2,(IF(COUNTIF(Data!$A$2:$A$939,V$7),V$7=(VLOOKUP(V$7,Data!$A$2:$A$852,1,FALSE)),0))),"H",IF(AND(V$7&gt;=$E99,V$7&lt;=$F99),($D99/$G99),0))),IF(AND(V$7&gt;=$E99,V$7&lt;=$F99),($D99/$G99),0))</f>
        <v>0</v>
      </c>
      <c r="W99" s="34">
        <f>IF(Data!$C$2&gt;0,(IF(OR(W$5=Data!$F$2,W$5=Data!$G$2,(IF(COUNTIF(Data!$A$2:$A$939,W$7),W$7=(VLOOKUP(W$7,Data!$A$2:$A$852,1,FALSE)),0))),"H",IF(AND(W$7&gt;=$E99,W$7&lt;=$F99),($D99/$G99),0))),IF(AND(W$7&gt;=$E99,W$7&lt;=$F99),($D99/$G99),0))</f>
        <v>0</v>
      </c>
      <c r="X99" s="34">
        <f>IF(Data!$C$2&gt;0,(IF(OR(X$5=Data!$F$2,X$5=Data!$G$2,(IF(COUNTIF(Data!$A$2:$A$939,X$7),X$7=(VLOOKUP(X$7,Data!$A$2:$A$852,1,FALSE)),0))),"H",IF(AND(X$7&gt;=$E99,X$7&lt;=$F99),($D99/$G99),0))),IF(AND(X$7&gt;=$E99,X$7&lt;=$F99),($D99/$G99),0))</f>
        <v>0</v>
      </c>
      <c r="Y99" s="34" t="str">
        <f>IF(Data!$C$2&gt;0,(IF(OR(Y$5=Data!$F$2,Y$5=Data!$G$2,(IF(COUNTIF(Data!$A$2:$A$939,Y$7),Y$7=(VLOOKUP(Y$7,Data!$A$2:$A$852,1,FALSE)),0))),"H",IF(AND(Y$7&gt;=$E99,Y$7&lt;=$F99),($D99/$G99),0))),IF(AND(Y$7&gt;=$E99,Y$7&lt;=$F99),($D99/$G99),0))</f>
        <v>H</v>
      </c>
      <c r="Z99" s="34" t="str">
        <f>IF(Data!$C$2&gt;0,(IF(OR(Z$5=Data!$F$2,Z$5=Data!$G$2,(IF(COUNTIF(Data!$A$2:$A$939,Z$7),Z$7=(VLOOKUP(Z$7,Data!$A$2:$A$852,1,FALSE)),0))),"H",IF(AND(Z$7&gt;=$E99,Z$7&lt;=$F99),($D99/$G99),0))),IF(AND(Z$7&gt;=$E99,Z$7&lt;=$F99),($D99/$G99),0))</f>
        <v>H</v>
      </c>
      <c r="AA99" s="34">
        <f>IF(Data!$C$2&gt;0,(IF(OR(AA$5=Data!$F$2,AA$5=Data!$G$2,(IF(COUNTIF(Data!$A$2:$A$939,AA$7),AA$7=(VLOOKUP(AA$7,Data!$A$2:$A$852,1,FALSE)),0))),"H",IF(AND(AA$7&gt;=$E99,AA$7&lt;=$F99),($D99/$G99),0))),IF(AND(AA$7&gt;=$E99,AA$7&lt;=$F99),($D99/$G99),0))</f>
        <v>0</v>
      </c>
      <c r="AB99" s="34">
        <f>IF(Data!$C$2&gt;0,(IF(OR(AB$5=Data!$F$2,AB$5=Data!$G$2,(IF(COUNTIF(Data!$A$2:$A$939,AB$7),AB$7=(VLOOKUP(AB$7,Data!$A$2:$A$852,1,FALSE)),0))),"H",IF(AND(AB$7&gt;=$E99,AB$7&lt;=$F99),($D99/$G99),0))),IF(AND(AB$7&gt;=$E99,AB$7&lt;=$F99),($D99/$G99),0))</f>
        <v>0</v>
      </c>
      <c r="AC99" s="34">
        <f>IF(Data!$C$2&gt;0,(IF(OR(AC$5=Data!$F$2,AC$5=Data!$G$2,(IF(COUNTIF(Data!$A$2:$A$939,AC$7),AC$7=(VLOOKUP(AC$7,Data!$A$2:$A$852,1,FALSE)),0))),"H",IF(AND(AC$7&gt;=$E99,AC$7&lt;=$F99),($D99/$G99),0))),IF(AND(AC$7&gt;=$E99,AC$7&lt;=$F99),($D99/$G99),0))</f>
        <v>0</v>
      </c>
      <c r="AD99" s="34">
        <f>IF(Data!$C$2&gt;0,(IF(OR(AD$5=Data!$F$2,AD$5=Data!$G$2,(IF(COUNTIF(Data!$A$2:$A$939,AD$7),AD$7=(VLOOKUP(AD$7,Data!$A$2:$A$852,1,FALSE)),0))),"H",IF(AND(AD$7&gt;=$E99,AD$7&lt;=$F99),($D99/$G99),0))),IF(AND(AD$7&gt;=$E99,AD$7&lt;=$F99),($D99/$G99),0))</f>
        <v>0</v>
      </c>
      <c r="AE99" s="34">
        <f>IF(Data!$C$2&gt;0,(IF(OR(AE$5=Data!$F$2,AE$5=Data!$G$2,(IF(COUNTIF(Data!$A$2:$A$939,AE$7),AE$7=(VLOOKUP(AE$7,Data!$A$2:$A$852,1,FALSE)),0))),"H",IF(AND(AE$7&gt;=$E99,AE$7&lt;=$F99),($D99/$G99),0))),IF(AND(AE$7&gt;=$E99,AE$7&lt;=$F99),($D99/$G99),0))</f>
        <v>0</v>
      </c>
      <c r="AF99" s="34" t="str">
        <f>IF(Data!$C$2&gt;0,(IF(OR(AF$5=Data!$F$2,AF$5=Data!$G$2,(IF(COUNTIF(Data!$A$2:$A$939,AF$7),AF$7=(VLOOKUP(AF$7,Data!$A$2:$A$852,1,FALSE)),0))),"H",IF(AND(AF$7&gt;=$E99,AF$7&lt;=$F99),($D99/$G99),0))),IF(AND(AF$7&gt;=$E99,AF$7&lt;=$F99),($D99/$G99),0))</f>
        <v>H</v>
      </c>
      <c r="AG99" s="34" t="str">
        <f>IF(Data!$C$2&gt;0,(IF(OR(AG$5=Data!$F$2,AG$5=Data!$G$2,(IF(COUNTIF(Data!$A$2:$A$939,AG$7),AG$7=(VLOOKUP(AG$7,Data!$A$2:$A$852,1,FALSE)),0))),"H",IF(AND(AG$7&gt;=$E99,AG$7&lt;=$F99),($D99/$G99),0))),IF(AND(AG$7&gt;=$E99,AG$7&lt;=$F99),($D99/$G99),0))</f>
        <v>H</v>
      </c>
      <c r="AH99" s="34">
        <f>IF(Data!$C$2&gt;0,(IF(OR(AH$5=Data!$F$2,AH$5=Data!$G$2,(IF(COUNTIF(Data!$A$2:$A$939,AH$7),AH$7=(VLOOKUP(AH$7,Data!$A$2:$A$852,1,FALSE)),0))),"H",IF(AND(AH$7&gt;=$E99,AH$7&lt;=$F99),($D99/$G99),0))),IF(AND(AH$7&gt;=$E99,AH$7&lt;=$F99),($D99/$G99),0))</f>
        <v>0</v>
      </c>
      <c r="AI99" s="34">
        <f>IF(Data!$C$2&gt;0,(IF(OR(AI$5=Data!$F$2,AI$5=Data!$G$2,(IF(COUNTIF(Data!$A$2:$A$939,AI$7),AI$7=(VLOOKUP(AI$7,Data!$A$2:$A$852,1,FALSE)),0))),"H",IF(AND(AI$7&gt;=$E99,AI$7&lt;=$F99),($D99/$G99),0))),IF(AND(AI$7&gt;=$E99,AI$7&lt;=$F99),($D99/$G99),0))</f>
        <v>0</v>
      </c>
      <c r="AJ99" s="34">
        <f>IF(Data!$C$2&gt;0,(IF(OR(AJ$5=Data!$F$2,AJ$5=Data!$G$2,(IF(COUNTIF(Data!$A$2:$A$939,AJ$7),AJ$7=(VLOOKUP(AJ$7,Data!$A$2:$A$852,1,FALSE)),0))),"H",IF(AND(AJ$7&gt;=$E99,AJ$7&lt;=$F99),($D99/$G99),0))),IF(AND(AJ$7&gt;=$E99,AJ$7&lt;=$F99),($D99/$G99),0))</f>
        <v>0</v>
      </c>
      <c r="AK99" s="34">
        <f>IF(Data!$C$2&gt;0,(IF(OR(AK$5=Data!$F$2,AK$5=Data!$G$2,(IF(COUNTIF(Data!$A$2:$A$939,AK$7),AK$7=(VLOOKUP(AK$7,Data!$A$2:$A$852,1,FALSE)),0))),"H",IF(AND(AK$7&gt;=$E99,AK$7&lt;=$F99),($D99/$G99),0))),IF(AND(AK$7&gt;=$E99,AK$7&lt;=$F99),($D99/$G99),0))</f>
        <v>0</v>
      </c>
      <c r="AL99" s="34">
        <f>IF(Data!$C$2&gt;0,(IF(OR(AL$5=Data!$F$2,AL$5=Data!$G$2,(IF(COUNTIF(Data!$A$2:$A$939,AL$7),AL$7=(VLOOKUP(AL$7,Data!$A$2:$A$852,1,FALSE)),0))),"H",IF(AND(AL$7&gt;=$E99,AL$7&lt;=$F99),($D99/$G99),0))),IF(AND(AL$7&gt;=$E99,AL$7&lt;=$F99),($D99/$G99),0))</f>
        <v>0</v>
      </c>
      <c r="AM99" s="34" t="str">
        <f>IF(Data!$C$2&gt;0,(IF(OR(AM$5=Data!$F$2,AM$5=Data!$G$2,(IF(COUNTIF(Data!$A$2:$A$939,AM$7),AM$7=(VLOOKUP(AM$7,Data!$A$2:$A$852,1,FALSE)),0))),"H",IF(AND(AM$7&gt;=$E99,AM$7&lt;=$F99),($D99/$G99),0))),IF(AND(AM$7&gt;=$E99,AM$7&lt;=$F99),($D99/$G99),0))</f>
        <v>H</v>
      </c>
      <c r="AN99" s="34" t="str">
        <f>IF(Data!$C$2&gt;0,(IF(OR(AN$5=Data!$F$2,AN$5=Data!$G$2,(IF(COUNTIF(Data!$A$2:$A$939,AN$7),AN$7=(VLOOKUP(AN$7,Data!$A$2:$A$852,1,FALSE)),0))),"H",IF(AND(AN$7&gt;=$E99,AN$7&lt;=$F99),($D99/$G99),0))),IF(AND(AN$7&gt;=$E99,AN$7&lt;=$F99),($D99/$G99),0))</f>
        <v>H</v>
      </c>
      <c r="AO99" s="34">
        <f>IF(Data!$C$2&gt;0,(IF(OR(AO$5=Data!$F$2,AO$5=Data!$G$2,(IF(COUNTIF(Data!$A$2:$A$939,AO$7),AO$7=(VLOOKUP(AO$7,Data!$A$2:$A$852,1,FALSE)),0))),"H",IF(AND(AO$7&gt;=$E99,AO$7&lt;=$F99),($D99/$G99),0))),IF(AND(AO$7&gt;=$E99,AO$7&lt;=$F99),($D99/$G99),0))</f>
        <v>0</v>
      </c>
      <c r="AP99" s="34">
        <f>IF(Data!$C$2&gt;0,(IF(OR(AP$5=Data!$F$2,AP$5=Data!$G$2,(IF(COUNTIF(Data!$A$2:$A$939,AP$7),AP$7=(VLOOKUP(AP$7,Data!$A$2:$A$852,1,FALSE)),0))),"H",IF(AND(AP$7&gt;=$E99,AP$7&lt;=$F99),($D99/$G99),0))),IF(AND(AP$7&gt;=$E99,AP$7&lt;=$F99),($D99/$G99),0))</f>
        <v>0</v>
      </c>
      <c r="AQ99" s="34">
        <f>IF(Data!$C$2&gt;0,(IF(OR(AQ$5=Data!$F$2,AQ$5=Data!$G$2,(IF(COUNTIF(Data!$A$2:$A$939,AQ$7),AQ$7=(VLOOKUP(AQ$7,Data!$A$2:$A$852,1,FALSE)),0))),"H",IF(AND(AQ$7&gt;=$E99,AQ$7&lt;=$F99),($D99/$G99),0))),IF(AND(AQ$7&gt;=$E99,AQ$7&lt;=$F99),($D99/$G99),0))</f>
        <v>0</v>
      </c>
      <c r="AR99" s="34">
        <f>IF(Data!$C$2&gt;0,(IF(OR(AR$5=Data!$F$2,AR$5=Data!$G$2,(IF(COUNTIF(Data!$A$2:$A$939,AR$7),AR$7=(VLOOKUP(AR$7,Data!$A$2:$A$852,1,FALSE)),0))),"H",IF(AND(AR$7&gt;=$E99,AR$7&lt;=$F99),($D99/$G99),0))),IF(AND(AR$7&gt;=$E99,AR$7&lt;=$F99),($D99/$G99),0))</f>
        <v>0</v>
      </c>
      <c r="AS99" s="34">
        <f>IF(Data!$C$2&gt;0,(IF(OR(AS$5=Data!$F$2,AS$5=Data!$G$2,(IF(COUNTIF(Data!$A$2:$A$939,AS$7),AS$7=(VLOOKUP(AS$7,Data!$A$2:$A$852,1,FALSE)),0))),"H",IF(AND(AS$7&gt;=$E99,AS$7&lt;=$F99),($D99/$G99),0))),IF(AND(AS$7&gt;=$E99,AS$7&lt;=$F99),($D99/$G99),0))</f>
        <v>0</v>
      </c>
      <c r="AT99" s="34" t="str">
        <f>IF(Data!$C$2&gt;0,(IF(OR(AT$5=Data!$F$2,AT$5=Data!$G$2,(IF(COUNTIF(Data!$A$2:$A$939,AT$7),AT$7=(VLOOKUP(AT$7,Data!$A$2:$A$852,1,FALSE)),0))),"H",IF(AND(AT$7&gt;=$E99,AT$7&lt;=$F99),($D99/$G99),0))),IF(AND(AT$7&gt;=$E99,AT$7&lt;=$F99),($D99/$G99),0))</f>
        <v>H</v>
      </c>
      <c r="AU99" s="34" t="str">
        <f>IF(Data!$C$2&gt;0,(IF(OR(AU$5=Data!$F$2,AU$5=Data!$G$2,(IF(COUNTIF(Data!$A$2:$A$939,AU$7),AU$7=(VLOOKUP(AU$7,Data!$A$2:$A$852,1,FALSE)),0))),"H",IF(AND(AU$7&gt;=$E99,AU$7&lt;=$F99),($D99/$G99),0))),IF(AND(AU$7&gt;=$E99,AU$7&lt;=$F99),($D99/$G99),0))</f>
        <v>H</v>
      </c>
      <c r="AV99" s="34">
        <f>IF(Data!$C$2&gt;0,(IF(OR(AV$5=Data!$F$2,AV$5=Data!$G$2,(IF(COUNTIF(Data!$A$2:$A$939,AV$7),AV$7=(VLOOKUP(AV$7,Data!$A$2:$A$852,1,FALSE)),0))),"H",IF(AND(AV$7&gt;=$E99,AV$7&lt;=$F99),($D99/$G99),0))),IF(AND(AV$7&gt;=$E99,AV$7&lt;=$F99),($D99/$G99),0))</f>
        <v>0</v>
      </c>
      <c r="AW99" s="34">
        <f>IF(Data!$C$2&gt;0,(IF(OR(AW$5=Data!$F$2,AW$5=Data!$G$2,(IF(COUNTIF(Data!$A$2:$A$939,AW$7),AW$7=(VLOOKUP(AW$7,Data!$A$2:$A$852,1,FALSE)),0))),"H",IF(AND(AW$7&gt;=$E99,AW$7&lt;=$F99),($D99/$G99),0))),IF(AND(AW$7&gt;=$E99,AW$7&lt;=$F99),($D99/$G99),0))</f>
        <v>0</v>
      </c>
      <c r="AX99" s="34">
        <f>IF(Data!$C$2&gt;0,(IF(OR(AX$5=Data!$F$2,AX$5=Data!$G$2,(IF(COUNTIF(Data!$A$2:$A$939,AX$7),AX$7=(VLOOKUP(AX$7,Data!$A$2:$A$852,1,FALSE)),0))),"H",IF(AND(AX$7&gt;=$E99,AX$7&lt;=$F99),($D99/$G99),0))),IF(AND(AX$7&gt;=$E99,AX$7&lt;=$F99),($D99/$G99),0))</f>
        <v>0</v>
      </c>
      <c r="AY99" s="34">
        <f>IF(Data!$C$2&gt;0,(IF(OR(AY$5=Data!$F$2,AY$5=Data!$G$2,(IF(COUNTIF(Data!$A$2:$A$939,AY$7),AY$7=(VLOOKUP(AY$7,Data!$A$2:$A$852,1,FALSE)),0))),"H",IF(AND(AY$7&gt;=$E99,AY$7&lt;=$F99),($D99/$G99),0))),IF(AND(AY$7&gt;=$E99,AY$7&lt;=$F99),($D99/$G99),0))</f>
        <v>0</v>
      </c>
      <c r="AZ99" s="34">
        <f>IF(Data!$C$2&gt;0,(IF(OR(AZ$5=Data!$F$2,AZ$5=Data!$G$2,(IF(COUNTIF(Data!$A$2:$A$939,AZ$7),AZ$7=(VLOOKUP(AZ$7,Data!$A$2:$A$852,1,FALSE)),0))),"H",IF(AND(AZ$7&gt;=$E99,AZ$7&lt;=$F99),($D99/$G99),0))),IF(AND(AZ$7&gt;=$E99,AZ$7&lt;=$F99),($D99/$G99),0))</f>
        <v>0</v>
      </c>
      <c r="BA99" s="34" t="str">
        <f>IF(Data!$C$2&gt;0,(IF(OR(BA$5=Data!$F$2,BA$5=Data!$G$2,(IF(COUNTIF(Data!$A$2:$A$939,BA$7),BA$7=(VLOOKUP(BA$7,Data!$A$2:$A$852,1,FALSE)),0))),"H",IF(AND(BA$7&gt;=$E99,BA$7&lt;=$F99),($D99/$G99),0))),IF(AND(BA$7&gt;=$E99,BA$7&lt;=$F99),($D99/$G99),0))</f>
        <v>H</v>
      </c>
      <c r="BB99" s="34" t="str">
        <f>IF(Data!$C$2&gt;0,(IF(OR(BB$5=Data!$F$2,BB$5=Data!$G$2,(IF(COUNTIF(Data!$A$2:$A$939,BB$7),BB$7=(VLOOKUP(BB$7,Data!$A$2:$A$852,1,FALSE)),0))),"H",IF(AND(BB$7&gt;=$E99,BB$7&lt;=$F99),($D99/$G99),0))),IF(AND(BB$7&gt;=$E99,BB$7&lt;=$F99),($D99/$G99),0))</f>
        <v>H</v>
      </c>
      <c r="BC99" s="34">
        <f>IF(Data!$C$2&gt;0,(IF(OR(BC$5=Data!$F$2,BC$5=Data!$G$2,(IF(COUNTIF(Data!$A$2:$A$939,BC$7),BC$7=(VLOOKUP(BC$7,Data!$A$2:$A$852,1,FALSE)),0))),"H",IF(AND(BC$7&gt;=$E99,BC$7&lt;=$F99),($D99/$G99),0))),IF(AND(BC$7&gt;=$E99,BC$7&lt;=$F99),($D99/$G99),0))</f>
        <v>0</v>
      </c>
      <c r="BD99" s="34">
        <f>IF(Data!$C$2&gt;0,(IF(OR(BD$5=Data!$F$2,BD$5=Data!$G$2,(IF(COUNTIF(Data!$A$2:$A$939,BD$7),BD$7=(VLOOKUP(BD$7,Data!$A$2:$A$852,1,FALSE)),0))),"H",IF(AND(BD$7&gt;=$E99,BD$7&lt;=$F99),($D99/$G99),0))),IF(AND(BD$7&gt;=$E99,BD$7&lt;=$F99),($D99/$G99),0))</f>
        <v>0</v>
      </c>
      <c r="BE99" s="34">
        <f>IF(Data!$C$2&gt;0,(IF(OR(BE$5=Data!$F$2,BE$5=Data!$G$2,(IF(COUNTIF(Data!$A$2:$A$939,BE$7),BE$7=(VLOOKUP(BE$7,Data!$A$2:$A$852,1,FALSE)),0))),"H",IF(AND(BE$7&gt;=$E99,BE$7&lt;=$F99),($D99/$G99),0))),IF(AND(BE$7&gt;=$E99,BE$7&lt;=$F99),($D99/$G99),0))</f>
        <v>0</v>
      </c>
      <c r="BF99" s="34">
        <f>IF(Data!$C$2&gt;0,(IF(OR(BF$5=Data!$F$2,BF$5=Data!$G$2,(IF(COUNTIF(Data!$A$2:$A$939,BF$7),BF$7=(VLOOKUP(BF$7,Data!$A$2:$A$852,1,FALSE)),0))),"H",IF(AND(BF$7&gt;=$E99,BF$7&lt;=$F99),($D99/$G99),0))),IF(AND(BF$7&gt;=$E99,BF$7&lt;=$F99),($D99/$G99),0))</f>
        <v>0</v>
      </c>
      <c r="BG99" s="34">
        <f>IF(Data!$C$2&gt;0,(IF(OR(BG$5=Data!$F$2,BG$5=Data!$G$2,(IF(COUNTIF(Data!$A$2:$A$939,BG$7),BG$7=(VLOOKUP(BG$7,Data!$A$2:$A$852,1,FALSE)),0))),"H",IF(AND(BG$7&gt;=$E99,BG$7&lt;=$F99),($D99/$G99),0))),IF(AND(BG$7&gt;=$E99,BG$7&lt;=$F99),($D99/$G99),0))</f>
        <v>0</v>
      </c>
      <c r="BH99" s="34" t="str">
        <f>IF(Data!$C$2&gt;0,(IF(OR(BH$5=Data!$F$2,BH$5=Data!$G$2,(IF(COUNTIF(Data!$A$2:$A$939,BH$7),BH$7=(VLOOKUP(BH$7,Data!$A$2:$A$852,1,FALSE)),0))),"H",IF(AND(BH$7&gt;=$E99,BH$7&lt;=$F99),($D99/$G99),0))),IF(AND(BH$7&gt;=$E99,BH$7&lt;=$F99),($D99/$G99),0))</f>
        <v>H</v>
      </c>
      <c r="BI99" s="34" t="str">
        <f>IF(Data!$C$2&gt;0,(IF(OR(BI$5=Data!$F$2,BI$5=Data!$G$2,(IF(COUNTIF(Data!$A$2:$A$939,BI$7),BI$7=(VLOOKUP(BI$7,Data!$A$2:$A$852,1,FALSE)),0))),"H",IF(AND(BI$7&gt;=$E99,BI$7&lt;=$F99),($D99/$G99),0))),IF(AND(BI$7&gt;=$E99,BI$7&lt;=$F99),($D99/$G99),0))</f>
        <v>H</v>
      </c>
      <c r="BJ99" s="34">
        <f>IF(Data!$C$2&gt;0,(IF(OR(BJ$5=Data!$F$2,BJ$5=Data!$G$2,(IF(COUNTIF(Data!$A$2:$A$939,BJ$7),BJ$7=(VLOOKUP(BJ$7,Data!$A$2:$A$852,1,FALSE)),0))),"H",IF(AND(BJ$7&gt;=$E99,BJ$7&lt;=$F99),($D99/$G99),0))),IF(AND(BJ$7&gt;=$E99,BJ$7&lt;=$F99),($D99/$G99),0))</f>
        <v>0</v>
      </c>
      <c r="BK99" s="34">
        <f>IF(Data!$C$2&gt;0,(IF(OR(BK$5=Data!$F$2,BK$5=Data!$G$2,(IF(COUNTIF(Data!$A$2:$A$939,BK$7),BK$7=(VLOOKUP(BK$7,Data!$A$2:$A$852,1,FALSE)),0))),"H",IF(AND(BK$7&gt;=$E99,BK$7&lt;=$F99),($D99/$G99),0))),IF(AND(BK$7&gt;=$E99,BK$7&lt;=$F99),($D99/$G99),0))</f>
        <v>0</v>
      </c>
      <c r="BL99" s="34">
        <f>IF(Data!$C$2&gt;0,(IF(OR(BL$5=Data!$F$2,BL$5=Data!$G$2,(IF(COUNTIF(Data!$A$2:$A$939,BL$7),BL$7=(VLOOKUP(BL$7,Data!$A$2:$A$852,1,FALSE)),0))),"H",IF(AND(BL$7&gt;=$E99,BL$7&lt;=$F99),($D99/$G99),0))),IF(AND(BL$7&gt;=$E99,BL$7&lt;=$F99),($D99/$G99),0))</f>
        <v>0</v>
      </c>
      <c r="BM99" s="34">
        <f>IF(Data!$C$2&gt;0,(IF(OR(BM$5=Data!$F$2,BM$5=Data!$G$2,(IF(COUNTIF(Data!$A$2:$A$939,BM$7),BM$7=(VLOOKUP(BM$7,Data!$A$2:$A$852,1,FALSE)),0))),"H",IF(AND(BM$7&gt;=$E99,BM$7&lt;=$F99),($D99/$G99),0))),IF(AND(BM$7&gt;=$E99,BM$7&lt;=$F99),($D99/$G99),0))</f>
        <v>0</v>
      </c>
      <c r="BN99" s="34">
        <f>IF(Data!$C$2&gt;0,(IF(OR(BN$5=Data!$F$2,BN$5=Data!$G$2,(IF(COUNTIF(Data!$A$2:$A$939,BN$7),BN$7=(VLOOKUP(BN$7,Data!$A$2:$A$852,1,FALSE)),0))),"H",IF(AND(BN$7&gt;=$E99,BN$7&lt;=$F99),($D99/$G99),0))),IF(AND(BN$7&gt;=$E99,BN$7&lt;=$F99),($D99/$G99),0))</f>
        <v>0</v>
      </c>
      <c r="BO99" s="34" t="str">
        <f>IF(Data!$C$2&gt;0,(IF(OR(BO$5=Data!$F$2,BO$5=Data!$G$2,(IF(COUNTIF(Data!$A$2:$A$939,BO$7),BO$7=(VLOOKUP(BO$7,Data!$A$2:$A$852,1,FALSE)),0))),"H",IF(AND(BO$7&gt;=$E99,BO$7&lt;=$F99),($D99/$G99),0))),IF(AND(BO$7&gt;=$E99,BO$7&lt;=$F99),($D99/$G99),0))</f>
        <v>H</v>
      </c>
      <c r="BP99" s="34" t="str">
        <f>IF(Data!$C$2&gt;0,(IF(OR(BP$5=Data!$F$2,BP$5=Data!$G$2,(IF(COUNTIF(Data!$A$2:$A$939,BP$7),BP$7=(VLOOKUP(BP$7,Data!$A$2:$A$852,1,FALSE)),0))),"H",IF(AND(BP$7&gt;=$E99,BP$7&lt;=$F99),($D99/$G99),0))),IF(AND(BP$7&gt;=$E99,BP$7&lt;=$F99),($D99/$G99),0))</f>
        <v>H</v>
      </c>
      <c r="BQ99" s="34">
        <f>IF(Data!$C$2&gt;0,(IF(OR(BQ$5=Data!$F$2,BQ$5=Data!$G$2,(IF(COUNTIF(Data!$A$2:$A$939,BQ$7),BQ$7=(VLOOKUP(BQ$7,Data!$A$2:$A$852,1,FALSE)),0))),"H",IF(AND(BQ$7&gt;=$E99,BQ$7&lt;=$F99),($D99/$G99),0))),IF(AND(BQ$7&gt;=$E99,BQ$7&lt;=$F99),($D99/$G99),0))</f>
        <v>0</v>
      </c>
      <c r="BR99" s="34">
        <f>IF(Data!$C$2&gt;0,(IF(OR(BR$5=Data!$F$2,BR$5=Data!$G$2,(IF(COUNTIF(Data!$A$2:$A$939,BR$7),BR$7=(VLOOKUP(BR$7,Data!$A$2:$A$852,1,FALSE)),0))),"H",IF(AND(BR$7&gt;=$E99,BR$7&lt;=$F99),($D99/$G99),0))),IF(AND(BR$7&gt;=$E99,BR$7&lt;=$F99),($D99/$G99),0))</f>
        <v>0</v>
      </c>
      <c r="BS99" s="34">
        <f>IF(Data!$C$2&gt;0,(IF(OR(BS$5=Data!$F$2,BS$5=Data!$G$2,(IF(COUNTIF(Data!$A$2:$A$939,BS$7),BS$7=(VLOOKUP(BS$7,Data!$A$2:$A$852,1,FALSE)),0))),"H",IF(AND(BS$7&gt;=$E99,BS$7&lt;=$F99),($D99/$G99),0))),IF(AND(BS$7&gt;=$E99,BS$7&lt;=$F99),($D99/$G99),0))</f>
        <v>0</v>
      </c>
      <c r="BT99" s="34">
        <f>IF(Data!$C$2&gt;0,(IF(OR(BT$5=Data!$F$2,BT$5=Data!$G$2,(IF(COUNTIF(Data!$A$2:$A$939,BT$7),BT$7=(VLOOKUP(BT$7,Data!$A$2:$A$852,1,FALSE)),0))),"H",IF(AND(BT$7&gt;=$E99,BT$7&lt;=$F99),($D99/$G99),0))),IF(AND(BT$7&gt;=$E99,BT$7&lt;=$F99),($D99/$G99),0))</f>
        <v>0</v>
      </c>
      <c r="BU99" s="34">
        <f>IF(Data!$C$2&gt;0,(IF(OR(BU$5=Data!$F$2,BU$5=Data!$G$2,(IF(COUNTIF(Data!$A$2:$A$939,BU$7),BU$7=(VLOOKUP(BU$7,Data!$A$2:$A$852,1,FALSE)),0))),"H",IF(AND(BU$7&gt;=$E99,BU$7&lt;=$F99),($D99/$G99),0))),IF(AND(BU$7&gt;=$E99,BU$7&lt;=$F99),($D99/$G99),0))</f>
        <v>0</v>
      </c>
      <c r="BV99" s="34" t="str">
        <f>IF(Data!$C$2&gt;0,(IF(OR(BV$5=Data!$F$2,BV$5=Data!$G$2,(IF(COUNTIF(Data!$A$2:$A$939,BV$7),BV$7=(VLOOKUP(BV$7,Data!$A$2:$A$852,1,FALSE)),0))),"H",IF(AND(BV$7&gt;=$E99,BV$7&lt;=$F99),($D99/$G99),0))),IF(AND(BV$7&gt;=$E99,BV$7&lt;=$F99),($D99/$G99),0))</f>
        <v>H</v>
      </c>
      <c r="BW99" s="34" t="str">
        <f>IF(Data!$C$2&gt;0,(IF(OR(BW$5=Data!$F$2,BW$5=Data!$G$2,(IF(COUNTIF(Data!$A$2:$A$939,BW$7),BW$7=(VLOOKUP(BW$7,Data!$A$2:$A$852,1,FALSE)),0))),"H",IF(AND(BW$7&gt;=$E99,BW$7&lt;=$F99),($D99/$G99),0))),IF(AND(BW$7&gt;=$E99,BW$7&lt;=$F99),($D99/$G99),0))</f>
        <v>H</v>
      </c>
      <c r="BX99" s="34">
        <f>IF(Data!$C$2&gt;0,(IF(OR(BX$5=Data!$F$2,BX$5=Data!$G$2,(IF(COUNTIF(Data!$A$2:$A$939,BX$7),BX$7=(VLOOKUP(BX$7,Data!$A$2:$A$852,1,FALSE)),0))),"H",IF(AND(BX$7&gt;=$E99,BX$7&lt;=$F99),($D99/$G99),0))),IF(AND(BX$7&gt;=$E99,BX$7&lt;=$F99),($D99/$G99),0))</f>
        <v>0</v>
      </c>
      <c r="BY99" s="34">
        <f>IF(Data!$C$2&gt;0,(IF(OR(BY$5=Data!$F$2,BY$5=Data!$G$2,(IF(COUNTIF(Data!$A$2:$A$939,BY$7),BY$7=(VLOOKUP(BY$7,Data!$A$2:$A$852,1,FALSE)),0))),"H",IF(AND(BY$7&gt;=$E99,BY$7&lt;=$F99),($D99/$G99),0))),IF(AND(BY$7&gt;=$E99,BY$7&lt;=$F99),($D99/$G99),0))</f>
        <v>0</v>
      </c>
      <c r="BZ99" s="34">
        <f>IF(Data!$C$2&gt;0,(IF(OR(BZ$5=Data!$F$2,BZ$5=Data!$G$2,(IF(COUNTIF(Data!$A$2:$A$939,BZ$7),BZ$7=(VLOOKUP(BZ$7,Data!$A$2:$A$852,1,FALSE)),0))),"H",IF(AND(BZ$7&gt;=$E99,BZ$7&lt;=$F99),($D99/$G99),0))),IF(AND(BZ$7&gt;=$E99,BZ$7&lt;=$F99),($D99/$G99),0))</f>
        <v>0</v>
      </c>
      <c r="CA99" s="34">
        <f>IF(Data!$C$2&gt;0,(IF(OR(CA$5=Data!$F$2,CA$5=Data!$G$2,(IF(COUNTIF(Data!$A$2:$A$939,CA$7),CA$7=(VLOOKUP(CA$7,Data!$A$2:$A$852,1,FALSE)),0))),"H",IF(AND(CA$7&gt;=$E99,CA$7&lt;=$F99),($D99/$G99),0))),IF(AND(CA$7&gt;=$E99,CA$7&lt;=$F99),($D99/$G99),0))</f>
        <v>0</v>
      </c>
      <c r="CB99" s="34">
        <f>IF(Data!$C$2&gt;0,(IF(OR(CB$5=Data!$F$2,CB$5=Data!$G$2,(IF(COUNTIF(Data!$A$2:$A$939,CB$7),CB$7=(VLOOKUP(CB$7,Data!$A$2:$A$852,1,FALSE)),0))),"H",IF(AND(CB$7&gt;=$E99,CB$7&lt;=$F99),($D99/$G99),0))),IF(AND(CB$7&gt;=$E99,CB$7&lt;=$F99),($D99/$G99),0))</f>
        <v>0</v>
      </c>
      <c r="CC99" s="34" t="str">
        <f>IF(Data!$C$2&gt;0,(IF(OR(CC$5=Data!$F$2,CC$5=Data!$G$2,(IF(COUNTIF(Data!$A$2:$A$939,CC$7),CC$7=(VLOOKUP(CC$7,Data!$A$2:$A$852,1,FALSE)),0))),"H",IF(AND(CC$7&gt;=$E99,CC$7&lt;=$F99),($D99/$G99),0))),IF(AND(CC$7&gt;=$E99,CC$7&lt;=$F99),($D99/$G99),0))</f>
        <v>H</v>
      </c>
      <c r="CD99" s="34" t="str">
        <f>IF(Data!$C$2&gt;0,(IF(OR(CD$5=Data!$F$2,CD$5=Data!$G$2,(IF(COUNTIF(Data!$A$2:$A$939,CD$7),CD$7=(VLOOKUP(CD$7,Data!$A$2:$A$852,1,FALSE)),0))),"H",IF(AND(CD$7&gt;=$E99,CD$7&lt;=$F99),($D99/$G99),0))),IF(AND(CD$7&gt;=$E99,CD$7&lt;=$F99),($D99/$G99),0))</f>
        <v>H</v>
      </c>
      <c r="CE99" s="34">
        <f>IF(Data!$C$2&gt;0,(IF(OR(CE$5=Data!$F$2,CE$5=Data!$G$2,(IF(COUNTIF(Data!$A$2:$A$939,CE$7),CE$7=(VLOOKUP(CE$7,Data!$A$2:$A$852,1,FALSE)),0))),"H",IF(AND(CE$7&gt;=$E99,CE$7&lt;=$F99),($D99/$G99),0))),IF(AND(CE$7&gt;=$E99,CE$7&lt;=$F99),($D99/$G99),0))</f>
        <v>0</v>
      </c>
      <c r="CF99" s="34">
        <f>IF(Data!$C$2&gt;0,(IF(OR(CF$5=Data!$F$2,CF$5=Data!$G$2,(IF(COUNTIF(Data!$A$2:$A$939,CF$7),CF$7=(VLOOKUP(CF$7,Data!$A$2:$A$852,1,FALSE)),0))),"H",IF(AND(CF$7&gt;=$E99,CF$7&lt;=$F99),($D99/$G99),0))),IF(AND(CF$7&gt;=$E99,CF$7&lt;=$F99),($D99/$G99),0))</f>
        <v>0</v>
      </c>
      <c r="CG99" s="34">
        <f>IF(Data!$C$2&gt;0,(IF(OR(CG$5=Data!$F$2,CG$5=Data!$G$2,(IF(COUNTIF(Data!$A$2:$A$939,CG$7),CG$7=(VLOOKUP(CG$7,Data!$A$2:$A$852,1,FALSE)),0))),"H",IF(AND(CG$7&gt;=$E99,CG$7&lt;=$F99),($D99/$G99),0))),IF(AND(CG$7&gt;=$E99,CG$7&lt;=$F99),($D99/$G99),0))</f>
        <v>0</v>
      </c>
      <c r="CH99" s="34">
        <f>IF(Data!$C$2&gt;0,(IF(OR(CH$5=Data!$F$2,CH$5=Data!$G$2,(IF(COUNTIF(Data!$A$2:$A$939,CH$7),CH$7=(VLOOKUP(CH$7,Data!$A$2:$A$852,1,FALSE)),0))),"H",IF(AND(CH$7&gt;=$E99,CH$7&lt;=$F99),($D99/$G99),0))),IF(AND(CH$7&gt;=$E99,CH$7&lt;=$F99),($D99/$G99),0))</f>
        <v>0</v>
      </c>
      <c r="CI99" s="34">
        <f>IF(Data!$C$2&gt;0,(IF(OR(CI$5=Data!$F$2,CI$5=Data!$G$2,(IF(COUNTIF(Data!$A$2:$A$939,CI$7),CI$7=(VLOOKUP(CI$7,Data!$A$2:$A$852,1,FALSE)),0))),"H",IF(AND(CI$7&gt;=$E99,CI$7&lt;=$F99),($D99/$G99),0))),IF(AND(CI$7&gt;=$E99,CI$7&lt;=$F99),($D99/$G99),0))</f>
        <v>0</v>
      </c>
      <c r="CJ99" s="34" t="str">
        <f>IF(Data!$C$2&gt;0,(IF(OR(CJ$5=Data!$F$2,CJ$5=Data!$G$2,(IF(COUNTIF(Data!$A$2:$A$939,CJ$7),CJ$7=(VLOOKUP(CJ$7,Data!$A$2:$A$852,1,FALSE)),0))),"H",IF(AND(CJ$7&gt;=$E99,CJ$7&lt;=$F99),($D99/$G99),0))),IF(AND(CJ$7&gt;=$E99,CJ$7&lt;=$F99),($D99/$G99),0))</f>
        <v>H</v>
      </c>
      <c r="CK99" s="34" t="str">
        <f>IF(Data!$C$2&gt;0,(IF(OR(CK$5=Data!$F$2,CK$5=Data!$G$2,(IF(COUNTIF(Data!$A$2:$A$939,CK$7),CK$7=(VLOOKUP(CK$7,Data!$A$2:$A$852,1,FALSE)),0))),"H",IF(AND(CK$7&gt;=$E99,CK$7&lt;=$F99),($D99/$G99),0))),IF(AND(CK$7&gt;=$E99,CK$7&lt;=$F99),($D99/$G99),0))</f>
        <v>H</v>
      </c>
      <c r="CL99" s="34">
        <f>IF(Data!$C$2&gt;0,(IF(OR(CL$5=Data!$F$2,CL$5=Data!$G$2,(IF(COUNTIF(Data!$A$2:$A$939,CL$7),CL$7=(VLOOKUP(CL$7,Data!$A$2:$A$852,1,FALSE)),0))),"H",IF(AND(CL$7&gt;=$E99,CL$7&lt;=$F99),($D99/$G99),0))),IF(AND(CL$7&gt;=$E99,CL$7&lt;=$F99),($D99/$G99),0))</f>
        <v>0</v>
      </c>
      <c r="CM99" s="34">
        <f>IF(Data!$C$2&gt;0,(IF(OR(CM$5=Data!$F$2,CM$5=Data!$G$2,(IF(COUNTIF(Data!$A$2:$A$939,CM$7),CM$7=(VLOOKUP(CM$7,Data!$A$2:$A$852,1,FALSE)),0))),"H",IF(AND(CM$7&gt;=$E99,CM$7&lt;=$F99),($D99/$G99),0))),IF(AND(CM$7&gt;=$E99,CM$7&lt;=$F99),($D99/$G99),0))</f>
        <v>0</v>
      </c>
      <c r="CN99" s="34">
        <f>IF(Data!$C$2&gt;0,(IF(OR(CN$5=Data!$F$2,CN$5=Data!$G$2,(IF(COUNTIF(Data!$A$2:$A$939,CN$7),CN$7=(VLOOKUP(CN$7,Data!$A$2:$A$852,1,FALSE)),0))),"H",IF(AND(CN$7&gt;=$E99,CN$7&lt;=$F99),($D99/$G99),0))),IF(AND(CN$7&gt;=$E99,CN$7&lt;=$F99),($D99/$G99),0))</f>
        <v>0</v>
      </c>
      <c r="CO99" s="34">
        <f>IF(Data!$C$2&gt;0,(IF(OR(CO$5=Data!$F$2,CO$5=Data!$G$2,(IF(COUNTIF(Data!$A$2:$A$939,CO$7),CO$7=(VLOOKUP(CO$7,Data!$A$2:$A$852,1,FALSE)),0))),"H",IF(AND(CO$7&gt;=$E99,CO$7&lt;=$F99),($D99/$G99),0))),IF(AND(CO$7&gt;=$E99,CO$7&lt;=$F99),($D99/$G99),0))</f>
        <v>0</v>
      </c>
      <c r="CP99" s="34">
        <f>IF(Data!$C$2&gt;0,(IF(OR(CP$5=Data!$F$2,CP$5=Data!$G$2,(IF(COUNTIF(Data!$A$2:$A$939,CP$7),CP$7=(VLOOKUP(CP$7,Data!$A$2:$A$852,1,FALSE)),0))),"H",IF(AND(CP$7&gt;=$E99,CP$7&lt;=$F99),($D99/$G99),0))),IF(AND(CP$7&gt;=$E99,CP$7&lt;=$F99),($D99/$G99),0))</f>
        <v>0</v>
      </c>
      <c r="CQ99" s="34" t="str">
        <f>IF(Data!$C$2&gt;0,(IF(OR(CQ$5=Data!$F$2,CQ$5=Data!$G$2,(IF(COUNTIF(Data!$A$2:$A$939,CQ$7),CQ$7=(VLOOKUP(CQ$7,Data!$A$2:$A$852,1,FALSE)),0))),"H",IF(AND(CQ$7&gt;=$E99,CQ$7&lt;=$F99),($D99/$G99),0))),IF(AND(CQ$7&gt;=$E99,CQ$7&lt;=$F99),($D99/$G99),0))</f>
        <v>H</v>
      </c>
      <c r="CR99" s="34" t="str">
        <f>IF(Data!$C$2&gt;0,(IF(OR(CR$5=Data!$F$2,CR$5=Data!$G$2,(IF(COUNTIF(Data!$A$2:$A$939,CR$7),CR$7=(VLOOKUP(CR$7,Data!$A$2:$A$852,1,FALSE)),0))),"H",IF(AND(CR$7&gt;=$E99,CR$7&lt;=$F99),($D99/$G99),0))),IF(AND(CR$7&gt;=$E99,CR$7&lt;=$F99),($D99/$G99),0))</f>
        <v>H</v>
      </c>
      <c r="CS99" s="34">
        <f>IF(Data!$C$2&gt;0,(IF(OR(CS$5=Data!$F$2,CS$5=Data!$G$2,(IF(COUNTIF(Data!$A$2:$A$939,CS$7),CS$7=(VLOOKUP(CS$7,Data!$A$2:$A$852,1,FALSE)),0))),"H",IF(AND(CS$7&gt;=$E99,CS$7&lt;=$F99),($D99/$G99),0))),IF(AND(CS$7&gt;=$E99,CS$7&lt;=$F99),($D99/$G99),0))</f>
        <v>0</v>
      </c>
      <c r="CT99" s="34">
        <f>IF(Data!$C$2&gt;0,(IF(OR(CT$5=Data!$F$2,CT$5=Data!$G$2,(IF(COUNTIF(Data!$A$2:$A$939,CT$7),CT$7=(VLOOKUP(CT$7,Data!$A$2:$A$852,1,FALSE)),0))),"H",IF(AND(CT$7&gt;=$E99,CT$7&lt;=$F99),($D99/$G99),0))),IF(AND(CT$7&gt;=$E99,CT$7&lt;=$F99),($D99/$G99),0))</f>
        <v>0</v>
      </c>
      <c r="CU99" s="34">
        <f>IF(Data!$C$2&gt;0,(IF(OR(CU$5=Data!$F$2,CU$5=Data!$G$2,(IF(COUNTIF(Data!$A$2:$A$939,CU$7),CU$7=(VLOOKUP(CU$7,Data!$A$2:$A$852,1,FALSE)),0))),"H",IF(AND(CU$7&gt;=$E99,CU$7&lt;=$F99),($D99/$G99),0))),IF(AND(CU$7&gt;=$E99,CU$7&lt;=$F99),($D99/$G99),0))</f>
        <v>0</v>
      </c>
      <c r="CV99" s="34">
        <f>IF(Data!$C$2&gt;0,(IF(OR(CV$5=Data!$F$2,CV$5=Data!$G$2,(IF(COUNTIF(Data!$A$2:$A$939,CV$7),CV$7=(VLOOKUP(CV$7,Data!$A$2:$A$852,1,FALSE)),0))),"H",IF(AND(CV$7&gt;=$E99,CV$7&lt;=$F99),($D99/$G99),0))),IF(AND(CV$7&gt;=$E99,CV$7&lt;=$F99),($D99/$G99),0))</f>
        <v>0</v>
      </c>
      <c r="CW99" s="34">
        <f>IF(Data!$C$2&gt;0,(IF(OR(CW$5=Data!$F$2,CW$5=Data!$G$2,(IF(COUNTIF(Data!$A$2:$A$939,CW$7),CW$7=(VLOOKUP(CW$7,Data!$A$2:$A$852,1,FALSE)),0))),"H",IF(AND(CW$7&gt;=$E99,CW$7&lt;=$F99),($D99/$G99),0))),IF(AND(CW$7&gt;=$E99,CW$7&lt;=$F99),($D99/$G99),0))</f>
        <v>0</v>
      </c>
      <c r="CX99" s="34" t="str">
        <f>IF(Data!$C$2&gt;0,(IF(OR(CX$5=Data!$F$2,CX$5=Data!$G$2,(IF(COUNTIF(Data!$A$2:$A$939,CX$7),CX$7=(VLOOKUP(CX$7,Data!$A$2:$A$852,1,FALSE)),0))),"H",IF(AND(CX$7&gt;=$E99,CX$7&lt;=$F99),($D99/$G99),0))),IF(AND(CX$7&gt;=$E99,CX$7&lt;=$F99),($D99/$G99),0))</f>
        <v>H</v>
      </c>
      <c r="CY99" s="34" t="str">
        <f>IF(Data!$C$2&gt;0,(IF(OR(CY$5=Data!$F$2,CY$5=Data!$G$2,(IF(COUNTIF(Data!$A$2:$A$939,CY$7),CY$7=(VLOOKUP(CY$7,Data!$A$2:$A$852,1,FALSE)),0))),"H",IF(AND(CY$7&gt;=$E99,CY$7&lt;=$F99),($D99/$G99),0))),IF(AND(CY$7&gt;=$E99,CY$7&lt;=$F99),($D99/$G99),0))</f>
        <v>H</v>
      </c>
      <c r="CZ99" s="34">
        <f>IF(Data!$C$2&gt;0,(IF(OR(CZ$5=Data!$F$2,CZ$5=Data!$G$2,(IF(COUNTIF(Data!$A$2:$A$939,CZ$7),CZ$7=(VLOOKUP(CZ$7,Data!$A$2:$A$852,1,FALSE)),0))),"H",IF(AND(CZ$7&gt;=$E99,CZ$7&lt;=$F99),($D99/$G99),0))),IF(AND(CZ$7&gt;=$E99,CZ$7&lt;=$F99),($D99/$G99),0))</f>
        <v>0</v>
      </c>
      <c r="DA99" s="34">
        <f>IF(Data!$C$2&gt;0,(IF(OR(DA$5=Data!$F$2,DA$5=Data!$G$2,(IF(COUNTIF(Data!$A$2:$A$939,DA$7),DA$7=(VLOOKUP(DA$7,Data!$A$2:$A$852,1,FALSE)),0))),"H",IF(AND(DA$7&gt;=$E99,DA$7&lt;=$F99),($D99/$G99),0))),IF(AND(DA$7&gt;=$E99,DA$7&lt;=$F99),($D99/$G99),0))</f>
        <v>0</v>
      </c>
      <c r="DB99" s="34">
        <f>IF(Data!$C$2&gt;0,(IF(OR(DB$5=Data!$F$2,DB$5=Data!$G$2,(IF(COUNTIF(Data!$A$2:$A$939,DB$7),DB$7=(VLOOKUP(DB$7,Data!$A$2:$A$852,1,FALSE)),0))),"H",IF(AND(DB$7&gt;=$E99,DB$7&lt;=$F99),($D99/$G99),0))),IF(AND(DB$7&gt;=$E99,DB$7&lt;=$F99),($D99/$G99),0))</f>
        <v>0</v>
      </c>
      <c r="DC99" s="34">
        <f>IF(Data!$C$2&gt;0,(IF(OR(DC$5=Data!$F$2,DC$5=Data!$G$2,(IF(COUNTIF(Data!$A$2:$A$939,DC$7),DC$7=(VLOOKUP(DC$7,Data!$A$2:$A$852,1,FALSE)),0))),"H",IF(AND(DC$7&gt;=$E99,DC$7&lt;=$F99),($D99/$G99),0))),IF(AND(DC$7&gt;=$E99,DC$7&lt;=$F99),($D99/$G99),0))</f>
        <v>0</v>
      </c>
      <c r="DD99" s="34">
        <f>IF(Data!$C$2&gt;0,(IF(OR(DD$5=Data!$F$2,DD$5=Data!$G$2,(IF(COUNTIF(Data!$A$2:$A$939,DD$7),DD$7=(VLOOKUP(DD$7,Data!$A$2:$A$852,1,FALSE)),0))),"H",IF(AND(DD$7&gt;=$E99,DD$7&lt;=$F99),($D99/$G99),0))),IF(AND(DD$7&gt;=$E99,DD$7&lt;=$F99),($D99/$G99),0))</f>
        <v>0</v>
      </c>
      <c r="DE99" s="34" t="str">
        <f>IF(Data!$C$2&gt;0,(IF(OR(DE$5=Data!$F$2,DE$5=Data!$G$2,(IF(COUNTIF(Data!$A$2:$A$939,DE$7),DE$7=(VLOOKUP(DE$7,Data!$A$2:$A$852,1,FALSE)),0))),"H",IF(AND(DE$7&gt;=$E99,DE$7&lt;=$F99),($D99/$G99),0))),IF(AND(DE$7&gt;=$E99,DE$7&lt;=$F99),($D99/$G99),0))</f>
        <v>H</v>
      </c>
      <c r="DF99" s="34" t="str">
        <f>IF(Data!$C$2&gt;0,(IF(OR(DF$5=Data!$F$2,DF$5=Data!$G$2,(IF(COUNTIF(Data!$A$2:$A$939,DF$7),DF$7=(VLOOKUP(DF$7,Data!$A$2:$A$852,1,FALSE)),0))),"H",IF(AND(DF$7&gt;=$E99,DF$7&lt;=$F99),($D99/$G99),0))),IF(AND(DF$7&gt;=$E99,DF$7&lt;=$F99),($D99/$G99),0))</f>
        <v>H</v>
      </c>
      <c r="DG99" s="34">
        <f>IF(Data!$C$2&gt;0,(IF(OR(DG$5=Data!$F$2,DG$5=Data!$G$2,(IF(COUNTIF(Data!$A$2:$A$939,DG$7),DG$7=(VLOOKUP(DG$7,Data!$A$2:$A$852,1,FALSE)),0))),"H",IF(AND(DG$7&gt;=$E99,DG$7&lt;=$F99),($D99/$G99),0))),IF(AND(DG$7&gt;=$E99,DG$7&lt;=$F99),($D99/$G99),0))</f>
        <v>0</v>
      </c>
      <c r="DH99" s="34">
        <f>IF(Data!$C$2&gt;0,(IF(OR(DH$5=Data!$F$2,DH$5=Data!$G$2,(IF(COUNTIF(Data!$A$2:$A$939,DH$7),DH$7=(VLOOKUP(DH$7,Data!$A$2:$A$852,1,FALSE)),0))),"H",IF(AND(DH$7&gt;=$E99,DH$7&lt;=$F99),($D99/$G99),0))),IF(AND(DH$7&gt;=$E99,DH$7&lt;=$F99),($D99/$G99),0))</f>
        <v>0</v>
      </c>
      <c r="DI99" s="34">
        <f>IF(Data!$C$2&gt;0,(IF(OR(DI$5=Data!$F$2,DI$5=Data!$G$2,(IF(COUNTIF(Data!$A$2:$A$939,DI$7),DI$7=(VLOOKUP(DI$7,Data!$A$2:$A$852,1,FALSE)),0))),"H",IF(AND(DI$7&gt;=$E99,DI$7&lt;=$F99),($D99/$G99),0))),IF(AND(DI$7&gt;=$E99,DI$7&lt;=$F99),($D99/$G99),0))</f>
        <v>0</v>
      </c>
      <c r="DJ99" s="34">
        <f>IF(Data!$C$2&gt;0,(IF(OR(DJ$5=Data!$F$2,DJ$5=Data!$G$2,(IF(COUNTIF(Data!$A$2:$A$939,DJ$7),DJ$7=(VLOOKUP(DJ$7,Data!$A$2:$A$852,1,FALSE)),0))),"H",IF(AND(DJ$7&gt;=$E99,DJ$7&lt;=$F99),($D99/$G99),0))),IF(AND(DJ$7&gt;=$E99,DJ$7&lt;=$F99),($D99/$G99),0))</f>
        <v>0</v>
      </c>
      <c r="DK99" s="34">
        <f>IF(Data!$C$2&gt;0,(IF(OR(DK$5=Data!$F$2,DK$5=Data!$G$2,(IF(COUNTIF(Data!$A$2:$A$939,DK$7),DK$7=(VLOOKUP(DK$7,Data!$A$2:$A$852,1,FALSE)),0))),"H",IF(AND(DK$7&gt;=$E99,DK$7&lt;=$F99),($D99/$G99),0))),IF(AND(DK$7&gt;=$E99,DK$7&lt;=$F99),($D99/$G99),0))</f>
        <v>0</v>
      </c>
      <c r="DL99" s="34" t="str">
        <f>IF(Data!$C$2&gt;0,(IF(OR(DL$5=Data!$F$2,DL$5=Data!$G$2,(IF(COUNTIF(Data!$A$2:$A$939,DL$7),DL$7=(VLOOKUP(DL$7,Data!$A$2:$A$852,1,FALSE)),0))),"H",IF(AND(DL$7&gt;=$E99,DL$7&lt;=$F99),($D99/$G99),0))),IF(AND(DL$7&gt;=$E99,DL$7&lt;=$F99),($D99/$G99),0))</f>
        <v>H</v>
      </c>
      <c r="DM99" s="34" t="str">
        <f>IF(Data!$C$2&gt;0,(IF(OR(DM$5=Data!$F$2,DM$5=Data!$G$2,(IF(COUNTIF(Data!$A$2:$A$939,DM$7),DM$7=(VLOOKUP(DM$7,Data!$A$2:$A$852,1,FALSE)),0))),"H",IF(AND(DM$7&gt;=$E99,DM$7&lt;=$F99),($D99/$G99),0))),IF(AND(DM$7&gt;=$E99,DM$7&lt;=$F99),($D99/$G99),0))</f>
        <v>H</v>
      </c>
      <c r="DN99" s="34">
        <f>IF(Data!$C$2&gt;0,(IF(OR(DN$5=Data!$F$2,DN$5=Data!$G$2,(IF(COUNTIF(Data!$A$2:$A$939,DN$7),DN$7=(VLOOKUP(DN$7,Data!$A$2:$A$852,1,FALSE)),0))),"H",IF(AND(DN$7&gt;=$E99,DN$7&lt;=$F99),($D99/$G99),0))),IF(AND(DN$7&gt;=$E99,DN$7&lt;=$F99),($D99/$G99),0))</f>
        <v>0</v>
      </c>
      <c r="DO99" s="34">
        <f>IF(Data!$C$2&gt;0,(IF(OR(DO$5=Data!$F$2,DO$5=Data!$G$2,(IF(COUNTIF(Data!$A$2:$A$939,DO$7),DO$7=(VLOOKUP(DO$7,Data!$A$2:$A$852,1,FALSE)),0))),"H",IF(AND(DO$7&gt;=$E99,DO$7&lt;=$F99),($D99/$G99),0))),IF(AND(DO$7&gt;=$E99,DO$7&lt;=$F99),($D99/$G99),0))</f>
        <v>0</v>
      </c>
      <c r="DP99" s="34">
        <f>IF(Data!$C$2&gt;0,(IF(OR(DP$5=Data!$F$2,DP$5=Data!$G$2,(IF(COUNTIF(Data!$A$2:$A$939,DP$7),DP$7=(VLOOKUP(DP$7,Data!$A$2:$A$852,1,FALSE)),0))),"H",IF(AND(DP$7&gt;=$E99,DP$7&lt;=$F99),($D99/$G99),0))),IF(AND(DP$7&gt;=$E99,DP$7&lt;=$F99),($D99/$G99),0))</f>
        <v>0</v>
      </c>
      <c r="DQ99" s="34">
        <f>IF(Data!$C$2&gt;0,(IF(OR(DQ$5=Data!$F$2,DQ$5=Data!$G$2,(IF(COUNTIF(Data!$A$2:$A$939,DQ$7),DQ$7=(VLOOKUP(DQ$7,Data!$A$2:$A$852,1,FALSE)),0))),"H",IF(AND(DQ$7&gt;=$E99,DQ$7&lt;=$F99),($D99/$G99),0))),IF(AND(DQ$7&gt;=$E99,DQ$7&lt;=$F99),($D99/$G99),0))</f>
        <v>0</v>
      </c>
      <c r="DR99" s="34">
        <f>IF(Data!$C$2&gt;0,(IF(OR(DR$5=Data!$F$2,DR$5=Data!$G$2,(IF(COUNTIF(Data!$A$2:$A$939,DR$7),DR$7=(VLOOKUP(DR$7,Data!$A$2:$A$852,1,FALSE)),0))),"H",IF(AND(DR$7&gt;=$E99,DR$7&lt;=$F99),($D99/$G99),0))),IF(AND(DR$7&gt;=$E99,DR$7&lt;=$F99),($D99/$G99),0))</f>
        <v>0</v>
      </c>
      <c r="DS99" s="34" t="str">
        <f>IF(Data!$C$2&gt;0,(IF(OR(DS$5=Data!$F$2,DS$5=Data!$G$2,(IF(COUNTIF(Data!$A$2:$A$939,DS$7),DS$7=(VLOOKUP(DS$7,Data!$A$2:$A$852,1,FALSE)),0))),"H",IF(AND(DS$7&gt;=$E99,DS$7&lt;=$F99),($D99/$G99),0))),IF(AND(DS$7&gt;=$E99,DS$7&lt;=$F99),($D99/$G99),0))</f>
        <v>H</v>
      </c>
      <c r="DT99" s="34" t="str">
        <f>IF(Data!$C$2&gt;0,(IF(OR(DT$5=Data!$F$2,DT$5=Data!$G$2,(IF(COUNTIF(Data!$A$2:$A$939,DT$7),DT$7=(VLOOKUP(DT$7,Data!$A$2:$A$852,1,FALSE)),0))),"H",IF(AND(DT$7&gt;=$E99,DT$7&lt;=$F99),($D99/$G99),0))),IF(AND(DT$7&gt;=$E99,DT$7&lt;=$F99),($D99/$G99),0))</f>
        <v>H</v>
      </c>
      <c r="DU99" s="34">
        <f>IF(Data!$C$2&gt;0,(IF(OR(DU$5=Data!$F$2,DU$5=Data!$G$2,(IF(COUNTIF(Data!$A$2:$A$939,DU$7),DU$7=(VLOOKUP(DU$7,Data!$A$2:$A$852,1,FALSE)),0))),"H",IF(AND(DU$7&gt;=$E99,DU$7&lt;=$F99),($D99/$G99),0))),IF(AND(DU$7&gt;=$E99,DU$7&lt;=$F99),($D99/$G99),0))</f>
        <v>0</v>
      </c>
      <c r="DV99" s="34">
        <f>IF(Data!$C$2&gt;0,(IF(OR(DV$5=Data!$F$2,DV$5=Data!$G$2,(IF(COUNTIF(Data!$A$2:$A$939,DV$7),DV$7=(VLOOKUP(DV$7,Data!$A$2:$A$852,1,FALSE)),0))),"H",IF(AND(DV$7&gt;=$E99,DV$7&lt;=$F99),($D99/$G99),0))),IF(AND(DV$7&gt;=$E99,DV$7&lt;=$F99),($D99/$G99),0))</f>
        <v>0</v>
      </c>
      <c r="DW99" s="34">
        <f>IF(Data!$C$2&gt;0,(IF(OR(DW$5=Data!$F$2,DW$5=Data!$G$2,(IF(COUNTIF(Data!$A$2:$A$939,DW$7),DW$7=(VLOOKUP(DW$7,Data!$A$2:$A$852,1,FALSE)),0))),"H",IF(AND(DW$7&gt;=$E99,DW$7&lt;=$F99),($D99/$G99),0))),IF(AND(DW$7&gt;=$E99,DW$7&lt;=$F99),($D99/$G99),0))</f>
        <v>0</v>
      </c>
      <c r="DX99" s="34">
        <f>IF(Data!$C$2&gt;0,(IF(OR(DX$5=Data!$F$2,DX$5=Data!$G$2,(IF(COUNTIF(Data!$A$2:$A$939,DX$7),DX$7=(VLOOKUP(DX$7,Data!$A$2:$A$852,1,FALSE)),0))),"H",IF(AND(DX$7&gt;=$E99,DX$7&lt;=$F99),($D99/$G99),0))),IF(AND(DX$7&gt;=$E99,DX$7&lt;=$F99),($D99/$G99),0))</f>
        <v>0</v>
      </c>
      <c r="DY99" s="34">
        <f>IF(Data!$C$2&gt;0,(IF(OR(DY$5=Data!$F$2,DY$5=Data!$G$2,(IF(COUNTIF(Data!$A$2:$A$939,DY$7),DY$7=(VLOOKUP(DY$7,Data!$A$2:$A$852,1,FALSE)),0))),"H",IF(AND(DY$7&gt;=$E99,DY$7&lt;=$F99),($D99/$G99),0))),IF(AND(DY$7&gt;=$E99,DY$7&lt;=$F99),($D99/$G99),0))</f>
        <v>0</v>
      </c>
      <c r="DZ99" s="34" t="str">
        <f>IF(Data!$C$2&gt;0,(IF(OR(DZ$5=Data!$F$2,DZ$5=Data!$G$2,(IF(COUNTIF(Data!$A$2:$A$939,DZ$7),DZ$7=(VLOOKUP(DZ$7,Data!$A$2:$A$852,1,FALSE)),0))),"H",IF(AND(DZ$7&gt;=$E99,DZ$7&lt;=$F99),($D99/$G99),0))),IF(AND(DZ$7&gt;=$E99,DZ$7&lt;=$F99),($D99/$G99),0))</f>
        <v>H</v>
      </c>
      <c r="EA99" s="34" t="str">
        <f>IF(Data!$C$2&gt;0,(IF(OR(EA$5=Data!$F$2,EA$5=Data!$G$2,(IF(COUNTIF(Data!$A$2:$A$939,EA$7),EA$7=(VLOOKUP(EA$7,Data!$A$2:$A$852,1,FALSE)),0))),"H",IF(AND(EA$7&gt;=$E99,EA$7&lt;=$F99),($D99/$G99),0))),IF(AND(EA$7&gt;=$E99,EA$7&lt;=$F99),($D99/$G99),0))</f>
        <v>H</v>
      </c>
      <c r="EB99" s="34">
        <f>IF(Data!$C$2&gt;0,(IF(OR(EB$5=Data!$F$2,EB$5=Data!$G$2,(IF(COUNTIF(Data!$A$2:$A$939,EB$7),EB$7=(VLOOKUP(EB$7,Data!$A$2:$A$852,1,FALSE)),0))),"H",IF(AND(EB$7&gt;=$E99,EB$7&lt;=$F99),($D99/$G99),0))),IF(AND(EB$7&gt;=$E99,EB$7&lt;=$F99),($D99/$G99),0))</f>
        <v>0</v>
      </c>
      <c r="EC99" s="34">
        <f>IF(Data!$C$2&gt;0,(IF(OR(EC$5=Data!$F$2,EC$5=Data!$G$2,(IF(COUNTIF(Data!$A$2:$A$939,EC$7),EC$7=(VLOOKUP(EC$7,Data!$A$2:$A$852,1,FALSE)),0))),"H",IF(AND(EC$7&gt;=$E99,EC$7&lt;=$F99),($D99/$G99),0))),IF(AND(EC$7&gt;=$E99,EC$7&lt;=$F99),($D99/$G99),0))</f>
        <v>0</v>
      </c>
      <c r="ED99" s="34">
        <f>IF(Data!$C$2&gt;0,(IF(OR(ED$5=Data!$F$2,ED$5=Data!$G$2,(IF(COUNTIF(Data!$A$2:$A$939,ED$7),ED$7=(VLOOKUP(ED$7,Data!$A$2:$A$852,1,FALSE)),0))),"H",IF(AND(ED$7&gt;=$E99,ED$7&lt;=$F99),($D99/$G99),0))),IF(AND(ED$7&gt;=$E99,ED$7&lt;=$F99),($D99/$G99),0))</f>
        <v>0</v>
      </c>
      <c r="EE99" s="34">
        <f>IF(Data!$C$2&gt;0,(IF(OR(EE$5=Data!$F$2,EE$5=Data!$G$2,(IF(COUNTIF(Data!$A$2:$A$939,EE$7),EE$7=(VLOOKUP(EE$7,Data!$A$2:$A$852,1,FALSE)),0))),"H",IF(AND(EE$7&gt;=$E99,EE$7&lt;=$F99),($D99/$G99),0))),IF(AND(EE$7&gt;=$E99,EE$7&lt;=$F99),($D99/$G99),0))</f>
        <v>0</v>
      </c>
      <c r="EF99" s="34">
        <f>IF(Data!$C$2&gt;0,(IF(OR(EF$5=Data!$F$2,EF$5=Data!$G$2,(IF(COUNTIF(Data!$A$2:$A$939,EF$7),EF$7=(VLOOKUP(EF$7,Data!$A$2:$A$852,1,FALSE)),0))),"H",IF(AND(EF$7&gt;=$E99,EF$7&lt;=$F99),($D99/$G99),0))),IF(AND(EF$7&gt;=$E99,EF$7&lt;=$F99),($D99/$G99),0))</f>
        <v>0</v>
      </c>
      <c r="EG99" s="34" t="str">
        <f>IF(Data!$C$2&gt;0,(IF(OR(EG$5=Data!$F$2,EG$5=Data!$G$2,(IF(COUNTIF(Data!$A$2:$A$939,EG$7),EG$7=(VLOOKUP(EG$7,Data!$A$2:$A$852,1,FALSE)),0))),"H",IF(AND(EG$7&gt;=$E99,EG$7&lt;=$F99),($D99/$G99),0))),IF(AND(EG$7&gt;=$E99,EG$7&lt;=$F99),($D99/$G99),0))</f>
        <v>H</v>
      </c>
      <c r="EH99" s="34" t="str">
        <f>IF(Data!$C$2&gt;0,(IF(OR(EH$5=Data!$F$2,EH$5=Data!$G$2,(IF(COUNTIF(Data!$A$2:$A$939,EH$7),EH$7=(VLOOKUP(EH$7,Data!$A$2:$A$852,1,FALSE)),0))),"H",IF(AND(EH$7&gt;=$E99,EH$7&lt;=$F99),($D99/$G99),0))),IF(AND(EH$7&gt;=$E99,EH$7&lt;=$F99),($D99/$G99),0))</f>
        <v>H</v>
      </c>
      <c r="EI99" s="34">
        <f>IF(Data!$C$2&gt;0,(IF(OR(EI$5=Data!$F$2,EI$5=Data!$G$2,(IF(COUNTIF(Data!$A$2:$A$939,EI$7),EI$7=(VLOOKUP(EI$7,Data!$A$2:$A$852,1,FALSE)),0))),"H",IF(AND(EI$7&gt;=$E99,EI$7&lt;=$F99),($D99/$G99),0))),IF(AND(EI$7&gt;=$E99,EI$7&lt;=$F99),($D99/$G99),0))</f>
        <v>0</v>
      </c>
      <c r="EJ99" s="34">
        <f>IF(Data!$C$2&gt;0,(IF(OR(EJ$5=Data!$F$2,EJ$5=Data!$G$2,(IF(COUNTIF(Data!$A$2:$A$939,EJ$7),EJ$7=(VLOOKUP(EJ$7,Data!$A$2:$A$852,1,FALSE)),0))),"H",IF(AND(EJ$7&gt;=$E99,EJ$7&lt;=$F99),($D99/$G99),0))),IF(AND(EJ$7&gt;=$E99,EJ$7&lt;=$F99),($D99/$G99),0))</f>
        <v>0</v>
      </c>
      <c r="EK99" s="34">
        <f>IF(Data!$C$2&gt;0,(IF(OR(EK$5=Data!$F$2,EK$5=Data!$G$2,(IF(COUNTIF(Data!$A$2:$A$939,EK$7),EK$7=(VLOOKUP(EK$7,Data!$A$2:$A$852,1,FALSE)),0))),"H",IF(AND(EK$7&gt;=$E99,EK$7&lt;=$F99),($D99/$G99),0))),IF(AND(EK$7&gt;=$E99,EK$7&lt;=$F99),($D99/$G99),0))</f>
        <v>0</v>
      </c>
      <c r="EL99" s="34">
        <f>IF(Data!$C$2&gt;0,(IF(OR(EL$5=Data!$F$2,EL$5=Data!$G$2,(IF(COUNTIF(Data!$A$2:$A$939,EL$7),EL$7=(VLOOKUP(EL$7,Data!$A$2:$A$852,1,FALSE)),0))),"H",IF(AND(EL$7&gt;=$E99,EL$7&lt;=$F99),($D99/$G99),0))),IF(AND(EL$7&gt;=$E99,EL$7&lt;=$F99),($D99/$G99),0))</f>
        <v>0</v>
      </c>
      <c r="EM99" s="34">
        <f>IF(Data!$C$2&gt;0,(IF(OR(EM$5=Data!$F$2,EM$5=Data!$G$2,(IF(COUNTIF(Data!$A$2:$A$939,EM$7),EM$7=(VLOOKUP(EM$7,Data!$A$2:$A$852,1,FALSE)),0))),"H",IF(AND(EM$7&gt;=$E99,EM$7&lt;=$F99),($D99/$G99),0))),IF(AND(EM$7&gt;=$E99,EM$7&lt;=$F99),($D99/$G99),0))</f>
        <v>0</v>
      </c>
      <c r="EN99" s="34" t="str">
        <f>IF(Data!$C$2&gt;0,(IF(OR(EN$5=Data!$F$2,EN$5=Data!$G$2,(IF(COUNTIF(Data!$A$2:$A$939,EN$7),EN$7=(VLOOKUP(EN$7,Data!$A$2:$A$852,1,FALSE)),0))),"H",IF(AND(EN$7&gt;=$E99,EN$7&lt;=$F99),($D99/$G99),0))),IF(AND(EN$7&gt;=$E99,EN$7&lt;=$F99),($D99/$G99),0))</f>
        <v>H</v>
      </c>
      <c r="EO99" s="35" t="str">
        <f>IF(Data!$C$2&gt;0,(IF(OR(EO$5=Data!$F$2,EO$5=Data!$G$2,(IF(COUNTIF(Data!$A$2:$A$939,EO$7),EO$7=(VLOOKUP(EO$7,Data!$A$2:$A$852,1,FALSE)),0))),"H",IF(AND(EO$7&gt;=$E99,EO$7&lt;=$F99),($D99/$G99),0))),IF(AND(EO$7&gt;=$E99,EO$7&lt;=$F99),($D99/$G99),0))</f>
        <v>H</v>
      </c>
      <c r="EP99" s="8" t="s">
        <v>47</v>
      </c>
      <c r="EQ99" s="18">
        <f>SUM(T99:EO99)-D99</f>
        <v>0</v>
      </c>
    </row>
    <row r="100" spans="1:147" ht="30" customHeight="1" thickBot="1">
      <c r="A100" s="371"/>
      <c r="B100" s="372"/>
      <c r="C100" s="372"/>
      <c r="D100" s="364"/>
      <c r="E100" s="351"/>
      <c r="F100" s="351"/>
      <c r="G100" s="349"/>
      <c r="H100" s="364"/>
      <c r="I100" s="365"/>
      <c r="J100" s="351"/>
      <c r="K100" s="351"/>
      <c r="L100" s="351"/>
      <c r="M100" s="349"/>
      <c r="N100" s="349"/>
      <c r="O100" s="364"/>
      <c r="P100" s="365"/>
      <c r="Q100" s="391"/>
      <c r="R100" s="364"/>
      <c r="S100" s="343"/>
      <c r="T100" s="36">
        <f>IF(T$7&gt;$L99,(((IF(Data!$C$2&gt;0,(IF(OR(T$5=Data!$F$2,T$5=Data!$G$2,(IF(COUNTIF(Data!$A$2:$A$939,T$7),T$7=(VLOOKUP(T$7,Data!$A$2:$A$852,1,FALSE)),0))),"H",IF(AND(T$7&gt;=$J99,T$7&lt;=$K99),($D99*(1-$P99)/$N99),0))),IF(AND(T$7&gt;=$J99,T$7&lt;=$K99),(($D99-$O99)/$N99),0))))),(((IF(Data!$C$2&gt;0,(IF(OR(T$5=Data!$F$2,T$5=Data!$G$2,(IF(COUNTIF(Data!$A$2:$A$939,T$7),T$7=(VLOOKUP(T$7,Data!$A$2:$A$852,1,FALSE)),0))),"H",IF(AND(T$7&gt;=$J99,T$7&lt;=$L99),($D99*$P99/$M99),0))),IF(AND(T$7&gt;=$J99,T$7&lt;=$L99),(($D99*$P99)/$M99),0))))))</f>
        <v>0</v>
      </c>
      <c r="U100" s="37">
        <f>IF(U$7&gt;$L99,(((IF(Data!$C$2&gt;0,(IF(OR(U$5=Data!$F$2,U$5=Data!$G$2,(IF(COUNTIF(Data!$A$2:$A$939,U$7),U$7=(VLOOKUP(U$7,Data!$A$2:$A$852,1,FALSE)),0))),"H",IF(AND(U$7&gt;=$J99,U$7&lt;=$K99),($D99*(1-$P99)/$N99),0))),IF(AND(U$7&gt;=$J99,U$7&lt;=$K99),(($D99-$O99)/$N99),0))))),(((IF(Data!$C$2&gt;0,(IF(OR(U$5=Data!$F$2,U$5=Data!$G$2,(IF(COUNTIF(Data!$A$2:$A$939,U$7),U$7=(VLOOKUP(U$7,Data!$A$2:$A$852,1,FALSE)),0))),"H",IF(AND(U$7&gt;=$J99,U$7&lt;=$L99),($D99*$P99/$M99),0))),IF(AND(U$7&gt;=$J99,U$7&lt;=$L99),(($D99*$P99)/$M99),0))))))</f>
        <v>0</v>
      </c>
      <c r="V100" s="37">
        <f>IF(V$7&gt;$L99,(((IF(Data!$C$2&gt;0,(IF(OR(V$5=Data!$F$2,V$5=Data!$G$2,(IF(COUNTIF(Data!$A$2:$A$939,V$7),V$7=(VLOOKUP(V$7,Data!$A$2:$A$852,1,FALSE)),0))),"H",IF(AND(V$7&gt;=$J99,V$7&lt;=$K99),($D99*(1-$P99)/$N99),0))),IF(AND(V$7&gt;=$J99,V$7&lt;=$K99),(($D99-$O99)/$N99),0))))),(((IF(Data!$C$2&gt;0,(IF(OR(V$5=Data!$F$2,V$5=Data!$G$2,(IF(COUNTIF(Data!$A$2:$A$939,V$7),V$7=(VLOOKUP(V$7,Data!$A$2:$A$852,1,FALSE)),0))),"H",IF(AND(V$7&gt;=$J99,V$7&lt;=$L99),($D99*$P99/$M99),0))),IF(AND(V$7&gt;=$J99,V$7&lt;=$L99),(($D99*$P99)/$M99),0))))))</f>
        <v>0</v>
      </c>
      <c r="W100" s="37">
        <f>IF(W$7&gt;$L99,(((IF(Data!$C$2&gt;0,(IF(OR(W$5=Data!$F$2,W$5=Data!$G$2,(IF(COUNTIF(Data!$A$2:$A$939,W$7),W$7=(VLOOKUP(W$7,Data!$A$2:$A$852,1,FALSE)),0))),"H",IF(AND(W$7&gt;=$J99,W$7&lt;=$K99),($D99*(1-$P99)/$N99),0))),IF(AND(W$7&gt;=$J99,W$7&lt;=$K99),(($D99-$O99)/$N99),0))))),(((IF(Data!$C$2&gt;0,(IF(OR(W$5=Data!$F$2,W$5=Data!$G$2,(IF(COUNTIF(Data!$A$2:$A$939,W$7),W$7=(VLOOKUP(W$7,Data!$A$2:$A$852,1,FALSE)),0))),"H",IF(AND(W$7&gt;=$J99,W$7&lt;=$L99),($D99*$P99/$M99),0))),IF(AND(W$7&gt;=$J99,W$7&lt;=$L99),(($D99*$P99)/$M99),0))))))</f>
        <v>0</v>
      </c>
      <c r="X100" s="37">
        <f>IF(X$7&gt;$L99,(((IF(Data!$C$2&gt;0,(IF(OR(X$5=Data!$F$2,X$5=Data!$G$2,(IF(COUNTIF(Data!$A$2:$A$939,X$7),X$7=(VLOOKUP(X$7,Data!$A$2:$A$852,1,FALSE)),0))),"H",IF(AND(X$7&gt;=$J99,X$7&lt;=$K99),($D99*(1-$P99)/$N99),0))),IF(AND(X$7&gt;=$J99,X$7&lt;=$K99),(($D99-$O99)/$N99),0))))),(((IF(Data!$C$2&gt;0,(IF(OR(X$5=Data!$F$2,X$5=Data!$G$2,(IF(COUNTIF(Data!$A$2:$A$939,X$7),X$7=(VLOOKUP(X$7,Data!$A$2:$A$852,1,FALSE)),0))),"H",IF(AND(X$7&gt;=$J99,X$7&lt;=$L99),($D99*$P99/$M99),0))),IF(AND(X$7&gt;=$J99,X$7&lt;=$L99),(($D99*$P99)/$M99),0))))))</f>
        <v>0</v>
      </c>
      <c r="Y100" s="37" t="str">
        <f>IF(Y$7&gt;$L99,(((IF(Data!$C$2&gt;0,(IF(OR(Y$5=Data!$F$2,Y$5=Data!$G$2,(IF(COUNTIF(Data!$A$2:$A$939,Y$7),Y$7=(VLOOKUP(Y$7,Data!$A$2:$A$852,1,FALSE)),0))),"H",IF(AND(Y$7&gt;=$J99,Y$7&lt;=$K99),($D99*(1-$P99)/$N99),0))),IF(AND(Y$7&gt;=$J99,Y$7&lt;=$K99),(($D99-$O99)/$N99),0))))),(((IF(Data!$C$2&gt;0,(IF(OR(Y$5=Data!$F$2,Y$5=Data!$G$2,(IF(COUNTIF(Data!$A$2:$A$939,Y$7),Y$7=(VLOOKUP(Y$7,Data!$A$2:$A$852,1,FALSE)),0))),"H",IF(AND(Y$7&gt;=$J99,Y$7&lt;=$L99),($D99*$P99/$M99),0))),IF(AND(Y$7&gt;=$J99,Y$7&lt;=$L99),(($D99*$P99)/$M99),0))))))</f>
        <v>H</v>
      </c>
      <c r="Z100" s="37" t="str">
        <f>IF(Z$7&gt;$L99,(((IF(Data!$C$2&gt;0,(IF(OR(Z$5=Data!$F$2,Z$5=Data!$G$2,(IF(COUNTIF(Data!$A$2:$A$939,Z$7),Z$7=(VLOOKUP(Z$7,Data!$A$2:$A$852,1,FALSE)),0))),"H",IF(AND(Z$7&gt;=$J99,Z$7&lt;=$K99),($D99*(1-$P99)/$N99),0))),IF(AND(Z$7&gt;=$J99,Z$7&lt;=$K99),(($D99-$O99)/$N99),0))))),(((IF(Data!$C$2&gt;0,(IF(OR(Z$5=Data!$F$2,Z$5=Data!$G$2,(IF(COUNTIF(Data!$A$2:$A$939,Z$7),Z$7=(VLOOKUP(Z$7,Data!$A$2:$A$852,1,FALSE)),0))),"H",IF(AND(Z$7&gt;=$J99,Z$7&lt;=$L99),($D99*$P99/$M99),0))),IF(AND(Z$7&gt;=$J99,Z$7&lt;=$L99),(($D99*$P99)/$M99),0))))))</f>
        <v>H</v>
      </c>
      <c r="AA100" s="37">
        <f>IF(AA$7&gt;$L99,(((IF(Data!$C$2&gt;0,(IF(OR(AA$5=Data!$F$2,AA$5=Data!$G$2,(IF(COUNTIF(Data!$A$2:$A$939,AA$7),AA$7=(VLOOKUP(AA$7,Data!$A$2:$A$852,1,FALSE)),0))),"H",IF(AND(AA$7&gt;=$J99,AA$7&lt;=$K99),($D99*(1-$P99)/$N99),0))),IF(AND(AA$7&gt;=$J99,AA$7&lt;=$K99),(($D99-$O99)/$N99),0))))),(((IF(Data!$C$2&gt;0,(IF(OR(AA$5=Data!$F$2,AA$5=Data!$G$2,(IF(COUNTIF(Data!$A$2:$A$939,AA$7),AA$7=(VLOOKUP(AA$7,Data!$A$2:$A$852,1,FALSE)),0))),"H",IF(AND(AA$7&gt;=$J99,AA$7&lt;=$L99),($D99*$P99/$M99),0))),IF(AND(AA$7&gt;=$J99,AA$7&lt;=$L99),(($D99*$P99)/$M99),0))))))</f>
        <v>0</v>
      </c>
      <c r="AB100" s="37">
        <f>IF(AB$7&gt;$L99,(((IF(Data!$C$2&gt;0,(IF(OR(AB$5=Data!$F$2,AB$5=Data!$G$2,(IF(COUNTIF(Data!$A$2:$A$939,AB$7),AB$7=(VLOOKUP(AB$7,Data!$A$2:$A$852,1,FALSE)),0))),"H",IF(AND(AB$7&gt;=$J99,AB$7&lt;=$K99),($D99*(1-$P99)/$N99),0))),IF(AND(AB$7&gt;=$J99,AB$7&lt;=$K99),(($D99-$O99)/$N99),0))))),(((IF(Data!$C$2&gt;0,(IF(OR(AB$5=Data!$F$2,AB$5=Data!$G$2,(IF(COUNTIF(Data!$A$2:$A$939,AB$7),AB$7=(VLOOKUP(AB$7,Data!$A$2:$A$852,1,FALSE)),0))),"H",IF(AND(AB$7&gt;=$J99,AB$7&lt;=$L99),($D99*$P99/$M99),0))),IF(AND(AB$7&gt;=$J99,AB$7&lt;=$L99),(($D99*$P99)/$M99),0))))))</f>
        <v>0</v>
      </c>
      <c r="AC100" s="37">
        <f>IF(AC$7&gt;$L99,(((IF(Data!$C$2&gt;0,(IF(OR(AC$5=Data!$F$2,AC$5=Data!$G$2,(IF(COUNTIF(Data!$A$2:$A$939,AC$7),AC$7=(VLOOKUP(AC$7,Data!$A$2:$A$852,1,FALSE)),0))),"H",IF(AND(AC$7&gt;=$J99,AC$7&lt;=$K99),($D99*(1-$P99)/$N99),0))),IF(AND(AC$7&gt;=$J99,AC$7&lt;=$K99),(($D99-$O99)/$N99),0))))),(((IF(Data!$C$2&gt;0,(IF(OR(AC$5=Data!$F$2,AC$5=Data!$G$2,(IF(COUNTIF(Data!$A$2:$A$939,AC$7),AC$7=(VLOOKUP(AC$7,Data!$A$2:$A$852,1,FALSE)),0))),"H",IF(AND(AC$7&gt;=$J99,AC$7&lt;=$L99),($D99*$P99/$M99),0))),IF(AND(AC$7&gt;=$J99,AC$7&lt;=$L99),(($D99*$P99)/$M99),0))))))</f>
        <v>0</v>
      </c>
      <c r="AD100" s="37">
        <f>IF(AD$7&gt;$L99,(((IF(Data!$C$2&gt;0,(IF(OR(AD$5=Data!$F$2,AD$5=Data!$G$2,(IF(COUNTIF(Data!$A$2:$A$939,AD$7),AD$7=(VLOOKUP(AD$7,Data!$A$2:$A$852,1,FALSE)),0))),"H",IF(AND(AD$7&gt;=$J99,AD$7&lt;=$K99),($D99*(1-$P99)/$N99),0))),IF(AND(AD$7&gt;=$J99,AD$7&lt;=$K99),(($D99-$O99)/$N99),0))))),(((IF(Data!$C$2&gt;0,(IF(OR(AD$5=Data!$F$2,AD$5=Data!$G$2,(IF(COUNTIF(Data!$A$2:$A$939,AD$7),AD$7=(VLOOKUP(AD$7,Data!$A$2:$A$852,1,FALSE)),0))),"H",IF(AND(AD$7&gt;=$J99,AD$7&lt;=$L99),($D99*$P99/$M99),0))),IF(AND(AD$7&gt;=$J99,AD$7&lt;=$L99),(($D99*$P99)/$M99),0))))))</f>
        <v>0</v>
      </c>
      <c r="AE100" s="37">
        <f>IF(AE$7&gt;$L99,(((IF(Data!$C$2&gt;0,(IF(OR(AE$5=Data!$F$2,AE$5=Data!$G$2,(IF(COUNTIF(Data!$A$2:$A$939,AE$7),AE$7=(VLOOKUP(AE$7,Data!$A$2:$A$852,1,FALSE)),0))),"H",IF(AND(AE$7&gt;=$J99,AE$7&lt;=$K99),($D99*(1-$P99)/$N99),0))),IF(AND(AE$7&gt;=$J99,AE$7&lt;=$K99),(($D99-$O99)/$N99),0))))),(((IF(Data!$C$2&gt;0,(IF(OR(AE$5=Data!$F$2,AE$5=Data!$G$2,(IF(COUNTIF(Data!$A$2:$A$939,AE$7),AE$7=(VLOOKUP(AE$7,Data!$A$2:$A$852,1,FALSE)),0))),"H",IF(AND(AE$7&gt;=$J99,AE$7&lt;=$L99),($D99*$P99/$M99),0))),IF(AND(AE$7&gt;=$J99,AE$7&lt;=$L99),(($D99*$P99)/$M99),0))))))</f>
        <v>0</v>
      </c>
      <c r="AF100" s="37" t="str">
        <f>IF(AF$7&gt;$L99,(((IF(Data!$C$2&gt;0,(IF(OR(AF$5=Data!$F$2,AF$5=Data!$G$2,(IF(COUNTIF(Data!$A$2:$A$939,AF$7),AF$7=(VLOOKUP(AF$7,Data!$A$2:$A$852,1,FALSE)),0))),"H",IF(AND(AF$7&gt;=$J99,AF$7&lt;=$K99),($D99*(1-$P99)/$N99),0))),IF(AND(AF$7&gt;=$J99,AF$7&lt;=$K99),(($D99-$O99)/$N99),0))))),(((IF(Data!$C$2&gt;0,(IF(OR(AF$5=Data!$F$2,AF$5=Data!$G$2,(IF(COUNTIF(Data!$A$2:$A$939,AF$7),AF$7=(VLOOKUP(AF$7,Data!$A$2:$A$852,1,FALSE)),0))),"H",IF(AND(AF$7&gt;=$J99,AF$7&lt;=$L99),($D99*$P99/$M99),0))),IF(AND(AF$7&gt;=$J99,AF$7&lt;=$L99),(($D99*$P99)/$M99),0))))))</f>
        <v>H</v>
      </c>
      <c r="AG100" s="37" t="str">
        <f>IF(AG$7&gt;$L99,(((IF(Data!$C$2&gt;0,(IF(OR(AG$5=Data!$F$2,AG$5=Data!$G$2,(IF(COUNTIF(Data!$A$2:$A$939,AG$7),AG$7=(VLOOKUP(AG$7,Data!$A$2:$A$852,1,FALSE)),0))),"H",IF(AND(AG$7&gt;=$J99,AG$7&lt;=$K99),($D99*(1-$P99)/$N99),0))),IF(AND(AG$7&gt;=$J99,AG$7&lt;=$K99),(($D99-$O99)/$N99),0))))),(((IF(Data!$C$2&gt;0,(IF(OR(AG$5=Data!$F$2,AG$5=Data!$G$2,(IF(COUNTIF(Data!$A$2:$A$939,AG$7),AG$7=(VLOOKUP(AG$7,Data!$A$2:$A$852,1,FALSE)),0))),"H",IF(AND(AG$7&gt;=$J99,AG$7&lt;=$L99),($D99*$P99/$M99),0))),IF(AND(AG$7&gt;=$J99,AG$7&lt;=$L99),(($D99*$P99)/$M99),0))))))</f>
        <v>H</v>
      </c>
      <c r="AH100" s="37">
        <f>IF(AH$7&gt;$L99,(((IF(Data!$C$2&gt;0,(IF(OR(AH$5=Data!$F$2,AH$5=Data!$G$2,(IF(COUNTIF(Data!$A$2:$A$939,AH$7),AH$7=(VLOOKUP(AH$7,Data!$A$2:$A$852,1,FALSE)),0))),"H",IF(AND(AH$7&gt;=$J99,AH$7&lt;=$K99),($D99*(1-$P99)/$N99),0))),IF(AND(AH$7&gt;=$J99,AH$7&lt;=$K99),(($D99-$O99)/$N99),0))))),(((IF(Data!$C$2&gt;0,(IF(OR(AH$5=Data!$F$2,AH$5=Data!$G$2,(IF(COUNTIF(Data!$A$2:$A$939,AH$7),AH$7=(VLOOKUP(AH$7,Data!$A$2:$A$852,1,FALSE)),0))),"H",IF(AND(AH$7&gt;=$J99,AH$7&lt;=$L99),($D99*$P99/$M99),0))),IF(AND(AH$7&gt;=$J99,AH$7&lt;=$L99),(($D99*$P99)/$M99),0))))))</f>
        <v>0</v>
      </c>
      <c r="AI100" s="37">
        <f>IF(AI$7&gt;$L99,(((IF(Data!$C$2&gt;0,(IF(OR(AI$5=Data!$F$2,AI$5=Data!$G$2,(IF(COUNTIF(Data!$A$2:$A$939,AI$7),AI$7=(VLOOKUP(AI$7,Data!$A$2:$A$852,1,FALSE)),0))),"H",IF(AND(AI$7&gt;=$J99,AI$7&lt;=$K99),($D99*(1-$P99)/$N99),0))),IF(AND(AI$7&gt;=$J99,AI$7&lt;=$K99),(($D99-$O99)/$N99),0))))),(((IF(Data!$C$2&gt;0,(IF(OR(AI$5=Data!$F$2,AI$5=Data!$G$2,(IF(COUNTIF(Data!$A$2:$A$939,AI$7),AI$7=(VLOOKUP(AI$7,Data!$A$2:$A$852,1,FALSE)),0))),"H",IF(AND(AI$7&gt;=$J99,AI$7&lt;=$L99),($D99*$P99/$M99),0))),IF(AND(AI$7&gt;=$J99,AI$7&lt;=$L99),(($D99*$P99)/$M99),0))))))</f>
        <v>0</v>
      </c>
      <c r="AJ100" s="37">
        <f>IF(AJ$7&gt;$L99,(((IF(Data!$C$2&gt;0,(IF(OR(AJ$5=Data!$F$2,AJ$5=Data!$G$2,(IF(COUNTIF(Data!$A$2:$A$939,AJ$7),AJ$7=(VLOOKUP(AJ$7,Data!$A$2:$A$852,1,FALSE)),0))),"H",IF(AND(AJ$7&gt;=$J99,AJ$7&lt;=$K99),($D99*(1-$P99)/$N99),0))),IF(AND(AJ$7&gt;=$J99,AJ$7&lt;=$K99),(($D99-$O99)/$N99),0))))),(((IF(Data!$C$2&gt;0,(IF(OR(AJ$5=Data!$F$2,AJ$5=Data!$G$2,(IF(COUNTIF(Data!$A$2:$A$939,AJ$7),AJ$7=(VLOOKUP(AJ$7,Data!$A$2:$A$852,1,FALSE)),0))),"H",IF(AND(AJ$7&gt;=$J99,AJ$7&lt;=$L99),($D99*$P99/$M99),0))),IF(AND(AJ$7&gt;=$J99,AJ$7&lt;=$L99),(($D99*$P99)/$M99),0))))))</f>
        <v>0</v>
      </c>
      <c r="AK100" s="37">
        <f>IF(AK$7&gt;$L99,(((IF(Data!$C$2&gt;0,(IF(OR(AK$5=Data!$F$2,AK$5=Data!$G$2,(IF(COUNTIF(Data!$A$2:$A$939,AK$7),AK$7=(VLOOKUP(AK$7,Data!$A$2:$A$852,1,FALSE)),0))),"H",IF(AND(AK$7&gt;=$J99,AK$7&lt;=$K99),($D99*(1-$P99)/$N99),0))),IF(AND(AK$7&gt;=$J99,AK$7&lt;=$K99),(($D99-$O99)/$N99),0))))),(((IF(Data!$C$2&gt;0,(IF(OR(AK$5=Data!$F$2,AK$5=Data!$G$2,(IF(COUNTIF(Data!$A$2:$A$939,AK$7),AK$7=(VLOOKUP(AK$7,Data!$A$2:$A$852,1,FALSE)),0))),"H",IF(AND(AK$7&gt;=$J99,AK$7&lt;=$L99),($D99*$P99/$M99),0))),IF(AND(AK$7&gt;=$J99,AK$7&lt;=$L99),(($D99*$P99)/$M99),0))))))</f>
        <v>0</v>
      </c>
      <c r="AL100" s="37">
        <f>IF(AL$7&gt;$L99,(((IF(Data!$C$2&gt;0,(IF(OR(AL$5=Data!$F$2,AL$5=Data!$G$2,(IF(COUNTIF(Data!$A$2:$A$939,AL$7),AL$7=(VLOOKUP(AL$7,Data!$A$2:$A$852,1,FALSE)),0))),"H",IF(AND(AL$7&gt;=$J99,AL$7&lt;=$K99),($D99*(1-$P99)/$N99),0))),IF(AND(AL$7&gt;=$J99,AL$7&lt;=$K99),(($D99-$O99)/$N99),0))))),(((IF(Data!$C$2&gt;0,(IF(OR(AL$5=Data!$F$2,AL$5=Data!$G$2,(IF(COUNTIF(Data!$A$2:$A$939,AL$7),AL$7=(VLOOKUP(AL$7,Data!$A$2:$A$852,1,FALSE)),0))),"H",IF(AND(AL$7&gt;=$J99,AL$7&lt;=$L99),($D99*$P99/$M99),0))),IF(AND(AL$7&gt;=$J99,AL$7&lt;=$L99),(($D99*$P99)/$M99),0))))))</f>
        <v>0</v>
      </c>
      <c r="AM100" s="37" t="str">
        <f>IF(AM$7&gt;$L99,(((IF(Data!$C$2&gt;0,(IF(OR(AM$5=Data!$F$2,AM$5=Data!$G$2,(IF(COUNTIF(Data!$A$2:$A$939,AM$7),AM$7=(VLOOKUP(AM$7,Data!$A$2:$A$852,1,FALSE)),0))),"H",IF(AND(AM$7&gt;=$J99,AM$7&lt;=$K99),($D99*(1-$P99)/$N99),0))),IF(AND(AM$7&gt;=$J99,AM$7&lt;=$K99),(($D99-$O99)/$N99),0))))),(((IF(Data!$C$2&gt;0,(IF(OR(AM$5=Data!$F$2,AM$5=Data!$G$2,(IF(COUNTIF(Data!$A$2:$A$939,AM$7),AM$7=(VLOOKUP(AM$7,Data!$A$2:$A$852,1,FALSE)),0))),"H",IF(AND(AM$7&gt;=$J99,AM$7&lt;=$L99),($D99*$P99/$M99),0))),IF(AND(AM$7&gt;=$J99,AM$7&lt;=$L99),(($D99*$P99)/$M99),0))))))</f>
        <v>H</v>
      </c>
      <c r="AN100" s="37" t="str">
        <f>IF(AN$7&gt;$L99,(((IF(Data!$C$2&gt;0,(IF(OR(AN$5=Data!$F$2,AN$5=Data!$G$2,(IF(COUNTIF(Data!$A$2:$A$939,AN$7),AN$7=(VLOOKUP(AN$7,Data!$A$2:$A$852,1,FALSE)),0))),"H",IF(AND(AN$7&gt;=$J99,AN$7&lt;=$K99),($D99*(1-$P99)/$N99),0))),IF(AND(AN$7&gt;=$J99,AN$7&lt;=$K99),(($D99-$O99)/$N99),0))))),(((IF(Data!$C$2&gt;0,(IF(OR(AN$5=Data!$F$2,AN$5=Data!$G$2,(IF(COUNTIF(Data!$A$2:$A$939,AN$7),AN$7=(VLOOKUP(AN$7,Data!$A$2:$A$852,1,FALSE)),0))),"H",IF(AND(AN$7&gt;=$J99,AN$7&lt;=$L99),($D99*$P99/$M99),0))),IF(AND(AN$7&gt;=$J99,AN$7&lt;=$L99),(($D99*$P99)/$M99),0))))))</f>
        <v>H</v>
      </c>
      <c r="AO100" s="37">
        <f>IF(AO$7&gt;$L99,(((IF(Data!$C$2&gt;0,(IF(OR(AO$5=Data!$F$2,AO$5=Data!$G$2,(IF(COUNTIF(Data!$A$2:$A$939,AO$7),AO$7=(VLOOKUP(AO$7,Data!$A$2:$A$852,1,FALSE)),0))),"H",IF(AND(AO$7&gt;=$J99,AO$7&lt;=$K99),($D99*(1-$P99)/$N99),0))),IF(AND(AO$7&gt;=$J99,AO$7&lt;=$K99),(($D99-$O99)/$N99),0))))),(((IF(Data!$C$2&gt;0,(IF(OR(AO$5=Data!$F$2,AO$5=Data!$G$2,(IF(COUNTIF(Data!$A$2:$A$939,AO$7),AO$7=(VLOOKUP(AO$7,Data!$A$2:$A$852,1,FALSE)),0))),"H",IF(AND(AO$7&gt;=$J99,AO$7&lt;=$L99),($D99*$P99/$M99),0))),IF(AND(AO$7&gt;=$J99,AO$7&lt;=$L99),(($D99*$P99)/$M99),0))))))</f>
        <v>0</v>
      </c>
      <c r="AP100" s="37">
        <f>IF(AP$7&gt;$L99,(((IF(Data!$C$2&gt;0,(IF(OR(AP$5=Data!$F$2,AP$5=Data!$G$2,(IF(COUNTIF(Data!$A$2:$A$939,AP$7),AP$7=(VLOOKUP(AP$7,Data!$A$2:$A$852,1,FALSE)),0))),"H",IF(AND(AP$7&gt;=$J99,AP$7&lt;=$K99),($D99*(1-$P99)/$N99),0))),IF(AND(AP$7&gt;=$J99,AP$7&lt;=$K99),(($D99-$O99)/$N99),0))))),(((IF(Data!$C$2&gt;0,(IF(OR(AP$5=Data!$F$2,AP$5=Data!$G$2,(IF(COUNTIF(Data!$A$2:$A$939,AP$7),AP$7=(VLOOKUP(AP$7,Data!$A$2:$A$852,1,FALSE)),0))),"H",IF(AND(AP$7&gt;=$J99,AP$7&lt;=$L99),($D99*$P99/$M99),0))),IF(AND(AP$7&gt;=$J99,AP$7&lt;=$L99),(($D99*$P99)/$M99),0))))))</f>
        <v>0</v>
      </c>
      <c r="AQ100" s="37">
        <f>IF(AQ$7&gt;$L99,(((IF(Data!$C$2&gt;0,(IF(OR(AQ$5=Data!$F$2,AQ$5=Data!$G$2,(IF(COUNTIF(Data!$A$2:$A$939,AQ$7),AQ$7=(VLOOKUP(AQ$7,Data!$A$2:$A$852,1,FALSE)),0))),"H",IF(AND(AQ$7&gt;=$J99,AQ$7&lt;=$K99),($D99*(1-$P99)/$N99),0))),IF(AND(AQ$7&gt;=$J99,AQ$7&lt;=$K99),(($D99-$O99)/$N99),0))))),(((IF(Data!$C$2&gt;0,(IF(OR(AQ$5=Data!$F$2,AQ$5=Data!$G$2,(IF(COUNTIF(Data!$A$2:$A$939,AQ$7),AQ$7=(VLOOKUP(AQ$7,Data!$A$2:$A$852,1,FALSE)),0))),"H",IF(AND(AQ$7&gt;=$J99,AQ$7&lt;=$L99),($D99*$P99/$M99),0))),IF(AND(AQ$7&gt;=$J99,AQ$7&lt;=$L99),(($D99*$P99)/$M99),0))))))</f>
        <v>0</v>
      </c>
      <c r="AR100" s="37">
        <f>IF(AR$7&gt;$L99,(((IF(Data!$C$2&gt;0,(IF(OR(AR$5=Data!$F$2,AR$5=Data!$G$2,(IF(COUNTIF(Data!$A$2:$A$939,AR$7),AR$7=(VLOOKUP(AR$7,Data!$A$2:$A$852,1,FALSE)),0))),"H",IF(AND(AR$7&gt;=$J99,AR$7&lt;=$K99),($D99*(1-$P99)/$N99),0))),IF(AND(AR$7&gt;=$J99,AR$7&lt;=$K99),(($D99-$O99)/$N99),0))))),(((IF(Data!$C$2&gt;0,(IF(OR(AR$5=Data!$F$2,AR$5=Data!$G$2,(IF(COUNTIF(Data!$A$2:$A$939,AR$7),AR$7=(VLOOKUP(AR$7,Data!$A$2:$A$852,1,FALSE)),0))),"H",IF(AND(AR$7&gt;=$J99,AR$7&lt;=$L99),($D99*$P99/$M99),0))),IF(AND(AR$7&gt;=$J99,AR$7&lt;=$L99),(($D99*$P99)/$M99),0))))))</f>
        <v>0</v>
      </c>
      <c r="AS100" s="37">
        <f>IF(AS$7&gt;$L99,(((IF(Data!$C$2&gt;0,(IF(OR(AS$5=Data!$F$2,AS$5=Data!$G$2,(IF(COUNTIF(Data!$A$2:$A$939,AS$7),AS$7=(VLOOKUP(AS$7,Data!$A$2:$A$852,1,FALSE)),0))),"H",IF(AND(AS$7&gt;=$J99,AS$7&lt;=$K99),($D99*(1-$P99)/$N99),0))),IF(AND(AS$7&gt;=$J99,AS$7&lt;=$K99),(($D99-$O99)/$N99),0))))),(((IF(Data!$C$2&gt;0,(IF(OR(AS$5=Data!$F$2,AS$5=Data!$G$2,(IF(COUNTIF(Data!$A$2:$A$939,AS$7),AS$7=(VLOOKUP(AS$7,Data!$A$2:$A$852,1,FALSE)),0))),"H",IF(AND(AS$7&gt;=$J99,AS$7&lt;=$L99),($D99*$P99/$M99),0))),IF(AND(AS$7&gt;=$J99,AS$7&lt;=$L99),(($D99*$P99)/$M99),0))))))</f>
        <v>0</v>
      </c>
      <c r="AT100" s="37" t="str">
        <f>IF(AT$7&gt;$L99,(((IF(Data!$C$2&gt;0,(IF(OR(AT$5=Data!$F$2,AT$5=Data!$G$2,(IF(COUNTIF(Data!$A$2:$A$939,AT$7),AT$7=(VLOOKUP(AT$7,Data!$A$2:$A$852,1,FALSE)),0))),"H",IF(AND(AT$7&gt;=$J99,AT$7&lt;=$K99),($D99*(1-$P99)/$N99),0))),IF(AND(AT$7&gt;=$J99,AT$7&lt;=$K99),(($D99-$O99)/$N99),0))))),(((IF(Data!$C$2&gt;0,(IF(OR(AT$5=Data!$F$2,AT$5=Data!$G$2,(IF(COUNTIF(Data!$A$2:$A$939,AT$7),AT$7=(VLOOKUP(AT$7,Data!$A$2:$A$852,1,FALSE)),0))),"H",IF(AND(AT$7&gt;=$J99,AT$7&lt;=$L99),($D99*$P99/$M99),0))),IF(AND(AT$7&gt;=$J99,AT$7&lt;=$L99),(($D99*$P99)/$M99),0))))))</f>
        <v>H</v>
      </c>
      <c r="AU100" s="37" t="str">
        <f>IF(AU$7&gt;$L99,(((IF(Data!$C$2&gt;0,(IF(OR(AU$5=Data!$F$2,AU$5=Data!$G$2,(IF(COUNTIF(Data!$A$2:$A$939,AU$7),AU$7=(VLOOKUP(AU$7,Data!$A$2:$A$852,1,FALSE)),0))),"H",IF(AND(AU$7&gt;=$J99,AU$7&lt;=$K99),($D99*(1-$P99)/$N99),0))),IF(AND(AU$7&gt;=$J99,AU$7&lt;=$K99),(($D99-$O99)/$N99),0))))),(((IF(Data!$C$2&gt;0,(IF(OR(AU$5=Data!$F$2,AU$5=Data!$G$2,(IF(COUNTIF(Data!$A$2:$A$939,AU$7),AU$7=(VLOOKUP(AU$7,Data!$A$2:$A$852,1,FALSE)),0))),"H",IF(AND(AU$7&gt;=$J99,AU$7&lt;=$L99),($D99*$P99/$M99),0))),IF(AND(AU$7&gt;=$J99,AU$7&lt;=$L99),(($D99*$P99)/$M99),0))))))</f>
        <v>H</v>
      </c>
      <c r="AV100" s="37">
        <f>IF(AV$7&gt;$L99,(((IF(Data!$C$2&gt;0,(IF(OR(AV$5=Data!$F$2,AV$5=Data!$G$2,(IF(COUNTIF(Data!$A$2:$A$939,AV$7),AV$7=(VLOOKUP(AV$7,Data!$A$2:$A$852,1,FALSE)),0))),"H",IF(AND(AV$7&gt;=$J99,AV$7&lt;=$K99),($D99*(1-$P99)/$N99),0))),IF(AND(AV$7&gt;=$J99,AV$7&lt;=$K99),(($D99-$O99)/$N99),0))))),(((IF(Data!$C$2&gt;0,(IF(OR(AV$5=Data!$F$2,AV$5=Data!$G$2,(IF(COUNTIF(Data!$A$2:$A$939,AV$7),AV$7=(VLOOKUP(AV$7,Data!$A$2:$A$852,1,FALSE)),0))),"H",IF(AND(AV$7&gt;=$J99,AV$7&lt;=$L99),($D99*$P99/$M99),0))),IF(AND(AV$7&gt;=$J99,AV$7&lt;=$L99),(($D99*$P99)/$M99),0))))))</f>
        <v>0</v>
      </c>
      <c r="AW100" s="37">
        <f>IF(AW$7&gt;$L99,(((IF(Data!$C$2&gt;0,(IF(OR(AW$5=Data!$F$2,AW$5=Data!$G$2,(IF(COUNTIF(Data!$A$2:$A$939,AW$7),AW$7=(VLOOKUP(AW$7,Data!$A$2:$A$852,1,FALSE)),0))),"H",IF(AND(AW$7&gt;=$J99,AW$7&lt;=$K99),($D99*(1-$P99)/$N99),0))),IF(AND(AW$7&gt;=$J99,AW$7&lt;=$K99),(($D99-$O99)/$N99),0))))),(((IF(Data!$C$2&gt;0,(IF(OR(AW$5=Data!$F$2,AW$5=Data!$G$2,(IF(COUNTIF(Data!$A$2:$A$939,AW$7),AW$7=(VLOOKUP(AW$7,Data!$A$2:$A$852,1,FALSE)),0))),"H",IF(AND(AW$7&gt;=$J99,AW$7&lt;=$L99),($D99*$P99/$M99),0))),IF(AND(AW$7&gt;=$J99,AW$7&lt;=$L99),(($D99*$P99)/$M99),0))))))</f>
        <v>0</v>
      </c>
      <c r="AX100" s="37">
        <f>IF(AX$7&gt;$L99,(((IF(Data!$C$2&gt;0,(IF(OR(AX$5=Data!$F$2,AX$5=Data!$G$2,(IF(COUNTIF(Data!$A$2:$A$939,AX$7),AX$7=(VLOOKUP(AX$7,Data!$A$2:$A$852,1,FALSE)),0))),"H",IF(AND(AX$7&gt;=$J99,AX$7&lt;=$K99),($D99*(1-$P99)/$N99),0))),IF(AND(AX$7&gt;=$J99,AX$7&lt;=$K99),(($D99-$O99)/$N99),0))))),(((IF(Data!$C$2&gt;0,(IF(OR(AX$5=Data!$F$2,AX$5=Data!$G$2,(IF(COUNTIF(Data!$A$2:$A$939,AX$7),AX$7=(VLOOKUP(AX$7,Data!$A$2:$A$852,1,FALSE)),0))),"H",IF(AND(AX$7&gt;=$J99,AX$7&lt;=$L99),($D99*$P99/$M99),0))),IF(AND(AX$7&gt;=$J99,AX$7&lt;=$L99),(($D99*$P99)/$M99),0))))))</f>
        <v>0</v>
      </c>
      <c r="AY100" s="37">
        <f>IF(AY$7&gt;$L99,(((IF(Data!$C$2&gt;0,(IF(OR(AY$5=Data!$F$2,AY$5=Data!$G$2,(IF(COUNTIF(Data!$A$2:$A$939,AY$7),AY$7=(VLOOKUP(AY$7,Data!$A$2:$A$852,1,FALSE)),0))),"H",IF(AND(AY$7&gt;=$J99,AY$7&lt;=$K99),($D99*(1-$P99)/$N99),0))),IF(AND(AY$7&gt;=$J99,AY$7&lt;=$K99),(($D99-$O99)/$N99),0))))),(((IF(Data!$C$2&gt;0,(IF(OR(AY$5=Data!$F$2,AY$5=Data!$G$2,(IF(COUNTIF(Data!$A$2:$A$939,AY$7),AY$7=(VLOOKUP(AY$7,Data!$A$2:$A$852,1,FALSE)),0))),"H",IF(AND(AY$7&gt;=$J99,AY$7&lt;=$L99),($D99*$P99/$M99),0))),IF(AND(AY$7&gt;=$J99,AY$7&lt;=$L99),(($D99*$P99)/$M99),0))))))</f>
        <v>0</v>
      </c>
      <c r="AZ100" s="37">
        <f>IF(AZ$7&gt;$L99,(((IF(Data!$C$2&gt;0,(IF(OR(AZ$5=Data!$F$2,AZ$5=Data!$G$2,(IF(COUNTIF(Data!$A$2:$A$939,AZ$7),AZ$7=(VLOOKUP(AZ$7,Data!$A$2:$A$852,1,FALSE)),0))),"H",IF(AND(AZ$7&gt;=$J99,AZ$7&lt;=$K99),($D99*(1-$P99)/$N99),0))),IF(AND(AZ$7&gt;=$J99,AZ$7&lt;=$K99),(($D99-$O99)/$N99),0))))),(((IF(Data!$C$2&gt;0,(IF(OR(AZ$5=Data!$F$2,AZ$5=Data!$G$2,(IF(COUNTIF(Data!$A$2:$A$939,AZ$7),AZ$7=(VLOOKUP(AZ$7,Data!$A$2:$A$852,1,FALSE)),0))),"H",IF(AND(AZ$7&gt;=$J99,AZ$7&lt;=$L99),($D99*$P99/$M99),0))),IF(AND(AZ$7&gt;=$J99,AZ$7&lt;=$L99),(($D99*$P99)/$M99),0))))))</f>
        <v>0</v>
      </c>
      <c r="BA100" s="37" t="str">
        <f>IF(BA$7&gt;$L99,(((IF(Data!$C$2&gt;0,(IF(OR(BA$5=Data!$F$2,BA$5=Data!$G$2,(IF(COUNTIF(Data!$A$2:$A$939,BA$7),BA$7=(VLOOKUP(BA$7,Data!$A$2:$A$852,1,FALSE)),0))),"H",IF(AND(BA$7&gt;=$J99,BA$7&lt;=$K99),($D99*(1-$P99)/$N99),0))),IF(AND(BA$7&gt;=$J99,BA$7&lt;=$K99),(($D99-$O99)/$N99),0))))),(((IF(Data!$C$2&gt;0,(IF(OR(BA$5=Data!$F$2,BA$5=Data!$G$2,(IF(COUNTIF(Data!$A$2:$A$939,BA$7),BA$7=(VLOOKUP(BA$7,Data!$A$2:$A$852,1,FALSE)),0))),"H",IF(AND(BA$7&gt;=$J99,BA$7&lt;=$L99),($D99*$P99/$M99),0))),IF(AND(BA$7&gt;=$J99,BA$7&lt;=$L99),(($D99*$P99)/$M99),0))))))</f>
        <v>H</v>
      </c>
      <c r="BB100" s="37" t="str">
        <f>IF(BB$7&gt;$L99,(((IF(Data!$C$2&gt;0,(IF(OR(BB$5=Data!$F$2,BB$5=Data!$G$2,(IF(COUNTIF(Data!$A$2:$A$939,BB$7),BB$7=(VLOOKUP(BB$7,Data!$A$2:$A$852,1,FALSE)),0))),"H",IF(AND(BB$7&gt;=$J99,BB$7&lt;=$K99),($D99*(1-$P99)/$N99),0))),IF(AND(BB$7&gt;=$J99,BB$7&lt;=$K99),(($D99-$O99)/$N99),0))))),(((IF(Data!$C$2&gt;0,(IF(OR(BB$5=Data!$F$2,BB$5=Data!$G$2,(IF(COUNTIF(Data!$A$2:$A$939,BB$7),BB$7=(VLOOKUP(BB$7,Data!$A$2:$A$852,1,FALSE)),0))),"H",IF(AND(BB$7&gt;=$J99,BB$7&lt;=$L99),($D99*$P99/$M99),0))),IF(AND(BB$7&gt;=$J99,BB$7&lt;=$L99),(($D99*$P99)/$M99),0))))))</f>
        <v>H</v>
      </c>
      <c r="BC100" s="37">
        <f>IF(BC$7&gt;$L99,(((IF(Data!$C$2&gt;0,(IF(OR(BC$5=Data!$F$2,BC$5=Data!$G$2,(IF(COUNTIF(Data!$A$2:$A$939,BC$7),BC$7=(VLOOKUP(BC$7,Data!$A$2:$A$852,1,FALSE)),0))),"H",IF(AND(BC$7&gt;=$J99,BC$7&lt;=$K99),($D99*(1-$P99)/$N99),0))),IF(AND(BC$7&gt;=$J99,BC$7&lt;=$K99),(($D99-$O99)/$N99),0))))),(((IF(Data!$C$2&gt;0,(IF(OR(BC$5=Data!$F$2,BC$5=Data!$G$2,(IF(COUNTIF(Data!$A$2:$A$939,BC$7),BC$7=(VLOOKUP(BC$7,Data!$A$2:$A$852,1,FALSE)),0))),"H",IF(AND(BC$7&gt;=$J99,BC$7&lt;=$L99),($D99*$P99/$M99),0))),IF(AND(BC$7&gt;=$J99,BC$7&lt;=$L99),(($D99*$P99)/$M99),0))))))</f>
        <v>0</v>
      </c>
      <c r="BD100" s="37">
        <f>IF(BD$7&gt;$L99,(((IF(Data!$C$2&gt;0,(IF(OR(BD$5=Data!$F$2,BD$5=Data!$G$2,(IF(COUNTIF(Data!$A$2:$A$939,BD$7),BD$7=(VLOOKUP(BD$7,Data!$A$2:$A$852,1,FALSE)),0))),"H",IF(AND(BD$7&gt;=$J99,BD$7&lt;=$K99),($D99*(1-$P99)/$N99),0))),IF(AND(BD$7&gt;=$J99,BD$7&lt;=$K99),(($D99-$O99)/$N99),0))))),(((IF(Data!$C$2&gt;0,(IF(OR(BD$5=Data!$F$2,BD$5=Data!$G$2,(IF(COUNTIF(Data!$A$2:$A$939,BD$7),BD$7=(VLOOKUP(BD$7,Data!$A$2:$A$852,1,FALSE)),0))),"H",IF(AND(BD$7&gt;=$J99,BD$7&lt;=$L99),($D99*$P99/$M99),0))),IF(AND(BD$7&gt;=$J99,BD$7&lt;=$L99),(($D99*$P99)/$M99),0))))))</f>
        <v>0</v>
      </c>
      <c r="BE100" s="37">
        <f>IF(BE$7&gt;$L99,(((IF(Data!$C$2&gt;0,(IF(OR(BE$5=Data!$F$2,BE$5=Data!$G$2,(IF(COUNTIF(Data!$A$2:$A$939,BE$7),BE$7=(VLOOKUP(BE$7,Data!$A$2:$A$852,1,FALSE)),0))),"H",IF(AND(BE$7&gt;=$J99,BE$7&lt;=$K99),($D99*(1-$P99)/$N99),0))),IF(AND(BE$7&gt;=$J99,BE$7&lt;=$K99),(($D99-$O99)/$N99),0))))),(((IF(Data!$C$2&gt;0,(IF(OR(BE$5=Data!$F$2,BE$5=Data!$G$2,(IF(COUNTIF(Data!$A$2:$A$939,BE$7),BE$7=(VLOOKUP(BE$7,Data!$A$2:$A$852,1,FALSE)),0))),"H",IF(AND(BE$7&gt;=$J99,BE$7&lt;=$L99),($D99*$P99/$M99),0))),IF(AND(BE$7&gt;=$J99,BE$7&lt;=$L99),(($D99*$P99)/$M99),0))))))</f>
        <v>0</v>
      </c>
      <c r="BF100" s="37">
        <f>IF(BF$7&gt;$L99,(((IF(Data!$C$2&gt;0,(IF(OR(BF$5=Data!$F$2,BF$5=Data!$G$2,(IF(COUNTIF(Data!$A$2:$A$939,BF$7),BF$7=(VLOOKUP(BF$7,Data!$A$2:$A$852,1,FALSE)),0))),"H",IF(AND(BF$7&gt;=$J99,BF$7&lt;=$K99),($D99*(1-$P99)/$N99),0))),IF(AND(BF$7&gt;=$J99,BF$7&lt;=$K99),(($D99-$O99)/$N99),0))))),(((IF(Data!$C$2&gt;0,(IF(OR(BF$5=Data!$F$2,BF$5=Data!$G$2,(IF(COUNTIF(Data!$A$2:$A$939,BF$7),BF$7=(VLOOKUP(BF$7,Data!$A$2:$A$852,1,FALSE)),0))),"H",IF(AND(BF$7&gt;=$J99,BF$7&lt;=$L99),($D99*$P99/$M99),0))),IF(AND(BF$7&gt;=$J99,BF$7&lt;=$L99),(($D99*$P99)/$M99),0))))))</f>
        <v>0</v>
      </c>
      <c r="BG100" s="37">
        <f>IF(BG$7&gt;$L99,(((IF(Data!$C$2&gt;0,(IF(OR(BG$5=Data!$F$2,BG$5=Data!$G$2,(IF(COUNTIF(Data!$A$2:$A$939,BG$7),BG$7=(VLOOKUP(BG$7,Data!$A$2:$A$852,1,FALSE)),0))),"H",IF(AND(BG$7&gt;=$J99,BG$7&lt;=$K99),($D99*(1-$P99)/$N99),0))),IF(AND(BG$7&gt;=$J99,BG$7&lt;=$K99),(($D99-$O99)/$N99),0))))),(((IF(Data!$C$2&gt;0,(IF(OR(BG$5=Data!$F$2,BG$5=Data!$G$2,(IF(COUNTIF(Data!$A$2:$A$939,BG$7),BG$7=(VLOOKUP(BG$7,Data!$A$2:$A$852,1,FALSE)),0))),"H",IF(AND(BG$7&gt;=$J99,BG$7&lt;=$L99),($D99*$P99/$M99),0))),IF(AND(BG$7&gt;=$J99,BG$7&lt;=$L99),(($D99*$P99)/$M99),0))))))</f>
        <v>0</v>
      </c>
      <c r="BH100" s="37" t="str">
        <f>IF(BH$7&gt;$L99,(((IF(Data!$C$2&gt;0,(IF(OR(BH$5=Data!$F$2,BH$5=Data!$G$2,(IF(COUNTIF(Data!$A$2:$A$939,BH$7),BH$7=(VLOOKUP(BH$7,Data!$A$2:$A$852,1,FALSE)),0))),"H",IF(AND(BH$7&gt;=$J99,BH$7&lt;=$K99),($D99*(1-$P99)/$N99),0))),IF(AND(BH$7&gt;=$J99,BH$7&lt;=$K99),(($D99-$O99)/$N99),0))))),(((IF(Data!$C$2&gt;0,(IF(OR(BH$5=Data!$F$2,BH$5=Data!$G$2,(IF(COUNTIF(Data!$A$2:$A$939,BH$7),BH$7=(VLOOKUP(BH$7,Data!$A$2:$A$852,1,FALSE)),0))),"H",IF(AND(BH$7&gt;=$J99,BH$7&lt;=$L99),($D99*$P99/$M99),0))),IF(AND(BH$7&gt;=$J99,BH$7&lt;=$L99),(($D99*$P99)/$M99),0))))))</f>
        <v>H</v>
      </c>
      <c r="BI100" s="37" t="str">
        <f>IF(BI$7&gt;$L99,(((IF(Data!$C$2&gt;0,(IF(OR(BI$5=Data!$F$2,BI$5=Data!$G$2,(IF(COUNTIF(Data!$A$2:$A$939,BI$7),BI$7=(VLOOKUP(BI$7,Data!$A$2:$A$852,1,FALSE)),0))),"H",IF(AND(BI$7&gt;=$J99,BI$7&lt;=$K99),($D99*(1-$P99)/$N99),0))),IF(AND(BI$7&gt;=$J99,BI$7&lt;=$K99),(($D99-$O99)/$N99),0))))),(((IF(Data!$C$2&gt;0,(IF(OR(BI$5=Data!$F$2,BI$5=Data!$G$2,(IF(COUNTIF(Data!$A$2:$A$939,BI$7),BI$7=(VLOOKUP(BI$7,Data!$A$2:$A$852,1,FALSE)),0))),"H",IF(AND(BI$7&gt;=$J99,BI$7&lt;=$L99),($D99*$P99/$M99),0))),IF(AND(BI$7&gt;=$J99,BI$7&lt;=$L99),(($D99*$P99)/$M99),0))))))</f>
        <v>H</v>
      </c>
      <c r="BJ100" s="37">
        <f>IF(BJ$7&gt;$L99,(((IF(Data!$C$2&gt;0,(IF(OR(BJ$5=Data!$F$2,BJ$5=Data!$G$2,(IF(COUNTIF(Data!$A$2:$A$939,BJ$7),BJ$7=(VLOOKUP(BJ$7,Data!$A$2:$A$852,1,FALSE)),0))),"H",IF(AND(BJ$7&gt;=$J99,BJ$7&lt;=$K99),($D99*(1-$P99)/$N99),0))),IF(AND(BJ$7&gt;=$J99,BJ$7&lt;=$K99),(($D99-$O99)/$N99),0))))),(((IF(Data!$C$2&gt;0,(IF(OR(BJ$5=Data!$F$2,BJ$5=Data!$G$2,(IF(COUNTIF(Data!$A$2:$A$939,BJ$7),BJ$7=(VLOOKUP(BJ$7,Data!$A$2:$A$852,1,FALSE)),0))),"H",IF(AND(BJ$7&gt;=$J99,BJ$7&lt;=$L99),($D99*$P99/$M99),0))),IF(AND(BJ$7&gt;=$J99,BJ$7&lt;=$L99),(($D99*$P99)/$M99),0))))))</f>
        <v>0</v>
      </c>
      <c r="BK100" s="37">
        <f>IF(BK$7&gt;$L99,(((IF(Data!$C$2&gt;0,(IF(OR(BK$5=Data!$F$2,BK$5=Data!$G$2,(IF(COUNTIF(Data!$A$2:$A$939,BK$7),BK$7=(VLOOKUP(BK$7,Data!$A$2:$A$852,1,FALSE)),0))),"H",IF(AND(BK$7&gt;=$J99,BK$7&lt;=$K99),($D99*(1-$P99)/$N99),0))),IF(AND(BK$7&gt;=$J99,BK$7&lt;=$K99),(($D99-$O99)/$N99),0))))),(((IF(Data!$C$2&gt;0,(IF(OR(BK$5=Data!$F$2,BK$5=Data!$G$2,(IF(COUNTIF(Data!$A$2:$A$939,BK$7),BK$7=(VLOOKUP(BK$7,Data!$A$2:$A$852,1,FALSE)),0))),"H",IF(AND(BK$7&gt;=$J99,BK$7&lt;=$L99),($D99*$P99/$M99),0))),IF(AND(BK$7&gt;=$J99,BK$7&lt;=$L99),(($D99*$P99)/$M99),0))))))</f>
        <v>0</v>
      </c>
      <c r="BL100" s="37">
        <f>IF(BL$7&gt;$L99,(((IF(Data!$C$2&gt;0,(IF(OR(BL$5=Data!$F$2,BL$5=Data!$G$2,(IF(COUNTIF(Data!$A$2:$A$939,BL$7),BL$7=(VLOOKUP(BL$7,Data!$A$2:$A$852,1,FALSE)),0))),"H",IF(AND(BL$7&gt;=$J99,BL$7&lt;=$K99),($D99*(1-$P99)/$N99),0))),IF(AND(BL$7&gt;=$J99,BL$7&lt;=$K99),(($D99-$O99)/$N99),0))))),(((IF(Data!$C$2&gt;0,(IF(OR(BL$5=Data!$F$2,BL$5=Data!$G$2,(IF(COUNTIF(Data!$A$2:$A$939,BL$7),BL$7=(VLOOKUP(BL$7,Data!$A$2:$A$852,1,FALSE)),0))),"H",IF(AND(BL$7&gt;=$J99,BL$7&lt;=$L99),($D99*$P99/$M99),0))),IF(AND(BL$7&gt;=$J99,BL$7&lt;=$L99),(($D99*$P99)/$M99),0))))))</f>
        <v>0</v>
      </c>
      <c r="BM100" s="37">
        <f>IF(BM$7&gt;$L99,(((IF(Data!$C$2&gt;0,(IF(OR(BM$5=Data!$F$2,BM$5=Data!$G$2,(IF(COUNTIF(Data!$A$2:$A$939,BM$7),BM$7=(VLOOKUP(BM$7,Data!$A$2:$A$852,1,FALSE)),0))),"H",IF(AND(BM$7&gt;=$J99,BM$7&lt;=$K99),($D99*(1-$P99)/$N99),0))),IF(AND(BM$7&gt;=$J99,BM$7&lt;=$K99),(($D99-$O99)/$N99),0))))),(((IF(Data!$C$2&gt;0,(IF(OR(BM$5=Data!$F$2,BM$5=Data!$G$2,(IF(COUNTIF(Data!$A$2:$A$939,BM$7),BM$7=(VLOOKUP(BM$7,Data!$A$2:$A$852,1,FALSE)),0))),"H",IF(AND(BM$7&gt;=$J99,BM$7&lt;=$L99),($D99*$P99/$M99),0))),IF(AND(BM$7&gt;=$J99,BM$7&lt;=$L99),(($D99*$P99)/$M99),0))))))</f>
        <v>0</v>
      </c>
      <c r="BN100" s="37">
        <f>IF(BN$7&gt;$L99,(((IF(Data!$C$2&gt;0,(IF(OR(BN$5=Data!$F$2,BN$5=Data!$G$2,(IF(COUNTIF(Data!$A$2:$A$939,BN$7),BN$7=(VLOOKUP(BN$7,Data!$A$2:$A$852,1,FALSE)),0))),"H",IF(AND(BN$7&gt;=$J99,BN$7&lt;=$K99),($D99*(1-$P99)/$N99),0))),IF(AND(BN$7&gt;=$J99,BN$7&lt;=$K99),(($D99-$O99)/$N99),0))))),(((IF(Data!$C$2&gt;0,(IF(OR(BN$5=Data!$F$2,BN$5=Data!$G$2,(IF(COUNTIF(Data!$A$2:$A$939,BN$7),BN$7=(VLOOKUP(BN$7,Data!$A$2:$A$852,1,FALSE)),0))),"H",IF(AND(BN$7&gt;=$J99,BN$7&lt;=$L99),($D99*$P99/$M99),0))),IF(AND(BN$7&gt;=$J99,BN$7&lt;=$L99),(($D99*$P99)/$M99),0))))))</f>
        <v>0</v>
      </c>
      <c r="BO100" s="37" t="str">
        <f>IF(BO$7&gt;$L99,(((IF(Data!$C$2&gt;0,(IF(OR(BO$5=Data!$F$2,BO$5=Data!$G$2,(IF(COUNTIF(Data!$A$2:$A$939,BO$7),BO$7=(VLOOKUP(BO$7,Data!$A$2:$A$852,1,FALSE)),0))),"H",IF(AND(BO$7&gt;=$J99,BO$7&lt;=$K99),($D99*(1-$P99)/$N99),0))),IF(AND(BO$7&gt;=$J99,BO$7&lt;=$K99),(($D99-$O99)/$N99),0))))),(((IF(Data!$C$2&gt;0,(IF(OR(BO$5=Data!$F$2,BO$5=Data!$G$2,(IF(COUNTIF(Data!$A$2:$A$939,BO$7),BO$7=(VLOOKUP(BO$7,Data!$A$2:$A$852,1,FALSE)),0))),"H",IF(AND(BO$7&gt;=$J99,BO$7&lt;=$L99),($D99*$P99/$M99),0))),IF(AND(BO$7&gt;=$J99,BO$7&lt;=$L99),(($D99*$P99)/$M99),0))))))</f>
        <v>H</v>
      </c>
      <c r="BP100" s="37" t="str">
        <f>IF(BP$7&gt;$L99,(((IF(Data!$C$2&gt;0,(IF(OR(BP$5=Data!$F$2,BP$5=Data!$G$2,(IF(COUNTIF(Data!$A$2:$A$939,BP$7),BP$7=(VLOOKUP(BP$7,Data!$A$2:$A$852,1,FALSE)),0))),"H",IF(AND(BP$7&gt;=$J99,BP$7&lt;=$K99),($D99*(1-$P99)/$N99),0))),IF(AND(BP$7&gt;=$J99,BP$7&lt;=$K99),(($D99-$O99)/$N99),0))))),(((IF(Data!$C$2&gt;0,(IF(OR(BP$5=Data!$F$2,BP$5=Data!$G$2,(IF(COUNTIF(Data!$A$2:$A$939,BP$7),BP$7=(VLOOKUP(BP$7,Data!$A$2:$A$852,1,FALSE)),0))),"H",IF(AND(BP$7&gt;=$J99,BP$7&lt;=$L99),($D99*$P99/$M99),0))),IF(AND(BP$7&gt;=$J99,BP$7&lt;=$L99),(($D99*$P99)/$M99),0))))))</f>
        <v>H</v>
      </c>
      <c r="BQ100" s="37">
        <f>IF(BQ$7&gt;$L99,(((IF(Data!$C$2&gt;0,(IF(OR(BQ$5=Data!$F$2,BQ$5=Data!$G$2,(IF(COUNTIF(Data!$A$2:$A$939,BQ$7),BQ$7=(VLOOKUP(BQ$7,Data!$A$2:$A$852,1,FALSE)),0))),"H",IF(AND(BQ$7&gt;=$J99,BQ$7&lt;=$K99),($D99*(1-$P99)/$N99),0))),IF(AND(BQ$7&gt;=$J99,BQ$7&lt;=$K99),(($D99-$O99)/$N99),0))))),(((IF(Data!$C$2&gt;0,(IF(OR(BQ$5=Data!$F$2,BQ$5=Data!$G$2,(IF(COUNTIF(Data!$A$2:$A$939,BQ$7),BQ$7=(VLOOKUP(BQ$7,Data!$A$2:$A$852,1,FALSE)),0))),"H",IF(AND(BQ$7&gt;=$J99,BQ$7&lt;=$L99),($D99*$P99/$M99),0))),IF(AND(BQ$7&gt;=$J99,BQ$7&lt;=$L99),(($D99*$P99)/$M99),0))))))</f>
        <v>0</v>
      </c>
      <c r="BR100" s="37">
        <f>IF(BR$7&gt;$L99,(((IF(Data!$C$2&gt;0,(IF(OR(BR$5=Data!$F$2,BR$5=Data!$G$2,(IF(COUNTIF(Data!$A$2:$A$939,BR$7),BR$7=(VLOOKUP(BR$7,Data!$A$2:$A$852,1,FALSE)),0))),"H",IF(AND(BR$7&gt;=$J99,BR$7&lt;=$K99),($D99*(1-$P99)/$N99),0))),IF(AND(BR$7&gt;=$J99,BR$7&lt;=$K99),(($D99-$O99)/$N99),0))))),(((IF(Data!$C$2&gt;0,(IF(OR(BR$5=Data!$F$2,BR$5=Data!$G$2,(IF(COUNTIF(Data!$A$2:$A$939,BR$7),BR$7=(VLOOKUP(BR$7,Data!$A$2:$A$852,1,FALSE)),0))),"H",IF(AND(BR$7&gt;=$J99,BR$7&lt;=$L99),($D99*$P99/$M99),0))),IF(AND(BR$7&gt;=$J99,BR$7&lt;=$L99),(($D99*$P99)/$M99),0))))))</f>
        <v>0</v>
      </c>
      <c r="BS100" s="37">
        <f>IF(BS$7&gt;$L99,(((IF(Data!$C$2&gt;0,(IF(OR(BS$5=Data!$F$2,BS$5=Data!$G$2,(IF(COUNTIF(Data!$A$2:$A$939,BS$7),BS$7=(VLOOKUP(BS$7,Data!$A$2:$A$852,1,FALSE)),0))),"H",IF(AND(BS$7&gt;=$J99,BS$7&lt;=$K99),($D99*(1-$P99)/$N99),0))),IF(AND(BS$7&gt;=$J99,BS$7&lt;=$K99),(($D99-$O99)/$N99),0))))),(((IF(Data!$C$2&gt;0,(IF(OR(BS$5=Data!$F$2,BS$5=Data!$G$2,(IF(COUNTIF(Data!$A$2:$A$939,BS$7),BS$7=(VLOOKUP(BS$7,Data!$A$2:$A$852,1,FALSE)),0))),"H",IF(AND(BS$7&gt;=$J99,BS$7&lt;=$L99),($D99*$P99/$M99),0))),IF(AND(BS$7&gt;=$J99,BS$7&lt;=$L99),(($D99*$P99)/$M99),0))))))</f>
        <v>0</v>
      </c>
      <c r="BT100" s="37">
        <f>IF(BT$7&gt;$L99,(((IF(Data!$C$2&gt;0,(IF(OR(BT$5=Data!$F$2,BT$5=Data!$G$2,(IF(COUNTIF(Data!$A$2:$A$939,BT$7),BT$7=(VLOOKUP(BT$7,Data!$A$2:$A$852,1,FALSE)),0))),"H",IF(AND(BT$7&gt;=$J99,BT$7&lt;=$K99),($D99*(1-$P99)/$N99),0))),IF(AND(BT$7&gt;=$J99,BT$7&lt;=$K99),(($D99-$O99)/$N99),0))))),(((IF(Data!$C$2&gt;0,(IF(OR(BT$5=Data!$F$2,BT$5=Data!$G$2,(IF(COUNTIF(Data!$A$2:$A$939,BT$7),BT$7=(VLOOKUP(BT$7,Data!$A$2:$A$852,1,FALSE)),0))),"H",IF(AND(BT$7&gt;=$J99,BT$7&lt;=$L99),($D99*$P99/$M99),0))),IF(AND(BT$7&gt;=$J99,BT$7&lt;=$L99),(($D99*$P99)/$M99),0))))))</f>
        <v>0</v>
      </c>
      <c r="BU100" s="37">
        <f>IF(BU$7&gt;$L99,(((IF(Data!$C$2&gt;0,(IF(OR(BU$5=Data!$F$2,BU$5=Data!$G$2,(IF(COUNTIF(Data!$A$2:$A$939,BU$7),BU$7=(VLOOKUP(BU$7,Data!$A$2:$A$852,1,FALSE)),0))),"H",IF(AND(BU$7&gt;=$J99,BU$7&lt;=$K99),($D99*(1-$P99)/$N99),0))),IF(AND(BU$7&gt;=$J99,BU$7&lt;=$K99),(($D99-$O99)/$N99),0))))),(((IF(Data!$C$2&gt;0,(IF(OR(BU$5=Data!$F$2,BU$5=Data!$G$2,(IF(COUNTIF(Data!$A$2:$A$939,BU$7),BU$7=(VLOOKUP(BU$7,Data!$A$2:$A$852,1,FALSE)),0))),"H",IF(AND(BU$7&gt;=$J99,BU$7&lt;=$L99),($D99*$P99/$M99),0))),IF(AND(BU$7&gt;=$J99,BU$7&lt;=$L99),(($D99*$P99)/$M99),0))))))</f>
        <v>0</v>
      </c>
      <c r="BV100" s="37" t="str">
        <f>IF(BV$7&gt;$L99,(((IF(Data!$C$2&gt;0,(IF(OR(BV$5=Data!$F$2,BV$5=Data!$G$2,(IF(COUNTIF(Data!$A$2:$A$939,BV$7),BV$7=(VLOOKUP(BV$7,Data!$A$2:$A$852,1,FALSE)),0))),"H",IF(AND(BV$7&gt;=$J99,BV$7&lt;=$K99),($D99*(1-$P99)/$N99),0))),IF(AND(BV$7&gt;=$J99,BV$7&lt;=$K99),(($D99-$O99)/$N99),0))))),(((IF(Data!$C$2&gt;0,(IF(OR(BV$5=Data!$F$2,BV$5=Data!$G$2,(IF(COUNTIF(Data!$A$2:$A$939,BV$7),BV$7=(VLOOKUP(BV$7,Data!$A$2:$A$852,1,FALSE)),0))),"H",IF(AND(BV$7&gt;=$J99,BV$7&lt;=$L99),($D99*$P99/$M99),0))),IF(AND(BV$7&gt;=$J99,BV$7&lt;=$L99),(($D99*$P99)/$M99),0))))))</f>
        <v>H</v>
      </c>
      <c r="BW100" s="37" t="str">
        <f>IF(BW$7&gt;$L99,(((IF(Data!$C$2&gt;0,(IF(OR(BW$5=Data!$F$2,BW$5=Data!$G$2,(IF(COUNTIF(Data!$A$2:$A$939,BW$7),BW$7=(VLOOKUP(BW$7,Data!$A$2:$A$852,1,FALSE)),0))),"H",IF(AND(BW$7&gt;=$J99,BW$7&lt;=$K99),($D99*(1-$P99)/$N99),0))),IF(AND(BW$7&gt;=$J99,BW$7&lt;=$K99),(($D99-$O99)/$N99),0))))),(((IF(Data!$C$2&gt;0,(IF(OR(BW$5=Data!$F$2,BW$5=Data!$G$2,(IF(COUNTIF(Data!$A$2:$A$939,BW$7),BW$7=(VLOOKUP(BW$7,Data!$A$2:$A$852,1,FALSE)),0))),"H",IF(AND(BW$7&gt;=$J99,BW$7&lt;=$L99),($D99*$P99/$M99),0))),IF(AND(BW$7&gt;=$J99,BW$7&lt;=$L99),(($D99*$P99)/$M99),0))))))</f>
        <v>H</v>
      </c>
      <c r="BX100" s="37">
        <f>IF(BX$7&gt;$L99,(((IF(Data!$C$2&gt;0,(IF(OR(BX$5=Data!$F$2,BX$5=Data!$G$2,(IF(COUNTIF(Data!$A$2:$A$939,BX$7),BX$7=(VLOOKUP(BX$7,Data!$A$2:$A$852,1,FALSE)),0))),"H",IF(AND(BX$7&gt;=$J99,BX$7&lt;=$K99),($D99*(1-$P99)/$N99),0))),IF(AND(BX$7&gt;=$J99,BX$7&lt;=$K99),(($D99-$O99)/$N99),0))))),(((IF(Data!$C$2&gt;0,(IF(OR(BX$5=Data!$F$2,BX$5=Data!$G$2,(IF(COUNTIF(Data!$A$2:$A$939,BX$7),BX$7=(VLOOKUP(BX$7,Data!$A$2:$A$852,1,FALSE)),0))),"H",IF(AND(BX$7&gt;=$J99,BX$7&lt;=$L99),($D99*$P99/$M99),0))),IF(AND(BX$7&gt;=$J99,BX$7&lt;=$L99),(($D99*$P99)/$M99),0))))))</f>
        <v>0</v>
      </c>
      <c r="BY100" s="37">
        <f>IF(BY$7&gt;$L99,(((IF(Data!$C$2&gt;0,(IF(OR(BY$5=Data!$F$2,BY$5=Data!$G$2,(IF(COUNTIF(Data!$A$2:$A$939,BY$7),BY$7=(VLOOKUP(BY$7,Data!$A$2:$A$852,1,FALSE)),0))),"H",IF(AND(BY$7&gt;=$J99,BY$7&lt;=$K99),($D99*(1-$P99)/$N99),0))),IF(AND(BY$7&gt;=$J99,BY$7&lt;=$K99),(($D99-$O99)/$N99),0))))),(((IF(Data!$C$2&gt;0,(IF(OR(BY$5=Data!$F$2,BY$5=Data!$G$2,(IF(COUNTIF(Data!$A$2:$A$939,BY$7),BY$7=(VLOOKUP(BY$7,Data!$A$2:$A$852,1,FALSE)),0))),"H",IF(AND(BY$7&gt;=$J99,BY$7&lt;=$L99),($D99*$P99/$M99),0))),IF(AND(BY$7&gt;=$J99,BY$7&lt;=$L99),(($D99*$P99)/$M99),0))))))</f>
        <v>0</v>
      </c>
      <c r="BZ100" s="37">
        <f>IF(BZ$7&gt;$L99,(((IF(Data!$C$2&gt;0,(IF(OR(BZ$5=Data!$F$2,BZ$5=Data!$G$2,(IF(COUNTIF(Data!$A$2:$A$939,BZ$7),BZ$7=(VLOOKUP(BZ$7,Data!$A$2:$A$852,1,FALSE)),0))),"H",IF(AND(BZ$7&gt;=$J99,BZ$7&lt;=$K99),($D99*(1-$P99)/$N99),0))),IF(AND(BZ$7&gt;=$J99,BZ$7&lt;=$K99),(($D99-$O99)/$N99),0))))),(((IF(Data!$C$2&gt;0,(IF(OR(BZ$5=Data!$F$2,BZ$5=Data!$G$2,(IF(COUNTIF(Data!$A$2:$A$939,BZ$7),BZ$7=(VLOOKUP(BZ$7,Data!$A$2:$A$852,1,FALSE)),0))),"H",IF(AND(BZ$7&gt;=$J99,BZ$7&lt;=$L99),($D99*$P99/$M99),0))),IF(AND(BZ$7&gt;=$J99,BZ$7&lt;=$L99),(($D99*$P99)/$M99),0))))))</f>
        <v>0</v>
      </c>
      <c r="CA100" s="37">
        <f>IF(CA$7&gt;$L99,(((IF(Data!$C$2&gt;0,(IF(OR(CA$5=Data!$F$2,CA$5=Data!$G$2,(IF(COUNTIF(Data!$A$2:$A$939,CA$7),CA$7=(VLOOKUP(CA$7,Data!$A$2:$A$852,1,FALSE)),0))),"H",IF(AND(CA$7&gt;=$J99,CA$7&lt;=$K99),($D99*(1-$P99)/$N99),0))),IF(AND(CA$7&gt;=$J99,CA$7&lt;=$K99),(($D99-$O99)/$N99),0))))),(((IF(Data!$C$2&gt;0,(IF(OR(CA$5=Data!$F$2,CA$5=Data!$G$2,(IF(COUNTIF(Data!$A$2:$A$939,CA$7),CA$7=(VLOOKUP(CA$7,Data!$A$2:$A$852,1,FALSE)),0))),"H",IF(AND(CA$7&gt;=$J99,CA$7&lt;=$L99),($D99*$P99/$M99),0))),IF(AND(CA$7&gt;=$J99,CA$7&lt;=$L99),(($D99*$P99)/$M99),0))))))</f>
        <v>0</v>
      </c>
      <c r="CB100" s="37">
        <f>IF(CB$7&gt;$L99,(((IF(Data!$C$2&gt;0,(IF(OR(CB$5=Data!$F$2,CB$5=Data!$G$2,(IF(COUNTIF(Data!$A$2:$A$939,CB$7),CB$7=(VLOOKUP(CB$7,Data!$A$2:$A$852,1,FALSE)),0))),"H",IF(AND(CB$7&gt;=$J99,CB$7&lt;=$K99),($D99*(1-$P99)/$N99),0))),IF(AND(CB$7&gt;=$J99,CB$7&lt;=$K99),(($D99-$O99)/$N99),0))))),(((IF(Data!$C$2&gt;0,(IF(OR(CB$5=Data!$F$2,CB$5=Data!$G$2,(IF(COUNTIF(Data!$A$2:$A$939,CB$7),CB$7=(VLOOKUP(CB$7,Data!$A$2:$A$852,1,FALSE)),0))),"H",IF(AND(CB$7&gt;=$J99,CB$7&lt;=$L99),($D99*$P99/$M99),0))),IF(AND(CB$7&gt;=$J99,CB$7&lt;=$L99),(($D99*$P99)/$M99),0))))))</f>
        <v>0</v>
      </c>
      <c r="CC100" s="37" t="str">
        <f>IF(CC$7&gt;$L99,(((IF(Data!$C$2&gt;0,(IF(OR(CC$5=Data!$F$2,CC$5=Data!$G$2,(IF(COUNTIF(Data!$A$2:$A$939,CC$7),CC$7=(VLOOKUP(CC$7,Data!$A$2:$A$852,1,FALSE)),0))),"H",IF(AND(CC$7&gt;=$J99,CC$7&lt;=$K99),($D99*(1-$P99)/$N99),0))),IF(AND(CC$7&gt;=$J99,CC$7&lt;=$K99),(($D99-$O99)/$N99),0))))),(((IF(Data!$C$2&gt;0,(IF(OR(CC$5=Data!$F$2,CC$5=Data!$G$2,(IF(COUNTIF(Data!$A$2:$A$939,CC$7),CC$7=(VLOOKUP(CC$7,Data!$A$2:$A$852,1,FALSE)),0))),"H",IF(AND(CC$7&gt;=$J99,CC$7&lt;=$L99),($D99*$P99/$M99),0))),IF(AND(CC$7&gt;=$J99,CC$7&lt;=$L99),(($D99*$P99)/$M99),0))))))</f>
        <v>H</v>
      </c>
      <c r="CD100" s="37" t="str">
        <f>IF(CD$7&gt;$L99,(((IF(Data!$C$2&gt;0,(IF(OR(CD$5=Data!$F$2,CD$5=Data!$G$2,(IF(COUNTIF(Data!$A$2:$A$939,CD$7),CD$7=(VLOOKUP(CD$7,Data!$A$2:$A$852,1,FALSE)),0))),"H",IF(AND(CD$7&gt;=$J99,CD$7&lt;=$K99),($D99*(1-$P99)/$N99),0))),IF(AND(CD$7&gt;=$J99,CD$7&lt;=$K99),(($D99-$O99)/$N99),0))))),(((IF(Data!$C$2&gt;0,(IF(OR(CD$5=Data!$F$2,CD$5=Data!$G$2,(IF(COUNTIF(Data!$A$2:$A$939,CD$7),CD$7=(VLOOKUP(CD$7,Data!$A$2:$A$852,1,FALSE)),0))),"H",IF(AND(CD$7&gt;=$J99,CD$7&lt;=$L99),($D99*$P99/$M99),0))),IF(AND(CD$7&gt;=$J99,CD$7&lt;=$L99),(($D99*$P99)/$M99),0))))))</f>
        <v>H</v>
      </c>
      <c r="CE100" s="37">
        <f>IF(CE$7&gt;$L99,(((IF(Data!$C$2&gt;0,(IF(OR(CE$5=Data!$F$2,CE$5=Data!$G$2,(IF(COUNTIF(Data!$A$2:$A$939,CE$7),CE$7=(VLOOKUP(CE$7,Data!$A$2:$A$852,1,FALSE)),0))),"H",IF(AND(CE$7&gt;=$J99,CE$7&lt;=$K99),($D99*(1-$P99)/$N99),0))),IF(AND(CE$7&gt;=$J99,CE$7&lt;=$K99),(($D99-$O99)/$N99),0))))),(((IF(Data!$C$2&gt;0,(IF(OR(CE$5=Data!$F$2,CE$5=Data!$G$2,(IF(COUNTIF(Data!$A$2:$A$939,CE$7),CE$7=(VLOOKUP(CE$7,Data!$A$2:$A$852,1,FALSE)),0))),"H",IF(AND(CE$7&gt;=$J99,CE$7&lt;=$L99),($D99*$P99/$M99),0))),IF(AND(CE$7&gt;=$J99,CE$7&lt;=$L99),(($D99*$P99)/$M99),0))))))</f>
        <v>0</v>
      </c>
      <c r="CF100" s="37">
        <f>IF(CF$7&gt;$L99,(((IF(Data!$C$2&gt;0,(IF(OR(CF$5=Data!$F$2,CF$5=Data!$G$2,(IF(COUNTIF(Data!$A$2:$A$939,CF$7),CF$7=(VLOOKUP(CF$7,Data!$A$2:$A$852,1,FALSE)),0))),"H",IF(AND(CF$7&gt;=$J99,CF$7&lt;=$K99),($D99*(1-$P99)/$N99),0))),IF(AND(CF$7&gt;=$J99,CF$7&lt;=$K99),(($D99-$O99)/$N99),0))))),(((IF(Data!$C$2&gt;0,(IF(OR(CF$5=Data!$F$2,CF$5=Data!$G$2,(IF(COUNTIF(Data!$A$2:$A$939,CF$7),CF$7=(VLOOKUP(CF$7,Data!$A$2:$A$852,1,FALSE)),0))),"H",IF(AND(CF$7&gt;=$J99,CF$7&lt;=$L99),($D99*$P99/$M99),0))),IF(AND(CF$7&gt;=$J99,CF$7&lt;=$L99),(($D99*$P99)/$M99),0))))))</f>
        <v>0</v>
      </c>
      <c r="CG100" s="37">
        <f>IF(CG$7&gt;$L99,(((IF(Data!$C$2&gt;0,(IF(OR(CG$5=Data!$F$2,CG$5=Data!$G$2,(IF(COUNTIF(Data!$A$2:$A$939,CG$7),CG$7=(VLOOKUP(CG$7,Data!$A$2:$A$852,1,FALSE)),0))),"H",IF(AND(CG$7&gt;=$J99,CG$7&lt;=$K99),($D99*(1-$P99)/$N99),0))),IF(AND(CG$7&gt;=$J99,CG$7&lt;=$K99),(($D99-$O99)/$N99),0))))),(((IF(Data!$C$2&gt;0,(IF(OR(CG$5=Data!$F$2,CG$5=Data!$G$2,(IF(COUNTIF(Data!$A$2:$A$939,CG$7),CG$7=(VLOOKUP(CG$7,Data!$A$2:$A$852,1,FALSE)),0))),"H",IF(AND(CG$7&gt;=$J99,CG$7&lt;=$L99),($D99*$P99/$M99),0))),IF(AND(CG$7&gt;=$J99,CG$7&lt;=$L99),(($D99*$P99)/$M99),0))))))</f>
        <v>0</v>
      </c>
      <c r="CH100" s="37">
        <f>IF(CH$7&gt;$L99,(((IF(Data!$C$2&gt;0,(IF(OR(CH$5=Data!$F$2,CH$5=Data!$G$2,(IF(COUNTIF(Data!$A$2:$A$939,CH$7),CH$7=(VLOOKUP(CH$7,Data!$A$2:$A$852,1,FALSE)),0))),"H",IF(AND(CH$7&gt;=$J99,CH$7&lt;=$K99),($D99*(1-$P99)/$N99),0))),IF(AND(CH$7&gt;=$J99,CH$7&lt;=$K99),(($D99-$O99)/$N99),0))))),(((IF(Data!$C$2&gt;0,(IF(OR(CH$5=Data!$F$2,CH$5=Data!$G$2,(IF(COUNTIF(Data!$A$2:$A$939,CH$7),CH$7=(VLOOKUP(CH$7,Data!$A$2:$A$852,1,FALSE)),0))),"H",IF(AND(CH$7&gt;=$J99,CH$7&lt;=$L99),($D99*$P99/$M99),0))),IF(AND(CH$7&gt;=$J99,CH$7&lt;=$L99),(($D99*$P99)/$M99),0))))))</f>
        <v>0</v>
      </c>
      <c r="CI100" s="37">
        <f>IF(CI$7&gt;$L99,(((IF(Data!$C$2&gt;0,(IF(OR(CI$5=Data!$F$2,CI$5=Data!$G$2,(IF(COUNTIF(Data!$A$2:$A$939,CI$7),CI$7=(VLOOKUP(CI$7,Data!$A$2:$A$852,1,FALSE)),0))),"H",IF(AND(CI$7&gt;=$J99,CI$7&lt;=$K99),($D99*(1-$P99)/$N99),0))),IF(AND(CI$7&gt;=$J99,CI$7&lt;=$K99),(($D99-$O99)/$N99),0))))),(((IF(Data!$C$2&gt;0,(IF(OR(CI$5=Data!$F$2,CI$5=Data!$G$2,(IF(COUNTIF(Data!$A$2:$A$939,CI$7),CI$7=(VLOOKUP(CI$7,Data!$A$2:$A$852,1,FALSE)),0))),"H",IF(AND(CI$7&gt;=$J99,CI$7&lt;=$L99),($D99*$P99/$M99),0))),IF(AND(CI$7&gt;=$J99,CI$7&lt;=$L99),(($D99*$P99)/$M99),0))))))</f>
        <v>0</v>
      </c>
      <c r="CJ100" s="37" t="str">
        <f>IF(CJ$7&gt;$L99,(((IF(Data!$C$2&gt;0,(IF(OR(CJ$5=Data!$F$2,CJ$5=Data!$G$2,(IF(COUNTIF(Data!$A$2:$A$939,CJ$7),CJ$7=(VLOOKUP(CJ$7,Data!$A$2:$A$852,1,FALSE)),0))),"H",IF(AND(CJ$7&gt;=$J99,CJ$7&lt;=$K99),($D99*(1-$P99)/$N99),0))),IF(AND(CJ$7&gt;=$J99,CJ$7&lt;=$K99),(($D99-$O99)/$N99),0))))),(((IF(Data!$C$2&gt;0,(IF(OR(CJ$5=Data!$F$2,CJ$5=Data!$G$2,(IF(COUNTIF(Data!$A$2:$A$939,CJ$7),CJ$7=(VLOOKUP(CJ$7,Data!$A$2:$A$852,1,FALSE)),0))),"H",IF(AND(CJ$7&gt;=$J99,CJ$7&lt;=$L99),($D99*$P99/$M99),0))),IF(AND(CJ$7&gt;=$J99,CJ$7&lt;=$L99),(($D99*$P99)/$M99),0))))))</f>
        <v>H</v>
      </c>
      <c r="CK100" s="37" t="str">
        <f>IF(CK$7&gt;$L99,(((IF(Data!$C$2&gt;0,(IF(OR(CK$5=Data!$F$2,CK$5=Data!$G$2,(IF(COUNTIF(Data!$A$2:$A$939,CK$7),CK$7=(VLOOKUP(CK$7,Data!$A$2:$A$852,1,FALSE)),0))),"H",IF(AND(CK$7&gt;=$J99,CK$7&lt;=$K99),($D99*(1-$P99)/$N99),0))),IF(AND(CK$7&gt;=$J99,CK$7&lt;=$K99),(($D99-$O99)/$N99),0))))),(((IF(Data!$C$2&gt;0,(IF(OR(CK$5=Data!$F$2,CK$5=Data!$G$2,(IF(COUNTIF(Data!$A$2:$A$939,CK$7),CK$7=(VLOOKUP(CK$7,Data!$A$2:$A$852,1,FALSE)),0))),"H",IF(AND(CK$7&gt;=$J99,CK$7&lt;=$L99),($D99*$P99/$M99),0))),IF(AND(CK$7&gt;=$J99,CK$7&lt;=$L99),(($D99*$P99)/$M99),0))))))</f>
        <v>H</v>
      </c>
      <c r="CL100" s="37">
        <f>IF(CL$7&gt;$L99,(((IF(Data!$C$2&gt;0,(IF(OR(CL$5=Data!$F$2,CL$5=Data!$G$2,(IF(COUNTIF(Data!$A$2:$A$939,CL$7),CL$7=(VLOOKUP(CL$7,Data!$A$2:$A$852,1,FALSE)),0))),"H",IF(AND(CL$7&gt;=$J99,CL$7&lt;=$K99),($D99*(1-$P99)/$N99),0))),IF(AND(CL$7&gt;=$J99,CL$7&lt;=$K99),(($D99-$O99)/$N99),0))))),(((IF(Data!$C$2&gt;0,(IF(OR(CL$5=Data!$F$2,CL$5=Data!$G$2,(IF(COUNTIF(Data!$A$2:$A$939,CL$7),CL$7=(VLOOKUP(CL$7,Data!$A$2:$A$852,1,FALSE)),0))),"H",IF(AND(CL$7&gt;=$J99,CL$7&lt;=$L99),($D99*$P99/$M99),0))),IF(AND(CL$7&gt;=$J99,CL$7&lt;=$L99),(($D99*$P99)/$M99),0))))))</f>
        <v>0</v>
      </c>
      <c r="CM100" s="37">
        <f>IF(CM$7&gt;$L99,(((IF(Data!$C$2&gt;0,(IF(OR(CM$5=Data!$F$2,CM$5=Data!$G$2,(IF(COUNTIF(Data!$A$2:$A$939,CM$7),CM$7=(VLOOKUP(CM$7,Data!$A$2:$A$852,1,FALSE)),0))),"H",IF(AND(CM$7&gt;=$J99,CM$7&lt;=$K99),($D99*(1-$P99)/$N99),0))),IF(AND(CM$7&gt;=$J99,CM$7&lt;=$K99),(($D99-$O99)/$N99),0))))),(((IF(Data!$C$2&gt;0,(IF(OR(CM$5=Data!$F$2,CM$5=Data!$G$2,(IF(COUNTIF(Data!$A$2:$A$939,CM$7),CM$7=(VLOOKUP(CM$7,Data!$A$2:$A$852,1,FALSE)),0))),"H",IF(AND(CM$7&gt;=$J99,CM$7&lt;=$L99),($D99*$P99/$M99),0))),IF(AND(CM$7&gt;=$J99,CM$7&lt;=$L99),(($D99*$P99)/$M99),0))))))</f>
        <v>0</v>
      </c>
      <c r="CN100" s="37">
        <f>IF(CN$7&gt;$L99,(((IF(Data!$C$2&gt;0,(IF(OR(CN$5=Data!$F$2,CN$5=Data!$G$2,(IF(COUNTIF(Data!$A$2:$A$939,CN$7),CN$7=(VLOOKUP(CN$7,Data!$A$2:$A$852,1,FALSE)),0))),"H",IF(AND(CN$7&gt;=$J99,CN$7&lt;=$K99),($D99*(1-$P99)/$N99),0))),IF(AND(CN$7&gt;=$J99,CN$7&lt;=$K99),(($D99-$O99)/$N99),0))))),(((IF(Data!$C$2&gt;0,(IF(OR(CN$5=Data!$F$2,CN$5=Data!$G$2,(IF(COUNTIF(Data!$A$2:$A$939,CN$7),CN$7=(VLOOKUP(CN$7,Data!$A$2:$A$852,1,FALSE)),0))),"H",IF(AND(CN$7&gt;=$J99,CN$7&lt;=$L99),($D99*$P99/$M99),0))),IF(AND(CN$7&gt;=$J99,CN$7&lt;=$L99),(($D99*$P99)/$M99),0))))))</f>
        <v>0</v>
      </c>
      <c r="CO100" s="37">
        <f>IF(CO$7&gt;$L99,(((IF(Data!$C$2&gt;0,(IF(OR(CO$5=Data!$F$2,CO$5=Data!$G$2,(IF(COUNTIF(Data!$A$2:$A$939,CO$7),CO$7=(VLOOKUP(CO$7,Data!$A$2:$A$852,1,FALSE)),0))),"H",IF(AND(CO$7&gt;=$J99,CO$7&lt;=$K99),($D99*(1-$P99)/$N99),0))),IF(AND(CO$7&gt;=$J99,CO$7&lt;=$K99),(($D99-$O99)/$N99),0))))),(((IF(Data!$C$2&gt;0,(IF(OR(CO$5=Data!$F$2,CO$5=Data!$G$2,(IF(COUNTIF(Data!$A$2:$A$939,CO$7),CO$7=(VLOOKUP(CO$7,Data!$A$2:$A$852,1,FALSE)),0))),"H",IF(AND(CO$7&gt;=$J99,CO$7&lt;=$L99),($D99*$P99/$M99),0))),IF(AND(CO$7&gt;=$J99,CO$7&lt;=$L99),(($D99*$P99)/$M99),0))))))</f>
        <v>0</v>
      </c>
      <c r="CP100" s="37">
        <f>IF(CP$7&gt;$L99,(((IF(Data!$C$2&gt;0,(IF(OR(CP$5=Data!$F$2,CP$5=Data!$G$2,(IF(COUNTIF(Data!$A$2:$A$939,CP$7),CP$7=(VLOOKUP(CP$7,Data!$A$2:$A$852,1,FALSE)),0))),"H",IF(AND(CP$7&gt;=$J99,CP$7&lt;=$K99),($D99*(1-$P99)/$N99),0))),IF(AND(CP$7&gt;=$J99,CP$7&lt;=$K99),(($D99-$O99)/$N99),0))))),(((IF(Data!$C$2&gt;0,(IF(OR(CP$5=Data!$F$2,CP$5=Data!$G$2,(IF(COUNTIF(Data!$A$2:$A$939,CP$7),CP$7=(VLOOKUP(CP$7,Data!$A$2:$A$852,1,FALSE)),0))),"H",IF(AND(CP$7&gt;=$J99,CP$7&lt;=$L99),($D99*$P99/$M99),0))),IF(AND(CP$7&gt;=$J99,CP$7&lt;=$L99),(($D99*$P99)/$M99),0))))))</f>
        <v>0</v>
      </c>
      <c r="CQ100" s="37" t="str">
        <f>IF(CQ$7&gt;$L99,(((IF(Data!$C$2&gt;0,(IF(OR(CQ$5=Data!$F$2,CQ$5=Data!$G$2,(IF(COUNTIF(Data!$A$2:$A$939,CQ$7),CQ$7=(VLOOKUP(CQ$7,Data!$A$2:$A$852,1,FALSE)),0))),"H",IF(AND(CQ$7&gt;=$J99,CQ$7&lt;=$K99),($D99*(1-$P99)/$N99),0))),IF(AND(CQ$7&gt;=$J99,CQ$7&lt;=$K99),(($D99-$O99)/$N99),0))))),(((IF(Data!$C$2&gt;0,(IF(OR(CQ$5=Data!$F$2,CQ$5=Data!$G$2,(IF(COUNTIF(Data!$A$2:$A$939,CQ$7),CQ$7=(VLOOKUP(CQ$7,Data!$A$2:$A$852,1,FALSE)),0))),"H",IF(AND(CQ$7&gt;=$J99,CQ$7&lt;=$L99),($D99*$P99/$M99),0))),IF(AND(CQ$7&gt;=$J99,CQ$7&lt;=$L99),(($D99*$P99)/$M99),0))))))</f>
        <v>H</v>
      </c>
      <c r="CR100" s="37" t="str">
        <f>IF(CR$7&gt;$L99,(((IF(Data!$C$2&gt;0,(IF(OR(CR$5=Data!$F$2,CR$5=Data!$G$2,(IF(COUNTIF(Data!$A$2:$A$939,CR$7),CR$7=(VLOOKUP(CR$7,Data!$A$2:$A$852,1,FALSE)),0))),"H",IF(AND(CR$7&gt;=$J99,CR$7&lt;=$K99),($D99*(1-$P99)/$N99),0))),IF(AND(CR$7&gt;=$J99,CR$7&lt;=$K99),(($D99-$O99)/$N99),0))))),(((IF(Data!$C$2&gt;0,(IF(OR(CR$5=Data!$F$2,CR$5=Data!$G$2,(IF(COUNTIF(Data!$A$2:$A$939,CR$7),CR$7=(VLOOKUP(CR$7,Data!$A$2:$A$852,1,FALSE)),0))),"H",IF(AND(CR$7&gt;=$J99,CR$7&lt;=$L99),($D99*$P99/$M99),0))),IF(AND(CR$7&gt;=$J99,CR$7&lt;=$L99),(($D99*$P99)/$M99),0))))))</f>
        <v>H</v>
      </c>
      <c r="CS100" s="37">
        <f>IF(CS$7&gt;$L99,(((IF(Data!$C$2&gt;0,(IF(OR(CS$5=Data!$F$2,CS$5=Data!$G$2,(IF(COUNTIF(Data!$A$2:$A$939,CS$7),CS$7=(VLOOKUP(CS$7,Data!$A$2:$A$852,1,FALSE)),0))),"H",IF(AND(CS$7&gt;=$J99,CS$7&lt;=$K99),($D99*(1-$P99)/$N99),0))),IF(AND(CS$7&gt;=$J99,CS$7&lt;=$K99),(($D99-$O99)/$N99),0))))),(((IF(Data!$C$2&gt;0,(IF(OR(CS$5=Data!$F$2,CS$5=Data!$G$2,(IF(COUNTIF(Data!$A$2:$A$939,CS$7),CS$7=(VLOOKUP(CS$7,Data!$A$2:$A$852,1,FALSE)),0))),"H",IF(AND(CS$7&gt;=$J99,CS$7&lt;=$L99),($D99*$P99/$M99),0))),IF(AND(CS$7&gt;=$J99,CS$7&lt;=$L99),(($D99*$P99)/$M99),0))))))</f>
        <v>0</v>
      </c>
      <c r="CT100" s="37">
        <f>IF(CT$7&gt;$L99,(((IF(Data!$C$2&gt;0,(IF(OR(CT$5=Data!$F$2,CT$5=Data!$G$2,(IF(COUNTIF(Data!$A$2:$A$939,CT$7),CT$7=(VLOOKUP(CT$7,Data!$A$2:$A$852,1,FALSE)),0))),"H",IF(AND(CT$7&gt;=$J99,CT$7&lt;=$K99),($D99*(1-$P99)/$N99),0))),IF(AND(CT$7&gt;=$J99,CT$7&lt;=$K99),(($D99-$O99)/$N99),0))))),(((IF(Data!$C$2&gt;0,(IF(OR(CT$5=Data!$F$2,CT$5=Data!$G$2,(IF(COUNTIF(Data!$A$2:$A$939,CT$7),CT$7=(VLOOKUP(CT$7,Data!$A$2:$A$852,1,FALSE)),0))),"H",IF(AND(CT$7&gt;=$J99,CT$7&lt;=$L99),($D99*$P99/$M99),0))),IF(AND(CT$7&gt;=$J99,CT$7&lt;=$L99),(($D99*$P99)/$M99),0))))))</f>
        <v>0</v>
      </c>
      <c r="CU100" s="37">
        <f>IF(CU$7&gt;$L99,(((IF(Data!$C$2&gt;0,(IF(OR(CU$5=Data!$F$2,CU$5=Data!$G$2,(IF(COUNTIF(Data!$A$2:$A$939,CU$7),CU$7=(VLOOKUP(CU$7,Data!$A$2:$A$852,1,FALSE)),0))),"H",IF(AND(CU$7&gt;=$J99,CU$7&lt;=$K99),($D99*(1-$P99)/$N99),0))),IF(AND(CU$7&gt;=$J99,CU$7&lt;=$K99),(($D99-$O99)/$N99),0))))),(((IF(Data!$C$2&gt;0,(IF(OR(CU$5=Data!$F$2,CU$5=Data!$G$2,(IF(COUNTIF(Data!$A$2:$A$939,CU$7),CU$7=(VLOOKUP(CU$7,Data!$A$2:$A$852,1,FALSE)),0))),"H",IF(AND(CU$7&gt;=$J99,CU$7&lt;=$L99),($D99*$P99/$M99),0))),IF(AND(CU$7&gt;=$J99,CU$7&lt;=$L99),(($D99*$P99)/$M99),0))))))</f>
        <v>0</v>
      </c>
      <c r="CV100" s="37">
        <f>IF(CV$7&gt;$L99,(((IF(Data!$C$2&gt;0,(IF(OR(CV$5=Data!$F$2,CV$5=Data!$G$2,(IF(COUNTIF(Data!$A$2:$A$939,CV$7),CV$7=(VLOOKUP(CV$7,Data!$A$2:$A$852,1,FALSE)),0))),"H",IF(AND(CV$7&gt;=$J99,CV$7&lt;=$K99),($D99*(1-$P99)/$N99),0))),IF(AND(CV$7&gt;=$J99,CV$7&lt;=$K99),(($D99-$O99)/$N99),0))))),(((IF(Data!$C$2&gt;0,(IF(OR(CV$5=Data!$F$2,CV$5=Data!$G$2,(IF(COUNTIF(Data!$A$2:$A$939,CV$7),CV$7=(VLOOKUP(CV$7,Data!$A$2:$A$852,1,FALSE)),0))),"H",IF(AND(CV$7&gt;=$J99,CV$7&lt;=$L99),($D99*$P99/$M99),0))),IF(AND(CV$7&gt;=$J99,CV$7&lt;=$L99),(($D99*$P99)/$M99),0))))))</f>
        <v>0</v>
      </c>
      <c r="CW100" s="37">
        <f>IF(CW$7&gt;$L99,(((IF(Data!$C$2&gt;0,(IF(OR(CW$5=Data!$F$2,CW$5=Data!$G$2,(IF(COUNTIF(Data!$A$2:$A$939,CW$7),CW$7=(VLOOKUP(CW$7,Data!$A$2:$A$852,1,FALSE)),0))),"H",IF(AND(CW$7&gt;=$J99,CW$7&lt;=$K99),($D99*(1-$P99)/$N99),0))),IF(AND(CW$7&gt;=$J99,CW$7&lt;=$K99),(($D99-$O99)/$N99),0))))),(((IF(Data!$C$2&gt;0,(IF(OR(CW$5=Data!$F$2,CW$5=Data!$G$2,(IF(COUNTIF(Data!$A$2:$A$939,CW$7),CW$7=(VLOOKUP(CW$7,Data!$A$2:$A$852,1,FALSE)),0))),"H",IF(AND(CW$7&gt;=$J99,CW$7&lt;=$L99),($D99*$P99/$M99),0))),IF(AND(CW$7&gt;=$J99,CW$7&lt;=$L99),(($D99*$P99)/$M99),0))))))</f>
        <v>0</v>
      </c>
      <c r="CX100" s="37" t="str">
        <f>IF(CX$7&gt;$L99,(((IF(Data!$C$2&gt;0,(IF(OR(CX$5=Data!$F$2,CX$5=Data!$G$2,(IF(COUNTIF(Data!$A$2:$A$939,CX$7),CX$7=(VLOOKUP(CX$7,Data!$A$2:$A$852,1,FALSE)),0))),"H",IF(AND(CX$7&gt;=$J99,CX$7&lt;=$K99),($D99*(1-$P99)/$N99),0))),IF(AND(CX$7&gt;=$J99,CX$7&lt;=$K99),(($D99-$O99)/$N99),0))))),(((IF(Data!$C$2&gt;0,(IF(OR(CX$5=Data!$F$2,CX$5=Data!$G$2,(IF(COUNTIF(Data!$A$2:$A$939,CX$7),CX$7=(VLOOKUP(CX$7,Data!$A$2:$A$852,1,FALSE)),0))),"H",IF(AND(CX$7&gt;=$J99,CX$7&lt;=$L99),($D99*$P99/$M99),0))),IF(AND(CX$7&gt;=$J99,CX$7&lt;=$L99),(($D99*$P99)/$M99),0))))))</f>
        <v>H</v>
      </c>
      <c r="CY100" s="37" t="str">
        <f>IF(CY$7&gt;$L99,(((IF(Data!$C$2&gt;0,(IF(OR(CY$5=Data!$F$2,CY$5=Data!$G$2,(IF(COUNTIF(Data!$A$2:$A$939,CY$7),CY$7=(VLOOKUP(CY$7,Data!$A$2:$A$852,1,FALSE)),0))),"H",IF(AND(CY$7&gt;=$J99,CY$7&lt;=$K99),($D99*(1-$P99)/$N99),0))),IF(AND(CY$7&gt;=$J99,CY$7&lt;=$K99),(($D99-$O99)/$N99),0))))),(((IF(Data!$C$2&gt;0,(IF(OR(CY$5=Data!$F$2,CY$5=Data!$G$2,(IF(COUNTIF(Data!$A$2:$A$939,CY$7),CY$7=(VLOOKUP(CY$7,Data!$A$2:$A$852,1,FALSE)),0))),"H",IF(AND(CY$7&gt;=$J99,CY$7&lt;=$L99),($D99*$P99/$M99),0))),IF(AND(CY$7&gt;=$J99,CY$7&lt;=$L99),(($D99*$P99)/$M99),0))))))</f>
        <v>H</v>
      </c>
      <c r="CZ100" s="37">
        <f>IF(CZ$7&gt;$L99,(((IF(Data!$C$2&gt;0,(IF(OR(CZ$5=Data!$F$2,CZ$5=Data!$G$2,(IF(COUNTIF(Data!$A$2:$A$939,CZ$7),CZ$7=(VLOOKUP(CZ$7,Data!$A$2:$A$852,1,FALSE)),0))),"H",IF(AND(CZ$7&gt;=$J99,CZ$7&lt;=$K99),($D99*(1-$P99)/$N99),0))),IF(AND(CZ$7&gt;=$J99,CZ$7&lt;=$K99),(($D99-$O99)/$N99),0))))),(((IF(Data!$C$2&gt;0,(IF(OR(CZ$5=Data!$F$2,CZ$5=Data!$G$2,(IF(COUNTIF(Data!$A$2:$A$939,CZ$7),CZ$7=(VLOOKUP(CZ$7,Data!$A$2:$A$852,1,FALSE)),0))),"H",IF(AND(CZ$7&gt;=$J99,CZ$7&lt;=$L99),($D99*$P99/$M99),0))),IF(AND(CZ$7&gt;=$J99,CZ$7&lt;=$L99),(($D99*$P99)/$M99),0))))))</f>
        <v>0</v>
      </c>
      <c r="DA100" s="37">
        <f>IF(DA$7&gt;$L99,(((IF(Data!$C$2&gt;0,(IF(OR(DA$5=Data!$F$2,DA$5=Data!$G$2,(IF(COUNTIF(Data!$A$2:$A$939,DA$7),DA$7=(VLOOKUP(DA$7,Data!$A$2:$A$852,1,FALSE)),0))),"H",IF(AND(DA$7&gt;=$J99,DA$7&lt;=$K99),($D99*(1-$P99)/$N99),0))),IF(AND(DA$7&gt;=$J99,DA$7&lt;=$K99),(($D99-$O99)/$N99),0))))),(((IF(Data!$C$2&gt;0,(IF(OR(DA$5=Data!$F$2,DA$5=Data!$G$2,(IF(COUNTIF(Data!$A$2:$A$939,DA$7),DA$7=(VLOOKUP(DA$7,Data!$A$2:$A$852,1,FALSE)),0))),"H",IF(AND(DA$7&gt;=$J99,DA$7&lt;=$L99),($D99*$P99/$M99),0))),IF(AND(DA$7&gt;=$J99,DA$7&lt;=$L99),(($D99*$P99)/$M99),0))))))</f>
        <v>0</v>
      </c>
      <c r="DB100" s="37">
        <f>IF(DB$7&gt;$L99,(((IF(Data!$C$2&gt;0,(IF(OR(DB$5=Data!$F$2,DB$5=Data!$G$2,(IF(COUNTIF(Data!$A$2:$A$939,DB$7),DB$7=(VLOOKUP(DB$7,Data!$A$2:$A$852,1,FALSE)),0))),"H",IF(AND(DB$7&gt;=$J99,DB$7&lt;=$K99),($D99*(1-$P99)/$N99),0))),IF(AND(DB$7&gt;=$J99,DB$7&lt;=$K99),(($D99-$O99)/$N99),0))))),(((IF(Data!$C$2&gt;0,(IF(OR(DB$5=Data!$F$2,DB$5=Data!$G$2,(IF(COUNTIF(Data!$A$2:$A$939,DB$7),DB$7=(VLOOKUP(DB$7,Data!$A$2:$A$852,1,FALSE)),0))),"H",IF(AND(DB$7&gt;=$J99,DB$7&lt;=$L99),($D99*$P99/$M99),0))),IF(AND(DB$7&gt;=$J99,DB$7&lt;=$L99),(($D99*$P99)/$M99),0))))))</f>
        <v>0</v>
      </c>
      <c r="DC100" s="37">
        <f>IF(DC$7&gt;$L99,(((IF(Data!$C$2&gt;0,(IF(OR(DC$5=Data!$F$2,DC$5=Data!$G$2,(IF(COUNTIF(Data!$A$2:$A$939,DC$7),DC$7=(VLOOKUP(DC$7,Data!$A$2:$A$852,1,FALSE)),0))),"H",IF(AND(DC$7&gt;=$J99,DC$7&lt;=$K99),($D99*(1-$P99)/$N99),0))),IF(AND(DC$7&gt;=$J99,DC$7&lt;=$K99),(($D99-$O99)/$N99),0))))),(((IF(Data!$C$2&gt;0,(IF(OR(DC$5=Data!$F$2,DC$5=Data!$G$2,(IF(COUNTIF(Data!$A$2:$A$939,DC$7),DC$7=(VLOOKUP(DC$7,Data!$A$2:$A$852,1,FALSE)),0))),"H",IF(AND(DC$7&gt;=$J99,DC$7&lt;=$L99),($D99*$P99/$M99),0))),IF(AND(DC$7&gt;=$J99,DC$7&lt;=$L99),(($D99*$P99)/$M99),0))))))</f>
        <v>0</v>
      </c>
      <c r="DD100" s="37">
        <f>IF(DD$7&gt;$L99,(((IF(Data!$C$2&gt;0,(IF(OR(DD$5=Data!$F$2,DD$5=Data!$G$2,(IF(COUNTIF(Data!$A$2:$A$939,DD$7),DD$7=(VLOOKUP(DD$7,Data!$A$2:$A$852,1,FALSE)),0))),"H",IF(AND(DD$7&gt;=$J99,DD$7&lt;=$K99),($D99*(1-$P99)/$N99),0))),IF(AND(DD$7&gt;=$J99,DD$7&lt;=$K99),(($D99-$O99)/$N99),0))))),(((IF(Data!$C$2&gt;0,(IF(OR(DD$5=Data!$F$2,DD$5=Data!$G$2,(IF(COUNTIF(Data!$A$2:$A$939,DD$7),DD$7=(VLOOKUP(DD$7,Data!$A$2:$A$852,1,FALSE)),0))),"H",IF(AND(DD$7&gt;=$J99,DD$7&lt;=$L99),($D99*$P99/$M99),0))),IF(AND(DD$7&gt;=$J99,DD$7&lt;=$L99),(($D99*$P99)/$M99),0))))))</f>
        <v>0</v>
      </c>
      <c r="DE100" s="37" t="str">
        <f>IF(DE$7&gt;$L99,(((IF(Data!$C$2&gt;0,(IF(OR(DE$5=Data!$F$2,DE$5=Data!$G$2,(IF(COUNTIF(Data!$A$2:$A$939,DE$7),DE$7=(VLOOKUP(DE$7,Data!$A$2:$A$852,1,FALSE)),0))),"H",IF(AND(DE$7&gt;=$J99,DE$7&lt;=$K99),($D99*(1-$P99)/$N99),0))),IF(AND(DE$7&gt;=$J99,DE$7&lt;=$K99),(($D99-$O99)/$N99),0))))),(((IF(Data!$C$2&gt;0,(IF(OR(DE$5=Data!$F$2,DE$5=Data!$G$2,(IF(COUNTIF(Data!$A$2:$A$939,DE$7),DE$7=(VLOOKUP(DE$7,Data!$A$2:$A$852,1,FALSE)),0))),"H",IF(AND(DE$7&gt;=$J99,DE$7&lt;=$L99),($D99*$P99/$M99),0))),IF(AND(DE$7&gt;=$J99,DE$7&lt;=$L99),(($D99*$P99)/$M99),0))))))</f>
        <v>H</v>
      </c>
      <c r="DF100" s="37" t="str">
        <f>IF(DF$7&gt;$L99,(((IF(Data!$C$2&gt;0,(IF(OR(DF$5=Data!$F$2,DF$5=Data!$G$2,(IF(COUNTIF(Data!$A$2:$A$939,DF$7),DF$7=(VLOOKUP(DF$7,Data!$A$2:$A$852,1,FALSE)),0))),"H",IF(AND(DF$7&gt;=$J99,DF$7&lt;=$K99),($D99*(1-$P99)/$N99),0))),IF(AND(DF$7&gt;=$J99,DF$7&lt;=$K99),(($D99-$O99)/$N99),0))))),(((IF(Data!$C$2&gt;0,(IF(OR(DF$5=Data!$F$2,DF$5=Data!$G$2,(IF(COUNTIF(Data!$A$2:$A$939,DF$7),DF$7=(VLOOKUP(DF$7,Data!$A$2:$A$852,1,FALSE)),0))),"H",IF(AND(DF$7&gt;=$J99,DF$7&lt;=$L99),($D99*$P99/$M99),0))),IF(AND(DF$7&gt;=$J99,DF$7&lt;=$L99),(($D99*$P99)/$M99),0))))))</f>
        <v>H</v>
      </c>
      <c r="DG100" s="37">
        <f>IF(DG$7&gt;$L99,(((IF(Data!$C$2&gt;0,(IF(OR(DG$5=Data!$F$2,DG$5=Data!$G$2,(IF(COUNTIF(Data!$A$2:$A$939,DG$7),DG$7=(VLOOKUP(DG$7,Data!$A$2:$A$852,1,FALSE)),0))),"H",IF(AND(DG$7&gt;=$J99,DG$7&lt;=$K99),($D99*(1-$P99)/$N99),0))),IF(AND(DG$7&gt;=$J99,DG$7&lt;=$K99),(($D99-$O99)/$N99),0))))),(((IF(Data!$C$2&gt;0,(IF(OR(DG$5=Data!$F$2,DG$5=Data!$G$2,(IF(COUNTIF(Data!$A$2:$A$939,DG$7),DG$7=(VLOOKUP(DG$7,Data!$A$2:$A$852,1,FALSE)),0))),"H",IF(AND(DG$7&gt;=$J99,DG$7&lt;=$L99),($D99*$P99/$M99),0))),IF(AND(DG$7&gt;=$J99,DG$7&lt;=$L99),(($D99*$P99)/$M99),0))))))</f>
        <v>0</v>
      </c>
      <c r="DH100" s="37">
        <f>IF(DH$7&gt;$L99,(((IF(Data!$C$2&gt;0,(IF(OR(DH$5=Data!$F$2,DH$5=Data!$G$2,(IF(COUNTIF(Data!$A$2:$A$939,DH$7),DH$7=(VLOOKUP(DH$7,Data!$A$2:$A$852,1,FALSE)),0))),"H",IF(AND(DH$7&gt;=$J99,DH$7&lt;=$K99),($D99*(1-$P99)/$N99),0))),IF(AND(DH$7&gt;=$J99,DH$7&lt;=$K99),(($D99-$O99)/$N99),0))))),(((IF(Data!$C$2&gt;0,(IF(OR(DH$5=Data!$F$2,DH$5=Data!$G$2,(IF(COUNTIF(Data!$A$2:$A$939,DH$7),DH$7=(VLOOKUP(DH$7,Data!$A$2:$A$852,1,FALSE)),0))),"H",IF(AND(DH$7&gt;=$J99,DH$7&lt;=$L99),($D99*$P99/$M99),0))),IF(AND(DH$7&gt;=$J99,DH$7&lt;=$L99),(($D99*$P99)/$M99),0))))))</f>
        <v>0</v>
      </c>
      <c r="DI100" s="37">
        <f>IF(DI$7&gt;$L99,(((IF(Data!$C$2&gt;0,(IF(OR(DI$5=Data!$F$2,DI$5=Data!$G$2,(IF(COUNTIF(Data!$A$2:$A$939,DI$7),DI$7=(VLOOKUP(DI$7,Data!$A$2:$A$852,1,FALSE)),0))),"H",IF(AND(DI$7&gt;=$J99,DI$7&lt;=$K99),($D99*(1-$P99)/$N99),0))),IF(AND(DI$7&gt;=$J99,DI$7&lt;=$K99),(($D99-$O99)/$N99),0))))),(((IF(Data!$C$2&gt;0,(IF(OR(DI$5=Data!$F$2,DI$5=Data!$G$2,(IF(COUNTIF(Data!$A$2:$A$939,DI$7),DI$7=(VLOOKUP(DI$7,Data!$A$2:$A$852,1,FALSE)),0))),"H",IF(AND(DI$7&gt;=$J99,DI$7&lt;=$L99),($D99*$P99/$M99),0))),IF(AND(DI$7&gt;=$J99,DI$7&lt;=$L99),(($D99*$P99)/$M99),0))))))</f>
        <v>0</v>
      </c>
      <c r="DJ100" s="37">
        <f>IF(DJ$7&gt;$L99,(((IF(Data!$C$2&gt;0,(IF(OR(DJ$5=Data!$F$2,DJ$5=Data!$G$2,(IF(COUNTIF(Data!$A$2:$A$939,DJ$7),DJ$7=(VLOOKUP(DJ$7,Data!$A$2:$A$852,1,FALSE)),0))),"H",IF(AND(DJ$7&gt;=$J99,DJ$7&lt;=$K99),($D99*(1-$P99)/$N99),0))),IF(AND(DJ$7&gt;=$J99,DJ$7&lt;=$K99),(($D99-$O99)/$N99),0))))),(((IF(Data!$C$2&gt;0,(IF(OR(DJ$5=Data!$F$2,DJ$5=Data!$G$2,(IF(COUNTIF(Data!$A$2:$A$939,DJ$7),DJ$7=(VLOOKUP(DJ$7,Data!$A$2:$A$852,1,FALSE)),0))),"H",IF(AND(DJ$7&gt;=$J99,DJ$7&lt;=$L99),($D99*$P99/$M99),0))),IF(AND(DJ$7&gt;=$J99,DJ$7&lt;=$L99),(($D99*$P99)/$M99),0))))))</f>
        <v>0</v>
      </c>
      <c r="DK100" s="37">
        <f>IF(DK$7&gt;$L99,(((IF(Data!$C$2&gt;0,(IF(OR(DK$5=Data!$F$2,DK$5=Data!$G$2,(IF(COUNTIF(Data!$A$2:$A$939,DK$7),DK$7=(VLOOKUP(DK$7,Data!$A$2:$A$852,1,FALSE)),0))),"H",IF(AND(DK$7&gt;=$J99,DK$7&lt;=$K99),($D99*(1-$P99)/$N99),0))),IF(AND(DK$7&gt;=$J99,DK$7&lt;=$K99),(($D99-$O99)/$N99),0))))),(((IF(Data!$C$2&gt;0,(IF(OR(DK$5=Data!$F$2,DK$5=Data!$G$2,(IF(COUNTIF(Data!$A$2:$A$939,DK$7),DK$7=(VLOOKUP(DK$7,Data!$A$2:$A$852,1,FALSE)),0))),"H",IF(AND(DK$7&gt;=$J99,DK$7&lt;=$L99),($D99*$P99/$M99),0))),IF(AND(DK$7&gt;=$J99,DK$7&lt;=$L99),(($D99*$P99)/$M99),0))))))</f>
        <v>0</v>
      </c>
      <c r="DL100" s="37" t="str">
        <f>IF(DL$7&gt;$L99,(((IF(Data!$C$2&gt;0,(IF(OR(DL$5=Data!$F$2,DL$5=Data!$G$2,(IF(COUNTIF(Data!$A$2:$A$939,DL$7),DL$7=(VLOOKUP(DL$7,Data!$A$2:$A$852,1,FALSE)),0))),"H",IF(AND(DL$7&gt;=$J99,DL$7&lt;=$K99),($D99*(1-$P99)/$N99),0))),IF(AND(DL$7&gt;=$J99,DL$7&lt;=$K99),(($D99-$O99)/$N99),0))))),(((IF(Data!$C$2&gt;0,(IF(OR(DL$5=Data!$F$2,DL$5=Data!$G$2,(IF(COUNTIF(Data!$A$2:$A$939,DL$7),DL$7=(VLOOKUP(DL$7,Data!$A$2:$A$852,1,FALSE)),0))),"H",IF(AND(DL$7&gt;=$J99,DL$7&lt;=$L99),($D99*$P99/$M99),0))),IF(AND(DL$7&gt;=$J99,DL$7&lt;=$L99),(($D99*$P99)/$M99),0))))))</f>
        <v>H</v>
      </c>
      <c r="DM100" s="37" t="str">
        <f>IF(DM$7&gt;$L99,(((IF(Data!$C$2&gt;0,(IF(OR(DM$5=Data!$F$2,DM$5=Data!$G$2,(IF(COUNTIF(Data!$A$2:$A$939,DM$7),DM$7=(VLOOKUP(DM$7,Data!$A$2:$A$852,1,FALSE)),0))),"H",IF(AND(DM$7&gt;=$J99,DM$7&lt;=$K99),($D99*(1-$P99)/$N99),0))),IF(AND(DM$7&gt;=$J99,DM$7&lt;=$K99),(($D99-$O99)/$N99),0))))),(((IF(Data!$C$2&gt;0,(IF(OR(DM$5=Data!$F$2,DM$5=Data!$G$2,(IF(COUNTIF(Data!$A$2:$A$939,DM$7),DM$7=(VLOOKUP(DM$7,Data!$A$2:$A$852,1,FALSE)),0))),"H",IF(AND(DM$7&gt;=$J99,DM$7&lt;=$L99),($D99*$P99/$M99),0))),IF(AND(DM$7&gt;=$J99,DM$7&lt;=$L99),(($D99*$P99)/$M99),0))))))</f>
        <v>H</v>
      </c>
      <c r="DN100" s="37">
        <f>IF(DN$7&gt;$L99,(((IF(Data!$C$2&gt;0,(IF(OR(DN$5=Data!$F$2,DN$5=Data!$G$2,(IF(COUNTIF(Data!$A$2:$A$939,DN$7),DN$7=(VLOOKUP(DN$7,Data!$A$2:$A$852,1,FALSE)),0))),"H",IF(AND(DN$7&gt;=$J99,DN$7&lt;=$K99),($D99*(1-$P99)/$N99),0))),IF(AND(DN$7&gt;=$J99,DN$7&lt;=$K99),(($D99-$O99)/$N99),0))))),(((IF(Data!$C$2&gt;0,(IF(OR(DN$5=Data!$F$2,DN$5=Data!$G$2,(IF(COUNTIF(Data!$A$2:$A$939,DN$7),DN$7=(VLOOKUP(DN$7,Data!$A$2:$A$852,1,FALSE)),0))),"H",IF(AND(DN$7&gt;=$J99,DN$7&lt;=$L99),($D99*$P99/$M99),0))),IF(AND(DN$7&gt;=$J99,DN$7&lt;=$L99),(($D99*$P99)/$M99),0))))))</f>
        <v>0</v>
      </c>
      <c r="DO100" s="37">
        <f>IF(DO$7&gt;$L99,(((IF(Data!$C$2&gt;0,(IF(OR(DO$5=Data!$F$2,DO$5=Data!$G$2,(IF(COUNTIF(Data!$A$2:$A$939,DO$7),DO$7=(VLOOKUP(DO$7,Data!$A$2:$A$852,1,FALSE)),0))),"H",IF(AND(DO$7&gt;=$J99,DO$7&lt;=$K99),($D99*(1-$P99)/$N99),0))),IF(AND(DO$7&gt;=$J99,DO$7&lt;=$K99),(($D99-$O99)/$N99),0))))),(((IF(Data!$C$2&gt;0,(IF(OR(DO$5=Data!$F$2,DO$5=Data!$G$2,(IF(COUNTIF(Data!$A$2:$A$939,DO$7),DO$7=(VLOOKUP(DO$7,Data!$A$2:$A$852,1,FALSE)),0))),"H",IF(AND(DO$7&gt;=$J99,DO$7&lt;=$L99),($D99*$P99/$M99),0))),IF(AND(DO$7&gt;=$J99,DO$7&lt;=$L99),(($D99*$P99)/$M99),0))))))</f>
        <v>0</v>
      </c>
      <c r="DP100" s="37">
        <f>IF(DP$7&gt;$L99,(((IF(Data!$C$2&gt;0,(IF(OR(DP$5=Data!$F$2,DP$5=Data!$G$2,(IF(COUNTIF(Data!$A$2:$A$939,DP$7),DP$7=(VLOOKUP(DP$7,Data!$A$2:$A$852,1,FALSE)),0))),"H",IF(AND(DP$7&gt;=$J99,DP$7&lt;=$K99),($D99*(1-$P99)/$N99),0))),IF(AND(DP$7&gt;=$J99,DP$7&lt;=$K99),(($D99-$O99)/$N99),0))))),(((IF(Data!$C$2&gt;0,(IF(OR(DP$5=Data!$F$2,DP$5=Data!$G$2,(IF(COUNTIF(Data!$A$2:$A$939,DP$7),DP$7=(VLOOKUP(DP$7,Data!$A$2:$A$852,1,FALSE)),0))),"H",IF(AND(DP$7&gt;=$J99,DP$7&lt;=$L99),($D99*$P99/$M99),0))),IF(AND(DP$7&gt;=$J99,DP$7&lt;=$L99),(($D99*$P99)/$M99),0))))))</f>
        <v>0</v>
      </c>
      <c r="DQ100" s="37">
        <f>IF(DQ$7&gt;$L99,(((IF(Data!$C$2&gt;0,(IF(OR(DQ$5=Data!$F$2,DQ$5=Data!$G$2,(IF(COUNTIF(Data!$A$2:$A$939,DQ$7),DQ$7=(VLOOKUP(DQ$7,Data!$A$2:$A$852,1,FALSE)),0))),"H",IF(AND(DQ$7&gt;=$J99,DQ$7&lt;=$K99),($D99*(1-$P99)/$N99),0))),IF(AND(DQ$7&gt;=$J99,DQ$7&lt;=$K99),(($D99-$O99)/$N99),0))))),(((IF(Data!$C$2&gt;0,(IF(OR(DQ$5=Data!$F$2,DQ$5=Data!$G$2,(IF(COUNTIF(Data!$A$2:$A$939,DQ$7),DQ$7=(VLOOKUP(DQ$7,Data!$A$2:$A$852,1,FALSE)),0))),"H",IF(AND(DQ$7&gt;=$J99,DQ$7&lt;=$L99),($D99*$P99/$M99),0))),IF(AND(DQ$7&gt;=$J99,DQ$7&lt;=$L99),(($D99*$P99)/$M99),0))))))</f>
        <v>0</v>
      </c>
      <c r="DR100" s="37">
        <f>IF(DR$7&gt;$L99,(((IF(Data!$C$2&gt;0,(IF(OR(DR$5=Data!$F$2,DR$5=Data!$G$2,(IF(COUNTIF(Data!$A$2:$A$939,DR$7),DR$7=(VLOOKUP(DR$7,Data!$A$2:$A$852,1,FALSE)),0))),"H",IF(AND(DR$7&gt;=$J99,DR$7&lt;=$K99),($D99*(1-$P99)/$N99),0))),IF(AND(DR$7&gt;=$J99,DR$7&lt;=$K99),(($D99-$O99)/$N99),0))))),(((IF(Data!$C$2&gt;0,(IF(OR(DR$5=Data!$F$2,DR$5=Data!$G$2,(IF(COUNTIF(Data!$A$2:$A$939,DR$7),DR$7=(VLOOKUP(DR$7,Data!$A$2:$A$852,1,FALSE)),0))),"H",IF(AND(DR$7&gt;=$J99,DR$7&lt;=$L99),($D99*$P99/$M99),0))),IF(AND(DR$7&gt;=$J99,DR$7&lt;=$L99),(($D99*$P99)/$M99),0))))))</f>
        <v>0</v>
      </c>
      <c r="DS100" s="37" t="str">
        <f>IF(DS$7&gt;$L99,(((IF(Data!$C$2&gt;0,(IF(OR(DS$5=Data!$F$2,DS$5=Data!$G$2,(IF(COUNTIF(Data!$A$2:$A$939,DS$7),DS$7=(VLOOKUP(DS$7,Data!$A$2:$A$852,1,FALSE)),0))),"H",IF(AND(DS$7&gt;=$J99,DS$7&lt;=$K99),($D99*(1-$P99)/$N99),0))),IF(AND(DS$7&gt;=$J99,DS$7&lt;=$K99),(($D99-$O99)/$N99),0))))),(((IF(Data!$C$2&gt;0,(IF(OR(DS$5=Data!$F$2,DS$5=Data!$G$2,(IF(COUNTIF(Data!$A$2:$A$939,DS$7),DS$7=(VLOOKUP(DS$7,Data!$A$2:$A$852,1,FALSE)),0))),"H",IF(AND(DS$7&gt;=$J99,DS$7&lt;=$L99),($D99*$P99/$M99),0))),IF(AND(DS$7&gt;=$J99,DS$7&lt;=$L99),(($D99*$P99)/$M99),0))))))</f>
        <v>H</v>
      </c>
      <c r="DT100" s="37" t="str">
        <f>IF(DT$7&gt;$L99,(((IF(Data!$C$2&gt;0,(IF(OR(DT$5=Data!$F$2,DT$5=Data!$G$2,(IF(COUNTIF(Data!$A$2:$A$939,DT$7),DT$7=(VLOOKUP(DT$7,Data!$A$2:$A$852,1,FALSE)),0))),"H",IF(AND(DT$7&gt;=$J99,DT$7&lt;=$K99),($D99*(1-$P99)/$N99),0))),IF(AND(DT$7&gt;=$J99,DT$7&lt;=$K99),(($D99-$O99)/$N99),0))))),(((IF(Data!$C$2&gt;0,(IF(OR(DT$5=Data!$F$2,DT$5=Data!$G$2,(IF(COUNTIF(Data!$A$2:$A$939,DT$7),DT$7=(VLOOKUP(DT$7,Data!$A$2:$A$852,1,FALSE)),0))),"H",IF(AND(DT$7&gt;=$J99,DT$7&lt;=$L99),($D99*$P99/$M99),0))),IF(AND(DT$7&gt;=$J99,DT$7&lt;=$L99),(($D99*$P99)/$M99),0))))))</f>
        <v>H</v>
      </c>
      <c r="DU100" s="37">
        <f>IF(DU$7&gt;$L99,(((IF(Data!$C$2&gt;0,(IF(OR(DU$5=Data!$F$2,DU$5=Data!$G$2,(IF(COUNTIF(Data!$A$2:$A$939,DU$7),DU$7=(VLOOKUP(DU$7,Data!$A$2:$A$852,1,FALSE)),0))),"H",IF(AND(DU$7&gt;=$J99,DU$7&lt;=$K99),($D99*(1-$P99)/$N99),0))),IF(AND(DU$7&gt;=$J99,DU$7&lt;=$K99),(($D99-$O99)/$N99),0))))),(((IF(Data!$C$2&gt;0,(IF(OR(DU$5=Data!$F$2,DU$5=Data!$G$2,(IF(COUNTIF(Data!$A$2:$A$939,DU$7),DU$7=(VLOOKUP(DU$7,Data!$A$2:$A$852,1,FALSE)),0))),"H",IF(AND(DU$7&gt;=$J99,DU$7&lt;=$L99),($D99*$P99/$M99),0))),IF(AND(DU$7&gt;=$J99,DU$7&lt;=$L99),(($D99*$P99)/$M99),0))))))</f>
        <v>0</v>
      </c>
      <c r="DV100" s="37">
        <f>IF(DV$7&gt;$L99,(((IF(Data!$C$2&gt;0,(IF(OR(DV$5=Data!$F$2,DV$5=Data!$G$2,(IF(COUNTIF(Data!$A$2:$A$939,DV$7),DV$7=(VLOOKUP(DV$7,Data!$A$2:$A$852,1,FALSE)),0))),"H",IF(AND(DV$7&gt;=$J99,DV$7&lt;=$K99),($D99*(1-$P99)/$N99),0))),IF(AND(DV$7&gt;=$J99,DV$7&lt;=$K99),(($D99-$O99)/$N99),0))))),(((IF(Data!$C$2&gt;0,(IF(OR(DV$5=Data!$F$2,DV$5=Data!$G$2,(IF(COUNTIF(Data!$A$2:$A$939,DV$7),DV$7=(VLOOKUP(DV$7,Data!$A$2:$A$852,1,FALSE)),0))),"H",IF(AND(DV$7&gt;=$J99,DV$7&lt;=$L99),($D99*$P99/$M99),0))),IF(AND(DV$7&gt;=$J99,DV$7&lt;=$L99),(($D99*$P99)/$M99),0))))))</f>
        <v>0</v>
      </c>
      <c r="DW100" s="37">
        <f>IF(DW$7&gt;$L99,(((IF(Data!$C$2&gt;0,(IF(OR(DW$5=Data!$F$2,DW$5=Data!$G$2,(IF(COUNTIF(Data!$A$2:$A$939,DW$7),DW$7=(VLOOKUP(DW$7,Data!$A$2:$A$852,1,FALSE)),0))),"H",IF(AND(DW$7&gt;=$J99,DW$7&lt;=$K99),($D99*(1-$P99)/$N99),0))),IF(AND(DW$7&gt;=$J99,DW$7&lt;=$K99),(($D99-$O99)/$N99),0))))),(((IF(Data!$C$2&gt;0,(IF(OR(DW$5=Data!$F$2,DW$5=Data!$G$2,(IF(COUNTIF(Data!$A$2:$A$939,DW$7),DW$7=(VLOOKUP(DW$7,Data!$A$2:$A$852,1,FALSE)),0))),"H",IF(AND(DW$7&gt;=$J99,DW$7&lt;=$L99),($D99*$P99/$M99),0))),IF(AND(DW$7&gt;=$J99,DW$7&lt;=$L99),(($D99*$P99)/$M99),0))))))</f>
        <v>0</v>
      </c>
      <c r="DX100" s="37">
        <f>IF(DX$7&gt;$L99,(((IF(Data!$C$2&gt;0,(IF(OR(DX$5=Data!$F$2,DX$5=Data!$G$2,(IF(COUNTIF(Data!$A$2:$A$939,DX$7),DX$7=(VLOOKUP(DX$7,Data!$A$2:$A$852,1,FALSE)),0))),"H",IF(AND(DX$7&gt;=$J99,DX$7&lt;=$K99),($D99*(1-$P99)/$N99),0))),IF(AND(DX$7&gt;=$J99,DX$7&lt;=$K99),(($D99-$O99)/$N99),0))))),(((IF(Data!$C$2&gt;0,(IF(OR(DX$5=Data!$F$2,DX$5=Data!$G$2,(IF(COUNTIF(Data!$A$2:$A$939,DX$7),DX$7=(VLOOKUP(DX$7,Data!$A$2:$A$852,1,FALSE)),0))),"H",IF(AND(DX$7&gt;=$J99,DX$7&lt;=$L99),($D99*$P99/$M99),0))),IF(AND(DX$7&gt;=$J99,DX$7&lt;=$L99),(($D99*$P99)/$M99),0))))))</f>
        <v>0</v>
      </c>
      <c r="DY100" s="37">
        <f>IF(DY$7&gt;$L99,(((IF(Data!$C$2&gt;0,(IF(OR(DY$5=Data!$F$2,DY$5=Data!$G$2,(IF(COUNTIF(Data!$A$2:$A$939,DY$7),DY$7=(VLOOKUP(DY$7,Data!$A$2:$A$852,1,FALSE)),0))),"H",IF(AND(DY$7&gt;=$J99,DY$7&lt;=$K99),($D99*(1-$P99)/$N99),0))),IF(AND(DY$7&gt;=$J99,DY$7&lt;=$K99),(($D99-$O99)/$N99),0))))),(((IF(Data!$C$2&gt;0,(IF(OR(DY$5=Data!$F$2,DY$5=Data!$G$2,(IF(COUNTIF(Data!$A$2:$A$939,DY$7),DY$7=(VLOOKUP(DY$7,Data!$A$2:$A$852,1,FALSE)),0))),"H",IF(AND(DY$7&gt;=$J99,DY$7&lt;=$L99),($D99*$P99/$M99),0))),IF(AND(DY$7&gt;=$J99,DY$7&lt;=$L99),(($D99*$P99)/$M99),0))))))</f>
        <v>0</v>
      </c>
      <c r="DZ100" s="37" t="str">
        <f>IF(DZ$7&gt;$L99,(((IF(Data!$C$2&gt;0,(IF(OR(DZ$5=Data!$F$2,DZ$5=Data!$G$2,(IF(COUNTIF(Data!$A$2:$A$939,DZ$7),DZ$7=(VLOOKUP(DZ$7,Data!$A$2:$A$852,1,FALSE)),0))),"H",IF(AND(DZ$7&gt;=$J99,DZ$7&lt;=$K99),($D99*(1-$P99)/$N99),0))),IF(AND(DZ$7&gt;=$J99,DZ$7&lt;=$K99),(($D99-$O99)/$N99),0))))),(((IF(Data!$C$2&gt;0,(IF(OR(DZ$5=Data!$F$2,DZ$5=Data!$G$2,(IF(COUNTIF(Data!$A$2:$A$939,DZ$7),DZ$7=(VLOOKUP(DZ$7,Data!$A$2:$A$852,1,FALSE)),0))),"H",IF(AND(DZ$7&gt;=$J99,DZ$7&lt;=$L99),($D99*$P99/$M99),0))),IF(AND(DZ$7&gt;=$J99,DZ$7&lt;=$L99),(($D99*$P99)/$M99),0))))))</f>
        <v>H</v>
      </c>
      <c r="EA100" s="37" t="str">
        <f>IF(EA$7&gt;$L99,(((IF(Data!$C$2&gt;0,(IF(OR(EA$5=Data!$F$2,EA$5=Data!$G$2,(IF(COUNTIF(Data!$A$2:$A$939,EA$7),EA$7=(VLOOKUP(EA$7,Data!$A$2:$A$852,1,FALSE)),0))),"H",IF(AND(EA$7&gt;=$J99,EA$7&lt;=$K99),($D99*(1-$P99)/$N99),0))),IF(AND(EA$7&gt;=$J99,EA$7&lt;=$K99),(($D99-$O99)/$N99),0))))),(((IF(Data!$C$2&gt;0,(IF(OR(EA$5=Data!$F$2,EA$5=Data!$G$2,(IF(COUNTIF(Data!$A$2:$A$939,EA$7),EA$7=(VLOOKUP(EA$7,Data!$A$2:$A$852,1,FALSE)),0))),"H",IF(AND(EA$7&gt;=$J99,EA$7&lt;=$L99),($D99*$P99/$M99),0))),IF(AND(EA$7&gt;=$J99,EA$7&lt;=$L99),(($D99*$P99)/$M99),0))))))</f>
        <v>H</v>
      </c>
      <c r="EB100" s="37">
        <f>IF(EB$7&gt;$L99,(((IF(Data!$C$2&gt;0,(IF(OR(EB$5=Data!$F$2,EB$5=Data!$G$2,(IF(COUNTIF(Data!$A$2:$A$939,EB$7),EB$7=(VLOOKUP(EB$7,Data!$A$2:$A$852,1,FALSE)),0))),"H",IF(AND(EB$7&gt;=$J99,EB$7&lt;=$K99),($D99*(1-$P99)/$N99),0))),IF(AND(EB$7&gt;=$J99,EB$7&lt;=$K99),(($D99-$O99)/$N99),0))))),(((IF(Data!$C$2&gt;0,(IF(OR(EB$5=Data!$F$2,EB$5=Data!$G$2,(IF(COUNTIF(Data!$A$2:$A$939,EB$7),EB$7=(VLOOKUP(EB$7,Data!$A$2:$A$852,1,FALSE)),0))),"H",IF(AND(EB$7&gt;=$J99,EB$7&lt;=$L99),($D99*$P99/$M99),0))),IF(AND(EB$7&gt;=$J99,EB$7&lt;=$L99),(($D99*$P99)/$M99),0))))))</f>
        <v>0</v>
      </c>
      <c r="EC100" s="37">
        <f>IF(EC$7&gt;$L99,(((IF(Data!$C$2&gt;0,(IF(OR(EC$5=Data!$F$2,EC$5=Data!$G$2,(IF(COUNTIF(Data!$A$2:$A$939,EC$7),EC$7=(VLOOKUP(EC$7,Data!$A$2:$A$852,1,FALSE)),0))),"H",IF(AND(EC$7&gt;=$J99,EC$7&lt;=$K99),($D99*(1-$P99)/$N99),0))),IF(AND(EC$7&gt;=$J99,EC$7&lt;=$K99),(($D99-$O99)/$N99),0))))),(((IF(Data!$C$2&gt;0,(IF(OR(EC$5=Data!$F$2,EC$5=Data!$G$2,(IF(COUNTIF(Data!$A$2:$A$939,EC$7),EC$7=(VLOOKUP(EC$7,Data!$A$2:$A$852,1,FALSE)),0))),"H",IF(AND(EC$7&gt;=$J99,EC$7&lt;=$L99),($D99*$P99/$M99),0))),IF(AND(EC$7&gt;=$J99,EC$7&lt;=$L99),(($D99*$P99)/$M99),0))))))</f>
        <v>0</v>
      </c>
      <c r="ED100" s="37">
        <f>IF(ED$7&gt;$L99,(((IF(Data!$C$2&gt;0,(IF(OR(ED$5=Data!$F$2,ED$5=Data!$G$2,(IF(COUNTIF(Data!$A$2:$A$939,ED$7),ED$7=(VLOOKUP(ED$7,Data!$A$2:$A$852,1,FALSE)),0))),"H",IF(AND(ED$7&gt;=$J99,ED$7&lt;=$K99),($D99*(1-$P99)/$N99),0))),IF(AND(ED$7&gt;=$J99,ED$7&lt;=$K99),(($D99-$O99)/$N99),0))))),(((IF(Data!$C$2&gt;0,(IF(OR(ED$5=Data!$F$2,ED$5=Data!$G$2,(IF(COUNTIF(Data!$A$2:$A$939,ED$7),ED$7=(VLOOKUP(ED$7,Data!$A$2:$A$852,1,FALSE)),0))),"H",IF(AND(ED$7&gt;=$J99,ED$7&lt;=$L99),($D99*$P99/$M99),0))),IF(AND(ED$7&gt;=$J99,ED$7&lt;=$L99),(($D99*$P99)/$M99),0))))))</f>
        <v>0</v>
      </c>
      <c r="EE100" s="37">
        <f>IF(EE$7&gt;$L99,(((IF(Data!$C$2&gt;0,(IF(OR(EE$5=Data!$F$2,EE$5=Data!$G$2,(IF(COUNTIF(Data!$A$2:$A$939,EE$7),EE$7=(VLOOKUP(EE$7,Data!$A$2:$A$852,1,FALSE)),0))),"H",IF(AND(EE$7&gt;=$J99,EE$7&lt;=$K99),($D99*(1-$P99)/$N99),0))),IF(AND(EE$7&gt;=$J99,EE$7&lt;=$K99),(($D99-$O99)/$N99),0))))),(((IF(Data!$C$2&gt;0,(IF(OR(EE$5=Data!$F$2,EE$5=Data!$G$2,(IF(COUNTIF(Data!$A$2:$A$939,EE$7),EE$7=(VLOOKUP(EE$7,Data!$A$2:$A$852,1,FALSE)),0))),"H",IF(AND(EE$7&gt;=$J99,EE$7&lt;=$L99),($D99*$P99/$M99),0))),IF(AND(EE$7&gt;=$J99,EE$7&lt;=$L99),(($D99*$P99)/$M99),0))))))</f>
        <v>0</v>
      </c>
      <c r="EF100" s="37">
        <f>IF(EF$7&gt;$L99,(((IF(Data!$C$2&gt;0,(IF(OR(EF$5=Data!$F$2,EF$5=Data!$G$2,(IF(COUNTIF(Data!$A$2:$A$939,EF$7),EF$7=(VLOOKUP(EF$7,Data!$A$2:$A$852,1,FALSE)),0))),"H",IF(AND(EF$7&gt;=$J99,EF$7&lt;=$K99),($D99*(1-$P99)/$N99),0))),IF(AND(EF$7&gt;=$J99,EF$7&lt;=$K99),(($D99-$O99)/$N99),0))))),(((IF(Data!$C$2&gt;0,(IF(OR(EF$5=Data!$F$2,EF$5=Data!$G$2,(IF(COUNTIF(Data!$A$2:$A$939,EF$7),EF$7=(VLOOKUP(EF$7,Data!$A$2:$A$852,1,FALSE)),0))),"H",IF(AND(EF$7&gt;=$J99,EF$7&lt;=$L99),($D99*$P99/$M99),0))),IF(AND(EF$7&gt;=$J99,EF$7&lt;=$L99),(($D99*$P99)/$M99),0))))))</f>
        <v>0</v>
      </c>
      <c r="EG100" s="37" t="str">
        <f>IF(EG$7&gt;$L99,(((IF(Data!$C$2&gt;0,(IF(OR(EG$5=Data!$F$2,EG$5=Data!$G$2,(IF(COUNTIF(Data!$A$2:$A$939,EG$7),EG$7=(VLOOKUP(EG$7,Data!$A$2:$A$852,1,FALSE)),0))),"H",IF(AND(EG$7&gt;=$J99,EG$7&lt;=$K99),($D99*(1-$P99)/$N99),0))),IF(AND(EG$7&gt;=$J99,EG$7&lt;=$K99),(($D99-$O99)/$N99),0))))),(((IF(Data!$C$2&gt;0,(IF(OR(EG$5=Data!$F$2,EG$5=Data!$G$2,(IF(COUNTIF(Data!$A$2:$A$939,EG$7),EG$7=(VLOOKUP(EG$7,Data!$A$2:$A$852,1,FALSE)),0))),"H",IF(AND(EG$7&gt;=$J99,EG$7&lt;=$L99),($D99*$P99/$M99),0))),IF(AND(EG$7&gt;=$J99,EG$7&lt;=$L99),(($D99*$P99)/$M99),0))))))</f>
        <v>H</v>
      </c>
      <c r="EH100" s="37" t="str">
        <f>IF(EH$7&gt;$L99,(((IF(Data!$C$2&gt;0,(IF(OR(EH$5=Data!$F$2,EH$5=Data!$G$2,(IF(COUNTIF(Data!$A$2:$A$939,EH$7),EH$7=(VLOOKUP(EH$7,Data!$A$2:$A$852,1,FALSE)),0))),"H",IF(AND(EH$7&gt;=$J99,EH$7&lt;=$K99),($D99*(1-$P99)/$N99),0))),IF(AND(EH$7&gt;=$J99,EH$7&lt;=$K99),(($D99-$O99)/$N99),0))))),(((IF(Data!$C$2&gt;0,(IF(OR(EH$5=Data!$F$2,EH$5=Data!$G$2,(IF(COUNTIF(Data!$A$2:$A$939,EH$7),EH$7=(VLOOKUP(EH$7,Data!$A$2:$A$852,1,FALSE)),0))),"H",IF(AND(EH$7&gt;=$J99,EH$7&lt;=$L99),($D99*$P99/$M99),0))),IF(AND(EH$7&gt;=$J99,EH$7&lt;=$L99),(($D99*$P99)/$M99),0))))))</f>
        <v>H</v>
      </c>
      <c r="EI100" s="37">
        <f>IF(EI$7&gt;$L99,(((IF(Data!$C$2&gt;0,(IF(OR(EI$5=Data!$F$2,EI$5=Data!$G$2,(IF(COUNTIF(Data!$A$2:$A$939,EI$7),EI$7=(VLOOKUP(EI$7,Data!$A$2:$A$852,1,FALSE)),0))),"H",IF(AND(EI$7&gt;=$J99,EI$7&lt;=$K99),($D99*(1-$P99)/$N99),0))),IF(AND(EI$7&gt;=$J99,EI$7&lt;=$K99),(($D99-$O99)/$N99),0))))),(((IF(Data!$C$2&gt;0,(IF(OR(EI$5=Data!$F$2,EI$5=Data!$G$2,(IF(COUNTIF(Data!$A$2:$A$939,EI$7),EI$7=(VLOOKUP(EI$7,Data!$A$2:$A$852,1,FALSE)),0))),"H",IF(AND(EI$7&gt;=$J99,EI$7&lt;=$L99),($D99*$P99/$M99),0))),IF(AND(EI$7&gt;=$J99,EI$7&lt;=$L99),(($D99*$P99)/$M99),0))))))</f>
        <v>0</v>
      </c>
      <c r="EJ100" s="37">
        <f>IF(EJ$7&gt;$L99,(((IF(Data!$C$2&gt;0,(IF(OR(EJ$5=Data!$F$2,EJ$5=Data!$G$2,(IF(COUNTIF(Data!$A$2:$A$939,EJ$7),EJ$7=(VLOOKUP(EJ$7,Data!$A$2:$A$852,1,FALSE)),0))),"H",IF(AND(EJ$7&gt;=$J99,EJ$7&lt;=$K99),($D99*(1-$P99)/$N99),0))),IF(AND(EJ$7&gt;=$J99,EJ$7&lt;=$K99),(($D99-$O99)/$N99),0))))),(((IF(Data!$C$2&gt;0,(IF(OR(EJ$5=Data!$F$2,EJ$5=Data!$G$2,(IF(COUNTIF(Data!$A$2:$A$939,EJ$7),EJ$7=(VLOOKUP(EJ$7,Data!$A$2:$A$852,1,FALSE)),0))),"H",IF(AND(EJ$7&gt;=$J99,EJ$7&lt;=$L99),($D99*$P99/$M99),0))),IF(AND(EJ$7&gt;=$J99,EJ$7&lt;=$L99),(($D99*$P99)/$M99),0))))))</f>
        <v>0</v>
      </c>
      <c r="EK100" s="37">
        <f>IF(EK$7&gt;$L99,(((IF(Data!$C$2&gt;0,(IF(OR(EK$5=Data!$F$2,EK$5=Data!$G$2,(IF(COUNTIF(Data!$A$2:$A$939,EK$7),EK$7=(VLOOKUP(EK$7,Data!$A$2:$A$852,1,FALSE)),0))),"H",IF(AND(EK$7&gt;=$J99,EK$7&lt;=$K99),($D99*(1-$P99)/$N99),0))),IF(AND(EK$7&gt;=$J99,EK$7&lt;=$K99),(($D99-$O99)/$N99),0))))),(((IF(Data!$C$2&gt;0,(IF(OR(EK$5=Data!$F$2,EK$5=Data!$G$2,(IF(COUNTIF(Data!$A$2:$A$939,EK$7),EK$7=(VLOOKUP(EK$7,Data!$A$2:$A$852,1,FALSE)),0))),"H",IF(AND(EK$7&gt;=$J99,EK$7&lt;=$L99),($D99*$P99/$M99),0))),IF(AND(EK$7&gt;=$J99,EK$7&lt;=$L99),(($D99*$P99)/$M99),0))))))</f>
        <v>0</v>
      </c>
      <c r="EL100" s="37">
        <f>IF(EL$7&gt;$L99,(((IF(Data!$C$2&gt;0,(IF(OR(EL$5=Data!$F$2,EL$5=Data!$G$2,(IF(COUNTIF(Data!$A$2:$A$939,EL$7),EL$7=(VLOOKUP(EL$7,Data!$A$2:$A$852,1,FALSE)),0))),"H",IF(AND(EL$7&gt;=$J99,EL$7&lt;=$K99),($D99*(1-$P99)/$N99),0))),IF(AND(EL$7&gt;=$J99,EL$7&lt;=$K99),(($D99-$O99)/$N99),0))))),(((IF(Data!$C$2&gt;0,(IF(OR(EL$5=Data!$F$2,EL$5=Data!$G$2,(IF(COUNTIF(Data!$A$2:$A$939,EL$7),EL$7=(VLOOKUP(EL$7,Data!$A$2:$A$852,1,FALSE)),0))),"H",IF(AND(EL$7&gt;=$J99,EL$7&lt;=$L99),($D99*$P99/$M99),0))),IF(AND(EL$7&gt;=$J99,EL$7&lt;=$L99),(($D99*$P99)/$M99),0))))))</f>
        <v>0</v>
      </c>
      <c r="EM100" s="37">
        <f>IF(EM$7&gt;$L99,(((IF(Data!$C$2&gt;0,(IF(OR(EM$5=Data!$F$2,EM$5=Data!$G$2,(IF(COUNTIF(Data!$A$2:$A$939,EM$7),EM$7=(VLOOKUP(EM$7,Data!$A$2:$A$852,1,FALSE)),0))),"H",IF(AND(EM$7&gt;=$J99,EM$7&lt;=$K99),($D99*(1-$P99)/$N99),0))),IF(AND(EM$7&gt;=$J99,EM$7&lt;=$K99),(($D99-$O99)/$N99),0))))),(((IF(Data!$C$2&gt;0,(IF(OR(EM$5=Data!$F$2,EM$5=Data!$G$2,(IF(COUNTIF(Data!$A$2:$A$939,EM$7),EM$7=(VLOOKUP(EM$7,Data!$A$2:$A$852,1,FALSE)),0))),"H",IF(AND(EM$7&gt;=$J99,EM$7&lt;=$L99),($D99*$P99/$M99),0))),IF(AND(EM$7&gt;=$J99,EM$7&lt;=$L99),(($D99*$P99)/$M99),0))))))</f>
        <v>0</v>
      </c>
      <c r="EN100" s="37" t="str">
        <f>IF(EN$7&gt;$L99,(((IF(Data!$C$2&gt;0,(IF(OR(EN$5=Data!$F$2,EN$5=Data!$G$2,(IF(COUNTIF(Data!$A$2:$A$939,EN$7),EN$7=(VLOOKUP(EN$7,Data!$A$2:$A$852,1,FALSE)),0))),"H",IF(AND(EN$7&gt;=$J99,EN$7&lt;=$K99),($D99*(1-$P99)/$N99),0))),IF(AND(EN$7&gt;=$J99,EN$7&lt;=$K99),(($D99-$O99)/$N99),0))))),(((IF(Data!$C$2&gt;0,(IF(OR(EN$5=Data!$F$2,EN$5=Data!$G$2,(IF(COUNTIF(Data!$A$2:$A$939,EN$7),EN$7=(VLOOKUP(EN$7,Data!$A$2:$A$852,1,FALSE)),0))),"H",IF(AND(EN$7&gt;=$J99,EN$7&lt;=$L99),($D99*$P99/$M99),0))),IF(AND(EN$7&gt;=$J99,EN$7&lt;=$L99),(($D99*$P99)/$M99),0))))))</f>
        <v>H</v>
      </c>
      <c r="EO100" s="38" t="str">
        <f>IF(EO$7&gt;$L99,(((IF(Data!$C$2&gt;0,(IF(OR(EO$5=Data!$F$2,EO$5=Data!$G$2,(IF(COUNTIF(Data!$A$2:$A$939,EO$7),EO$7=(VLOOKUP(EO$7,Data!$A$2:$A$852,1,FALSE)),0))),"H",IF(AND(EO$7&gt;=$J99,EO$7&lt;=$K99),($D99*(1-$P99)/$N99),0))),IF(AND(EO$7&gt;=$J99,EO$7&lt;=$K99),(($D99-$O99)/$N99),0))))),(((IF(Data!$C$2&gt;0,(IF(OR(EO$5=Data!$F$2,EO$5=Data!$G$2,(IF(COUNTIF(Data!$A$2:$A$939,EO$7),EO$7=(VLOOKUP(EO$7,Data!$A$2:$A$852,1,FALSE)),0))),"H",IF(AND(EO$7&gt;=$J99,EO$7&lt;=$L99),($D99*$P99/$M99),0))),IF(AND(EO$7&gt;=$J99,EO$7&lt;=$L99),(($D99*$P99)/$M99),0))))))</f>
        <v>H</v>
      </c>
      <c r="EP100" s="8" t="s">
        <v>48</v>
      </c>
      <c r="EQ100" s="18">
        <f>SUM(T100:EO100)-D99</f>
        <v>0</v>
      </c>
    </row>
    <row r="101" spans="1:147" ht="30" customHeight="1" thickTop="1">
      <c r="A101" s="370"/>
      <c r="B101" s="368"/>
      <c r="C101" s="368"/>
      <c r="D101" s="346"/>
      <c r="E101" s="350"/>
      <c r="F101" s="350"/>
      <c r="G101" s="348">
        <f>IF(F101&gt;0,(IF(E101&gt;0,IF(Data!$C$2&gt;0,((NETWORKDAYS.INTL(E101,F101,Data!$C$2,Data!$A$2:$A$1242))),((F101-E101)+1)),0)),0)</f>
        <v>0</v>
      </c>
      <c r="H101" s="346">
        <f>I101*D101</f>
        <v>0</v>
      </c>
      <c r="I101" s="362">
        <f>IF(G101&gt;0,((IF(AND(E101&lt;=$EJ$3,F101&gt;=$EJ$3),(IF(Data!$C$2&gt;0,NETWORKDAYS.INTL(E101,$EJ$3,Data!$C$2,Data!$A$2:$A$1231),$EJ$3-E101)),IF(F101&lt;=$EJ$3,G101,0)))/G101),0)</f>
        <v>0</v>
      </c>
      <c r="J101" s="350"/>
      <c r="K101" s="350">
        <f>IF(AND(P101&lt;1,P101&gt;0,J101&gt;0),ROUND((((1-P101)*(F101-E101)+$EJ$3)),0),0)</f>
        <v>0</v>
      </c>
      <c r="L101" s="350">
        <f>IF(K101&gt;=$EJ$3,$EJ$3,K101)</f>
        <v>0</v>
      </c>
      <c r="M101" s="348">
        <f>IF(L101&gt;0,(IF(J101&gt;0,IF(Data!$C$2&gt;0,((NETWORKDAYS.INTL(J101,L101,Data!$C$2,Data!$A$2:$A$1242))),((L101-J101)+1)),0)),0)</f>
        <v>0</v>
      </c>
      <c r="N101" s="348">
        <f>IF(P101=1,0,IF(L101&gt;0,(IF(J101&gt;0,IF(Data!$C$2&gt;0,(((NETWORKDAYS.INTL($EJ$3,K101,Data!$C$2,Data!$A$2:$A$1242)))-1),((-$EJ$3+K101))),0)),0))</f>
        <v>0</v>
      </c>
      <c r="O101" s="346">
        <f>P101*D101</f>
        <v>0</v>
      </c>
      <c r="P101" s="362"/>
      <c r="Q101" s="344">
        <f>IF(K101&gt;0,F101-K101,0)</f>
        <v>0</v>
      </c>
      <c r="R101" s="346">
        <f>IF(K101&gt;0,O101-H101,0)</f>
        <v>0</v>
      </c>
      <c r="S101" s="341">
        <f>IF(P101&gt;0,P101-I101,0)</f>
        <v>0</v>
      </c>
      <c r="T101" s="33">
        <f>IF(Data!$C$2&gt;0,(IF(OR(T$5=Data!$F$2,T$5=Data!$G$2,(IF(COUNTIF(Data!$A$2:$A$939,T$7),T$7=(VLOOKUP(T$7,Data!$A$2:$A$852,1,FALSE)),0))),"H",IF(AND(T$7&gt;=$E101,T$7&lt;=$F101),($D101/$G101),0))),IF(AND(T$7&gt;=$E101,T$7&lt;=$F101),($D101/$G101),0))</f>
        <v>0</v>
      </c>
      <c r="U101" s="34">
        <f>IF(Data!$C$2&gt;0,(IF(OR(U$5=Data!$F$2,U$5=Data!$G$2,(IF(COUNTIF(Data!$A$2:$A$939,U$7),U$7=(VLOOKUP(U$7,Data!$A$2:$A$852,1,FALSE)),0))),"H",IF(AND(U$7&gt;=$E101,U$7&lt;=$F101),($D101/$G101),0))),IF(AND(U$7&gt;=$E101,U$7&lt;=$F101),($D101/$G101),0))</f>
        <v>0</v>
      </c>
      <c r="V101" s="34">
        <f>IF(Data!$C$2&gt;0,(IF(OR(V$5=Data!$F$2,V$5=Data!$G$2,(IF(COUNTIF(Data!$A$2:$A$939,V$7),V$7=(VLOOKUP(V$7,Data!$A$2:$A$852,1,FALSE)),0))),"H",IF(AND(V$7&gt;=$E101,V$7&lt;=$F101),($D101/$G101),0))),IF(AND(V$7&gt;=$E101,V$7&lt;=$F101),($D101/$G101),0))</f>
        <v>0</v>
      </c>
      <c r="W101" s="34">
        <f>IF(Data!$C$2&gt;0,(IF(OR(W$5=Data!$F$2,W$5=Data!$G$2,(IF(COUNTIF(Data!$A$2:$A$939,W$7),W$7=(VLOOKUP(W$7,Data!$A$2:$A$852,1,FALSE)),0))),"H",IF(AND(W$7&gt;=$E101,W$7&lt;=$F101),($D101/$G101),0))),IF(AND(W$7&gt;=$E101,W$7&lt;=$F101),($D101/$G101),0))</f>
        <v>0</v>
      </c>
      <c r="X101" s="34">
        <f>IF(Data!$C$2&gt;0,(IF(OR(X$5=Data!$F$2,X$5=Data!$G$2,(IF(COUNTIF(Data!$A$2:$A$939,X$7),X$7=(VLOOKUP(X$7,Data!$A$2:$A$852,1,FALSE)),0))),"H",IF(AND(X$7&gt;=$E101,X$7&lt;=$F101),($D101/$G101),0))),IF(AND(X$7&gt;=$E101,X$7&lt;=$F101),($D101/$G101),0))</f>
        <v>0</v>
      </c>
      <c r="Y101" s="34" t="str">
        <f>IF(Data!$C$2&gt;0,(IF(OR(Y$5=Data!$F$2,Y$5=Data!$G$2,(IF(COUNTIF(Data!$A$2:$A$939,Y$7),Y$7=(VLOOKUP(Y$7,Data!$A$2:$A$852,1,FALSE)),0))),"H",IF(AND(Y$7&gt;=$E101,Y$7&lt;=$F101),($D101/$G101),0))),IF(AND(Y$7&gt;=$E101,Y$7&lt;=$F101),($D101/$G101),0))</f>
        <v>H</v>
      </c>
      <c r="Z101" s="34" t="str">
        <f>IF(Data!$C$2&gt;0,(IF(OR(Z$5=Data!$F$2,Z$5=Data!$G$2,(IF(COUNTIF(Data!$A$2:$A$939,Z$7),Z$7=(VLOOKUP(Z$7,Data!$A$2:$A$852,1,FALSE)),0))),"H",IF(AND(Z$7&gt;=$E101,Z$7&lt;=$F101),($D101/$G101),0))),IF(AND(Z$7&gt;=$E101,Z$7&lt;=$F101),($D101/$G101),0))</f>
        <v>H</v>
      </c>
      <c r="AA101" s="34">
        <f>IF(Data!$C$2&gt;0,(IF(OR(AA$5=Data!$F$2,AA$5=Data!$G$2,(IF(COUNTIF(Data!$A$2:$A$939,AA$7),AA$7=(VLOOKUP(AA$7,Data!$A$2:$A$852,1,FALSE)),0))),"H",IF(AND(AA$7&gt;=$E101,AA$7&lt;=$F101),($D101/$G101),0))),IF(AND(AA$7&gt;=$E101,AA$7&lt;=$F101),($D101/$G101),0))</f>
        <v>0</v>
      </c>
      <c r="AB101" s="34">
        <f>IF(Data!$C$2&gt;0,(IF(OR(AB$5=Data!$F$2,AB$5=Data!$G$2,(IF(COUNTIF(Data!$A$2:$A$939,AB$7),AB$7=(VLOOKUP(AB$7,Data!$A$2:$A$852,1,FALSE)),0))),"H",IF(AND(AB$7&gt;=$E101,AB$7&lt;=$F101),($D101/$G101),0))),IF(AND(AB$7&gt;=$E101,AB$7&lt;=$F101),($D101/$G101),0))</f>
        <v>0</v>
      </c>
      <c r="AC101" s="34">
        <f>IF(Data!$C$2&gt;0,(IF(OR(AC$5=Data!$F$2,AC$5=Data!$G$2,(IF(COUNTIF(Data!$A$2:$A$939,AC$7),AC$7=(VLOOKUP(AC$7,Data!$A$2:$A$852,1,FALSE)),0))),"H",IF(AND(AC$7&gt;=$E101,AC$7&lt;=$F101),($D101/$G101),0))),IF(AND(AC$7&gt;=$E101,AC$7&lt;=$F101),($D101/$G101),0))</f>
        <v>0</v>
      </c>
      <c r="AD101" s="34">
        <f>IF(Data!$C$2&gt;0,(IF(OR(AD$5=Data!$F$2,AD$5=Data!$G$2,(IF(COUNTIF(Data!$A$2:$A$939,AD$7),AD$7=(VLOOKUP(AD$7,Data!$A$2:$A$852,1,FALSE)),0))),"H",IF(AND(AD$7&gt;=$E101,AD$7&lt;=$F101),($D101/$G101),0))),IF(AND(AD$7&gt;=$E101,AD$7&lt;=$F101),($D101/$G101),0))</f>
        <v>0</v>
      </c>
      <c r="AE101" s="34">
        <f>IF(Data!$C$2&gt;0,(IF(OR(AE$5=Data!$F$2,AE$5=Data!$G$2,(IF(COUNTIF(Data!$A$2:$A$939,AE$7),AE$7=(VLOOKUP(AE$7,Data!$A$2:$A$852,1,FALSE)),0))),"H",IF(AND(AE$7&gt;=$E101,AE$7&lt;=$F101),($D101/$G101),0))),IF(AND(AE$7&gt;=$E101,AE$7&lt;=$F101),($D101/$G101),0))</f>
        <v>0</v>
      </c>
      <c r="AF101" s="34" t="str">
        <f>IF(Data!$C$2&gt;0,(IF(OR(AF$5=Data!$F$2,AF$5=Data!$G$2,(IF(COUNTIF(Data!$A$2:$A$939,AF$7),AF$7=(VLOOKUP(AF$7,Data!$A$2:$A$852,1,FALSE)),0))),"H",IF(AND(AF$7&gt;=$E101,AF$7&lt;=$F101),($D101/$G101),0))),IF(AND(AF$7&gt;=$E101,AF$7&lt;=$F101),($D101/$G101),0))</f>
        <v>H</v>
      </c>
      <c r="AG101" s="34" t="str">
        <f>IF(Data!$C$2&gt;0,(IF(OR(AG$5=Data!$F$2,AG$5=Data!$G$2,(IF(COUNTIF(Data!$A$2:$A$939,AG$7),AG$7=(VLOOKUP(AG$7,Data!$A$2:$A$852,1,FALSE)),0))),"H",IF(AND(AG$7&gt;=$E101,AG$7&lt;=$F101),($D101/$G101),0))),IF(AND(AG$7&gt;=$E101,AG$7&lt;=$F101),($D101/$G101),0))</f>
        <v>H</v>
      </c>
      <c r="AH101" s="34">
        <f>IF(Data!$C$2&gt;0,(IF(OR(AH$5=Data!$F$2,AH$5=Data!$G$2,(IF(COUNTIF(Data!$A$2:$A$939,AH$7),AH$7=(VLOOKUP(AH$7,Data!$A$2:$A$852,1,FALSE)),0))),"H",IF(AND(AH$7&gt;=$E101,AH$7&lt;=$F101),($D101/$G101),0))),IF(AND(AH$7&gt;=$E101,AH$7&lt;=$F101),($D101/$G101),0))</f>
        <v>0</v>
      </c>
      <c r="AI101" s="34">
        <f>IF(Data!$C$2&gt;0,(IF(OR(AI$5=Data!$F$2,AI$5=Data!$G$2,(IF(COUNTIF(Data!$A$2:$A$939,AI$7),AI$7=(VLOOKUP(AI$7,Data!$A$2:$A$852,1,FALSE)),0))),"H",IF(AND(AI$7&gt;=$E101,AI$7&lt;=$F101),($D101/$G101),0))),IF(AND(AI$7&gt;=$E101,AI$7&lt;=$F101),($D101/$G101),0))</f>
        <v>0</v>
      </c>
      <c r="AJ101" s="34">
        <f>IF(Data!$C$2&gt;0,(IF(OR(AJ$5=Data!$F$2,AJ$5=Data!$G$2,(IF(COUNTIF(Data!$A$2:$A$939,AJ$7),AJ$7=(VLOOKUP(AJ$7,Data!$A$2:$A$852,1,FALSE)),0))),"H",IF(AND(AJ$7&gt;=$E101,AJ$7&lt;=$F101),($D101/$G101),0))),IF(AND(AJ$7&gt;=$E101,AJ$7&lt;=$F101),($D101/$G101),0))</f>
        <v>0</v>
      </c>
      <c r="AK101" s="34">
        <f>IF(Data!$C$2&gt;0,(IF(OR(AK$5=Data!$F$2,AK$5=Data!$G$2,(IF(COUNTIF(Data!$A$2:$A$939,AK$7),AK$7=(VLOOKUP(AK$7,Data!$A$2:$A$852,1,FALSE)),0))),"H",IF(AND(AK$7&gt;=$E101,AK$7&lt;=$F101),($D101/$G101),0))),IF(AND(AK$7&gt;=$E101,AK$7&lt;=$F101),($D101/$G101),0))</f>
        <v>0</v>
      </c>
      <c r="AL101" s="34">
        <f>IF(Data!$C$2&gt;0,(IF(OR(AL$5=Data!$F$2,AL$5=Data!$G$2,(IF(COUNTIF(Data!$A$2:$A$939,AL$7),AL$7=(VLOOKUP(AL$7,Data!$A$2:$A$852,1,FALSE)),0))),"H",IF(AND(AL$7&gt;=$E101,AL$7&lt;=$F101),($D101/$G101),0))),IF(AND(AL$7&gt;=$E101,AL$7&lt;=$F101),($D101/$G101),0))</f>
        <v>0</v>
      </c>
      <c r="AM101" s="34" t="str">
        <f>IF(Data!$C$2&gt;0,(IF(OR(AM$5=Data!$F$2,AM$5=Data!$G$2,(IF(COUNTIF(Data!$A$2:$A$939,AM$7),AM$7=(VLOOKUP(AM$7,Data!$A$2:$A$852,1,FALSE)),0))),"H",IF(AND(AM$7&gt;=$E101,AM$7&lt;=$F101),($D101/$G101),0))),IF(AND(AM$7&gt;=$E101,AM$7&lt;=$F101),($D101/$G101),0))</f>
        <v>H</v>
      </c>
      <c r="AN101" s="34" t="str">
        <f>IF(Data!$C$2&gt;0,(IF(OR(AN$5=Data!$F$2,AN$5=Data!$G$2,(IF(COUNTIF(Data!$A$2:$A$939,AN$7),AN$7=(VLOOKUP(AN$7,Data!$A$2:$A$852,1,FALSE)),0))),"H",IF(AND(AN$7&gt;=$E101,AN$7&lt;=$F101),($D101/$G101),0))),IF(AND(AN$7&gt;=$E101,AN$7&lt;=$F101),($D101/$G101),0))</f>
        <v>H</v>
      </c>
      <c r="AO101" s="34">
        <f>IF(Data!$C$2&gt;0,(IF(OR(AO$5=Data!$F$2,AO$5=Data!$G$2,(IF(COUNTIF(Data!$A$2:$A$939,AO$7),AO$7=(VLOOKUP(AO$7,Data!$A$2:$A$852,1,FALSE)),0))),"H",IF(AND(AO$7&gt;=$E101,AO$7&lt;=$F101),($D101/$G101),0))),IF(AND(AO$7&gt;=$E101,AO$7&lt;=$F101),($D101/$G101),0))</f>
        <v>0</v>
      </c>
      <c r="AP101" s="34">
        <f>IF(Data!$C$2&gt;0,(IF(OR(AP$5=Data!$F$2,AP$5=Data!$G$2,(IF(COUNTIF(Data!$A$2:$A$939,AP$7),AP$7=(VLOOKUP(AP$7,Data!$A$2:$A$852,1,FALSE)),0))),"H",IF(AND(AP$7&gt;=$E101,AP$7&lt;=$F101),($D101/$G101),0))),IF(AND(AP$7&gt;=$E101,AP$7&lt;=$F101),($D101/$G101),0))</f>
        <v>0</v>
      </c>
      <c r="AQ101" s="34">
        <f>IF(Data!$C$2&gt;0,(IF(OR(AQ$5=Data!$F$2,AQ$5=Data!$G$2,(IF(COUNTIF(Data!$A$2:$A$939,AQ$7),AQ$7=(VLOOKUP(AQ$7,Data!$A$2:$A$852,1,FALSE)),0))),"H",IF(AND(AQ$7&gt;=$E101,AQ$7&lt;=$F101),($D101/$G101),0))),IF(AND(AQ$7&gt;=$E101,AQ$7&lt;=$F101),($D101/$G101),0))</f>
        <v>0</v>
      </c>
      <c r="AR101" s="34">
        <f>IF(Data!$C$2&gt;0,(IF(OR(AR$5=Data!$F$2,AR$5=Data!$G$2,(IF(COUNTIF(Data!$A$2:$A$939,AR$7),AR$7=(VLOOKUP(AR$7,Data!$A$2:$A$852,1,FALSE)),0))),"H",IF(AND(AR$7&gt;=$E101,AR$7&lt;=$F101),($D101/$G101),0))),IF(AND(AR$7&gt;=$E101,AR$7&lt;=$F101),($D101/$G101),0))</f>
        <v>0</v>
      </c>
      <c r="AS101" s="34">
        <f>IF(Data!$C$2&gt;0,(IF(OR(AS$5=Data!$F$2,AS$5=Data!$G$2,(IF(COUNTIF(Data!$A$2:$A$939,AS$7),AS$7=(VLOOKUP(AS$7,Data!$A$2:$A$852,1,FALSE)),0))),"H",IF(AND(AS$7&gt;=$E101,AS$7&lt;=$F101),($D101/$G101),0))),IF(AND(AS$7&gt;=$E101,AS$7&lt;=$F101),($D101/$G101),0))</f>
        <v>0</v>
      </c>
      <c r="AT101" s="34" t="str">
        <f>IF(Data!$C$2&gt;0,(IF(OR(AT$5=Data!$F$2,AT$5=Data!$G$2,(IF(COUNTIF(Data!$A$2:$A$939,AT$7),AT$7=(VLOOKUP(AT$7,Data!$A$2:$A$852,1,FALSE)),0))),"H",IF(AND(AT$7&gt;=$E101,AT$7&lt;=$F101),($D101/$G101),0))),IF(AND(AT$7&gt;=$E101,AT$7&lt;=$F101),($D101/$G101),0))</f>
        <v>H</v>
      </c>
      <c r="AU101" s="34" t="str">
        <f>IF(Data!$C$2&gt;0,(IF(OR(AU$5=Data!$F$2,AU$5=Data!$G$2,(IF(COUNTIF(Data!$A$2:$A$939,AU$7),AU$7=(VLOOKUP(AU$7,Data!$A$2:$A$852,1,FALSE)),0))),"H",IF(AND(AU$7&gt;=$E101,AU$7&lt;=$F101),($D101/$G101),0))),IF(AND(AU$7&gt;=$E101,AU$7&lt;=$F101),($D101/$G101),0))</f>
        <v>H</v>
      </c>
      <c r="AV101" s="34">
        <f>IF(Data!$C$2&gt;0,(IF(OR(AV$5=Data!$F$2,AV$5=Data!$G$2,(IF(COUNTIF(Data!$A$2:$A$939,AV$7),AV$7=(VLOOKUP(AV$7,Data!$A$2:$A$852,1,FALSE)),0))),"H",IF(AND(AV$7&gt;=$E101,AV$7&lt;=$F101),($D101/$G101),0))),IF(AND(AV$7&gt;=$E101,AV$7&lt;=$F101),($D101/$G101),0))</f>
        <v>0</v>
      </c>
      <c r="AW101" s="34">
        <f>IF(Data!$C$2&gt;0,(IF(OR(AW$5=Data!$F$2,AW$5=Data!$G$2,(IF(COUNTIF(Data!$A$2:$A$939,AW$7),AW$7=(VLOOKUP(AW$7,Data!$A$2:$A$852,1,FALSE)),0))),"H",IF(AND(AW$7&gt;=$E101,AW$7&lt;=$F101),($D101/$G101),0))),IF(AND(AW$7&gt;=$E101,AW$7&lt;=$F101),($D101/$G101),0))</f>
        <v>0</v>
      </c>
      <c r="AX101" s="34">
        <f>IF(Data!$C$2&gt;0,(IF(OR(AX$5=Data!$F$2,AX$5=Data!$G$2,(IF(COUNTIF(Data!$A$2:$A$939,AX$7),AX$7=(VLOOKUP(AX$7,Data!$A$2:$A$852,1,FALSE)),0))),"H",IF(AND(AX$7&gt;=$E101,AX$7&lt;=$F101),($D101/$G101),0))),IF(AND(AX$7&gt;=$E101,AX$7&lt;=$F101),($D101/$G101),0))</f>
        <v>0</v>
      </c>
      <c r="AY101" s="34">
        <f>IF(Data!$C$2&gt;0,(IF(OR(AY$5=Data!$F$2,AY$5=Data!$G$2,(IF(COUNTIF(Data!$A$2:$A$939,AY$7),AY$7=(VLOOKUP(AY$7,Data!$A$2:$A$852,1,FALSE)),0))),"H",IF(AND(AY$7&gt;=$E101,AY$7&lt;=$F101),($D101/$G101),0))),IF(AND(AY$7&gt;=$E101,AY$7&lt;=$F101),($D101/$G101),0))</f>
        <v>0</v>
      </c>
      <c r="AZ101" s="34">
        <f>IF(Data!$C$2&gt;0,(IF(OR(AZ$5=Data!$F$2,AZ$5=Data!$G$2,(IF(COUNTIF(Data!$A$2:$A$939,AZ$7),AZ$7=(VLOOKUP(AZ$7,Data!$A$2:$A$852,1,FALSE)),0))),"H",IF(AND(AZ$7&gt;=$E101,AZ$7&lt;=$F101),($D101/$G101),0))),IF(AND(AZ$7&gt;=$E101,AZ$7&lt;=$F101),($D101/$G101),0))</f>
        <v>0</v>
      </c>
      <c r="BA101" s="34" t="str">
        <f>IF(Data!$C$2&gt;0,(IF(OR(BA$5=Data!$F$2,BA$5=Data!$G$2,(IF(COUNTIF(Data!$A$2:$A$939,BA$7),BA$7=(VLOOKUP(BA$7,Data!$A$2:$A$852,1,FALSE)),0))),"H",IF(AND(BA$7&gt;=$E101,BA$7&lt;=$F101),($D101/$G101),0))),IF(AND(BA$7&gt;=$E101,BA$7&lt;=$F101),($D101/$G101),0))</f>
        <v>H</v>
      </c>
      <c r="BB101" s="34" t="str">
        <f>IF(Data!$C$2&gt;0,(IF(OR(BB$5=Data!$F$2,BB$5=Data!$G$2,(IF(COUNTIF(Data!$A$2:$A$939,BB$7),BB$7=(VLOOKUP(BB$7,Data!$A$2:$A$852,1,FALSE)),0))),"H",IF(AND(BB$7&gt;=$E101,BB$7&lt;=$F101),($D101/$G101),0))),IF(AND(BB$7&gt;=$E101,BB$7&lt;=$F101),($D101/$G101),0))</f>
        <v>H</v>
      </c>
      <c r="BC101" s="34">
        <f>IF(Data!$C$2&gt;0,(IF(OR(BC$5=Data!$F$2,BC$5=Data!$G$2,(IF(COUNTIF(Data!$A$2:$A$939,BC$7),BC$7=(VLOOKUP(BC$7,Data!$A$2:$A$852,1,FALSE)),0))),"H",IF(AND(BC$7&gt;=$E101,BC$7&lt;=$F101),($D101/$G101),0))),IF(AND(BC$7&gt;=$E101,BC$7&lt;=$F101),($D101/$G101),0))</f>
        <v>0</v>
      </c>
      <c r="BD101" s="34">
        <f>IF(Data!$C$2&gt;0,(IF(OR(BD$5=Data!$F$2,BD$5=Data!$G$2,(IF(COUNTIF(Data!$A$2:$A$939,BD$7),BD$7=(VLOOKUP(BD$7,Data!$A$2:$A$852,1,FALSE)),0))),"H",IF(AND(BD$7&gt;=$E101,BD$7&lt;=$F101),($D101/$G101),0))),IF(AND(BD$7&gt;=$E101,BD$7&lt;=$F101),($D101/$G101),0))</f>
        <v>0</v>
      </c>
      <c r="BE101" s="34">
        <f>IF(Data!$C$2&gt;0,(IF(OR(BE$5=Data!$F$2,BE$5=Data!$G$2,(IF(COUNTIF(Data!$A$2:$A$939,BE$7),BE$7=(VLOOKUP(BE$7,Data!$A$2:$A$852,1,FALSE)),0))),"H",IF(AND(BE$7&gt;=$E101,BE$7&lt;=$F101),($D101/$G101),0))),IF(AND(BE$7&gt;=$E101,BE$7&lt;=$F101),($D101/$G101),0))</f>
        <v>0</v>
      </c>
      <c r="BF101" s="34">
        <f>IF(Data!$C$2&gt;0,(IF(OR(BF$5=Data!$F$2,BF$5=Data!$G$2,(IF(COUNTIF(Data!$A$2:$A$939,BF$7),BF$7=(VLOOKUP(BF$7,Data!$A$2:$A$852,1,FALSE)),0))),"H",IF(AND(BF$7&gt;=$E101,BF$7&lt;=$F101),($D101/$G101),0))),IF(AND(BF$7&gt;=$E101,BF$7&lt;=$F101),($D101/$G101),0))</f>
        <v>0</v>
      </c>
      <c r="BG101" s="34">
        <f>IF(Data!$C$2&gt;0,(IF(OR(BG$5=Data!$F$2,BG$5=Data!$G$2,(IF(COUNTIF(Data!$A$2:$A$939,BG$7),BG$7=(VLOOKUP(BG$7,Data!$A$2:$A$852,1,FALSE)),0))),"H",IF(AND(BG$7&gt;=$E101,BG$7&lt;=$F101),($D101/$G101),0))),IF(AND(BG$7&gt;=$E101,BG$7&lt;=$F101),($D101/$G101),0))</f>
        <v>0</v>
      </c>
      <c r="BH101" s="34" t="str">
        <f>IF(Data!$C$2&gt;0,(IF(OR(BH$5=Data!$F$2,BH$5=Data!$G$2,(IF(COUNTIF(Data!$A$2:$A$939,BH$7),BH$7=(VLOOKUP(BH$7,Data!$A$2:$A$852,1,FALSE)),0))),"H",IF(AND(BH$7&gt;=$E101,BH$7&lt;=$F101),($D101/$G101),0))),IF(AND(BH$7&gt;=$E101,BH$7&lt;=$F101),($D101/$G101),0))</f>
        <v>H</v>
      </c>
      <c r="BI101" s="34" t="str">
        <f>IF(Data!$C$2&gt;0,(IF(OR(BI$5=Data!$F$2,BI$5=Data!$G$2,(IF(COUNTIF(Data!$A$2:$A$939,BI$7),BI$7=(VLOOKUP(BI$7,Data!$A$2:$A$852,1,FALSE)),0))),"H",IF(AND(BI$7&gt;=$E101,BI$7&lt;=$F101),($D101/$G101),0))),IF(AND(BI$7&gt;=$E101,BI$7&lt;=$F101),($D101/$G101),0))</f>
        <v>H</v>
      </c>
      <c r="BJ101" s="34">
        <f>IF(Data!$C$2&gt;0,(IF(OR(BJ$5=Data!$F$2,BJ$5=Data!$G$2,(IF(COUNTIF(Data!$A$2:$A$939,BJ$7),BJ$7=(VLOOKUP(BJ$7,Data!$A$2:$A$852,1,FALSE)),0))),"H",IF(AND(BJ$7&gt;=$E101,BJ$7&lt;=$F101),($D101/$G101),0))),IF(AND(BJ$7&gt;=$E101,BJ$7&lt;=$F101),($D101/$G101),0))</f>
        <v>0</v>
      </c>
      <c r="BK101" s="34">
        <f>IF(Data!$C$2&gt;0,(IF(OR(BK$5=Data!$F$2,BK$5=Data!$G$2,(IF(COUNTIF(Data!$A$2:$A$939,BK$7),BK$7=(VLOOKUP(BK$7,Data!$A$2:$A$852,1,FALSE)),0))),"H",IF(AND(BK$7&gt;=$E101,BK$7&lt;=$F101),($D101/$G101),0))),IF(AND(BK$7&gt;=$E101,BK$7&lt;=$F101),($D101/$G101),0))</f>
        <v>0</v>
      </c>
      <c r="BL101" s="34">
        <f>IF(Data!$C$2&gt;0,(IF(OR(BL$5=Data!$F$2,BL$5=Data!$G$2,(IF(COUNTIF(Data!$A$2:$A$939,BL$7),BL$7=(VLOOKUP(BL$7,Data!$A$2:$A$852,1,FALSE)),0))),"H",IF(AND(BL$7&gt;=$E101,BL$7&lt;=$F101),($D101/$G101),0))),IF(AND(BL$7&gt;=$E101,BL$7&lt;=$F101),($D101/$G101),0))</f>
        <v>0</v>
      </c>
      <c r="BM101" s="34">
        <f>IF(Data!$C$2&gt;0,(IF(OR(BM$5=Data!$F$2,BM$5=Data!$G$2,(IF(COUNTIF(Data!$A$2:$A$939,BM$7),BM$7=(VLOOKUP(BM$7,Data!$A$2:$A$852,1,FALSE)),0))),"H",IF(AND(BM$7&gt;=$E101,BM$7&lt;=$F101),($D101/$G101),0))),IF(AND(BM$7&gt;=$E101,BM$7&lt;=$F101),($D101/$G101),0))</f>
        <v>0</v>
      </c>
      <c r="BN101" s="34">
        <f>IF(Data!$C$2&gt;0,(IF(OR(BN$5=Data!$F$2,BN$5=Data!$G$2,(IF(COUNTIF(Data!$A$2:$A$939,BN$7),BN$7=(VLOOKUP(BN$7,Data!$A$2:$A$852,1,FALSE)),0))),"H",IF(AND(BN$7&gt;=$E101,BN$7&lt;=$F101),($D101/$G101),0))),IF(AND(BN$7&gt;=$E101,BN$7&lt;=$F101),($D101/$G101),0))</f>
        <v>0</v>
      </c>
      <c r="BO101" s="34" t="str">
        <f>IF(Data!$C$2&gt;0,(IF(OR(BO$5=Data!$F$2,BO$5=Data!$G$2,(IF(COUNTIF(Data!$A$2:$A$939,BO$7),BO$7=(VLOOKUP(BO$7,Data!$A$2:$A$852,1,FALSE)),0))),"H",IF(AND(BO$7&gt;=$E101,BO$7&lt;=$F101),($D101/$G101),0))),IF(AND(BO$7&gt;=$E101,BO$7&lt;=$F101),($D101/$G101),0))</f>
        <v>H</v>
      </c>
      <c r="BP101" s="34" t="str">
        <f>IF(Data!$C$2&gt;0,(IF(OR(BP$5=Data!$F$2,BP$5=Data!$G$2,(IF(COUNTIF(Data!$A$2:$A$939,BP$7),BP$7=(VLOOKUP(BP$7,Data!$A$2:$A$852,1,FALSE)),0))),"H",IF(AND(BP$7&gt;=$E101,BP$7&lt;=$F101),($D101/$G101),0))),IF(AND(BP$7&gt;=$E101,BP$7&lt;=$F101),($D101/$G101),0))</f>
        <v>H</v>
      </c>
      <c r="BQ101" s="34">
        <f>IF(Data!$C$2&gt;0,(IF(OR(BQ$5=Data!$F$2,BQ$5=Data!$G$2,(IF(COUNTIF(Data!$A$2:$A$939,BQ$7),BQ$7=(VLOOKUP(BQ$7,Data!$A$2:$A$852,1,FALSE)),0))),"H",IF(AND(BQ$7&gt;=$E101,BQ$7&lt;=$F101),($D101/$G101),0))),IF(AND(BQ$7&gt;=$E101,BQ$7&lt;=$F101),($D101/$G101),0))</f>
        <v>0</v>
      </c>
      <c r="BR101" s="34">
        <f>IF(Data!$C$2&gt;0,(IF(OR(BR$5=Data!$F$2,BR$5=Data!$G$2,(IF(COUNTIF(Data!$A$2:$A$939,BR$7),BR$7=(VLOOKUP(BR$7,Data!$A$2:$A$852,1,FALSE)),0))),"H",IF(AND(BR$7&gt;=$E101,BR$7&lt;=$F101),($D101/$G101),0))),IF(AND(BR$7&gt;=$E101,BR$7&lt;=$F101),($D101/$G101),0))</f>
        <v>0</v>
      </c>
      <c r="BS101" s="34">
        <f>IF(Data!$C$2&gt;0,(IF(OR(BS$5=Data!$F$2,BS$5=Data!$G$2,(IF(COUNTIF(Data!$A$2:$A$939,BS$7),BS$7=(VLOOKUP(BS$7,Data!$A$2:$A$852,1,FALSE)),0))),"H",IF(AND(BS$7&gt;=$E101,BS$7&lt;=$F101),($D101/$G101),0))),IF(AND(BS$7&gt;=$E101,BS$7&lt;=$F101),($D101/$G101),0))</f>
        <v>0</v>
      </c>
      <c r="BT101" s="34">
        <f>IF(Data!$C$2&gt;0,(IF(OR(BT$5=Data!$F$2,BT$5=Data!$G$2,(IF(COUNTIF(Data!$A$2:$A$939,BT$7),BT$7=(VLOOKUP(BT$7,Data!$A$2:$A$852,1,FALSE)),0))),"H",IF(AND(BT$7&gt;=$E101,BT$7&lt;=$F101),($D101/$G101),0))),IF(AND(BT$7&gt;=$E101,BT$7&lt;=$F101),($D101/$G101),0))</f>
        <v>0</v>
      </c>
      <c r="BU101" s="34">
        <f>IF(Data!$C$2&gt;0,(IF(OR(BU$5=Data!$F$2,BU$5=Data!$G$2,(IF(COUNTIF(Data!$A$2:$A$939,BU$7),BU$7=(VLOOKUP(BU$7,Data!$A$2:$A$852,1,FALSE)),0))),"H",IF(AND(BU$7&gt;=$E101,BU$7&lt;=$F101),($D101/$G101),0))),IF(AND(BU$7&gt;=$E101,BU$7&lt;=$F101),($D101/$G101),0))</f>
        <v>0</v>
      </c>
      <c r="BV101" s="34" t="str">
        <f>IF(Data!$C$2&gt;0,(IF(OR(BV$5=Data!$F$2,BV$5=Data!$G$2,(IF(COUNTIF(Data!$A$2:$A$939,BV$7),BV$7=(VLOOKUP(BV$7,Data!$A$2:$A$852,1,FALSE)),0))),"H",IF(AND(BV$7&gt;=$E101,BV$7&lt;=$F101),($D101/$G101),0))),IF(AND(BV$7&gt;=$E101,BV$7&lt;=$F101),($D101/$G101),0))</f>
        <v>H</v>
      </c>
      <c r="BW101" s="34" t="str">
        <f>IF(Data!$C$2&gt;0,(IF(OR(BW$5=Data!$F$2,BW$5=Data!$G$2,(IF(COUNTIF(Data!$A$2:$A$939,BW$7),BW$7=(VLOOKUP(BW$7,Data!$A$2:$A$852,1,FALSE)),0))),"H",IF(AND(BW$7&gt;=$E101,BW$7&lt;=$F101),($D101/$G101),0))),IF(AND(BW$7&gt;=$E101,BW$7&lt;=$F101),($D101/$G101),0))</f>
        <v>H</v>
      </c>
      <c r="BX101" s="34">
        <f>IF(Data!$C$2&gt;0,(IF(OR(BX$5=Data!$F$2,BX$5=Data!$G$2,(IF(COUNTIF(Data!$A$2:$A$939,BX$7),BX$7=(VLOOKUP(BX$7,Data!$A$2:$A$852,1,FALSE)),0))),"H",IF(AND(BX$7&gt;=$E101,BX$7&lt;=$F101),($D101/$G101),0))),IF(AND(BX$7&gt;=$E101,BX$7&lt;=$F101),($D101/$G101),0))</f>
        <v>0</v>
      </c>
      <c r="BY101" s="34">
        <f>IF(Data!$C$2&gt;0,(IF(OR(BY$5=Data!$F$2,BY$5=Data!$G$2,(IF(COUNTIF(Data!$A$2:$A$939,BY$7),BY$7=(VLOOKUP(BY$7,Data!$A$2:$A$852,1,FALSE)),0))),"H",IF(AND(BY$7&gt;=$E101,BY$7&lt;=$F101),($D101/$G101),0))),IF(AND(BY$7&gt;=$E101,BY$7&lt;=$F101),($D101/$G101),0))</f>
        <v>0</v>
      </c>
      <c r="BZ101" s="34">
        <f>IF(Data!$C$2&gt;0,(IF(OR(BZ$5=Data!$F$2,BZ$5=Data!$G$2,(IF(COUNTIF(Data!$A$2:$A$939,BZ$7),BZ$7=(VLOOKUP(BZ$7,Data!$A$2:$A$852,1,FALSE)),0))),"H",IF(AND(BZ$7&gt;=$E101,BZ$7&lt;=$F101),($D101/$G101),0))),IF(AND(BZ$7&gt;=$E101,BZ$7&lt;=$F101),($D101/$G101),0))</f>
        <v>0</v>
      </c>
      <c r="CA101" s="34">
        <f>IF(Data!$C$2&gt;0,(IF(OR(CA$5=Data!$F$2,CA$5=Data!$G$2,(IF(COUNTIF(Data!$A$2:$A$939,CA$7),CA$7=(VLOOKUP(CA$7,Data!$A$2:$A$852,1,FALSE)),0))),"H",IF(AND(CA$7&gt;=$E101,CA$7&lt;=$F101),($D101/$G101),0))),IF(AND(CA$7&gt;=$E101,CA$7&lt;=$F101),($D101/$G101),0))</f>
        <v>0</v>
      </c>
      <c r="CB101" s="34">
        <f>IF(Data!$C$2&gt;0,(IF(OR(CB$5=Data!$F$2,CB$5=Data!$G$2,(IF(COUNTIF(Data!$A$2:$A$939,CB$7),CB$7=(VLOOKUP(CB$7,Data!$A$2:$A$852,1,FALSE)),0))),"H",IF(AND(CB$7&gt;=$E101,CB$7&lt;=$F101),($D101/$G101),0))),IF(AND(CB$7&gt;=$E101,CB$7&lt;=$F101),($D101/$G101),0))</f>
        <v>0</v>
      </c>
      <c r="CC101" s="34" t="str">
        <f>IF(Data!$C$2&gt;0,(IF(OR(CC$5=Data!$F$2,CC$5=Data!$G$2,(IF(COUNTIF(Data!$A$2:$A$939,CC$7),CC$7=(VLOOKUP(CC$7,Data!$A$2:$A$852,1,FALSE)),0))),"H",IF(AND(CC$7&gt;=$E101,CC$7&lt;=$F101),($D101/$G101),0))),IF(AND(CC$7&gt;=$E101,CC$7&lt;=$F101),($D101/$G101),0))</f>
        <v>H</v>
      </c>
      <c r="CD101" s="34" t="str">
        <f>IF(Data!$C$2&gt;0,(IF(OR(CD$5=Data!$F$2,CD$5=Data!$G$2,(IF(COUNTIF(Data!$A$2:$A$939,CD$7),CD$7=(VLOOKUP(CD$7,Data!$A$2:$A$852,1,FALSE)),0))),"H",IF(AND(CD$7&gt;=$E101,CD$7&lt;=$F101),($D101/$G101),0))),IF(AND(CD$7&gt;=$E101,CD$7&lt;=$F101),($D101/$G101),0))</f>
        <v>H</v>
      </c>
      <c r="CE101" s="34">
        <f>IF(Data!$C$2&gt;0,(IF(OR(CE$5=Data!$F$2,CE$5=Data!$G$2,(IF(COUNTIF(Data!$A$2:$A$939,CE$7),CE$7=(VLOOKUP(CE$7,Data!$A$2:$A$852,1,FALSE)),0))),"H",IF(AND(CE$7&gt;=$E101,CE$7&lt;=$F101),($D101/$G101),0))),IF(AND(CE$7&gt;=$E101,CE$7&lt;=$F101),($D101/$G101),0))</f>
        <v>0</v>
      </c>
      <c r="CF101" s="34">
        <f>IF(Data!$C$2&gt;0,(IF(OR(CF$5=Data!$F$2,CF$5=Data!$G$2,(IF(COUNTIF(Data!$A$2:$A$939,CF$7),CF$7=(VLOOKUP(CF$7,Data!$A$2:$A$852,1,FALSE)),0))),"H",IF(AND(CF$7&gt;=$E101,CF$7&lt;=$F101),($D101/$G101),0))),IF(AND(CF$7&gt;=$E101,CF$7&lt;=$F101),($D101/$G101),0))</f>
        <v>0</v>
      </c>
      <c r="CG101" s="34">
        <f>IF(Data!$C$2&gt;0,(IF(OR(CG$5=Data!$F$2,CG$5=Data!$G$2,(IF(COUNTIF(Data!$A$2:$A$939,CG$7),CG$7=(VLOOKUP(CG$7,Data!$A$2:$A$852,1,FALSE)),0))),"H",IF(AND(CG$7&gt;=$E101,CG$7&lt;=$F101),($D101/$G101),0))),IF(AND(CG$7&gt;=$E101,CG$7&lt;=$F101),($D101/$G101),0))</f>
        <v>0</v>
      </c>
      <c r="CH101" s="34">
        <f>IF(Data!$C$2&gt;0,(IF(OR(CH$5=Data!$F$2,CH$5=Data!$G$2,(IF(COUNTIF(Data!$A$2:$A$939,CH$7),CH$7=(VLOOKUP(CH$7,Data!$A$2:$A$852,1,FALSE)),0))),"H",IF(AND(CH$7&gt;=$E101,CH$7&lt;=$F101),($D101/$G101),0))),IF(AND(CH$7&gt;=$E101,CH$7&lt;=$F101),($D101/$G101),0))</f>
        <v>0</v>
      </c>
      <c r="CI101" s="34">
        <f>IF(Data!$C$2&gt;0,(IF(OR(CI$5=Data!$F$2,CI$5=Data!$G$2,(IF(COUNTIF(Data!$A$2:$A$939,CI$7),CI$7=(VLOOKUP(CI$7,Data!$A$2:$A$852,1,FALSE)),0))),"H",IF(AND(CI$7&gt;=$E101,CI$7&lt;=$F101),($D101/$G101),0))),IF(AND(CI$7&gt;=$E101,CI$7&lt;=$F101),($D101/$G101),0))</f>
        <v>0</v>
      </c>
      <c r="CJ101" s="34" t="str">
        <f>IF(Data!$C$2&gt;0,(IF(OR(CJ$5=Data!$F$2,CJ$5=Data!$G$2,(IF(COUNTIF(Data!$A$2:$A$939,CJ$7),CJ$7=(VLOOKUP(CJ$7,Data!$A$2:$A$852,1,FALSE)),0))),"H",IF(AND(CJ$7&gt;=$E101,CJ$7&lt;=$F101),($D101/$G101),0))),IF(AND(CJ$7&gt;=$E101,CJ$7&lt;=$F101),($D101/$G101),0))</f>
        <v>H</v>
      </c>
      <c r="CK101" s="34" t="str">
        <f>IF(Data!$C$2&gt;0,(IF(OR(CK$5=Data!$F$2,CK$5=Data!$G$2,(IF(COUNTIF(Data!$A$2:$A$939,CK$7),CK$7=(VLOOKUP(CK$7,Data!$A$2:$A$852,1,FALSE)),0))),"H",IF(AND(CK$7&gt;=$E101,CK$7&lt;=$F101),($D101/$G101),0))),IF(AND(CK$7&gt;=$E101,CK$7&lt;=$F101),($D101/$G101),0))</f>
        <v>H</v>
      </c>
      <c r="CL101" s="34">
        <f>IF(Data!$C$2&gt;0,(IF(OR(CL$5=Data!$F$2,CL$5=Data!$G$2,(IF(COUNTIF(Data!$A$2:$A$939,CL$7),CL$7=(VLOOKUP(CL$7,Data!$A$2:$A$852,1,FALSE)),0))),"H",IF(AND(CL$7&gt;=$E101,CL$7&lt;=$F101),($D101/$G101),0))),IF(AND(CL$7&gt;=$E101,CL$7&lt;=$F101),($D101/$G101),0))</f>
        <v>0</v>
      </c>
      <c r="CM101" s="34">
        <f>IF(Data!$C$2&gt;0,(IF(OR(CM$5=Data!$F$2,CM$5=Data!$G$2,(IF(COUNTIF(Data!$A$2:$A$939,CM$7),CM$7=(VLOOKUP(CM$7,Data!$A$2:$A$852,1,FALSE)),0))),"H",IF(AND(CM$7&gt;=$E101,CM$7&lt;=$F101),($D101/$G101),0))),IF(AND(CM$7&gt;=$E101,CM$7&lt;=$F101),($D101/$G101),0))</f>
        <v>0</v>
      </c>
      <c r="CN101" s="34">
        <f>IF(Data!$C$2&gt;0,(IF(OR(CN$5=Data!$F$2,CN$5=Data!$G$2,(IF(COUNTIF(Data!$A$2:$A$939,CN$7),CN$7=(VLOOKUP(CN$7,Data!$A$2:$A$852,1,FALSE)),0))),"H",IF(AND(CN$7&gt;=$E101,CN$7&lt;=$F101),($D101/$G101),0))),IF(AND(CN$7&gt;=$E101,CN$7&lt;=$F101),($D101/$G101),0))</f>
        <v>0</v>
      </c>
      <c r="CO101" s="34">
        <f>IF(Data!$C$2&gt;0,(IF(OR(CO$5=Data!$F$2,CO$5=Data!$G$2,(IF(COUNTIF(Data!$A$2:$A$939,CO$7),CO$7=(VLOOKUP(CO$7,Data!$A$2:$A$852,1,FALSE)),0))),"H",IF(AND(CO$7&gt;=$E101,CO$7&lt;=$F101),($D101/$G101),0))),IF(AND(CO$7&gt;=$E101,CO$7&lt;=$F101),($D101/$G101),0))</f>
        <v>0</v>
      </c>
      <c r="CP101" s="34">
        <f>IF(Data!$C$2&gt;0,(IF(OR(CP$5=Data!$F$2,CP$5=Data!$G$2,(IF(COUNTIF(Data!$A$2:$A$939,CP$7),CP$7=(VLOOKUP(CP$7,Data!$A$2:$A$852,1,FALSE)),0))),"H",IF(AND(CP$7&gt;=$E101,CP$7&lt;=$F101),($D101/$G101),0))),IF(AND(CP$7&gt;=$E101,CP$7&lt;=$F101),($D101/$G101),0))</f>
        <v>0</v>
      </c>
      <c r="CQ101" s="34" t="str">
        <f>IF(Data!$C$2&gt;0,(IF(OR(CQ$5=Data!$F$2,CQ$5=Data!$G$2,(IF(COUNTIF(Data!$A$2:$A$939,CQ$7),CQ$7=(VLOOKUP(CQ$7,Data!$A$2:$A$852,1,FALSE)),0))),"H",IF(AND(CQ$7&gt;=$E101,CQ$7&lt;=$F101),($D101/$G101),0))),IF(AND(CQ$7&gt;=$E101,CQ$7&lt;=$F101),($D101/$G101),0))</f>
        <v>H</v>
      </c>
      <c r="CR101" s="34" t="str">
        <f>IF(Data!$C$2&gt;0,(IF(OR(CR$5=Data!$F$2,CR$5=Data!$G$2,(IF(COUNTIF(Data!$A$2:$A$939,CR$7),CR$7=(VLOOKUP(CR$7,Data!$A$2:$A$852,1,FALSE)),0))),"H",IF(AND(CR$7&gt;=$E101,CR$7&lt;=$F101),($D101/$G101),0))),IF(AND(CR$7&gt;=$E101,CR$7&lt;=$F101),($D101/$G101),0))</f>
        <v>H</v>
      </c>
      <c r="CS101" s="34">
        <f>IF(Data!$C$2&gt;0,(IF(OR(CS$5=Data!$F$2,CS$5=Data!$G$2,(IF(COUNTIF(Data!$A$2:$A$939,CS$7),CS$7=(VLOOKUP(CS$7,Data!$A$2:$A$852,1,FALSE)),0))),"H",IF(AND(CS$7&gt;=$E101,CS$7&lt;=$F101),($D101/$G101),0))),IF(AND(CS$7&gt;=$E101,CS$7&lt;=$F101),($D101/$G101),0))</f>
        <v>0</v>
      </c>
      <c r="CT101" s="34">
        <f>IF(Data!$C$2&gt;0,(IF(OR(CT$5=Data!$F$2,CT$5=Data!$G$2,(IF(COUNTIF(Data!$A$2:$A$939,CT$7),CT$7=(VLOOKUP(CT$7,Data!$A$2:$A$852,1,FALSE)),0))),"H",IF(AND(CT$7&gt;=$E101,CT$7&lt;=$F101),($D101/$G101),0))),IF(AND(CT$7&gt;=$E101,CT$7&lt;=$F101),($D101/$G101),0))</f>
        <v>0</v>
      </c>
      <c r="CU101" s="34">
        <f>IF(Data!$C$2&gt;0,(IF(OR(CU$5=Data!$F$2,CU$5=Data!$G$2,(IF(COUNTIF(Data!$A$2:$A$939,CU$7),CU$7=(VLOOKUP(CU$7,Data!$A$2:$A$852,1,FALSE)),0))),"H",IF(AND(CU$7&gt;=$E101,CU$7&lt;=$F101),($D101/$G101),0))),IF(AND(CU$7&gt;=$E101,CU$7&lt;=$F101),($D101/$G101),0))</f>
        <v>0</v>
      </c>
      <c r="CV101" s="34">
        <f>IF(Data!$C$2&gt;0,(IF(OR(CV$5=Data!$F$2,CV$5=Data!$G$2,(IF(COUNTIF(Data!$A$2:$A$939,CV$7),CV$7=(VLOOKUP(CV$7,Data!$A$2:$A$852,1,FALSE)),0))),"H",IF(AND(CV$7&gt;=$E101,CV$7&lt;=$F101),($D101/$G101),0))),IF(AND(CV$7&gt;=$E101,CV$7&lt;=$F101),($D101/$G101),0))</f>
        <v>0</v>
      </c>
      <c r="CW101" s="34">
        <f>IF(Data!$C$2&gt;0,(IF(OR(CW$5=Data!$F$2,CW$5=Data!$G$2,(IF(COUNTIF(Data!$A$2:$A$939,CW$7),CW$7=(VLOOKUP(CW$7,Data!$A$2:$A$852,1,FALSE)),0))),"H",IF(AND(CW$7&gt;=$E101,CW$7&lt;=$F101),($D101/$G101),0))),IF(AND(CW$7&gt;=$E101,CW$7&lt;=$F101),($D101/$G101),0))</f>
        <v>0</v>
      </c>
      <c r="CX101" s="34" t="str">
        <f>IF(Data!$C$2&gt;0,(IF(OR(CX$5=Data!$F$2,CX$5=Data!$G$2,(IF(COUNTIF(Data!$A$2:$A$939,CX$7),CX$7=(VLOOKUP(CX$7,Data!$A$2:$A$852,1,FALSE)),0))),"H",IF(AND(CX$7&gt;=$E101,CX$7&lt;=$F101),($D101/$G101),0))),IF(AND(CX$7&gt;=$E101,CX$7&lt;=$F101),($D101/$G101),0))</f>
        <v>H</v>
      </c>
      <c r="CY101" s="34" t="str">
        <f>IF(Data!$C$2&gt;0,(IF(OR(CY$5=Data!$F$2,CY$5=Data!$G$2,(IF(COUNTIF(Data!$A$2:$A$939,CY$7),CY$7=(VLOOKUP(CY$7,Data!$A$2:$A$852,1,FALSE)),0))),"H",IF(AND(CY$7&gt;=$E101,CY$7&lt;=$F101),($D101/$G101),0))),IF(AND(CY$7&gt;=$E101,CY$7&lt;=$F101),($D101/$G101),0))</f>
        <v>H</v>
      </c>
      <c r="CZ101" s="34">
        <f>IF(Data!$C$2&gt;0,(IF(OR(CZ$5=Data!$F$2,CZ$5=Data!$G$2,(IF(COUNTIF(Data!$A$2:$A$939,CZ$7),CZ$7=(VLOOKUP(CZ$7,Data!$A$2:$A$852,1,FALSE)),0))),"H",IF(AND(CZ$7&gt;=$E101,CZ$7&lt;=$F101),($D101/$G101),0))),IF(AND(CZ$7&gt;=$E101,CZ$7&lt;=$F101),($D101/$G101),0))</f>
        <v>0</v>
      </c>
      <c r="DA101" s="34">
        <f>IF(Data!$C$2&gt;0,(IF(OR(DA$5=Data!$F$2,DA$5=Data!$G$2,(IF(COUNTIF(Data!$A$2:$A$939,DA$7),DA$7=(VLOOKUP(DA$7,Data!$A$2:$A$852,1,FALSE)),0))),"H",IF(AND(DA$7&gt;=$E101,DA$7&lt;=$F101),($D101/$G101),0))),IF(AND(DA$7&gt;=$E101,DA$7&lt;=$F101),($D101/$G101),0))</f>
        <v>0</v>
      </c>
      <c r="DB101" s="34">
        <f>IF(Data!$C$2&gt;0,(IF(OR(DB$5=Data!$F$2,DB$5=Data!$G$2,(IF(COUNTIF(Data!$A$2:$A$939,DB$7),DB$7=(VLOOKUP(DB$7,Data!$A$2:$A$852,1,FALSE)),0))),"H",IF(AND(DB$7&gt;=$E101,DB$7&lt;=$F101),($D101/$G101),0))),IF(AND(DB$7&gt;=$E101,DB$7&lt;=$F101),($D101/$G101),0))</f>
        <v>0</v>
      </c>
      <c r="DC101" s="34">
        <f>IF(Data!$C$2&gt;0,(IF(OR(DC$5=Data!$F$2,DC$5=Data!$G$2,(IF(COUNTIF(Data!$A$2:$A$939,DC$7),DC$7=(VLOOKUP(DC$7,Data!$A$2:$A$852,1,FALSE)),0))),"H",IF(AND(DC$7&gt;=$E101,DC$7&lt;=$F101),($D101/$G101),0))),IF(AND(DC$7&gt;=$E101,DC$7&lt;=$F101),($D101/$G101),0))</f>
        <v>0</v>
      </c>
      <c r="DD101" s="34">
        <f>IF(Data!$C$2&gt;0,(IF(OR(DD$5=Data!$F$2,DD$5=Data!$G$2,(IF(COUNTIF(Data!$A$2:$A$939,DD$7),DD$7=(VLOOKUP(DD$7,Data!$A$2:$A$852,1,FALSE)),0))),"H",IF(AND(DD$7&gt;=$E101,DD$7&lt;=$F101),($D101/$G101),0))),IF(AND(DD$7&gt;=$E101,DD$7&lt;=$F101),($D101/$G101),0))</f>
        <v>0</v>
      </c>
      <c r="DE101" s="34" t="str">
        <f>IF(Data!$C$2&gt;0,(IF(OR(DE$5=Data!$F$2,DE$5=Data!$G$2,(IF(COUNTIF(Data!$A$2:$A$939,DE$7),DE$7=(VLOOKUP(DE$7,Data!$A$2:$A$852,1,FALSE)),0))),"H",IF(AND(DE$7&gt;=$E101,DE$7&lt;=$F101),($D101/$G101),0))),IF(AND(DE$7&gt;=$E101,DE$7&lt;=$F101),($D101/$G101),0))</f>
        <v>H</v>
      </c>
      <c r="DF101" s="34" t="str">
        <f>IF(Data!$C$2&gt;0,(IF(OR(DF$5=Data!$F$2,DF$5=Data!$G$2,(IF(COUNTIF(Data!$A$2:$A$939,DF$7),DF$7=(VLOOKUP(DF$7,Data!$A$2:$A$852,1,FALSE)),0))),"H",IF(AND(DF$7&gt;=$E101,DF$7&lt;=$F101),($D101/$G101),0))),IF(AND(DF$7&gt;=$E101,DF$7&lt;=$F101),($D101/$G101),0))</f>
        <v>H</v>
      </c>
      <c r="DG101" s="34">
        <f>IF(Data!$C$2&gt;0,(IF(OR(DG$5=Data!$F$2,DG$5=Data!$G$2,(IF(COUNTIF(Data!$A$2:$A$939,DG$7),DG$7=(VLOOKUP(DG$7,Data!$A$2:$A$852,1,FALSE)),0))),"H",IF(AND(DG$7&gt;=$E101,DG$7&lt;=$F101),($D101/$G101),0))),IF(AND(DG$7&gt;=$E101,DG$7&lt;=$F101),($D101/$G101),0))</f>
        <v>0</v>
      </c>
      <c r="DH101" s="34">
        <f>IF(Data!$C$2&gt;0,(IF(OR(DH$5=Data!$F$2,DH$5=Data!$G$2,(IF(COUNTIF(Data!$A$2:$A$939,DH$7),DH$7=(VLOOKUP(DH$7,Data!$A$2:$A$852,1,FALSE)),0))),"H",IF(AND(DH$7&gt;=$E101,DH$7&lt;=$F101),($D101/$G101),0))),IF(AND(DH$7&gt;=$E101,DH$7&lt;=$F101),($D101/$G101),0))</f>
        <v>0</v>
      </c>
      <c r="DI101" s="34">
        <f>IF(Data!$C$2&gt;0,(IF(OR(DI$5=Data!$F$2,DI$5=Data!$G$2,(IF(COUNTIF(Data!$A$2:$A$939,DI$7),DI$7=(VLOOKUP(DI$7,Data!$A$2:$A$852,1,FALSE)),0))),"H",IF(AND(DI$7&gt;=$E101,DI$7&lt;=$F101),($D101/$G101),0))),IF(AND(DI$7&gt;=$E101,DI$7&lt;=$F101),($D101/$G101),0))</f>
        <v>0</v>
      </c>
      <c r="DJ101" s="34">
        <f>IF(Data!$C$2&gt;0,(IF(OR(DJ$5=Data!$F$2,DJ$5=Data!$G$2,(IF(COUNTIF(Data!$A$2:$A$939,DJ$7),DJ$7=(VLOOKUP(DJ$7,Data!$A$2:$A$852,1,FALSE)),0))),"H",IF(AND(DJ$7&gt;=$E101,DJ$7&lt;=$F101),($D101/$G101),0))),IF(AND(DJ$7&gt;=$E101,DJ$7&lt;=$F101),($D101/$G101),0))</f>
        <v>0</v>
      </c>
      <c r="DK101" s="34">
        <f>IF(Data!$C$2&gt;0,(IF(OR(DK$5=Data!$F$2,DK$5=Data!$G$2,(IF(COUNTIF(Data!$A$2:$A$939,DK$7),DK$7=(VLOOKUP(DK$7,Data!$A$2:$A$852,1,FALSE)),0))),"H",IF(AND(DK$7&gt;=$E101,DK$7&lt;=$F101),($D101/$G101),0))),IF(AND(DK$7&gt;=$E101,DK$7&lt;=$F101),($D101/$G101),0))</f>
        <v>0</v>
      </c>
      <c r="DL101" s="34" t="str">
        <f>IF(Data!$C$2&gt;0,(IF(OR(DL$5=Data!$F$2,DL$5=Data!$G$2,(IF(COUNTIF(Data!$A$2:$A$939,DL$7),DL$7=(VLOOKUP(DL$7,Data!$A$2:$A$852,1,FALSE)),0))),"H",IF(AND(DL$7&gt;=$E101,DL$7&lt;=$F101),($D101/$G101),0))),IF(AND(DL$7&gt;=$E101,DL$7&lt;=$F101),($D101/$G101),0))</f>
        <v>H</v>
      </c>
      <c r="DM101" s="34" t="str">
        <f>IF(Data!$C$2&gt;0,(IF(OR(DM$5=Data!$F$2,DM$5=Data!$G$2,(IF(COUNTIF(Data!$A$2:$A$939,DM$7),DM$7=(VLOOKUP(DM$7,Data!$A$2:$A$852,1,FALSE)),0))),"H",IF(AND(DM$7&gt;=$E101,DM$7&lt;=$F101),($D101/$G101),0))),IF(AND(DM$7&gt;=$E101,DM$7&lt;=$F101),($D101/$G101),0))</f>
        <v>H</v>
      </c>
      <c r="DN101" s="34">
        <f>IF(Data!$C$2&gt;0,(IF(OR(DN$5=Data!$F$2,DN$5=Data!$G$2,(IF(COUNTIF(Data!$A$2:$A$939,DN$7),DN$7=(VLOOKUP(DN$7,Data!$A$2:$A$852,1,FALSE)),0))),"H",IF(AND(DN$7&gt;=$E101,DN$7&lt;=$F101),($D101/$G101),0))),IF(AND(DN$7&gt;=$E101,DN$7&lt;=$F101),($D101/$G101),0))</f>
        <v>0</v>
      </c>
      <c r="DO101" s="34">
        <f>IF(Data!$C$2&gt;0,(IF(OR(DO$5=Data!$F$2,DO$5=Data!$G$2,(IF(COUNTIF(Data!$A$2:$A$939,DO$7),DO$7=(VLOOKUP(DO$7,Data!$A$2:$A$852,1,FALSE)),0))),"H",IF(AND(DO$7&gt;=$E101,DO$7&lt;=$F101),($D101/$G101),0))),IF(AND(DO$7&gt;=$E101,DO$7&lt;=$F101),($D101/$G101),0))</f>
        <v>0</v>
      </c>
      <c r="DP101" s="34">
        <f>IF(Data!$C$2&gt;0,(IF(OR(DP$5=Data!$F$2,DP$5=Data!$G$2,(IF(COUNTIF(Data!$A$2:$A$939,DP$7),DP$7=(VLOOKUP(DP$7,Data!$A$2:$A$852,1,FALSE)),0))),"H",IF(AND(DP$7&gt;=$E101,DP$7&lt;=$F101),($D101/$G101),0))),IF(AND(DP$7&gt;=$E101,DP$7&lt;=$F101),($D101/$G101),0))</f>
        <v>0</v>
      </c>
      <c r="DQ101" s="34">
        <f>IF(Data!$C$2&gt;0,(IF(OR(DQ$5=Data!$F$2,DQ$5=Data!$G$2,(IF(COUNTIF(Data!$A$2:$A$939,DQ$7),DQ$7=(VLOOKUP(DQ$7,Data!$A$2:$A$852,1,FALSE)),0))),"H",IF(AND(DQ$7&gt;=$E101,DQ$7&lt;=$F101),($D101/$G101),0))),IF(AND(DQ$7&gt;=$E101,DQ$7&lt;=$F101),($D101/$G101),0))</f>
        <v>0</v>
      </c>
      <c r="DR101" s="34">
        <f>IF(Data!$C$2&gt;0,(IF(OR(DR$5=Data!$F$2,DR$5=Data!$G$2,(IF(COUNTIF(Data!$A$2:$A$939,DR$7),DR$7=(VLOOKUP(DR$7,Data!$A$2:$A$852,1,FALSE)),0))),"H",IF(AND(DR$7&gt;=$E101,DR$7&lt;=$F101),($D101/$G101),0))),IF(AND(DR$7&gt;=$E101,DR$7&lt;=$F101),($D101/$G101),0))</f>
        <v>0</v>
      </c>
      <c r="DS101" s="34" t="str">
        <f>IF(Data!$C$2&gt;0,(IF(OR(DS$5=Data!$F$2,DS$5=Data!$G$2,(IF(COUNTIF(Data!$A$2:$A$939,DS$7),DS$7=(VLOOKUP(DS$7,Data!$A$2:$A$852,1,FALSE)),0))),"H",IF(AND(DS$7&gt;=$E101,DS$7&lt;=$F101),($D101/$G101),0))),IF(AND(DS$7&gt;=$E101,DS$7&lt;=$F101),($D101/$G101),0))</f>
        <v>H</v>
      </c>
      <c r="DT101" s="34" t="str">
        <f>IF(Data!$C$2&gt;0,(IF(OR(DT$5=Data!$F$2,DT$5=Data!$G$2,(IF(COUNTIF(Data!$A$2:$A$939,DT$7),DT$7=(VLOOKUP(DT$7,Data!$A$2:$A$852,1,FALSE)),0))),"H",IF(AND(DT$7&gt;=$E101,DT$7&lt;=$F101),($D101/$G101),0))),IF(AND(DT$7&gt;=$E101,DT$7&lt;=$F101),($D101/$G101),0))</f>
        <v>H</v>
      </c>
      <c r="DU101" s="34">
        <f>IF(Data!$C$2&gt;0,(IF(OR(DU$5=Data!$F$2,DU$5=Data!$G$2,(IF(COUNTIF(Data!$A$2:$A$939,DU$7),DU$7=(VLOOKUP(DU$7,Data!$A$2:$A$852,1,FALSE)),0))),"H",IF(AND(DU$7&gt;=$E101,DU$7&lt;=$F101),($D101/$G101),0))),IF(AND(DU$7&gt;=$E101,DU$7&lt;=$F101),($D101/$G101),0))</f>
        <v>0</v>
      </c>
      <c r="DV101" s="34">
        <f>IF(Data!$C$2&gt;0,(IF(OR(DV$5=Data!$F$2,DV$5=Data!$G$2,(IF(COUNTIF(Data!$A$2:$A$939,DV$7),DV$7=(VLOOKUP(DV$7,Data!$A$2:$A$852,1,FALSE)),0))),"H",IF(AND(DV$7&gt;=$E101,DV$7&lt;=$F101),($D101/$G101),0))),IF(AND(DV$7&gt;=$E101,DV$7&lt;=$F101),($D101/$G101),0))</f>
        <v>0</v>
      </c>
      <c r="DW101" s="34">
        <f>IF(Data!$C$2&gt;0,(IF(OR(DW$5=Data!$F$2,DW$5=Data!$G$2,(IF(COUNTIF(Data!$A$2:$A$939,DW$7),DW$7=(VLOOKUP(DW$7,Data!$A$2:$A$852,1,FALSE)),0))),"H",IF(AND(DW$7&gt;=$E101,DW$7&lt;=$F101),($D101/$G101),0))),IF(AND(DW$7&gt;=$E101,DW$7&lt;=$F101),($D101/$G101),0))</f>
        <v>0</v>
      </c>
      <c r="DX101" s="34">
        <f>IF(Data!$C$2&gt;0,(IF(OR(DX$5=Data!$F$2,DX$5=Data!$G$2,(IF(COUNTIF(Data!$A$2:$A$939,DX$7),DX$7=(VLOOKUP(DX$7,Data!$A$2:$A$852,1,FALSE)),0))),"H",IF(AND(DX$7&gt;=$E101,DX$7&lt;=$F101),($D101/$G101),0))),IF(AND(DX$7&gt;=$E101,DX$7&lt;=$F101),($D101/$G101),0))</f>
        <v>0</v>
      </c>
      <c r="DY101" s="34">
        <f>IF(Data!$C$2&gt;0,(IF(OR(DY$5=Data!$F$2,DY$5=Data!$G$2,(IF(COUNTIF(Data!$A$2:$A$939,DY$7),DY$7=(VLOOKUP(DY$7,Data!$A$2:$A$852,1,FALSE)),0))),"H",IF(AND(DY$7&gt;=$E101,DY$7&lt;=$F101),($D101/$G101),0))),IF(AND(DY$7&gt;=$E101,DY$7&lt;=$F101),($D101/$G101),0))</f>
        <v>0</v>
      </c>
      <c r="DZ101" s="34" t="str">
        <f>IF(Data!$C$2&gt;0,(IF(OR(DZ$5=Data!$F$2,DZ$5=Data!$G$2,(IF(COUNTIF(Data!$A$2:$A$939,DZ$7),DZ$7=(VLOOKUP(DZ$7,Data!$A$2:$A$852,1,FALSE)),0))),"H",IF(AND(DZ$7&gt;=$E101,DZ$7&lt;=$F101),($D101/$G101),0))),IF(AND(DZ$7&gt;=$E101,DZ$7&lt;=$F101),($D101/$G101),0))</f>
        <v>H</v>
      </c>
      <c r="EA101" s="34" t="str">
        <f>IF(Data!$C$2&gt;0,(IF(OR(EA$5=Data!$F$2,EA$5=Data!$G$2,(IF(COUNTIF(Data!$A$2:$A$939,EA$7),EA$7=(VLOOKUP(EA$7,Data!$A$2:$A$852,1,FALSE)),0))),"H",IF(AND(EA$7&gt;=$E101,EA$7&lt;=$F101),($D101/$G101),0))),IF(AND(EA$7&gt;=$E101,EA$7&lt;=$F101),($D101/$G101),0))</f>
        <v>H</v>
      </c>
      <c r="EB101" s="34">
        <f>IF(Data!$C$2&gt;0,(IF(OR(EB$5=Data!$F$2,EB$5=Data!$G$2,(IF(COUNTIF(Data!$A$2:$A$939,EB$7),EB$7=(VLOOKUP(EB$7,Data!$A$2:$A$852,1,FALSE)),0))),"H",IF(AND(EB$7&gt;=$E101,EB$7&lt;=$F101),($D101/$G101),0))),IF(AND(EB$7&gt;=$E101,EB$7&lt;=$F101),($D101/$G101),0))</f>
        <v>0</v>
      </c>
      <c r="EC101" s="34">
        <f>IF(Data!$C$2&gt;0,(IF(OR(EC$5=Data!$F$2,EC$5=Data!$G$2,(IF(COUNTIF(Data!$A$2:$A$939,EC$7),EC$7=(VLOOKUP(EC$7,Data!$A$2:$A$852,1,FALSE)),0))),"H",IF(AND(EC$7&gt;=$E101,EC$7&lt;=$F101),($D101/$G101),0))),IF(AND(EC$7&gt;=$E101,EC$7&lt;=$F101),($D101/$G101),0))</f>
        <v>0</v>
      </c>
      <c r="ED101" s="34">
        <f>IF(Data!$C$2&gt;0,(IF(OR(ED$5=Data!$F$2,ED$5=Data!$G$2,(IF(COUNTIF(Data!$A$2:$A$939,ED$7),ED$7=(VLOOKUP(ED$7,Data!$A$2:$A$852,1,FALSE)),0))),"H",IF(AND(ED$7&gt;=$E101,ED$7&lt;=$F101),($D101/$G101),0))),IF(AND(ED$7&gt;=$E101,ED$7&lt;=$F101),($D101/$G101),0))</f>
        <v>0</v>
      </c>
      <c r="EE101" s="34">
        <f>IF(Data!$C$2&gt;0,(IF(OR(EE$5=Data!$F$2,EE$5=Data!$G$2,(IF(COUNTIF(Data!$A$2:$A$939,EE$7),EE$7=(VLOOKUP(EE$7,Data!$A$2:$A$852,1,FALSE)),0))),"H",IF(AND(EE$7&gt;=$E101,EE$7&lt;=$F101),($D101/$G101),0))),IF(AND(EE$7&gt;=$E101,EE$7&lt;=$F101),($D101/$G101),0))</f>
        <v>0</v>
      </c>
      <c r="EF101" s="34">
        <f>IF(Data!$C$2&gt;0,(IF(OR(EF$5=Data!$F$2,EF$5=Data!$G$2,(IF(COUNTIF(Data!$A$2:$A$939,EF$7),EF$7=(VLOOKUP(EF$7,Data!$A$2:$A$852,1,FALSE)),0))),"H",IF(AND(EF$7&gt;=$E101,EF$7&lt;=$F101),($D101/$G101),0))),IF(AND(EF$7&gt;=$E101,EF$7&lt;=$F101),($D101/$G101),0))</f>
        <v>0</v>
      </c>
      <c r="EG101" s="34" t="str">
        <f>IF(Data!$C$2&gt;0,(IF(OR(EG$5=Data!$F$2,EG$5=Data!$G$2,(IF(COUNTIF(Data!$A$2:$A$939,EG$7),EG$7=(VLOOKUP(EG$7,Data!$A$2:$A$852,1,FALSE)),0))),"H",IF(AND(EG$7&gt;=$E101,EG$7&lt;=$F101),($D101/$G101),0))),IF(AND(EG$7&gt;=$E101,EG$7&lt;=$F101),($D101/$G101),0))</f>
        <v>H</v>
      </c>
      <c r="EH101" s="34" t="str">
        <f>IF(Data!$C$2&gt;0,(IF(OR(EH$5=Data!$F$2,EH$5=Data!$G$2,(IF(COUNTIF(Data!$A$2:$A$939,EH$7),EH$7=(VLOOKUP(EH$7,Data!$A$2:$A$852,1,FALSE)),0))),"H",IF(AND(EH$7&gt;=$E101,EH$7&lt;=$F101),($D101/$G101),0))),IF(AND(EH$7&gt;=$E101,EH$7&lt;=$F101),($D101/$G101),0))</f>
        <v>H</v>
      </c>
      <c r="EI101" s="34">
        <f>IF(Data!$C$2&gt;0,(IF(OR(EI$5=Data!$F$2,EI$5=Data!$G$2,(IF(COUNTIF(Data!$A$2:$A$939,EI$7),EI$7=(VLOOKUP(EI$7,Data!$A$2:$A$852,1,FALSE)),0))),"H",IF(AND(EI$7&gt;=$E101,EI$7&lt;=$F101),($D101/$G101),0))),IF(AND(EI$7&gt;=$E101,EI$7&lt;=$F101),($D101/$G101),0))</f>
        <v>0</v>
      </c>
      <c r="EJ101" s="34">
        <f>IF(Data!$C$2&gt;0,(IF(OR(EJ$5=Data!$F$2,EJ$5=Data!$G$2,(IF(COUNTIF(Data!$A$2:$A$939,EJ$7),EJ$7=(VLOOKUP(EJ$7,Data!$A$2:$A$852,1,FALSE)),0))),"H",IF(AND(EJ$7&gt;=$E101,EJ$7&lt;=$F101),($D101/$G101),0))),IF(AND(EJ$7&gt;=$E101,EJ$7&lt;=$F101),($D101/$G101),0))</f>
        <v>0</v>
      </c>
      <c r="EK101" s="34">
        <f>IF(Data!$C$2&gt;0,(IF(OR(EK$5=Data!$F$2,EK$5=Data!$G$2,(IF(COUNTIF(Data!$A$2:$A$939,EK$7),EK$7=(VLOOKUP(EK$7,Data!$A$2:$A$852,1,FALSE)),0))),"H",IF(AND(EK$7&gt;=$E101,EK$7&lt;=$F101),($D101/$G101),0))),IF(AND(EK$7&gt;=$E101,EK$7&lt;=$F101),($D101/$G101),0))</f>
        <v>0</v>
      </c>
      <c r="EL101" s="34">
        <f>IF(Data!$C$2&gt;0,(IF(OR(EL$5=Data!$F$2,EL$5=Data!$G$2,(IF(COUNTIF(Data!$A$2:$A$939,EL$7),EL$7=(VLOOKUP(EL$7,Data!$A$2:$A$852,1,FALSE)),0))),"H",IF(AND(EL$7&gt;=$E101,EL$7&lt;=$F101),($D101/$G101),0))),IF(AND(EL$7&gt;=$E101,EL$7&lt;=$F101),($D101/$G101),0))</f>
        <v>0</v>
      </c>
      <c r="EM101" s="34">
        <f>IF(Data!$C$2&gt;0,(IF(OR(EM$5=Data!$F$2,EM$5=Data!$G$2,(IF(COUNTIF(Data!$A$2:$A$939,EM$7),EM$7=(VLOOKUP(EM$7,Data!$A$2:$A$852,1,FALSE)),0))),"H",IF(AND(EM$7&gt;=$E101,EM$7&lt;=$F101),($D101/$G101),0))),IF(AND(EM$7&gt;=$E101,EM$7&lt;=$F101),($D101/$G101),0))</f>
        <v>0</v>
      </c>
      <c r="EN101" s="34" t="str">
        <f>IF(Data!$C$2&gt;0,(IF(OR(EN$5=Data!$F$2,EN$5=Data!$G$2,(IF(COUNTIF(Data!$A$2:$A$939,EN$7),EN$7=(VLOOKUP(EN$7,Data!$A$2:$A$852,1,FALSE)),0))),"H",IF(AND(EN$7&gt;=$E101,EN$7&lt;=$F101),($D101/$G101),0))),IF(AND(EN$7&gt;=$E101,EN$7&lt;=$F101),($D101/$G101),0))</f>
        <v>H</v>
      </c>
      <c r="EO101" s="35" t="str">
        <f>IF(Data!$C$2&gt;0,(IF(OR(EO$5=Data!$F$2,EO$5=Data!$G$2,(IF(COUNTIF(Data!$A$2:$A$939,EO$7),EO$7=(VLOOKUP(EO$7,Data!$A$2:$A$852,1,FALSE)),0))),"H",IF(AND(EO$7&gt;=$E101,EO$7&lt;=$F101),($D101/$G101),0))),IF(AND(EO$7&gt;=$E101,EO$7&lt;=$F101),($D101/$G101),0))</f>
        <v>H</v>
      </c>
      <c r="EP101" s="8" t="s">
        <v>47</v>
      </c>
      <c r="EQ101" s="18">
        <f>SUM(T101:EO101)-D101</f>
        <v>0</v>
      </c>
    </row>
    <row r="102" spans="1:147" ht="30" customHeight="1" thickBot="1">
      <c r="A102" s="385"/>
      <c r="B102" s="369"/>
      <c r="C102" s="369"/>
      <c r="D102" s="347"/>
      <c r="E102" s="366"/>
      <c r="F102" s="366"/>
      <c r="G102" s="373"/>
      <c r="H102" s="347"/>
      <c r="I102" s="363"/>
      <c r="J102" s="366"/>
      <c r="K102" s="366"/>
      <c r="L102" s="366"/>
      <c r="M102" s="373"/>
      <c r="N102" s="373"/>
      <c r="O102" s="347"/>
      <c r="P102" s="363"/>
      <c r="Q102" s="345"/>
      <c r="R102" s="347"/>
      <c r="S102" s="342"/>
      <c r="T102" s="36">
        <f>IF(T$7&gt;$L101,(((IF(Data!$C$2&gt;0,(IF(OR(T$5=Data!$F$2,T$5=Data!$G$2,(IF(COUNTIF(Data!$A$2:$A$939,T$7),T$7=(VLOOKUP(T$7,Data!$A$2:$A$852,1,FALSE)),0))),"H",IF(AND(T$7&gt;=$J101,T$7&lt;=$K101),($D101*(1-$P101)/$N101),0))),IF(AND(T$7&gt;=$J101,T$7&lt;=$K101),(($D101-$O101)/$N101),0))))),(((IF(Data!$C$2&gt;0,(IF(OR(T$5=Data!$F$2,T$5=Data!$G$2,(IF(COUNTIF(Data!$A$2:$A$939,T$7),T$7=(VLOOKUP(T$7,Data!$A$2:$A$852,1,FALSE)),0))),"H",IF(AND(T$7&gt;=$J101,T$7&lt;=$L101),($D101*$P101/$M101),0))),IF(AND(T$7&gt;=$J101,T$7&lt;=$L101),(($D101*$P101)/$M101),0))))))</f>
        <v>0</v>
      </c>
      <c r="U102" s="37">
        <f>IF(U$7&gt;$L101,(((IF(Data!$C$2&gt;0,(IF(OR(U$5=Data!$F$2,U$5=Data!$G$2,(IF(COUNTIF(Data!$A$2:$A$939,U$7),U$7=(VLOOKUP(U$7,Data!$A$2:$A$852,1,FALSE)),0))),"H",IF(AND(U$7&gt;=$J101,U$7&lt;=$K101),($D101*(1-$P101)/$N101),0))),IF(AND(U$7&gt;=$J101,U$7&lt;=$K101),(($D101-$O101)/$N101),0))))),(((IF(Data!$C$2&gt;0,(IF(OR(U$5=Data!$F$2,U$5=Data!$G$2,(IF(COUNTIF(Data!$A$2:$A$939,U$7),U$7=(VLOOKUP(U$7,Data!$A$2:$A$852,1,FALSE)),0))),"H",IF(AND(U$7&gt;=$J101,U$7&lt;=$L101),($D101*$P101/$M101),0))),IF(AND(U$7&gt;=$J101,U$7&lt;=$L101),(($D101*$P101)/$M101),0))))))</f>
        <v>0</v>
      </c>
      <c r="V102" s="37">
        <f>IF(V$7&gt;$L101,(((IF(Data!$C$2&gt;0,(IF(OR(V$5=Data!$F$2,V$5=Data!$G$2,(IF(COUNTIF(Data!$A$2:$A$939,V$7),V$7=(VLOOKUP(V$7,Data!$A$2:$A$852,1,FALSE)),0))),"H",IF(AND(V$7&gt;=$J101,V$7&lt;=$K101),($D101*(1-$P101)/$N101),0))),IF(AND(V$7&gt;=$J101,V$7&lt;=$K101),(($D101-$O101)/$N101),0))))),(((IF(Data!$C$2&gt;0,(IF(OR(V$5=Data!$F$2,V$5=Data!$G$2,(IF(COUNTIF(Data!$A$2:$A$939,V$7),V$7=(VLOOKUP(V$7,Data!$A$2:$A$852,1,FALSE)),0))),"H",IF(AND(V$7&gt;=$J101,V$7&lt;=$L101),($D101*$P101/$M101),0))),IF(AND(V$7&gt;=$J101,V$7&lt;=$L101),(($D101*$P101)/$M101),0))))))</f>
        <v>0</v>
      </c>
      <c r="W102" s="37">
        <f>IF(W$7&gt;$L101,(((IF(Data!$C$2&gt;0,(IF(OR(W$5=Data!$F$2,W$5=Data!$G$2,(IF(COUNTIF(Data!$A$2:$A$939,W$7),W$7=(VLOOKUP(W$7,Data!$A$2:$A$852,1,FALSE)),0))),"H",IF(AND(W$7&gt;=$J101,W$7&lt;=$K101),($D101*(1-$P101)/$N101),0))),IF(AND(W$7&gt;=$J101,W$7&lt;=$K101),(($D101-$O101)/$N101),0))))),(((IF(Data!$C$2&gt;0,(IF(OR(W$5=Data!$F$2,W$5=Data!$G$2,(IF(COUNTIF(Data!$A$2:$A$939,W$7),W$7=(VLOOKUP(W$7,Data!$A$2:$A$852,1,FALSE)),0))),"H",IF(AND(W$7&gt;=$J101,W$7&lt;=$L101),($D101*$P101/$M101),0))),IF(AND(W$7&gt;=$J101,W$7&lt;=$L101),(($D101*$P101)/$M101),0))))))</f>
        <v>0</v>
      </c>
      <c r="X102" s="37">
        <f>IF(X$7&gt;$L101,(((IF(Data!$C$2&gt;0,(IF(OR(X$5=Data!$F$2,X$5=Data!$G$2,(IF(COUNTIF(Data!$A$2:$A$939,X$7),X$7=(VLOOKUP(X$7,Data!$A$2:$A$852,1,FALSE)),0))),"H",IF(AND(X$7&gt;=$J101,X$7&lt;=$K101),($D101*(1-$P101)/$N101),0))),IF(AND(X$7&gt;=$J101,X$7&lt;=$K101),(($D101-$O101)/$N101),0))))),(((IF(Data!$C$2&gt;0,(IF(OR(X$5=Data!$F$2,X$5=Data!$G$2,(IF(COUNTIF(Data!$A$2:$A$939,X$7),X$7=(VLOOKUP(X$7,Data!$A$2:$A$852,1,FALSE)),0))),"H",IF(AND(X$7&gt;=$J101,X$7&lt;=$L101),($D101*$P101/$M101),0))),IF(AND(X$7&gt;=$J101,X$7&lt;=$L101),(($D101*$P101)/$M101),0))))))</f>
        <v>0</v>
      </c>
      <c r="Y102" s="37" t="str">
        <f>IF(Y$7&gt;$L101,(((IF(Data!$C$2&gt;0,(IF(OR(Y$5=Data!$F$2,Y$5=Data!$G$2,(IF(COUNTIF(Data!$A$2:$A$939,Y$7),Y$7=(VLOOKUP(Y$7,Data!$A$2:$A$852,1,FALSE)),0))),"H",IF(AND(Y$7&gt;=$J101,Y$7&lt;=$K101),($D101*(1-$P101)/$N101),0))),IF(AND(Y$7&gt;=$J101,Y$7&lt;=$K101),(($D101-$O101)/$N101),0))))),(((IF(Data!$C$2&gt;0,(IF(OR(Y$5=Data!$F$2,Y$5=Data!$G$2,(IF(COUNTIF(Data!$A$2:$A$939,Y$7),Y$7=(VLOOKUP(Y$7,Data!$A$2:$A$852,1,FALSE)),0))),"H",IF(AND(Y$7&gt;=$J101,Y$7&lt;=$L101),($D101*$P101/$M101),0))),IF(AND(Y$7&gt;=$J101,Y$7&lt;=$L101),(($D101*$P101)/$M101),0))))))</f>
        <v>H</v>
      </c>
      <c r="Z102" s="37" t="str">
        <f>IF(Z$7&gt;$L101,(((IF(Data!$C$2&gt;0,(IF(OR(Z$5=Data!$F$2,Z$5=Data!$G$2,(IF(COUNTIF(Data!$A$2:$A$939,Z$7),Z$7=(VLOOKUP(Z$7,Data!$A$2:$A$852,1,FALSE)),0))),"H",IF(AND(Z$7&gt;=$J101,Z$7&lt;=$K101),($D101*(1-$P101)/$N101),0))),IF(AND(Z$7&gt;=$J101,Z$7&lt;=$K101),(($D101-$O101)/$N101),0))))),(((IF(Data!$C$2&gt;0,(IF(OR(Z$5=Data!$F$2,Z$5=Data!$G$2,(IF(COUNTIF(Data!$A$2:$A$939,Z$7),Z$7=(VLOOKUP(Z$7,Data!$A$2:$A$852,1,FALSE)),0))),"H",IF(AND(Z$7&gt;=$J101,Z$7&lt;=$L101),($D101*$P101/$M101),0))),IF(AND(Z$7&gt;=$J101,Z$7&lt;=$L101),(($D101*$P101)/$M101),0))))))</f>
        <v>H</v>
      </c>
      <c r="AA102" s="37">
        <f>IF(AA$7&gt;$L101,(((IF(Data!$C$2&gt;0,(IF(OR(AA$5=Data!$F$2,AA$5=Data!$G$2,(IF(COUNTIF(Data!$A$2:$A$939,AA$7),AA$7=(VLOOKUP(AA$7,Data!$A$2:$A$852,1,FALSE)),0))),"H",IF(AND(AA$7&gt;=$J101,AA$7&lt;=$K101),($D101*(1-$P101)/$N101),0))),IF(AND(AA$7&gt;=$J101,AA$7&lt;=$K101),(($D101-$O101)/$N101),0))))),(((IF(Data!$C$2&gt;0,(IF(OR(AA$5=Data!$F$2,AA$5=Data!$G$2,(IF(COUNTIF(Data!$A$2:$A$939,AA$7),AA$7=(VLOOKUP(AA$7,Data!$A$2:$A$852,1,FALSE)),0))),"H",IF(AND(AA$7&gt;=$J101,AA$7&lt;=$L101),($D101*$P101/$M101),0))),IF(AND(AA$7&gt;=$J101,AA$7&lt;=$L101),(($D101*$P101)/$M101),0))))))</f>
        <v>0</v>
      </c>
      <c r="AB102" s="37">
        <f>IF(AB$7&gt;$L101,(((IF(Data!$C$2&gt;0,(IF(OR(AB$5=Data!$F$2,AB$5=Data!$G$2,(IF(COUNTIF(Data!$A$2:$A$939,AB$7),AB$7=(VLOOKUP(AB$7,Data!$A$2:$A$852,1,FALSE)),0))),"H",IF(AND(AB$7&gt;=$J101,AB$7&lt;=$K101),($D101*(1-$P101)/$N101),0))),IF(AND(AB$7&gt;=$J101,AB$7&lt;=$K101),(($D101-$O101)/$N101),0))))),(((IF(Data!$C$2&gt;0,(IF(OR(AB$5=Data!$F$2,AB$5=Data!$G$2,(IF(COUNTIF(Data!$A$2:$A$939,AB$7),AB$7=(VLOOKUP(AB$7,Data!$A$2:$A$852,1,FALSE)),0))),"H",IF(AND(AB$7&gt;=$J101,AB$7&lt;=$L101),($D101*$P101/$M101),0))),IF(AND(AB$7&gt;=$J101,AB$7&lt;=$L101),(($D101*$P101)/$M101),0))))))</f>
        <v>0</v>
      </c>
      <c r="AC102" s="37">
        <f>IF(AC$7&gt;$L101,(((IF(Data!$C$2&gt;0,(IF(OR(AC$5=Data!$F$2,AC$5=Data!$G$2,(IF(COUNTIF(Data!$A$2:$A$939,AC$7),AC$7=(VLOOKUP(AC$7,Data!$A$2:$A$852,1,FALSE)),0))),"H",IF(AND(AC$7&gt;=$J101,AC$7&lt;=$K101),($D101*(1-$P101)/$N101),0))),IF(AND(AC$7&gt;=$J101,AC$7&lt;=$K101),(($D101-$O101)/$N101),0))))),(((IF(Data!$C$2&gt;0,(IF(OR(AC$5=Data!$F$2,AC$5=Data!$G$2,(IF(COUNTIF(Data!$A$2:$A$939,AC$7),AC$7=(VLOOKUP(AC$7,Data!$A$2:$A$852,1,FALSE)),0))),"H",IF(AND(AC$7&gt;=$J101,AC$7&lt;=$L101),($D101*$P101/$M101),0))),IF(AND(AC$7&gt;=$J101,AC$7&lt;=$L101),(($D101*$P101)/$M101),0))))))</f>
        <v>0</v>
      </c>
      <c r="AD102" s="37">
        <f>IF(AD$7&gt;$L101,(((IF(Data!$C$2&gt;0,(IF(OR(AD$5=Data!$F$2,AD$5=Data!$G$2,(IF(COUNTIF(Data!$A$2:$A$939,AD$7),AD$7=(VLOOKUP(AD$7,Data!$A$2:$A$852,1,FALSE)),0))),"H",IF(AND(AD$7&gt;=$J101,AD$7&lt;=$K101),($D101*(1-$P101)/$N101),0))),IF(AND(AD$7&gt;=$J101,AD$7&lt;=$K101),(($D101-$O101)/$N101),0))))),(((IF(Data!$C$2&gt;0,(IF(OR(AD$5=Data!$F$2,AD$5=Data!$G$2,(IF(COUNTIF(Data!$A$2:$A$939,AD$7),AD$7=(VLOOKUP(AD$7,Data!$A$2:$A$852,1,FALSE)),0))),"H",IF(AND(AD$7&gt;=$J101,AD$7&lt;=$L101),($D101*$P101/$M101),0))),IF(AND(AD$7&gt;=$J101,AD$7&lt;=$L101),(($D101*$P101)/$M101),0))))))</f>
        <v>0</v>
      </c>
      <c r="AE102" s="37">
        <f>IF(AE$7&gt;$L101,(((IF(Data!$C$2&gt;0,(IF(OR(AE$5=Data!$F$2,AE$5=Data!$G$2,(IF(COUNTIF(Data!$A$2:$A$939,AE$7),AE$7=(VLOOKUP(AE$7,Data!$A$2:$A$852,1,FALSE)),0))),"H",IF(AND(AE$7&gt;=$J101,AE$7&lt;=$K101),($D101*(1-$P101)/$N101),0))),IF(AND(AE$7&gt;=$J101,AE$7&lt;=$K101),(($D101-$O101)/$N101),0))))),(((IF(Data!$C$2&gt;0,(IF(OR(AE$5=Data!$F$2,AE$5=Data!$G$2,(IF(COUNTIF(Data!$A$2:$A$939,AE$7),AE$7=(VLOOKUP(AE$7,Data!$A$2:$A$852,1,FALSE)),0))),"H",IF(AND(AE$7&gt;=$J101,AE$7&lt;=$L101),($D101*$P101/$M101),0))),IF(AND(AE$7&gt;=$J101,AE$7&lt;=$L101),(($D101*$P101)/$M101),0))))))</f>
        <v>0</v>
      </c>
      <c r="AF102" s="37" t="str">
        <f>IF(AF$7&gt;$L101,(((IF(Data!$C$2&gt;0,(IF(OR(AF$5=Data!$F$2,AF$5=Data!$G$2,(IF(COUNTIF(Data!$A$2:$A$939,AF$7),AF$7=(VLOOKUP(AF$7,Data!$A$2:$A$852,1,FALSE)),0))),"H",IF(AND(AF$7&gt;=$J101,AF$7&lt;=$K101),($D101*(1-$P101)/$N101),0))),IF(AND(AF$7&gt;=$J101,AF$7&lt;=$K101),(($D101-$O101)/$N101),0))))),(((IF(Data!$C$2&gt;0,(IF(OR(AF$5=Data!$F$2,AF$5=Data!$G$2,(IF(COUNTIF(Data!$A$2:$A$939,AF$7),AF$7=(VLOOKUP(AF$7,Data!$A$2:$A$852,1,FALSE)),0))),"H",IF(AND(AF$7&gt;=$J101,AF$7&lt;=$L101),($D101*$P101/$M101),0))),IF(AND(AF$7&gt;=$J101,AF$7&lt;=$L101),(($D101*$P101)/$M101),0))))))</f>
        <v>H</v>
      </c>
      <c r="AG102" s="37" t="str">
        <f>IF(AG$7&gt;$L101,(((IF(Data!$C$2&gt;0,(IF(OR(AG$5=Data!$F$2,AG$5=Data!$G$2,(IF(COUNTIF(Data!$A$2:$A$939,AG$7),AG$7=(VLOOKUP(AG$7,Data!$A$2:$A$852,1,FALSE)),0))),"H",IF(AND(AG$7&gt;=$J101,AG$7&lt;=$K101),($D101*(1-$P101)/$N101),0))),IF(AND(AG$7&gt;=$J101,AG$7&lt;=$K101),(($D101-$O101)/$N101),0))))),(((IF(Data!$C$2&gt;0,(IF(OR(AG$5=Data!$F$2,AG$5=Data!$G$2,(IF(COUNTIF(Data!$A$2:$A$939,AG$7),AG$7=(VLOOKUP(AG$7,Data!$A$2:$A$852,1,FALSE)),0))),"H",IF(AND(AG$7&gt;=$J101,AG$7&lt;=$L101),($D101*$P101/$M101),0))),IF(AND(AG$7&gt;=$J101,AG$7&lt;=$L101),(($D101*$P101)/$M101),0))))))</f>
        <v>H</v>
      </c>
      <c r="AH102" s="37">
        <f>IF(AH$7&gt;$L101,(((IF(Data!$C$2&gt;0,(IF(OR(AH$5=Data!$F$2,AH$5=Data!$G$2,(IF(COUNTIF(Data!$A$2:$A$939,AH$7),AH$7=(VLOOKUP(AH$7,Data!$A$2:$A$852,1,FALSE)),0))),"H",IF(AND(AH$7&gt;=$J101,AH$7&lt;=$K101),($D101*(1-$P101)/$N101),0))),IF(AND(AH$7&gt;=$J101,AH$7&lt;=$K101),(($D101-$O101)/$N101),0))))),(((IF(Data!$C$2&gt;0,(IF(OR(AH$5=Data!$F$2,AH$5=Data!$G$2,(IF(COUNTIF(Data!$A$2:$A$939,AH$7),AH$7=(VLOOKUP(AH$7,Data!$A$2:$A$852,1,FALSE)),0))),"H",IF(AND(AH$7&gt;=$J101,AH$7&lt;=$L101),($D101*$P101/$M101),0))),IF(AND(AH$7&gt;=$J101,AH$7&lt;=$L101),(($D101*$P101)/$M101),0))))))</f>
        <v>0</v>
      </c>
      <c r="AI102" s="37">
        <f>IF(AI$7&gt;$L101,(((IF(Data!$C$2&gt;0,(IF(OR(AI$5=Data!$F$2,AI$5=Data!$G$2,(IF(COUNTIF(Data!$A$2:$A$939,AI$7),AI$7=(VLOOKUP(AI$7,Data!$A$2:$A$852,1,FALSE)),0))),"H",IF(AND(AI$7&gt;=$J101,AI$7&lt;=$K101),($D101*(1-$P101)/$N101),0))),IF(AND(AI$7&gt;=$J101,AI$7&lt;=$K101),(($D101-$O101)/$N101),0))))),(((IF(Data!$C$2&gt;0,(IF(OR(AI$5=Data!$F$2,AI$5=Data!$G$2,(IF(COUNTIF(Data!$A$2:$A$939,AI$7),AI$7=(VLOOKUP(AI$7,Data!$A$2:$A$852,1,FALSE)),0))),"H",IF(AND(AI$7&gt;=$J101,AI$7&lt;=$L101),($D101*$P101/$M101),0))),IF(AND(AI$7&gt;=$J101,AI$7&lt;=$L101),(($D101*$P101)/$M101),0))))))</f>
        <v>0</v>
      </c>
      <c r="AJ102" s="37">
        <f>IF(AJ$7&gt;$L101,(((IF(Data!$C$2&gt;0,(IF(OR(AJ$5=Data!$F$2,AJ$5=Data!$G$2,(IF(COUNTIF(Data!$A$2:$A$939,AJ$7),AJ$7=(VLOOKUP(AJ$7,Data!$A$2:$A$852,1,FALSE)),0))),"H",IF(AND(AJ$7&gt;=$J101,AJ$7&lt;=$K101),($D101*(1-$P101)/$N101),0))),IF(AND(AJ$7&gt;=$J101,AJ$7&lt;=$K101),(($D101-$O101)/$N101),0))))),(((IF(Data!$C$2&gt;0,(IF(OR(AJ$5=Data!$F$2,AJ$5=Data!$G$2,(IF(COUNTIF(Data!$A$2:$A$939,AJ$7),AJ$7=(VLOOKUP(AJ$7,Data!$A$2:$A$852,1,FALSE)),0))),"H",IF(AND(AJ$7&gt;=$J101,AJ$7&lt;=$L101),($D101*$P101/$M101),0))),IF(AND(AJ$7&gt;=$J101,AJ$7&lt;=$L101),(($D101*$P101)/$M101),0))))))</f>
        <v>0</v>
      </c>
      <c r="AK102" s="37">
        <f>IF(AK$7&gt;$L101,(((IF(Data!$C$2&gt;0,(IF(OR(AK$5=Data!$F$2,AK$5=Data!$G$2,(IF(COUNTIF(Data!$A$2:$A$939,AK$7),AK$7=(VLOOKUP(AK$7,Data!$A$2:$A$852,1,FALSE)),0))),"H",IF(AND(AK$7&gt;=$J101,AK$7&lt;=$K101),($D101*(1-$P101)/$N101),0))),IF(AND(AK$7&gt;=$J101,AK$7&lt;=$K101),(($D101-$O101)/$N101),0))))),(((IF(Data!$C$2&gt;0,(IF(OR(AK$5=Data!$F$2,AK$5=Data!$G$2,(IF(COUNTIF(Data!$A$2:$A$939,AK$7),AK$7=(VLOOKUP(AK$7,Data!$A$2:$A$852,1,FALSE)),0))),"H",IF(AND(AK$7&gt;=$J101,AK$7&lt;=$L101),($D101*$P101/$M101),0))),IF(AND(AK$7&gt;=$J101,AK$7&lt;=$L101),(($D101*$P101)/$M101),0))))))</f>
        <v>0</v>
      </c>
      <c r="AL102" s="37">
        <f>IF(AL$7&gt;$L101,(((IF(Data!$C$2&gt;0,(IF(OR(AL$5=Data!$F$2,AL$5=Data!$G$2,(IF(COUNTIF(Data!$A$2:$A$939,AL$7),AL$7=(VLOOKUP(AL$7,Data!$A$2:$A$852,1,FALSE)),0))),"H",IF(AND(AL$7&gt;=$J101,AL$7&lt;=$K101),($D101*(1-$P101)/$N101),0))),IF(AND(AL$7&gt;=$J101,AL$7&lt;=$K101),(($D101-$O101)/$N101),0))))),(((IF(Data!$C$2&gt;0,(IF(OR(AL$5=Data!$F$2,AL$5=Data!$G$2,(IF(COUNTIF(Data!$A$2:$A$939,AL$7),AL$7=(VLOOKUP(AL$7,Data!$A$2:$A$852,1,FALSE)),0))),"H",IF(AND(AL$7&gt;=$J101,AL$7&lt;=$L101),($D101*$P101/$M101),0))),IF(AND(AL$7&gt;=$J101,AL$7&lt;=$L101),(($D101*$P101)/$M101),0))))))</f>
        <v>0</v>
      </c>
      <c r="AM102" s="37" t="str">
        <f>IF(AM$7&gt;$L101,(((IF(Data!$C$2&gt;0,(IF(OR(AM$5=Data!$F$2,AM$5=Data!$G$2,(IF(COUNTIF(Data!$A$2:$A$939,AM$7),AM$7=(VLOOKUP(AM$7,Data!$A$2:$A$852,1,FALSE)),0))),"H",IF(AND(AM$7&gt;=$J101,AM$7&lt;=$K101),($D101*(1-$P101)/$N101),0))),IF(AND(AM$7&gt;=$J101,AM$7&lt;=$K101),(($D101-$O101)/$N101),0))))),(((IF(Data!$C$2&gt;0,(IF(OR(AM$5=Data!$F$2,AM$5=Data!$G$2,(IF(COUNTIF(Data!$A$2:$A$939,AM$7),AM$7=(VLOOKUP(AM$7,Data!$A$2:$A$852,1,FALSE)),0))),"H",IF(AND(AM$7&gt;=$J101,AM$7&lt;=$L101),($D101*$P101/$M101),0))),IF(AND(AM$7&gt;=$J101,AM$7&lt;=$L101),(($D101*$P101)/$M101),0))))))</f>
        <v>H</v>
      </c>
      <c r="AN102" s="37" t="str">
        <f>IF(AN$7&gt;$L101,(((IF(Data!$C$2&gt;0,(IF(OR(AN$5=Data!$F$2,AN$5=Data!$G$2,(IF(COUNTIF(Data!$A$2:$A$939,AN$7),AN$7=(VLOOKUP(AN$7,Data!$A$2:$A$852,1,FALSE)),0))),"H",IF(AND(AN$7&gt;=$J101,AN$7&lt;=$K101),($D101*(1-$P101)/$N101),0))),IF(AND(AN$7&gt;=$J101,AN$7&lt;=$K101),(($D101-$O101)/$N101),0))))),(((IF(Data!$C$2&gt;0,(IF(OR(AN$5=Data!$F$2,AN$5=Data!$G$2,(IF(COUNTIF(Data!$A$2:$A$939,AN$7),AN$7=(VLOOKUP(AN$7,Data!$A$2:$A$852,1,FALSE)),0))),"H",IF(AND(AN$7&gt;=$J101,AN$7&lt;=$L101),($D101*$P101/$M101),0))),IF(AND(AN$7&gt;=$J101,AN$7&lt;=$L101),(($D101*$P101)/$M101),0))))))</f>
        <v>H</v>
      </c>
      <c r="AO102" s="37">
        <f>IF(AO$7&gt;$L101,(((IF(Data!$C$2&gt;0,(IF(OR(AO$5=Data!$F$2,AO$5=Data!$G$2,(IF(COUNTIF(Data!$A$2:$A$939,AO$7),AO$7=(VLOOKUP(AO$7,Data!$A$2:$A$852,1,FALSE)),0))),"H",IF(AND(AO$7&gt;=$J101,AO$7&lt;=$K101),($D101*(1-$P101)/$N101),0))),IF(AND(AO$7&gt;=$J101,AO$7&lt;=$K101),(($D101-$O101)/$N101),0))))),(((IF(Data!$C$2&gt;0,(IF(OR(AO$5=Data!$F$2,AO$5=Data!$G$2,(IF(COUNTIF(Data!$A$2:$A$939,AO$7),AO$7=(VLOOKUP(AO$7,Data!$A$2:$A$852,1,FALSE)),0))),"H",IF(AND(AO$7&gt;=$J101,AO$7&lt;=$L101),($D101*$P101/$M101),0))),IF(AND(AO$7&gt;=$J101,AO$7&lt;=$L101),(($D101*$P101)/$M101),0))))))</f>
        <v>0</v>
      </c>
      <c r="AP102" s="37">
        <f>IF(AP$7&gt;$L101,(((IF(Data!$C$2&gt;0,(IF(OR(AP$5=Data!$F$2,AP$5=Data!$G$2,(IF(COUNTIF(Data!$A$2:$A$939,AP$7),AP$7=(VLOOKUP(AP$7,Data!$A$2:$A$852,1,FALSE)),0))),"H",IF(AND(AP$7&gt;=$J101,AP$7&lt;=$K101),($D101*(1-$P101)/$N101),0))),IF(AND(AP$7&gt;=$J101,AP$7&lt;=$K101),(($D101-$O101)/$N101),0))))),(((IF(Data!$C$2&gt;0,(IF(OR(AP$5=Data!$F$2,AP$5=Data!$G$2,(IF(COUNTIF(Data!$A$2:$A$939,AP$7),AP$7=(VLOOKUP(AP$7,Data!$A$2:$A$852,1,FALSE)),0))),"H",IF(AND(AP$7&gt;=$J101,AP$7&lt;=$L101),($D101*$P101/$M101),0))),IF(AND(AP$7&gt;=$J101,AP$7&lt;=$L101),(($D101*$P101)/$M101),0))))))</f>
        <v>0</v>
      </c>
      <c r="AQ102" s="37">
        <f>IF(AQ$7&gt;$L101,(((IF(Data!$C$2&gt;0,(IF(OR(AQ$5=Data!$F$2,AQ$5=Data!$G$2,(IF(COUNTIF(Data!$A$2:$A$939,AQ$7),AQ$7=(VLOOKUP(AQ$7,Data!$A$2:$A$852,1,FALSE)),0))),"H",IF(AND(AQ$7&gt;=$J101,AQ$7&lt;=$K101),($D101*(1-$P101)/$N101),0))),IF(AND(AQ$7&gt;=$J101,AQ$7&lt;=$K101),(($D101-$O101)/$N101),0))))),(((IF(Data!$C$2&gt;0,(IF(OR(AQ$5=Data!$F$2,AQ$5=Data!$G$2,(IF(COUNTIF(Data!$A$2:$A$939,AQ$7),AQ$7=(VLOOKUP(AQ$7,Data!$A$2:$A$852,1,FALSE)),0))),"H",IF(AND(AQ$7&gt;=$J101,AQ$7&lt;=$L101),($D101*$P101/$M101),0))),IF(AND(AQ$7&gt;=$J101,AQ$7&lt;=$L101),(($D101*$P101)/$M101),0))))))</f>
        <v>0</v>
      </c>
      <c r="AR102" s="37">
        <f>IF(AR$7&gt;$L101,(((IF(Data!$C$2&gt;0,(IF(OR(AR$5=Data!$F$2,AR$5=Data!$G$2,(IF(COUNTIF(Data!$A$2:$A$939,AR$7),AR$7=(VLOOKUP(AR$7,Data!$A$2:$A$852,1,FALSE)),0))),"H",IF(AND(AR$7&gt;=$J101,AR$7&lt;=$K101),($D101*(1-$P101)/$N101),0))),IF(AND(AR$7&gt;=$J101,AR$7&lt;=$K101),(($D101-$O101)/$N101),0))))),(((IF(Data!$C$2&gt;0,(IF(OR(AR$5=Data!$F$2,AR$5=Data!$G$2,(IF(COUNTIF(Data!$A$2:$A$939,AR$7),AR$7=(VLOOKUP(AR$7,Data!$A$2:$A$852,1,FALSE)),0))),"H",IF(AND(AR$7&gt;=$J101,AR$7&lt;=$L101),($D101*$P101/$M101),0))),IF(AND(AR$7&gt;=$J101,AR$7&lt;=$L101),(($D101*$P101)/$M101),0))))))</f>
        <v>0</v>
      </c>
      <c r="AS102" s="37">
        <f>IF(AS$7&gt;$L101,(((IF(Data!$C$2&gt;0,(IF(OR(AS$5=Data!$F$2,AS$5=Data!$G$2,(IF(COUNTIF(Data!$A$2:$A$939,AS$7),AS$7=(VLOOKUP(AS$7,Data!$A$2:$A$852,1,FALSE)),0))),"H",IF(AND(AS$7&gt;=$J101,AS$7&lt;=$K101),($D101*(1-$P101)/$N101),0))),IF(AND(AS$7&gt;=$J101,AS$7&lt;=$K101),(($D101-$O101)/$N101),0))))),(((IF(Data!$C$2&gt;0,(IF(OR(AS$5=Data!$F$2,AS$5=Data!$G$2,(IF(COUNTIF(Data!$A$2:$A$939,AS$7),AS$7=(VLOOKUP(AS$7,Data!$A$2:$A$852,1,FALSE)),0))),"H",IF(AND(AS$7&gt;=$J101,AS$7&lt;=$L101),($D101*$P101/$M101),0))),IF(AND(AS$7&gt;=$J101,AS$7&lt;=$L101),(($D101*$P101)/$M101),0))))))</f>
        <v>0</v>
      </c>
      <c r="AT102" s="37" t="str">
        <f>IF(AT$7&gt;$L101,(((IF(Data!$C$2&gt;0,(IF(OR(AT$5=Data!$F$2,AT$5=Data!$G$2,(IF(COUNTIF(Data!$A$2:$A$939,AT$7),AT$7=(VLOOKUP(AT$7,Data!$A$2:$A$852,1,FALSE)),0))),"H",IF(AND(AT$7&gt;=$J101,AT$7&lt;=$K101),($D101*(1-$P101)/$N101),0))),IF(AND(AT$7&gt;=$J101,AT$7&lt;=$K101),(($D101-$O101)/$N101),0))))),(((IF(Data!$C$2&gt;0,(IF(OR(AT$5=Data!$F$2,AT$5=Data!$G$2,(IF(COUNTIF(Data!$A$2:$A$939,AT$7),AT$7=(VLOOKUP(AT$7,Data!$A$2:$A$852,1,FALSE)),0))),"H",IF(AND(AT$7&gt;=$J101,AT$7&lt;=$L101),($D101*$P101/$M101),0))),IF(AND(AT$7&gt;=$J101,AT$7&lt;=$L101),(($D101*$P101)/$M101),0))))))</f>
        <v>H</v>
      </c>
      <c r="AU102" s="37" t="str">
        <f>IF(AU$7&gt;$L101,(((IF(Data!$C$2&gt;0,(IF(OR(AU$5=Data!$F$2,AU$5=Data!$G$2,(IF(COUNTIF(Data!$A$2:$A$939,AU$7),AU$7=(VLOOKUP(AU$7,Data!$A$2:$A$852,1,FALSE)),0))),"H",IF(AND(AU$7&gt;=$J101,AU$7&lt;=$K101),($D101*(1-$P101)/$N101),0))),IF(AND(AU$7&gt;=$J101,AU$7&lt;=$K101),(($D101-$O101)/$N101),0))))),(((IF(Data!$C$2&gt;0,(IF(OR(AU$5=Data!$F$2,AU$5=Data!$G$2,(IF(COUNTIF(Data!$A$2:$A$939,AU$7),AU$7=(VLOOKUP(AU$7,Data!$A$2:$A$852,1,FALSE)),0))),"H",IF(AND(AU$7&gt;=$J101,AU$7&lt;=$L101),($D101*$P101/$M101),0))),IF(AND(AU$7&gt;=$J101,AU$7&lt;=$L101),(($D101*$P101)/$M101),0))))))</f>
        <v>H</v>
      </c>
      <c r="AV102" s="37">
        <f>IF(AV$7&gt;$L101,(((IF(Data!$C$2&gt;0,(IF(OR(AV$5=Data!$F$2,AV$5=Data!$G$2,(IF(COUNTIF(Data!$A$2:$A$939,AV$7),AV$7=(VLOOKUP(AV$7,Data!$A$2:$A$852,1,FALSE)),0))),"H",IF(AND(AV$7&gt;=$J101,AV$7&lt;=$K101),($D101*(1-$P101)/$N101),0))),IF(AND(AV$7&gt;=$J101,AV$7&lt;=$K101),(($D101-$O101)/$N101),0))))),(((IF(Data!$C$2&gt;0,(IF(OR(AV$5=Data!$F$2,AV$5=Data!$G$2,(IF(COUNTIF(Data!$A$2:$A$939,AV$7),AV$7=(VLOOKUP(AV$7,Data!$A$2:$A$852,1,FALSE)),0))),"H",IF(AND(AV$7&gt;=$J101,AV$7&lt;=$L101),($D101*$P101/$M101),0))),IF(AND(AV$7&gt;=$J101,AV$7&lt;=$L101),(($D101*$P101)/$M101),0))))))</f>
        <v>0</v>
      </c>
      <c r="AW102" s="37">
        <f>IF(AW$7&gt;$L101,(((IF(Data!$C$2&gt;0,(IF(OR(AW$5=Data!$F$2,AW$5=Data!$G$2,(IF(COUNTIF(Data!$A$2:$A$939,AW$7),AW$7=(VLOOKUP(AW$7,Data!$A$2:$A$852,1,FALSE)),0))),"H",IF(AND(AW$7&gt;=$J101,AW$7&lt;=$K101),($D101*(1-$P101)/$N101),0))),IF(AND(AW$7&gt;=$J101,AW$7&lt;=$K101),(($D101-$O101)/$N101),0))))),(((IF(Data!$C$2&gt;0,(IF(OR(AW$5=Data!$F$2,AW$5=Data!$G$2,(IF(COUNTIF(Data!$A$2:$A$939,AW$7),AW$7=(VLOOKUP(AW$7,Data!$A$2:$A$852,1,FALSE)),0))),"H",IF(AND(AW$7&gt;=$J101,AW$7&lt;=$L101),($D101*$P101/$M101),0))),IF(AND(AW$7&gt;=$J101,AW$7&lt;=$L101),(($D101*$P101)/$M101),0))))))</f>
        <v>0</v>
      </c>
      <c r="AX102" s="37">
        <f>IF(AX$7&gt;$L101,(((IF(Data!$C$2&gt;0,(IF(OR(AX$5=Data!$F$2,AX$5=Data!$G$2,(IF(COUNTIF(Data!$A$2:$A$939,AX$7),AX$7=(VLOOKUP(AX$7,Data!$A$2:$A$852,1,FALSE)),0))),"H",IF(AND(AX$7&gt;=$J101,AX$7&lt;=$K101),($D101*(1-$P101)/$N101),0))),IF(AND(AX$7&gt;=$J101,AX$7&lt;=$K101),(($D101-$O101)/$N101),0))))),(((IF(Data!$C$2&gt;0,(IF(OR(AX$5=Data!$F$2,AX$5=Data!$G$2,(IF(COUNTIF(Data!$A$2:$A$939,AX$7),AX$7=(VLOOKUP(AX$7,Data!$A$2:$A$852,1,FALSE)),0))),"H",IF(AND(AX$7&gt;=$J101,AX$7&lt;=$L101),($D101*$P101/$M101),0))),IF(AND(AX$7&gt;=$J101,AX$7&lt;=$L101),(($D101*$P101)/$M101),0))))))</f>
        <v>0</v>
      </c>
      <c r="AY102" s="37">
        <f>IF(AY$7&gt;$L101,(((IF(Data!$C$2&gt;0,(IF(OR(AY$5=Data!$F$2,AY$5=Data!$G$2,(IF(COUNTIF(Data!$A$2:$A$939,AY$7),AY$7=(VLOOKUP(AY$7,Data!$A$2:$A$852,1,FALSE)),0))),"H",IF(AND(AY$7&gt;=$J101,AY$7&lt;=$K101),($D101*(1-$P101)/$N101),0))),IF(AND(AY$7&gt;=$J101,AY$7&lt;=$K101),(($D101-$O101)/$N101),0))))),(((IF(Data!$C$2&gt;0,(IF(OR(AY$5=Data!$F$2,AY$5=Data!$G$2,(IF(COUNTIF(Data!$A$2:$A$939,AY$7),AY$7=(VLOOKUP(AY$7,Data!$A$2:$A$852,1,FALSE)),0))),"H",IF(AND(AY$7&gt;=$J101,AY$7&lt;=$L101),($D101*$P101/$M101),0))),IF(AND(AY$7&gt;=$J101,AY$7&lt;=$L101),(($D101*$P101)/$M101),0))))))</f>
        <v>0</v>
      </c>
      <c r="AZ102" s="37">
        <f>IF(AZ$7&gt;$L101,(((IF(Data!$C$2&gt;0,(IF(OR(AZ$5=Data!$F$2,AZ$5=Data!$G$2,(IF(COUNTIF(Data!$A$2:$A$939,AZ$7),AZ$7=(VLOOKUP(AZ$7,Data!$A$2:$A$852,1,FALSE)),0))),"H",IF(AND(AZ$7&gt;=$J101,AZ$7&lt;=$K101),($D101*(1-$P101)/$N101),0))),IF(AND(AZ$7&gt;=$J101,AZ$7&lt;=$K101),(($D101-$O101)/$N101),0))))),(((IF(Data!$C$2&gt;0,(IF(OR(AZ$5=Data!$F$2,AZ$5=Data!$G$2,(IF(COUNTIF(Data!$A$2:$A$939,AZ$7),AZ$7=(VLOOKUP(AZ$7,Data!$A$2:$A$852,1,FALSE)),0))),"H",IF(AND(AZ$7&gt;=$J101,AZ$7&lt;=$L101),($D101*$P101/$M101),0))),IF(AND(AZ$7&gt;=$J101,AZ$7&lt;=$L101),(($D101*$P101)/$M101),0))))))</f>
        <v>0</v>
      </c>
      <c r="BA102" s="37" t="str">
        <f>IF(BA$7&gt;$L101,(((IF(Data!$C$2&gt;0,(IF(OR(BA$5=Data!$F$2,BA$5=Data!$G$2,(IF(COUNTIF(Data!$A$2:$A$939,BA$7),BA$7=(VLOOKUP(BA$7,Data!$A$2:$A$852,1,FALSE)),0))),"H",IF(AND(BA$7&gt;=$J101,BA$7&lt;=$K101),($D101*(1-$P101)/$N101),0))),IF(AND(BA$7&gt;=$J101,BA$7&lt;=$K101),(($D101-$O101)/$N101),0))))),(((IF(Data!$C$2&gt;0,(IF(OR(BA$5=Data!$F$2,BA$5=Data!$G$2,(IF(COUNTIF(Data!$A$2:$A$939,BA$7),BA$7=(VLOOKUP(BA$7,Data!$A$2:$A$852,1,FALSE)),0))),"H",IF(AND(BA$7&gt;=$J101,BA$7&lt;=$L101),($D101*$P101/$M101),0))),IF(AND(BA$7&gt;=$J101,BA$7&lt;=$L101),(($D101*$P101)/$M101),0))))))</f>
        <v>H</v>
      </c>
      <c r="BB102" s="37" t="str">
        <f>IF(BB$7&gt;$L101,(((IF(Data!$C$2&gt;0,(IF(OR(BB$5=Data!$F$2,BB$5=Data!$G$2,(IF(COUNTIF(Data!$A$2:$A$939,BB$7),BB$7=(VLOOKUP(BB$7,Data!$A$2:$A$852,1,FALSE)),0))),"H",IF(AND(BB$7&gt;=$J101,BB$7&lt;=$K101),($D101*(1-$P101)/$N101),0))),IF(AND(BB$7&gt;=$J101,BB$7&lt;=$K101),(($D101-$O101)/$N101),0))))),(((IF(Data!$C$2&gt;0,(IF(OR(BB$5=Data!$F$2,BB$5=Data!$G$2,(IF(COUNTIF(Data!$A$2:$A$939,BB$7),BB$7=(VLOOKUP(BB$7,Data!$A$2:$A$852,1,FALSE)),0))),"H",IF(AND(BB$7&gt;=$J101,BB$7&lt;=$L101),($D101*$P101/$M101),0))),IF(AND(BB$7&gt;=$J101,BB$7&lt;=$L101),(($D101*$P101)/$M101),0))))))</f>
        <v>H</v>
      </c>
      <c r="BC102" s="37">
        <f>IF(BC$7&gt;$L101,(((IF(Data!$C$2&gt;0,(IF(OR(BC$5=Data!$F$2,BC$5=Data!$G$2,(IF(COUNTIF(Data!$A$2:$A$939,BC$7),BC$7=(VLOOKUP(BC$7,Data!$A$2:$A$852,1,FALSE)),0))),"H",IF(AND(BC$7&gt;=$J101,BC$7&lt;=$K101),($D101*(1-$P101)/$N101),0))),IF(AND(BC$7&gt;=$J101,BC$7&lt;=$K101),(($D101-$O101)/$N101),0))))),(((IF(Data!$C$2&gt;0,(IF(OR(BC$5=Data!$F$2,BC$5=Data!$G$2,(IF(COUNTIF(Data!$A$2:$A$939,BC$7),BC$7=(VLOOKUP(BC$7,Data!$A$2:$A$852,1,FALSE)),0))),"H",IF(AND(BC$7&gt;=$J101,BC$7&lt;=$L101),($D101*$P101/$M101),0))),IF(AND(BC$7&gt;=$J101,BC$7&lt;=$L101),(($D101*$P101)/$M101),0))))))</f>
        <v>0</v>
      </c>
      <c r="BD102" s="37">
        <f>IF(BD$7&gt;$L101,(((IF(Data!$C$2&gt;0,(IF(OR(BD$5=Data!$F$2,BD$5=Data!$G$2,(IF(COUNTIF(Data!$A$2:$A$939,BD$7),BD$7=(VLOOKUP(BD$7,Data!$A$2:$A$852,1,FALSE)),0))),"H",IF(AND(BD$7&gt;=$J101,BD$7&lt;=$K101),($D101*(1-$P101)/$N101),0))),IF(AND(BD$7&gt;=$J101,BD$7&lt;=$K101),(($D101-$O101)/$N101),0))))),(((IF(Data!$C$2&gt;0,(IF(OR(BD$5=Data!$F$2,BD$5=Data!$G$2,(IF(COUNTIF(Data!$A$2:$A$939,BD$7),BD$7=(VLOOKUP(BD$7,Data!$A$2:$A$852,1,FALSE)),0))),"H",IF(AND(BD$7&gt;=$J101,BD$7&lt;=$L101),($D101*$P101/$M101),0))),IF(AND(BD$7&gt;=$J101,BD$7&lt;=$L101),(($D101*$P101)/$M101),0))))))</f>
        <v>0</v>
      </c>
      <c r="BE102" s="37">
        <f>IF(BE$7&gt;$L101,(((IF(Data!$C$2&gt;0,(IF(OR(BE$5=Data!$F$2,BE$5=Data!$G$2,(IF(COUNTIF(Data!$A$2:$A$939,BE$7),BE$7=(VLOOKUP(BE$7,Data!$A$2:$A$852,1,FALSE)),0))),"H",IF(AND(BE$7&gt;=$J101,BE$7&lt;=$K101),($D101*(1-$P101)/$N101),0))),IF(AND(BE$7&gt;=$J101,BE$7&lt;=$K101),(($D101-$O101)/$N101),0))))),(((IF(Data!$C$2&gt;0,(IF(OR(BE$5=Data!$F$2,BE$5=Data!$G$2,(IF(COUNTIF(Data!$A$2:$A$939,BE$7),BE$7=(VLOOKUP(BE$7,Data!$A$2:$A$852,1,FALSE)),0))),"H",IF(AND(BE$7&gt;=$J101,BE$7&lt;=$L101),($D101*$P101/$M101),0))),IF(AND(BE$7&gt;=$J101,BE$7&lt;=$L101),(($D101*$P101)/$M101),0))))))</f>
        <v>0</v>
      </c>
      <c r="BF102" s="37">
        <f>IF(BF$7&gt;$L101,(((IF(Data!$C$2&gt;0,(IF(OR(BF$5=Data!$F$2,BF$5=Data!$G$2,(IF(COUNTIF(Data!$A$2:$A$939,BF$7),BF$7=(VLOOKUP(BF$7,Data!$A$2:$A$852,1,FALSE)),0))),"H",IF(AND(BF$7&gt;=$J101,BF$7&lt;=$K101),($D101*(1-$P101)/$N101),0))),IF(AND(BF$7&gt;=$J101,BF$7&lt;=$K101),(($D101-$O101)/$N101),0))))),(((IF(Data!$C$2&gt;0,(IF(OR(BF$5=Data!$F$2,BF$5=Data!$G$2,(IF(COUNTIF(Data!$A$2:$A$939,BF$7),BF$7=(VLOOKUP(BF$7,Data!$A$2:$A$852,1,FALSE)),0))),"H",IF(AND(BF$7&gt;=$J101,BF$7&lt;=$L101),($D101*$P101/$M101),0))),IF(AND(BF$7&gt;=$J101,BF$7&lt;=$L101),(($D101*$P101)/$M101),0))))))</f>
        <v>0</v>
      </c>
      <c r="BG102" s="37">
        <f>IF(BG$7&gt;$L101,(((IF(Data!$C$2&gt;0,(IF(OR(BG$5=Data!$F$2,BG$5=Data!$G$2,(IF(COUNTIF(Data!$A$2:$A$939,BG$7),BG$7=(VLOOKUP(BG$7,Data!$A$2:$A$852,1,FALSE)),0))),"H",IF(AND(BG$7&gt;=$J101,BG$7&lt;=$K101),($D101*(1-$P101)/$N101),0))),IF(AND(BG$7&gt;=$J101,BG$7&lt;=$K101),(($D101-$O101)/$N101),0))))),(((IF(Data!$C$2&gt;0,(IF(OR(BG$5=Data!$F$2,BG$5=Data!$G$2,(IF(COUNTIF(Data!$A$2:$A$939,BG$7),BG$7=(VLOOKUP(BG$7,Data!$A$2:$A$852,1,FALSE)),0))),"H",IF(AND(BG$7&gt;=$J101,BG$7&lt;=$L101),($D101*$P101/$M101),0))),IF(AND(BG$7&gt;=$J101,BG$7&lt;=$L101),(($D101*$P101)/$M101),0))))))</f>
        <v>0</v>
      </c>
      <c r="BH102" s="37" t="str">
        <f>IF(BH$7&gt;$L101,(((IF(Data!$C$2&gt;0,(IF(OR(BH$5=Data!$F$2,BH$5=Data!$G$2,(IF(COUNTIF(Data!$A$2:$A$939,BH$7),BH$7=(VLOOKUP(BH$7,Data!$A$2:$A$852,1,FALSE)),0))),"H",IF(AND(BH$7&gt;=$J101,BH$7&lt;=$K101),($D101*(1-$P101)/$N101),0))),IF(AND(BH$7&gt;=$J101,BH$7&lt;=$K101),(($D101-$O101)/$N101),0))))),(((IF(Data!$C$2&gt;0,(IF(OR(BH$5=Data!$F$2,BH$5=Data!$G$2,(IF(COUNTIF(Data!$A$2:$A$939,BH$7),BH$7=(VLOOKUP(BH$7,Data!$A$2:$A$852,1,FALSE)),0))),"H",IF(AND(BH$7&gt;=$J101,BH$7&lt;=$L101),($D101*$P101/$M101),0))),IF(AND(BH$7&gt;=$J101,BH$7&lt;=$L101),(($D101*$P101)/$M101),0))))))</f>
        <v>H</v>
      </c>
      <c r="BI102" s="37" t="str">
        <f>IF(BI$7&gt;$L101,(((IF(Data!$C$2&gt;0,(IF(OR(BI$5=Data!$F$2,BI$5=Data!$G$2,(IF(COUNTIF(Data!$A$2:$A$939,BI$7),BI$7=(VLOOKUP(BI$7,Data!$A$2:$A$852,1,FALSE)),0))),"H",IF(AND(BI$7&gt;=$J101,BI$7&lt;=$K101),($D101*(1-$P101)/$N101),0))),IF(AND(BI$7&gt;=$J101,BI$7&lt;=$K101),(($D101-$O101)/$N101),0))))),(((IF(Data!$C$2&gt;0,(IF(OR(BI$5=Data!$F$2,BI$5=Data!$G$2,(IF(COUNTIF(Data!$A$2:$A$939,BI$7),BI$7=(VLOOKUP(BI$7,Data!$A$2:$A$852,1,FALSE)),0))),"H",IF(AND(BI$7&gt;=$J101,BI$7&lt;=$L101),($D101*$P101/$M101),0))),IF(AND(BI$7&gt;=$J101,BI$7&lt;=$L101),(($D101*$P101)/$M101),0))))))</f>
        <v>H</v>
      </c>
      <c r="BJ102" s="37">
        <f>IF(BJ$7&gt;$L101,(((IF(Data!$C$2&gt;0,(IF(OR(BJ$5=Data!$F$2,BJ$5=Data!$G$2,(IF(COUNTIF(Data!$A$2:$A$939,BJ$7),BJ$7=(VLOOKUP(BJ$7,Data!$A$2:$A$852,1,FALSE)),0))),"H",IF(AND(BJ$7&gt;=$J101,BJ$7&lt;=$K101),($D101*(1-$P101)/$N101),0))),IF(AND(BJ$7&gt;=$J101,BJ$7&lt;=$K101),(($D101-$O101)/$N101),0))))),(((IF(Data!$C$2&gt;0,(IF(OR(BJ$5=Data!$F$2,BJ$5=Data!$G$2,(IF(COUNTIF(Data!$A$2:$A$939,BJ$7),BJ$7=(VLOOKUP(BJ$7,Data!$A$2:$A$852,1,FALSE)),0))),"H",IF(AND(BJ$7&gt;=$J101,BJ$7&lt;=$L101),($D101*$P101/$M101),0))),IF(AND(BJ$7&gt;=$J101,BJ$7&lt;=$L101),(($D101*$P101)/$M101),0))))))</f>
        <v>0</v>
      </c>
      <c r="BK102" s="37">
        <f>IF(BK$7&gt;$L101,(((IF(Data!$C$2&gt;0,(IF(OR(BK$5=Data!$F$2,BK$5=Data!$G$2,(IF(COUNTIF(Data!$A$2:$A$939,BK$7),BK$7=(VLOOKUP(BK$7,Data!$A$2:$A$852,1,FALSE)),0))),"H",IF(AND(BK$7&gt;=$J101,BK$7&lt;=$K101),($D101*(1-$P101)/$N101),0))),IF(AND(BK$7&gt;=$J101,BK$7&lt;=$K101),(($D101-$O101)/$N101),0))))),(((IF(Data!$C$2&gt;0,(IF(OR(BK$5=Data!$F$2,BK$5=Data!$G$2,(IF(COUNTIF(Data!$A$2:$A$939,BK$7),BK$7=(VLOOKUP(BK$7,Data!$A$2:$A$852,1,FALSE)),0))),"H",IF(AND(BK$7&gt;=$J101,BK$7&lt;=$L101),($D101*$P101/$M101),0))),IF(AND(BK$7&gt;=$J101,BK$7&lt;=$L101),(($D101*$P101)/$M101),0))))))</f>
        <v>0</v>
      </c>
      <c r="BL102" s="37">
        <f>IF(BL$7&gt;$L101,(((IF(Data!$C$2&gt;0,(IF(OR(BL$5=Data!$F$2,BL$5=Data!$G$2,(IF(COUNTIF(Data!$A$2:$A$939,BL$7),BL$7=(VLOOKUP(BL$7,Data!$A$2:$A$852,1,FALSE)),0))),"H",IF(AND(BL$7&gt;=$J101,BL$7&lt;=$K101),($D101*(1-$P101)/$N101),0))),IF(AND(BL$7&gt;=$J101,BL$7&lt;=$K101),(($D101-$O101)/$N101),0))))),(((IF(Data!$C$2&gt;0,(IF(OR(BL$5=Data!$F$2,BL$5=Data!$G$2,(IF(COUNTIF(Data!$A$2:$A$939,BL$7),BL$7=(VLOOKUP(BL$7,Data!$A$2:$A$852,1,FALSE)),0))),"H",IF(AND(BL$7&gt;=$J101,BL$7&lt;=$L101),($D101*$P101/$M101),0))),IF(AND(BL$7&gt;=$J101,BL$7&lt;=$L101),(($D101*$P101)/$M101),0))))))</f>
        <v>0</v>
      </c>
      <c r="BM102" s="37">
        <f>IF(BM$7&gt;$L101,(((IF(Data!$C$2&gt;0,(IF(OR(BM$5=Data!$F$2,BM$5=Data!$G$2,(IF(COUNTIF(Data!$A$2:$A$939,BM$7),BM$7=(VLOOKUP(BM$7,Data!$A$2:$A$852,1,FALSE)),0))),"H",IF(AND(BM$7&gt;=$J101,BM$7&lt;=$K101),($D101*(1-$P101)/$N101),0))),IF(AND(BM$7&gt;=$J101,BM$7&lt;=$K101),(($D101-$O101)/$N101),0))))),(((IF(Data!$C$2&gt;0,(IF(OR(BM$5=Data!$F$2,BM$5=Data!$G$2,(IF(COUNTIF(Data!$A$2:$A$939,BM$7),BM$7=(VLOOKUP(BM$7,Data!$A$2:$A$852,1,FALSE)),0))),"H",IF(AND(BM$7&gt;=$J101,BM$7&lt;=$L101),($D101*$P101/$M101),0))),IF(AND(BM$7&gt;=$J101,BM$7&lt;=$L101),(($D101*$P101)/$M101),0))))))</f>
        <v>0</v>
      </c>
      <c r="BN102" s="37">
        <f>IF(BN$7&gt;$L101,(((IF(Data!$C$2&gt;0,(IF(OR(BN$5=Data!$F$2,BN$5=Data!$G$2,(IF(COUNTIF(Data!$A$2:$A$939,BN$7),BN$7=(VLOOKUP(BN$7,Data!$A$2:$A$852,1,FALSE)),0))),"H",IF(AND(BN$7&gt;=$J101,BN$7&lt;=$K101),($D101*(1-$P101)/$N101),0))),IF(AND(BN$7&gt;=$J101,BN$7&lt;=$K101),(($D101-$O101)/$N101),0))))),(((IF(Data!$C$2&gt;0,(IF(OR(BN$5=Data!$F$2,BN$5=Data!$G$2,(IF(COUNTIF(Data!$A$2:$A$939,BN$7),BN$7=(VLOOKUP(BN$7,Data!$A$2:$A$852,1,FALSE)),0))),"H",IF(AND(BN$7&gt;=$J101,BN$7&lt;=$L101),($D101*$P101/$M101),0))),IF(AND(BN$7&gt;=$J101,BN$7&lt;=$L101),(($D101*$P101)/$M101),0))))))</f>
        <v>0</v>
      </c>
      <c r="BO102" s="37" t="str">
        <f>IF(BO$7&gt;$L101,(((IF(Data!$C$2&gt;0,(IF(OR(BO$5=Data!$F$2,BO$5=Data!$G$2,(IF(COUNTIF(Data!$A$2:$A$939,BO$7),BO$7=(VLOOKUP(BO$7,Data!$A$2:$A$852,1,FALSE)),0))),"H",IF(AND(BO$7&gt;=$J101,BO$7&lt;=$K101),($D101*(1-$P101)/$N101),0))),IF(AND(BO$7&gt;=$J101,BO$7&lt;=$K101),(($D101-$O101)/$N101),0))))),(((IF(Data!$C$2&gt;0,(IF(OR(BO$5=Data!$F$2,BO$5=Data!$G$2,(IF(COUNTIF(Data!$A$2:$A$939,BO$7),BO$7=(VLOOKUP(BO$7,Data!$A$2:$A$852,1,FALSE)),0))),"H",IF(AND(BO$7&gt;=$J101,BO$7&lt;=$L101),($D101*$P101/$M101),0))),IF(AND(BO$7&gt;=$J101,BO$7&lt;=$L101),(($D101*$P101)/$M101),0))))))</f>
        <v>H</v>
      </c>
      <c r="BP102" s="37" t="str">
        <f>IF(BP$7&gt;$L101,(((IF(Data!$C$2&gt;0,(IF(OR(BP$5=Data!$F$2,BP$5=Data!$G$2,(IF(COUNTIF(Data!$A$2:$A$939,BP$7),BP$7=(VLOOKUP(BP$7,Data!$A$2:$A$852,1,FALSE)),0))),"H",IF(AND(BP$7&gt;=$J101,BP$7&lt;=$K101),($D101*(1-$P101)/$N101),0))),IF(AND(BP$7&gt;=$J101,BP$7&lt;=$K101),(($D101-$O101)/$N101),0))))),(((IF(Data!$C$2&gt;0,(IF(OR(BP$5=Data!$F$2,BP$5=Data!$G$2,(IF(COUNTIF(Data!$A$2:$A$939,BP$7),BP$7=(VLOOKUP(BP$7,Data!$A$2:$A$852,1,FALSE)),0))),"H",IF(AND(BP$7&gt;=$J101,BP$7&lt;=$L101),($D101*$P101/$M101),0))),IF(AND(BP$7&gt;=$J101,BP$7&lt;=$L101),(($D101*$P101)/$M101),0))))))</f>
        <v>H</v>
      </c>
      <c r="BQ102" s="37">
        <f>IF(BQ$7&gt;$L101,(((IF(Data!$C$2&gt;0,(IF(OR(BQ$5=Data!$F$2,BQ$5=Data!$G$2,(IF(COUNTIF(Data!$A$2:$A$939,BQ$7),BQ$7=(VLOOKUP(BQ$7,Data!$A$2:$A$852,1,FALSE)),0))),"H",IF(AND(BQ$7&gt;=$J101,BQ$7&lt;=$K101),($D101*(1-$P101)/$N101),0))),IF(AND(BQ$7&gt;=$J101,BQ$7&lt;=$K101),(($D101-$O101)/$N101),0))))),(((IF(Data!$C$2&gt;0,(IF(OR(BQ$5=Data!$F$2,BQ$5=Data!$G$2,(IF(COUNTIF(Data!$A$2:$A$939,BQ$7),BQ$7=(VLOOKUP(BQ$7,Data!$A$2:$A$852,1,FALSE)),0))),"H",IF(AND(BQ$7&gt;=$J101,BQ$7&lt;=$L101),($D101*$P101/$M101),0))),IF(AND(BQ$7&gt;=$J101,BQ$7&lt;=$L101),(($D101*$P101)/$M101),0))))))</f>
        <v>0</v>
      </c>
      <c r="BR102" s="37">
        <f>IF(BR$7&gt;$L101,(((IF(Data!$C$2&gt;0,(IF(OR(BR$5=Data!$F$2,BR$5=Data!$G$2,(IF(COUNTIF(Data!$A$2:$A$939,BR$7),BR$7=(VLOOKUP(BR$7,Data!$A$2:$A$852,1,FALSE)),0))),"H",IF(AND(BR$7&gt;=$J101,BR$7&lt;=$K101),($D101*(1-$P101)/$N101),0))),IF(AND(BR$7&gt;=$J101,BR$7&lt;=$K101),(($D101-$O101)/$N101),0))))),(((IF(Data!$C$2&gt;0,(IF(OR(BR$5=Data!$F$2,BR$5=Data!$G$2,(IF(COUNTIF(Data!$A$2:$A$939,BR$7),BR$7=(VLOOKUP(BR$7,Data!$A$2:$A$852,1,FALSE)),0))),"H",IF(AND(BR$7&gt;=$J101,BR$7&lt;=$L101),($D101*$P101/$M101),0))),IF(AND(BR$7&gt;=$J101,BR$7&lt;=$L101),(($D101*$P101)/$M101),0))))))</f>
        <v>0</v>
      </c>
      <c r="BS102" s="37">
        <f>IF(BS$7&gt;$L101,(((IF(Data!$C$2&gt;0,(IF(OR(BS$5=Data!$F$2,BS$5=Data!$G$2,(IF(COUNTIF(Data!$A$2:$A$939,BS$7),BS$7=(VLOOKUP(BS$7,Data!$A$2:$A$852,1,FALSE)),0))),"H",IF(AND(BS$7&gt;=$J101,BS$7&lt;=$K101),($D101*(1-$P101)/$N101),0))),IF(AND(BS$7&gt;=$J101,BS$7&lt;=$K101),(($D101-$O101)/$N101),0))))),(((IF(Data!$C$2&gt;0,(IF(OR(BS$5=Data!$F$2,BS$5=Data!$G$2,(IF(COUNTIF(Data!$A$2:$A$939,BS$7),BS$7=(VLOOKUP(BS$7,Data!$A$2:$A$852,1,FALSE)),0))),"H",IF(AND(BS$7&gt;=$J101,BS$7&lt;=$L101),($D101*$P101/$M101),0))),IF(AND(BS$7&gt;=$J101,BS$7&lt;=$L101),(($D101*$P101)/$M101),0))))))</f>
        <v>0</v>
      </c>
      <c r="BT102" s="37">
        <f>IF(BT$7&gt;$L101,(((IF(Data!$C$2&gt;0,(IF(OR(BT$5=Data!$F$2,BT$5=Data!$G$2,(IF(COUNTIF(Data!$A$2:$A$939,BT$7),BT$7=(VLOOKUP(BT$7,Data!$A$2:$A$852,1,FALSE)),0))),"H",IF(AND(BT$7&gt;=$J101,BT$7&lt;=$K101),($D101*(1-$P101)/$N101),0))),IF(AND(BT$7&gt;=$J101,BT$7&lt;=$K101),(($D101-$O101)/$N101),0))))),(((IF(Data!$C$2&gt;0,(IF(OR(BT$5=Data!$F$2,BT$5=Data!$G$2,(IF(COUNTIF(Data!$A$2:$A$939,BT$7),BT$7=(VLOOKUP(BT$7,Data!$A$2:$A$852,1,FALSE)),0))),"H",IF(AND(BT$7&gt;=$J101,BT$7&lt;=$L101),($D101*$P101/$M101),0))),IF(AND(BT$7&gt;=$J101,BT$7&lt;=$L101),(($D101*$P101)/$M101),0))))))</f>
        <v>0</v>
      </c>
      <c r="BU102" s="37">
        <f>IF(BU$7&gt;$L101,(((IF(Data!$C$2&gt;0,(IF(OR(BU$5=Data!$F$2,BU$5=Data!$G$2,(IF(COUNTIF(Data!$A$2:$A$939,BU$7),BU$7=(VLOOKUP(BU$7,Data!$A$2:$A$852,1,FALSE)),0))),"H",IF(AND(BU$7&gt;=$J101,BU$7&lt;=$K101),($D101*(1-$P101)/$N101),0))),IF(AND(BU$7&gt;=$J101,BU$7&lt;=$K101),(($D101-$O101)/$N101),0))))),(((IF(Data!$C$2&gt;0,(IF(OR(BU$5=Data!$F$2,BU$5=Data!$G$2,(IF(COUNTIF(Data!$A$2:$A$939,BU$7),BU$7=(VLOOKUP(BU$7,Data!$A$2:$A$852,1,FALSE)),0))),"H",IF(AND(BU$7&gt;=$J101,BU$7&lt;=$L101),($D101*$P101/$M101),0))),IF(AND(BU$7&gt;=$J101,BU$7&lt;=$L101),(($D101*$P101)/$M101),0))))))</f>
        <v>0</v>
      </c>
      <c r="BV102" s="37" t="str">
        <f>IF(BV$7&gt;$L101,(((IF(Data!$C$2&gt;0,(IF(OR(BV$5=Data!$F$2,BV$5=Data!$G$2,(IF(COUNTIF(Data!$A$2:$A$939,BV$7),BV$7=(VLOOKUP(BV$7,Data!$A$2:$A$852,1,FALSE)),0))),"H",IF(AND(BV$7&gt;=$J101,BV$7&lt;=$K101),($D101*(1-$P101)/$N101),0))),IF(AND(BV$7&gt;=$J101,BV$7&lt;=$K101),(($D101-$O101)/$N101),0))))),(((IF(Data!$C$2&gt;0,(IF(OR(BV$5=Data!$F$2,BV$5=Data!$G$2,(IF(COUNTIF(Data!$A$2:$A$939,BV$7),BV$7=(VLOOKUP(BV$7,Data!$A$2:$A$852,1,FALSE)),0))),"H",IF(AND(BV$7&gt;=$J101,BV$7&lt;=$L101),($D101*$P101/$M101),0))),IF(AND(BV$7&gt;=$J101,BV$7&lt;=$L101),(($D101*$P101)/$M101),0))))))</f>
        <v>H</v>
      </c>
      <c r="BW102" s="37" t="str">
        <f>IF(BW$7&gt;$L101,(((IF(Data!$C$2&gt;0,(IF(OR(BW$5=Data!$F$2,BW$5=Data!$G$2,(IF(COUNTIF(Data!$A$2:$A$939,BW$7),BW$7=(VLOOKUP(BW$7,Data!$A$2:$A$852,1,FALSE)),0))),"H",IF(AND(BW$7&gt;=$J101,BW$7&lt;=$K101),($D101*(1-$P101)/$N101),0))),IF(AND(BW$7&gt;=$J101,BW$7&lt;=$K101),(($D101-$O101)/$N101),0))))),(((IF(Data!$C$2&gt;0,(IF(OR(BW$5=Data!$F$2,BW$5=Data!$G$2,(IF(COUNTIF(Data!$A$2:$A$939,BW$7),BW$7=(VLOOKUP(BW$7,Data!$A$2:$A$852,1,FALSE)),0))),"H",IF(AND(BW$7&gt;=$J101,BW$7&lt;=$L101),($D101*$P101/$M101),0))),IF(AND(BW$7&gt;=$J101,BW$7&lt;=$L101),(($D101*$P101)/$M101),0))))))</f>
        <v>H</v>
      </c>
      <c r="BX102" s="37">
        <f>IF(BX$7&gt;$L101,(((IF(Data!$C$2&gt;0,(IF(OR(BX$5=Data!$F$2,BX$5=Data!$G$2,(IF(COUNTIF(Data!$A$2:$A$939,BX$7),BX$7=(VLOOKUP(BX$7,Data!$A$2:$A$852,1,FALSE)),0))),"H",IF(AND(BX$7&gt;=$J101,BX$7&lt;=$K101),($D101*(1-$P101)/$N101),0))),IF(AND(BX$7&gt;=$J101,BX$7&lt;=$K101),(($D101-$O101)/$N101),0))))),(((IF(Data!$C$2&gt;0,(IF(OR(BX$5=Data!$F$2,BX$5=Data!$G$2,(IF(COUNTIF(Data!$A$2:$A$939,BX$7),BX$7=(VLOOKUP(BX$7,Data!$A$2:$A$852,1,FALSE)),0))),"H",IF(AND(BX$7&gt;=$J101,BX$7&lt;=$L101),($D101*$P101/$M101),0))),IF(AND(BX$7&gt;=$J101,BX$7&lt;=$L101),(($D101*$P101)/$M101),0))))))</f>
        <v>0</v>
      </c>
      <c r="BY102" s="37">
        <f>IF(BY$7&gt;$L101,(((IF(Data!$C$2&gt;0,(IF(OR(BY$5=Data!$F$2,BY$5=Data!$G$2,(IF(COUNTIF(Data!$A$2:$A$939,BY$7),BY$7=(VLOOKUP(BY$7,Data!$A$2:$A$852,1,FALSE)),0))),"H",IF(AND(BY$7&gt;=$J101,BY$7&lt;=$K101),($D101*(1-$P101)/$N101),0))),IF(AND(BY$7&gt;=$J101,BY$7&lt;=$K101),(($D101-$O101)/$N101),0))))),(((IF(Data!$C$2&gt;0,(IF(OR(BY$5=Data!$F$2,BY$5=Data!$G$2,(IF(COUNTIF(Data!$A$2:$A$939,BY$7),BY$7=(VLOOKUP(BY$7,Data!$A$2:$A$852,1,FALSE)),0))),"H",IF(AND(BY$7&gt;=$J101,BY$7&lt;=$L101),($D101*$P101/$M101),0))),IF(AND(BY$7&gt;=$J101,BY$7&lt;=$L101),(($D101*$P101)/$M101),0))))))</f>
        <v>0</v>
      </c>
      <c r="BZ102" s="37">
        <f>IF(BZ$7&gt;$L101,(((IF(Data!$C$2&gt;0,(IF(OR(BZ$5=Data!$F$2,BZ$5=Data!$G$2,(IF(COUNTIF(Data!$A$2:$A$939,BZ$7),BZ$7=(VLOOKUP(BZ$7,Data!$A$2:$A$852,1,FALSE)),0))),"H",IF(AND(BZ$7&gt;=$J101,BZ$7&lt;=$K101),($D101*(1-$P101)/$N101),0))),IF(AND(BZ$7&gt;=$J101,BZ$7&lt;=$K101),(($D101-$O101)/$N101),0))))),(((IF(Data!$C$2&gt;0,(IF(OR(BZ$5=Data!$F$2,BZ$5=Data!$G$2,(IF(COUNTIF(Data!$A$2:$A$939,BZ$7),BZ$7=(VLOOKUP(BZ$7,Data!$A$2:$A$852,1,FALSE)),0))),"H",IF(AND(BZ$7&gt;=$J101,BZ$7&lt;=$L101),($D101*$P101/$M101),0))),IF(AND(BZ$7&gt;=$J101,BZ$7&lt;=$L101),(($D101*$P101)/$M101),0))))))</f>
        <v>0</v>
      </c>
      <c r="CA102" s="37">
        <f>IF(CA$7&gt;$L101,(((IF(Data!$C$2&gt;0,(IF(OR(CA$5=Data!$F$2,CA$5=Data!$G$2,(IF(COUNTIF(Data!$A$2:$A$939,CA$7),CA$7=(VLOOKUP(CA$7,Data!$A$2:$A$852,1,FALSE)),0))),"H",IF(AND(CA$7&gt;=$J101,CA$7&lt;=$K101),($D101*(1-$P101)/$N101),0))),IF(AND(CA$7&gt;=$J101,CA$7&lt;=$K101),(($D101-$O101)/$N101),0))))),(((IF(Data!$C$2&gt;0,(IF(OR(CA$5=Data!$F$2,CA$5=Data!$G$2,(IF(COUNTIF(Data!$A$2:$A$939,CA$7),CA$7=(VLOOKUP(CA$7,Data!$A$2:$A$852,1,FALSE)),0))),"H",IF(AND(CA$7&gt;=$J101,CA$7&lt;=$L101),($D101*$P101/$M101),0))),IF(AND(CA$7&gt;=$J101,CA$7&lt;=$L101),(($D101*$P101)/$M101),0))))))</f>
        <v>0</v>
      </c>
      <c r="CB102" s="37">
        <f>IF(CB$7&gt;$L101,(((IF(Data!$C$2&gt;0,(IF(OR(CB$5=Data!$F$2,CB$5=Data!$G$2,(IF(COUNTIF(Data!$A$2:$A$939,CB$7),CB$7=(VLOOKUP(CB$7,Data!$A$2:$A$852,1,FALSE)),0))),"H",IF(AND(CB$7&gt;=$J101,CB$7&lt;=$K101),($D101*(1-$P101)/$N101),0))),IF(AND(CB$7&gt;=$J101,CB$7&lt;=$K101),(($D101-$O101)/$N101),0))))),(((IF(Data!$C$2&gt;0,(IF(OR(CB$5=Data!$F$2,CB$5=Data!$G$2,(IF(COUNTIF(Data!$A$2:$A$939,CB$7),CB$7=(VLOOKUP(CB$7,Data!$A$2:$A$852,1,FALSE)),0))),"H",IF(AND(CB$7&gt;=$J101,CB$7&lt;=$L101),($D101*$P101/$M101),0))),IF(AND(CB$7&gt;=$J101,CB$7&lt;=$L101),(($D101*$P101)/$M101),0))))))</f>
        <v>0</v>
      </c>
      <c r="CC102" s="37" t="str">
        <f>IF(CC$7&gt;$L101,(((IF(Data!$C$2&gt;0,(IF(OR(CC$5=Data!$F$2,CC$5=Data!$G$2,(IF(COUNTIF(Data!$A$2:$A$939,CC$7),CC$7=(VLOOKUP(CC$7,Data!$A$2:$A$852,1,FALSE)),0))),"H",IF(AND(CC$7&gt;=$J101,CC$7&lt;=$K101),($D101*(1-$P101)/$N101),0))),IF(AND(CC$7&gt;=$J101,CC$7&lt;=$K101),(($D101-$O101)/$N101),0))))),(((IF(Data!$C$2&gt;0,(IF(OR(CC$5=Data!$F$2,CC$5=Data!$G$2,(IF(COUNTIF(Data!$A$2:$A$939,CC$7),CC$7=(VLOOKUP(CC$7,Data!$A$2:$A$852,1,FALSE)),0))),"H",IF(AND(CC$7&gt;=$J101,CC$7&lt;=$L101),($D101*$P101/$M101),0))),IF(AND(CC$7&gt;=$J101,CC$7&lt;=$L101),(($D101*$P101)/$M101),0))))))</f>
        <v>H</v>
      </c>
      <c r="CD102" s="37" t="str">
        <f>IF(CD$7&gt;$L101,(((IF(Data!$C$2&gt;0,(IF(OR(CD$5=Data!$F$2,CD$5=Data!$G$2,(IF(COUNTIF(Data!$A$2:$A$939,CD$7),CD$7=(VLOOKUP(CD$7,Data!$A$2:$A$852,1,FALSE)),0))),"H",IF(AND(CD$7&gt;=$J101,CD$7&lt;=$K101),($D101*(1-$P101)/$N101),0))),IF(AND(CD$7&gt;=$J101,CD$7&lt;=$K101),(($D101-$O101)/$N101),0))))),(((IF(Data!$C$2&gt;0,(IF(OR(CD$5=Data!$F$2,CD$5=Data!$G$2,(IF(COUNTIF(Data!$A$2:$A$939,CD$7),CD$7=(VLOOKUP(CD$7,Data!$A$2:$A$852,1,FALSE)),0))),"H",IF(AND(CD$7&gt;=$J101,CD$7&lt;=$L101),($D101*$P101/$M101),0))),IF(AND(CD$7&gt;=$J101,CD$7&lt;=$L101),(($D101*$P101)/$M101),0))))))</f>
        <v>H</v>
      </c>
      <c r="CE102" s="37">
        <f>IF(CE$7&gt;$L101,(((IF(Data!$C$2&gt;0,(IF(OR(CE$5=Data!$F$2,CE$5=Data!$G$2,(IF(COUNTIF(Data!$A$2:$A$939,CE$7),CE$7=(VLOOKUP(CE$7,Data!$A$2:$A$852,1,FALSE)),0))),"H",IF(AND(CE$7&gt;=$J101,CE$7&lt;=$K101),($D101*(1-$P101)/$N101),0))),IF(AND(CE$7&gt;=$J101,CE$7&lt;=$K101),(($D101-$O101)/$N101),0))))),(((IF(Data!$C$2&gt;0,(IF(OR(CE$5=Data!$F$2,CE$5=Data!$G$2,(IF(COUNTIF(Data!$A$2:$A$939,CE$7),CE$7=(VLOOKUP(CE$7,Data!$A$2:$A$852,1,FALSE)),0))),"H",IF(AND(CE$7&gt;=$J101,CE$7&lt;=$L101),($D101*$P101/$M101),0))),IF(AND(CE$7&gt;=$J101,CE$7&lt;=$L101),(($D101*$P101)/$M101),0))))))</f>
        <v>0</v>
      </c>
      <c r="CF102" s="37">
        <f>IF(CF$7&gt;$L101,(((IF(Data!$C$2&gt;0,(IF(OR(CF$5=Data!$F$2,CF$5=Data!$G$2,(IF(COUNTIF(Data!$A$2:$A$939,CF$7),CF$7=(VLOOKUP(CF$7,Data!$A$2:$A$852,1,FALSE)),0))),"H",IF(AND(CF$7&gt;=$J101,CF$7&lt;=$K101),($D101*(1-$P101)/$N101),0))),IF(AND(CF$7&gt;=$J101,CF$7&lt;=$K101),(($D101-$O101)/$N101),0))))),(((IF(Data!$C$2&gt;0,(IF(OR(CF$5=Data!$F$2,CF$5=Data!$G$2,(IF(COUNTIF(Data!$A$2:$A$939,CF$7),CF$7=(VLOOKUP(CF$7,Data!$A$2:$A$852,1,FALSE)),0))),"H",IF(AND(CF$7&gt;=$J101,CF$7&lt;=$L101),($D101*$P101/$M101),0))),IF(AND(CF$7&gt;=$J101,CF$7&lt;=$L101),(($D101*$P101)/$M101),0))))))</f>
        <v>0</v>
      </c>
      <c r="CG102" s="37">
        <f>IF(CG$7&gt;$L101,(((IF(Data!$C$2&gt;0,(IF(OR(CG$5=Data!$F$2,CG$5=Data!$G$2,(IF(COUNTIF(Data!$A$2:$A$939,CG$7),CG$7=(VLOOKUP(CG$7,Data!$A$2:$A$852,1,FALSE)),0))),"H",IF(AND(CG$7&gt;=$J101,CG$7&lt;=$K101),($D101*(1-$P101)/$N101),0))),IF(AND(CG$7&gt;=$J101,CG$7&lt;=$K101),(($D101-$O101)/$N101),0))))),(((IF(Data!$C$2&gt;0,(IF(OR(CG$5=Data!$F$2,CG$5=Data!$G$2,(IF(COUNTIF(Data!$A$2:$A$939,CG$7),CG$7=(VLOOKUP(CG$7,Data!$A$2:$A$852,1,FALSE)),0))),"H",IF(AND(CG$7&gt;=$J101,CG$7&lt;=$L101),($D101*$P101/$M101),0))),IF(AND(CG$7&gt;=$J101,CG$7&lt;=$L101),(($D101*$P101)/$M101),0))))))</f>
        <v>0</v>
      </c>
      <c r="CH102" s="37">
        <f>IF(CH$7&gt;$L101,(((IF(Data!$C$2&gt;0,(IF(OR(CH$5=Data!$F$2,CH$5=Data!$G$2,(IF(COUNTIF(Data!$A$2:$A$939,CH$7),CH$7=(VLOOKUP(CH$7,Data!$A$2:$A$852,1,FALSE)),0))),"H",IF(AND(CH$7&gt;=$J101,CH$7&lt;=$K101),($D101*(1-$P101)/$N101),0))),IF(AND(CH$7&gt;=$J101,CH$7&lt;=$K101),(($D101-$O101)/$N101),0))))),(((IF(Data!$C$2&gt;0,(IF(OR(CH$5=Data!$F$2,CH$5=Data!$G$2,(IF(COUNTIF(Data!$A$2:$A$939,CH$7),CH$7=(VLOOKUP(CH$7,Data!$A$2:$A$852,1,FALSE)),0))),"H",IF(AND(CH$7&gt;=$J101,CH$7&lt;=$L101),($D101*$P101/$M101),0))),IF(AND(CH$7&gt;=$J101,CH$7&lt;=$L101),(($D101*$P101)/$M101),0))))))</f>
        <v>0</v>
      </c>
      <c r="CI102" s="37">
        <f>IF(CI$7&gt;$L101,(((IF(Data!$C$2&gt;0,(IF(OR(CI$5=Data!$F$2,CI$5=Data!$G$2,(IF(COUNTIF(Data!$A$2:$A$939,CI$7),CI$7=(VLOOKUP(CI$7,Data!$A$2:$A$852,1,FALSE)),0))),"H",IF(AND(CI$7&gt;=$J101,CI$7&lt;=$K101),($D101*(1-$P101)/$N101),0))),IF(AND(CI$7&gt;=$J101,CI$7&lt;=$K101),(($D101-$O101)/$N101),0))))),(((IF(Data!$C$2&gt;0,(IF(OR(CI$5=Data!$F$2,CI$5=Data!$G$2,(IF(COUNTIF(Data!$A$2:$A$939,CI$7),CI$7=(VLOOKUP(CI$7,Data!$A$2:$A$852,1,FALSE)),0))),"H",IF(AND(CI$7&gt;=$J101,CI$7&lt;=$L101),($D101*$P101/$M101),0))),IF(AND(CI$7&gt;=$J101,CI$7&lt;=$L101),(($D101*$P101)/$M101),0))))))</f>
        <v>0</v>
      </c>
      <c r="CJ102" s="37" t="str">
        <f>IF(CJ$7&gt;$L101,(((IF(Data!$C$2&gt;0,(IF(OR(CJ$5=Data!$F$2,CJ$5=Data!$G$2,(IF(COUNTIF(Data!$A$2:$A$939,CJ$7),CJ$7=(VLOOKUP(CJ$7,Data!$A$2:$A$852,1,FALSE)),0))),"H",IF(AND(CJ$7&gt;=$J101,CJ$7&lt;=$K101),($D101*(1-$P101)/$N101),0))),IF(AND(CJ$7&gt;=$J101,CJ$7&lt;=$K101),(($D101-$O101)/$N101),0))))),(((IF(Data!$C$2&gt;0,(IF(OR(CJ$5=Data!$F$2,CJ$5=Data!$G$2,(IF(COUNTIF(Data!$A$2:$A$939,CJ$7),CJ$7=(VLOOKUP(CJ$7,Data!$A$2:$A$852,1,FALSE)),0))),"H",IF(AND(CJ$7&gt;=$J101,CJ$7&lt;=$L101),($D101*$P101/$M101),0))),IF(AND(CJ$7&gt;=$J101,CJ$7&lt;=$L101),(($D101*$P101)/$M101),0))))))</f>
        <v>H</v>
      </c>
      <c r="CK102" s="37" t="str">
        <f>IF(CK$7&gt;$L101,(((IF(Data!$C$2&gt;0,(IF(OR(CK$5=Data!$F$2,CK$5=Data!$G$2,(IF(COUNTIF(Data!$A$2:$A$939,CK$7),CK$7=(VLOOKUP(CK$7,Data!$A$2:$A$852,1,FALSE)),0))),"H",IF(AND(CK$7&gt;=$J101,CK$7&lt;=$K101),($D101*(1-$P101)/$N101),0))),IF(AND(CK$7&gt;=$J101,CK$7&lt;=$K101),(($D101-$O101)/$N101),0))))),(((IF(Data!$C$2&gt;0,(IF(OR(CK$5=Data!$F$2,CK$5=Data!$G$2,(IF(COUNTIF(Data!$A$2:$A$939,CK$7),CK$7=(VLOOKUP(CK$7,Data!$A$2:$A$852,1,FALSE)),0))),"H",IF(AND(CK$7&gt;=$J101,CK$7&lt;=$L101),($D101*$P101/$M101),0))),IF(AND(CK$7&gt;=$J101,CK$7&lt;=$L101),(($D101*$P101)/$M101),0))))))</f>
        <v>H</v>
      </c>
      <c r="CL102" s="37">
        <f>IF(CL$7&gt;$L101,(((IF(Data!$C$2&gt;0,(IF(OR(CL$5=Data!$F$2,CL$5=Data!$G$2,(IF(COUNTIF(Data!$A$2:$A$939,CL$7),CL$7=(VLOOKUP(CL$7,Data!$A$2:$A$852,1,FALSE)),0))),"H",IF(AND(CL$7&gt;=$J101,CL$7&lt;=$K101),($D101*(1-$P101)/$N101),0))),IF(AND(CL$7&gt;=$J101,CL$7&lt;=$K101),(($D101-$O101)/$N101),0))))),(((IF(Data!$C$2&gt;0,(IF(OR(CL$5=Data!$F$2,CL$5=Data!$G$2,(IF(COUNTIF(Data!$A$2:$A$939,CL$7),CL$7=(VLOOKUP(CL$7,Data!$A$2:$A$852,1,FALSE)),0))),"H",IF(AND(CL$7&gt;=$J101,CL$7&lt;=$L101),($D101*$P101/$M101),0))),IF(AND(CL$7&gt;=$J101,CL$7&lt;=$L101),(($D101*$P101)/$M101),0))))))</f>
        <v>0</v>
      </c>
      <c r="CM102" s="37">
        <f>IF(CM$7&gt;$L101,(((IF(Data!$C$2&gt;0,(IF(OR(CM$5=Data!$F$2,CM$5=Data!$G$2,(IF(COUNTIF(Data!$A$2:$A$939,CM$7),CM$7=(VLOOKUP(CM$7,Data!$A$2:$A$852,1,FALSE)),0))),"H",IF(AND(CM$7&gt;=$J101,CM$7&lt;=$K101),($D101*(1-$P101)/$N101),0))),IF(AND(CM$7&gt;=$J101,CM$7&lt;=$K101),(($D101-$O101)/$N101),0))))),(((IF(Data!$C$2&gt;0,(IF(OR(CM$5=Data!$F$2,CM$5=Data!$G$2,(IF(COUNTIF(Data!$A$2:$A$939,CM$7),CM$7=(VLOOKUP(CM$7,Data!$A$2:$A$852,1,FALSE)),0))),"H",IF(AND(CM$7&gt;=$J101,CM$7&lt;=$L101),($D101*$P101/$M101),0))),IF(AND(CM$7&gt;=$J101,CM$7&lt;=$L101),(($D101*$P101)/$M101),0))))))</f>
        <v>0</v>
      </c>
      <c r="CN102" s="37">
        <f>IF(CN$7&gt;$L101,(((IF(Data!$C$2&gt;0,(IF(OR(CN$5=Data!$F$2,CN$5=Data!$G$2,(IF(COUNTIF(Data!$A$2:$A$939,CN$7),CN$7=(VLOOKUP(CN$7,Data!$A$2:$A$852,1,FALSE)),0))),"H",IF(AND(CN$7&gt;=$J101,CN$7&lt;=$K101),($D101*(1-$P101)/$N101),0))),IF(AND(CN$7&gt;=$J101,CN$7&lt;=$K101),(($D101-$O101)/$N101),0))))),(((IF(Data!$C$2&gt;0,(IF(OR(CN$5=Data!$F$2,CN$5=Data!$G$2,(IF(COUNTIF(Data!$A$2:$A$939,CN$7),CN$7=(VLOOKUP(CN$7,Data!$A$2:$A$852,1,FALSE)),0))),"H",IF(AND(CN$7&gt;=$J101,CN$7&lt;=$L101),($D101*$P101/$M101),0))),IF(AND(CN$7&gt;=$J101,CN$7&lt;=$L101),(($D101*$P101)/$M101),0))))))</f>
        <v>0</v>
      </c>
      <c r="CO102" s="37">
        <f>IF(CO$7&gt;$L101,(((IF(Data!$C$2&gt;0,(IF(OR(CO$5=Data!$F$2,CO$5=Data!$G$2,(IF(COUNTIF(Data!$A$2:$A$939,CO$7),CO$7=(VLOOKUP(CO$7,Data!$A$2:$A$852,1,FALSE)),0))),"H",IF(AND(CO$7&gt;=$J101,CO$7&lt;=$K101),($D101*(1-$P101)/$N101),0))),IF(AND(CO$7&gt;=$J101,CO$7&lt;=$K101),(($D101-$O101)/$N101),0))))),(((IF(Data!$C$2&gt;0,(IF(OR(CO$5=Data!$F$2,CO$5=Data!$G$2,(IF(COUNTIF(Data!$A$2:$A$939,CO$7),CO$7=(VLOOKUP(CO$7,Data!$A$2:$A$852,1,FALSE)),0))),"H",IF(AND(CO$7&gt;=$J101,CO$7&lt;=$L101),($D101*$P101/$M101),0))),IF(AND(CO$7&gt;=$J101,CO$7&lt;=$L101),(($D101*$P101)/$M101),0))))))</f>
        <v>0</v>
      </c>
      <c r="CP102" s="37">
        <f>IF(CP$7&gt;$L101,(((IF(Data!$C$2&gt;0,(IF(OR(CP$5=Data!$F$2,CP$5=Data!$G$2,(IF(COUNTIF(Data!$A$2:$A$939,CP$7),CP$7=(VLOOKUP(CP$7,Data!$A$2:$A$852,1,FALSE)),0))),"H",IF(AND(CP$7&gt;=$J101,CP$7&lt;=$K101),($D101*(1-$P101)/$N101),0))),IF(AND(CP$7&gt;=$J101,CP$7&lt;=$K101),(($D101-$O101)/$N101),0))))),(((IF(Data!$C$2&gt;0,(IF(OR(CP$5=Data!$F$2,CP$5=Data!$G$2,(IF(COUNTIF(Data!$A$2:$A$939,CP$7),CP$7=(VLOOKUP(CP$7,Data!$A$2:$A$852,1,FALSE)),0))),"H",IF(AND(CP$7&gt;=$J101,CP$7&lt;=$L101),($D101*$P101/$M101),0))),IF(AND(CP$7&gt;=$J101,CP$7&lt;=$L101),(($D101*$P101)/$M101),0))))))</f>
        <v>0</v>
      </c>
      <c r="CQ102" s="37" t="str">
        <f>IF(CQ$7&gt;$L101,(((IF(Data!$C$2&gt;0,(IF(OR(CQ$5=Data!$F$2,CQ$5=Data!$G$2,(IF(COUNTIF(Data!$A$2:$A$939,CQ$7),CQ$7=(VLOOKUP(CQ$7,Data!$A$2:$A$852,1,FALSE)),0))),"H",IF(AND(CQ$7&gt;=$J101,CQ$7&lt;=$K101),($D101*(1-$P101)/$N101),0))),IF(AND(CQ$7&gt;=$J101,CQ$7&lt;=$K101),(($D101-$O101)/$N101),0))))),(((IF(Data!$C$2&gt;0,(IF(OR(CQ$5=Data!$F$2,CQ$5=Data!$G$2,(IF(COUNTIF(Data!$A$2:$A$939,CQ$7),CQ$7=(VLOOKUP(CQ$7,Data!$A$2:$A$852,1,FALSE)),0))),"H",IF(AND(CQ$7&gt;=$J101,CQ$7&lt;=$L101),($D101*$P101/$M101),0))),IF(AND(CQ$7&gt;=$J101,CQ$7&lt;=$L101),(($D101*$P101)/$M101),0))))))</f>
        <v>H</v>
      </c>
      <c r="CR102" s="37" t="str">
        <f>IF(CR$7&gt;$L101,(((IF(Data!$C$2&gt;0,(IF(OR(CR$5=Data!$F$2,CR$5=Data!$G$2,(IF(COUNTIF(Data!$A$2:$A$939,CR$7),CR$7=(VLOOKUP(CR$7,Data!$A$2:$A$852,1,FALSE)),0))),"H",IF(AND(CR$7&gt;=$J101,CR$7&lt;=$K101),($D101*(1-$P101)/$N101),0))),IF(AND(CR$7&gt;=$J101,CR$7&lt;=$K101),(($D101-$O101)/$N101),0))))),(((IF(Data!$C$2&gt;0,(IF(OR(CR$5=Data!$F$2,CR$5=Data!$G$2,(IF(COUNTIF(Data!$A$2:$A$939,CR$7),CR$7=(VLOOKUP(CR$7,Data!$A$2:$A$852,1,FALSE)),0))),"H",IF(AND(CR$7&gt;=$J101,CR$7&lt;=$L101),($D101*$P101/$M101),0))),IF(AND(CR$7&gt;=$J101,CR$7&lt;=$L101),(($D101*$P101)/$M101),0))))))</f>
        <v>H</v>
      </c>
      <c r="CS102" s="37">
        <f>IF(CS$7&gt;$L101,(((IF(Data!$C$2&gt;0,(IF(OR(CS$5=Data!$F$2,CS$5=Data!$G$2,(IF(COUNTIF(Data!$A$2:$A$939,CS$7),CS$7=(VLOOKUP(CS$7,Data!$A$2:$A$852,1,FALSE)),0))),"H",IF(AND(CS$7&gt;=$J101,CS$7&lt;=$K101),($D101*(1-$P101)/$N101),0))),IF(AND(CS$7&gt;=$J101,CS$7&lt;=$K101),(($D101-$O101)/$N101),0))))),(((IF(Data!$C$2&gt;0,(IF(OR(CS$5=Data!$F$2,CS$5=Data!$G$2,(IF(COUNTIF(Data!$A$2:$A$939,CS$7),CS$7=(VLOOKUP(CS$7,Data!$A$2:$A$852,1,FALSE)),0))),"H",IF(AND(CS$7&gt;=$J101,CS$7&lt;=$L101),($D101*$P101/$M101),0))),IF(AND(CS$7&gt;=$J101,CS$7&lt;=$L101),(($D101*$P101)/$M101),0))))))</f>
        <v>0</v>
      </c>
      <c r="CT102" s="37">
        <f>IF(CT$7&gt;$L101,(((IF(Data!$C$2&gt;0,(IF(OR(CT$5=Data!$F$2,CT$5=Data!$G$2,(IF(COUNTIF(Data!$A$2:$A$939,CT$7),CT$7=(VLOOKUP(CT$7,Data!$A$2:$A$852,1,FALSE)),0))),"H",IF(AND(CT$7&gt;=$J101,CT$7&lt;=$K101),($D101*(1-$P101)/$N101),0))),IF(AND(CT$7&gt;=$J101,CT$7&lt;=$K101),(($D101-$O101)/$N101),0))))),(((IF(Data!$C$2&gt;0,(IF(OR(CT$5=Data!$F$2,CT$5=Data!$G$2,(IF(COUNTIF(Data!$A$2:$A$939,CT$7),CT$7=(VLOOKUP(CT$7,Data!$A$2:$A$852,1,FALSE)),0))),"H",IF(AND(CT$7&gt;=$J101,CT$7&lt;=$L101),($D101*$P101/$M101),0))),IF(AND(CT$7&gt;=$J101,CT$7&lt;=$L101),(($D101*$P101)/$M101),0))))))</f>
        <v>0</v>
      </c>
      <c r="CU102" s="37">
        <f>IF(CU$7&gt;$L101,(((IF(Data!$C$2&gt;0,(IF(OR(CU$5=Data!$F$2,CU$5=Data!$G$2,(IF(COUNTIF(Data!$A$2:$A$939,CU$7),CU$7=(VLOOKUP(CU$7,Data!$A$2:$A$852,1,FALSE)),0))),"H",IF(AND(CU$7&gt;=$J101,CU$7&lt;=$K101),($D101*(1-$P101)/$N101),0))),IF(AND(CU$7&gt;=$J101,CU$7&lt;=$K101),(($D101-$O101)/$N101),0))))),(((IF(Data!$C$2&gt;0,(IF(OR(CU$5=Data!$F$2,CU$5=Data!$G$2,(IF(COUNTIF(Data!$A$2:$A$939,CU$7),CU$7=(VLOOKUP(CU$7,Data!$A$2:$A$852,1,FALSE)),0))),"H",IF(AND(CU$7&gt;=$J101,CU$7&lt;=$L101),($D101*$P101/$M101),0))),IF(AND(CU$7&gt;=$J101,CU$7&lt;=$L101),(($D101*$P101)/$M101),0))))))</f>
        <v>0</v>
      </c>
      <c r="CV102" s="37">
        <f>IF(CV$7&gt;$L101,(((IF(Data!$C$2&gt;0,(IF(OR(CV$5=Data!$F$2,CV$5=Data!$G$2,(IF(COUNTIF(Data!$A$2:$A$939,CV$7),CV$7=(VLOOKUP(CV$7,Data!$A$2:$A$852,1,FALSE)),0))),"H",IF(AND(CV$7&gt;=$J101,CV$7&lt;=$K101),($D101*(1-$P101)/$N101),0))),IF(AND(CV$7&gt;=$J101,CV$7&lt;=$K101),(($D101-$O101)/$N101),0))))),(((IF(Data!$C$2&gt;0,(IF(OR(CV$5=Data!$F$2,CV$5=Data!$G$2,(IF(COUNTIF(Data!$A$2:$A$939,CV$7),CV$7=(VLOOKUP(CV$7,Data!$A$2:$A$852,1,FALSE)),0))),"H",IF(AND(CV$7&gt;=$J101,CV$7&lt;=$L101),($D101*$P101/$M101),0))),IF(AND(CV$7&gt;=$J101,CV$7&lt;=$L101),(($D101*$P101)/$M101),0))))))</f>
        <v>0</v>
      </c>
      <c r="CW102" s="37">
        <f>IF(CW$7&gt;$L101,(((IF(Data!$C$2&gt;0,(IF(OR(CW$5=Data!$F$2,CW$5=Data!$G$2,(IF(COUNTIF(Data!$A$2:$A$939,CW$7),CW$7=(VLOOKUP(CW$7,Data!$A$2:$A$852,1,FALSE)),0))),"H",IF(AND(CW$7&gt;=$J101,CW$7&lt;=$K101),($D101*(1-$P101)/$N101),0))),IF(AND(CW$7&gt;=$J101,CW$7&lt;=$K101),(($D101-$O101)/$N101),0))))),(((IF(Data!$C$2&gt;0,(IF(OR(CW$5=Data!$F$2,CW$5=Data!$G$2,(IF(COUNTIF(Data!$A$2:$A$939,CW$7),CW$7=(VLOOKUP(CW$7,Data!$A$2:$A$852,1,FALSE)),0))),"H",IF(AND(CW$7&gt;=$J101,CW$7&lt;=$L101),($D101*$P101/$M101),0))),IF(AND(CW$7&gt;=$J101,CW$7&lt;=$L101),(($D101*$P101)/$M101),0))))))</f>
        <v>0</v>
      </c>
      <c r="CX102" s="37" t="str">
        <f>IF(CX$7&gt;$L101,(((IF(Data!$C$2&gt;0,(IF(OR(CX$5=Data!$F$2,CX$5=Data!$G$2,(IF(COUNTIF(Data!$A$2:$A$939,CX$7),CX$7=(VLOOKUP(CX$7,Data!$A$2:$A$852,1,FALSE)),0))),"H",IF(AND(CX$7&gt;=$J101,CX$7&lt;=$K101),($D101*(1-$P101)/$N101),0))),IF(AND(CX$7&gt;=$J101,CX$7&lt;=$K101),(($D101-$O101)/$N101),0))))),(((IF(Data!$C$2&gt;0,(IF(OR(CX$5=Data!$F$2,CX$5=Data!$G$2,(IF(COUNTIF(Data!$A$2:$A$939,CX$7),CX$7=(VLOOKUP(CX$7,Data!$A$2:$A$852,1,FALSE)),0))),"H",IF(AND(CX$7&gt;=$J101,CX$7&lt;=$L101),($D101*$P101/$M101),0))),IF(AND(CX$7&gt;=$J101,CX$7&lt;=$L101),(($D101*$P101)/$M101),0))))))</f>
        <v>H</v>
      </c>
      <c r="CY102" s="37" t="str">
        <f>IF(CY$7&gt;$L101,(((IF(Data!$C$2&gt;0,(IF(OR(CY$5=Data!$F$2,CY$5=Data!$G$2,(IF(COUNTIF(Data!$A$2:$A$939,CY$7),CY$7=(VLOOKUP(CY$7,Data!$A$2:$A$852,1,FALSE)),0))),"H",IF(AND(CY$7&gt;=$J101,CY$7&lt;=$K101),($D101*(1-$P101)/$N101),0))),IF(AND(CY$7&gt;=$J101,CY$7&lt;=$K101),(($D101-$O101)/$N101),0))))),(((IF(Data!$C$2&gt;0,(IF(OR(CY$5=Data!$F$2,CY$5=Data!$G$2,(IF(COUNTIF(Data!$A$2:$A$939,CY$7),CY$7=(VLOOKUP(CY$7,Data!$A$2:$A$852,1,FALSE)),0))),"H",IF(AND(CY$7&gt;=$J101,CY$7&lt;=$L101),($D101*$P101/$M101),0))),IF(AND(CY$7&gt;=$J101,CY$7&lt;=$L101),(($D101*$P101)/$M101),0))))))</f>
        <v>H</v>
      </c>
      <c r="CZ102" s="37">
        <f>IF(CZ$7&gt;$L101,(((IF(Data!$C$2&gt;0,(IF(OR(CZ$5=Data!$F$2,CZ$5=Data!$G$2,(IF(COUNTIF(Data!$A$2:$A$939,CZ$7),CZ$7=(VLOOKUP(CZ$7,Data!$A$2:$A$852,1,FALSE)),0))),"H",IF(AND(CZ$7&gt;=$J101,CZ$7&lt;=$K101),($D101*(1-$P101)/$N101),0))),IF(AND(CZ$7&gt;=$J101,CZ$7&lt;=$K101),(($D101-$O101)/$N101),0))))),(((IF(Data!$C$2&gt;0,(IF(OR(CZ$5=Data!$F$2,CZ$5=Data!$G$2,(IF(COUNTIF(Data!$A$2:$A$939,CZ$7),CZ$7=(VLOOKUP(CZ$7,Data!$A$2:$A$852,1,FALSE)),0))),"H",IF(AND(CZ$7&gt;=$J101,CZ$7&lt;=$L101),($D101*$P101/$M101),0))),IF(AND(CZ$7&gt;=$J101,CZ$7&lt;=$L101),(($D101*$P101)/$M101),0))))))</f>
        <v>0</v>
      </c>
      <c r="DA102" s="37">
        <f>IF(DA$7&gt;$L101,(((IF(Data!$C$2&gt;0,(IF(OR(DA$5=Data!$F$2,DA$5=Data!$G$2,(IF(COUNTIF(Data!$A$2:$A$939,DA$7),DA$7=(VLOOKUP(DA$7,Data!$A$2:$A$852,1,FALSE)),0))),"H",IF(AND(DA$7&gt;=$J101,DA$7&lt;=$K101),($D101*(1-$P101)/$N101),0))),IF(AND(DA$7&gt;=$J101,DA$7&lt;=$K101),(($D101-$O101)/$N101),0))))),(((IF(Data!$C$2&gt;0,(IF(OR(DA$5=Data!$F$2,DA$5=Data!$G$2,(IF(COUNTIF(Data!$A$2:$A$939,DA$7),DA$7=(VLOOKUP(DA$7,Data!$A$2:$A$852,1,FALSE)),0))),"H",IF(AND(DA$7&gt;=$J101,DA$7&lt;=$L101),($D101*$P101/$M101),0))),IF(AND(DA$7&gt;=$J101,DA$7&lt;=$L101),(($D101*$P101)/$M101),0))))))</f>
        <v>0</v>
      </c>
      <c r="DB102" s="37">
        <f>IF(DB$7&gt;$L101,(((IF(Data!$C$2&gt;0,(IF(OR(DB$5=Data!$F$2,DB$5=Data!$G$2,(IF(COUNTIF(Data!$A$2:$A$939,DB$7),DB$7=(VLOOKUP(DB$7,Data!$A$2:$A$852,1,FALSE)),0))),"H",IF(AND(DB$7&gt;=$J101,DB$7&lt;=$K101),($D101*(1-$P101)/$N101),0))),IF(AND(DB$7&gt;=$J101,DB$7&lt;=$K101),(($D101-$O101)/$N101),0))))),(((IF(Data!$C$2&gt;0,(IF(OR(DB$5=Data!$F$2,DB$5=Data!$G$2,(IF(COUNTIF(Data!$A$2:$A$939,DB$7),DB$7=(VLOOKUP(DB$7,Data!$A$2:$A$852,1,FALSE)),0))),"H",IF(AND(DB$7&gt;=$J101,DB$7&lt;=$L101),($D101*$P101/$M101),0))),IF(AND(DB$7&gt;=$J101,DB$7&lt;=$L101),(($D101*$P101)/$M101),0))))))</f>
        <v>0</v>
      </c>
      <c r="DC102" s="37">
        <f>IF(DC$7&gt;$L101,(((IF(Data!$C$2&gt;0,(IF(OR(DC$5=Data!$F$2,DC$5=Data!$G$2,(IF(COUNTIF(Data!$A$2:$A$939,DC$7),DC$7=(VLOOKUP(DC$7,Data!$A$2:$A$852,1,FALSE)),0))),"H",IF(AND(DC$7&gt;=$J101,DC$7&lt;=$K101),($D101*(1-$P101)/$N101),0))),IF(AND(DC$7&gt;=$J101,DC$7&lt;=$K101),(($D101-$O101)/$N101),0))))),(((IF(Data!$C$2&gt;0,(IF(OR(DC$5=Data!$F$2,DC$5=Data!$G$2,(IF(COUNTIF(Data!$A$2:$A$939,DC$7),DC$7=(VLOOKUP(DC$7,Data!$A$2:$A$852,1,FALSE)),0))),"H",IF(AND(DC$7&gt;=$J101,DC$7&lt;=$L101),($D101*$P101/$M101),0))),IF(AND(DC$7&gt;=$J101,DC$7&lt;=$L101),(($D101*$P101)/$M101),0))))))</f>
        <v>0</v>
      </c>
      <c r="DD102" s="37">
        <f>IF(DD$7&gt;$L101,(((IF(Data!$C$2&gt;0,(IF(OR(DD$5=Data!$F$2,DD$5=Data!$G$2,(IF(COUNTIF(Data!$A$2:$A$939,DD$7),DD$7=(VLOOKUP(DD$7,Data!$A$2:$A$852,1,FALSE)),0))),"H",IF(AND(DD$7&gt;=$J101,DD$7&lt;=$K101),($D101*(1-$P101)/$N101),0))),IF(AND(DD$7&gt;=$J101,DD$7&lt;=$K101),(($D101-$O101)/$N101),0))))),(((IF(Data!$C$2&gt;0,(IF(OR(DD$5=Data!$F$2,DD$5=Data!$G$2,(IF(COUNTIF(Data!$A$2:$A$939,DD$7),DD$7=(VLOOKUP(DD$7,Data!$A$2:$A$852,1,FALSE)),0))),"H",IF(AND(DD$7&gt;=$J101,DD$7&lt;=$L101),($D101*$P101/$M101),0))),IF(AND(DD$7&gt;=$J101,DD$7&lt;=$L101),(($D101*$P101)/$M101),0))))))</f>
        <v>0</v>
      </c>
      <c r="DE102" s="37" t="str">
        <f>IF(DE$7&gt;$L101,(((IF(Data!$C$2&gt;0,(IF(OR(DE$5=Data!$F$2,DE$5=Data!$G$2,(IF(COUNTIF(Data!$A$2:$A$939,DE$7),DE$7=(VLOOKUP(DE$7,Data!$A$2:$A$852,1,FALSE)),0))),"H",IF(AND(DE$7&gt;=$J101,DE$7&lt;=$K101),($D101*(1-$P101)/$N101),0))),IF(AND(DE$7&gt;=$J101,DE$7&lt;=$K101),(($D101-$O101)/$N101),0))))),(((IF(Data!$C$2&gt;0,(IF(OR(DE$5=Data!$F$2,DE$5=Data!$G$2,(IF(COUNTIF(Data!$A$2:$A$939,DE$7),DE$7=(VLOOKUP(DE$7,Data!$A$2:$A$852,1,FALSE)),0))),"H",IF(AND(DE$7&gt;=$J101,DE$7&lt;=$L101),($D101*$P101/$M101),0))),IF(AND(DE$7&gt;=$J101,DE$7&lt;=$L101),(($D101*$P101)/$M101),0))))))</f>
        <v>H</v>
      </c>
      <c r="DF102" s="37" t="str">
        <f>IF(DF$7&gt;$L101,(((IF(Data!$C$2&gt;0,(IF(OR(DF$5=Data!$F$2,DF$5=Data!$G$2,(IF(COUNTIF(Data!$A$2:$A$939,DF$7),DF$7=(VLOOKUP(DF$7,Data!$A$2:$A$852,1,FALSE)),0))),"H",IF(AND(DF$7&gt;=$J101,DF$7&lt;=$K101),($D101*(1-$P101)/$N101),0))),IF(AND(DF$7&gt;=$J101,DF$7&lt;=$K101),(($D101-$O101)/$N101),0))))),(((IF(Data!$C$2&gt;0,(IF(OR(DF$5=Data!$F$2,DF$5=Data!$G$2,(IF(COUNTIF(Data!$A$2:$A$939,DF$7),DF$7=(VLOOKUP(DF$7,Data!$A$2:$A$852,1,FALSE)),0))),"H",IF(AND(DF$7&gt;=$J101,DF$7&lt;=$L101),($D101*$P101/$M101),0))),IF(AND(DF$7&gt;=$J101,DF$7&lt;=$L101),(($D101*$P101)/$M101),0))))))</f>
        <v>H</v>
      </c>
      <c r="DG102" s="37">
        <f>IF(DG$7&gt;$L101,(((IF(Data!$C$2&gt;0,(IF(OR(DG$5=Data!$F$2,DG$5=Data!$G$2,(IF(COUNTIF(Data!$A$2:$A$939,DG$7),DG$7=(VLOOKUP(DG$7,Data!$A$2:$A$852,1,FALSE)),0))),"H",IF(AND(DG$7&gt;=$J101,DG$7&lt;=$K101),($D101*(1-$P101)/$N101),0))),IF(AND(DG$7&gt;=$J101,DG$7&lt;=$K101),(($D101-$O101)/$N101),0))))),(((IF(Data!$C$2&gt;0,(IF(OR(DG$5=Data!$F$2,DG$5=Data!$G$2,(IF(COUNTIF(Data!$A$2:$A$939,DG$7),DG$7=(VLOOKUP(DG$7,Data!$A$2:$A$852,1,FALSE)),0))),"H",IF(AND(DG$7&gt;=$J101,DG$7&lt;=$L101),($D101*$P101/$M101),0))),IF(AND(DG$7&gt;=$J101,DG$7&lt;=$L101),(($D101*$P101)/$M101),0))))))</f>
        <v>0</v>
      </c>
      <c r="DH102" s="37">
        <f>IF(DH$7&gt;$L101,(((IF(Data!$C$2&gt;0,(IF(OR(DH$5=Data!$F$2,DH$5=Data!$G$2,(IF(COUNTIF(Data!$A$2:$A$939,DH$7),DH$7=(VLOOKUP(DH$7,Data!$A$2:$A$852,1,FALSE)),0))),"H",IF(AND(DH$7&gt;=$J101,DH$7&lt;=$K101),($D101*(1-$P101)/$N101),0))),IF(AND(DH$7&gt;=$J101,DH$7&lt;=$K101),(($D101-$O101)/$N101),0))))),(((IF(Data!$C$2&gt;0,(IF(OR(DH$5=Data!$F$2,DH$5=Data!$G$2,(IF(COUNTIF(Data!$A$2:$A$939,DH$7),DH$7=(VLOOKUP(DH$7,Data!$A$2:$A$852,1,FALSE)),0))),"H",IF(AND(DH$7&gt;=$J101,DH$7&lt;=$L101),($D101*$P101/$M101),0))),IF(AND(DH$7&gt;=$J101,DH$7&lt;=$L101),(($D101*$P101)/$M101),0))))))</f>
        <v>0</v>
      </c>
      <c r="DI102" s="37">
        <f>IF(DI$7&gt;$L101,(((IF(Data!$C$2&gt;0,(IF(OR(DI$5=Data!$F$2,DI$5=Data!$G$2,(IF(COUNTIF(Data!$A$2:$A$939,DI$7),DI$7=(VLOOKUP(DI$7,Data!$A$2:$A$852,1,FALSE)),0))),"H",IF(AND(DI$7&gt;=$J101,DI$7&lt;=$K101),($D101*(1-$P101)/$N101),0))),IF(AND(DI$7&gt;=$J101,DI$7&lt;=$K101),(($D101-$O101)/$N101),0))))),(((IF(Data!$C$2&gt;0,(IF(OR(DI$5=Data!$F$2,DI$5=Data!$G$2,(IF(COUNTIF(Data!$A$2:$A$939,DI$7),DI$7=(VLOOKUP(DI$7,Data!$A$2:$A$852,1,FALSE)),0))),"H",IF(AND(DI$7&gt;=$J101,DI$7&lt;=$L101),($D101*$P101/$M101),0))),IF(AND(DI$7&gt;=$J101,DI$7&lt;=$L101),(($D101*$P101)/$M101),0))))))</f>
        <v>0</v>
      </c>
      <c r="DJ102" s="37">
        <f>IF(DJ$7&gt;$L101,(((IF(Data!$C$2&gt;0,(IF(OR(DJ$5=Data!$F$2,DJ$5=Data!$G$2,(IF(COUNTIF(Data!$A$2:$A$939,DJ$7),DJ$7=(VLOOKUP(DJ$7,Data!$A$2:$A$852,1,FALSE)),0))),"H",IF(AND(DJ$7&gt;=$J101,DJ$7&lt;=$K101),($D101*(1-$P101)/$N101),0))),IF(AND(DJ$7&gt;=$J101,DJ$7&lt;=$K101),(($D101-$O101)/$N101),0))))),(((IF(Data!$C$2&gt;0,(IF(OR(DJ$5=Data!$F$2,DJ$5=Data!$G$2,(IF(COUNTIF(Data!$A$2:$A$939,DJ$7),DJ$7=(VLOOKUP(DJ$7,Data!$A$2:$A$852,1,FALSE)),0))),"H",IF(AND(DJ$7&gt;=$J101,DJ$7&lt;=$L101),($D101*$P101/$M101),0))),IF(AND(DJ$7&gt;=$J101,DJ$7&lt;=$L101),(($D101*$P101)/$M101),0))))))</f>
        <v>0</v>
      </c>
      <c r="DK102" s="37">
        <f>IF(DK$7&gt;$L101,(((IF(Data!$C$2&gt;0,(IF(OR(DK$5=Data!$F$2,DK$5=Data!$G$2,(IF(COUNTIF(Data!$A$2:$A$939,DK$7),DK$7=(VLOOKUP(DK$7,Data!$A$2:$A$852,1,FALSE)),0))),"H",IF(AND(DK$7&gt;=$J101,DK$7&lt;=$K101),($D101*(1-$P101)/$N101),0))),IF(AND(DK$7&gt;=$J101,DK$7&lt;=$K101),(($D101-$O101)/$N101),0))))),(((IF(Data!$C$2&gt;0,(IF(OR(DK$5=Data!$F$2,DK$5=Data!$G$2,(IF(COUNTIF(Data!$A$2:$A$939,DK$7),DK$7=(VLOOKUP(DK$7,Data!$A$2:$A$852,1,FALSE)),0))),"H",IF(AND(DK$7&gt;=$J101,DK$7&lt;=$L101),($D101*$P101/$M101),0))),IF(AND(DK$7&gt;=$J101,DK$7&lt;=$L101),(($D101*$P101)/$M101),0))))))</f>
        <v>0</v>
      </c>
      <c r="DL102" s="37" t="str">
        <f>IF(DL$7&gt;$L101,(((IF(Data!$C$2&gt;0,(IF(OR(DL$5=Data!$F$2,DL$5=Data!$G$2,(IF(COUNTIF(Data!$A$2:$A$939,DL$7),DL$7=(VLOOKUP(DL$7,Data!$A$2:$A$852,1,FALSE)),0))),"H",IF(AND(DL$7&gt;=$J101,DL$7&lt;=$K101),($D101*(1-$P101)/$N101),0))),IF(AND(DL$7&gt;=$J101,DL$7&lt;=$K101),(($D101-$O101)/$N101),0))))),(((IF(Data!$C$2&gt;0,(IF(OR(DL$5=Data!$F$2,DL$5=Data!$G$2,(IF(COUNTIF(Data!$A$2:$A$939,DL$7),DL$7=(VLOOKUP(DL$7,Data!$A$2:$A$852,1,FALSE)),0))),"H",IF(AND(DL$7&gt;=$J101,DL$7&lt;=$L101),($D101*$P101/$M101),0))),IF(AND(DL$7&gt;=$J101,DL$7&lt;=$L101),(($D101*$P101)/$M101),0))))))</f>
        <v>H</v>
      </c>
      <c r="DM102" s="37" t="str">
        <f>IF(DM$7&gt;$L101,(((IF(Data!$C$2&gt;0,(IF(OR(DM$5=Data!$F$2,DM$5=Data!$G$2,(IF(COUNTIF(Data!$A$2:$A$939,DM$7),DM$7=(VLOOKUP(DM$7,Data!$A$2:$A$852,1,FALSE)),0))),"H",IF(AND(DM$7&gt;=$J101,DM$7&lt;=$K101),($D101*(1-$P101)/$N101),0))),IF(AND(DM$7&gt;=$J101,DM$7&lt;=$K101),(($D101-$O101)/$N101),0))))),(((IF(Data!$C$2&gt;0,(IF(OR(DM$5=Data!$F$2,DM$5=Data!$G$2,(IF(COUNTIF(Data!$A$2:$A$939,DM$7),DM$7=(VLOOKUP(DM$7,Data!$A$2:$A$852,1,FALSE)),0))),"H",IF(AND(DM$7&gt;=$J101,DM$7&lt;=$L101),($D101*$P101/$M101),0))),IF(AND(DM$7&gt;=$J101,DM$7&lt;=$L101),(($D101*$P101)/$M101),0))))))</f>
        <v>H</v>
      </c>
      <c r="DN102" s="37">
        <f>IF(DN$7&gt;$L101,(((IF(Data!$C$2&gt;0,(IF(OR(DN$5=Data!$F$2,DN$5=Data!$G$2,(IF(COUNTIF(Data!$A$2:$A$939,DN$7),DN$7=(VLOOKUP(DN$7,Data!$A$2:$A$852,1,FALSE)),0))),"H",IF(AND(DN$7&gt;=$J101,DN$7&lt;=$K101),($D101*(1-$P101)/$N101),0))),IF(AND(DN$7&gt;=$J101,DN$7&lt;=$K101),(($D101-$O101)/$N101),0))))),(((IF(Data!$C$2&gt;0,(IF(OR(DN$5=Data!$F$2,DN$5=Data!$G$2,(IF(COUNTIF(Data!$A$2:$A$939,DN$7),DN$7=(VLOOKUP(DN$7,Data!$A$2:$A$852,1,FALSE)),0))),"H",IF(AND(DN$7&gt;=$J101,DN$7&lt;=$L101),($D101*$P101/$M101),0))),IF(AND(DN$7&gt;=$J101,DN$7&lt;=$L101),(($D101*$P101)/$M101),0))))))</f>
        <v>0</v>
      </c>
      <c r="DO102" s="37">
        <f>IF(DO$7&gt;$L101,(((IF(Data!$C$2&gt;0,(IF(OR(DO$5=Data!$F$2,DO$5=Data!$G$2,(IF(COUNTIF(Data!$A$2:$A$939,DO$7),DO$7=(VLOOKUP(DO$7,Data!$A$2:$A$852,1,FALSE)),0))),"H",IF(AND(DO$7&gt;=$J101,DO$7&lt;=$K101),($D101*(1-$P101)/$N101),0))),IF(AND(DO$7&gt;=$J101,DO$7&lt;=$K101),(($D101-$O101)/$N101),0))))),(((IF(Data!$C$2&gt;0,(IF(OR(DO$5=Data!$F$2,DO$5=Data!$G$2,(IF(COUNTIF(Data!$A$2:$A$939,DO$7),DO$7=(VLOOKUP(DO$7,Data!$A$2:$A$852,1,FALSE)),0))),"H",IF(AND(DO$7&gt;=$J101,DO$7&lt;=$L101),($D101*$P101/$M101),0))),IF(AND(DO$7&gt;=$J101,DO$7&lt;=$L101),(($D101*$P101)/$M101),0))))))</f>
        <v>0</v>
      </c>
      <c r="DP102" s="37">
        <f>IF(DP$7&gt;$L101,(((IF(Data!$C$2&gt;0,(IF(OR(DP$5=Data!$F$2,DP$5=Data!$G$2,(IF(COUNTIF(Data!$A$2:$A$939,DP$7),DP$7=(VLOOKUP(DP$7,Data!$A$2:$A$852,1,FALSE)),0))),"H",IF(AND(DP$7&gt;=$J101,DP$7&lt;=$K101),($D101*(1-$P101)/$N101),0))),IF(AND(DP$7&gt;=$J101,DP$7&lt;=$K101),(($D101-$O101)/$N101),0))))),(((IF(Data!$C$2&gt;0,(IF(OR(DP$5=Data!$F$2,DP$5=Data!$G$2,(IF(COUNTIF(Data!$A$2:$A$939,DP$7),DP$7=(VLOOKUP(DP$7,Data!$A$2:$A$852,1,FALSE)),0))),"H",IF(AND(DP$7&gt;=$J101,DP$7&lt;=$L101),($D101*$P101/$M101),0))),IF(AND(DP$7&gt;=$J101,DP$7&lt;=$L101),(($D101*$P101)/$M101),0))))))</f>
        <v>0</v>
      </c>
      <c r="DQ102" s="37">
        <f>IF(DQ$7&gt;$L101,(((IF(Data!$C$2&gt;0,(IF(OR(DQ$5=Data!$F$2,DQ$5=Data!$G$2,(IF(COUNTIF(Data!$A$2:$A$939,DQ$7),DQ$7=(VLOOKUP(DQ$7,Data!$A$2:$A$852,1,FALSE)),0))),"H",IF(AND(DQ$7&gt;=$J101,DQ$7&lt;=$K101),($D101*(1-$P101)/$N101),0))),IF(AND(DQ$7&gt;=$J101,DQ$7&lt;=$K101),(($D101-$O101)/$N101),0))))),(((IF(Data!$C$2&gt;0,(IF(OR(DQ$5=Data!$F$2,DQ$5=Data!$G$2,(IF(COUNTIF(Data!$A$2:$A$939,DQ$7),DQ$7=(VLOOKUP(DQ$7,Data!$A$2:$A$852,1,FALSE)),0))),"H",IF(AND(DQ$7&gt;=$J101,DQ$7&lt;=$L101),($D101*$P101/$M101),0))),IF(AND(DQ$7&gt;=$J101,DQ$7&lt;=$L101),(($D101*$P101)/$M101),0))))))</f>
        <v>0</v>
      </c>
      <c r="DR102" s="37">
        <f>IF(DR$7&gt;$L101,(((IF(Data!$C$2&gt;0,(IF(OR(DR$5=Data!$F$2,DR$5=Data!$G$2,(IF(COUNTIF(Data!$A$2:$A$939,DR$7),DR$7=(VLOOKUP(DR$7,Data!$A$2:$A$852,1,FALSE)),0))),"H",IF(AND(DR$7&gt;=$J101,DR$7&lt;=$K101),($D101*(1-$P101)/$N101),0))),IF(AND(DR$7&gt;=$J101,DR$7&lt;=$K101),(($D101-$O101)/$N101),0))))),(((IF(Data!$C$2&gt;0,(IF(OR(DR$5=Data!$F$2,DR$5=Data!$G$2,(IF(COUNTIF(Data!$A$2:$A$939,DR$7),DR$7=(VLOOKUP(DR$7,Data!$A$2:$A$852,1,FALSE)),0))),"H",IF(AND(DR$7&gt;=$J101,DR$7&lt;=$L101),($D101*$P101/$M101),0))),IF(AND(DR$7&gt;=$J101,DR$7&lt;=$L101),(($D101*$P101)/$M101),0))))))</f>
        <v>0</v>
      </c>
      <c r="DS102" s="37" t="str">
        <f>IF(DS$7&gt;$L101,(((IF(Data!$C$2&gt;0,(IF(OR(DS$5=Data!$F$2,DS$5=Data!$G$2,(IF(COUNTIF(Data!$A$2:$A$939,DS$7),DS$7=(VLOOKUP(DS$7,Data!$A$2:$A$852,1,FALSE)),0))),"H",IF(AND(DS$7&gt;=$J101,DS$7&lt;=$K101),($D101*(1-$P101)/$N101),0))),IF(AND(DS$7&gt;=$J101,DS$7&lt;=$K101),(($D101-$O101)/$N101),0))))),(((IF(Data!$C$2&gt;0,(IF(OR(DS$5=Data!$F$2,DS$5=Data!$G$2,(IF(COUNTIF(Data!$A$2:$A$939,DS$7),DS$7=(VLOOKUP(DS$7,Data!$A$2:$A$852,1,FALSE)),0))),"H",IF(AND(DS$7&gt;=$J101,DS$7&lt;=$L101),($D101*$P101/$M101),0))),IF(AND(DS$7&gt;=$J101,DS$7&lt;=$L101),(($D101*$P101)/$M101),0))))))</f>
        <v>H</v>
      </c>
      <c r="DT102" s="37" t="str">
        <f>IF(DT$7&gt;$L101,(((IF(Data!$C$2&gt;0,(IF(OR(DT$5=Data!$F$2,DT$5=Data!$G$2,(IF(COUNTIF(Data!$A$2:$A$939,DT$7),DT$7=(VLOOKUP(DT$7,Data!$A$2:$A$852,1,FALSE)),0))),"H",IF(AND(DT$7&gt;=$J101,DT$7&lt;=$K101),($D101*(1-$P101)/$N101),0))),IF(AND(DT$7&gt;=$J101,DT$7&lt;=$K101),(($D101-$O101)/$N101),0))))),(((IF(Data!$C$2&gt;0,(IF(OR(DT$5=Data!$F$2,DT$5=Data!$G$2,(IF(COUNTIF(Data!$A$2:$A$939,DT$7),DT$7=(VLOOKUP(DT$7,Data!$A$2:$A$852,1,FALSE)),0))),"H",IF(AND(DT$7&gt;=$J101,DT$7&lt;=$L101),($D101*$P101/$M101),0))),IF(AND(DT$7&gt;=$J101,DT$7&lt;=$L101),(($D101*$P101)/$M101),0))))))</f>
        <v>H</v>
      </c>
      <c r="DU102" s="37">
        <f>IF(DU$7&gt;$L101,(((IF(Data!$C$2&gt;0,(IF(OR(DU$5=Data!$F$2,DU$5=Data!$G$2,(IF(COUNTIF(Data!$A$2:$A$939,DU$7),DU$7=(VLOOKUP(DU$7,Data!$A$2:$A$852,1,FALSE)),0))),"H",IF(AND(DU$7&gt;=$J101,DU$7&lt;=$K101),($D101*(1-$P101)/$N101),0))),IF(AND(DU$7&gt;=$J101,DU$7&lt;=$K101),(($D101-$O101)/$N101),0))))),(((IF(Data!$C$2&gt;0,(IF(OR(DU$5=Data!$F$2,DU$5=Data!$G$2,(IF(COUNTIF(Data!$A$2:$A$939,DU$7),DU$7=(VLOOKUP(DU$7,Data!$A$2:$A$852,1,FALSE)),0))),"H",IF(AND(DU$7&gt;=$J101,DU$7&lt;=$L101),($D101*$P101/$M101),0))),IF(AND(DU$7&gt;=$J101,DU$7&lt;=$L101),(($D101*$P101)/$M101),0))))))</f>
        <v>0</v>
      </c>
      <c r="DV102" s="37">
        <f>IF(DV$7&gt;$L101,(((IF(Data!$C$2&gt;0,(IF(OR(DV$5=Data!$F$2,DV$5=Data!$G$2,(IF(COUNTIF(Data!$A$2:$A$939,DV$7),DV$7=(VLOOKUP(DV$7,Data!$A$2:$A$852,1,FALSE)),0))),"H",IF(AND(DV$7&gt;=$J101,DV$7&lt;=$K101),($D101*(1-$P101)/$N101),0))),IF(AND(DV$7&gt;=$J101,DV$7&lt;=$K101),(($D101-$O101)/$N101),0))))),(((IF(Data!$C$2&gt;0,(IF(OR(DV$5=Data!$F$2,DV$5=Data!$G$2,(IF(COUNTIF(Data!$A$2:$A$939,DV$7),DV$7=(VLOOKUP(DV$7,Data!$A$2:$A$852,1,FALSE)),0))),"H",IF(AND(DV$7&gt;=$J101,DV$7&lt;=$L101),($D101*$P101/$M101),0))),IF(AND(DV$7&gt;=$J101,DV$7&lt;=$L101),(($D101*$P101)/$M101),0))))))</f>
        <v>0</v>
      </c>
      <c r="DW102" s="37">
        <f>IF(DW$7&gt;$L101,(((IF(Data!$C$2&gt;0,(IF(OR(DW$5=Data!$F$2,DW$5=Data!$G$2,(IF(COUNTIF(Data!$A$2:$A$939,DW$7),DW$7=(VLOOKUP(DW$7,Data!$A$2:$A$852,1,FALSE)),0))),"H",IF(AND(DW$7&gt;=$J101,DW$7&lt;=$K101),($D101*(1-$P101)/$N101),0))),IF(AND(DW$7&gt;=$J101,DW$7&lt;=$K101),(($D101-$O101)/$N101),0))))),(((IF(Data!$C$2&gt;0,(IF(OR(DW$5=Data!$F$2,DW$5=Data!$G$2,(IF(COUNTIF(Data!$A$2:$A$939,DW$7),DW$7=(VLOOKUP(DW$7,Data!$A$2:$A$852,1,FALSE)),0))),"H",IF(AND(DW$7&gt;=$J101,DW$7&lt;=$L101),($D101*$P101/$M101),0))),IF(AND(DW$7&gt;=$J101,DW$7&lt;=$L101),(($D101*$P101)/$M101),0))))))</f>
        <v>0</v>
      </c>
      <c r="DX102" s="37">
        <f>IF(DX$7&gt;$L101,(((IF(Data!$C$2&gt;0,(IF(OR(DX$5=Data!$F$2,DX$5=Data!$G$2,(IF(COUNTIF(Data!$A$2:$A$939,DX$7),DX$7=(VLOOKUP(DX$7,Data!$A$2:$A$852,1,FALSE)),0))),"H",IF(AND(DX$7&gt;=$J101,DX$7&lt;=$K101),($D101*(1-$P101)/$N101),0))),IF(AND(DX$7&gt;=$J101,DX$7&lt;=$K101),(($D101-$O101)/$N101),0))))),(((IF(Data!$C$2&gt;0,(IF(OR(DX$5=Data!$F$2,DX$5=Data!$G$2,(IF(COUNTIF(Data!$A$2:$A$939,DX$7),DX$7=(VLOOKUP(DX$7,Data!$A$2:$A$852,1,FALSE)),0))),"H",IF(AND(DX$7&gt;=$J101,DX$7&lt;=$L101),($D101*$P101/$M101),0))),IF(AND(DX$7&gt;=$J101,DX$7&lt;=$L101),(($D101*$P101)/$M101),0))))))</f>
        <v>0</v>
      </c>
      <c r="DY102" s="37">
        <f>IF(DY$7&gt;$L101,(((IF(Data!$C$2&gt;0,(IF(OR(DY$5=Data!$F$2,DY$5=Data!$G$2,(IF(COUNTIF(Data!$A$2:$A$939,DY$7),DY$7=(VLOOKUP(DY$7,Data!$A$2:$A$852,1,FALSE)),0))),"H",IF(AND(DY$7&gt;=$J101,DY$7&lt;=$K101),($D101*(1-$P101)/$N101),0))),IF(AND(DY$7&gt;=$J101,DY$7&lt;=$K101),(($D101-$O101)/$N101),0))))),(((IF(Data!$C$2&gt;0,(IF(OR(DY$5=Data!$F$2,DY$5=Data!$G$2,(IF(COUNTIF(Data!$A$2:$A$939,DY$7),DY$7=(VLOOKUP(DY$7,Data!$A$2:$A$852,1,FALSE)),0))),"H",IF(AND(DY$7&gt;=$J101,DY$7&lt;=$L101),($D101*$P101/$M101),0))),IF(AND(DY$7&gt;=$J101,DY$7&lt;=$L101),(($D101*$P101)/$M101),0))))))</f>
        <v>0</v>
      </c>
      <c r="DZ102" s="37" t="str">
        <f>IF(DZ$7&gt;$L101,(((IF(Data!$C$2&gt;0,(IF(OR(DZ$5=Data!$F$2,DZ$5=Data!$G$2,(IF(COUNTIF(Data!$A$2:$A$939,DZ$7),DZ$7=(VLOOKUP(DZ$7,Data!$A$2:$A$852,1,FALSE)),0))),"H",IF(AND(DZ$7&gt;=$J101,DZ$7&lt;=$K101),($D101*(1-$P101)/$N101),0))),IF(AND(DZ$7&gt;=$J101,DZ$7&lt;=$K101),(($D101-$O101)/$N101),0))))),(((IF(Data!$C$2&gt;0,(IF(OR(DZ$5=Data!$F$2,DZ$5=Data!$G$2,(IF(COUNTIF(Data!$A$2:$A$939,DZ$7),DZ$7=(VLOOKUP(DZ$7,Data!$A$2:$A$852,1,FALSE)),0))),"H",IF(AND(DZ$7&gt;=$J101,DZ$7&lt;=$L101),($D101*$P101/$M101),0))),IF(AND(DZ$7&gt;=$J101,DZ$7&lt;=$L101),(($D101*$P101)/$M101),0))))))</f>
        <v>H</v>
      </c>
      <c r="EA102" s="37" t="str">
        <f>IF(EA$7&gt;$L101,(((IF(Data!$C$2&gt;0,(IF(OR(EA$5=Data!$F$2,EA$5=Data!$G$2,(IF(COUNTIF(Data!$A$2:$A$939,EA$7),EA$7=(VLOOKUP(EA$7,Data!$A$2:$A$852,1,FALSE)),0))),"H",IF(AND(EA$7&gt;=$J101,EA$7&lt;=$K101),($D101*(1-$P101)/$N101),0))),IF(AND(EA$7&gt;=$J101,EA$7&lt;=$K101),(($D101-$O101)/$N101),0))))),(((IF(Data!$C$2&gt;0,(IF(OR(EA$5=Data!$F$2,EA$5=Data!$G$2,(IF(COUNTIF(Data!$A$2:$A$939,EA$7),EA$7=(VLOOKUP(EA$7,Data!$A$2:$A$852,1,FALSE)),0))),"H",IF(AND(EA$7&gt;=$J101,EA$7&lt;=$L101),($D101*$P101/$M101),0))),IF(AND(EA$7&gt;=$J101,EA$7&lt;=$L101),(($D101*$P101)/$M101),0))))))</f>
        <v>H</v>
      </c>
      <c r="EB102" s="37">
        <f>IF(EB$7&gt;$L101,(((IF(Data!$C$2&gt;0,(IF(OR(EB$5=Data!$F$2,EB$5=Data!$G$2,(IF(COUNTIF(Data!$A$2:$A$939,EB$7),EB$7=(VLOOKUP(EB$7,Data!$A$2:$A$852,1,FALSE)),0))),"H",IF(AND(EB$7&gt;=$J101,EB$7&lt;=$K101),($D101*(1-$P101)/$N101),0))),IF(AND(EB$7&gt;=$J101,EB$7&lt;=$K101),(($D101-$O101)/$N101),0))))),(((IF(Data!$C$2&gt;0,(IF(OR(EB$5=Data!$F$2,EB$5=Data!$G$2,(IF(COUNTIF(Data!$A$2:$A$939,EB$7),EB$7=(VLOOKUP(EB$7,Data!$A$2:$A$852,1,FALSE)),0))),"H",IF(AND(EB$7&gt;=$J101,EB$7&lt;=$L101),($D101*$P101/$M101),0))),IF(AND(EB$7&gt;=$J101,EB$7&lt;=$L101),(($D101*$P101)/$M101),0))))))</f>
        <v>0</v>
      </c>
      <c r="EC102" s="37">
        <f>IF(EC$7&gt;$L101,(((IF(Data!$C$2&gt;0,(IF(OR(EC$5=Data!$F$2,EC$5=Data!$G$2,(IF(COUNTIF(Data!$A$2:$A$939,EC$7),EC$7=(VLOOKUP(EC$7,Data!$A$2:$A$852,1,FALSE)),0))),"H",IF(AND(EC$7&gt;=$J101,EC$7&lt;=$K101),($D101*(1-$P101)/$N101),0))),IF(AND(EC$7&gt;=$J101,EC$7&lt;=$K101),(($D101-$O101)/$N101),0))))),(((IF(Data!$C$2&gt;0,(IF(OR(EC$5=Data!$F$2,EC$5=Data!$G$2,(IF(COUNTIF(Data!$A$2:$A$939,EC$7),EC$7=(VLOOKUP(EC$7,Data!$A$2:$A$852,1,FALSE)),0))),"H",IF(AND(EC$7&gt;=$J101,EC$7&lt;=$L101),($D101*$P101/$M101),0))),IF(AND(EC$7&gt;=$J101,EC$7&lt;=$L101),(($D101*$P101)/$M101),0))))))</f>
        <v>0</v>
      </c>
      <c r="ED102" s="37">
        <f>IF(ED$7&gt;$L101,(((IF(Data!$C$2&gt;0,(IF(OR(ED$5=Data!$F$2,ED$5=Data!$G$2,(IF(COUNTIF(Data!$A$2:$A$939,ED$7),ED$7=(VLOOKUP(ED$7,Data!$A$2:$A$852,1,FALSE)),0))),"H",IF(AND(ED$7&gt;=$J101,ED$7&lt;=$K101),($D101*(1-$P101)/$N101),0))),IF(AND(ED$7&gt;=$J101,ED$7&lt;=$K101),(($D101-$O101)/$N101),0))))),(((IF(Data!$C$2&gt;0,(IF(OR(ED$5=Data!$F$2,ED$5=Data!$G$2,(IF(COUNTIF(Data!$A$2:$A$939,ED$7),ED$7=(VLOOKUP(ED$7,Data!$A$2:$A$852,1,FALSE)),0))),"H",IF(AND(ED$7&gt;=$J101,ED$7&lt;=$L101),($D101*$P101/$M101),0))),IF(AND(ED$7&gt;=$J101,ED$7&lt;=$L101),(($D101*$P101)/$M101),0))))))</f>
        <v>0</v>
      </c>
      <c r="EE102" s="37">
        <f>IF(EE$7&gt;$L101,(((IF(Data!$C$2&gt;0,(IF(OR(EE$5=Data!$F$2,EE$5=Data!$G$2,(IF(COUNTIF(Data!$A$2:$A$939,EE$7),EE$7=(VLOOKUP(EE$7,Data!$A$2:$A$852,1,FALSE)),0))),"H",IF(AND(EE$7&gt;=$J101,EE$7&lt;=$K101),($D101*(1-$P101)/$N101),0))),IF(AND(EE$7&gt;=$J101,EE$7&lt;=$K101),(($D101-$O101)/$N101),0))))),(((IF(Data!$C$2&gt;0,(IF(OR(EE$5=Data!$F$2,EE$5=Data!$G$2,(IF(COUNTIF(Data!$A$2:$A$939,EE$7),EE$7=(VLOOKUP(EE$7,Data!$A$2:$A$852,1,FALSE)),0))),"H",IF(AND(EE$7&gt;=$J101,EE$7&lt;=$L101),($D101*$P101/$M101),0))),IF(AND(EE$7&gt;=$J101,EE$7&lt;=$L101),(($D101*$P101)/$M101),0))))))</f>
        <v>0</v>
      </c>
      <c r="EF102" s="37">
        <f>IF(EF$7&gt;$L101,(((IF(Data!$C$2&gt;0,(IF(OR(EF$5=Data!$F$2,EF$5=Data!$G$2,(IF(COUNTIF(Data!$A$2:$A$939,EF$7),EF$7=(VLOOKUP(EF$7,Data!$A$2:$A$852,1,FALSE)),0))),"H",IF(AND(EF$7&gt;=$J101,EF$7&lt;=$K101),($D101*(1-$P101)/$N101),0))),IF(AND(EF$7&gt;=$J101,EF$7&lt;=$K101),(($D101-$O101)/$N101),0))))),(((IF(Data!$C$2&gt;0,(IF(OR(EF$5=Data!$F$2,EF$5=Data!$G$2,(IF(COUNTIF(Data!$A$2:$A$939,EF$7),EF$7=(VLOOKUP(EF$7,Data!$A$2:$A$852,1,FALSE)),0))),"H",IF(AND(EF$7&gt;=$J101,EF$7&lt;=$L101),($D101*$P101/$M101),0))),IF(AND(EF$7&gt;=$J101,EF$7&lt;=$L101),(($D101*$P101)/$M101),0))))))</f>
        <v>0</v>
      </c>
      <c r="EG102" s="37" t="str">
        <f>IF(EG$7&gt;$L101,(((IF(Data!$C$2&gt;0,(IF(OR(EG$5=Data!$F$2,EG$5=Data!$G$2,(IF(COUNTIF(Data!$A$2:$A$939,EG$7),EG$7=(VLOOKUP(EG$7,Data!$A$2:$A$852,1,FALSE)),0))),"H",IF(AND(EG$7&gt;=$J101,EG$7&lt;=$K101),($D101*(1-$P101)/$N101),0))),IF(AND(EG$7&gt;=$J101,EG$7&lt;=$K101),(($D101-$O101)/$N101),0))))),(((IF(Data!$C$2&gt;0,(IF(OR(EG$5=Data!$F$2,EG$5=Data!$G$2,(IF(COUNTIF(Data!$A$2:$A$939,EG$7),EG$7=(VLOOKUP(EG$7,Data!$A$2:$A$852,1,FALSE)),0))),"H",IF(AND(EG$7&gt;=$J101,EG$7&lt;=$L101),($D101*$P101/$M101),0))),IF(AND(EG$7&gt;=$J101,EG$7&lt;=$L101),(($D101*$P101)/$M101),0))))))</f>
        <v>H</v>
      </c>
      <c r="EH102" s="37" t="str">
        <f>IF(EH$7&gt;$L101,(((IF(Data!$C$2&gt;0,(IF(OR(EH$5=Data!$F$2,EH$5=Data!$G$2,(IF(COUNTIF(Data!$A$2:$A$939,EH$7),EH$7=(VLOOKUP(EH$7,Data!$A$2:$A$852,1,FALSE)),0))),"H",IF(AND(EH$7&gt;=$J101,EH$7&lt;=$K101),($D101*(1-$P101)/$N101),0))),IF(AND(EH$7&gt;=$J101,EH$7&lt;=$K101),(($D101-$O101)/$N101),0))))),(((IF(Data!$C$2&gt;0,(IF(OR(EH$5=Data!$F$2,EH$5=Data!$G$2,(IF(COUNTIF(Data!$A$2:$A$939,EH$7),EH$7=(VLOOKUP(EH$7,Data!$A$2:$A$852,1,FALSE)),0))),"H",IF(AND(EH$7&gt;=$J101,EH$7&lt;=$L101),($D101*$P101/$M101),0))),IF(AND(EH$7&gt;=$J101,EH$7&lt;=$L101),(($D101*$P101)/$M101),0))))))</f>
        <v>H</v>
      </c>
      <c r="EI102" s="37">
        <f>IF(EI$7&gt;$L101,(((IF(Data!$C$2&gt;0,(IF(OR(EI$5=Data!$F$2,EI$5=Data!$G$2,(IF(COUNTIF(Data!$A$2:$A$939,EI$7),EI$7=(VLOOKUP(EI$7,Data!$A$2:$A$852,1,FALSE)),0))),"H",IF(AND(EI$7&gt;=$J101,EI$7&lt;=$K101),($D101*(1-$P101)/$N101),0))),IF(AND(EI$7&gt;=$J101,EI$7&lt;=$K101),(($D101-$O101)/$N101),0))))),(((IF(Data!$C$2&gt;0,(IF(OR(EI$5=Data!$F$2,EI$5=Data!$G$2,(IF(COUNTIF(Data!$A$2:$A$939,EI$7),EI$7=(VLOOKUP(EI$7,Data!$A$2:$A$852,1,FALSE)),0))),"H",IF(AND(EI$7&gt;=$J101,EI$7&lt;=$L101),($D101*$P101/$M101),0))),IF(AND(EI$7&gt;=$J101,EI$7&lt;=$L101),(($D101*$P101)/$M101),0))))))</f>
        <v>0</v>
      </c>
      <c r="EJ102" s="37">
        <f>IF(EJ$7&gt;$L101,(((IF(Data!$C$2&gt;0,(IF(OR(EJ$5=Data!$F$2,EJ$5=Data!$G$2,(IF(COUNTIF(Data!$A$2:$A$939,EJ$7),EJ$7=(VLOOKUP(EJ$7,Data!$A$2:$A$852,1,FALSE)),0))),"H",IF(AND(EJ$7&gt;=$J101,EJ$7&lt;=$K101),($D101*(1-$P101)/$N101),0))),IF(AND(EJ$7&gt;=$J101,EJ$7&lt;=$K101),(($D101-$O101)/$N101),0))))),(((IF(Data!$C$2&gt;0,(IF(OR(EJ$5=Data!$F$2,EJ$5=Data!$G$2,(IF(COUNTIF(Data!$A$2:$A$939,EJ$7),EJ$7=(VLOOKUP(EJ$7,Data!$A$2:$A$852,1,FALSE)),0))),"H",IF(AND(EJ$7&gt;=$J101,EJ$7&lt;=$L101),($D101*$P101/$M101),0))),IF(AND(EJ$7&gt;=$J101,EJ$7&lt;=$L101),(($D101*$P101)/$M101),0))))))</f>
        <v>0</v>
      </c>
      <c r="EK102" s="37">
        <f>IF(EK$7&gt;$L101,(((IF(Data!$C$2&gt;0,(IF(OR(EK$5=Data!$F$2,EK$5=Data!$G$2,(IF(COUNTIF(Data!$A$2:$A$939,EK$7),EK$7=(VLOOKUP(EK$7,Data!$A$2:$A$852,1,FALSE)),0))),"H",IF(AND(EK$7&gt;=$J101,EK$7&lt;=$K101),($D101*(1-$P101)/$N101),0))),IF(AND(EK$7&gt;=$J101,EK$7&lt;=$K101),(($D101-$O101)/$N101),0))))),(((IF(Data!$C$2&gt;0,(IF(OR(EK$5=Data!$F$2,EK$5=Data!$G$2,(IF(COUNTIF(Data!$A$2:$A$939,EK$7),EK$7=(VLOOKUP(EK$7,Data!$A$2:$A$852,1,FALSE)),0))),"H",IF(AND(EK$7&gt;=$J101,EK$7&lt;=$L101),($D101*$P101/$M101),0))),IF(AND(EK$7&gt;=$J101,EK$7&lt;=$L101),(($D101*$P101)/$M101),0))))))</f>
        <v>0</v>
      </c>
      <c r="EL102" s="37">
        <f>IF(EL$7&gt;$L101,(((IF(Data!$C$2&gt;0,(IF(OR(EL$5=Data!$F$2,EL$5=Data!$G$2,(IF(COUNTIF(Data!$A$2:$A$939,EL$7),EL$7=(VLOOKUP(EL$7,Data!$A$2:$A$852,1,FALSE)),0))),"H",IF(AND(EL$7&gt;=$J101,EL$7&lt;=$K101),($D101*(1-$P101)/$N101),0))),IF(AND(EL$7&gt;=$J101,EL$7&lt;=$K101),(($D101-$O101)/$N101),0))))),(((IF(Data!$C$2&gt;0,(IF(OR(EL$5=Data!$F$2,EL$5=Data!$G$2,(IF(COUNTIF(Data!$A$2:$A$939,EL$7),EL$7=(VLOOKUP(EL$7,Data!$A$2:$A$852,1,FALSE)),0))),"H",IF(AND(EL$7&gt;=$J101,EL$7&lt;=$L101),($D101*$P101/$M101),0))),IF(AND(EL$7&gt;=$J101,EL$7&lt;=$L101),(($D101*$P101)/$M101),0))))))</f>
        <v>0</v>
      </c>
      <c r="EM102" s="37">
        <f>IF(EM$7&gt;$L101,(((IF(Data!$C$2&gt;0,(IF(OR(EM$5=Data!$F$2,EM$5=Data!$G$2,(IF(COUNTIF(Data!$A$2:$A$939,EM$7),EM$7=(VLOOKUP(EM$7,Data!$A$2:$A$852,1,FALSE)),0))),"H",IF(AND(EM$7&gt;=$J101,EM$7&lt;=$K101),($D101*(1-$P101)/$N101),0))),IF(AND(EM$7&gt;=$J101,EM$7&lt;=$K101),(($D101-$O101)/$N101),0))))),(((IF(Data!$C$2&gt;0,(IF(OR(EM$5=Data!$F$2,EM$5=Data!$G$2,(IF(COUNTIF(Data!$A$2:$A$939,EM$7),EM$7=(VLOOKUP(EM$7,Data!$A$2:$A$852,1,FALSE)),0))),"H",IF(AND(EM$7&gt;=$J101,EM$7&lt;=$L101),($D101*$P101/$M101),0))),IF(AND(EM$7&gt;=$J101,EM$7&lt;=$L101),(($D101*$P101)/$M101),0))))))</f>
        <v>0</v>
      </c>
      <c r="EN102" s="37" t="str">
        <f>IF(EN$7&gt;$L101,(((IF(Data!$C$2&gt;0,(IF(OR(EN$5=Data!$F$2,EN$5=Data!$G$2,(IF(COUNTIF(Data!$A$2:$A$939,EN$7),EN$7=(VLOOKUP(EN$7,Data!$A$2:$A$852,1,FALSE)),0))),"H",IF(AND(EN$7&gt;=$J101,EN$7&lt;=$K101),($D101*(1-$P101)/$N101),0))),IF(AND(EN$7&gt;=$J101,EN$7&lt;=$K101),(($D101-$O101)/$N101),0))))),(((IF(Data!$C$2&gt;0,(IF(OR(EN$5=Data!$F$2,EN$5=Data!$G$2,(IF(COUNTIF(Data!$A$2:$A$939,EN$7),EN$7=(VLOOKUP(EN$7,Data!$A$2:$A$852,1,FALSE)),0))),"H",IF(AND(EN$7&gt;=$J101,EN$7&lt;=$L101),($D101*$P101/$M101),0))),IF(AND(EN$7&gt;=$J101,EN$7&lt;=$L101),(($D101*$P101)/$M101),0))))))</f>
        <v>H</v>
      </c>
      <c r="EO102" s="38" t="str">
        <f>IF(EO$7&gt;$L101,(((IF(Data!$C$2&gt;0,(IF(OR(EO$5=Data!$F$2,EO$5=Data!$G$2,(IF(COUNTIF(Data!$A$2:$A$939,EO$7),EO$7=(VLOOKUP(EO$7,Data!$A$2:$A$852,1,FALSE)),0))),"H",IF(AND(EO$7&gt;=$J101,EO$7&lt;=$K101),($D101*(1-$P101)/$N101),0))),IF(AND(EO$7&gt;=$J101,EO$7&lt;=$K101),(($D101-$O101)/$N101),0))))),(((IF(Data!$C$2&gt;0,(IF(OR(EO$5=Data!$F$2,EO$5=Data!$G$2,(IF(COUNTIF(Data!$A$2:$A$939,EO$7),EO$7=(VLOOKUP(EO$7,Data!$A$2:$A$852,1,FALSE)),0))),"H",IF(AND(EO$7&gt;=$J101,EO$7&lt;=$L101),($D101*$P101/$M101),0))),IF(AND(EO$7&gt;=$J101,EO$7&lt;=$L101),(($D101*$P101)/$M101),0))))))</f>
        <v>H</v>
      </c>
      <c r="EP102" s="8" t="s">
        <v>48</v>
      </c>
      <c r="EQ102" s="18">
        <f>SUM(T102:EO102)-D101</f>
        <v>0</v>
      </c>
    </row>
    <row r="103" spans="1:147" ht="30" customHeight="1" thickTop="1">
      <c r="A103" s="370"/>
      <c r="B103" s="368"/>
      <c r="C103" s="368"/>
      <c r="D103" s="346"/>
      <c r="E103" s="350"/>
      <c r="F103" s="350"/>
      <c r="G103" s="348">
        <f>IF(F103&gt;0,(IF(E103&gt;0,IF(Data!$C$2&gt;0,((NETWORKDAYS.INTL(E103,F103,Data!$C$2,Data!$A$2:$A$1242))),((F103-E103)+1)),0)),0)</f>
        <v>0</v>
      </c>
      <c r="H103" s="346">
        <f>I103*D103</f>
        <v>0</v>
      </c>
      <c r="I103" s="362">
        <f>IF(G103&gt;0,((IF(AND(E103&lt;=$EJ$3,F103&gt;=$EJ$3),(IF(Data!$C$2&gt;0,NETWORKDAYS.INTL(E103,$EJ$3,Data!$C$2,Data!$A$2:$A$1231),$EJ$3-E103)),IF(F103&lt;=$EJ$3,G103,0)))/G103),0)</f>
        <v>0</v>
      </c>
      <c r="J103" s="350"/>
      <c r="K103" s="350">
        <f>IF(AND(P103&lt;1,P103&gt;0,J103&gt;0),ROUND((((1-P103)*(F103-E103)+$EJ$3)),0),0)</f>
        <v>0</v>
      </c>
      <c r="L103" s="350">
        <f>IF(K103&gt;=$EJ$3,$EJ$3,K103)</f>
        <v>0</v>
      </c>
      <c r="M103" s="348">
        <f>IF(L103&gt;0,(IF(J103&gt;0,IF(Data!$C$2&gt;0,((NETWORKDAYS.INTL(J103,L103,Data!$C$2,Data!$A$2:$A$1242))),((L103-J103)+1)),0)),0)</f>
        <v>0</v>
      </c>
      <c r="N103" s="348">
        <f>IF(P103=1,0,IF(L103&gt;0,(IF(J103&gt;0,IF(Data!$C$2&gt;0,(((NETWORKDAYS.INTL($EJ$3,K103,Data!$C$2,Data!$A$2:$A$1242)))-1),((-$EJ$3+K103))),0)),0))</f>
        <v>0</v>
      </c>
      <c r="O103" s="346">
        <f>P103*D103</f>
        <v>0</v>
      </c>
      <c r="P103" s="362"/>
      <c r="Q103" s="344">
        <f>IF(K103&gt;0,F103-K103,0)</f>
        <v>0</v>
      </c>
      <c r="R103" s="346">
        <f>IF(K103&gt;0,O103-H103,0)</f>
        <v>0</v>
      </c>
      <c r="S103" s="341">
        <f>IF(P103&gt;0,P103-I103,0)</f>
        <v>0</v>
      </c>
      <c r="T103" s="33">
        <f>IF(Data!$C$2&gt;0,(IF(OR(T$5=Data!$F$2,T$5=Data!$G$2,(IF(COUNTIF(Data!$A$2:$A$939,T$7),T$7=(VLOOKUP(T$7,Data!$A$2:$A$852,1,FALSE)),0))),"H",IF(AND(T$7&gt;=$E103,T$7&lt;=$F103),($D103/$G103),0))),IF(AND(T$7&gt;=$E103,T$7&lt;=$F103),($D103/$G103),0))</f>
        <v>0</v>
      </c>
      <c r="U103" s="34">
        <f>IF(Data!$C$2&gt;0,(IF(OR(U$5=Data!$F$2,U$5=Data!$G$2,(IF(COUNTIF(Data!$A$2:$A$939,U$7),U$7=(VLOOKUP(U$7,Data!$A$2:$A$852,1,FALSE)),0))),"H",IF(AND(U$7&gt;=$E103,U$7&lt;=$F103),($D103/$G103),0))),IF(AND(U$7&gt;=$E103,U$7&lt;=$F103),($D103/$G103),0))</f>
        <v>0</v>
      </c>
      <c r="V103" s="34">
        <f>IF(Data!$C$2&gt;0,(IF(OR(V$5=Data!$F$2,V$5=Data!$G$2,(IF(COUNTIF(Data!$A$2:$A$939,V$7),V$7=(VLOOKUP(V$7,Data!$A$2:$A$852,1,FALSE)),0))),"H",IF(AND(V$7&gt;=$E103,V$7&lt;=$F103),($D103/$G103),0))),IF(AND(V$7&gt;=$E103,V$7&lt;=$F103),($D103/$G103),0))</f>
        <v>0</v>
      </c>
      <c r="W103" s="34">
        <f>IF(Data!$C$2&gt;0,(IF(OR(W$5=Data!$F$2,W$5=Data!$G$2,(IF(COUNTIF(Data!$A$2:$A$939,W$7),W$7=(VLOOKUP(W$7,Data!$A$2:$A$852,1,FALSE)),0))),"H",IF(AND(W$7&gt;=$E103,W$7&lt;=$F103),($D103/$G103),0))),IF(AND(W$7&gt;=$E103,W$7&lt;=$F103),($D103/$G103),0))</f>
        <v>0</v>
      </c>
      <c r="X103" s="34">
        <f>IF(Data!$C$2&gt;0,(IF(OR(X$5=Data!$F$2,X$5=Data!$G$2,(IF(COUNTIF(Data!$A$2:$A$939,X$7),X$7=(VLOOKUP(X$7,Data!$A$2:$A$852,1,FALSE)),0))),"H",IF(AND(X$7&gt;=$E103,X$7&lt;=$F103),($D103/$G103),0))),IF(AND(X$7&gt;=$E103,X$7&lt;=$F103),($D103/$G103),0))</f>
        <v>0</v>
      </c>
      <c r="Y103" s="34" t="str">
        <f>IF(Data!$C$2&gt;0,(IF(OR(Y$5=Data!$F$2,Y$5=Data!$G$2,(IF(COUNTIF(Data!$A$2:$A$939,Y$7),Y$7=(VLOOKUP(Y$7,Data!$A$2:$A$852,1,FALSE)),0))),"H",IF(AND(Y$7&gt;=$E103,Y$7&lt;=$F103),($D103/$G103),0))),IF(AND(Y$7&gt;=$E103,Y$7&lt;=$F103),($D103/$G103),0))</f>
        <v>H</v>
      </c>
      <c r="Z103" s="34" t="str">
        <f>IF(Data!$C$2&gt;0,(IF(OR(Z$5=Data!$F$2,Z$5=Data!$G$2,(IF(COUNTIF(Data!$A$2:$A$939,Z$7),Z$7=(VLOOKUP(Z$7,Data!$A$2:$A$852,1,FALSE)),0))),"H",IF(AND(Z$7&gt;=$E103,Z$7&lt;=$F103),($D103/$G103),0))),IF(AND(Z$7&gt;=$E103,Z$7&lt;=$F103),($D103/$G103),0))</f>
        <v>H</v>
      </c>
      <c r="AA103" s="34">
        <f>IF(Data!$C$2&gt;0,(IF(OR(AA$5=Data!$F$2,AA$5=Data!$G$2,(IF(COUNTIF(Data!$A$2:$A$939,AA$7),AA$7=(VLOOKUP(AA$7,Data!$A$2:$A$852,1,FALSE)),0))),"H",IF(AND(AA$7&gt;=$E103,AA$7&lt;=$F103),($D103/$G103),0))),IF(AND(AA$7&gt;=$E103,AA$7&lt;=$F103),($D103/$G103),0))</f>
        <v>0</v>
      </c>
      <c r="AB103" s="34">
        <f>IF(Data!$C$2&gt;0,(IF(OR(AB$5=Data!$F$2,AB$5=Data!$G$2,(IF(COUNTIF(Data!$A$2:$A$939,AB$7),AB$7=(VLOOKUP(AB$7,Data!$A$2:$A$852,1,FALSE)),0))),"H",IF(AND(AB$7&gt;=$E103,AB$7&lt;=$F103),($D103/$G103),0))),IF(AND(AB$7&gt;=$E103,AB$7&lt;=$F103),($D103/$G103),0))</f>
        <v>0</v>
      </c>
      <c r="AC103" s="34">
        <f>IF(Data!$C$2&gt;0,(IF(OR(AC$5=Data!$F$2,AC$5=Data!$G$2,(IF(COUNTIF(Data!$A$2:$A$939,AC$7),AC$7=(VLOOKUP(AC$7,Data!$A$2:$A$852,1,FALSE)),0))),"H",IF(AND(AC$7&gt;=$E103,AC$7&lt;=$F103),($D103/$G103),0))),IF(AND(AC$7&gt;=$E103,AC$7&lt;=$F103),($D103/$G103),0))</f>
        <v>0</v>
      </c>
      <c r="AD103" s="34">
        <f>IF(Data!$C$2&gt;0,(IF(OR(AD$5=Data!$F$2,AD$5=Data!$G$2,(IF(COUNTIF(Data!$A$2:$A$939,AD$7),AD$7=(VLOOKUP(AD$7,Data!$A$2:$A$852,1,FALSE)),0))),"H",IF(AND(AD$7&gt;=$E103,AD$7&lt;=$F103),($D103/$G103),0))),IF(AND(AD$7&gt;=$E103,AD$7&lt;=$F103),($D103/$G103),0))</f>
        <v>0</v>
      </c>
      <c r="AE103" s="34">
        <f>IF(Data!$C$2&gt;0,(IF(OR(AE$5=Data!$F$2,AE$5=Data!$G$2,(IF(COUNTIF(Data!$A$2:$A$939,AE$7),AE$7=(VLOOKUP(AE$7,Data!$A$2:$A$852,1,FALSE)),0))),"H",IF(AND(AE$7&gt;=$E103,AE$7&lt;=$F103),($D103/$G103),0))),IF(AND(AE$7&gt;=$E103,AE$7&lt;=$F103),($D103/$G103),0))</f>
        <v>0</v>
      </c>
      <c r="AF103" s="34" t="str">
        <f>IF(Data!$C$2&gt;0,(IF(OR(AF$5=Data!$F$2,AF$5=Data!$G$2,(IF(COUNTIF(Data!$A$2:$A$939,AF$7),AF$7=(VLOOKUP(AF$7,Data!$A$2:$A$852,1,FALSE)),0))),"H",IF(AND(AF$7&gt;=$E103,AF$7&lt;=$F103),($D103/$G103),0))),IF(AND(AF$7&gt;=$E103,AF$7&lt;=$F103),($D103/$G103),0))</f>
        <v>H</v>
      </c>
      <c r="AG103" s="34" t="str">
        <f>IF(Data!$C$2&gt;0,(IF(OR(AG$5=Data!$F$2,AG$5=Data!$G$2,(IF(COUNTIF(Data!$A$2:$A$939,AG$7),AG$7=(VLOOKUP(AG$7,Data!$A$2:$A$852,1,FALSE)),0))),"H",IF(AND(AG$7&gt;=$E103,AG$7&lt;=$F103),($D103/$G103),0))),IF(AND(AG$7&gt;=$E103,AG$7&lt;=$F103),($D103/$G103),0))</f>
        <v>H</v>
      </c>
      <c r="AH103" s="34">
        <f>IF(Data!$C$2&gt;0,(IF(OR(AH$5=Data!$F$2,AH$5=Data!$G$2,(IF(COUNTIF(Data!$A$2:$A$939,AH$7),AH$7=(VLOOKUP(AH$7,Data!$A$2:$A$852,1,FALSE)),0))),"H",IF(AND(AH$7&gt;=$E103,AH$7&lt;=$F103),($D103/$G103),0))),IF(AND(AH$7&gt;=$E103,AH$7&lt;=$F103),($D103/$G103),0))</f>
        <v>0</v>
      </c>
      <c r="AI103" s="34">
        <f>IF(Data!$C$2&gt;0,(IF(OR(AI$5=Data!$F$2,AI$5=Data!$G$2,(IF(COUNTIF(Data!$A$2:$A$939,AI$7),AI$7=(VLOOKUP(AI$7,Data!$A$2:$A$852,1,FALSE)),0))),"H",IF(AND(AI$7&gt;=$E103,AI$7&lt;=$F103),($D103/$G103),0))),IF(AND(AI$7&gt;=$E103,AI$7&lt;=$F103),($D103/$G103),0))</f>
        <v>0</v>
      </c>
      <c r="AJ103" s="34">
        <f>IF(Data!$C$2&gt;0,(IF(OR(AJ$5=Data!$F$2,AJ$5=Data!$G$2,(IF(COUNTIF(Data!$A$2:$A$939,AJ$7),AJ$7=(VLOOKUP(AJ$7,Data!$A$2:$A$852,1,FALSE)),0))),"H",IF(AND(AJ$7&gt;=$E103,AJ$7&lt;=$F103),($D103/$G103),0))),IF(AND(AJ$7&gt;=$E103,AJ$7&lt;=$F103),($D103/$G103),0))</f>
        <v>0</v>
      </c>
      <c r="AK103" s="34">
        <f>IF(Data!$C$2&gt;0,(IF(OR(AK$5=Data!$F$2,AK$5=Data!$G$2,(IF(COUNTIF(Data!$A$2:$A$939,AK$7),AK$7=(VLOOKUP(AK$7,Data!$A$2:$A$852,1,FALSE)),0))),"H",IF(AND(AK$7&gt;=$E103,AK$7&lt;=$F103),($D103/$G103),0))),IF(AND(AK$7&gt;=$E103,AK$7&lt;=$F103),($D103/$G103),0))</f>
        <v>0</v>
      </c>
      <c r="AL103" s="34">
        <f>IF(Data!$C$2&gt;0,(IF(OR(AL$5=Data!$F$2,AL$5=Data!$G$2,(IF(COUNTIF(Data!$A$2:$A$939,AL$7),AL$7=(VLOOKUP(AL$7,Data!$A$2:$A$852,1,FALSE)),0))),"H",IF(AND(AL$7&gt;=$E103,AL$7&lt;=$F103),($D103/$G103),0))),IF(AND(AL$7&gt;=$E103,AL$7&lt;=$F103),($D103/$G103),0))</f>
        <v>0</v>
      </c>
      <c r="AM103" s="34" t="str">
        <f>IF(Data!$C$2&gt;0,(IF(OR(AM$5=Data!$F$2,AM$5=Data!$G$2,(IF(COUNTIF(Data!$A$2:$A$939,AM$7),AM$7=(VLOOKUP(AM$7,Data!$A$2:$A$852,1,FALSE)),0))),"H",IF(AND(AM$7&gt;=$E103,AM$7&lt;=$F103),($D103/$G103),0))),IF(AND(AM$7&gt;=$E103,AM$7&lt;=$F103),($D103/$G103),0))</f>
        <v>H</v>
      </c>
      <c r="AN103" s="34" t="str">
        <f>IF(Data!$C$2&gt;0,(IF(OR(AN$5=Data!$F$2,AN$5=Data!$G$2,(IF(COUNTIF(Data!$A$2:$A$939,AN$7),AN$7=(VLOOKUP(AN$7,Data!$A$2:$A$852,1,FALSE)),0))),"H",IF(AND(AN$7&gt;=$E103,AN$7&lt;=$F103),($D103/$G103),0))),IF(AND(AN$7&gt;=$E103,AN$7&lt;=$F103),($D103/$G103),0))</f>
        <v>H</v>
      </c>
      <c r="AO103" s="34">
        <f>IF(Data!$C$2&gt;0,(IF(OR(AO$5=Data!$F$2,AO$5=Data!$G$2,(IF(COUNTIF(Data!$A$2:$A$939,AO$7),AO$7=(VLOOKUP(AO$7,Data!$A$2:$A$852,1,FALSE)),0))),"H",IF(AND(AO$7&gt;=$E103,AO$7&lt;=$F103),($D103/$G103),0))),IF(AND(AO$7&gt;=$E103,AO$7&lt;=$F103),($D103/$G103),0))</f>
        <v>0</v>
      </c>
      <c r="AP103" s="34">
        <f>IF(Data!$C$2&gt;0,(IF(OR(AP$5=Data!$F$2,AP$5=Data!$G$2,(IF(COUNTIF(Data!$A$2:$A$939,AP$7),AP$7=(VLOOKUP(AP$7,Data!$A$2:$A$852,1,FALSE)),0))),"H",IF(AND(AP$7&gt;=$E103,AP$7&lt;=$F103),($D103/$G103),0))),IF(AND(AP$7&gt;=$E103,AP$7&lt;=$F103),($D103/$G103),0))</f>
        <v>0</v>
      </c>
      <c r="AQ103" s="34">
        <f>IF(Data!$C$2&gt;0,(IF(OR(AQ$5=Data!$F$2,AQ$5=Data!$G$2,(IF(COUNTIF(Data!$A$2:$A$939,AQ$7),AQ$7=(VLOOKUP(AQ$7,Data!$A$2:$A$852,1,FALSE)),0))),"H",IF(AND(AQ$7&gt;=$E103,AQ$7&lt;=$F103),($D103/$G103),0))),IF(AND(AQ$7&gt;=$E103,AQ$7&lt;=$F103),($D103/$G103),0))</f>
        <v>0</v>
      </c>
      <c r="AR103" s="34">
        <f>IF(Data!$C$2&gt;0,(IF(OR(AR$5=Data!$F$2,AR$5=Data!$G$2,(IF(COUNTIF(Data!$A$2:$A$939,AR$7),AR$7=(VLOOKUP(AR$7,Data!$A$2:$A$852,1,FALSE)),0))),"H",IF(AND(AR$7&gt;=$E103,AR$7&lt;=$F103),($D103/$G103),0))),IF(AND(AR$7&gt;=$E103,AR$7&lt;=$F103),($D103/$G103),0))</f>
        <v>0</v>
      </c>
      <c r="AS103" s="34">
        <f>IF(Data!$C$2&gt;0,(IF(OR(AS$5=Data!$F$2,AS$5=Data!$G$2,(IF(COUNTIF(Data!$A$2:$A$939,AS$7),AS$7=(VLOOKUP(AS$7,Data!$A$2:$A$852,1,FALSE)),0))),"H",IF(AND(AS$7&gt;=$E103,AS$7&lt;=$F103),($D103/$G103),0))),IF(AND(AS$7&gt;=$E103,AS$7&lt;=$F103),($D103/$G103),0))</f>
        <v>0</v>
      </c>
      <c r="AT103" s="34" t="str">
        <f>IF(Data!$C$2&gt;0,(IF(OR(AT$5=Data!$F$2,AT$5=Data!$G$2,(IF(COUNTIF(Data!$A$2:$A$939,AT$7),AT$7=(VLOOKUP(AT$7,Data!$A$2:$A$852,1,FALSE)),0))),"H",IF(AND(AT$7&gt;=$E103,AT$7&lt;=$F103),($D103/$G103),0))),IF(AND(AT$7&gt;=$E103,AT$7&lt;=$F103),($D103/$G103),0))</f>
        <v>H</v>
      </c>
      <c r="AU103" s="34" t="str">
        <f>IF(Data!$C$2&gt;0,(IF(OR(AU$5=Data!$F$2,AU$5=Data!$G$2,(IF(COUNTIF(Data!$A$2:$A$939,AU$7),AU$7=(VLOOKUP(AU$7,Data!$A$2:$A$852,1,FALSE)),0))),"H",IF(AND(AU$7&gt;=$E103,AU$7&lt;=$F103),($D103/$G103),0))),IF(AND(AU$7&gt;=$E103,AU$7&lt;=$F103),($D103/$G103),0))</f>
        <v>H</v>
      </c>
      <c r="AV103" s="34">
        <f>IF(Data!$C$2&gt;0,(IF(OR(AV$5=Data!$F$2,AV$5=Data!$G$2,(IF(COUNTIF(Data!$A$2:$A$939,AV$7),AV$7=(VLOOKUP(AV$7,Data!$A$2:$A$852,1,FALSE)),0))),"H",IF(AND(AV$7&gt;=$E103,AV$7&lt;=$F103),($D103/$G103),0))),IF(AND(AV$7&gt;=$E103,AV$7&lt;=$F103),($D103/$G103),0))</f>
        <v>0</v>
      </c>
      <c r="AW103" s="34">
        <f>IF(Data!$C$2&gt;0,(IF(OR(AW$5=Data!$F$2,AW$5=Data!$G$2,(IF(COUNTIF(Data!$A$2:$A$939,AW$7),AW$7=(VLOOKUP(AW$7,Data!$A$2:$A$852,1,FALSE)),0))),"H",IF(AND(AW$7&gt;=$E103,AW$7&lt;=$F103),($D103/$G103),0))),IF(AND(AW$7&gt;=$E103,AW$7&lt;=$F103),($D103/$G103),0))</f>
        <v>0</v>
      </c>
      <c r="AX103" s="34">
        <f>IF(Data!$C$2&gt;0,(IF(OR(AX$5=Data!$F$2,AX$5=Data!$G$2,(IF(COUNTIF(Data!$A$2:$A$939,AX$7),AX$7=(VLOOKUP(AX$7,Data!$A$2:$A$852,1,FALSE)),0))),"H",IF(AND(AX$7&gt;=$E103,AX$7&lt;=$F103),($D103/$G103),0))),IF(AND(AX$7&gt;=$E103,AX$7&lt;=$F103),($D103/$G103),0))</f>
        <v>0</v>
      </c>
      <c r="AY103" s="34">
        <f>IF(Data!$C$2&gt;0,(IF(OR(AY$5=Data!$F$2,AY$5=Data!$G$2,(IF(COUNTIF(Data!$A$2:$A$939,AY$7),AY$7=(VLOOKUP(AY$7,Data!$A$2:$A$852,1,FALSE)),0))),"H",IF(AND(AY$7&gt;=$E103,AY$7&lt;=$F103),($D103/$G103),0))),IF(AND(AY$7&gt;=$E103,AY$7&lt;=$F103),($D103/$G103),0))</f>
        <v>0</v>
      </c>
      <c r="AZ103" s="34">
        <f>IF(Data!$C$2&gt;0,(IF(OR(AZ$5=Data!$F$2,AZ$5=Data!$G$2,(IF(COUNTIF(Data!$A$2:$A$939,AZ$7),AZ$7=(VLOOKUP(AZ$7,Data!$A$2:$A$852,1,FALSE)),0))),"H",IF(AND(AZ$7&gt;=$E103,AZ$7&lt;=$F103),($D103/$G103),0))),IF(AND(AZ$7&gt;=$E103,AZ$7&lt;=$F103),($D103/$G103),0))</f>
        <v>0</v>
      </c>
      <c r="BA103" s="34" t="str">
        <f>IF(Data!$C$2&gt;0,(IF(OR(BA$5=Data!$F$2,BA$5=Data!$G$2,(IF(COUNTIF(Data!$A$2:$A$939,BA$7),BA$7=(VLOOKUP(BA$7,Data!$A$2:$A$852,1,FALSE)),0))),"H",IF(AND(BA$7&gt;=$E103,BA$7&lt;=$F103),($D103/$G103),0))),IF(AND(BA$7&gt;=$E103,BA$7&lt;=$F103),($D103/$G103),0))</f>
        <v>H</v>
      </c>
      <c r="BB103" s="34" t="str">
        <f>IF(Data!$C$2&gt;0,(IF(OR(BB$5=Data!$F$2,BB$5=Data!$G$2,(IF(COUNTIF(Data!$A$2:$A$939,BB$7),BB$7=(VLOOKUP(BB$7,Data!$A$2:$A$852,1,FALSE)),0))),"H",IF(AND(BB$7&gt;=$E103,BB$7&lt;=$F103),($D103/$G103),0))),IF(AND(BB$7&gt;=$E103,BB$7&lt;=$F103),($D103/$G103),0))</f>
        <v>H</v>
      </c>
      <c r="BC103" s="34">
        <f>IF(Data!$C$2&gt;0,(IF(OR(BC$5=Data!$F$2,BC$5=Data!$G$2,(IF(COUNTIF(Data!$A$2:$A$939,BC$7),BC$7=(VLOOKUP(BC$7,Data!$A$2:$A$852,1,FALSE)),0))),"H",IF(AND(BC$7&gt;=$E103,BC$7&lt;=$F103),($D103/$G103),0))),IF(AND(BC$7&gt;=$E103,BC$7&lt;=$F103),($D103/$G103),0))</f>
        <v>0</v>
      </c>
      <c r="BD103" s="34">
        <f>IF(Data!$C$2&gt;0,(IF(OR(BD$5=Data!$F$2,BD$5=Data!$G$2,(IF(COUNTIF(Data!$A$2:$A$939,BD$7),BD$7=(VLOOKUP(BD$7,Data!$A$2:$A$852,1,FALSE)),0))),"H",IF(AND(BD$7&gt;=$E103,BD$7&lt;=$F103),($D103/$G103),0))),IF(AND(BD$7&gt;=$E103,BD$7&lt;=$F103),($D103/$G103),0))</f>
        <v>0</v>
      </c>
      <c r="BE103" s="34">
        <f>IF(Data!$C$2&gt;0,(IF(OR(BE$5=Data!$F$2,BE$5=Data!$G$2,(IF(COUNTIF(Data!$A$2:$A$939,BE$7),BE$7=(VLOOKUP(BE$7,Data!$A$2:$A$852,1,FALSE)),0))),"H",IF(AND(BE$7&gt;=$E103,BE$7&lt;=$F103),($D103/$G103),0))),IF(AND(BE$7&gt;=$E103,BE$7&lt;=$F103),($D103/$G103),0))</f>
        <v>0</v>
      </c>
      <c r="BF103" s="34">
        <f>IF(Data!$C$2&gt;0,(IF(OR(BF$5=Data!$F$2,BF$5=Data!$G$2,(IF(COUNTIF(Data!$A$2:$A$939,BF$7),BF$7=(VLOOKUP(BF$7,Data!$A$2:$A$852,1,FALSE)),0))),"H",IF(AND(BF$7&gt;=$E103,BF$7&lt;=$F103),($D103/$G103),0))),IF(AND(BF$7&gt;=$E103,BF$7&lt;=$F103),($D103/$G103),0))</f>
        <v>0</v>
      </c>
      <c r="BG103" s="34">
        <f>IF(Data!$C$2&gt;0,(IF(OR(BG$5=Data!$F$2,BG$5=Data!$G$2,(IF(COUNTIF(Data!$A$2:$A$939,BG$7),BG$7=(VLOOKUP(BG$7,Data!$A$2:$A$852,1,FALSE)),0))),"H",IF(AND(BG$7&gt;=$E103,BG$7&lt;=$F103),($D103/$G103),0))),IF(AND(BG$7&gt;=$E103,BG$7&lt;=$F103),($D103/$G103),0))</f>
        <v>0</v>
      </c>
      <c r="BH103" s="34" t="str">
        <f>IF(Data!$C$2&gt;0,(IF(OR(BH$5=Data!$F$2,BH$5=Data!$G$2,(IF(COUNTIF(Data!$A$2:$A$939,BH$7),BH$7=(VLOOKUP(BH$7,Data!$A$2:$A$852,1,FALSE)),0))),"H",IF(AND(BH$7&gt;=$E103,BH$7&lt;=$F103),($D103/$G103),0))),IF(AND(BH$7&gt;=$E103,BH$7&lt;=$F103),($D103/$G103),0))</f>
        <v>H</v>
      </c>
      <c r="BI103" s="34" t="str">
        <f>IF(Data!$C$2&gt;0,(IF(OR(BI$5=Data!$F$2,BI$5=Data!$G$2,(IF(COUNTIF(Data!$A$2:$A$939,BI$7),BI$7=(VLOOKUP(BI$7,Data!$A$2:$A$852,1,FALSE)),0))),"H",IF(AND(BI$7&gt;=$E103,BI$7&lt;=$F103),($D103/$G103),0))),IF(AND(BI$7&gt;=$E103,BI$7&lt;=$F103),($D103/$G103),0))</f>
        <v>H</v>
      </c>
      <c r="BJ103" s="34">
        <f>IF(Data!$C$2&gt;0,(IF(OR(BJ$5=Data!$F$2,BJ$5=Data!$G$2,(IF(COUNTIF(Data!$A$2:$A$939,BJ$7),BJ$7=(VLOOKUP(BJ$7,Data!$A$2:$A$852,1,FALSE)),0))),"H",IF(AND(BJ$7&gt;=$E103,BJ$7&lt;=$F103),($D103/$G103),0))),IF(AND(BJ$7&gt;=$E103,BJ$7&lt;=$F103),($D103/$G103),0))</f>
        <v>0</v>
      </c>
      <c r="BK103" s="34">
        <f>IF(Data!$C$2&gt;0,(IF(OR(BK$5=Data!$F$2,BK$5=Data!$G$2,(IF(COUNTIF(Data!$A$2:$A$939,BK$7),BK$7=(VLOOKUP(BK$7,Data!$A$2:$A$852,1,FALSE)),0))),"H",IF(AND(BK$7&gt;=$E103,BK$7&lt;=$F103),($D103/$G103),0))),IF(AND(BK$7&gt;=$E103,BK$7&lt;=$F103),($D103/$G103),0))</f>
        <v>0</v>
      </c>
      <c r="BL103" s="34">
        <f>IF(Data!$C$2&gt;0,(IF(OR(BL$5=Data!$F$2,BL$5=Data!$G$2,(IF(COUNTIF(Data!$A$2:$A$939,BL$7),BL$7=(VLOOKUP(BL$7,Data!$A$2:$A$852,1,FALSE)),0))),"H",IF(AND(BL$7&gt;=$E103,BL$7&lt;=$F103),($D103/$G103),0))),IF(AND(BL$7&gt;=$E103,BL$7&lt;=$F103),($D103/$G103),0))</f>
        <v>0</v>
      </c>
      <c r="BM103" s="34">
        <f>IF(Data!$C$2&gt;0,(IF(OR(BM$5=Data!$F$2,BM$5=Data!$G$2,(IF(COUNTIF(Data!$A$2:$A$939,BM$7),BM$7=(VLOOKUP(BM$7,Data!$A$2:$A$852,1,FALSE)),0))),"H",IF(AND(BM$7&gt;=$E103,BM$7&lt;=$F103),($D103/$G103),0))),IF(AND(BM$7&gt;=$E103,BM$7&lt;=$F103),($D103/$G103),0))</f>
        <v>0</v>
      </c>
      <c r="BN103" s="34">
        <f>IF(Data!$C$2&gt;0,(IF(OR(BN$5=Data!$F$2,BN$5=Data!$G$2,(IF(COUNTIF(Data!$A$2:$A$939,BN$7),BN$7=(VLOOKUP(BN$7,Data!$A$2:$A$852,1,FALSE)),0))),"H",IF(AND(BN$7&gt;=$E103,BN$7&lt;=$F103),($D103/$G103),0))),IF(AND(BN$7&gt;=$E103,BN$7&lt;=$F103),($D103/$G103),0))</f>
        <v>0</v>
      </c>
      <c r="BO103" s="34" t="str">
        <f>IF(Data!$C$2&gt;0,(IF(OR(BO$5=Data!$F$2,BO$5=Data!$G$2,(IF(COUNTIF(Data!$A$2:$A$939,BO$7),BO$7=(VLOOKUP(BO$7,Data!$A$2:$A$852,1,FALSE)),0))),"H",IF(AND(BO$7&gt;=$E103,BO$7&lt;=$F103),($D103/$G103),0))),IF(AND(BO$7&gt;=$E103,BO$7&lt;=$F103),($D103/$G103),0))</f>
        <v>H</v>
      </c>
      <c r="BP103" s="34" t="str">
        <f>IF(Data!$C$2&gt;0,(IF(OR(BP$5=Data!$F$2,BP$5=Data!$G$2,(IF(COUNTIF(Data!$A$2:$A$939,BP$7),BP$7=(VLOOKUP(BP$7,Data!$A$2:$A$852,1,FALSE)),0))),"H",IF(AND(BP$7&gt;=$E103,BP$7&lt;=$F103),($D103/$G103),0))),IF(AND(BP$7&gt;=$E103,BP$7&lt;=$F103),($D103/$G103),0))</f>
        <v>H</v>
      </c>
      <c r="BQ103" s="34">
        <f>IF(Data!$C$2&gt;0,(IF(OR(BQ$5=Data!$F$2,BQ$5=Data!$G$2,(IF(COUNTIF(Data!$A$2:$A$939,BQ$7),BQ$7=(VLOOKUP(BQ$7,Data!$A$2:$A$852,1,FALSE)),0))),"H",IF(AND(BQ$7&gt;=$E103,BQ$7&lt;=$F103),($D103/$G103),0))),IF(AND(BQ$7&gt;=$E103,BQ$7&lt;=$F103),($D103/$G103),0))</f>
        <v>0</v>
      </c>
      <c r="BR103" s="34">
        <f>IF(Data!$C$2&gt;0,(IF(OR(BR$5=Data!$F$2,BR$5=Data!$G$2,(IF(COUNTIF(Data!$A$2:$A$939,BR$7),BR$7=(VLOOKUP(BR$7,Data!$A$2:$A$852,1,FALSE)),0))),"H",IF(AND(BR$7&gt;=$E103,BR$7&lt;=$F103),($D103/$G103),0))),IF(AND(BR$7&gt;=$E103,BR$7&lt;=$F103),($D103/$G103),0))</f>
        <v>0</v>
      </c>
      <c r="BS103" s="34">
        <f>IF(Data!$C$2&gt;0,(IF(OR(BS$5=Data!$F$2,BS$5=Data!$G$2,(IF(COUNTIF(Data!$A$2:$A$939,BS$7),BS$7=(VLOOKUP(BS$7,Data!$A$2:$A$852,1,FALSE)),0))),"H",IF(AND(BS$7&gt;=$E103,BS$7&lt;=$F103),($D103/$G103),0))),IF(AND(BS$7&gt;=$E103,BS$7&lt;=$F103),($D103/$G103),0))</f>
        <v>0</v>
      </c>
      <c r="BT103" s="34">
        <f>IF(Data!$C$2&gt;0,(IF(OR(BT$5=Data!$F$2,BT$5=Data!$G$2,(IF(COUNTIF(Data!$A$2:$A$939,BT$7),BT$7=(VLOOKUP(BT$7,Data!$A$2:$A$852,1,FALSE)),0))),"H",IF(AND(BT$7&gt;=$E103,BT$7&lt;=$F103),($D103/$G103),0))),IF(AND(BT$7&gt;=$E103,BT$7&lt;=$F103),($D103/$G103),0))</f>
        <v>0</v>
      </c>
      <c r="BU103" s="34">
        <f>IF(Data!$C$2&gt;0,(IF(OR(BU$5=Data!$F$2,BU$5=Data!$G$2,(IF(COUNTIF(Data!$A$2:$A$939,BU$7),BU$7=(VLOOKUP(BU$7,Data!$A$2:$A$852,1,FALSE)),0))),"H",IF(AND(BU$7&gt;=$E103,BU$7&lt;=$F103),($D103/$G103),0))),IF(AND(BU$7&gt;=$E103,BU$7&lt;=$F103),($D103/$G103),0))</f>
        <v>0</v>
      </c>
      <c r="BV103" s="34" t="str">
        <f>IF(Data!$C$2&gt;0,(IF(OR(BV$5=Data!$F$2,BV$5=Data!$G$2,(IF(COUNTIF(Data!$A$2:$A$939,BV$7),BV$7=(VLOOKUP(BV$7,Data!$A$2:$A$852,1,FALSE)),0))),"H",IF(AND(BV$7&gt;=$E103,BV$7&lt;=$F103),($D103/$G103),0))),IF(AND(BV$7&gt;=$E103,BV$7&lt;=$F103),($D103/$G103),0))</f>
        <v>H</v>
      </c>
      <c r="BW103" s="34" t="str">
        <f>IF(Data!$C$2&gt;0,(IF(OR(BW$5=Data!$F$2,BW$5=Data!$G$2,(IF(COUNTIF(Data!$A$2:$A$939,BW$7),BW$7=(VLOOKUP(BW$7,Data!$A$2:$A$852,1,FALSE)),0))),"H",IF(AND(BW$7&gt;=$E103,BW$7&lt;=$F103),($D103/$G103),0))),IF(AND(BW$7&gt;=$E103,BW$7&lt;=$F103),($D103/$G103),0))</f>
        <v>H</v>
      </c>
      <c r="BX103" s="34">
        <f>IF(Data!$C$2&gt;0,(IF(OR(BX$5=Data!$F$2,BX$5=Data!$G$2,(IF(COUNTIF(Data!$A$2:$A$939,BX$7),BX$7=(VLOOKUP(BX$7,Data!$A$2:$A$852,1,FALSE)),0))),"H",IF(AND(BX$7&gt;=$E103,BX$7&lt;=$F103),($D103/$G103),0))),IF(AND(BX$7&gt;=$E103,BX$7&lt;=$F103),($D103/$G103),0))</f>
        <v>0</v>
      </c>
      <c r="BY103" s="34">
        <f>IF(Data!$C$2&gt;0,(IF(OR(BY$5=Data!$F$2,BY$5=Data!$G$2,(IF(COUNTIF(Data!$A$2:$A$939,BY$7),BY$7=(VLOOKUP(BY$7,Data!$A$2:$A$852,1,FALSE)),0))),"H",IF(AND(BY$7&gt;=$E103,BY$7&lt;=$F103),($D103/$G103),0))),IF(AND(BY$7&gt;=$E103,BY$7&lt;=$F103),($D103/$G103),0))</f>
        <v>0</v>
      </c>
      <c r="BZ103" s="34">
        <f>IF(Data!$C$2&gt;0,(IF(OR(BZ$5=Data!$F$2,BZ$5=Data!$G$2,(IF(COUNTIF(Data!$A$2:$A$939,BZ$7),BZ$7=(VLOOKUP(BZ$7,Data!$A$2:$A$852,1,FALSE)),0))),"H",IF(AND(BZ$7&gt;=$E103,BZ$7&lt;=$F103),($D103/$G103),0))),IF(AND(BZ$7&gt;=$E103,BZ$7&lt;=$F103),($D103/$G103),0))</f>
        <v>0</v>
      </c>
      <c r="CA103" s="34">
        <f>IF(Data!$C$2&gt;0,(IF(OR(CA$5=Data!$F$2,CA$5=Data!$G$2,(IF(COUNTIF(Data!$A$2:$A$939,CA$7),CA$7=(VLOOKUP(CA$7,Data!$A$2:$A$852,1,FALSE)),0))),"H",IF(AND(CA$7&gt;=$E103,CA$7&lt;=$F103),($D103/$G103),0))),IF(AND(CA$7&gt;=$E103,CA$7&lt;=$F103),($D103/$G103),0))</f>
        <v>0</v>
      </c>
      <c r="CB103" s="34">
        <f>IF(Data!$C$2&gt;0,(IF(OR(CB$5=Data!$F$2,CB$5=Data!$G$2,(IF(COUNTIF(Data!$A$2:$A$939,CB$7),CB$7=(VLOOKUP(CB$7,Data!$A$2:$A$852,1,FALSE)),0))),"H",IF(AND(CB$7&gt;=$E103,CB$7&lt;=$F103),($D103/$G103),0))),IF(AND(CB$7&gt;=$E103,CB$7&lt;=$F103),($D103/$G103),0))</f>
        <v>0</v>
      </c>
      <c r="CC103" s="34" t="str">
        <f>IF(Data!$C$2&gt;0,(IF(OR(CC$5=Data!$F$2,CC$5=Data!$G$2,(IF(COUNTIF(Data!$A$2:$A$939,CC$7),CC$7=(VLOOKUP(CC$7,Data!$A$2:$A$852,1,FALSE)),0))),"H",IF(AND(CC$7&gt;=$E103,CC$7&lt;=$F103),($D103/$G103),0))),IF(AND(CC$7&gt;=$E103,CC$7&lt;=$F103),($D103/$G103),0))</f>
        <v>H</v>
      </c>
      <c r="CD103" s="34" t="str">
        <f>IF(Data!$C$2&gt;0,(IF(OR(CD$5=Data!$F$2,CD$5=Data!$G$2,(IF(COUNTIF(Data!$A$2:$A$939,CD$7),CD$7=(VLOOKUP(CD$7,Data!$A$2:$A$852,1,FALSE)),0))),"H",IF(AND(CD$7&gt;=$E103,CD$7&lt;=$F103),($D103/$G103),0))),IF(AND(CD$7&gt;=$E103,CD$7&lt;=$F103),($D103/$G103),0))</f>
        <v>H</v>
      </c>
      <c r="CE103" s="34">
        <f>IF(Data!$C$2&gt;0,(IF(OR(CE$5=Data!$F$2,CE$5=Data!$G$2,(IF(COUNTIF(Data!$A$2:$A$939,CE$7),CE$7=(VLOOKUP(CE$7,Data!$A$2:$A$852,1,FALSE)),0))),"H",IF(AND(CE$7&gt;=$E103,CE$7&lt;=$F103),($D103/$G103),0))),IF(AND(CE$7&gt;=$E103,CE$7&lt;=$F103),($D103/$G103),0))</f>
        <v>0</v>
      </c>
      <c r="CF103" s="34">
        <f>IF(Data!$C$2&gt;0,(IF(OR(CF$5=Data!$F$2,CF$5=Data!$G$2,(IF(COUNTIF(Data!$A$2:$A$939,CF$7),CF$7=(VLOOKUP(CF$7,Data!$A$2:$A$852,1,FALSE)),0))),"H",IF(AND(CF$7&gt;=$E103,CF$7&lt;=$F103),($D103/$G103),0))),IF(AND(CF$7&gt;=$E103,CF$7&lt;=$F103),($D103/$G103),0))</f>
        <v>0</v>
      </c>
      <c r="CG103" s="34">
        <f>IF(Data!$C$2&gt;0,(IF(OR(CG$5=Data!$F$2,CG$5=Data!$G$2,(IF(COUNTIF(Data!$A$2:$A$939,CG$7),CG$7=(VLOOKUP(CG$7,Data!$A$2:$A$852,1,FALSE)),0))),"H",IF(AND(CG$7&gt;=$E103,CG$7&lt;=$F103),($D103/$G103),0))),IF(AND(CG$7&gt;=$E103,CG$7&lt;=$F103),($D103/$G103),0))</f>
        <v>0</v>
      </c>
      <c r="CH103" s="34">
        <f>IF(Data!$C$2&gt;0,(IF(OR(CH$5=Data!$F$2,CH$5=Data!$G$2,(IF(COUNTIF(Data!$A$2:$A$939,CH$7),CH$7=(VLOOKUP(CH$7,Data!$A$2:$A$852,1,FALSE)),0))),"H",IF(AND(CH$7&gt;=$E103,CH$7&lt;=$F103),($D103/$G103),0))),IF(AND(CH$7&gt;=$E103,CH$7&lt;=$F103),($D103/$G103),0))</f>
        <v>0</v>
      </c>
      <c r="CI103" s="34">
        <f>IF(Data!$C$2&gt;0,(IF(OR(CI$5=Data!$F$2,CI$5=Data!$G$2,(IF(COUNTIF(Data!$A$2:$A$939,CI$7),CI$7=(VLOOKUP(CI$7,Data!$A$2:$A$852,1,FALSE)),0))),"H",IF(AND(CI$7&gt;=$E103,CI$7&lt;=$F103),($D103/$G103),0))),IF(AND(CI$7&gt;=$E103,CI$7&lt;=$F103),($D103/$G103),0))</f>
        <v>0</v>
      </c>
      <c r="CJ103" s="34" t="str">
        <f>IF(Data!$C$2&gt;0,(IF(OR(CJ$5=Data!$F$2,CJ$5=Data!$G$2,(IF(COUNTIF(Data!$A$2:$A$939,CJ$7),CJ$7=(VLOOKUP(CJ$7,Data!$A$2:$A$852,1,FALSE)),0))),"H",IF(AND(CJ$7&gt;=$E103,CJ$7&lt;=$F103),($D103/$G103),0))),IF(AND(CJ$7&gt;=$E103,CJ$7&lt;=$F103),($D103/$G103),0))</f>
        <v>H</v>
      </c>
      <c r="CK103" s="34" t="str">
        <f>IF(Data!$C$2&gt;0,(IF(OR(CK$5=Data!$F$2,CK$5=Data!$G$2,(IF(COUNTIF(Data!$A$2:$A$939,CK$7),CK$7=(VLOOKUP(CK$7,Data!$A$2:$A$852,1,FALSE)),0))),"H",IF(AND(CK$7&gt;=$E103,CK$7&lt;=$F103),($D103/$G103),0))),IF(AND(CK$7&gt;=$E103,CK$7&lt;=$F103),($D103/$G103),0))</f>
        <v>H</v>
      </c>
      <c r="CL103" s="34">
        <f>IF(Data!$C$2&gt;0,(IF(OR(CL$5=Data!$F$2,CL$5=Data!$G$2,(IF(COUNTIF(Data!$A$2:$A$939,CL$7),CL$7=(VLOOKUP(CL$7,Data!$A$2:$A$852,1,FALSE)),0))),"H",IF(AND(CL$7&gt;=$E103,CL$7&lt;=$F103),($D103/$G103),0))),IF(AND(CL$7&gt;=$E103,CL$7&lt;=$F103),($D103/$G103),0))</f>
        <v>0</v>
      </c>
      <c r="CM103" s="34">
        <f>IF(Data!$C$2&gt;0,(IF(OR(CM$5=Data!$F$2,CM$5=Data!$G$2,(IF(COUNTIF(Data!$A$2:$A$939,CM$7),CM$7=(VLOOKUP(CM$7,Data!$A$2:$A$852,1,FALSE)),0))),"H",IF(AND(CM$7&gt;=$E103,CM$7&lt;=$F103),($D103/$G103),0))),IF(AND(CM$7&gt;=$E103,CM$7&lt;=$F103),($D103/$G103),0))</f>
        <v>0</v>
      </c>
      <c r="CN103" s="34">
        <f>IF(Data!$C$2&gt;0,(IF(OR(CN$5=Data!$F$2,CN$5=Data!$G$2,(IF(COUNTIF(Data!$A$2:$A$939,CN$7),CN$7=(VLOOKUP(CN$7,Data!$A$2:$A$852,1,FALSE)),0))),"H",IF(AND(CN$7&gt;=$E103,CN$7&lt;=$F103),($D103/$G103),0))),IF(AND(CN$7&gt;=$E103,CN$7&lt;=$F103),($D103/$G103),0))</f>
        <v>0</v>
      </c>
      <c r="CO103" s="34">
        <f>IF(Data!$C$2&gt;0,(IF(OR(CO$5=Data!$F$2,CO$5=Data!$G$2,(IF(COUNTIF(Data!$A$2:$A$939,CO$7),CO$7=(VLOOKUP(CO$7,Data!$A$2:$A$852,1,FALSE)),0))),"H",IF(AND(CO$7&gt;=$E103,CO$7&lt;=$F103),($D103/$G103),0))),IF(AND(CO$7&gt;=$E103,CO$7&lt;=$F103),($D103/$G103),0))</f>
        <v>0</v>
      </c>
      <c r="CP103" s="34">
        <f>IF(Data!$C$2&gt;0,(IF(OR(CP$5=Data!$F$2,CP$5=Data!$G$2,(IF(COUNTIF(Data!$A$2:$A$939,CP$7),CP$7=(VLOOKUP(CP$7,Data!$A$2:$A$852,1,FALSE)),0))),"H",IF(AND(CP$7&gt;=$E103,CP$7&lt;=$F103),($D103/$G103),0))),IF(AND(CP$7&gt;=$E103,CP$7&lt;=$F103),($D103/$G103),0))</f>
        <v>0</v>
      </c>
      <c r="CQ103" s="34" t="str">
        <f>IF(Data!$C$2&gt;0,(IF(OR(CQ$5=Data!$F$2,CQ$5=Data!$G$2,(IF(COUNTIF(Data!$A$2:$A$939,CQ$7),CQ$7=(VLOOKUP(CQ$7,Data!$A$2:$A$852,1,FALSE)),0))),"H",IF(AND(CQ$7&gt;=$E103,CQ$7&lt;=$F103),($D103/$G103),0))),IF(AND(CQ$7&gt;=$E103,CQ$7&lt;=$F103),($D103/$G103),0))</f>
        <v>H</v>
      </c>
      <c r="CR103" s="34" t="str">
        <f>IF(Data!$C$2&gt;0,(IF(OR(CR$5=Data!$F$2,CR$5=Data!$G$2,(IF(COUNTIF(Data!$A$2:$A$939,CR$7),CR$7=(VLOOKUP(CR$7,Data!$A$2:$A$852,1,FALSE)),0))),"H",IF(AND(CR$7&gt;=$E103,CR$7&lt;=$F103),($D103/$G103),0))),IF(AND(CR$7&gt;=$E103,CR$7&lt;=$F103),($D103/$G103),0))</f>
        <v>H</v>
      </c>
      <c r="CS103" s="34">
        <f>IF(Data!$C$2&gt;0,(IF(OR(CS$5=Data!$F$2,CS$5=Data!$G$2,(IF(COUNTIF(Data!$A$2:$A$939,CS$7),CS$7=(VLOOKUP(CS$7,Data!$A$2:$A$852,1,FALSE)),0))),"H",IF(AND(CS$7&gt;=$E103,CS$7&lt;=$F103),($D103/$G103),0))),IF(AND(CS$7&gt;=$E103,CS$7&lt;=$F103),($D103/$G103),0))</f>
        <v>0</v>
      </c>
      <c r="CT103" s="34">
        <f>IF(Data!$C$2&gt;0,(IF(OR(CT$5=Data!$F$2,CT$5=Data!$G$2,(IF(COUNTIF(Data!$A$2:$A$939,CT$7),CT$7=(VLOOKUP(CT$7,Data!$A$2:$A$852,1,FALSE)),0))),"H",IF(AND(CT$7&gt;=$E103,CT$7&lt;=$F103),($D103/$G103),0))),IF(AND(CT$7&gt;=$E103,CT$7&lt;=$F103),($D103/$G103),0))</f>
        <v>0</v>
      </c>
      <c r="CU103" s="34">
        <f>IF(Data!$C$2&gt;0,(IF(OR(CU$5=Data!$F$2,CU$5=Data!$G$2,(IF(COUNTIF(Data!$A$2:$A$939,CU$7),CU$7=(VLOOKUP(CU$7,Data!$A$2:$A$852,1,FALSE)),0))),"H",IF(AND(CU$7&gt;=$E103,CU$7&lt;=$F103),($D103/$G103),0))),IF(AND(CU$7&gt;=$E103,CU$7&lt;=$F103),($D103/$G103),0))</f>
        <v>0</v>
      </c>
      <c r="CV103" s="34">
        <f>IF(Data!$C$2&gt;0,(IF(OR(CV$5=Data!$F$2,CV$5=Data!$G$2,(IF(COUNTIF(Data!$A$2:$A$939,CV$7),CV$7=(VLOOKUP(CV$7,Data!$A$2:$A$852,1,FALSE)),0))),"H",IF(AND(CV$7&gt;=$E103,CV$7&lt;=$F103),($D103/$G103),0))),IF(AND(CV$7&gt;=$E103,CV$7&lt;=$F103),($D103/$G103),0))</f>
        <v>0</v>
      </c>
      <c r="CW103" s="34">
        <f>IF(Data!$C$2&gt;0,(IF(OR(CW$5=Data!$F$2,CW$5=Data!$G$2,(IF(COUNTIF(Data!$A$2:$A$939,CW$7),CW$7=(VLOOKUP(CW$7,Data!$A$2:$A$852,1,FALSE)),0))),"H",IF(AND(CW$7&gt;=$E103,CW$7&lt;=$F103),($D103/$G103),0))),IF(AND(CW$7&gt;=$E103,CW$7&lt;=$F103),($D103/$G103),0))</f>
        <v>0</v>
      </c>
      <c r="CX103" s="34" t="str">
        <f>IF(Data!$C$2&gt;0,(IF(OR(CX$5=Data!$F$2,CX$5=Data!$G$2,(IF(COUNTIF(Data!$A$2:$A$939,CX$7),CX$7=(VLOOKUP(CX$7,Data!$A$2:$A$852,1,FALSE)),0))),"H",IF(AND(CX$7&gt;=$E103,CX$7&lt;=$F103),($D103/$G103),0))),IF(AND(CX$7&gt;=$E103,CX$7&lt;=$F103),($D103/$G103),0))</f>
        <v>H</v>
      </c>
      <c r="CY103" s="34" t="str">
        <f>IF(Data!$C$2&gt;0,(IF(OR(CY$5=Data!$F$2,CY$5=Data!$G$2,(IF(COUNTIF(Data!$A$2:$A$939,CY$7),CY$7=(VLOOKUP(CY$7,Data!$A$2:$A$852,1,FALSE)),0))),"H",IF(AND(CY$7&gt;=$E103,CY$7&lt;=$F103),($D103/$G103),0))),IF(AND(CY$7&gt;=$E103,CY$7&lt;=$F103),($D103/$G103),0))</f>
        <v>H</v>
      </c>
      <c r="CZ103" s="34">
        <f>IF(Data!$C$2&gt;0,(IF(OR(CZ$5=Data!$F$2,CZ$5=Data!$G$2,(IF(COUNTIF(Data!$A$2:$A$939,CZ$7),CZ$7=(VLOOKUP(CZ$7,Data!$A$2:$A$852,1,FALSE)),0))),"H",IF(AND(CZ$7&gt;=$E103,CZ$7&lt;=$F103),($D103/$G103),0))),IF(AND(CZ$7&gt;=$E103,CZ$7&lt;=$F103),($D103/$G103),0))</f>
        <v>0</v>
      </c>
      <c r="DA103" s="34">
        <f>IF(Data!$C$2&gt;0,(IF(OR(DA$5=Data!$F$2,DA$5=Data!$G$2,(IF(COUNTIF(Data!$A$2:$A$939,DA$7),DA$7=(VLOOKUP(DA$7,Data!$A$2:$A$852,1,FALSE)),0))),"H",IF(AND(DA$7&gt;=$E103,DA$7&lt;=$F103),($D103/$G103),0))),IF(AND(DA$7&gt;=$E103,DA$7&lt;=$F103),($D103/$G103),0))</f>
        <v>0</v>
      </c>
      <c r="DB103" s="34">
        <f>IF(Data!$C$2&gt;0,(IF(OR(DB$5=Data!$F$2,DB$5=Data!$G$2,(IF(COUNTIF(Data!$A$2:$A$939,DB$7),DB$7=(VLOOKUP(DB$7,Data!$A$2:$A$852,1,FALSE)),0))),"H",IF(AND(DB$7&gt;=$E103,DB$7&lt;=$F103),($D103/$G103),0))),IF(AND(DB$7&gt;=$E103,DB$7&lt;=$F103),($D103/$G103),0))</f>
        <v>0</v>
      </c>
      <c r="DC103" s="34">
        <f>IF(Data!$C$2&gt;0,(IF(OR(DC$5=Data!$F$2,DC$5=Data!$G$2,(IF(COUNTIF(Data!$A$2:$A$939,DC$7),DC$7=(VLOOKUP(DC$7,Data!$A$2:$A$852,1,FALSE)),0))),"H",IF(AND(DC$7&gt;=$E103,DC$7&lt;=$F103),($D103/$G103),0))),IF(AND(DC$7&gt;=$E103,DC$7&lt;=$F103),($D103/$G103),0))</f>
        <v>0</v>
      </c>
      <c r="DD103" s="34">
        <f>IF(Data!$C$2&gt;0,(IF(OR(DD$5=Data!$F$2,DD$5=Data!$G$2,(IF(COUNTIF(Data!$A$2:$A$939,DD$7),DD$7=(VLOOKUP(DD$7,Data!$A$2:$A$852,1,FALSE)),0))),"H",IF(AND(DD$7&gt;=$E103,DD$7&lt;=$F103),($D103/$G103),0))),IF(AND(DD$7&gt;=$E103,DD$7&lt;=$F103),($D103/$G103),0))</f>
        <v>0</v>
      </c>
      <c r="DE103" s="34" t="str">
        <f>IF(Data!$C$2&gt;0,(IF(OR(DE$5=Data!$F$2,DE$5=Data!$G$2,(IF(COUNTIF(Data!$A$2:$A$939,DE$7),DE$7=(VLOOKUP(DE$7,Data!$A$2:$A$852,1,FALSE)),0))),"H",IF(AND(DE$7&gt;=$E103,DE$7&lt;=$F103),($D103/$G103),0))),IF(AND(DE$7&gt;=$E103,DE$7&lt;=$F103),($D103/$G103),0))</f>
        <v>H</v>
      </c>
      <c r="DF103" s="34" t="str">
        <f>IF(Data!$C$2&gt;0,(IF(OR(DF$5=Data!$F$2,DF$5=Data!$G$2,(IF(COUNTIF(Data!$A$2:$A$939,DF$7),DF$7=(VLOOKUP(DF$7,Data!$A$2:$A$852,1,FALSE)),0))),"H",IF(AND(DF$7&gt;=$E103,DF$7&lt;=$F103),($D103/$G103),0))),IF(AND(DF$7&gt;=$E103,DF$7&lt;=$F103),($D103/$G103),0))</f>
        <v>H</v>
      </c>
      <c r="DG103" s="34">
        <f>IF(Data!$C$2&gt;0,(IF(OR(DG$5=Data!$F$2,DG$5=Data!$G$2,(IF(COUNTIF(Data!$A$2:$A$939,DG$7),DG$7=(VLOOKUP(DG$7,Data!$A$2:$A$852,1,FALSE)),0))),"H",IF(AND(DG$7&gt;=$E103,DG$7&lt;=$F103),($D103/$G103),0))),IF(AND(DG$7&gt;=$E103,DG$7&lt;=$F103),($D103/$G103),0))</f>
        <v>0</v>
      </c>
      <c r="DH103" s="34">
        <f>IF(Data!$C$2&gt;0,(IF(OR(DH$5=Data!$F$2,DH$5=Data!$G$2,(IF(COUNTIF(Data!$A$2:$A$939,DH$7),DH$7=(VLOOKUP(DH$7,Data!$A$2:$A$852,1,FALSE)),0))),"H",IF(AND(DH$7&gt;=$E103,DH$7&lt;=$F103),($D103/$G103),0))),IF(AND(DH$7&gt;=$E103,DH$7&lt;=$F103),($D103/$G103),0))</f>
        <v>0</v>
      </c>
      <c r="DI103" s="34">
        <f>IF(Data!$C$2&gt;0,(IF(OR(DI$5=Data!$F$2,DI$5=Data!$G$2,(IF(COUNTIF(Data!$A$2:$A$939,DI$7),DI$7=(VLOOKUP(DI$7,Data!$A$2:$A$852,1,FALSE)),0))),"H",IF(AND(DI$7&gt;=$E103,DI$7&lt;=$F103),($D103/$G103),0))),IF(AND(DI$7&gt;=$E103,DI$7&lt;=$F103),($D103/$G103),0))</f>
        <v>0</v>
      </c>
      <c r="DJ103" s="34">
        <f>IF(Data!$C$2&gt;0,(IF(OR(DJ$5=Data!$F$2,DJ$5=Data!$G$2,(IF(COUNTIF(Data!$A$2:$A$939,DJ$7),DJ$7=(VLOOKUP(DJ$7,Data!$A$2:$A$852,1,FALSE)),0))),"H",IF(AND(DJ$7&gt;=$E103,DJ$7&lt;=$F103),($D103/$G103),0))),IF(AND(DJ$7&gt;=$E103,DJ$7&lt;=$F103),($D103/$G103),0))</f>
        <v>0</v>
      </c>
      <c r="DK103" s="34">
        <f>IF(Data!$C$2&gt;0,(IF(OR(DK$5=Data!$F$2,DK$5=Data!$G$2,(IF(COUNTIF(Data!$A$2:$A$939,DK$7),DK$7=(VLOOKUP(DK$7,Data!$A$2:$A$852,1,FALSE)),0))),"H",IF(AND(DK$7&gt;=$E103,DK$7&lt;=$F103),($D103/$G103),0))),IF(AND(DK$7&gt;=$E103,DK$7&lt;=$F103),($D103/$G103),0))</f>
        <v>0</v>
      </c>
      <c r="DL103" s="34" t="str">
        <f>IF(Data!$C$2&gt;0,(IF(OR(DL$5=Data!$F$2,DL$5=Data!$G$2,(IF(COUNTIF(Data!$A$2:$A$939,DL$7),DL$7=(VLOOKUP(DL$7,Data!$A$2:$A$852,1,FALSE)),0))),"H",IF(AND(DL$7&gt;=$E103,DL$7&lt;=$F103),($D103/$G103),0))),IF(AND(DL$7&gt;=$E103,DL$7&lt;=$F103),($D103/$G103),0))</f>
        <v>H</v>
      </c>
      <c r="DM103" s="34" t="str">
        <f>IF(Data!$C$2&gt;0,(IF(OR(DM$5=Data!$F$2,DM$5=Data!$G$2,(IF(COUNTIF(Data!$A$2:$A$939,DM$7),DM$7=(VLOOKUP(DM$7,Data!$A$2:$A$852,1,FALSE)),0))),"H",IF(AND(DM$7&gt;=$E103,DM$7&lt;=$F103),($D103/$G103),0))),IF(AND(DM$7&gt;=$E103,DM$7&lt;=$F103),($D103/$G103),0))</f>
        <v>H</v>
      </c>
      <c r="DN103" s="34">
        <f>IF(Data!$C$2&gt;0,(IF(OR(DN$5=Data!$F$2,DN$5=Data!$G$2,(IF(COUNTIF(Data!$A$2:$A$939,DN$7),DN$7=(VLOOKUP(DN$7,Data!$A$2:$A$852,1,FALSE)),0))),"H",IF(AND(DN$7&gt;=$E103,DN$7&lt;=$F103),($D103/$G103),0))),IF(AND(DN$7&gt;=$E103,DN$7&lt;=$F103),($D103/$G103),0))</f>
        <v>0</v>
      </c>
      <c r="DO103" s="34">
        <f>IF(Data!$C$2&gt;0,(IF(OR(DO$5=Data!$F$2,DO$5=Data!$G$2,(IF(COUNTIF(Data!$A$2:$A$939,DO$7),DO$7=(VLOOKUP(DO$7,Data!$A$2:$A$852,1,FALSE)),0))),"H",IF(AND(DO$7&gt;=$E103,DO$7&lt;=$F103),($D103/$G103),0))),IF(AND(DO$7&gt;=$E103,DO$7&lt;=$F103),($D103/$G103),0))</f>
        <v>0</v>
      </c>
      <c r="DP103" s="34">
        <f>IF(Data!$C$2&gt;0,(IF(OR(DP$5=Data!$F$2,DP$5=Data!$G$2,(IF(COUNTIF(Data!$A$2:$A$939,DP$7),DP$7=(VLOOKUP(DP$7,Data!$A$2:$A$852,1,FALSE)),0))),"H",IF(AND(DP$7&gt;=$E103,DP$7&lt;=$F103),($D103/$G103),0))),IF(AND(DP$7&gt;=$E103,DP$7&lt;=$F103),($D103/$G103),0))</f>
        <v>0</v>
      </c>
      <c r="DQ103" s="34">
        <f>IF(Data!$C$2&gt;0,(IF(OR(DQ$5=Data!$F$2,DQ$5=Data!$G$2,(IF(COUNTIF(Data!$A$2:$A$939,DQ$7),DQ$7=(VLOOKUP(DQ$7,Data!$A$2:$A$852,1,FALSE)),0))),"H",IF(AND(DQ$7&gt;=$E103,DQ$7&lt;=$F103),($D103/$G103),0))),IF(AND(DQ$7&gt;=$E103,DQ$7&lt;=$F103),($D103/$G103),0))</f>
        <v>0</v>
      </c>
      <c r="DR103" s="34">
        <f>IF(Data!$C$2&gt;0,(IF(OR(DR$5=Data!$F$2,DR$5=Data!$G$2,(IF(COUNTIF(Data!$A$2:$A$939,DR$7),DR$7=(VLOOKUP(DR$7,Data!$A$2:$A$852,1,FALSE)),0))),"H",IF(AND(DR$7&gt;=$E103,DR$7&lt;=$F103),($D103/$G103),0))),IF(AND(DR$7&gt;=$E103,DR$7&lt;=$F103),($D103/$G103),0))</f>
        <v>0</v>
      </c>
      <c r="DS103" s="34" t="str">
        <f>IF(Data!$C$2&gt;0,(IF(OR(DS$5=Data!$F$2,DS$5=Data!$G$2,(IF(COUNTIF(Data!$A$2:$A$939,DS$7),DS$7=(VLOOKUP(DS$7,Data!$A$2:$A$852,1,FALSE)),0))),"H",IF(AND(DS$7&gt;=$E103,DS$7&lt;=$F103),($D103/$G103),0))),IF(AND(DS$7&gt;=$E103,DS$7&lt;=$F103),($D103/$G103),0))</f>
        <v>H</v>
      </c>
      <c r="DT103" s="34" t="str">
        <f>IF(Data!$C$2&gt;0,(IF(OR(DT$5=Data!$F$2,DT$5=Data!$G$2,(IF(COUNTIF(Data!$A$2:$A$939,DT$7),DT$7=(VLOOKUP(DT$7,Data!$A$2:$A$852,1,FALSE)),0))),"H",IF(AND(DT$7&gt;=$E103,DT$7&lt;=$F103),($D103/$G103),0))),IF(AND(DT$7&gt;=$E103,DT$7&lt;=$F103),($D103/$G103),0))</f>
        <v>H</v>
      </c>
      <c r="DU103" s="34">
        <f>IF(Data!$C$2&gt;0,(IF(OR(DU$5=Data!$F$2,DU$5=Data!$G$2,(IF(COUNTIF(Data!$A$2:$A$939,DU$7),DU$7=(VLOOKUP(DU$7,Data!$A$2:$A$852,1,FALSE)),0))),"H",IF(AND(DU$7&gt;=$E103,DU$7&lt;=$F103),($D103/$G103),0))),IF(AND(DU$7&gt;=$E103,DU$7&lt;=$F103),($D103/$G103),0))</f>
        <v>0</v>
      </c>
      <c r="DV103" s="34">
        <f>IF(Data!$C$2&gt;0,(IF(OR(DV$5=Data!$F$2,DV$5=Data!$G$2,(IF(COUNTIF(Data!$A$2:$A$939,DV$7),DV$7=(VLOOKUP(DV$7,Data!$A$2:$A$852,1,FALSE)),0))),"H",IF(AND(DV$7&gt;=$E103,DV$7&lt;=$F103),($D103/$G103),0))),IF(AND(DV$7&gt;=$E103,DV$7&lt;=$F103),($D103/$G103),0))</f>
        <v>0</v>
      </c>
      <c r="DW103" s="34">
        <f>IF(Data!$C$2&gt;0,(IF(OR(DW$5=Data!$F$2,DW$5=Data!$G$2,(IF(COUNTIF(Data!$A$2:$A$939,DW$7),DW$7=(VLOOKUP(DW$7,Data!$A$2:$A$852,1,FALSE)),0))),"H",IF(AND(DW$7&gt;=$E103,DW$7&lt;=$F103),($D103/$G103),0))),IF(AND(DW$7&gt;=$E103,DW$7&lt;=$F103),($D103/$G103),0))</f>
        <v>0</v>
      </c>
      <c r="DX103" s="34">
        <f>IF(Data!$C$2&gt;0,(IF(OR(DX$5=Data!$F$2,DX$5=Data!$G$2,(IF(COUNTIF(Data!$A$2:$A$939,DX$7),DX$7=(VLOOKUP(DX$7,Data!$A$2:$A$852,1,FALSE)),0))),"H",IF(AND(DX$7&gt;=$E103,DX$7&lt;=$F103),($D103/$G103),0))),IF(AND(DX$7&gt;=$E103,DX$7&lt;=$F103),($D103/$G103),0))</f>
        <v>0</v>
      </c>
      <c r="DY103" s="34">
        <f>IF(Data!$C$2&gt;0,(IF(OR(DY$5=Data!$F$2,DY$5=Data!$G$2,(IF(COUNTIF(Data!$A$2:$A$939,DY$7),DY$7=(VLOOKUP(DY$7,Data!$A$2:$A$852,1,FALSE)),0))),"H",IF(AND(DY$7&gt;=$E103,DY$7&lt;=$F103),($D103/$G103),0))),IF(AND(DY$7&gt;=$E103,DY$7&lt;=$F103),($D103/$G103),0))</f>
        <v>0</v>
      </c>
      <c r="DZ103" s="34" t="str">
        <f>IF(Data!$C$2&gt;0,(IF(OR(DZ$5=Data!$F$2,DZ$5=Data!$G$2,(IF(COUNTIF(Data!$A$2:$A$939,DZ$7),DZ$7=(VLOOKUP(DZ$7,Data!$A$2:$A$852,1,FALSE)),0))),"H",IF(AND(DZ$7&gt;=$E103,DZ$7&lt;=$F103),($D103/$G103),0))),IF(AND(DZ$7&gt;=$E103,DZ$7&lt;=$F103),($D103/$G103),0))</f>
        <v>H</v>
      </c>
      <c r="EA103" s="34" t="str">
        <f>IF(Data!$C$2&gt;0,(IF(OR(EA$5=Data!$F$2,EA$5=Data!$G$2,(IF(COUNTIF(Data!$A$2:$A$939,EA$7),EA$7=(VLOOKUP(EA$7,Data!$A$2:$A$852,1,FALSE)),0))),"H",IF(AND(EA$7&gt;=$E103,EA$7&lt;=$F103),($D103/$G103),0))),IF(AND(EA$7&gt;=$E103,EA$7&lt;=$F103),($D103/$G103),0))</f>
        <v>H</v>
      </c>
      <c r="EB103" s="34">
        <f>IF(Data!$C$2&gt;0,(IF(OR(EB$5=Data!$F$2,EB$5=Data!$G$2,(IF(COUNTIF(Data!$A$2:$A$939,EB$7),EB$7=(VLOOKUP(EB$7,Data!$A$2:$A$852,1,FALSE)),0))),"H",IF(AND(EB$7&gt;=$E103,EB$7&lt;=$F103),($D103/$G103),0))),IF(AND(EB$7&gt;=$E103,EB$7&lt;=$F103),($D103/$G103),0))</f>
        <v>0</v>
      </c>
      <c r="EC103" s="34">
        <f>IF(Data!$C$2&gt;0,(IF(OR(EC$5=Data!$F$2,EC$5=Data!$G$2,(IF(COUNTIF(Data!$A$2:$A$939,EC$7),EC$7=(VLOOKUP(EC$7,Data!$A$2:$A$852,1,FALSE)),0))),"H",IF(AND(EC$7&gt;=$E103,EC$7&lt;=$F103),($D103/$G103),0))),IF(AND(EC$7&gt;=$E103,EC$7&lt;=$F103),($D103/$G103),0))</f>
        <v>0</v>
      </c>
      <c r="ED103" s="34">
        <f>IF(Data!$C$2&gt;0,(IF(OR(ED$5=Data!$F$2,ED$5=Data!$G$2,(IF(COUNTIF(Data!$A$2:$A$939,ED$7),ED$7=(VLOOKUP(ED$7,Data!$A$2:$A$852,1,FALSE)),0))),"H",IF(AND(ED$7&gt;=$E103,ED$7&lt;=$F103),($D103/$G103),0))),IF(AND(ED$7&gt;=$E103,ED$7&lt;=$F103),($D103/$G103),0))</f>
        <v>0</v>
      </c>
      <c r="EE103" s="34">
        <f>IF(Data!$C$2&gt;0,(IF(OR(EE$5=Data!$F$2,EE$5=Data!$G$2,(IF(COUNTIF(Data!$A$2:$A$939,EE$7),EE$7=(VLOOKUP(EE$7,Data!$A$2:$A$852,1,FALSE)),0))),"H",IF(AND(EE$7&gt;=$E103,EE$7&lt;=$F103),($D103/$G103),0))),IF(AND(EE$7&gt;=$E103,EE$7&lt;=$F103),($D103/$G103),0))</f>
        <v>0</v>
      </c>
      <c r="EF103" s="34">
        <f>IF(Data!$C$2&gt;0,(IF(OR(EF$5=Data!$F$2,EF$5=Data!$G$2,(IF(COUNTIF(Data!$A$2:$A$939,EF$7),EF$7=(VLOOKUP(EF$7,Data!$A$2:$A$852,1,FALSE)),0))),"H",IF(AND(EF$7&gt;=$E103,EF$7&lt;=$F103),($D103/$G103),0))),IF(AND(EF$7&gt;=$E103,EF$7&lt;=$F103),($D103/$G103),0))</f>
        <v>0</v>
      </c>
      <c r="EG103" s="34" t="str">
        <f>IF(Data!$C$2&gt;0,(IF(OR(EG$5=Data!$F$2,EG$5=Data!$G$2,(IF(COUNTIF(Data!$A$2:$A$939,EG$7),EG$7=(VLOOKUP(EG$7,Data!$A$2:$A$852,1,FALSE)),0))),"H",IF(AND(EG$7&gt;=$E103,EG$7&lt;=$F103),($D103/$G103),0))),IF(AND(EG$7&gt;=$E103,EG$7&lt;=$F103),($D103/$G103),0))</f>
        <v>H</v>
      </c>
      <c r="EH103" s="34" t="str">
        <f>IF(Data!$C$2&gt;0,(IF(OR(EH$5=Data!$F$2,EH$5=Data!$G$2,(IF(COUNTIF(Data!$A$2:$A$939,EH$7),EH$7=(VLOOKUP(EH$7,Data!$A$2:$A$852,1,FALSE)),0))),"H",IF(AND(EH$7&gt;=$E103,EH$7&lt;=$F103),($D103/$G103),0))),IF(AND(EH$7&gt;=$E103,EH$7&lt;=$F103),($D103/$G103),0))</f>
        <v>H</v>
      </c>
      <c r="EI103" s="34">
        <f>IF(Data!$C$2&gt;0,(IF(OR(EI$5=Data!$F$2,EI$5=Data!$G$2,(IF(COUNTIF(Data!$A$2:$A$939,EI$7),EI$7=(VLOOKUP(EI$7,Data!$A$2:$A$852,1,FALSE)),0))),"H",IF(AND(EI$7&gt;=$E103,EI$7&lt;=$F103),($D103/$G103),0))),IF(AND(EI$7&gt;=$E103,EI$7&lt;=$F103),($D103/$G103),0))</f>
        <v>0</v>
      </c>
      <c r="EJ103" s="34">
        <f>IF(Data!$C$2&gt;0,(IF(OR(EJ$5=Data!$F$2,EJ$5=Data!$G$2,(IF(COUNTIF(Data!$A$2:$A$939,EJ$7),EJ$7=(VLOOKUP(EJ$7,Data!$A$2:$A$852,1,FALSE)),0))),"H",IF(AND(EJ$7&gt;=$E103,EJ$7&lt;=$F103),($D103/$G103),0))),IF(AND(EJ$7&gt;=$E103,EJ$7&lt;=$F103),($D103/$G103),0))</f>
        <v>0</v>
      </c>
      <c r="EK103" s="34">
        <f>IF(Data!$C$2&gt;0,(IF(OR(EK$5=Data!$F$2,EK$5=Data!$G$2,(IF(COUNTIF(Data!$A$2:$A$939,EK$7),EK$7=(VLOOKUP(EK$7,Data!$A$2:$A$852,1,FALSE)),0))),"H",IF(AND(EK$7&gt;=$E103,EK$7&lt;=$F103),($D103/$G103),0))),IF(AND(EK$7&gt;=$E103,EK$7&lt;=$F103),($D103/$G103),0))</f>
        <v>0</v>
      </c>
      <c r="EL103" s="34">
        <f>IF(Data!$C$2&gt;0,(IF(OR(EL$5=Data!$F$2,EL$5=Data!$G$2,(IF(COUNTIF(Data!$A$2:$A$939,EL$7),EL$7=(VLOOKUP(EL$7,Data!$A$2:$A$852,1,FALSE)),0))),"H",IF(AND(EL$7&gt;=$E103,EL$7&lt;=$F103),($D103/$G103),0))),IF(AND(EL$7&gt;=$E103,EL$7&lt;=$F103),($D103/$G103),0))</f>
        <v>0</v>
      </c>
      <c r="EM103" s="34">
        <f>IF(Data!$C$2&gt;0,(IF(OR(EM$5=Data!$F$2,EM$5=Data!$G$2,(IF(COUNTIF(Data!$A$2:$A$939,EM$7),EM$7=(VLOOKUP(EM$7,Data!$A$2:$A$852,1,FALSE)),0))),"H",IF(AND(EM$7&gt;=$E103,EM$7&lt;=$F103),($D103/$G103),0))),IF(AND(EM$7&gt;=$E103,EM$7&lt;=$F103),($D103/$G103),0))</f>
        <v>0</v>
      </c>
      <c r="EN103" s="34" t="str">
        <f>IF(Data!$C$2&gt;0,(IF(OR(EN$5=Data!$F$2,EN$5=Data!$G$2,(IF(COUNTIF(Data!$A$2:$A$939,EN$7),EN$7=(VLOOKUP(EN$7,Data!$A$2:$A$852,1,FALSE)),0))),"H",IF(AND(EN$7&gt;=$E103,EN$7&lt;=$F103),($D103/$G103),0))),IF(AND(EN$7&gt;=$E103,EN$7&lt;=$F103),($D103/$G103),0))</f>
        <v>H</v>
      </c>
      <c r="EO103" s="35" t="str">
        <f>IF(Data!$C$2&gt;0,(IF(OR(EO$5=Data!$F$2,EO$5=Data!$G$2,(IF(COUNTIF(Data!$A$2:$A$939,EO$7),EO$7=(VLOOKUP(EO$7,Data!$A$2:$A$852,1,FALSE)),0))),"H",IF(AND(EO$7&gt;=$E103,EO$7&lt;=$F103),($D103/$G103),0))),IF(AND(EO$7&gt;=$E103,EO$7&lt;=$F103),($D103/$G103),0))</f>
        <v>H</v>
      </c>
      <c r="EP103" s="8" t="s">
        <v>47</v>
      </c>
      <c r="EQ103" s="18">
        <f>SUM(T103:EO103)-D103</f>
        <v>0</v>
      </c>
    </row>
    <row r="104" spans="1:147" ht="30" customHeight="1" thickBot="1">
      <c r="A104" s="371"/>
      <c r="B104" s="372"/>
      <c r="C104" s="372"/>
      <c r="D104" s="364"/>
      <c r="E104" s="351"/>
      <c r="F104" s="351"/>
      <c r="G104" s="349"/>
      <c r="H104" s="364"/>
      <c r="I104" s="365"/>
      <c r="J104" s="351"/>
      <c r="K104" s="351"/>
      <c r="L104" s="351"/>
      <c r="M104" s="349"/>
      <c r="N104" s="349"/>
      <c r="O104" s="364"/>
      <c r="P104" s="365"/>
      <c r="Q104" s="391"/>
      <c r="R104" s="364"/>
      <c r="S104" s="343"/>
      <c r="T104" s="36">
        <f>IF(T$7&gt;$L103,(((IF(Data!$C$2&gt;0,(IF(OR(T$5=Data!$F$2,T$5=Data!$G$2,(IF(COUNTIF(Data!$A$2:$A$939,T$7),T$7=(VLOOKUP(T$7,Data!$A$2:$A$852,1,FALSE)),0))),"H",IF(AND(T$7&gt;=$J103,T$7&lt;=$K103),($D103*(1-$P103)/$N103),0))),IF(AND(T$7&gt;=$J103,T$7&lt;=$K103),(($D103-$O103)/$N103),0))))),(((IF(Data!$C$2&gt;0,(IF(OR(T$5=Data!$F$2,T$5=Data!$G$2,(IF(COUNTIF(Data!$A$2:$A$939,T$7),T$7=(VLOOKUP(T$7,Data!$A$2:$A$852,1,FALSE)),0))),"H",IF(AND(T$7&gt;=$J103,T$7&lt;=$L103),($D103*$P103/$M103),0))),IF(AND(T$7&gt;=$J103,T$7&lt;=$L103),(($D103*$P103)/$M103),0))))))</f>
        <v>0</v>
      </c>
      <c r="U104" s="37">
        <f>IF(U$7&gt;$L103,(((IF(Data!$C$2&gt;0,(IF(OR(U$5=Data!$F$2,U$5=Data!$G$2,(IF(COUNTIF(Data!$A$2:$A$939,U$7),U$7=(VLOOKUP(U$7,Data!$A$2:$A$852,1,FALSE)),0))),"H",IF(AND(U$7&gt;=$J103,U$7&lt;=$K103),($D103*(1-$P103)/$N103),0))),IF(AND(U$7&gt;=$J103,U$7&lt;=$K103),(($D103-$O103)/$N103),0))))),(((IF(Data!$C$2&gt;0,(IF(OR(U$5=Data!$F$2,U$5=Data!$G$2,(IF(COUNTIF(Data!$A$2:$A$939,U$7),U$7=(VLOOKUP(U$7,Data!$A$2:$A$852,1,FALSE)),0))),"H",IF(AND(U$7&gt;=$J103,U$7&lt;=$L103),($D103*$P103/$M103),0))),IF(AND(U$7&gt;=$J103,U$7&lt;=$L103),(($D103*$P103)/$M103),0))))))</f>
        <v>0</v>
      </c>
      <c r="V104" s="37">
        <f>IF(V$7&gt;$L103,(((IF(Data!$C$2&gt;0,(IF(OR(V$5=Data!$F$2,V$5=Data!$G$2,(IF(COUNTIF(Data!$A$2:$A$939,V$7),V$7=(VLOOKUP(V$7,Data!$A$2:$A$852,1,FALSE)),0))),"H",IF(AND(V$7&gt;=$J103,V$7&lt;=$K103),($D103*(1-$P103)/$N103),0))),IF(AND(V$7&gt;=$J103,V$7&lt;=$K103),(($D103-$O103)/$N103),0))))),(((IF(Data!$C$2&gt;0,(IF(OR(V$5=Data!$F$2,V$5=Data!$G$2,(IF(COUNTIF(Data!$A$2:$A$939,V$7),V$7=(VLOOKUP(V$7,Data!$A$2:$A$852,1,FALSE)),0))),"H",IF(AND(V$7&gt;=$J103,V$7&lt;=$L103),($D103*$P103/$M103),0))),IF(AND(V$7&gt;=$J103,V$7&lt;=$L103),(($D103*$P103)/$M103),0))))))</f>
        <v>0</v>
      </c>
      <c r="W104" s="37">
        <f>IF(W$7&gt;$L103,(((IF(Data!$C$2&gt;0,(IF(OR(W$5=Data!$F$2,W$5=Data!$G$2,(IF(COUNTIF(Data!$A$2:$A$939,W$7),W$7=(VLOOKUP(W$7,Data!$A$2:$A$852,1,FALSE)),0))),"H",IF(AND(W$7&gt;=$J103,W$7&lt;=$K103),($D103*(1-$P103)/$N103),0))),IF(AND(W$7&gt;=$J103,W$7&lt;=$K103),(($D103-$O103)/$N103),0))))),(((IF(Data!$C$2&gt;0,(IF(OR(W$5=Data!$F$2,W$5=Data!$G$2,(IF(COUNTIF(Data!$A$2:$A$939,W$7),W$7=(VLOOKUP(W$7,Data!$A$2:$A$852,1,FALSE)),0))),"H",IF(AND(W$7&gt;=$J103,W$7&lt;=$L103),($D103*$P103/$M103),0))),IF(AND(W$7&gt;=$J103,W$7&lt;=$L103),(($D103*$P103)/$M103),0))))))</f>
        <v>0</v>
      </c>
      <c r="X104" s="37">
        <f>IF(X$7&gt;$L103,(((IF(Data!$C$2&gt;0,(IF(OR(X$5=Data!$F$2,X$5=Data!$G$2,(IF(COUNTIF(Data!$A$2:$A$939,X$7),X$7=(VLOOKUP(X$7,Data!$A$2:$A$852,1,FALSE)),0))),"H",IF(AND(X$7&gt;=$J103,X$7&lt;=$K103),($D103*(1-$P103)/$N103),0))),IF(AND(X$7&gt;=$J103,X$7&lt;=$K103),(($D103-$O103)/$N103),0))))),(((IF(Data!$C$2&gt;0,(IF(OR(X$5=Data!$F$2,X$5=Data!$G$2,(IF(COUNTIF(Data!$A$2:$A$939,X$7),X$7=(VLOOKUP(X$7,Data!$A$2:$A$852,1,FALSE)),0))),"H",IF(AND(X$7&gt;=$J103,X$7&lt;=$L103),($D103*$P103/$M103),0))),IF(AND(X$7&gt;=$J103,X$7&lt;=$L103),(($D103*$P103)/$M103),0))))))</f>
        <v>0</v>
      </c>
      <c r="Y104" s="37" t="str">
        <f>IF(Y$7&gt;$L103,(((IF(Data!$C$2&gt;0,(IF(OR(Y$5=Data!$F$2,Y$5=Data!$G$2,(IF(COUNTIF(Data!$A$2:$A$939,Y$7),Y$7=(VLOOKUP(Y$7,Data!$A$2:$A$852,1,FALSE)),0))),"H",IF(AND(Y$7&gt;=$J103,Y$7&lt;=$K103),($D103*(1-$P103)/$N103),0))),IF(AND(Y$7&gt;=$J103,Y$7&lt;=$K103),(($D103-$O103)/$N103),0))))),(((IF(Data!$C$2&gt;0,(IF(OR(Y$5=Data!$F$2,Y$5=Data!$G$2,(IF(COUNTIF(Data!$A$2:$A$939,Y$7),Y$7=(VLOOKUP(Y$7,Data!$A$2:$A$852,1,FALSE)),0))),"H",IF(AND(Y$7&gt;=$J103,Y$7&lt;=$L103),($D103*$P103/$M103),0))),IF(AND(Y$7&gt;=$J103,Y$7&lt;=$L103),(($D103*$P103)/$M103),0))))))</f>
        <v>H</v>
      </c>
      <c r="Z104" s="37" t="str">
        <f>IF(Z$7&gt;$L103,(((IF(Data!$C$2&gt;0,(IF(OR(Z$5=Data!$F$2,Z$5=Data!$G$2,(IF(COUNTIF(Data!$A$2:$A$939,Z$7),Z$7=(VLOOKUP(Z$7,Data!$A$2:$A$852,1,FALSE)),0))),"H",IF(AND(Z$7&gt;=$J103,Z$7&lt;=$K103),($D103*(1-$P103)/$N103),0))),IF(AND(Z$7&gt;=$J103,Z$7&lt;=$K103),(($D103-$O103)/$N103),0))))),(((IF(Data!$C$2&gt;0,(IF(OR(Z$5=Data!$F$2,Z$5=Data!$G$2,(IF(COUNTIF(Data!$A$2:$A$939,Z$7),Z$7=(VLOOKUP(Z$7,Data!$A$2:$A$852,1,FALSE)),0))),"H",IF(AND(Z$7&gt;=$J103,Z$7&lt;=$L103),($D103*$P103/$M103),0))),IF(AND(Z$7&gt;=$J103,Z$7&lt;=$L103),(($D103*$P103)/$M103),0))))))</f>
        <v>H</v>
      </c>
      <c r="AA104" s="37">
        <f>IF(AA$7&gt;$L103,(((IF(Data!$C$2&gt;0,(IF(OR(AA$5=Data!$F$2,AA$5=Data!$G$2,(IF(COUNTIF(Data!$A$2:$A$939,AA$7),AA$7=(VLOOKUP(AA$7,Data!$A$2:$A$852,1,FALSE)),0))),"H",IF(AND(AA$7&gt;=$J103,AA$7&lt;=$K103),($D103*(1-$P103)/$N103),0))),IF(AND(AA$7&gt;=$J103,AA$7&lt;=$K103),(($D103-$O103)/$N103),0))))),(((IF(Data!$C$2&gt;0,(IF(OR(AA$5=Data!$F$2,AA$5=Data!$G$2,(IF(COUNTIF(Data!$A$2:$A$939,AA$7),AA$7=(VLOOKUP(AA$7,Data!$A$2:$A$852,1,FALSE)),0))),"H",IF(AND(AA$7&gt;=$J103,AA$7&lt;=$L103),($D103*$P103/$M103),0))),IF(AND(AA$7&gt;=$J103,AA$7&lt;=$L103),(($D103*$P103)/$M103),0))))))</f>
        <v>0</v>
      </c>
      <c r="AB104" s="37">
        <f>IF(AB$7&gt;$L103,(((IF(Data!$C$2&gt;0,(IF(OR(AB$5=Data!$F$2,AB$5=Data!$G$2,(IF(COUNTIF(Data!$A$2:$A$939,AB$7),AB$7=(VLOOKUP(AB$7,Data!$A$2:$A$852,1,FALSE)),0))),"H",IF(AND(AB$7&gt;=$J103,AB$7&lt;=$K103),($D103*(1-$P103)/$N103),0))),IF(AND(AB$7&gt;=$J103,AB$7&lt;=$K103),(($D103-$O103)/$N103),0))))),(((IF(Data!$C$2&gt;0,(IF(OR(AB$5=Data!$F$2,AB$5=Data!$G$2,(IF(COUNTIF(Data!$A$2:$A$939,AB$7),AB$7=(VLOOKUP(AB$7,Data!$A$2:$A$852,1,FALSE)),0))),"H",IF(AND(AB$7&gt;=$J103,AB$7&lt;=$L103),($D103*$P103/$M103),0))),IF(AND(AB$7&gt;=$J103,AB$7&lt;=$L103),(($D103*$P103)/$M103),0))))))</f>
        <v>0</v>
      </c>
      <c r="AC104" s="37">
        <f>IF(AC$7&gt;$L103,(((IF(Data!$C$2&gt;0,(IF(OR(AC$5=Data!$F$2,AC$5=Data!$G$2,(IF(COUNTIF(Data!$A$2:$A$939,AC$7),AC$7=(VLOOKUP(AC$7,Data!$A$2:$A$852,1,FALSE)),0))),"H",IF(AND(AC$7&gt;=$J103,AC$7&lt;=$K103),($D103*(1-$P103)/$N103),0))),IF(AND(AC$7&gt;=$J103,AC$7&lt;=$K103),(($D103-$O103)/$N103),0))))),(((IF(Data!$C$2&gt;0,(IF(OR(AC$5=Data!$F$2,AC$5=Data!$G$2,(IF(COUNTIF(Data!$A$2:$A$939,AC$7),AC$7=(VLOOKUP(AC$7,Data!$A$2:$A$852,1,FALSE)),0))),"H",IF(AND(AC$7&gt;=$J103,AC$7&lt;=$L103),($D103*$P103/$M103),0))),IF(AND(AC$7&gt;=$J103,AC$7&lt;=$L103),(($D103*$P103)/$M103),0))))))</f>
        <v>0</v>
      </c>
      <c r="AD104" s="37">
        <f>IF(AD$7&gt;$L103,(((IF(Data!$C$2&gt;0,(IF(OR(AD$5=Data!$F$2,AD$5=Data!$G$2,(IF(COUNTIF(Data!$A$2:$A$939,AD$7),AD$7=(VLOOKUP(AD$7,Data!$A$2:$A$852,1,FALSE)),0))),"H",IF(AND(AD$7&gt;=$J103,AD$7&lt;=$K103),($D103*(1-$P103)/$N103),0))),IF(AND(AD$7&gt;=$J103,AD$7&lt;=$K103),(($D103-$O103)/$N103),0))))),(((IF(Data!$C$2&gt;0,(IF(OR(AD$5=Data!$F$2,AD$5=Data!$G$2,(IF(COUNTIF(Data!$A$2:$A$939,AD$7),AD$7=(VLOOKUP(AD$7,Data!$A$2:$A$852,1,FALSE)),0))),"H",IF(AND(AD$7&gt;=$J103,AD$7&lt;=$L103),($D103*$P103/$M103),0))),IF(AND(AD$7&gt;=$J103,AD$7&lt;=$L103),(($D103*$P103)/$M103),0))))))</f>
        <v>0</v>
      </c>
      <c r="AE104" s="37">
        <f>IF(AE$7&gt;$L103,(((IF(Data!$C$2&gt;0,(IF(OR(AE$5=Data!$F$2,AE$5=Data!$G$2,(IF(COUNTIF(Data!$A$2:$A$939,AE$7),AE$7=(VLOOKUP(AE$7,Data!$A$2:$A$852,1,FALSE)),0))),"H",IF(AND(AE$7&gt;=$J103,AE$7&lt;=$K103),($D103*(1-$P103)/$N103),0))),IF(AND(AE$7&gt;=$J103,AE$7&lt;=$K103),(($D103-$O103)/$N103),0))))),(((IF(Data!$C$2&gt;0,(IF(OR(AE$5=Data!$F$2,AE$5=Data!$G$2,(IF(COUNTIF(Data!$A$2:$A$939,AE$7),AE$7=(VLOOKUP(AE$7,Data!$A$2:$A$852,1,FALSE)),0))),"H",IF(AND(AE$7&gt;=$J103,AE$7&lt;=$L103),($D103*$P103/$M103),0))),IF(AND(AE$7&gt;=$J103,AE$7&lt;=$L103),(($D103*$P103)/$M103),0))))))</f>
        <v>0</v>
      </c>
      <c r="AF104" s="37" t="str">
        <f>IF(AF$7&gt;$L103,(((IF(Data!$C$2&gt;0,(IF(OR(AF$5=Data!$F$2,AF$5=Data!$G$2,(IF(COUNTIF(Data!$A$2:$A$939,AF$7),AF$7=(VLOOKUP(AF$7,Data!$A$2:$A$852,1,FALSE)),0))),"H",IF(AND(AF$7&gt;=$J103,AF$7&lt;=$K103),($D103*(1-$P103)/$N103),0))),IF(AND(AF$7&gt;=$J103,AF$7&lt;=$K103),(($D103-$O103)/$N103),0))))),(((IF(Data!$C$2&gt;0,(IF(OR(AF$5=Data!$F$2,AF$5=Data!$G$2,(IF(COUNTIF(Data!$A$2:$A$939,AF$7),AF$7=(VLOOKUP(AF$7,Data!$A$2:$A$852,1,FALSE)),0))),"H",IF(AND(AF$7&gt;=$J103,AF$7&lt;=$L103),($D103*$P103/$M103),0))),IF(AND(AF$7&gt;=$J103,AF$7&lt;=$L103),(($D103*$P103)/$M103),0))))))</f>
        <v>H</v>
      </c>
      <c r="AG104" s="37" t="str">
        <f>IF(AG$7&gt;$L103,(((IF(Data!$C$2&gt;0,(IF(OR(AG$5=Data!$F$2,AG$5=Data!$G$2,(IF(COUNTIF(Data!$A$2:$A$939,AG$7),AG$7=(VLOOKUP(AG$7,Data!$A$2:$A$852,1,FALSE)),0))),"H",IF(AND(AG$7&gt;=$J103,AG$7&lt;=$K103),($D103*(1-$P103)/$N103),0))),IF(AND(AG$7&gt;=$J103,AG$7&lt;=$K103),(($D103-$O103)/$N103),0))))),(((IF(Data!$C$2&gt;0,(IF(OR(AG$5=Data!$F$2,AG$5=Data!$G$2,(IF(COUNTIF(Data!$A$2:$A$939,AG$7),AG$7=(VLOOKUP(AG$7,Data!$A$2:$A$852,1,FALSE)),0))),"H",IF(AND(AG$7&gt;=$J103,AG$7&lt;=$L103),($D103*$P103/$M103),0))),IF(AND(AG$7&gt;=$J103,AG$7&lt;=$L103),(($D103*$P103)/$M103),0))))))</f>
        <v>H</v>
      </c>
      <c r="AH104" s="37">
        <f>IF(AH$7&gt;$L103,(((IF(Data!$C$2&gt;0,(IF(OR(AH$5=Data!$F$2,AH$5=Data!$G$2,(IF(COUNTIF(Data!$A$2:$A$939,AH$7),AH$7=(VLOOKUP(AH$7,Data!$A$2:$A$852,1,FALSE)),0))),"H",IF(AND(AH$7&gt;=$J103,AH$7&lt;=$K103),($D103*(1-$P103)/$N103),0))),IF(AND(AH$7&gt;=$J103,AH$7&lt;=$K103),(($D103-$O103)/$N103),0))))),(((IF(Data!$C$2&gt;0,(IF(OR(AH$5=Data!$F$2,AH$5=Data!$G$2,(IF(COUNTIF(Data!$A$2:$A$939,AH$7),AH$7=(VLOOKUP(AH$7,Data!$A$2:$A$852,1,FALSE)),0))),"H",IF(AND(AH$7&gt;=$J103,AH$7&lt;=$L103),($D103*$P103/$M103),0))),IF(AND(AH$7&gt;=$J103,AH$7&lt;=$L103),(($D103*$P103)/$M103),0))))))</f>
        <v>0</v>
      </c>
      <c r="AI104" s="37">
        <f>IF(AI$7&gt;$L103,(((IF(Data!$C$2&gt;0,(IF(OR(AI$5=Data!$F$2,AI$5=Data!$G$2,(IF(COUNTIF(Data!$A$2:$A$939,AI$7),AI$7=(VLOOKUP(AI$7,Data!$A$2:$A$852,1,FALSE)),0))),"H",IF(AND(AI$7&gt;=$J103,AI$7&lt;=$K103),($D103*(1-$P103)/$N103),0))),IF(AND(AI$7&gt;=$J103,AI$7&lt;=$K103),(($D103-$O103)/$N103),0))))),(((IF(Data!$C$2&gt;0,(IF(OR(AI$5=Data!$F$2,AI$5=Data!$G$2,(IF(COUNTIF(Data!$A$2:$A$939,AI$7),AI$7=(VLOOKUP(AI$7,Data!$A$2:$A$852,1,FALSE)),0))),"H",IF(AND(AI$7&gt;=$J103,AI$7&lt;=$L103),($D103*$P103/$M103),0))),IF(AND(AI$7&gt;=$J103,AI$7&lt;=$L103),(($D103*$P103)/$M103),0))))))</f>
        <v>0</v>
      </c>
      <c r="AJ104" s="37">
        <f>IF(AJ$7&gt;$L103,(((IF(Data!$C$2&gt;0,(IF(OR(AJ$5=Data!$F$2,AJ$5=Data!$G$2,(IF(COUNTIF(Data!$A$2:$A$939,AJ$7),AJ$7=(VLOOKUP(AJ$7,Data!$A$2:$A$852,1,FALSE)),0))),"H",IF(AND(AJ$7&gt;=$J103,AJ$7&lt;=$K103),($D103*(1-$P103)/$N103),0))),IF(AND(AJ$7&gt;=$J103,AJ$7&lt;=$K103),(($D103-$O103)/$N103),0))))),(((IF(Data!$C$2&gt;0,(IF(OR(AJ$5=Data!$F$2,AJ$5=Data!$G$2,(IF(COUNTIF(Data!$A$2:$A$939,AJ$7),AJ$7=(VLOOKUP(AJ$7,Data!$A$2:$A$852,1,FALSE)),0))),"H",IF(AND(AJ$7&gt;=$J103,AJ$7&lt;=$L103),($D103*$P103/$M103),0))),IF(AND(AJ$7&gt;=$J103,AJ$7&lt;=$L103),(($D103*$P103)/$M103),0))))))</f>
        <v>0</v>
      </c>
      <c r="AK104" s="37">
        <f>IF(AK$7&gt;$L103,(((IF(Data!$C$2&gt;0,(IF(OR(AK$5=Data!$F$2,AK$5=Data!$G$2,(IF(COUNTIF(Data!$A$2:$A$939,AK$7),AK$7=(VLOOKUP(AK$7,Data!$A$2:$A$852,1,FALSE)),0))),"H",IF(AND(AK$7&gt;=$J103,AK$7&lt;=$K103),($D103*(1-$P103)/$N103),0))),IF(AND(AK$7&gt;=$J103,AK$7&lt;=$K103),(($D103-$O103)/$N103),0))))),(((IF(Data!$C$2&gt;0,(IF(OR(AK$5=Data!$F$2,AK$5=Data!$G$2,(IF(COUNTIF(Data!$A$2:$A$939,AK$7),AK$7=(VLOOKUP(AK$7,Data!$A$2:$A$852,1,FALSE)),0))),"H",IF(AND(AK$7&gt;=$J103,AK$7&lt;=$L103),($D103*$P103/$M103),0))),IF(AND(AK$7&gt;=$J103,AK$7&lt;=$L103),(($D103*$P103)/$M103),0))))))</f>
        <v>0</v>
      </c>
      <c r="AL104" s="37">
        <f>IF(AL$7&gt;$L103,(((IF(Data!$C$2&gt;0,(IF(OR(AL$5=Data!$F$2,AL$5=Data!$G$2,(IF(COUNTIF(Data!$A$2:$A$939,AL$7),AL$7=(VLOOKUP(AL$7,Data!$A$2:$A$852,1,FALSE)),0))),"H",IF(AND(AL$7&gt;=$J103,AL$7&lt;=$K103),($D103*(1-$P103)/$N103),0))),IF(AND(AL$7&gt;=$J103,AL$7&lt;=$K103),(($D103-$O103)/$N103),0))))),(((IF(Data!$C$2&gt;0,(IF(OR(AL$5=Data!$F$2,AL$5=Data!$G$2,(IF(COUNTIF(Data!$A$2:$A$939,AL$7),AL$7=(VLOOKUP(AL$7,Data!$A$2:$A$852,1,FALSE)),0))),"H",IF(AND(AL$7&gt;=$J103,AL$7&lt;=$L103),($D103*$P103/$M103),0))),IF(AND(AL$7&gt;=$J103,AL$7&lt;=$L103),(($D103*$P103)/$M103),0))))))</f>
        <v>0</v>
      </c>
      <c r="AM104" s="37" t="str">
        <f>IF(AM$7&gt;$L103,(((IF(Data!$C$2&gt;0,(IF(OR(AM$5=Data!$F$2,AM$5=Data!$G$2,(IF(COUNTIF(Data!$A$2:$A$939,AM$7),AM$7=(VLOOKUP(AM$7,Data!$A$2:$A$852,1,FALSE)),0))),"H",IF(AND(AM$7&gt;=$J103,AM$7&lt;=$K103),($D103*(1-$P103)/$N103),0))),IF(AND(AM$7&gt;=$J103,AM$7&lt;=$K103),(($D103-$O103)/$N103),0))))),(((IF(Data!$C$2&gt;0,(IF(OR(AM$5=Data!$F$2,AM$5=Data!$G$2,(IF(COUNTIF(Data!$A$2:$A$939,AM$7),AM$7=(VLOOKUP(AM$7,Data!$A$2:$A$852,1,FALSE)),0))),"H",IF(AND(AM$7&gt;=$J103,AM$7&lt;=$L103),($D103*$P103/$M103),0))),IF(AND(AM$7&gt;=$J103,AM$7&lt;=$L103),(($D103*$P103)/$M103),0))))))</f>
        <v>H</v>
      </c>
      <c r="AN104" s="37" t="str">
        <f>IF(AN$7&gt;$L103,(((IF(Data!$C$2&gt;0,(IF(OR(AN$5=Data!$F$2,AN$5=Data!$G$2,(IF(COUNTIF(Data!$A$2:$A$939,AN$7),AN$7=(VLOOKUP(AN$7,Data!$A$2:$A$852,1,FALSE)),0))),"H",IF(AND(AN$7&gt;=$J103,AN$7&lt;=$K103),($D103*(1-$P103)/$N103),0))),IF(AND(AN$7&gt;=$J103,AN$7&lt;=$K103),(($D103-$O103)/$N103),0))))),(((IF(Data!$C$2&gt;0,(IF(OR(AN$5=Data!$F$2,AN$5=Data!$G$2,(IF(COUNTIF(Data!$A$2:$A$939,AN$7),AN$7=(VLOOKUP(AN$7,Data!$A$2:$A$852,1,FALSE)),0))),"H",IF(AND(AN$7&gt;=$J103,AN$7&lt;=$L103),($D103*$P103/$M103),0))),IF(AND(AN$7&gt;=$J103,AN$7&lt;=$L103),(($D103*$P103)/$M103),0))))))</f>
        <v>H</v>
      </c>
      <c r="AO104" s="37">
        <f>IF(AO$7&gt;$L103,(((IF(Data!$C$2&gt;0,(IF(OR(AO$5=Data!$F$2,AO$5=Data!$G$2,(IF(COUNTIF(Data!$A$2:$A$939,AO$7),AO$7=(VLOOKUP(AO$7,Data!$A$2:$A$852,1,FALSE)),0))),"H",IF(AND(AO$7&gt;=$J103,AO$7&lt;=$K103),($D103*(1-$P103)/$N103),0))),IF(AND(AO$7&gt;=$J103,AO$7&lt;=$K103),(($D103-$O103)/$N103),0))))),(((IF(Data!$C$2&gt;0,(IF(OR(AO$5=Data!$F$2,AO$5=Data!$G$2,(IF(COUNTIF(Data!$A$2:$A$939,AO$7),AO$7=(VLOOKUP(AO$7,Data!$A$2:$A$852,1,FALSE)),0))),"H",IF(AND(AO$7&gt;=$J103,AO$7&lt;=$L103),($D103*$P103/$M103),0))),IF(AND(AO$7&gt;=$J103,AO$7&lt;=$L103),(($D103*$P103)/$M103),0))))))</f>
        <v>0</v>
      </c>
      <c r="AP104" s="37">
        <f>IF(AP$7&gt;$L103,(((IF(Data!$C$2&gt;0,(IF(OR(AP$5=Data!$F$2,AP$5=Data!$G$2,(IF(COUNTIF(Data!$A$2:$A$939,AP$7),AP$7=(VLOOKUP(AP$7,Data!$A$2:$A$852,1,FALSE)),0))),"H",IF(AND(AP$7&gt;=$J103,AP$7&lt;=$K103),($D103*(1-$P103)/$N103),0))),IF(AND(AP$7&gt;=$J103,AP$7&lt;=$K103),(($D103-$O103)/$N103),0))))),(((IF(Data!$C$2&gt;0,(IF(OR(AP$5=Data!$F$2,AP$5=Data!$G$2,(IF(COUNTIF(Data!$A$2:$A$939,AP$7),AP$7=(VLOOKUP(AP$7,Data!$A$2:$A$852,1,FALSE)),0))),"H",IF(AND(AP$7&gt;=$J103,AP$7&lt;=$L103),($D103*$P103/$M103),0))),IF(AND(AP$7&gt;=$J103,AP$7&lt;=$L103),(($D103*$P103)/$M103),0))))))</f>
        <v>0</v>
      </c>
      <c r="AQ104" s="37">
        <f>IF(AQ$7&gt;$L103,(((IF(Data!$C$2&gt;0,(IF(OR(AQ$5=Data!$F$2,AQ$5=Data!$G$2,(IF(COUNTIF(Data!$A$2:$A$939,AQ$7),AQ$7=(VLOOKUP(AQ$7,Data!$A$2:$A$852,1,FALSE)),0))),"H",IF(AND(AQ$7&gt;=$J103,AQ$7&lt;=$K103),($D103*(1-$P103)/$N103),0))),IF(AND(AQ$7&gt;=$J103,AQ$7&lt;=$K103),(($D103-$O103)/$N103),0))))),(((IF(Data!$C$2&gt;0,(IF(OR(AQ$5=Data!$F$2,AQ$5=Data!$G$2,(IF(COUNTIF(Data!$A$2:$A$939,AQ$7),AQ$7=(VLOOKUP(AQ$7,Data!$A$2:$A$852,1,FALSE)),0))),"H",IF(AND(AQ$7&gt;=$J103,AQ$7&lt;=$L103),($D103*$P103/$M103),0))),IF(AND(AQ$7&gt;=$J103,AQ$7&lt;=$L103),(($D103*$P103)/$M103),0))))))</f>
        <v>0</v>
      </c>
      <c r="AR104" s="37">
        <f>IF(AR$7&gt;$L103,(((IF(Data!$C$2&gt;0,(IF(OR(AR$5=Data!$F$2,AR$5=Data!$G$2,(IF(COUNTIF(Data!$A$2:$A$939,AR$7),AR$7=(VLOOKUP(AR$7,Data!$A$2:$A$852,1,FALSE)),0))),"H",IF(AND(AR$7&gt;=$J103,AR$7&lt;=$K103),($D103*(1-$P103)/$N103),0))),IF(AND(AR$7&gt;=$J103,AR$7&lt;=$K103),(($D103-$O103)/$N103),0))))),(((IF(Data!$C$2&gt;0,(IF(OR(AR$5=Data!$F$2,AR$5=Data!$G$2,(IF(COUNTIF(Data!$A$2:$A$939,AR$7),AR$7=(VLOOKUP(AR$7,Data!$A$2:$A$852,1,FALSE)),0))),"H",IF(AND(AR$7&gt;=$J103,AR$7&lt;=$L103),($D103*$P103/$M103),0))),IF(AND(AR$7&gt;=$J103,AR$7&lt;=$L103),(($D103*$P103)/$M103),0))))))</f>
        <v>0</v>
      </c>
      <c r="AS104" s="37">
        <f>IF(AS$7&gt;$L103,(((IF(Data!$C$2&gt;0,(IF(OR(AS$5=Data!$F$2,AS$5=Data!$G$2,(IF(COUNTIF(Data!$A$2:$A$939,AS$7),AS$7=(VLOOKUP(AS$7,Data!$A$2:$A$852,1,FALSE)),0))),"H",IF(AND(AS$7&gt;=$J103,AS$7&lt;=$K103),($D103*(1-$P103)/$N103),0))),IF(AND(AS$7&gt;=$J103,AS$7&lt;=$K103),(($D103-$O103)/$N103),0))))),(((IF(Data!$C$2&gt;0,(IF(OR(AS$5=Data!$F$2,AS$5=Data!$G$2,(IF(COUNTIF(Data!$A$2:$A$939,AS$7),AS$7=(VLOOKUP(AS$7,Data!$A$2:$A$852,1,FALSE)),0))),"H",IF(AND(AS$7&gt;=$J103,AS$7&lt;=$L103),($D103*$P103/$M103),0))),IF(AND(AS$7&gt;=$J103,AS$7&lt;=$L103),(($D103*$P103)/$M103),0))))))</f>
        <v>0</v>
      </c>
      <c r="AT104" s="37" t="str">
        <f>IF(AT$7&gt;$L103,(((IF(Data!$C$2&gt;0,(IF(OR(AT$5=Data!$F$2,AT$5=Data!$G$2,(IF(COUNTIF(Data!$A$2:$A$939,AT$7),AT$7=(VLOOKUP(AT$7,Data!$A$2:$A$852,1,FALSE)),0))),"H",IF(AND(AT$7&gt;=$J103,AT$7&lt;=$K103),($D103*(1-$P103)/$N103),0))),IF(AND(AT$7&gt;=$J103,AT$7&lt;=$K103),(($D103-$O103)/$N103),0))))),(((IF(Data!$C$2&gt;0,(IF(OR(AT$5=Data!$F$2,AT$5=Data!$G$2,(IF(COUNTIF(Data!$A$2:$A$939,AT$7),AT$7=(VLOOKUP(AT$7,Data!$A$2:$A$852,1,FALSE)),0))),"H",IF(AND(AT$7&gt;=$J103,AT$7&lt;=$L103),($D103*$P103/$M103),0))),IF(AND(AT$7&gt;=$J103,AT$7&lt;=$L103),(($D103*$P103)/$M103),0))))))</f>
        <v>H</v>
      </c>
      <c r="AU104" s="37" t="str">
        <f>IF(AU$7&gt;$L103,(((IF(Data!$C$2&gt;0,(IF(OR(AU$5=Data!$F$2,AU$5=Data!$G$2,(IF(COUNTIF(Data!$A$2:$A$939,AU$7),AU$7=(VLOOKUP(AU$7,Data!$A$2:$A$852,1,FALSE)),0))),"H",IF(AND(AU$7&gt;=$J103,AU$7&lt;=$K103),($D103*(1-$P103)/$N103),0))),IF(AND(AU$7&gt;=$J103,AU$7&lt;=$K103),(($D103-$O103)/$N103),0))))),(((IF(Data!$C$2&gt;0,(IF(OR(AU$5=Data!$F$2,AU$5=Data!$G$2,(IF(COUNTIF(Data!$A$2:$A$939,AU$7),AU$7=(VLOOKUP(AU$7,Data!$A$2:$A$852,1,FALSE)),0))),"H",IF(AND(AU$7&gt;=$J103,AU$7&lt;=$L103),($D103*$P103/$M103),0))),IF(AND(AU$7&gt;=$J103,AU$7&lt;=$L103),(($D103*$P103)/$M103),0))))))</f>
        <v>H</v>
      </c>
      <c r="AV104" s="37">
        <f>IF(AV$7&gt;$L103,(((IF(Data!$C$2&gt;0,(IF(OR(AV$5=Data!$F$2,AV$5=Data!$G$2,(IF(COUNTIF(Data!$A$2:$A$939,AV$7),AV$7=(VLOOKUP(AV$7,Data!$A$2:$A$852,1,FALSE)),0))),"H",IF(AND(AV$7&gt;=$J103,AV$7&lt;=$K103),($D103*(1-$P103)/$N103),0))),IF(AND(AV$7&gt;=$J103,AV$7&lt;=$K103),(($D103-$O103)/$N103),0))))),(((IF(Data!$C$2&gt;0,(IF(OR(AV$5=Data!$F$2,AV$5=Data!$G$2,(IF(COUNTIF(Data!$A$2:$A$939,AV$7),AV$7=(VLOOKUP(AV$7,Data!$A$2:$A$852,1,FALSE)),0))),"H",IF(AND(AV$7&gt;=$J103,AV$7&lt;=$L103),($D103*$P103/$M103),0))),IF(AND(AV$7&gt;=$J103,AV$7&lt;=$L103),(($D103*$P103)/$M103),0))))))</f>
        <v>0</v>
      </c>
      <c r="AW104" s="37">
        <f>IF(AW$7&gt;$L103,(((IF(Data!$C$2&gt;0,(IF(OR(AW$5=Data!$F$2,AW$5=Data!$G$2,(IF(COUNTIF(Data!$A$2:$A$939,AW$7),AW$7=(VLOOKUP(AW$7,Data!$A$2:$A$852,1,FALSE)),0))),"H",IF(AND(AW$7&gt;=$J103,AW$7&lt;=$K103),($D103*(1-$P103)/$N103),0))),IF(AND(AW$7&gt;=$J103,AW$7&lt;=$K103),(($D103-$O103)/$N103),0))))),(((IF(Data!$C$2&gt;0,(IF(OR(AW$5=Data!$F$2,AW$5=Data!$G$2,(IF(COUNTIF(Data!$A$2:$A$939,AW$7),AW$7=(VLOOKUP(AW$7,Data!$A$2:$A$852,1,FALSE)),0))),"H",IF(AND(AW$7&gt;=$J103,AW$7&lt;=$L103),($D103*$P103/$M103),0))),IF(AND(AW$7&gt;=$J103,AW$7&lt;=$L103),(($D103*$P103)/$M103),0))))))</f>
        <v>0</v>
      </c>
      <c r="AX104" s="37">
        <f>IF(AX$7&gt;$L103,(((IF(Data!$C$2&gt;0,(IF(OR(AX$5=Data!$F$2,AX$5=Data!$G$2,(IF(COUNTIF(Data!$A$2:$A$939,AX$7),AX$7=(VLOOKUP(AX$7,Data!$A$2:$A$852,1,FALSE)),0))),"H",IF(AND(AX$7&gt;=$J103,AX$7&lt;=$K103),($D103*(1-$P103)/$N103),0))),IF(AND(AX$7&gt;=$J103,AX$7&lt;=$K103),(($D103-$O103)/$N103),0))))),(((IF(Data!$C$2&gt;0,(IF(OR(AX$5=Data!$F$2,AX$5=Data!$G$2,(IF(COUNTIF(Data!$A$2:$A$939,AX$7),AX$7=(VLOOKUP(AX$7,Data!$A$2:$A$852,1,FALSE)),0))),"H",IF(AND(AX$7&gt;=$J103,AX$7&lt;=$L103),($D103*$P103/$M103),0))),IF(AND(AX$7&gt;=$J103,AX$7&lt;=$L103),(($D103*$P103)/$M103),0))))))</f>
        <v>0</v>
      </c>
      <c r="AY104" s="37">
        <f>IF(AY$7&gt;$L103,(((IF(Data!$C$2&gt;0,(IF(OR(AY$5=Data!$F$2,AY$5=Data!$G$2,(IF(COUNTIF(Data!$A$2:$A$939,AY$7),AY$7=(VLOOKUP(AY$7,Data!$A$2:$A$852,1,FALSE)),0))),"H",IF(AND(AY$7&gt;=$J103,AY$7&lt;=$K103),($D103*(1-$P103)/$N103),0))),IF(AND(AY$7&gt;=$J103,AY$7&lt;=$K103),(($D103-$O103)/$N103),0))))),(((IF(Data!$C$2&gt;0,(IF(OR(AY$5=Data!$F$2,AY$5=Data!$G$2,(IF(COUNTIF(Data!$A$2:$A$939,AY$7),AY$7=(VLOOKUP(AY$7,Data!$A$2:$A$852,1,FALSE)),0))),"H",IF(AND(AY$7&gt;=$J103,AY$7&lt;=$L103),($D103*$P103/$M103),0))),IF(AND(AY$7&gt;=$J103,AY$7&lt;=$L103),(($D103*$P103)/$M103),0))))))</f>
        <v>0</v>
      </c>
      <c r="AZ104" s="37">
        <f>IF(AZ$7&gt;$L103,(((IF(Data!$C$2&gt;0,(IF(OR(AZ$5=Data!$F$2,AZ$5=Data!$G$2,(IF(COUNTIF(Data!$A$2:$A$939,AZ$7),AZ$7=(VLOOKUP(AZ$7,Data!$A$2:$A$852,1,FALSE)),0))),"H",IF(AND(AZ$7&gt;=$J103,AZ$7&lt;=$K103),($D103*(1-$P103)/$N103),0))),IF(AND(AZ$7&gt;=$J103,AZ$7&lt;=$K103),(($D103-$O103)/$N103),0))))),(((IF(Data!$C$2&gt;0,(IF(OR(AZ$5=Data!$F$2,AZ$5=Data!$G$2,(IF(COUNTIF(Data!$A$2:$A$939,AZ$7),AZ$7=(VLOOKUP(AZ$7,Data!$A$2:$A$852,1,FALSE)),0))),"H",IF(AND(AZ$7&gt;=$J103,AZ$7&lt;=$L103),($D103*$P103/$M103),0))),IF(AND(AZ$7&gt;=$J103,AZ$7&lt;=$L103),(($D103*$P103)/$M103),0))))))</f>
        <v>0</v>
      </c>
      <c r="BA104" s="37" t="str">
        <f>IF(BA$7&gt;$L103,(((IF(Data!$C$2&gt;0,(IF(OR(BA$5=Data!$F$2,BA$5=Data!$G$2,(IF(COUNTIF(Data!$A$2:$A$939,BA$7),BA$7=(VLOOKUP(BA$7,Data!$A$2:$A$852,1,FALSE)),0))),"H",IF(AND(BA$7&gt;=$J103,BA$7&lt;=$K103),($D103*(1-$P103)/$N103),0))),IF(AND(BA$7&gt;=$J103,BA$7&lt;=$K103),(($D103-$O103)/$N103),0))))),(((IF(Data!$C$2&gt;0,(IF(OR(BA$5=Data!$F$2,BA$5=Data!$G$2,(IF(COUNTIF(Data!$A$2:$A$939,BA$7),BA$7=(VLOOKUP(BA$7,Data!$A$2:$A$852,1,FALSE)),0))),"H",IF(AND(BA$7&gt;=$J103,BA$7&lt;=$L103),($D103*$P103/$M103),0))),IF(AND(BA$7&gt;=$J103,BA$7&lt;=$L103),(($D103*$P103)/$M103),0))))))</f>
        <v>H</v>
      </c>
      <c r="BB104" s="37" t="str">
        <f>IF(BB$7&gt;$L103,(((IF(Data!$C$2&gt;0,(IF(OR(BB$5=Data!$F$2,BB$5=Data!$G$2,(IF(COUNTIF(Data!$A$2:$A$939,BB$7),BB$7=(VLOOKUP(BB$7,Data!$A$2:$A$852,1,FALSE)),0))),"H",IF(AND(BB$7&gt;=$J103,BB$7&lt;=$K103),($D103*(1-$P103)/$N103),0))),IF(AND(BB$7&gt;=$J103,BB$7&lt;=$K103),(($D103-$O103)/$N103),0))))),(((IF(Data!$C$2&gt;0,(IF(OR(BB$5=Data!$F$2,BB$5=Data!$G$2,(IF(COUNTIF(Data!$A$2:$A$939,BB$7),BB$7=(VLOOKUP(BB$7,Data!$A$2:$A$852,1,FALSE)),0))),"H",IF(AND(BB$7&gt;=$J103,BB$7&lt;=$L103),($D103*$P103/$M103),0))),IF(AND(BB$7&gt;=$J103,BB$7&lt;=$L103),(($D103*$P103)/$M103),0))))))</f>
        <v>H</v>
      </c>
      <c r="BC104" s="37">
        <f>IF(BC$7&gt;$L103,(((IF(Data!$C$2&gt;0,(IF(OR(BC$5=Data!$F$2,BC$5=Data!$G$2,(IF(COUNTIF(Data!$A$2:$A$939,BC$7),BC$7=(VLOOKUP(BC$7,Data!$A$2:$A$852,1,FALSE)),0))),"H",IF(AND(BC$7&gt;=$J103,BC$7&lt;=$K103),($D103*(1-$P103)/$N103),0))),IF(AND(BC$7&gt;=$J103,BC$7&lt;=$K103),(($D103-$O103)/$N103),0))))),(((IF(Data!$C$2&gt;0,(IF(OR(BC$5=Data!$F$2,BC$5=Data!$G$2,(IF(COUNTIF(Data!$A$2:$A$939,BC$7),BC$7=(VLOOKUP(BC$7,Data!$A$2:$A$852,1,FALSE)),0))),"H",IF(AND(BC$7&gt;=$J103,BC$7&lt;=$L103),($D103*$P103/$M103),0))),IF(AND(BC$7&gt;=$J103,BC$7&lt;=$L103),(($D103*$P103)/$M103),0))))))</f>
        <v>0</v>
      </c>
      <c r="BD104" s="37">
        <f>IF(BD$7&gt;$L103,(((IF(Data!$C$2&gt;0,(IF(OR(BD$5=Data!$F$2,BD$5=Data!$G$2,(IF(COUNTIF(Data!$A$2:$A$939,BD$7),BD$7=(VLOOKUP(BD$7,Data!$A$2:$A$852,1,FALSE)),0))),"H",IF(AND(BD$7&gt;=$J103,BD$7&lt;=$K103),($D103*(1-$P103)/$N103),0))),IF(AND(BD$7&gt;=$J103,BD$7&lt;=$K103),(($D103-$O103)/$N103),0))))),(((IF(Data!$C$2&gt;0,(IF(OR(BD$5=Data!$F$2,BD$5=Data!$G$2,(IF(COUNTIF(Data!$A$2:$A$939,BD$7),BD$7=(VLOOKUP(BD$7,Data!$A$2:$A$852,1,FALSE)),0))),"H",IF(AND(BD$7&gt;=$J103,BD$7&lt;=$L103),($D103*$P103/$M103),0))),IF(AND(BD$7&gt;=$J103,BD$7&lt;=$L103),(($D103*$P103)/$M103),0))))))</f>
        <v>0</v>
      </c>
      <c r="BE104" s="37">
        <f>IF(BE$7&gt;$L103,(((IF(Data!$C$2&gt;0,(IF(OR(BE$5=Data!$F$2,BE$5=Data!$G$2,(IF(COUNTIF(Data!$A$2:$A$939,BE$7),BE$7=(VLOOKUP(BE$7,Data!$A$2:$A$852,1,FALSE)),0))),"H",IF(AND(BE$7&gt;=$J103,BE$7&lt;=$K103),($D103*(1-$P103)/$N103),0))),IF(AND(BE$7&gt;=$J103,BE$7&lt;=$K103),(($D103-$O103)/$N103),0))))),(((IF(Data!$C$2&gt;0,(IF(OR(BE$5=Data!$F$2,BE$5=Data!$G$2,(IF(COUNTIF(Data!$A$2:$A$939,BE$7),BE$7=(VLOOKUP(BE$7,Data!$A$2:$A$852,1,FALSE)),0))),"H",IF(AND(BE$7&gt;=$J103,BE$7&lt;=$L103),($D103*$P103/$M103),0))),IF(AND(BE$7&gt;=$J103,BE$7&lt;=$L103),(($D103*$P103)/$M103),0))))))</f>
        <v>0</v>
      </c>
      <c r="BF104" s="37">
        <f>IF(BF$7&gt;$L103,(((IF(Data!$C$2&gt;0,(IF(OR(BF$5=Data!$F$2,BF$5=Data!$G$2,(IF(COUNTIF(Data!$A$2:$A$939,BF$7),BF$7=(VLOOKUP(BF$7,Data!$A$2:$A$852,1,FALSE)),0))),"H",IF(AND(BF$7&gt;=$J103,BF$7&lt;=$K103),($D103*(1-$P103)/$N103),0))),IF(AND(BF$7&gt;=$J103,BF$7&lt;=$K103),(($D103-$O103)/$N103),0))))),(((IF(Data!$C$2&gt;0,(IF(OR(BF$5=Data!$F$2,BF$5=Data!$G$2,(IF(COUNTIF(Data!$A$2:$A$939,BF$7),BF$7=(VLOOKUP(BF$7,Data!$A$2:$A$852,1,FALSE)),0))),"H",IF(AND(BF$7&gt;=$J103,BF$7&lt;=$L103),($D103*$P103/$M103),0))),IF(AND(BF$7&gt;=$J103,BF$7&lt;=$L103),(($D103*$P103)/$M103),0))))))</f>
        <v>0</v>
      </c>
      <c r="BG104" s="37">
        <f>IF(BG$7&gt;$L103,(((IF(Data!$C$2&gt;0,(IF(OR(BG$5=Data!$F$2,BG$5=Data!$G$2,(IF(COUNTIF(Data!$A$2:$A$939,BG$7),BG$7=(VLOOKUP(BG$7,Data!$A$2:$A$852,1,FALSE)),0))),"H",IF(AND(BG$7&gt;=$J103,BG$7&lt;=$K103),($D103*(1-$P103)/$N103),0))),IF(AND(BG$7&gt;=$J103,BG$7&lt;=$K103),(($D103-$O103)/$N103),0))))),(((IF(Data!$C$2&gt;0,(IF(OR(BG$5=Data!$F$2,BG$5=Data!$G$2,(IF(COUNTIF(Data!$A$2:$A$939,BG$7),BG$7=(VLOOKUP(BG$7,Data!$A$2:$A$852,1,FALSE)),0))),"H",IF(AND(BG$7&gt;=$J103,BG$7&lt;=$L103),($D103*$P103/$M103),0))),IF(AND(BG$7&gt;=$J103,BG$7&lt;=$L103),(($D103*$P103)/$M103),0))))))</f>
        <v>0</v>
      </c>
      <c r="BH104" s="37" t="str">
        <f>IF(BH$7&gt;$L103,(((IF(Data!$C$2&gt;0,(IF(OR(BH$5=Data!$F$2,BH$5=Data!$G$2,(IF(COUNTIF(Data!$A$2:$A$939,BH$7),BH$7=(VLOOKUP(BH$7,Data!$A$2:$A$852,1,FALSE)),0))),"H",IF(AND(BH$7&gt;=$J103,BH$7&lt;=$K103),($D103*(1-$P103)/$N103),0))),IF(AND(BH$7&gt;=$J103,BH$7&lt;=$K103),(($D103-$O103)/$N103),0))))),(((IF(Data!$C$2&gt;0,(IF(OR(BH$5=Data!$F$2,BH$5=Data!$G$2,(IF(COUNTIF(Data!$A$2:$A$939,BH$7),BH$7=(VLOOKUP(BH$7,Data!$A$2:$A$852,1,FALSE)),0))),"H",IF(AND(BH$7&gt;=$J103,BH$7&lt;=$L103),($D103*$P103/$M103),0))),IF(AND(BH$7&gt;=$J103,BH$7&lt;=$L103),(($D103*$P103)/$M103),0))))))</f>
        <v>H</v>
      </c>
      <c r="BI104" s="37" t="str">
        <f>IF(BI$7&gt;$L103,(((IF(Data!$C$2&gt;0,(IF(OR(BI$5=Data!$F$2,BI$5=Data!$G$2,(IF(COUNTIF(Data!$A$2:$A$939,BI$7),BI$7=(VLOOKUP(BI$7,Data!$A$2:$A$852,1,FALSE)),0))),"H",IF(AND(BI$7&gt;=$J103,BI$7&lt;=$K103),($D103*(1-$P103)/$N103),0))),IF(AND(BI$7&gt;=$J103,BI$7&lt;=$K103),(($D103-$O103)/$N103),0))))),(((IF(Data!$C$2&gt;0,(IF(OR(BI$5=Data!$F$2,BI$5=Data!$G$2,(IF(COUNTIF(Data!$A$2:$A$939,BI$7),BI$7=(VLOOKUP(BI$7,Data!$A$2:$A$852,1,FALSE)),0))),"H",IF(AND(BI$7&gt;=$J103,BI$7&lt;=$L103),($D103*$P103/$M103),0))),IF(AND(BI$7&gt;=$J103,BI$7&lt;=$L103),(($D103*$P103)/$M103),0))))))</f>
        <v>H</v>
      </c>
      <c r="BJ104" s="37">
        <f>IF(BJ$7&gt;$L103,(((IF(Data!$C$2&gt;0,(IF(OR(BJ$5=Data!$F$2,BJ$5=Data!$G$2,(IF(COUNTIF(Data!$A$2:$A$939,BJ$7),BJ$7=(VLOOKUP(BJ$7,Data!$A$2:$A$852,1,FALSE)),0))),"H",IF(AND(BJ$7&gt;=$J103,BJ$7&lt;=$K103),($D103*(1-$P103)/$N103),0))),IF(AND(BJ$7&gt;=$J103,BJ$7&lt;=$K103),(($D103-$O103)/$N103),0))))),(((IF(Data!$C$2&gt;0,(IF(OR(BJ$5=Data!$F$2,BJ$5=Data!$G$2,(IF(COUNTIF(Data!$A$2:$A$939,BJ$7),BJ$7=(VLOOKUP(BJ$7,Data!$A$2:$A$852,1,FALSE)),0))),"H",IF(AND(BJ$7&gt;=$J103,BJ$7&lt;=$L103),($D103*$P103/$M103),0))),IF(AND(BJ$7&gt;=$J103,BJ$7&lt;=$L103),(($D103*$P103)/$M103),0))))))</f>
        <v>0</v>
      </c>
      <c r="BK104" s="37">
        <f>IF(BK$7&gt;$L103,(((IF(Data!$C$2&gt;0,(IF(OR(BK$5=Data!$F$2,BK$5=Data!$G$2,(IF(COUNTIF(Data!$A$2:$A$939,BK$7),BK$7=(VLOOKUP(BK$7,Data!$A$2:$A$852,1,FALSE)),0))),"H",IF(AND(BK$7&gt;=$J103,BK$7&lt;=$K103),($D103*(1-$P103)/$N103),0))),IF(AND(BK$7&gt;=$J103,BK$7&lt;=$K103),(($D103-$O103)/$N103),0))))),(((IF(Data!$C$2&gt;0,(IF(OR(BK$5=Data!$F$2,BK$5=Data!$G$2,(IF(COUNTIF(Data!$A$2:$A$939,BK$7),BK$7=(VLOOKUP(BK$7,Data!$A$2:$A$852,1,FALSE)),0))),"H",IF(AND(BK$7&gt;=$J103,BK$7&lt;=$L103),($D103*$P103/$M103),0))),IF(AND(BK$7&gt;=$J103,BK$7&lt;=$L103),(($D103*$P103)/$M103),0))))))</f>
        <v>0</v>
      </c>
      <c r="BL104" s="37">
        <f>IF(BL$7&gt;$L103,(((IF(Data!$C$2&gt;0,(IF(OR(BL$5=Data!$F$2,BL$5=Data!$G$2,(IF(COUNTIF(Data!$A$2:$A$939,BL$7),BL$7=(VLOOKUP(BL$7,Data!$A$2:$A$852,1,FALSE)),0))),"H",IF(AND(BL$7&gt;=$J103,BL$7&lt;=$K103),($D103*(1-$P103)/$N103),0))),IF(AND(BL$7&gt;=$J103,BL$7&lt;=$K103),(($D103-$O103)/$N103),0))))),(((IF(Data!$C$2&gt;0,(IF(OR(BL$5=Data!$F$2,BL$5=Data!$G$2,(IF(COUNTIF(Data!$A$2:$A$939,BL$7),BL$7=(VLOOKUP(BL$7,Data!$A$2:$A$852,1,FALSE)),0))),"H",IF(AND(BL$7&gt;=$J103,BL$7&lt;=$L103),($D103*$P103/$M103),0))),IF(AND(BL$7&gt;=$J103,BL$7&lt;=$L103),(($D103*$P103)/$M103),0))))))</f>
        <v>0</v>
      </c>
      <c r="BM104" s="37">
        <f>IF(BM$7&gt;$L103,(((IF(Data!$C$2&gt;0,(IF(OR(BM$5=Data!$F$2,BM$5=Data!$G$2,(IF(COUNTIF(Data!$A$2:$A$939,BM$7),BM$7=(VLOOKUP(BM$7,Data!$A$2:$A$852,1,FALSE)),0))),"H",IF(AND(BM$7&gt;=$J103,BM$7&lt;=$K103),($D103*(1-$P103)/$N103),0))),IF(AND(BM$7&gt;=$J103,BM$7&lt;=$K103),(($D103-$O103)/$N103),0))))),(((IF(Data!$C$2&gt;0,(IF(OR(BM$5=Data!$F$2,BM$5=Data!$G$2,(IF(COUNTIF(Data!$A$2:$A$939,BM$7),BM$7=(VLOOKUP(BM$7,Data!$A$2:$A$852,1,FALSE)),0))),"H",IF(AND(BM$7&gt;=$J103,BM$7&lt;=$L103),($D103*$P103/$M103),0))),IF(AND(BM$7&gt;=$J103,BM$7&lt;=$L103),(($D103*$P103)/$M103),0))))))</f>
        <v>0</v>
      </c>
      <c r="BN104" s="37">
        <f>IF(BN$7&gt;$L103,(((IF(Data!$C$2&gt;0,(IF(OR(BN$5=Data!$F$2,BN$5=Data!$G$2,(IF(COUNTIF(Data!$A$2:$A$939,BN$7),BN$7=(VLOOKUP(BN$7,Data!$A$2:$A$852,1,FALSE)),0))),"H",IF(AND(BN$7&gt;=$J103,BN$7&lt;=$K103),($D103*(1-$P103)/$N103),0))),IF(AND(BN$7&gt;=$J103,BN$7&lt;=$K103),(($D103-$O103)/$N103),0))))),(((IF(Data!$C$2&gt;0,(IF(OR(BN$5=Data!$F$2,BN$5=Data!$G$2,(IF(COUNTIF(Data!$A$2:$A$939,BN$7),BN$7=(VLOOKUP(BN$7,Data!$A$2:$A$852,1,FALSE)),0))),"H",IF(AND(BN$7&gt;=$J103,BN$7&lt;=$L103),($D103*$P103/$M103),0))),IF(AND(BN$7&gt;=$J103,BN$7&lt;=$L103),(($D103*$P103)/$M103),0))))))</f>
        <v>0</v>
      </c>
      <c r="BO104" s="37" t="str">
        <f>IF(BO$7&gt;$L103,(((IF(Data!$C$2&gt;0,(IF(OR(BO$5=Data!$F$2,BO$5=Data!$G$2,(IF(COUNTIF(Data!$A$2:$A$939,BO$7),BO$7=(VLOOKUP(BO$7,Data!$A$2:$A$852,1,FALSE)),0))),"H",IF(AND(BO$7&gt;=$J103,BO$7&lt;=$K103),($D103*(1-$P103)/$N103),0))),IF(AND(BO$7&gt;=$J103,BO$7&lt;=$K103),(($D103-$O103)/$N103),0))))),(((IF(Data!$C$2&gt;0,(IF(OR(BO$5=Data!$F$2,BO$5=Data!$G$2,(IF(COUNTIF(Data!$A$2:$A$939,BO$7),BO$7=(VLOOKUP(BO$7,Data!$A$2:$A$852,1,FALSE)),0))),"H",IF(AND(BO$7&gt;=$J103,BO$7&lt;=$L103),($D103*$P103/$M103),0))),IF(AND(BO$7&gt;=$J103,BO$7&lt;=$L103),(($D103*$P103)/$M103),0))))))</f>
        <v>H</v>
      </c>
      <c r="BP104" s="37" t="str">
        <f>IF(BP$7&gt;$L103,(((IF(Data!$C$2&gt;0,(IF(OR(BP$5=Data!$F$2,BP$5=Data!$G$2,(IF(COUNTIF(Data!$A$2:$A$939,BP$7),BP$7=(VLOOKUP(BP$7,Data!$A$2:$A$852,1,FALSE)),0))),"H",IF(AND(BP$7&gt;=$J103,BP$7&lt;=$K103),($D103*(1-$P103)/$N103),0))),IF(AND(BP$7&gt;=$J103,BP$7&lt;=$K103),(($D103-$O103)/$N103),0))))),(((IF(Data!$C$2&gt;0,(IF(OR(BP$5=Data!$F$2,BP$5=Data!$G$2,(IF(COUNTIF(Data!$A$2:$A$939,BP$7),BP$7=(VLOOKUP(BP$7,Data!$A$2:$A$852,1,FALSE)),0))),"H",IF(AND(BP$7&gt;=$J103,BP$7&lt;=$L103),($D103*$P103/$M103),0))),IF(AND(BP$7&gt;=$J103,BP$7&lt;=$L103),(($D103*$P103)/$M103),0))))))</f>
        <v>H</v>
      </c>
      <c r="BQ104" s="37">
        <f>IF(BQ$7&gt;$L103,(((IF(Data!$C$2&gt;0,(IF(OR(BQ$5=Data!$F$2,BQ$5=Data!$G$2,(IF(COUNTIF(Data!$A$2:$A$939,BQ$7),BQ$7=(VLOOKUP(BQ$7,Data!$A$2:$A$852,1,FALSE)),0))),"H",IF(AND(BQ$7&gt;=$J103,BQ$7&lt;=$K103),($D103*(1-$P103)/$N103),0))),IF(AND(BQ$7&gt;=$J103,BQ$7&lt;=$K103),(($D103-$O103)/$N103),0))))),(((IF(Data!$C$2&gt;0,(IF(OR(BQ$5=Data!$F$2,BQ$5=Data!$G$2,(IF(COUNTIF(Data!$A$2:$A$939,BQ$7),BQ$7=(VLOOKUP(BQ$7,Data!$A$2:$A$852,1,FALSE)),0))),"H",IF(AND(BQ$7&gt;=$J103,BQ$7&lt;=$L103),($D103*$P103/$M103),0))),IF(AND(BQ$7&gt;=$J103,BQ$7&lt;=$L103),(($D103*$P103)/$M103),0))))))</f>
        <v>0</v>
      </c>
      <c r="BR104" s="37">
        <f>IF(BR$7&gt;$L103,(((IF(Data!$C$2&gt;0,(IF(OR(BR$5=Data!$F$2,BR$5=Data!$G$2,(IF(COUNTIF(Data!$A$2:$A$939,BR$7),BR$7=(VLOOKUP(BR$7,Data!$A$2:$A$852,1,FALSE)),0))),"H",IF(AND(BR$7&gt;=$J103,BR$7&lt;=$K103),($D103*(1-$P103)/$N103),0))),IF(AND(BR$7&gt;=$J103,BR$7&lt;=$K103),(($D103-$O103)/$N103),0))))),(((IF(Data!$C$2&gt;0,(IF(OR(BR$5=Data!$F$2,BR$5=Data!$G$2,(IF(COUNTIF(Data!$A$2:$A$939,BR$7),BR$7=(VLOOKUP(BR$7,Data!$A$2:$A$852,1,FALSE)),0))),"H",IF(AND(BR$7&gt;=$J103,BR$7&lt;=$L103),($D103*$P103/$M103),0))),IF(AND(BR$7&gt;=$J103,BR$7&lt;=$L103),(($D103*$P103)/$M103),0))))))</f>
        <v>0</v>
      </c>
      <c r="BS104" s="37">
        <f>IF(BS$7&gt;$L103,(((IF(Data!$C$2&gt;0,(IF(OR(BS$5=Data!$F$2,BS$5=Data!$G$2,(IF(COUNTIF(Data!$A$2:$A$939,BS$7),BS$7=(VLOOKUP(BS$7,Data!$A$2:$A$852,1,FALSE)),0))),"H",IF(AND(BS$7&gt;=$J103,BS$7&lt;=$K103),($D103*(1-$P103)/$N103),0))),IF(AND(BS$7&gt;=$J103,BS$7&lt;=$K103),(($D103-$O103)/$N103),0))))),(((IF(Data!$C$2&gt;0,(IF(OR(BS$5=Data!$F$2,BS$5=Data!$G$2,(IF(COUNTIF(Data!$A$2:$A$939,BS$7),BS$7=(VLOOKUP(BS$7,Data!$A$2:$A$852,1,FALSE)),0))),"H",IF(AND(BS$7&gt;=$J103,BS$7&lt;=$L103),($D103*$P103/$M103),0))),IF(AND(BS$7&gt;=$J103,BS$7&lt;=$L103),(($D103*$P103)/$M103),0))))))</f>
        <v>0</v>
      </c>
      <c r="BT104" s="37">
        <f>IF(BT$7&gt;$L103,(((IF(Data!$C$2&gt;0,(IF(OR(BT$5=Data!$F$2,BT$5=Data!$G$2,(IF(COUNTIF(Data!$A$2:$A$939,BT$7),BT$7=(VLOOKUP(BT$7,Data!$A$2:$A$852,1,FALSE)),0))),"H",IF(AND(BT$7&gt;=$J103,BT$7&lt;=$K103),($D103*(1-$P103)/$N103),0))),IF(AND(BT$7&gt;=$J103,BT$7&lt;=$K103),(($D103-$O103)/$N103),0))))),(((IF(Data!$C$2&gt;0,(IF(OR(BT$5=Data!$F$2,BT$5=Data!$G$2,(IF(COUNTIF(Data!$A$2:$A$939,BT$7),BT$7=(VLOOKUP(BT$7,Data!$A$2:$A$852,1,FALSE)),0))),"H",IF(AND(BT$7&gt;=$J103,BT$7&lt;=$L103),($D103*$P103/$M103),0))),IF(AND(BT$7&gt;=$J103,BT$7&lt;=$L103),(($D103*$P103)/$M103),0))))))</f>
        <v>0</v>
      </c>
      <c r="BU104" s="37">
        <f>IF(BU$7&gt;$L103,(((IF(Data!$C$2&gt;0,(IF(OR(BU$5=Data!$F$2,BU$5=Data!$G$2,(IF(COUNTIF(Data!$A$2:$A$939,BU$7),BU$7=(VLOOKUP(BU$7,Data!$A$2:$A$852,1,FALSE)),0))),"H",IF(AND(BU$7&gt;=$J103,BU$7&lt;=$K103),($D103*(1-$P103)/$N103),0))),IF(AND(BU$7&gt;=$J103,BU$7&lt;=$K103),(($D103-$O103)/$N103),0))))),(((IF(Data!$C$2&gt;0,(IF(OR(BU$5=Data!$F$2,BU$5=Data!$G$2,(IF(COUNTIF(Data!$A$2:$A$939,BU$7),BU$7=(VLOOKUP(BU$7,Data!$A$2:$A$852,1,FALSE)),0))),"H",IF(AND(BU$7&gt;=$J103,BU$7&lt;=$L103),($D103*$P103/$M103),0))),IF(AND(BU$7&gt;=$J103,BU$7&lt;=$L103),(($D103*$P103)/$M103),0))))))</f>
        <v>0</v>
      </c>
      <c r="BV104" s="37" t="str">
        <f>IF(BV$7&gt;$L103,(((IF(Data!$C$2&gt;0,(IF(OR(BV$5=Data!$F$2,BV$5=Data!$G$2,(IF(COUNTIF(Data!$A$2:$A$939,BV$7),BV$7=(VLOOKUP(BV$7,Data!$A$2:$A$852,1,FALSE)),0))),"H",IF(AND(BV$7&gt;=$J103,BV$7&lt;=$K103),($D103*(1-$P103)/$N103),0))),IF(AND(BV$7&gt;=$J103,BV$7&lt;=$K103),(($D103-$O103)/$N103),0))))),(((IF(Data!$C$2&gt;0,(IF(OR(BV$5=Data!$F$2,BV$5=Data!$G$2,(IF(COUNTIF(Data!$A$2:$A$939,BV$7),BV$7=(VLOOKUP(BV$7,Data!$A$2:$A$852,1,FALSE)),0))),"H",IF(AND(BV$7&gt;=$J103,BV$7&lt;=$L103),($D103*$P103/$M103),0))),IF(AND(BV$7&gt;=$J103,BV$7&lt;=$L103),(($D103*$P103)/$M103),0))))))</f>
        <v>H</v>
      </c>
      <c r="BW104" s="37" t="str">
        <f>IF(BW$7&gt;$L103,(((IF(Data!$C$2&gt;0,(IF(OR(BW$5=Data!$F$2,BW$5=Data!$G$2,(IF(COUNTIF(Data!$A$2:$A$939,BW$7),BW$7=(VLOOKUP(BW$7,Data!$A$2:$A$852,1,FALSE)),0))),"H",IF(AND(BW$7&gt;=$J103,BW$7&lt;=$K103),($D103*(1-$P103)/$N103),0))),IF(AND(BW$7&gt;=$J103,BW$7&lt;=$K103),(($D103-$O103)/$N103),0))))),(((IF(Data!$C$2&gt;0,(IF(OR(BW$5=Data!$F$2,BW$5=Data!$G$2,(IF(COUNTIF(Data!$A$2:$A$939,BW$7),BW$7=(VLOOKUP(BW$7,Data!$A$2:$A$852,1,FALSE)),0))),"H",IF(AND(BW$7&gt;=$J103,BW$7&lt;=$L103),($D103*$P103/$M103),0))),IF(AND(BW$7&gt;=$J103,BW$7&lt;=$L103),(($D103*$P103)/$M103),0))))))</f>
        <v>H</v>
      </c>
      <c r="BX104" s="37">
        <f>IF(BX$7&gt;$L103,(((IF(Data!$C$2&gt;0,(IF(OR(BX$5=Data!$F$2,BX$5=Data!$G$2,(IF(COUNTIF(Data!$A$2:$A$939,BX$7),BX$7=(VLOOKUP(BX$7,Data!$A$2:$A$852,1,FALSE)),0))),"H",IF(AND(BX$7&gt;=$J103,BX$7&lt;=$K103),($D103*(1-$P103)/$N103),0))),IF(AND(BX$7&gt;=$J103,BX$7&lt;=$K103),(($D103-$O103)/$N103),0))))),(((IF(Data!$C$2&gt;0,(IF(OR(BX$5=Data!$F$2,BX$5=Data!$G$2,(IF(COUNTIF(Data!$A$2:$A$939,BX$7),BX$7=(VLOOKUP(BX$7,Data!$A$2:$A$852,1,FALSE)),0))),"H",IF(AND(BX$7&gt;=$J103,BX$7&lt;=$L103),($D103*$P103/$M103),0))),IF(AND(BX$7&gt;=$J103,BX$7&lt;=$L103),(($D103*$P103)/$M103),0))))))</f>
        <v>0</v>
      </c>
      <c r="BY104" s="37">
        <f>IF(BY$7&gt;$L103,(((IF(Data!$C$2&gt;0,(IF(OR(BY$5=Data!$F$2,BY$5=Data!$G$2,(IF(COUNTIF(Data!$A$2:$A$939,BY$7),BY$7=(VLOOKUP(BY$7,Data!$A$2:$A$852,1,FALSE)),0))),"H",IF(AND(BY$7&gt;=$J103,BY$7&lt;=$K103),($D103*(1-$P103)/$N103),0))),IF(AND(BY$7&gt;=$J103,BY$7&lt;=$K103),(($D103-$O103)/$N103),0))))),(((IF(Data!$C$2&gt;0,(IF(OR(BY$5=Data!$F$2,BY$5=Data!$G$2,(IF(COUNTIF(Data!$A$2:$A$939,BY$7),BY$7=(VLOOKUP(BY$7,Data!$A$2:$A$852,1,FALSE)),0))),"H",IF(AND(BY$7&gt;=$J103,BY$7&lt;=$L103),($D103*$P103/$M103),0))),IF(AND(BY$7&gt;=$J103,BY$7&lt;=$L103),(($D103*$P103)/$M103),0))))))</f>
        <v>0</v>
      </c>
      <c r="BZ104" s="37">
        <f>IF(BZ$7&gt;$L103,(((IF(Data!$C$2&gt;0,(IF(OR(BZ$5=Data!$F$2,BZ$5=Data!$G$2,(IF(COUNTIF(Data!$A$2:$A$939,BZ$7),BZ$7=(VLOOKUP(BZ$7,Data!$A$2:$A$852,1,FALSE)),0))),"H",IF(AND(BZ$7&gt;=$J103,BZ$7&lt;=$K103),($D103*(1-$P103)/$N103),0))),IF(AND(BZ$7&gt;=$J103,BZ$7&lt;=$K103),(($D103-$O103)/$N103),0))))),(((IF(Data!$C$2&gt;0,(IF(OR(BZ$5=Data!$F$2,BZ$5=Data!$G$2,(IF(COUNTIF(Data!$A$2:$A$939,BZ$7),BZ$7=(VLOOKUP(BZ$7,Data!$A$2:$A$852,1,FALSE)),0))),"H",IF(AND(BZ$7&gt;=$J103,BZ$7&lt;=$L103),($D103*$P103/$M103),0))),IF(AND(BZ$7&gt;=$J103,BZ$7&lt;=$L103),(($D103*$P103)/$M103),0))))))</f>
        <v>0</v>
      </c>
      <c r="CA104" s="37">
        <f>IF(CA$7&gt;$L103,(((IF(Data!$C$2&gt;0,(IF(OR(CA$5=Data!$F$2,CA$5=Data!$G$2,(IF(COUNTIF(Data!$A$2:$A$939,CA$7),CA$7=(VLOOKUP(CA$7,Data!$A$2:$A$852,1,FALSE)),0))),"H",IF(AND(CA$7&gt;=$J103,CA$7&lt;=$K103),($D103*(1-$P103)/$N103),0))),IF(AND(CA$7&gt;=$J103,CA$7&lt;=$K103),(($D103-$O103)/$N103),0))))),(((IF(Data!$C$2&gt;0,(IF(OR(CA$5=Data!$F$2,CA$5=Data!$G$2,(IF(COUNTIF(Data!$A$2:$A$939,CA$7),CA$7=(VLOOKUP(CA$7,Data!$A$2:$A$852,1,FALSE)),0))),"H",IF(AND(CA$7&gt;=$J103,CA$7&lt;=$L103),($D103*$P103/$M103),0))),IF(AND(CA$7&gt;=$J103,CA$7&lt;=$L103),(($D103*$P103)/$M103),0))))))</f>
        <v>0</v>
      </c>
      <c r="CB104" s="37">
        <f>IF(CB$7&gt;$L103,(((IF(Data!$C$2&gt;0,(IF(OR(CB$5=Data!$F$2,CB$5=Data!$G$2,(IF(COUNTIF(Data!$A$2:$A$939,CB$7),CB$7=(VLOOKUP(CB$7,Data!$A$2:$A$852,1,FALSE)),0))),"H",IF(AND(CB$7&gt;=$J103,CB$7&lt;=$K103),($D103*(1-$P103)/$N103),0))),IF(AND(CB$7&gt;=$J103,CB$7&lt;=$K103),(($D103-$O103)/$N103),0))))),(((IF(Data!$C$2&gt;0,(IF(OR(CB$5=Data!$F$2,CB$5=Data!$G$2,(IF(COUNTIF(Data!$A$2:$A$939,CB$7),CB$7=(VLOOKUP(CB$7,Data!$A$2:$A$852,1,FALSE)),0))),"H",IF(AND(CB$7&gt;=$J103,CB$7&lt;=$L103),($D103*$P103/$M103),0))),IF(AND(CB$7&gt;=$J103,CB$7&lt;=$L103),(($D103*$P103)/$M103),0))))))</f>
        <v>0</v>
      </c>
      <c r="CC104" s="37" t="str">
        <f>IF(CC$7&gt;$L103,(((IF(Data!$C$2&gt;0,(IF(OR(CC$5=Data!$F$2,CC$5=Data!$G$2,(IF(COUNTIF(Data!$A$2:$A$939,CC$7),CC$7=(VLOOKUP(CC$7,Data!$A$2:$A$852,1,FALSE)),0))),"H",IF(AND(CC$7&gt;=$J103,CC$7&lt;=$K103),($D103*(1-$P103)/$N103),0))),IF(AND(CC$7&gt;=$J103,CC$7&lt;=$K103),(($D103-$O103)/$N103),0))))),(((IF(Data!$C$2&gt;0,(IF(OR(CC$5=Data!$F$2,CC$5=Data!$G$2,(IF(COUNTIF(Data!$A$2:$A$939,CC$7),CC$7=(VLOOKUP(CC$7,Data!$A$2:$A$852,1,FALSE)),0))),"H",IF(AND(CC$7&gt;=$J103,CC$7&lt;=$L103),($D103*$P103/$M103),0))),IF(AND(CC$7&gt;=$J103,CC$7&lt;=$L103),(($D103*$P103)/$M103),0))))))</f>
        <v>H</v>
      </c>
      <c r="CD104" s="37" t="str">
        <f>IF(CD$7&gt;$L103,(((IF(Data!$C$2&gt;0,(IF(OR(CD$5=Data!$F$2,CD$5=Data!$G$2,(IF(COUNTIF(Data!$A$2:$A$939,CD$7),CD$7=(VLOOKUP(CD$7,Data!$A$2:$A$852,1,FALSE)),0))),"H",IF(AND(CD$7&gt;=$J103,CD$7&lt;=$K103),($D103*(1-$P103)/$N103),0))),IF(AND(CD$7&gt;=$J103,CD$7&lt;=$K103),(($D103-$O103)/$N103),0))))),(((IF(Data!$C$2&gt;0,(IF(OR(CD$5=Data!$F$2,CD$5=Data!$G$2,(IF(COUNTIF(Data!$A$2:$A$939,CD$7),CD$7=(VLOOKUP(CD$7,Data!$A$2:$A$852,1,FALSE)),0))),"H",IF(AND(CD$7&gt;=$J103,CD$7&lt;=$L103),($D103*$P103/$M103),0))),IF(AND(CD$7&gt;=$J103,CD$7&lt;=$L103),(($D103*$P103)/$M103),0))))))</f>
        <v>H</v>
      </c>
      <c r="CE104" s="37">
        <f>IF(CE$7&gt;$L103,(((IF(Data!$C$2&gt;0,(IF(OR(CE$5=Data!$F$2,CE$5=Data!$G$2,(IF(COUNTIF(Data!$A$2:$A$939,CE$7),CE$7=(VLOOKUP(CE$7,Data!$A$2:$A$852,1,FALSE)),0))),"H",IF(AND(CE$7&gt;=$J103,CE$7&lt;=$K103),($D103*(1-$P103)/$N103),0))),IF(AND(CE$7&gt;=$J103,CE$7&lt;=$K103),(($D103-$O103)/$N103),0))))),(((IF(Data!$C$2&gt;0,(IF(OR(CE$5=Data!$F$2,CE$5=Data!$G$2,(IF(COUNTIF(Data!$A$2:$A$939,CE$7),CE$7=(VLOOKUP(CE$7,Data!$A$2:$A$852,1,FALSE)),0))),"H",IF(AND(CE$7&gt;=$J103,CE$7&lt;=$L103),($D103*$P103/$M103),0))),IF(AND(CE$7&gt;=$J103,CE$7&lt;=$L103),(($D103*$P103)/$M103),0))))))</f>
        <v>0</v>
      </c>
      <c r="CF104" s="37">
        <f>IF(CF$7&gt;$L103,(((IF(Data!$C$2&gt;0,(IF(OR(CF$5=Data!$F$2,CF$5=Data!$G$2,(IF(COUNTIF(Data!$A$2:$A$939,CF$7),CF$7=(VLOOKUP(CF$7,Data!$A$2:$A$852,1,FALSE)),0))),"H",IF(AND(CF$7&gt;=$J103,CF$7&lt;=$K103),($D103*(1-$P103)/$N103),0))),IF(AND(CF$7&gt;=$J103,CF$7&lt;=$K103),(($D103-$O103)/$N103),0))))),(((IF(Data!$C$2&gt;0,(IF(OR(CF$5=Data!$F$2,CF$5=Data!$G$2,(IF(COUNTIF(Data!$A$2:$A$939,CF$7),CF$7=(VLOOKUP(CF$7,Data!$A$2:$A$852,1,FALSE)),0))),"H",IF(AND(CF$7&gt;=$J103,CF$7&lt;=$L103),($D103*$P103/$M103),0))),IF(AND(CF$7&gt;=$J103,CF$7&lt;=$L103),(($D103*$P103)/$M103),0))))))</f>
        <v>0</v>
      </c>
      <c r="CG104" s="37">
        <f>IF(CG$7&gt;$L103,(((IF(Data!$C$2&gt;0,(IF(OR(CG$5=Data!$F$2,CG$5=Data!$G$2,(IF(COUNTIF(Data!$A$2:$A$939,CG$7),CG$7=(VLOOKUP(CG$7,Data!$A$2:$A$852,1,FALSE)),0))),"H",IF(AND(CG$7&gt;=$J103,CG$7&lt;=$K103),($D103*(1-$P103)/$N103),0))),IF(AND(CG$7&gt;=$J103,CG$7&lt;=$K103),(($D103-$O103)/$N103),0))))),(((IF(Data!$C$2&gt;0,(IF(OR(CG$5=Data!$F$2,CG$5=Data!$G$2,(IF(COUNTIF(Data!$A$2:$A$939,CG$7),CG$7=(VLOOKUP(CG$7,Data!$A$2:$A$852,1,FALSE)),0))),"H",IF(AND(CG$7&gt;=$J103,CG$7&lt;=$L103),($D103*$P103/$M103),0))),IF(AND(CG$7&gt;=$J103,CG$7&lt;=$L103),(($D103*$P103)/$M103),0))))))</f>
        <v>0</v>
      </c>
      <c r="CH104" s="37">
        <f>IF(CH$7&gt;$L103,(((IF(Data!$C$2&gt;0,(IF(OR(CH$5=Data!$F$2,CH$5=Data!$G$2,(IF(COUNTIF(Data!$A$2:$A$939,CH$7),CH$7=(VLOOKUP(CH$7,Data!$A$2:$A$852,1,FALSE)),0))),"H",IF(AND(CH$7&gt;=$J103,CH$7&lt;=$K103),($D103*(1-$P103)/$N103),0))),IF(AND(CH$7&gt;=$J103,CH$7&lt;=$K103),(($D103-$O103)/$N103),0))))),(((IF(Data!$C$2&gt;0,(IF(OR(CH$5=Data!$F$2,CH$5=Data!$G$2,(IF(COUNTIF(Data!$A$2:$A$939,CH$7),CH$7=(VLOOKUP(CH$7,Data!$A$2:$A$852,1,FALSE)),0))),"H",IF(AND(CH$7&gt;=$J103,CH$7&lt;=$L103),($D103*$P103/$M103),0))),IF(AND(CH$7&gt;=$J103,CH$7&lt;=$L103),(($D103*$P103)/$M103),0))))))</f>
        <v>0</v>
      </c>
      <c r="CI104" s="37">
        <f>IF(CI$7&gt;$L103,(((IF(Data!$C$2&gt;0,(IF(OR(CI$5=Data!$F$2,CI$5=Data!$G$2,(IF(COUNTIF(Data!$A$2:$A$939,CI$7),CI$7=(VLOOKUP(CI$7,Data!$A$2:$A$852,1,FALSE)),0))),"H",IF(AND(CI$7&gt;=$J103,CI$7&lt;=$K103),($D103*(1-$P103)/$N103),0))),IF(AND(CI$7&gt;=$J103,CI$7&lt;=$K103),(($D103-$O103)/$N103),0))))),(((IF(Data!$C$2&gt;0,(IF(OR(CI$5=Data!$F$2,CI$5=Data!$G$2,(IF(COUNTIF(Data!$A$2:$A$939,CI$7),CI$7=(VLOOKUP(CI$7,Data!$A$2:$A$852,1,FALSE)),0))),"H",IF(AND(CI$7&gt;=$J103,CI$7&lt;=$L103),($D103*$P103/$M103),0))),IF(AND(CI$7&gt;=$J103,CI$7&lt;=$L103),(($D103*$P103)/$M103),0))))))</f>
        <v>0</v>
      </c>
      <c r="CJ104" s="37" t="str">
        <f>IF(CJ$7&gt;$L103,(((IF(Data!$C$2&gt;0,(IF(OR(CJ$5=Data!$F$2,CJ$5=Data!$G$2,(IF(COUNTIF(Data!$A$2:$A$939,CJ$7),CJ$7=(VLOOKUP(CJ$7,Data!$A$2:$A$852,1,FALSE)),0))),"H",IF(AND(CJ$7&gt;=$J103,CJ$7&lt;=$K103),($D103*(1-$P103)/$N103),0))),IF(AND(CJ$7&gt;=$J103,CJ$7&lt;=$K103),(($D103-$O103)/$N103),0))))),(((IF(Data!$C$2&gt;0,(IF(OR(CJ$5=Data!$F$2,CJ$5=Data!$G$2,(IF(COUNTIF(Data!$A$2:$A$939,CJ$7),CJ$7=(VLOOKUP(CJ$7,Data!$A$2:$A$852,1,FALSE)),0))),"H",IF(AND(CJ$7&gt;=$J103,CJ$7&lt;=$L103),($D103*$P103/$M103),0))),IF(AND(CJ$7&gt;=$J103,CJ$7&lt;=$L103),(($D103*$P103)/$M103),0))))))</f>
        <v>H</v>
      </c>
      <c r="CK104" s="37" t="str">
        <f>IF(CK$7&gt;$L103,(((IF(Data!$C$2&gt;0,(IF(OR(CK$5=Data!$F$2,CK$5=Data!$G$2,(IF(COUNTIF(Data!$A$2:$A$939,CK$7),CK$7=(VLOOKUP(CK$7,Data!$A$2:$A$852,1,FALSE)),0))),"H",IF(AND(CK$7&gt;=$J103,CK$7&lt;=$K103),($D103*(1-$P103)/$N103),0))),IF(AND(CK$7&gt;=$J103,CK$7&lt;=$K103),(($D103-$O103)/$N103),0))))),(((IF(Data!$C$2&gt;0,(IF(OR(CK$5=Data!$F$2,CK$5=Data!$G$2,(IF(COUNTIF(Data!$A$2:$A$939,CK$7),CK$7=(VLOOKUP(CK$7,Data!$A$2:$A$852,1,FALSE)),0))),"H",IF(AND(CK$7&gt;=$J103,CK$7&lt;=$L103),($D103*$P103/$M103),0))),IF(AND(CK$7&gt;=$J103,CK$7&lt;=$L103),(($D103*$P103)/$M103),0))))))</f>
        <v>H</v>
      </c>
      <c r="CL104" s="37">
        <f>IF(CL$7&gt;$L103,(((IF(Data!$C$2&gt;0,(IF(OR(CL$5=Data!$F$2,CL$5=Data!$G$2,(IF(COUNTIF(Data!$A$2:$A$939,CL$7),CL$7=(VLOOKUP(CL$7,Data!$A$2:$A$852,1,FALSE)),0))),"H",IF(AND(CL$7&gt;=$J103,CL$7&lt;=$K103),($D103*(1-$P103)/$N103),0))),IF(AND(CL$7&gt;=$J103,CL$7&lt;=$K103),(($D103-$O103)/$N103),0))))),(((IF(Data!$C$2&gt;0,(IF(OR(CL$5=Data!$F$2,CL$5=Data!$G$2,(IF(COUNTIF(Data!$A$2:$A$939,CL$7),CL$7=(VLOOKUP(CL$7,Data!$A$2:$A$852,1,FALSE)),0))),"H",IF(AND(CL$7&gt;=$J103,CL$7&lt;=$L103),($D103*$P103/$M103),0))),IF(AND(CL$7&gt;=$J103,CL$7&lt;=$L103),(($D103*$P103)/$M103),0))))))</f>
        <v>0</v>
      </c>
      <c r="CM104" s="37">
        <f>IF(CM$7&gt;$L103,(((IF(Data!$C$2&gt;0,(IF(OR(CM$5=Data!$F$2,CM$5=Data!$G$2,(IF(COUNTIF(Data!$A$2:$A$939,CM$7),CM$7=(VLOOKUP(CM$7,Data!$A$2:$A$852,1,FALSE)),0))),"H",IF(AND(CM$7&gt;=$J103,CM$7&lt;=$K103),($D103*(1-$P103)/$N103),0))),IF(AND(CM$7&gt;=$J103,CM$7&lt;=$K103),(($D103-$O103)/$N103),0))))),(((IF(Data!$C$2&gt;0,(IF(OR(CM$5=Data!$F$2,CM$5=Data!$G$2,(IF(COUNTIF(Data!$A$2:$A$939,CM$7),CM$7=(VLOOKUP(CM$7,Data!$A$2:$A$852,1,FALSE)),0))),"H",IF(AND(CM$7&gt;=$J103,CM$7&lt;=$L103),($D103*$P103/$M103),0))),IF(AND(CM$7&gt;=$J103,CM$7&lt;=$L103),(($D103*$P103)/$M103),0))))))</f>
        <v>0</v>
      </c>
      <c r="CN104" s="37">
        <f>IF(CN$7&gt;$L103,(((IF(Data!$C$2&gt;0,(IF(OR(CN$5=Data!$F$2,CN$5=Data!$G$2,(IF(COUNTIF(Data!$A$2:$A$939,CN$7),CN$7=(VLOOKUP(CN$7,Data!$A$2:$A$852,1,FALSE)),0))),"H",IF(AND(CN$7&gt;=$J103,CN$7&lt;=$K103),($D103*(1-$P103)/$N103),0))),IF(AND(CN$7&gt;=$J103,CN$7&lt;=$K103),(($D103-$O103)/$N103),0))))),(((IF(Data!$C$2&gt;0,(IF(OR(CN$5=Data!$F$2,CN$5=Data!$G$2,(IF(COUNTIF(Data!$A$2:$A$939,CN$7),CN$7=(VLOOKUP(CN$7,Data!$A$2:$A$852,1,FALSE)),0))),"H",IF(AND(CN$7&gt;=$J103,CN$7&lt;=$L103),($D103*$P103/$M103),0))),IF(AND(CN$7&gt;=$J103,CN$7&lt;=$L103),(($D103*$P103)/$M103),0))))))</f>
        <v>0</v>
      </c>
      <c r="CO104" s="37">
        <f>IF(CO$7&gt;$L103,(((IF(Data!$C$2&gt;0,(IF(OR(CO$5=Data!$F$2,CO$5=Data!$G$2,(IF(COUNTIF(Data!$A$2:$A$939,CO$7),CO$7=(VLOOKUP(CO$7,Data!$A$2:$A$852,1,FALSE)),0))),"H",IF(AND(CO$7&gt;=$J103,CO$7&lt;=$K103),($D103*(1-$P103)/$N103),0))),IF(AND(CO$7&gt;=$J103,CO$7&lt;=$K103),(($D103-$O103)/$N103),0))))),(((IF(Data!$C$2&gt;0,(IF(OR(CO$5=Data!$F$2,CO$5=Data!$G$2,(IF(COUNTIF(Data!$A$2:$A$939,CO$7),CO$7=(VLOOKUP(CO$7,Data!$A$2:$A$852,1,FALSE)),0))),"H",IF(AND(CO$7&gt;=$J103,CO$7&lt;=$L103),($D103*$P103/$M103),0))),IF(AND(CO$7&gt;=$J103,CO$7&lt;=$L103),(($D103*$P103)/$M103),0))))))</f>
        <v>0</v>
      </c>
      <c r="CP104" s="37">
        <f>IF(CP$7&gt;$L103,(((IF(Data!$C$2&gt;0,(IF(OR(CP$5=Data!$F$2,CP$5=Data!$G$2,(IF(COUNTIF(Data!$A$2:$A$939,CP$7),CP$7=(VLOOKUP(CP$7,Data!$A$2:$A$852,1,FALSE)),0))),"H",IF(AND(CP$7&gt;=$J103,CP$7&lt;=$K103),($D103*(1-$P103)/$N103),0))),IF(AND(CP$7&gt;=$J103,CP$7&lt;=$K103),(($D103-$O103)/$N103),0))))),(((IF(Data!$C$2&gt;0,(IF(OR(CP$5=Data!$F$2,CP$5=Data!$G$2,(IF(COUNTIF(Data!$A$2:$A$939,CP$7),CP$7=(VLOOKUP(CP$7,Data!$A$2:$A$852,1,FALSE)),0))),"H",IF(AND(CP$7&gt;=$J103,CP$7&lt;=$L103),($D103*$P103/$M103),0))),IF(AND(CP$7&gt;=$J103,CP$7&lt;=$L103),(($D103*$P103)/$M103),0))))))</f>
        <v>0</v>
      </c>
      <c r="CQ104" s="37" t="str">
        <f>IF(CQ$7&gt;$L103,(((IF(Data!$C$2&gt;0,(IF(OR(CQ$5=Data!$F$2,CQ$5=Data!$G$2,(IF(COUNTIF(Data!$A$2:$A$939,CQ$7),CQ$7=(VLOOKUP(CQ$7,Data!$A$2:$A$852,1,FALSE)),0))),"H",IF(AND(CQ$7&gt;=$J103,CQ$7&lt;=$K103),($D103*(1-$P103)/$N103),0))),IF(AND(CQ$7&gt;=$J103,CQ$7&lt;=$K103),(($D103-$O103)/$N103),0))))),(((IF(Data!$C$2&gt;0,(IF(OR(CQ$5=Data!$F$2,CQ$5=Data!$G$2,(IF(COUNTIF(Data!$A$2:$A$939,CQ$7),CQ$7=(VLOOKUP(CQ$7,Data!$A$2:$A$852,1,FALSE)),0))),"H",IF(AND(CQ$7&gt;=$J103,CQ$7&lt;=$L103),($D103*$P103/$M103),0))),IF(AND(CQ$7&gt;=$J103,CQ$7&lt;=$L103),(($D103*$P103)/$M103),0))))))</f>
        <v>H</v>
      </c>
      <c r="CR104" s="37" t="str">
        <f>IF(CR$7&gt;$L103,(((IF(Data!$C$2&gt;0,(IF(OR(CR$5=Data!$F$2,CR$5=Data!$G$2,(IF(COUNTIF(Data!$A$2:$A$939,CR$7),CR$7=(VLOOKUP(CR$7,Data!$A$2:$A$852,1,FALSE)),0))),"H",IF(AND(CR$7&gt;=$J103,CR$7&lt;=$K103),($D103*(1-$P103)/$N103),0))),IF(AND(CR$7&gt;=$J103,CR$7&lt;=$K103),(($D103-$O103)/$N103),0))))),(((IF(Data!$C$2&gt;0,(IF(OR(CR$5=Data!$F$2,CR$5=Data!$G$2,(IF(COUNTIF(Data!$A$2:$A$939,CR$7),CR$7=(VLOOKUP(CR$7,Data!$A$2:$A$852,1,FALSE)),0))),"H",IF(AND(CR$7&gt;=$J103,CR$7&lt;=$L103),($D103*$P103/$M103),0))),IF(AND(CR$7&gt;=$J103,CR$7&lt;=$L103),(($D103*$P103)/$M103),0))))))</f>
        <v>H</v>
      </c>
      <c r="CS104" s="37">
        <f>IF(CS$7&gt;$L103,(((IF(Data!$C$2&gt;0,(IF(OR(CS$5=Data!$F$2,CS$5=Data!$G$2,(IF(COUNTIF(Data!$A$2:$A$939,CS$7),CS$7=(VLOOKUP(CS$7,Data!$A$2:$A$852,1,FALSE)),0))),"H",IF(AND(CS$7&gt;=$J103,CS$7&lt;=$K103),($D103*(1-$P103)/$N103),0))),IF(AND(CS$7&gt;=$J103,CS$7&lt;=$K103),(($D103-$O103)/$N103),0))))),(((IF(Data!$C$2&gt;0,(IF(OR(CS$5=Data!$F$2,CS$5=Data!$G$2,(IF(COUNTIF(Data!$A$2:$A$939,CS$7),CS$7=(VLOOKUP(CS$7,Data!$A$2:$A$852,1,FALSE)),0))),"H",IF(AND(CS$7&gt;=$J103,CS$7&lt;=$L103),($D103*$P103/$M103),0))),IF(AND(CS$7&gt;=$J103,CS$7&lt;=$L103),(($D103*$P103)/$M103),0))))))</f>
        <v>0</v>
      </c>
      <c r="CT104" s="37">
        <f>IF(CT$7&gt;$L103,(((IF(Data!$C$2&gt;0,(IF(OR(CT$5=Data!$F$2,CT$5=Data!$G$2,(IF(COUNTIF(Data!$A$2:$A$939,CT$7),CT$7=(VLOOKUP(CT$7,Data!$A$2:$A$852,1,FALSE)),0))),"H",IF(AND(CT$7&gt;=$J103,CT$7&lt;=$K103),($D103*(1-$P103)/$N103),0))),IF(AND(CT$7&gt;=$J103,CT$7&lt;=$K103),(($D103-$O103)/$N103),0))))),(((IF(Data!$C$2&gt;0,(IF(OR(CT$5=Data!$F$2,CT$5=Data!$G$2,(IF(COUNTIF(Data!$A$2:$A$939,CT$7),CT$7=(VLOOKUP(CT$7,Data!$A$2:$A$852,1,FALSE)),0))),"H",IF(AND(CT$7&gt;=$J103,CT$7&lt;=$L103),($D103*$P103/$M103),0))),IF(AND(CT$7&gt;=$J103,CT$7&lt;=$L103),(($D103*$P103)/$M103),0))))))</f>
        <v>0</v>
      </c>
      <c r="CU104" s="37">
        <f>IF(CU$7&gt;$L103,(((IF(Data!$C$2&gt;0,(IF(OR(CU$5=Data!$F$2,CU$5=Data!$G$2,(IF(COUNTIF(Data!$A$2:$A$939,CU$7),CU$7=(VLOOKUP(CU$7,Data!$A$2:$A$852,1,FALSE)),0))),"H",IF(AND(CU$7&gt;=$J103,CU$7&lt;=$K103),($D103*(1-$P103)/$N103),0))),IF(AND(CU$7&gt;=$J103,CU$7&lt;=$K103),(($D103-$O103)/$N103),0))))),(((IF(Data!$C$2&gt;0,(IF(OR(CU$5=Data!$F$2,CU$5=Data!$G$2,(IF(COUNTIF(Data!$A$2:$A$939,CU$7),CU$7=(VLOOKUP(CU$7,Data!$A$2:$A$852,1,FALSE)),0))),"H",IF(AND(CU$7&gt;=$J103,CU$7&lt;=$L103),($D103*$P103/$M103),0))),IF(AND(CU$7&gt;=$J103,CU$7&lt;=$L103),(($D103*$P103)/$M103),0))))))</f>
        <v>0</v>
      </c>
      <c r="CV104" s="37">
        <f>IF(CV$7&gt;$L103,(((IF(Data!$C$2&gt;0,(IF(OR(CV$5=Data!$F$2,CV$5=Data!$G$2,(IF(COUNTIF(Data!$A$2:$A$939,CV$7),CV$7=(VLOOKUP(CV$7,Data!$A$2:$A$852,1,FALSE)),0))),"H",IF(AND(CV$7&gt;=$J103,CV$7&lt;=$K103),($D103*(1-$P103)/$N103),0))),IF(AND(CV$7&gt;=$J103,CV$7&lt;=$K103),(($D103-$O103)/$N103),0))))),(((IF(Data!$C$2&gt;0,(IF(OR(CV$5=Data!$F$2,CV$5=Data!$G$2,(IF(COUNTIF(Data!$A$2:$A$939,CV$7),CV$7=(VLOOKUP(CV$7,Data!$A$2:$A$852,1,FALSE)),0))),"H",IF(AND(CV$7&gt;=$J103,CV$7&lt;=$L103),($D103*$P103/$M103),0))),IF(AND(CV$7&gt;=$J103,CV$7&lt;=$L103),(($D103*$P103)/$M103),0))))))</f>
        <v>0</v>
      </c>
      <c r="CW104" s="37">
        <f>IF(CW$7&gt;$L103,(((IF(Data!$C$2&gt;0,(IF(OR(CW$5=Data!$F$2,CW$5=Data!$G$2,(IF(COUNTIF(Data!$A$2:$A$939,CW$7),CW$7=(VLOOKUP(CW$7,Data!$A$2:$A$852,1,FALSE)),0))),"H",IF(AND(CW$7&gt;=$J103,CW$7&lt;=$K103),($D103*(1-$P103)/$N103),0))),IF(AND(CW$7&gt;=$J103,CW$7&lt;=$K103),(($D103-$O103)/$N103),0))))),(((IF(Data!$C$2&gt;0,(IF(OR(CW$5=Data!$F$2,CW$5=Data!$G$2,(IF(COUNTIF(Data!$A$2:$A$939,CW$7),CW$7=(VLOOKUP(CW$7,Data!$A$2:$A$852,1,FALSE)),0))),"H",IF(AND(CW$7&gt;=$J103,CW$7&lt;=$L103),($D103*$P103/$M103),0))),IF(AND(CW$7&gt;=$J103,CW$7&lt;=$L103),(($D103*$P103)/$M103),0))))))</f>
        <v>0</v>
      </c>
      <c r="CX104" s="37" t="str">
        <f>IF(CX$7&gt;$L103,(((IF(Data!$C$2&gt;0,(IF(OR(CX$5=Data!$F$2,CX$5=Data!$G$2,(IF(COUNTIF(Data!$A$2:$A$939,CX$7),CX$7=(VLOOKUP(CX$7,Data!$A$2:$A$852,1,FALSE)),0))),"H",IF(AND(CX$7&gt;=$J103,CX$7&lt;=$K103),($D103*(1-$P103)/$N103),0))),IF(AND(CX$7&gt;=$J103,CX$7&lt;=$K103),(($D103-$O103)/$N103),0))))),(((IF(Data!$C$2&gt;0,(IF(OR(CX$5=Data!$F$2,CX$5=Data!$G$2,(IF(COUNTIF(Data!$A$2:$A$939,CX$7),CX$7=(VLOOKUP(CX$7,Data!$A$2:$A$852,1,FALSE)),0))),"H",IF(AND(CX$7&gt;=$J103,CX$7&lt;=$L103),($D103*$P103/$M103),0))),IF(AND(CX$7&gt;=$J103,CX$7&lt;=$L103),(($D103*$P103)/$M103),0))))))</f>
        <v>H</v>
      </c>
      <c r="CY104" s="37" t="str">
        <f>IF(CY$7&gt;$L103,(((IF(Data!$C$2&gt;0,(IF(OR(CY$5=Data!$F$2,CY$5=Data!$G$2,(IF(COUNTIF(Data!$A$2:$A$939,CY$7),CY$7=(VLOOKUP(CY$7,Data!$A$2:$A$852,1,FALSE)),0))),"H",IF(AND(CY$7&gt;=$J103,CY$7&lt;=$K103),($D103*(1-$P103)/$N103),0))),IF(AND(CY$7&gt;=$J103,CY$7&lt;=$K103),(($D103-$O103)/$N103),0))))),(((IF(Data!$C$2&gt;0,(IF(OR(CY$5=Data!$F$2,CY$5=Data!$G$2,(IF(COUNTIF(Data!$A$2:$A$939,CY$7),CY$7=(VLOOKUP(CY$7,Data!$A$2:$A$852,1,FALSE)),0))),"H",IF(AND(CY$7&gt;=$J103,CY$7&lt;=$L103),($D103*$P103/$M103),0))),IF(AND(CY$7&gt;=$J103,CY$7&lt;=$L103),(($D103*$P103)/$M103),0))))))</f>
        <v>H</v>
      </c>
      <c r="CZ104" s="37">
        <f>IF(CZ$7&gt;$L103,(((IF(Data!$C$2&gt;0,(IF(OR(CZ$5=Data!$F$2,CZ$5=Data!$G$2,(IF(COUNTIF(Data!$A$2:$A$939,CZ$7),CZ$7=(VLOOKUP(CZ$7,Data!$A$2:$A$852,1,FALSE)),0))),"H",IF(AND(CZ$7&gt;=$J103,CZ$7&lt;=$K103),($D103*(1-$P103)/$N103),0))),IF(AND(CZ$7&gt;=$J103,CZ$7&lt;=$K103),(($D103-$O103)/$N103),0))))),(((IF(Data!$C$2&gt;0,(IF(OR(CZ$5=Data!$F$2,CZ$5=Data!$G$2,(IF(COUNTIF(Data!$A$2:$A$939,CZ$7),CZ$7=(VLOOKUP(CZ$7,Data!$A$2:$A$852,1,FALSE)),0))),"H",IF(AND(CZ$7&gt;=$J103,CZ$7&lt;=$L103),($D103*$P103/$M103),0))),IF(AND(CZ$7&gt;=$J103,CZ$7&lt;=$L103),(($D103*$P103)/$M103),0))))))</f>
        <v>0</v>
      </c>
      <c r="DA104" s="37">
        <f>IF(DA$7&gt;$L103,(((IF(Data!$C$2&gt;0,(IF(OR(DA$5=Data!$F$2,DA$5=Data!$G$2,(IF(COUNTIF(Data!$A$2:$A$939,DA$7),DA$7=(VLOOKUP(DA$7,Data!$A$2:$A$852,1,FALSE)),0))),"H",IF(AND(DA$7&gt;=$J103,DA$7&lt;=$K103),($D103*(1-$P103)/$N103),0))),IF(AND(DA$7&gt;=$J103,DA$7&lt;=$K103),(($D103-$O103)/$N103),0))))),(((IF(Data!$C$2&gt;0,(IF(OR(DA$5=Data!$F$2,DA$5=Data!$G$2,(IF(COUNTIF(Data!$A$2:$A$939,DA$7),DA$7=(VLOOKUP(DA$7,Data!$A$2:$A$852,1,FALSE)),0))),"H",IF(AND(DA$7&gt;=$J103,DA$7&lt;=$L103),($D103*$P103/$M103),0))),IF(AND(DA$7&gt;=$J103,DA$7&lt;=$L103),(($D103*$P103)/$M103),0))))))</f>
        <v>0</v>
      </c>
      <c r="DB104" s="37">
        <f>IF(DB$7&gt;$L103,(((IF(Data!$C$2&gt;0,(IF(OR(DB$5=Data!$F$2,DB$5=Data!$G$2,(IF(COUNTIF(Data!$A$2:$A$939,DB$7),DB$7=(VLOOKUP(DB$7,Data!$A$2:$A$852,1,FALSE)),0))),"H",IF(AND(DB$7&gt;=$J103,DB$7&lt;=$K103),($D103*(1-$P103)/$N103),0))),IF(AND(DB$7&gt;=$J103,DB$7&lt;=$K103),(($D103-$O103)/$N103),0))))),(((IF(Data!$C$2&gt;0,(IF(OR(DB$5=Data!$F$2,DB$5=Data!$G$2,(IF(COUNTIF(Data!$A$2:$A$939,DB$7),DB$7=(VLOOKUP(DB$7,Data!$A$2:$A$852,1,FALSE)),0))),"H",IF(AND(DB$7&gt;=$J103,DB$7&lt;=$L103),($D103*$P103/$M103),0))),IF(AND(DB$7&gt;=$J103,DB$7&lt;=$L103),(($D103*$P103)/$M103),0))))))</f>
        <v>0</v>
      </c>
      <c r="DC104" s="37">
        <f>IF(DC$7&gt;$L103,(((IF(Data!$C$2&gt;0,(IF(OR(DC$5=Data!$F$2,DC$5=Data!$G$2,(IF(COUNTIF(Data!$A$2:$A$939,DC$7),DC$7=(VLOOKUP(DC$7,Data!$A$2:$A$852,1,FALSE)),0))),"H",IF(AND(DC$7&gt;=$J103,DC$7&lt;=$K103),($D103*(1-$P103)/$N103),0))),IF(AND(DC$7&gt;=$J103,DC$7&lt;=$K103),(($D103-$O103)/$N103),0))))),(((IF(Data!$C$2&gt;0,(IF(OR(DC$5=Data!$F$2,DC$5=Data!$G$2,(IF(COUNTIF(Data!$A$2:$A$939,DC$7),DC$7=(VLOOKUP(DC$7,Data!$A$2:$A$852,1,FALSE)),0))),"H",IF(AND(DC$7&gt;=$J103,DC$7&lt;=$L103),($D103*$P103/$M103),0))),IF(AND(DC$7&gt;=$J103,DC$7&lt;=$L103),(($D103*$P103)/$M103),0))))))</f>
        <v>0</v>
      </c>
      <c r="DD104" s="37">
        <f>IF(DD$7&gt;$L103,(((IF(Data!$C$2&gt;0,(IF(OR(DD$5=Data!$F$2,DD$5=Data!$G$2,(IF(COUNTIF(Data!$A$2:$A$939,DD$7),DD$7=(VLOOKUP(DD$7,Data!$A$2:$A$852,1,FALSE)),0))),"H",IF(AND(DD$7&gt;=$J103,DD$7&lt;=$K103),($D103*(1-$P103)/$N103),0))),IF(AND(DD$7&gt;=$J103,DD$7&lt;=$K103),(($D103-$O103)/$N103),0))))),(((IF(Data!$C$2&gt;0,(IF(OR(DD$5=Data!$F$2,DD$5=Data!$G$2,(IF(COUNTIF(Data!$A$2:$A$939,DD$7),DD$7=(VLOOKUP(DD$7,Data!$A$2:$A$852,1,FALSE)),0))),"H",IF(AND(DD$7&gt;=$J103,DD$7&lt;=$L103),($D103*$P103/$M103),0))),IF(AND(DD$7&gt;=$J103,DD$7&lt;=$L103),(($D103*$P103)/$M103),0))))))</f>
        <v>0</v>
      </c>
      <c r="DE104" s="37" t="str">
        <f>IF(DE$7&gt;$L103,(((IF(Data!$C$2&gt;0,(IF(OR(DE$5=Data!$F$2,DE$5=Data!$G$2,(IF(COUNTIF(Data!$A$2:$A$939,DE$7),DE$7=(VLOOKUP(DE$7,Data!$A$2:$A$852,1,FALSE)),0))),"H",IF(AND(DE$7&gt;=$J103,DE$7&lt;=$K103),($D103*(1-$P103)/$N103),0))),IF(AND(DE$7&gt;=$J103,DE$7&lt;=$K103),(($D103-$O103)/$N103),0))))),(((IF(Data!$C$2&gt;0,(IF(OR(DE$5=Data!$F$2,DE$5=Data!$G$2,(IF(COUNTIF(Data!$A$2:$A$939,DE$7),DE$7=(VLOOKUP(DE$7,Data!$A$2:$A$852,1,FALSE)),0))),"H",IF(AND(DE$7&gt;=$J103,DE$7&lt;=$L103),($D103*$P103/$M103),0))),IF(AND(DE$7&gt;=$J103,DE$7&lt;=$L103),(($D103*$P103)/$M103),0))))))</f>
        <v>H</v>
      </c>
      <c r="DF104" s="37" t="str">
        <f>IF(DF$7&gt;$L103,(((IF(Data!$C$2&gt;0,(IF(OR(DF$5=Data!$F$2,DF$5=Data!$G$2,(IF(COUNTIF(Data!$A$2:$A$939,DF$7),DF$7=(VLOOKUP(DF$7,Data!$A$2:$A$852,1,FALSE)),0))),"H",IF(AND(DF$7&gt;=$J103,DF$7&lt;=$K103),($D103*(1-$P103)/$N103),0))),IF(AND(DF$7&gt;=$J103,DF$7&lt;=$K103),(($D103-$O103)/$N103),0))))),(((IF(Data!$C$2&gt;0,(IF(OR(DF$5=Data!$F$2,DF$5=Data!$G$2,(IF(COUNTIF(Data!$A$2:$A$939,DF$7),DF$7=(VLOOKUP(DF$7,Data!$A$2:$A$852,1,FALSE)),0))),"H",IF(AND(DF$7&gt;=$J103,DF$7&lt;=$L103),($D103*$P103/$M103),0))),IF(AND(DF$7&gt;=$J103,DF$7&lt;=$L103),(($D103*$P103)/$M103),0))))))</f>
        <v>H</v>
      </c>
      <c r="DG104" s="37">
        <f>IF(DG$7&gt;$L103,(((IF(Data!$C$2&gt;0,(IF(OR(DG$5=Data!$F$2,DG$5=Data!$G$2,(IF(COUNTIF(Data!$A$2:$A$939,DG$7),DG$7=(VLOOKUP(DG$7,Data!$A$2:$A$852,1,FALSE)),0))),"H",IF(AND(DG$7&gt;=$J103,DG$7&lt;=$K103),($D103*(1-$P103)/$N103),0))),IF(AND(DG$7&gt;=$J103,DG$7&lt;=$K103),(($D103-$O103)/$N103),0))))),(((IF(Data!$C$2&gt;0,(IF(OR(DG$5=Data!$F$2,DG$5=Data!$G$2,(IF(COUNTIF(Data!$A$2:$A$939,DG$7),DG$7=(VLOOKUP(DG$7,Data!$A$2:$A$852,1,FALSE)),0))),"H",IF(AND(DG$7&gt;=$J103,DG$7&lt;=$L103),($D103*$P103/$M103),0))),IF(AND(DG$7&gt;=$J103,DG$7&lt;=$L103),(($D103*$P103)/$M103),0))))))</f>
        <v>0</v>
      </c>
      <c r="DH104" s="37">
        <f>IF(DH$7&gt;$L103,(((IF(Data!$C$2&gt;0,(IF(OR(DH$5=Data!$F$2,DH$5=Data!$G$2,(IF(COUNTIF(Data!$A$2:$A$939,DH$7),DH$7=(VLOOKUP(DH$7,Data!$A$2:$A$852,1,FALSE)),0))),"H",IF(AND(DH$7&gt;=$J103,DH$7&lt;=$K103),($D103*(1-$P103)/$N103),0))),IF(AND(DH$7&gt;=$J103,DH$7&lt;=$K103),(($D103-$O103)/$N103),0))))),(((IF(Data!$C$2&gt;0,(IF(OR(DH$5=Data!$F$2,DH$5=Data!$G$2,(IF(COUNTIF(Data!$A$2:$A$939,DH$7),DH$7=(VLOOKUP(DH$7,Data!$A$2:$A$852,1,FALSE)),0))),"H",IF(AND(DH$7&gt;=$J103,DH$7&lt;=$L103),($D103*$P103/$M103),0))),IF(AND(DH$7&gt;=$J103,DH$7&lt;=$L103),(($D103*$P103)/$M103),0))))))</f>
        <v>0</v>
      </c>
      <c r="DI104" s="37">
        <f>IF(DI$7&gt;$L103,(((IF(Data!$C$2&gt;0,(IF(OR(DI$5=Data!$F$2,DI$5=Data!$G$2,(IF(COUNTIF(Data!$A$2:$A$939,DI$7),DI$7=(VLOOKUP(DI$7,Data!$A$2:$A$852,1,FALSE)),0))),"H",IF(AND(DI$7&gt;=$J103,DI$7&lt;=$K103),($D103*(1-$P103)/$N103),0))),IF(AND(DI$7&gt;=$J103,DI$7&lt;=$K103),(($D103-$O103)/$N103),0))))),(((IF(Data!$C$2&gt;0,(IF(OR(DI$5=Data!$F$2,DI$5=Data!$G$2,(IF(COUNTIF(Data!$A$2:$A$939,DI$7),DI$7=(VLOOKUP(DI$7,Data!$A$2:$A$852,1,FALSE)),0))),"H",IF(AND(DI$7&gt;=$J103,DI$7&lt;=$L103),($D103*$P103/$M103),0))),IF(AND(DI$7&gt;=$J103,DI$7&lt;=$L103),(($D103*$P103)/$M103),0))))))</f>
        <v>0</v>
      </c>
      <c r="DJ104" s="37">
        <f>IF(DJ$7&gt;$L103,(((IF(Data!$C$2&gt;0,(IF(OR(DJ$5=Data!$F$2,DJ$5=Data!$G$2,(IF(COUNTIF(Data!$A$2:$A$939,DJ$7),DJ$7=(VLOOKUP(DJ$7,Data!$A$2:$A$852,1,FALSE)),0))),"H",IF(AND(DJ$7&gt;=$J103,DJ$7&lt;=$K103),($D103*(1-$P103)/$N103),0))),IF(AND(DJ$7&gt;=$J103,DJ$7&lt;=$K103),(($D103-$O103)/$N103),0))))),(((IF(Data!$C$2&gt;0,(IF(OR(DJ$5=Data!$F$2,DJ$5=Data!$G$2,(IF(COUNTIF(Data!$A$2:$A$939,DJ$7),DJ$7=(VLOOKUP(DJ$7,Data!$A$2:$A$852,1,FALSE)),0))),"H",IF(AND(DJ$7&gt;=$J103,DJ$7&lt;=$L103),($D103*$P103/$M103),0))),IF(AND(DJ$7&gt;=$J103,DJ$7&lt;=$L103),(($D103*$P103)/$M103),0))))))</f>
        <v>0</v>
      </c>
      <c r="DK104" s="37">
        <f>IF(DK$7&gt;$L103,(((IF(Data!$C$2&gt;0,(IF(OR(DK$5=Data!$F$2,DK$5=Data!$G$2,(IF(COUNTIF(Data!$A$2:$A$939,DK$7),DK$7=(VLOOKUP(DK$7,Data!$A$2:$A$852,1,FALSE)),0))),"H",IF(AND(DK$7&gt;=$J103,DK$7&lt;=$K103),($D103*(1-$P103)/$N103),0))),IF(AND(DK$7&gt;=$J103,DK$7&lt;=$K103),(($D103-$O103)/$N103),0))))),(((IF(Data!$C$2&gt;0,(IF(OR(DK$5=Data!$F$2,DK$5=Data!$G$2,(IF(COUNTIF(Data!$A$2:$A$939,DK$7),DK$7=(VLOOKUP(DK$7,Data!$A$2:$A$852,1,FALSE)),0))),"H",IF(AND(DK$7&gt;=$J103,DK$7&lt;=$L103),($D103*$P103/$M103),0))),IF(AND(DK$7&gt;=$J103,DK$7&lt;=$L103),(($D103*$P103)/$M103),0))))))</f>
        <v>0</v>
      </c>
      <c r="DL104" s="37" t="str">
        <f>IF(DL$7&gt;$L103,(((IF(Data!$C$2&gt;0,(IF(OR(DL$5=Data!$F$2,DL$5=Data!$G$2,(IF(COUNTIF(Data!$A$2:$A$939,DL$7),DL$7=(VLOOKUP(DL$7,Data!$A$2:$A$852,1,FALSE)),0))),"H",IF(AND(DL$7&gt;=$J103,DL$7&lt;=$K103),($D103*(1-$P103)/$N103),0))),IF(AND(DL$7&gt;=$J103,DL$7&lt;=$K103),(($D103-$O103)/$N103),0))))),(((IF(Data!$C$2&gt;0,(IF(OR(DL$5=Data!$F$2,DL$5=Data!$G$2,(IF(COUNTIF(Data!$A$2:$A$939,DL$7),DL$7=(VLOOKUP(DL$7,Data!$A$2:$A$852,1,FALSE)),0))),"H",IF(AND(DL$7&gt;=$J103,DL$7&lt;=$L103),($D103*$P103/$M103),0))),IF(AND(DL$7&gt;=$J103,DL$7&lt;=$L103),(($D103*$P103)/$M103),0))))))</f>
        <v>H</v>
      </c>
      <c r="DM104" s="37" t="str">
        <f>IF(DM$7&gt;$L103,(((IF(Data!$C$2&gt;0,(IF(OR(DM$5=Data!$F$2,DM$5=Data!$G$2,(IF(COUNTIF(Data!$A$2:$A$939,DM$7),DM$7=(VLOOKUP(DM$7,Data!$A$2:$A$852,1,FALSE)),0))),"H",IF(AND(DM$7&gt;=$J103,DM$7&lt;=$K103),($D103*(1-$P103)/$N103),0))),IF(AND(DM$7&gt;=$J103,DM$7&lt;=$K103),(($D103-$O103)/$N103),0))))),(((IF(Data!$C$2&gt;0,(IF(OR(DM$5=Data!$F$2,DM$5=Data!$G$2,(IF(COUNTIF(Data!$A$2:$A$939,DM$7),DM$7=(VLOOKUP(DM$7,Data!$A$2:$A$852,1,FALSE)),0))),"H",IF(AND(DM$7&gt;=$J103,DM$7&lt;=$L103),($D103*$P103/$M103),0))),IF(AND(DM$7&gt;=$J103,DM$7&lt;=$L103),(($D103*$P103)/$M103),0))))))</f>
        <v>H</v>
      </c>
      <c r="DN104" s="37">
        <f>IF(DN$7&gt;$L103,(((IF(Data!$C$2&gt;0,(IF(OR(DN$5=Data!$F$2,DN$5=Data!$G$2,(IF(COUNTIF(Data!$A$2:$A$939,DN$7),DN$7=(VLOOKUP(DN$7,Data!$A$2:$A$852,1,FALSE)),0))),"H",IF(AND(DN$7&gt;=$J103,DN$7&lt;=$K103),($D103*(1-$P103)/$N103),0))),IF(AND(DN$7&gt;=$J103,DN$7&lt;=$K103),(($D103-$O103)/$N103),0))))),(((IF(Data!$C$2&gt;0,(IF(OR(DN$5=Data!$F$2,DN$5=Data!$G$2,(IF(COUNTIF(Data!$A$2:$A$939,DN$7),DN$7=(VLOOKUP(DN$7,Data!$A$2:$A$852,1,FALSE)),0))),"H",IF(AND(DN$7&gt;=$J103,DN$7&lt;=$L103),($D103*$P103/$M103),0))),IF(AND(DN$7&gt;=$J103,DN$7&lt;=$L103),(($D103*$P103)/$M103),0))))))</f>
        <v>0</v>
      </c>
      <c r="DO104" s="37">
        <f>IF(DO$7&gt;$L103,(((IF(Data!$C$2&gt;0,(IF(OR(DO$5=Data!$F$2,DO$5=Data!$G$2,(IF(COUNTIF(Data!$A$2:$A$939,DO$7),DO$7=(VLOOKUP(DO$7,Data!$A$2:$A$852,1,FALSE)),0))),"H",IF(AND(DO$7&gt;=$J103,DO$7&lt;=$K103),($D103*(1-$P103)/$N103),0))),IF(AND(DO$7&gt;=$J103,DO$7&lt;=$K103),(($D103-$O103)/$N103),0))))),(((IF(Data!$C$2&gt;0,(IF(OR(DO$5=Data!$F$2,DO$5=Data!$G$2,(IF(COUNTIF(Data!$A$2:$A$939,DO$7),DO$7=(VLOOKUP(DO$7,Data!$A$2:$A$852,1,FALSE)),0))),"H",IF(AND(DO$7&gt;=$J103,DO$7&lt;=$L103),($D103*$P103/$M103),0))),IF(AND(DO$7&gt;=$J103,DO$7&lt;=$L103),(($D103*$P103)/$M103),0))))))</f>
        <v>0</v>
      </c>
      <c r="DP104" s="37">
        <f>IF(DP$7&gt;$L103,(((IF(Data!$C$2&gt;0,(IF(OR(DP$5=Data!$F$2,DP$5=Data!$G$2,(IF(COUNTIF(Data!$A$2:$A$939,DP$7),DP$7=(VLOOKUP(DP$7,Data!$A$2:$A$852,1,FALSE)),0))),"H",IF(AND(DP$7&gt;=$J103,DP$7&lt;=$K103),($D103*(1-$P103)/$N103),0))),IF(AND(DP$7&gt;=$J103,DP$7&lt;=$K103),(($D103-$O103)/$N103),0))))),(((IF(Data!$C$2&gt;0,(IF(OR(DP$5=Data!$F$2,DP$5=Data!$G$2,(IF(COUNTIF(Data!$A$2:$A$939,DP$7),DP$7=(VLOOKUP(DP$7,Data!$A$2:$A$852,1,FALSE)),0))),"H",IF(AND(DP$7&gt;=$J103,DP$7&lt;=$L103),($D103*$P103/$M103),0))),IF(AND(DP$7&gt;=$J103,DP$7&lt;=$L103),(($D103*$P103)/$M103),0))))))</f>
        <v>0</v>
      </c>
      <c r="DQ104" s="37">
        <f>IF(DQ$7&gt;$L103,(((IF(Data!$C$2&gt;0,(IF(OR(DQ$5=Data!$F$2,DQ$5=Data!$G$2,(IF(COUNTIF(Data!$A$2:$A$939,DQ$7),DQ$7=(VLOOKUP(DQ$7,Data!$A$2:$A$852,1,FALSE)),0))),"H",IF(AND(DQ$7&gt;=$J103,DQ$7&lt;=$K103),($D103*(1-$P103)/$N103),0))),IF(AND(DQ$7&gt;=$J103,DQ$7&lt;=$K103),(($D103-$O103)/$N103),0))))),(((IF(Data!$C$2&gt;0,(IF(OR(DQ$5=Data!$F$2,DQ$5=Data!$G$2,(IF(COUNTIF(Data!$A$2:$A$939,DQ$7),DQ$7=(VLOOKUP(DQ$7,Data!$A$2:$A$852,1,FALSE)),0))),"H",IF(AND(DQ$7&gt;=$J103,DQ$7&lt;=$L103),($D103*$P103/$M103),0))),IF(AND(DQ$7&gt;=$J103,DQ$7&lt;=$L103),(($D103*$P103)/$M103),0))))))</f>
        <v>0</v>
      </c>
      <c r="DR104" s="37">
        <f>IF(DR$7&gt;$L103,(((IF(Data!$C$2&gt;0,(IF(OR(DR$5=Data!$F$2,DR$5=Data!$G$2,(IF(COUNTIF(Data!$A$2:$A$939,DR$7),DR$7=(VLOOKUP(DR$7,Data!$A$2:$A$852,1,FALSE)),0))),"H",IF(AND(DR$7&gt;=$J103,DR$7&lt;=$K103),($D103*(1-$P103)/$N103),0))),IF(AND(DR$7&gt;=$J103,DR$7&lt;=$K103),(($D103-$O103)/$N103),0))))),(((IF(Data!$C$2&gt;0,(IF(OR(DR$5=Data!$F$2,DR$5=Data!$G$2,(IF(COUNTIF(Data!$A$2:$A$939,DR$7),DR$7=(VLOOKUP(DR$7,Data!$A$2:$A$852,1,FALSE)),0))),"H",IF(AND(DR$7&gt;=$J103,DR$7&lt;=$L103),($D103*$P103/$M103),0))),IF(AND(DR$7&gt;=$J103,DR$7&lt;=$L103),(($D103*$P103)/$M103),0))))))</f>
        <v>0</v>
      </c>
      <c r="DS104" s="37" t="str">
        <f>IF(DS$7&gt;$L103,(((IF(Data!$C$2&gt;0,(IF(OR(DS$5=Data!$F$2,DS$5=Data!$G$2,(IF(COUNTIF(Data!$A$2:$A$939,DS$7),DS$7=(VLOOKUP(DS$7,Data!$A$2:$A$852,1,FALSE)),0))),"H",IF(AND(DS$7&gt;=$J103,DS$7&lt;=$K103),($D103*(1-$P103)/$N103),0))),IF(AND(DS$7&gt;=$J103,DS$7&lt;=$K103),(($D103-$O103)/$N103),0))))),(((IF(Data!$C$2&gt;0,(IF(OR(DS$5=Data!$F$2,DS$5=Data!$G$2,(IF(COUNTIF(Data!$A$2:$A$939,DS$7),DS$7=(VLOOKUP(DS$7,Data!$A$2:$A$852,1,FALSE)),0))),"H",IF(AND(DS$7&gt;=$J103,DS$7&lt;=$L103),($D103*$P103/$M103),0))),IF(AND(DS$7&gt;=$J103,DS$7&lt;=$L103),(($D103*$P103)/$M103),0))))))</f>
        <v>H</v>
      </c>
      <c r="DT104" s="37" t="str">
        <f>IF(DT$7&gt;$L103,(((IF(Data!$C$2&gt;0,(IF(OR(DT$5=Data!$F$2,DT$5=Data!$G$2,(IF(COUNTIF(Data!$A$2:$A$939,DT$7),DT$7=(VLOOKUP(DT$7,Data!$A$2:$A$852,1,FALSE)),0))),"H",IF(AND(DT$7&gt;=$J103,DT$7&lt;=$K103),($D103*(1-$P103)/$N103),0))),IF(AND(DT$7&gt;=$J103,DT$7&lt;=$K103),(($D103-$O103)/$N103),0))))),(((IF(Data!$C$2&gt;0,(IF(OR(DT$5=Data!$F$2,DT$5=Data!$G$2,(IF(COUNTIF(Data!$A$2:$A$939,DT$7),DT$7=(VLOOKUP(DT$7,Data!$A$2:$A$852,1,FALSE)),0))),"H",IF(AND(DT$7&gt;=$J103,DT$7&lt;=$L103),($D103*$P103/$M103),0))),IF(AND(DT$7&gt;=$J103,DT$7&lt;=$L103),(($D103*$P103)/$M103),0))))))</f>
        <v>H</v>
      </c>
      <c r="DU104" s="37">
        <f>IF(DU$7&gt;$L103,(((IF(Data!$C$2&gt;0,(IF(OR(DU$5=Data!$F$2,DU$5=Data!$G$2,(IF(COUNTIF(Data!$A$2:$A$939,DU$7),DU$7=(VLOOKUP(DU$7,Data!$A$2:$A$852,1,FALSE)),0))),"H",IF(AND(DU$7&gt;=$J103,DU$7&lt;=$K103),($D103*(1-$P103)/$N103),0))),IF(AND(DU$7&gt;=$J103,DU$7&lt;=$K103),(($D103-$O103)/$N103),0))))),(((IF(Data!$C$2&gt;0,(IF(OR(DU$5=Data!$F$2,DU$5=Data!$G$2,(IF(COUNTIF(Data!$A$2:$A$939,DU$7),DU$7=(VLOOKUP(DU$7,Data!$A$2:$A$852,1,FALSE)),0))),"H",IF(AND(DU$7&gt;=$J103,DU$7&lt;=$L103),($D103*$P103/$M103),0))),IF(AND(DU$7&gt;=$J103,DU$7&lt;=$L103),(($D103*$P103)/$M103),0))))))</f>
        <v>0</v>
      </c>
      <c r="DV104" s="37">
        <f>IF(DV$7&gt;$L103,(((IF(Data!$C$2&gt;0,(IF(OR(DV$5=Data!$F$2,DV$5=Data!$G$2,(IF(COUNTIF(Data!$A$2:$A$939,DV$7),DV$7=(VLOOKUP(DV$7,Data!$A$2:$A$852,1,FALSE)),0))),"H",IF(AND(DV$7&gt;=$J103,DV$7&lt;=$K103),($D103*(1-$P103)/$N103),0))),IF(AND(DV$7&gt;=$J103,DV$7&lt;=$K103),(($D103-$O103)/$N103),0))))),(((IF(Data!$C$2&gt;0,(IF(OR(DV$5=Data!$F$2,DV$5=Data!$G$2,(IF(COUNTIF(Data!$A$2:$A$939,DV$7),DV$7=(VLOOKUP(DV$7,Data!$A$2:$A$852,1,FALSE)),0))),"H",IF(AND(DV$7&gt;=$J103,DV$7&lt;=$L103),($D103*$P103/$M103),0))),IF(AND(DV$7&gt;=$J103,DV$7&lt;=$L103),(($D103*$P103)/$M103),0))))))</f>
        <v>0</v>
      </c>
      <c r="DW104" s="37">
        <f>IF(DW$7&gt;$L103,(((IF(Data!$C$2&gt;0,(IF(OR(DW$5=Data!$F$2,DW$5=Data!$G$2,(IF(COUNTIF(Data!$A$2:$A$939,DW$7),DW$7=(VLOOKUP(DW$7,Data!$A$2:$A$852,1,FALSE)),0))),"H",IF(AND(DW$7&gt;=$J103,DW$7&lt;=$K103),($D103*(1-$P103)/$N103),0))),IF(AND(DW$7&gt;=$J103,DW$7&lt;=$K103),(($D103-$O103)/$N103),0))))),(((IF(Data!$C$2&gt;0,(IF(OR(DW$5=Data!$F$2,DW$5=Data!$G$2,(IF(COUNTIF(Data!$A$2:$A$939,DW$7),DW$7=(VLOOKUP(DW$7,Data!$A$2:$A$852,1,FALSE)),0))),"H",IF(AND(DW$7&gt;=$J103,DW$7&lt;=$L103),($D103*$P103/$M103),0))),IF(AND(DW$7&gt;=$J103,DW$7&lt;=$L103),(($D103*$P103)/$M103),0))))))</f>
        <v>0</v>
      </c>
      <c r="DX104" s="37">
        <f>IF(DX$7&gt;$L103,(((IF(Data!$C$2&gt;0,(IF(OR(DX$5=Data!$F$2,DX$5=Data!$G$2,(IF(COUNTIF(Data!$A$2:$A$939,DX$7),DX$7=(VLOOKUP(DX$7,Data!$A$2:$A$852,1,FALSE)),0))),"H",IF(AND(DX$7&gt;=$J103,DX$7&lt;=$K103),($D103*(1-$P103)/$N103),0))),IF(AND(DX$7&gt;=$J103,DX$7&lt;=$K103),(($D103-$O103)/$N103),0))))),(((IF(Data!$C$2&gt;0,(IF(OR(DX$5=Data!$F$2,DX$5=Data!$G$2,(IF(COUNTIF(Data!$A$2:$A$939,DX$7),DX$7=(VLOOKUP(DX$7,Data!$A$2:$A$852,1,FALSE)),0))),"H",IF(AND(DX$7&gt;=$J103,DX$7&lt;=$L103),($D103*$P103/$M103),0))),IF(AND(DX$7&gt;=$J103,DX$7&lt;=$L103),(($D103*$P103)/$M103),0))))))</f>
        <v>0</v>
      </c>
      <c r="DY104" s="37">
        <f>IF(DY$7&gt;$L103,(((IF(Data!$C$2&gt;0,(IF(OR(DY$5=Data!$F$2,DY$5=Data!$G$2,(IF(COUNTIF(Data!$A$2:$A$939,DY$7),DY$7=(VLOOKUP(DY$7,Data!$A$2:$A$852,1,FALSE)),0))),"H",IF(AND(DY$7&gt;=$J103,DY$7&lt;=$K103),($D103*(1-$P103)/$N103),0))),IF(AND(DY$7&gt;=$J103,DY$7&lt;=$K103),(($D103-$O103)/$N103),0))))),(((IF(Data!$C$2&gt;0,(IF(OR(DY$5=Data!$F$2,DY$5=Data!$G$2,(IF(COUNTIF(Data!$A$2:$A$939,DY$7),DY$7=(VLOOKUP(DY$7,Data!$A$2:$A$852,1,FALSE)),0))),"H",IF(AND(DY$7&gt;=$J103,DY$7&lt;=$L103),($D103*$P103/$M103),0))),IF(AND(DY$7&gt;=$J103,DY$7&lt;=$L103),(($D103*$P103)/$M103),0))))))</f>
        <v>0</v>
      </c>
      <c r="DZ104" s="37" t="str">
        <f>IF(DZ$7&gt;$L103,(((IF(Data!$C$2&gt;0,(IF(OR(DZ$5=Data!$F$2,DZ$5=Data!$G$2,(IF(COUNTIF(Data!$A$2:$A$939,DZ$7),DZ$7=(VLOOKUP(DZ$7,Data!$A$2:$A$852,1,FALSE)),0))),"H",IF(AND(DZ$7&gt;=$J103,DZ$7&lt;=$K103),($D103*(1-$P103)/$N103),0))),IF(AND(DZ$7&gt;=$J103,DZ$7&lt;=$K103),(($D103-$O103)/$N103),0))))),(((IF(Data!$C$2&gt;0,(IF(OR(DZ$5=Data!$F$2,DZ$5=Data!$G$2,(IF(COUNTIF(Data!$A$2:$A$939,DZ$7),DZ$7=(VLOOKUP(DZ$7,Data!$A$2:$A$852,1,FALSE)),0))),"H",IF(AND(DZ$7&gt;=$J103,DZ$7&lt;=$L103),($D103*$P103/$M103),0))),IF(AND(DZ$7&gt;=$J103,DZ$7&lt;=$L103),(($D103*$P103)/$M103),0))))))</f>
        <v>H</v>
      </c>
      <c r="EA104" s="37" t="str">
        <f>IF(EA$7&gt;$L103,(((IF(Data!$C$2&gt;0,(IF(OR(EA$5=Data!$F$2,EA$5=Data!$G$2,(IF(COUNTIF(Data!$A$2:$A$939,EA$7),EA$7=(VLOOKUP(EA$7,Data!$A$2:$A$852,1,FALSE)),0))),"H",IF(AND(EA$7&gt;=$J103,EA$7&lt;=$K103),($D103*(1-$P103)/$N103),0))),IF(AND(EA$7&gt;=$J103,EA$7&lt;=$K103),(($D103-$O103)/$N103),0))))),(((IF(Data!$C$2&gt;0,(IF(OR(EA$5=Data!$F$2,EA$5=Data!$G$2,(IF(COUNTIF(Data!$A$2:$A$939,EA$7),EA$7=(VLOOKUP(EA$7,Data!$A$2:$A$852,1,FALSE)),0))),"H",IF(AND(EA$7&gt;=$J103,EA$7&lt;=$L103),($D103*$P103/$M103),0))),IF(AND(EA$7&gt;=$J103,EA$7&lt;=$L103),(($D103*$P103)/$M103),0))))))</f>
        <v>H</v>
      </c>
      <c r="EB104" s="37">
        <f>IF(EB$7&gt;$L103,(((IF(Data!$C$2&gt;0,(IF(OR(EB$5=Data!$F$2,EB$5=Data!$G$2,(IF(COUNTIF(Data!$A$2:$A$939,EB$7),EB$7=(VLOOKUP(EB$7,Data!$A$2:$A$852,1,FALSE)),0))),"H",IF(AND(EB$7&gt;=$J103,EB$7&lt;=$K103),($D103*(1-$P103)/$N103),0))),IF(AND(EB$7&gt;=$J103,EB$7&lt;=$K103),(($D103-$O103)/$N103),0))))),(((IF(Data!$C$2&gt;0,(IF(OR(EB$5=Data!$F$2,EB$5=Data!$G$2,(IF(COUNTIF(Data!$A$2:$A$939,EB$7),EB$7=(VLOOKUP(EB$7,Data!$A$2:$A$852,1,FALSE)),0))),"H",IF(AND(EB$7&gt;=$J103,EB$7&lt;=$L103),($D103*$P103/$M103),0))),IF(AND(EB$7&gt;=$J103,EB$7&lt;=$L103),(($D103*$P103)/$M103),0))))))</f>
        <v>0</v>
      </c>
      <c r="EC104" s="37">
        <f>IF(EC$7&gt;$L103,(((IF(Data!$C$2&gt;0,(IF(OR(EC$5=Data!$F$2,EC$5=Data!$G$2,(IF(COUNTIF(Data!$A$2:$A$939,EC$7),EC$7=(VLOOKUP(EC$7,Data!$A$2:$A$852,1,FALSE)),0))),"H",IF(AND(EC$7&gt;=$J103,EC$7&lt;=$K103),($D103*(1-$P103)/$N103),0))),IF(AND(EC$7&gt;=$J103,EC$7&lt;=$K103),(($D103-$O103)/$N103),0))))),(((IF(Data!$C$2&gt;0,(IF(OR(EC$5=Data!$F$2,EC$5=Data!$G$2,(IF(COUNTIF(Data!$A$2:$A$939,EC$7),EC$7=(VLOOKUP(EC$7,Data!$A$2:$A$852,1,FALSE)),0))),"H",IF(AND(EC$7&gt;=$J103,EC$7&lt;=$L103),($D103*$P103/$M103),0))),IF(AND(EC$7&gt;=$J103,EC$7&lt;=$L103),(($D103*$P103)/$M103),0))))))</f>
        <v>0</v>
      </c>
      <c r="ED104" s="37">
        <f>IF(ED$7&gt;$L103,(((IF(Data!$C$2&gt;0,(IF(OR(ED$5=Data!$F$2,ED$5=Data!$G$2,(IF(COUNTIF(Data!$A$2:$A$939,ED$7),ED$7=(VLOOKUP(ED$7,Data!$A$2:$A$852,1,FALSE)),0))),"H",IF(AND(ED$7&gt;=$J103,ED$7&lt;=$K103),($D103*(1-$P103)/$N103),0))),IF(AND(ED$7&gt;=$J103,ED$7&lt;=$K103),(($D103-$O103)/$N103),0))))),(((IF(Data!$C$2&gt;0,(IF(OR(ED$5=Data!$F$2,ED$5=Data!$G$2,(IF(COUNTIF(Data!$A$2:$A$939,ED$7),ED$7=(VLOOKUP(ED$7,Data!$A$2:$A$852,1,FALSE)),0))),"H",IF(AND(ED$7&gt;=$J103,ED$7&lt;=$L103),($D103*$P103/$M103),0))),IF(AND(ED$7&gt;=$J103,ED$7&lt;=$L103),(($D103*$P103)/$M103),0))))))</f>
        <v>0</v>
      </c>
      <c r="EE104" s="37">
        <f>IF(EE$7&gt;$L103,(((IF(Data!$C$2&gt;0,(IF(OR(EE$5=Data!$F$2,EE$5=Data!$G$2,(IF(COUNTIF(Data!$A$2:$A$939,EE$7),EE$7=(VLOOKUP(EE$7,Data!$A$2:$A$852,1,FALSE)),0))),"H",IF(AND(EE$7&gt;=$J103,EE$7&lt;=$K103),($D103*(1-$P103)/$N103),0))),IF(AND(EE$7&gt;=$J103,EE$7&lt;=$K103),(($D103-$O103)/$N103),0))))),(((IF(Data!$C$2&gt;0,(IF(OR(EE$5=Data!$F$2,EE$5=Data!$G$2,(IF(COUNTIF(Data!$A$2:$A$939,EE$7),EE$7=(VLOOKUP(EE$7,Data!$A$2:$A$852,1,FALSE)),0))),"H",IF(AND(EE$7&gt;=$J103,EE$7&lt;=$L103),($D103*$P103/$M103),0))),IF(AND(EE$7&gt;=$J103,EE$7&lt;=$L103),(($D103*$P103)/$M103),0))))))</f>
        <v>0</v>
      </c>
      <c r="EF104" s="37">
        <f>IF(EF$7&gt;$L103,(((IF(Data!$C$2&gt;0,(IF(OR(EF$5=Data!$F$2,EF$5=Data!$G$2,(IF(COUNTIF(Data!$A$2:$A$939,EF$7),EF$7=(VLOOKUP(EF$7,Data!$A$2:$A$852,1,FALSE)),0))),"H",IF(AND(EF$7&gt;=$J103,EF$7&lt;=$K103),($D103*(1-$P103)/$N103),0))),IF(AND(EF$7&gt;=$J103,EF$7&lt;=$K103),(($D103-$O103)/$N103),0))))),(((IF(Data!$C$2&gt;0,(IF(OR(EF$5=Data!$F$2,EF$5=Data!$G$2,(IF(COUNTIF(Data!$A$2:$A$939,EF$7),EF$7=(VLOOKUP(EF$7,Data!$A$2:$A$852,1,FALSE)),0))),"H",IF(AND(EF$7&gt;=$J103,EF$7&lt;=$L103),($D103*$P103/$M103),0))),IF(AND(EF$7&gt;=$J103,EF$7&lt;=$L103),(($D103*$P103)/$M103),0))))))</f>
        <v>0</v>
      </c>
      <c r="EG104" s="37" t="str">
        <f>IF(EG$7&gt;$L103,(((IF(Data!$C$2&gt;0,(IF(OR(EG$5=Data!$F$2,EG$5=Data!$G$2,(IF(COUNTIF(Data!$A$2:$A$939,EG$7),EG$7=(VLOOKUP(EG$7,Data!$A$2:$A$852,1,FALSE)),0))),"H",IF(AND(EG$7&gt;=$J103,EG$7&lt;=$K103),($D103*(1-$P103)/$N103),0))),IF(AND(EG$7&gt;=$J103,EG$7&lt;=$K103),(($D103-$O103)/$N103),0))))),(((IF(Data!$C$2&gt;0,(IF(OR(EG$5=Data!$F$2,EG$5=Data!$G$2,(IF(COUNTIF(Data!$A$2:$A$939,EG$7),EG$7=(VLOOKUP(EG$7,Data!$A$2:$A$852,1,FALSE)),0))),"H",IF(AND(EG$7&gt;=$J103,EG$7&lt;=$L103),($D103*$P103/$M103),0))),IF(AND(EG$7&gt;=$J103,EG$7&lt;=$L103),(($D103*$P103)/$M103),0))))))</f>
        <v>H</v>
      </c>
      <c r="EH104" s="37" t="str">
        <f>IF(EH$7&gt;$L103,(((IF(Data!$C$2&gt;0,(IF(OR(EH$5=Data!$F$2,EH$5=Data!$G$2,(IF(COUNTIF(Data!$A$2:$A$939,EH$7),EH$7=(VLOOKUP(EH$7,Data!$A$2:$A$852,1,FALSE)),0))),"H",IF(AND(EH$7&gt;=$J103,EH$7&lt;=$K103),($D103*(1-$P103)/$N103),0))),IF(AND(EH$7&gt;=$J103,EH$7&lt;=$K103),(($D103-$O103)/$N103),0))))),(((IF(Data!$C$2&gt;0,(IF(OR(EH$5=Data!$F$2,EH$5=Data!$G$2,(IF(COUNTIF(Data!$A$2:$A$939,EH$7),EH$7=(VLOOKUP(EH$7,Data!$A$2:$A$852,1,FALSE)),0))),"H",IF(AND(EH$7&gt;=$J103,EH$7&lt;=$L103),($D103*$P103/$M103),0))),IF(AND(EH$7&gt;=$J103,EH$7&lt;=$L103),(($D103*$P103)/$M103),0))))))</f>
        <v>H</v>
      </c>
      <c r="EI104" s="37">
        <f>IF(EI$7&gt;$L103,(((IF(Data!$C$2&gt;0,(IF(OR(EI$5=Data!$F$2,EI$5=Data!$G$2,(IF(COUNTIF(Data!$A$2:$A$939,EI$7),EI$7=(VLOOKUP(EI$7,Data!$A$2:$A$852,1,FALSE)),0))),"H",IF(AND(EI$7&gt;=$J103,EI$7&lt;=$K103),($D103*(1-$P103)/$N103),0))),IF(AND(EI$7&gt;=$J103,EI$7&lt;=$K103),(($D103-$O103)/$N103),0))))),(((IF(Data!$C$2&gt;0,(IF(OR(EI$5=Data!$F$2,EI$5=Data!$G$2,(IF(COUNTIF(Data!$A$2:$A$939,EI$7),EI$7=(VLOOKUP(EI$7,Data!$A$2:$A$852,1,FALSE)),0))),"H",IF(AND(EI$7&gt;=$J103,EI$7&lt;=$L103),($D103*$P103/$M103),0))),IF(AND(EI$7&gt;=$J103,EI$7&lt;=$L103),(($D103*$P103)/$M103),0))))))</f>
        <v>0</v>
      </c>
      <c r="EJ104" s="37">
        <f>IF(EJ$7&gt;$L103,(((IF(Data!$C$2&gt;0,(IF(OR(EJ$5=Data!$F$2,EJ$5=Data!$G$2,(IF(COUNTIF(Data!$A$2:$A$939,EJ$7),EJ$7=(VLOOKUP(EJ$7,Data!$A$2:$A$852,1,FALSE)),0))),"H",IF(AND(EJ$7&gt;=$J103,EJ$7&lt;=$K103),($D103*(1-$P103)/$N103),0))),IF(AND(EJ$7&gt;=$J103,EJ$7&lt;=$K103),(($D103-$O103)/$N103),0))))),(((IF(Data!$C$2&gt;0,(IF(OR(EJ$5=Data!$F$2,EJ$5=Data!$G$2,(IF(COUNTIF(Data!$A$2:$A$939,EJ$7),EJ$7=(VLOOKUP(EJ$7,Data!$A$2:$A$852,1,FALSE)),0))),"H",IF(AND(EJ$7&gt;=$J103,EJ$7&lt;=$L103),($D103*$P103/$M103),0))),IF(AND(EJ$7&gt;=$J103,EJ$7&lt;=$L103),(($D103*$P103)/$M103),0))))))</f>
        <v>0</v>
      </c>
      <c r="EK104" s="37">
        <f>IF(EK$7&gt;$L103,(((IF(Data!$C$2&gt;0,(IF(OR(EK$5=Data!$F$2,EK$5=Data!$G$2,(IF(COUNTIF(Data!$A$2:$A$939,EK$7),EK$7=(VLOOKUP(EK$7,Data!$A$2:$A$852,1,FALSE)),0))),"H",IF(AND(EK$7&gt;=$J103,EK$7&lt;=$K103),($D103*(1-$P103)/$N103),0))),IF(AND(EK$7&gt;=$J103,EK$7&lt;=$K103),(($D103-$O103)/$N103),0))))),(((IF(Data!$C$2&gt;0,(IF(OR(EK$5=Data!$F$2,EK$5=Data!$G$2,(IF(COUNTIF(Data!$A$2:$A$939,EK$7),EK$7=(VLOOKUP(EK$7,Data!$A$2:$A$852,1,FALSE)),0))),"H",IF(AND(EK$7&gt;=$J103,EK$7&lt;=$L103),($D103*$P103/$M103),0))),IF(AND(EK$7&gt;=$J103,EK$7&lt;=$L103),(($D103*$P103)/$M103),0))))))</f>
        <v>0</v>
      </c>
      <c r="EL104" s="37">
        <f>IF(EL$7&gt;$L103,(((IF(Data!$C$2&gt;0,(IF(OR(EL$5=Data!$F$2,EL$5=Data!$G$2,(IF(COUNTIF(Data!$A$2:$A$939,EL$7),EL$7=(VLOOKUP(EL$7,Data!$A$2:$A$852,1,FALSE)),0))),"H",IF(AND(EL$7&gt;=$J103,EL$7&lt;=$K103),($D103*(1-$P103)/$N103),0))),IF(AND(EL$7&gt;=$J103,EL$7&lt;=$K103),(($D103-$O103)/$N103),0))))),(((IF(Data!$C$2&gt;0,(IF(OR(EL$5=Data!$F$2,EL$5=Data!$G$2,(IF(COUNTIF(Data!$A$2:$A$939,EL$7),EL$7=(VLOOKUP(EL$7,Data!$A$2:$A$852,1,FALSE)),0))),"H",IF(AND(EL$7&gt;=$J103,EL$7&lt;=$L103),($D103*$P103/$M103),0))),IF(AND(EL$7&gt;=$J103,EL$7&lt;=$L103),(($D103*$P103)/$M103),0))))))</f>
        <v>0</v>
      </c>
      <c r="EM104" s="37">
        <f>IF(EM$7&gt;$L103,(((IF(Data!$C$2&gt;0,(IF(OR(EM$5=Data!$F$2,EM$5=Data!$G$2,(IF(COUNTIF(Data!$A$2:$A$939,EM$7),EM$7=(VLOOKUP(EM$7,Data!$A$2:$A$852,1,FALSE)),0))),"H",IF(AND(EM$7&gt;=$J103,EM$7&lt;=$K103),($D103*(1-$P103)/$N103),0))),IF(AND(EM$7&gt;=$J103,EM$7&lt;=$K103),(($D103-$O103)/$N103),0))))),(((IF(Data!$C$2&gt;0,(IF(OR(EM$5=Data!$F$2,EM$5=Data!$G$2,(IF(COUNTIF(Data!$A$2:$A$939,EM$7),EM$7=(VLOOKUP(EM$7,Data!$A$2:$A$852,1,FALSE)),0))),"H",IF(AND(EM$7&gt;=$J103,EM$7&lt;=$L103),($D103*$P103/$M103),0))),IF(AND(EM$7&gt;=$J103,EM$7&lt;=$L103),(($D103*$P103)/$M103),0))))))</f>
        <v>0</v>
      </c>
      <c r="EN104" s="37" t="str">
        <f>IF(EN$7&gt;$L103,(((IF(Data!$C$2&gt;0,(IF(OR(EN$5=Data!$F$2,EN$5=Data!$G$2,(IF(COUNTIF(Data!$A$2:$A$939,EN$7),EN$7=(VLOOKUP(EN$7,Data!$A$2:$A$852,1,FALSE)),0))),"H",IF(AND(EN$7&gt;=$J103,EN$7&lt;=$K103),($D103*(1-$P103)/$N103),0))),IF(AND(EN$7&gt;=$J103,EN$7&lt;=$K103),(($D103-$O103)/$N103),0))))),(((IF(Data!$C$2&gt;0,(IF(OR(EN$5=Data!$F$2,EN$5=Data!$G$2,(IF(COUNTIF(Data!$A$2:$A$939,EN$7),EN$7=(VLOOKUP(EN$7,Data!$A$2:$A$852,1,FALSE)),0))),"H",IF(AND(EN$7&gt;=$J103,EN$7&lt;=$L103),($D103*$P103/$M103),0))),IF(AND(EN$7&gt;=$J103,EN$7&lt;=$L103),(($D103*$P103)/$M103),0))))))</f>
        <v>H</v>
      </c>
      <c r="EO104" s="38" t="str">
        <f>IF(EO$7&gt;$L103,(((IF(Data!$C$2&gt;0,(IF(OR(EO$5=Data!$F$2,EO$5=Data!$G$2,(IF(COUNTIF(Data!$A$2:$A$939,EO$7),EO$7=(VLOOKUP(EO$7,Data!$A$2:$A$852,1,FALSE)),0))),"H",IF(AND(EO$7&gt;=$J103,EO$7&lt;=$K103),($D103*(1-$P103)/$N103),0))),IF(AND(EO$7&gt;=$J103,EO$7&lt;=$K103),(($D103-$O103)/$N103),0))))),(((IF(Data!$C$2&gt;0,(IF(OR(EO$5=Data!$F$2,EO$5=Data!$G$2,(IF(COUNTIF(Data!$A$2:$A$939,EO$7),EO$7=(VLOOKUP(EO$7,Data!$A$2:$A$852,1,FALSE)),0))),"H",IF(AND(EO$7&gt;=$J103,EO$7&lt;=$L103),($D103*$P103/$M103),0))),IF(AND(EO$7&gt;=$J103,EO$7&lt;=$L103),(($D103*$P103)/$M103),0))))))</f>
        <v>H</v>
      </c>
      <c r="EP104" s="8" t="s">
        <v>48</v>
      </c>
      <c r="EQ104" s="18">
        <f>SUM(T104:EO104)-D103</f>
        <v>0</v>
      </c>
    </row>
    <row r="105" spans="1:147" ht="30" customHeight="1" thickTop="1">
      <c r="A105" s="370"/>
      <c r="B105" s="368"/>
      <c r="C105" s="368"/>
      <c r="D105" s="346"/>
      <c r="E105" s="350"/>
      <c r="F105" s="350"/>
      <c r="G105" s="348">
        <f>IF(F105&gt;0,(IF(E105&gt;0,IF(Data!$C$2&gt;0,((NETWORKDAYS.INTL(E105,F105,Data!$C$2,Data!$A$2:$A$1242))),((F105-E105)+1)),0)),0)</f>
        <v>0</v>
      </c>
      <c r="H105" s="346">
        <f>I105*D105</f>
        <v>0</v>
      </c>
      <c r="I105" s="362">
        <f>IF(G105&gt;0,((IF(AND(E105&lt;=$EJ$3,F105&gt;=$EJ$3),(IF(Data!$C$2&gt;0,NETWORKDAYS.INTL(E105,$EJ$3,Data!$C$2,Data!$A$2:$A$1231),$EJ$3-E105)),IF(F105&lt;=$EJ$3,G105,0)))/G105),0)</f>
        <v>0</v>
      </c>
      <c r="J105" s="350"/>
      <c r="K105" s="350">
        <f>IF(AND(P105&lt;1,P105&gt;0,J105&gt;0),ROUND((((1-P105)*(F105-E105)+$EJ$3)),0),0)</f>
        <v>0</v>
      </c>
      <c r="L105" s="350">
        <f>IF(K105&gt;=$EJ$3,$EJ$3,K105)</f>
        <v>0</v>
      </c>
      <c r="M105" s="348">
        <f>IF(L105&gt;0,(IF(J105&gt;0,IF(Data!$C$2&gt;0,((NETWORKDAYS.INTL(J105,L105,Data!$C$2,Data!$A$2:$A$1242))),((L105-J105)+1)),0)),0)</f>
        <v>0</v>
      </c>
      <c r="N105" s="348">
        <f>IF(P105=1,0,IF(L105&gt;0,(IF(J105&gt;0,IF(Data!$C$2&gt;0,(((NETWORKDAYS.INTL($EJ$3,K105,Data!$C$2,Data!$A$2:$A$1242)))-1),((-$EJ$3+K105))),0)),0))</f>
        <v>0</v>
      </c>
      <c r="O105" s="346">
        <f>P105*D105</f>
        <v>0</v>
      </c>
      <c r="P105" s="362"/>
      <c r="Q105" s="344">
        <f>IF(K105&gt;0,F105-K105,0)</f>
        <v>0</v>
      </c>
      <c r="R105" s="346">
        <f>IF(K105&gt;0,O105-H105,0)</f>
        <v>0</v>
      </c>
      <c r="S105" s="341">
        <f>IF(P105&gt;0,P105-I105,0)</f>
        <v>0</v>
      </c>
      <c r="T105" s="33">
        <f>IF(Data!$C$2&gt;0,(IF(OR(T$5=Data!$F$2,T$5=Data!$G$2,(IF(COUNTIF(Data!$A$2:$A$939,T$7),T$7=(VLOOKUP(T$7,Data!$A$2:$A$852,1,FALSE)),0))),"H",IF(AND(T$7&gt;=$E105,T$7&lt;=$F105),($D105/$G105),0))),IF(AND(T$7&gt;=$E105,T$7&lt;=$F105),($D105/$G105),0))</f>
        <v>0</v>
      </c>
      <c r="U105" s="34">
        <f>IF(Data!$C$2&gt;0,(IF(OR(U$5=Data!$F$2,U$5=Data!$G$2,(IF(COUNTIF(Data!$A$2:$A$939,U$7),U$7=(VLOOKUP(U$7,Data!$A$2:$A$852,1,FALSE)),0))),"H",IF(AND(U$7&gt;=$E105,U$7&lt;=$F105),($D105/$G105),0))),IF(AND(U$7&gt;=$E105,U$7&lt;=$F105),($D105/$G105),0))</f>
        <v>0</v>
      </c>
      <c r="V105" s="34">
        <f>IF(Data!$C$2&gt;0,(IF(OR(V$5=Data!$F$2,V$5=Data!$G$2,(IF(COUNTIF(Data!$A$2:$A$939,V$7),V$7=(VLOOKUP(V$7,Data!$A$2:$A$852,1,FALSE)),0))),"H",IF(AND(V$7&gt;=$E105,V$7&lt;=$F105),($D105/$G105),0))),IF(AND(V$7&gt;=$E105,V$7&lt;=$F105),($D105/$G105),0))</f>
        <v>0</v>
      </c>
      <c r="W105" s="34">
        <f>IF(Data!$C$2&gt;0,(IF(OR(W$5=Data!$F$2,W$5=Data!$G$2,(IF(COUNTIF(Data!$A$2:$A$939,W$7),W$7=(VLOOKUP(W$7,Data!$A$2:$A$852,1,FALSE)),0))),"H",IF(AND(W$7&gt;=$E105,W$7&lt;=$F105),($D105/$G105),0))),IF(AND(W$7&gt;=$E105,W$7&lt;=$F105),($D105/$G105),0))</f>
        <v>0</v>
      </c>
      <c r="X105" s="34">
        <f>IF(Data!$C$2&gt;0,(IF(OR(X$5=Data!$F$2,X$5=Data!$G$2,(IF(COUNTIF(Data!$A$2:$A$939,X$7),X$7=(VLOOKUP(X$7,Data!$A$2:$A$852,1,FALSE)),0))),"H",IF(AND(X$7&gt;=$E105,X$7&lt;=$F105),($D105/$G105),0))),IF(AND(X$7&gt;=$E105,X$7&lt;=$F105),($D105/$G105),0))</f>
        <v>0</v>
      </c>
      <c r="Y105" s="34" t="str">
        <f>IF(Data!$C$2&gt;0,(IF(OR(Y$5=Data!$F$2,Y$5=Data!$G$2,(IF(COUNTIF(Data!$A$2:$A$939,Y$7),Y$7=(VLOOKUP(Y$7,Data!$A$2:$A$852,1,FALSE)),0))),"H",IF(AND(Y$7&gt;=$E105,Y$7&lt;=$F105),($D105/$G105),0))),IF(AND(Y$7&gt;=$E105,Y$7&lt;=$F105),($D105/$G105),0))</f>
        <v>H</v>
      </c>
      <c r="Z105" s="34" t="str">
        <f>IF(Data!$C$2&gt;0,(IF(OR(Z$5=Data!$F$2,Z$5=Data!$G$2,(IF(COUNTIF(Data!$A$2:$A$939,Z$7),Z$7=(VLOOKUP(Z$7,Data!$A$2:$A$852,1,FALSE)),0))),"H",IF(AND(Z$7&gt;=$E105,Z$7&lt;=$F105),($D105/$G105),0))),IF(AND(Z$7&gt;=$E105,Z$7&lt;=$F105),($D105/$G105),0))</f>
        <v>H</v>
      </c>
      <c r="AA105" s="34">
        <f>IF(Data!$C$2&gt;0,(IF(OR(AA$5=Data!$F$2,AA$5=Data!$G$2,(IF(COUNTIF(Data!$A$2:$A$939,AA$7),AA$7=(VLOOKUP(AA$7,Data!$A$2:$A$852,1,FALSE)),0))),"H",IF(AND(AA$7&gt;=$E105,AA$7&lt;=$F105),($D105/$G105),0))),IF(AND(AA$7&gt;=$E105,AA$7&lt;=$F105),($D105/$G105),0))</f>
        <v>0</v>
      </c>
      <c r="AB105" s="34">
        <f>IF(Data!$C$2&gt;0,(IF(OR(AB$5=Data!$F$2,AB$5=Data!$G$2,(IF(COUNTIF(Data!$A$2:$A$939,AB$7),AB$7=(VLOOKUP(AB$7,Data!$A$2:$A$852,1,FALSE)),0))),"H",IF(AND(AB$7&gt;=$E105,AB$7&lt;=$F105),($D105/$G105),0))),IF(AND(AB$7&gt;=$E105,AB$7&lt;=$F105),($D105/$G105),0))</f>
        <v>0</v>
      </c>
      <c r="AC105" s="34">
        <f>IF(Data!$C$2&gt;0,(IF(OR(AC$5=Data!$F$2,AC$5=Data!$G$2,(IF(COUNTIF(Data!$A$2:$A$939,AC$7),AC$7=(VLOOKUP(AC$7,Data!$A$2:$A$852,1,FALSE)),0))),"H",IF(AND(AC$7&gt;=$E105,AC$7&lt;=$F105),($D105/$G105),0))),IF(AND(AC$7&gt;=$E105,AC$7&lt;=$F105),($D105/$G105),0))</f>
        <v>0</v>
      </c>
      <c r="AD105" s="34">
        <f>IF(Data!$C$2&gt;0,(IF(OR(AD$5=Data!$F$2,AD$5=Data!$G$2,(IF(COUNTIF(Data!$A$2:$A$939,AD$7),AD$7=(VLOOKUP(AD$7,Data!$A$2:$A$852,1,FALSE)),0))),"H",IF(AND(AD$7&gt;=$E105,AD$7&lt;=$F105),($D105/$G105),0))),IF(AND(AD$7&gt;=$E105,AD$7&lt;=$F105),($D105/$G105),0))</f>
        <v>0</v>
      </c>
      <c r="AE105" s="34">
        <f>IF(Data!$C$2&gt;0,(IF(OR(AE$5=Data!$F$2,AE$5=Data!$G$2,(IF(COUNTIF(Data!$A$2:$A$939,AE$7),AE$7=(VLOOKUP(AE$7,Data!$A$2:$A$852,1,FALSE)),0))),"H",IF(AND(AE$7&gt;=$E105,AE$7&lt;=$F105),($D105/$G105),0))),IF(AND(AE$7&gt;=$E105,AE$7&lt;=$F105),($D105/$G105),0))</f>
        <v>0</v>
      </c>
      <c r="AF105" s="34" t="str">
        <f>IF(Data!$C$2&gt;0,(IF(OR(AF$5=Data!$F$2,AF$5=Data!$G$2,(IF(COUNTIF(Data!$A$2:$A$939,AF$7),AF$7=(VLOOKUP(AF$7,Data!$A$2:$A$852,1,FALSE)),0))),"H",IF(AND(AF$7&gt;=$E105,AF$7&lt;=$F105),($D105/$G105),0))),IF(AND(AF$7&gt;=$E105,AF$7&lt;=$F105),($D105/$G105),0))</f>
        <v>H</v>
      </c>
      <c r="AG105" s="34" t="str">
        <f>IF(Data!$C$2&gt;0,(IF(OR(AG$5=Data!$F$2,AG$5=Data!$G$2,(IF(COUNTIF(Data!$A$2:$A$939,AG$7),AG$7=(VLOOKUP(AG$7,Data!$A$2:$A$852,1,FALSE)),0))),"H",IF(AND(AG$7&gt;=$E105,AG$7&lt;=$F105),($D105/$G105),0))),IF(AND(AG$7&gt;=$E105,AG$7&lt;=$F105),($D105/$G105),0))</f>
        <v>H</v>
      </c>
      <c r="AH105" s="34">
        <f>IF(Data!$C$2&gt;0,(IF(OR(AH$5=Data!$F$2,AH$5=Data!$G$2,(IF(COUNTIF(Data!$A$2:$A$939,AH$7),AH$7=(VLOOKUP(AH$7,Data!$A$2:$A$852,1,FALSE)),0))),"H",IF(AND(AH$7&gt;=$E105,AH$7&lt;=$F105),($D105/$G105),0))),IF(AND(AH$7&gt;=$E105,AH$7&lt;=$F105),($D105/$G105),0))</f>
        <v>0</v>
      </c>
      <c r="AI105" s="34">
        <f>IF(Data!$C$2&gt;0,(IF(OR(AI$5=Data!$F$2,AI$5=Data!$G$2,(IF(COUNTIF(Data!$A$2:$A$939,AI$7),AI$7=(VLOOKUP(AI$7,Data!$A$2:$A$852,1,FALSE)),0))),"H",IF(AND(AI$7&gt;=$E105,AI$7&lt;=$F105),($D105/$G105),0))),IF(AND(AI$7&gt;=$E105,AI$7&lt;=$F105),($D105/$G105),0))</f>
        <v>0</v>
      </c>
      <c r="AJ105" s="34">
        <f>IF(Data!$C$2&gt;0,(IF(OR(AJ$5=Data!$F$2,AJ$5=Data!$G$2,(IF(COUNTIF(Data!$A$2:$A$939,AJ$7),AJ$7=(VLOOKUP(AJ$7,Data!$A$2:$A$852,1,FALSE)),0))),"H",IF(AND(AJ$7&gt;=$E105,AJ$7&lt;=$F105),($D105/$G105),0))),IF(AND(AJ$7&gt;=$E105,AJ$7&lt;=$F105),($D105/$G105),0))</f>
        <v>0</v>
      </c>
      <c r="AK105" s="34">
        <f>IF(Data!$C$2&gt;0,(IF(OR(AK$5=Data!$F$2,AK$5=Data!$G$2,(IF(COUNTIF(Data!$A$2:$A$939,AK$7),AK$7=(VLOOKUP(AK$7,Data!$A$2:$A$852,1,FALSE)),0))),"H",IF(AND(AK$7&gt;=$E105,AK$7&lt;=$F105),($D105/$G105),0))),IF(AND(AK$7&gt;=$E105,AK$7&lt;=$F105),($D105/$G105),0))</f>
        <v>0</v>
      </c>
      <c r="AL105" s="34">
        <f>IF(Data!$C$2&gt;0,(IF(OR(AL$5=Data!$F$2,AL$5=Data!$G$2,(IF(COUNTIF(Data!$A$2:$A$939,AL$7),AL$7=(VLOOKUP(AL$7,Data!$A$2:$A$852,1,FALSE)),0))),"H",IF(AND(AL$7&gt;=$E105,AL$7&lt;=$F105),($D105/$G105),0))),IF(AND(AL$7&gt;=$E105,AL$7&lt;=$F105),($D105/$G105),0))</f>
        <v>0</v>
      </c>
      <c r="AM105" s="34" t="str">
        <f>IF(Data!$C$2&gt;0,(IF(OR(AM$5=Data!$F$2,AM$5=Data!$G$2,(IF(COUNTIF(Data!$A$2:$A$939,AM$7),AM$7=(VLOOKUP(AM$7,Data!$A$2:$A$852,1,FALSE)),0))),"H",IF(AND(AM$7&gt;=$E105,AM$7&lt;=$F105),($D105/$G105),0))),IF(AND(AM$7&gt;=$E105,AM$7&lt;=$F105),($D105/$G105),0))</f>
        <v>H</v>
      </c>
      <c r="AN105" s="34" t="str">
        <f>IF(Data!$C$2&gt;0,(IF(OR(AN$5=Data!$F$2,AN$5=Data!$G$2,(IF(COUNTIF(Data!$A$2:$A$939,AN$7),AN$7=(VLOOKUP(AN$7,Data!$A$2:$A$852,1,FALSE)),0))),"H",IF(AND(AN$7&gt;=$E105,AN$7&lt;=$F105),($D105/$G105),0))),IF(AND(AN$7&gt;=$E105,AN$7&lt;=$F105),($D105/$G105),0))</f>
        <v>H</v>
      </c>
      <c r="AO105" s="34">
        <f>IF(Data!$C$2&gt;0,(IF(OR(AO$5=Data!$F$2,AO$5=Data!$G$2,(IF(COUNTIF(Data!$A$2:$A$939,AO$7),AO$7=(VLOOKUP(AO$7,Data!$A$2:$A$852,1,FALSE)),0))),"H",IF(AND(AO$7&gt;=$E105,AO$7&lt;=$F105),($D105/$G105),0))),IF(AND(AO$7&gt;=$E105,AO$7&lt;=$F105),($D105/$G105),0))</f>
        <v>0</v>
      </c>
      <c r="AP105" s="34">
        <f>IF(Data!$C$2&gt;0,(IF(OR(AP$5=Data!$F$2,AP$5=Data!$G$2,(IF(COUNTIF(Data!$A$2:$A$939,AP$7),AP$7=(VLOOKUP(AP$7,Data!$A$2:$A$852,1,FALSE)),0))),"H",IF(AND(AP$7&gt;=$E105,AP$7&lt;=$F105),($D105/$G105),0))),IF(AND(AP$7&gt;=$E105,AP$7&lt;=$F105),($D105/$G105),0))</f>
        <v>0</v>
      </c>
      <c r="AQ105" s="34">
        <f>IF(Data!$C$2&gt;0,(IF(OR(AQ$5=Data!$F$2,AQ$5=Data!$G$2,(IF(COUNTIF(Data!$A$2:$A$939,AQ$7),AQ$7=(VLOOKUP(AQ$7,Data!$A$2:$A$852,1,FALSE)),0))),"H",IF(AND(AQ$7&gt;=$E105,AQ$7&lt;=$F105),($D105/$G105),0))),IF(AND(AQ$7&gt;=$E105,AQ$7&lt;=$F105),($D105/$G105),0))</f>
        <v>0</v>
      </c>
      <c r="AR105" s="34">
        <f>IF(Data!$C$2&gt;0,(IF(OR(AR$5=Data!$F$2,AR$5=Data!$G$2,(IF(COUNTIF(Data!$A$2:$A$939,AR$7),AR$7=(VLOOKUP(AR$7,Data!$A$2:$A$852,1,FALSE)),0))),"H",IF(AND(AR$7&gt;=$E105,AR$7&lt;=$F105),($D105/$G105),0))),IF(AND(AR$7&gt;=$E105,AR$7&lt;=$F105),($D105/$G105),0))</f>
        <v>0</v>
      </c>
      <c r="AS105" s="34">
        <f>IF(Data!$C$2&gt;0,(IF(OR(AS$5=Data!$F$2,AS$5=Data!$G$2,(IF(COUNTIF(Data!$A$2:$A$939,AS$7),AS$7=(VLOOKUP(AS$7,Data!$A$2:$A$852,1,FALSE)),0))),"H",IF(AND(AS$7&gt;=$E105,AS$7&lt;=$F105),($D105/$G105),0))),IF(AND(AS$7&gt;=$E105,AS$7&lt;=$F105),($D105/$G105),0))</f>
        <v>0</v>
      </c>
      <c r="AT105" s="34" t="str">
        <f>IF(Data!$C$2&gt;0,(IF(OR(AT$5=Data!$F$2,AT$5=Data!$G$2,(IF(COUNTIF(Data!$A$2:$A$939,AT$7),AT$7=(VLOOKUP(AT$7,Data!$A$2:$A$852,1,FALSE)),0))),"H",IF(AND(AT$7&gt;=$E105,AT$7&lt;=$F105),($D105/$G105),0))),IF(AND(AT$7&gt;=$E105,AT$7&lt;=$F105),($D105/$G105),0))</f>
        <v>H</v>
      </c>
      <c r="AU105" s="34" t="str">
        <f>IF(Data!$C$2&gt;0,(IF(OR(AU$5=Data!$F$2,AU$5=Data!$G$2,(IF(COUNTIF(Data!$A$2:$A$939,AU$7),AU$7=(VLOOKUP(AU$7,Data!$A$2:$A$852,1,FALSE)),0))),"H",IF(AND(AU$7&gt;=$E105,AU$7&lt;=$F105),($D105/$G105),0))),IF(AND(AU$7&gt;=$E105,AU$7&lt;=$F105),($D105/$G105),0))</f>
        <v>H</v>
      </c>
      <c r="AV105" s="34">
        <f>IF(Data!$C$2&gt;0,(IF(OR(AV$5=Data!$F$2,AV$5=Data!$G$2,(IF(COUNTIF(Data!$A$2:$A$939,AV$7),AV$7=(VLOOKUP(AV$7,Data!$A$2:$A$852,1,FALSE)),0))),"H",IF(AND(AV$7&gt;=$E105,AV$7&lt;=$F105),($D105/$G105),0))),IF(AND(AV$7&gt;=$E105,AV$7&lt;=$F105),($D105/$G105),0))</f>
        <v>0</v>
      </c>
      <c r="AW105" s="34">
        <f>IF(Data!$C$2&gt;0,(IF(OR(AW$5=Data!$F$2,AW$5=Data!$G$2,(IF(COUNTIF(Data!$A$2:$A$939,AW$7),AW$7=(VLOOKUP(AW$7,Data!$A$2:$A$852,1,FALSE)),0))),"H",IF(AND(AW$7&gt;=$E105,AW$7&lt;=$F105),($D105/$G105),0))),IF(AND(AW$7&gt;=$E105,AW$7&lt;=$F105),($D105/$G105),0))</f>
        <v>0</v>
      </c>
      <c r="AX105" s="34">
        <f>IF(Data!$C$2&gt;0,(IF(OR(AX$5=Data!$F$2,AX$5=Data!$G$2,(IF(COUNTIF(Data!$A$2:$A$939,AX$7),AX$7=(VLOOKUP(AX$7,Data!$A$2:$A$852,1,FALSE)),0))),"H",IF(AND(AX$7&gt;=$E105,AX$7&lt;=$F105),($D105/$G105),0))),IF(AND(AX$7&gt;=$E105,AX$7&lt;=$F105),($D105/$G105),0))</f>
        <v>0</v>
      </c>
      <c r="AY105" s="34">
        <f>IF(Data!$C$2&gt;0,(IF(OR(AY$5=Data!$F$2,AY$5=Data!$G$2,(IF(COUNTIF(Data!$A$2:$A$939,AY$7),AY$7=(VLOOKUP(AY$7,Data!$A$2:$A$852,1,FALSE)),0))),"H",IF(AND(AY$7&gt;=$E105,AY$7&lt;=$F105),($D105/$G105),0))),IF(AND(AY$7&gt;=$E105,AY$7&lt;=$F105),($D105/$G105),0))</f>
        <v>0</v>
      </c>
      <c r="AZ105" s="34">
        <f>IF(Data!$C$2&gt;0,(IF(OR(AZ$5=Data!$F$2,AZ$5=Data!$G$2,(IF(COUNTIF(Data!$A$2:$A$939,AZ$7),AZ$7=(VLOOKUP(AZ$7,Data!$A$2:$A$852,1,FALSE)),0))),"H",IF(AND(AZ$7&gt;=$E105,AZ$7&lt;=$F105),($D105/$G105),0))),IF(AND(AZ$7&gt;=$E105,AZ$7&lt;=$F105),($D105/$G105),0))</f>
        <v>0</v>
      </c>
      <c r="BA105" s="34" t="str">
        <f>IF(Data!$C$2&gt;0,(IF(OR(BA$5=Data!$F$2,BA$5=Data!$G$2,(IF(COUNTIF(Data!$A$2:$A$939,BA$7),BA$7=(VLOOKUP(BA$7,Data!$A$2:$A$852,1,FALSE)),0))),"H",IF(AND(BA$7&gt;=$E105,BA$7&lt;=$F105),($D105/$G105),0))),IF(AND(BA$7&gt;=$E105,BA$7&lt;=$F105),($D105/$G105),0))</f>
        <v>H</v>
      </c>
      <c r="BB105" s="34" t="str">
        <f>IF(Data!$C$2&gt;0,(IF(OR(BB$5=Data!$F$2,BB$5=Data!$G$2,(IF(COUNTIF(Data!$A$2:$A$939,BB$7),BB$7=(VLOOKUP(BB$7,Data!$A$2:$A$852,1,FALSE)),0))),"H",IF(AND(BB$7&gt;=$E105,BB$7&lt;=$F105),($D105/$G105),0))),IF(AND(BB$7&gt;=$E105,BB$7&lt;=$F105),($D105/$G105),0))</f>
        <v>H</v>
      </c>
      <c r="BC105" s="34">
        <f>IF(Data!$C$2&gt;0,(IF(OR(BC$5=Data!$F$2,BC$5=Data!$G$2,(IF(COUNTIF(Data!$A$2:$A$939,BC$7),BC$7=(VLOOKUP(BC$7,Data!$A$2:$A$852,1,FALSE)),0))),"H",IF(AND(BC$7&gt;=$E105,BC$7&lt;=$F105),($D105/$G105),0))),IF(AND(BC$7&gt;=$E105,BC$7&lt;=$F105),($D105/$G105),0))</f>
        <v>0</v>
      </c>
      <c r="BD105" s="34">
        <f>IF(Data!$C$2&gt;0,(IF(OR(BD$5=Data!$F$2,BD$5=Data!$G$2,(IF(COUNTIF(Data!$A$2:$A$939,BD$7),BD$7=(VLOOKUP(BD$7,Data!$A$2:$A$852,1,FALSE)),0))),"H",IF(AND(BD$7&gt;=$E105,BD$7&lt;=$F105),($D105/$G105),0))),IF(AND(BD$7&gt;=$E105,BD$7&lt;=$F105),($D105/$G105),0))</f>
        <v>0</v>
      </c>
      <c r="BE105" s="34">
        <f>IF(Data!$C$2&gt;0,(IF(OR(BE$5=Data!$F$2,BE$5=Data!$G$2,(IF(COUNTIF(Data!$A$2:$A$939,BE$7),BE$7=(VLOOKUP(BE$7,Data!$A$2:$A$852,1,FALSE)),0))),"H",IF(AND(BE$7&gt;=$E105,BE$7&lt;=$F105),($D105/$G105),0))),IF(AND(BE$7&gt;=$E105,BE$7&lt;=$F105),($D105/$G105),0))</f>
        <v>0</v>
      </c>
      <c r="BF105" s="34">
        <f>IF(Data!$C$2&gt;0,(IF(OR(BF$5=Data!$F$2,BF$5=Data!$G$2,(IF(COUNTIF(Data!$A$2:$A$939,BF$7),BF$7=(VLOOKUP(BF$7,Data!$A$2:$A$852,1,FALSE)),0))),"H",IF(AND(BF$7&gt;=$E105,BF$7&lt;=$F105),($D105/$G105),0))),IF(AND(BF$7&gt;=$E105,BF$7&lt;=$F105),($D105/$G105),0))</f>
        <v>0</v>
      </c>
      <c r="BG105" s="34">
        <f>IF(Data!$C$2&gt;0,(IF(OR(BG$5=Data!$F$2,BG$5=Data!$G$2,(IF(COUNTIF(Data!$A$2:$A$939,BG$7),BG$7=(VLOOKUP(BG$7,Data!$A$2:$A$852,1,FALSE)),0))),"H",IF(AND(BG$7&gt;=$E105,BG$7&lt;=$F105),($D105/$G105),0))),IF(AND(BG$7&gt;=$E105,BG$7&lt;=$F105),($D105/$G105),0))</f>
        <v>0</v>
      </c>
      <c r="BH105" s="34" t="str">
        <f>IF(Data!$C$2&gt;0,(IF(OR(BH$5=Data!$F$2,BH$5=Data!$G$2,(IF(COUNTIF(Data!$A$2:$A$939,BH$7),BH$7=(VLOOKUP(BH$7,Data!$A$2:$A$852,1,FALSE)),0))),"H",IF(AND(BH$7&gt;=$E105,BH$7&lt;=$F105),($D105/$G105),0))),IF(AND(BH$7&gt;=$E105,BH$7&lt;=$F105),($D105/$G105),0))</f>
        <v>H</v>
      </c>
      <c r="BI105" s="34" t="str">
        <f>IF(Data!$C$2&gt;0,(IF(OR(BI$5=Data!$F$2,BI$5=Data!$G$2,(IF(COUNTIF(Data!$A$2:$A$939,BI$7),BI$7=(VLOOKUP(BI$7,Data!$A$2:$A$852,1,FALSE)),0))),"H",IF(AND(BI$7&gt;=$E105,BI$7&lt;=$F105),($D105/$G105),0))),IF(AND(BI$7&gt;=$E105,BI$7&lt;=$F105),($D105/$G105),0))</f>
        <v>H</v>
      </c>
      <c r="BJ105" s="34">
        <f>IF(Data!$C$2&gt;0,(IF(OR(BJ$5=Data!$F$2,BJ$5=Data!$G$2,(IF(COUNTIF(Data!$A$2:$A$939,BJ$7),BJ$7=(VLOOKUP(BJ$7,Data!$A$2:$A$852,1,FALSE)),0))),"H",IF(AND(BJ$7&gt;=$E105,BJ$7&lt;=$F105),($D105/$G105),0))),IF(AND(BJ$7&gt;=$E105,BJ$7&lt;=$F105),($D105/$G105),0))</f>
        <v>0</v>
      </c>
      <c r="BK105" s="34">
        <f>IF(Data!$C$2&gt;0,(IF(OR(BK$5=Data!$F$2,BK$5=Data!$G$2,(IF(COUNTIF(Data!$A$2:$A$939,BK$7),BK$7=(VLOOKUP(BK$7,Data!$A$2:$A$852,1,FALSE)),0))),"H",IF(AND(BK$7&gt;=$E105,BK$7&lt;=$F105),($D105/$G105),0))),IF(AND(BK$7&gt;=$E105,BK$7&lt;=$F105),($D105/$G105),0))</f>
        <v>0</v>
      </c>
      <c r="BL105" s="34">
        <f>IF(Data!$C$2&gt;0,(IF(OR(BL$5=Data!$F$2,BL$5=Data!$G$2,(IF(COUNTIF(Data!$A$2:$A$939,BL$7),BL$7=(VLOOKUP(BL$7,Data!$A$2:$A$852,1,FALSE)),0))),"H",IF(AND(BL$7&gt;=$E105,BL$7&lt;=$F105),($D105/$G105),0))),IF(AND(BL$7&gt;=$E105,BL$7&lt;=$F105),($D105/$G105),0))</f>
        <v>0</v>
      </c>
      <c r="BM105" s="34">
        <f>IF(Data!$C$2&gt;0,(IF(OR(BM$5=Data!$F$2,BM$5=Data!$G$2,(IF(COUNTIF(Data!$A$2:$A$939,BM$7),BM$7=(VLOOKUP(BM$7,Data!$A$2:$A$852,1,FALSE)),0))),"H",IF(AND(BM$7&gt;=$E105,BM$7&lt;=$F105),($D105/$G105),0))),IF(AND(BM$7&gt;=$E105,BM$7&lt;=$F105),($D105/$G105),0))</f>
        <v>0</v>
      </c>
      <c r="BN105" s="34">
        <f>IF(Data!$C$2&gt;0,(IF(OR(BN$5=Data!$F$2,BN$5=Data!$G$2,(IF(COUNTIF(Data!$A$2:$A$939,BN$7),BN$7=(VLOOKUP(BN$7,Data!$A$2:$A$852,1,FALSE)),0))),"H",IF(AND(BN$7&gt;=$E105,BN$7&lt;=$F105),($D105/$G105),0))),IF(AND(BN$7&gt;=$E105,BN$7&lt;=$F105),($D105/$G105),0))</f>
        <v>0</v>
      </c>
      <c r="BO105" s="34" t="str">
        <f>IF(Data!$C$2&gt;0,(IF(OR(BO$5=Data!$F$2,BO$5=Data!$G$2,(IF(COUNTIF(Data!$A$2:$A$939,BO$7),BO$7=(VLOOKUP(BO$7,Data!$A$2:$A$852,1,FALSE)),0))),"H",IF(AND(BO$7&gt;=$E105,BO$7&lt;=$F105),($D105/$G105),0))),IF(AND(BO$7&gt;=$E105,BO$7&lt;=$F105),($D105/$G105),0))</f>
        <v>H</v>
      </c>
      <c r="BP105" s="34" t="str">
        <f>IF(Data!$C$2&gt;0,(IF(OR(BP$5=Data!$F$2,BP$5=Data!$G$2,(IF(COUNTIF(Data!$A$2:$A$939,BP$7),BP$7=(VLOOKUP(BP$7,Data!$A$2:$A$852,1,FALSE)),0))),"H",IF(AND(BP$7&gt;=$E105,BP$7&lt;=$F105),($D105/$G105),0))),IF(AND(BP$7&gt;=$E105,BP$7&lt;=$F105),($D105/$G105),0))</f>
        <v>H</v>
      </c>
      <c r="BQ105" s="34">
        <f>IF(Data!$C$2&gt;0,(IF(OR(BQ$5=Data!$F$2,BQ$5=Data!$G$2,(IF(COUNTIF(Data!$A$2:$A$939,BQ$7),BQ$7=(VLOOKUP(BQ$7,Data!$A$2:$A$852,1,FALSE)),0))),"H",IF(AND(BQ$7&gt;=$E105,BQ$7&lt;=$F105),($D105/$G105),0))),IF(AND(BQ$7&gt;=$E105,BQ$7&lt;=$F105),($D105/$G105),0))</f>
        <v>0</v>
      </c>
      <c r="BR105" s="34">
        <f>IF(Data!$C$2&gt;0,(IF(OR(BR$5=Data!$F$2,BR$5=Data!$G$2,(IF(COUNTIF(Data!$A$2:$A$939,BR$7),BR$7=(VLOOKUP(BR$7,Data!$A$2:$A$852,1,FALSE)),0))),"H",IF(AND(BR$7&gt;=$E105,BR$7&lt;=$F105),($D105/$G105),0))),IF(AND(BR$7&gt;=$E105,BR$7&lt;=$F105),($D105/$G105),0))</f>
        <v>0</v>
      </c>
      <c r="BS105" s="34">
        <f>IF(Data!$C$2&gt;0,(IF(OR(BS$5=Data!$F$2,BS$5=Data!$G$2,(IF(COUNTIF(Data!$A$2:$A$939,BS$7),BS$7=(VLOOKUP(BS$7,Data!$A$2:$A$852,1,FALSE)),0))),"H",IF(AND(BS$7&gt;=$E105,BS$7&lt;=$F105),($D105/$G105),0))),IF(AND(BS$7&gt;=$E105,BS$7&lt;=$F105),($D105/$G105),0))</f>
        <v>0</v>
      </c>
      <c r="BT105" s="34">
        <f>IF(Data!$C$2&gt;0,(IF(OR(BT$5=Data!$F$2,BT$5=Data!$G$2,(IF(COUNTIF(Data!$A$2:$A$939,BT$7),BT$7=(VLOOKUP(BT$7,Data!$A$2:$A$852,1,FALSE)),0))),"H",IF(AND(BT$7&gt;=$E105,BT$7&lt;=$F105),($D105/$G105),0))),IF(AND(BT$7&gt;=$E105,BT$7&lt;=$F105),($D105/$G105),0))</f>
        <v>0</v>
      </c>
      <c r="BU105" s="34">
        <f>IF(Data!$C$2&gt;0,(IF(OR(BU$5=Data!$F$2,BU$5=Data!$G$2,(IF(COUNTIF(Data!$A$2:$A$939,BU$7),BU$7=(VLOOKUP(BU$7,Data!$A$2:$A$852,1,FALSE)),0))),"H",IF(AND(BU$7&gt;=$E105,BU$7&lt;=$F105),($D105/$G105),0))),IF(AND(BU$7&gt;=$E105,BU$7&lt;=$F105),($D105/$G105),0))</f>
        <v>0</v>
      </c>
      <c r="BV105" s="34" t="str">
        <f>IF(Data!$C$2&gt;0,(IF(OR(BV$5=Data!$F$2,BV$5=Data!$G$2,(IF(COUNTIF(Data!$A$2:$A$939,BV$7),BV$7=(VLOOKUP(BV$7,Data!$A$2:$A$852,1,FALSE)),0))),"H",IF(AND(BV$7&gt;=$E105,BV$7&lt;=$F105),($D105/$G105),0))),IF(AND(BV$7&gt;=$E105,BV$7&lt;=$F105),($D105/$G105),0))</f>
        <v>H</v>
      </c>
      <c r="BW105" s="34" t="str">
        <f>IF(Data!$C$2&gt;0,(IF(OR(BW$5=Data!$F$2,BW$5=Data!$G$2,(IF(COUNTIF(Data!$A$2:$A$939,BW$7),BW$7=(VLOOKUP(BW$7,Data!$A$2:$A$852,1,FALSE)),0))),"H",IF(AND(BW$7&gt;=$E105,BW$7&lt;=$F105),($D105/$G105),0))),IF(AND(BW$7&gt;=$E105,BW$7&lt;=$F105),($D105/$G105),0))</f>
        <v>H</v>
      </c>
      <c r="BX105" s="34">
        <f>IF(Data!$C$2&gt;0,(IF(OR(BX$5=Data!$F$2,BX$5=Data!$G$2,(IF(COUNTIF(Data!$A$2:$A$939,BX$7),BX$7=(VLOOKUP(BX$7,Data!$A$2:$A$852,1,FALSE)),0))),"H",IF(AND(BX$7&gt;=$E105,BX$7&lt;=$F105),($D105/$G105),0))),IF(AND(BX$7&gt;=$E105,BX$7&lt;=$F105),($D105/$G105),0))</f>
        <v>0</v>
      </c>
      <c r="BY105" s="34">
        <f>IF(Data!$C$2&gt;0,(IF(OR(BY$5=Data!$F$2,BY$5=Data!$G$2,(IF(COUNTIF(Data!$A$2:$A$939,BY$7),BY$7=(VLOOKUP(BY$7,Data!$A$2:$A$852,1,FALSE)),0))),"H",IF(AND(BY$7&gt;=$E105,BY$7&lt;=$F105),($D105/$G105),0))),IF(AND(BY$7&gt;=$E105,BY$7&lt;=$F105),($D105/$G105),0))</f>
        <v>0</v>
      </c>
      <c r="BZ105" s="34">
        <f>IF(Data!$C$2&gt;0,(IF(OR(BZ$5=Data!$F$2,BZ$5=Data!$G$2,(IF(COUNTIF(Data!$A$2:$A$939,BZ$7),BZ$7=(VLOOKUP(BZ$7,Data!$A$2:$A$852,1,FALSE)),0))),"H",IF(AND(BZ$7&gt;=$E105,BZ$7&lt;=$F105),($D105/$G105),0))),IF(AND(BZ$7&gt;=$E105,BZ$7&lt;=$F105),($D105/$G105),0))</f>
        <v>0</v>
      </c>
      <c r="CA105" s="34">
        <f>IF(Data!$C$2&gt;0,(IF(OR(CA$5=Data!$F$2,CA$5=Data!$G$2,(IF(COUNTIF(Data!$A$2:$A$939,CA$7),CA$7=(VLOOKUP(CA$7,Data!$A$2:$A$852,1,FALSE)),0))),"H",IF(AND(CA$7&gt;=$E105,CA$7&lt;=$F105),($D105/$G105),0))),IF(AND(CA$7&gt;=$E105,CA$7&lt;=$F105),($D105/$G105),0))</f>
        <v>0</v>
      </c>
      <c r="CB105" s="34">
        <f>IF(Data!$C$2&gt;0,(IF(OR(CB$5=Data!$F$2,CB$5=Data!$G$2,(IF(COUNTIF(Data!$A$2:$A$939,CB$7),CB$7=(VLOOKUP(CB$7,Data!$A$2:$A$852,1,FALSE)),0))),"H",IF(AND(CB$7&gt;=$E105,CB$7&lt;=$F105),($D105/$G105),0))),IF(AND(CB$7&gt;=$E105,CB$7&lt;=$F105),($D105/$G105),0))</f>
        <v>0</v>
      </c>
      <c r="CC105" s="34" t="str">
        <f>IF(Data!$C$2&gt;0,(IF(OR(CC$5=Data!$F$2,CC$5=Data!$G$2,(IF(COUNTIF(Data!$A$2:$A$939,CC$7),CC$7=(VLOOKUP(CC$7,Data!$A$2:$A$852,1,FALSE)),0))),"H",IF(AND(CC$7&gt;=$E105,CC$7&lt;=$F105),($D105/$G105),0))),IF(AND(CC$7&gt;=$E105,CC$7&lt;=$F105),($D105/$G105),0))</f>
        <v>H</v>
      </c>
      <c r="CD105" s="34" t="str">
        <f>IF(Data!$C$2&gt;0,(IF(OR(CD$5=Data!$F$2,CD$5=Data!$G$2,(IF(COUNTIF(Data!$A$2:$A$939,CD$7),CD$7=(VLOOKUP(CD$7,Data!$A$2:$A$852,1,FALSE)),0))),"H",IF(AND(CD$7&gt;=$E105,CD$7&lt;=$F105),($D105/$G105),0))),IF(AND(CD$7&gt;=$E105,CD$7&lt;=$F105),($D105/$G105),0))</f>
        <v>H</v>
      </c>
      <c r="CE105" s="34">
        <f>IF(Data!$C$2&gt;0,(IF(OR(CE$5=Data!$F$2,CE$5=Data!$G$2,(IF(COUNTIF(Data!$A$2:$A$939,CE$7),CE$7=(VLOOKUP(CE$7,Data!$A$2:$A$852,1,FALSE)),0))),"H",IF(AND(CE$7&gt;=$E105,CE$7&lt;=$F105),($D105/$G105),0))),IF(AND(CE$7&gt;=$E105,CE$7&lt;=$F105),($D105/$G105),0))</f>
        <v>0</v>
      </c>
      <c r="CF105" s="34">
        <f>IF(Data!$C$2&gt;0,(IF(OR(CF$5=Data!$F$2,CF$5=Data!$G$2,(IF(COUNTIF(Data!$A$2:$A$939,CF$7),CF$7=(VLOOKUP(CF$7,Data!$A$2:$A$852,1,FALSE)),0))),"H",IF(AND(CF$7&gt;=$E105,CF$7&lt;=$F105),($D105/$G105),0))),IF(AND(CF$7&gt;=$E105,CF$7&lt;=$F105),($D105/$G105),0))</f>
        <v>0</v>
      </c>
      <c r="CG105" s="34">
        <f>IF(Data!$C$2&gt;0,(IF(OR(CG$5=Data!$F$2,CG$5=Data!$G$2,(IF(COUNTIF(Data!$A$2:$A$939,CG$7),CG$7=(VLOOKUP(CG$7,Data!$A$2:$A$852,1,FALSE)),0))),"H",IF(AND(CG$7&gt;=$E105,CG$7&lt;=$F105),($D105/$G105),0))),IF(AND(CG$7&gt;=$E105,CG$7&lt;=$F105),($D105/$G105),0))</f>
        <v>0</v>
      </c>
      <c r="CH105" s="34">
        <f>IF(Data!$C$2&gt;0,(IF(OR(CH$5=Data!$F$2,CH$5=Data!$G$2,(IF(COUNTIF(Data!$A$2:$A$939,CH$7),CH$7=(VLOOKUP(CH$7,Data!$A$2:$A$852,1,FALSE)),0))),"H",IF(AND(CH$7&gt;=$E105,CH$7&lt;=$F105),($D105/$G105),0))),IF(AND(CH$7&gt;=$E105,CH$7&lt;=$F105),($D105/$G105),0))</f>
        <v>0</v>
      </c>
      <c r="CI105" s="34">
        <f>IF(Data!$C$2&gt;0,(IF(OR(CI$5=Data!$F$2,CI$5=Data!$G$2,(IF(COUNTIF(Data!$A$2:$A$939,CI$7),CI$7=(VLOOKUP(CI$7,Data!$A$2:$A$852,1,FALSE)),0))),"H",IF(AND(CI$7&gt;=$E105,CI$7&lt;=$F105),($D105/$G105),0))),IF(AND(CI$7&gt;=$E105,CI$7&lt;=$F105),($D105/$G105),0))</f>
        <v>0</v>
      </c>
      <c r="CJ105" s="34" t="str">
        <f>IF(Data!$C$2&gt;0,(IF(OR(CJ$5=Data!$F$2,CJ$5=Data!$G$2,(IF(COUNTIF(Data!$A$2:$A$939,CJ$7),CJ$7=(VLOOKUP(CJ$7,Data!$A$2:$A$852,1,FALSE)),0))),"H",IF(AND(CJ$7&gt;=$E105,CJ$7&lt;=$F105),($D105/$G105),0))),IF(AND(CJ$7&gt;=$E105,CJ$7&lt;=$F105),($D105/$G105),0))</f>
        <v>H</v>
      </c>
      <c r="CK105" s="34" t="str">
        <f>IF(Data!$C$2&gt;0,(IF(OR(CK$5=Data!$F$2,CK$5=Data!$G$2,(IF(COUNTIF(Data!$A$2:$A$939,CK$7),CK$7=(VLOOKUP(CK$7,Data!$A$2:$A$852,1,FALSE)),0))),"H",IF(AND(CK$7&gt;=$E105,CK$7&lt;=$F105),($D105/$G105),0))),IF(AND(CK$7&gt;=$E105,CK$7&lt;=$F105),($D105/$G105),0))</f>
        <v>H</v>
      </c>
      <c r="CL105" s="34">
        <f>IF(Data!$C$2&gt;0,(IF(OR(CL$5=Data!$F$2,CL$5=Data!$G$2,(IF(COUNTIF(Data!$A$2:$A$939,CL$7),CL$7=(VLOOKUP(CL$7,Data!$A$2:$A$852,1,FALSE)),0))),"H",IF(AND(CL$7&gt;=$E105,CL$7&lt;=$F105),($D105/$G105),0))),IF(AND(CL$7&gt;=$E105,CL$7&lt;=$F105),($D105/$G105),0))</f>
        <v>0</v>
      </c>
      <c r="CM105" s="34">
        <f>IF(Data!$C$2&gt;0,(IF(OR(CM$5=Data!$F$2,CM$5=Data!$G$2,(IF(COUNTIF(Data!$A$2:$A$939,CM$7),CM$7=(VLOOKUP(CM$7,Data!$A$2:$A$852,1,FALSE)),0))),"H",IF(AND(CM$7&gt;=$E105,CM$7&lt;=$F105),($D105/$G105),0))),IF(AND(CM$7&gt;=$E105,CM$7&lt;=$F105),($D105/$G105),0))</f>
        <v>0</v>
      </c>
      <c r="CN105" s="34">
        <f>IF(Data!$C$2&gt;0,(IF(OR(CN$5=Data!$F$2,CN$5=Data!$G$2,(IF(COUNTIF(Data!$A$2:$A$939,CN$7),CN$7=(VLOOKUP(CN$7,Data!$A$2:$A$852,1,FALSE)),0))),"H",IF(AND(CN$7&gt;=$E105,CN$7&lt;=$F105),($D105/$G105),0))),IF(AND(CN$7&gt;=$E105,CN$7&lt;=$F105),($D105/$G105),0))</f>
        <v>0</v>
      </c>
      <c r="CO105" s="34">
        <f>IF(Data!$C$2&gt;0,(IF(OR(CO$5=Data!$F$2,CO$5=Data!$G$2,(IF(COUNTIF(Data!$A$2:$A$939,CO$7),CO$7=(VLOOKUP(CO$7,Data!$A$2:$A$852,1,FALSE)),0))),"H",IF(AND(CO$7&gt;=$E105,CO$7&lt;=$F105),($D105/$G105),0))),IF(AND(CO$7&gt;=$E105,CO$7&lt;=$F105),($D105/$G105),0))</f>
        <v>0</v>
      </c>
      <c r="CP105" s="34">
        <f>IF(Data!$C$2&gt;0,(IF(OR(CP$5=Data!$F$2,CP$5=Data!$G$2,(IF(COUNTIF(Data!$A$2:$A$939,CP$7),CP$7=(VLOOKUP(CP$7,Data!$A$2:$A$852,1,FALSE)),0))),"H",IF(AND(CP$7&gt;=$E105,CP$7&lt;=$F105),($D105/$G105),0))),IF(AND(CP$7&gt;=$E105,CP$7&lt;=$F105),($D105/$G105),0))</f>
        <v>0</v>
      </c>
      <c r="CQ105" s="34" t="str">
        <f>IF(Data!$C$2&gt;0,(IF(OR(CQ$5=Data!$F$2,CQ$5=Data!$G$2,(IF(COUNTIF(Data!$A$2:$A$939,CQ$7),CQ$7=(VLOOKUP(CQ$7,Data!$A$2:$A$852,1,FALSE)),0))),"H",IF(AND(CQ$7&gt;=$E105,CQ$7&lt;=$F105),($D105/$G105),0))),IF(AND(CQ$7&gt;=$E105,CQ$7&lt;=$F105),($D105/$G105),0))</f>
        <v>H</v>
      </c>
      <c r="CR105" s="34" t="str">
        <f>IF(Data!$C$2&gt;0,(IF(OR(CR$5=Data!$F$2,CR$5=Data!$G$2,(IF(COUNTIF(Data!$A$2:$A$939,CR$7),CR$7=(VLOOKUP(CR$7,Data!$A$2:$A$852,1,FALSE)),0))),"H",IF(AND(CR$7&gt;=$E105,CR$7&lt;=$F105),($D105/$G105),0))),IF(AND(CR$7&gt;=$E105,CR$7&lt;=$F105),($D105/$G105),0))</f>
        <v>H</v>
      </c>
      <c r="CS105" s="34">
        <f>IF(Data!$C$2&gt;0,(IF(OR(CS$5=Data!$F$2,CS$5=Data!$G$2,(IF(COUNTIF(Data!$A$2:$A$939,CS$7),CS$7=(VLOOKUP(CS$7,Data!$A$2:$A$852,1,FALSE)),0))),"H",IF(AND(CS$7&gt;=$E105,CS$7&lt;=$F105),($D105/$G105),0))),IF(AND(CS$7&gt;=$E105,CS$7&lt;=$F105),($D105/$G105),0))</f>
        <v>0</v>
      </c>
      <c r="CT105" s="34">
        <f>IF(Data!$C$2&gt;0,(IF(OR(CT$5=Data!$F$2,CT$5=Data!$G$2,(IF(COUNTIF(Data!$A$2:$A$939,CT$7),CT$7=(VLOOKUP(CT$7,Data!$A$2:$A$852,1,FALSE)),0))),"H",IF(AND(CT$7&gt;=$E105,CT$7&lt;=$F105),($D105/$G105),0))),IF(AND(CT$7&gt;=$E105,CT$7&lt;=$F105),($D105/$G105),0))</f>
        <v>0</v>
      </c>
      <c r="CU105" s="34">
        <f>IF(Data!$C$2&gt;0,(IF(OR(CU$5=Data!$F$2,CU$5=Data!$G$2,(IF(COUNTIF(Data!$A$2:$A$939,CU$7),CU$7=(VLOOKUP(CU$7,Data!$A$2:$A$852,1,FALSE)),0))),"H",IF(AND(CU$7&gt;=$E105,CU$7&lt;=$F105),($D105/$G105),0))),IF(AND(CU$7&gt;=$E105,CU$7&lt;=$F105),($D105/$G105),0))</f>
        <v>0</v>
      </c>
      <c r="CV105" s="34">
        <f>IF(Data!$C$2&gt;0,(IF(OR(CV$5=Data!$F$2,CV$5=Data!$G$2,(IF(COUNTIF(Data!$A$2:$A$939,CV$7),CV$7=(VLOOKUP(CV$7,Data!$A$2:$A$852,1,FALSE)),0))),"H",IF(AND(CV$7&gt;=$E105,CV$7&lt;=$F105),($D105/$G105),0))),IF(AND(CV$7&gt;=$E105,CV$7&lt;=$F105),($D105/$G105),0))</f>
        <v>0</v>
      </c>
      <c r="CW105" s="34">
        <f>IF(Data!$C$2&gt;0,(IF(OR(CW$5=Data!$F$2,CW$5=Data!$G$2,(IF(COUNTIF(Data!$A$2:$A$939,CW$7),CW$7=(VLOOKUP(CW$7,Data!$A$2:$A$852,1,FALSE)),0))),"H",IF(AND(CW$7&gt;=$E105,CW$7&lt;=$F105),($D105/$G105),0))),IF(AND(CW$7&gt;=$E105,CW$7&lt;=$F105),($D105/$G105),0))</f>
        <v>0</v>
      </c>
      <c r="CX105" s="34" t="str">
        <f>IF(Data!$C$2&gt;0,(IF(OR(CX$5=Data!$F$2,CX$5=Data!$G$2,(IF(COUNTIF(Data!$A$2:$A$939,CX$7),CX$7=(VLOOKUP(CX$7,Data!$A$2:$A$852,1,FALSE)),0))),"H",IF(AND(CX$7&gt;=$E105,CX$7&lt;=$F105),($D105/$G105),0))),IF(AND(CX$7&gt;=$E105,CX$7&lt;=$F105),($D105/$G105),0))</f>
        <v>H</v>
      </c>
      <c r="CY105" s="34" t="str">
        <f>IF(Data!$C$2&gt;0,(IF(OR(CY$5=Data!$F$2,CY$5=Data!$G$2,(IF(COUNTIF(Data!$A$2:$A$939,CY$7),CY$7=(VLOOKUP(CY$7,Data!$A$2:$A$852,1,FALSE)),0))),"H",IF(AND(CY$7&gt;=$E105,CY$7&lt;=$F105),($D105/$G105),0))),IF(AND(CY$7&gt;=$E105,CY$7&lt;=$F105),($D105/$G105),0))</f>
        <v>H</v>
      </c>
      <c r="CZ105" s="34">
        <f>IF(Data!$C$2&gt;0,(IF(OR(CZ$5=Data!$F$2,CZ$5=Data!$G$2,(IF(COUNTIF(Data!$A$2:$A$939,CZ$7),CZ$7=(VLOOKUP(CZ$7,Data!$A$2:$A$852,1,FALSE)),0))),"H",IF(AND(CZ$7&gt;=$E105,CZ$7&lt;=$F105),($D105/$G105),0))),IF(AND(CZ$7&gt;=$E105,CZ$7&lt;=$F105),($D105/$G105),0))</f>
        <v>0</v>
      </c>
      <c r="DA105" s="34">
        <f>IF(Data!$C$2&gt;0,(IF(OR(DA$5=Data!$F$2,DA$5=Data!$G$2,(IF(COUNTIF(Data!$A$2:$A$939,DA$7),DA$7=(VLOOKUP(DA$7,Data!$A$2:$A$852,1,FALSE)),0))),"H",IF(AND(DA$7&gt;=$E105,DA$7&lt;=$F105),($D105/$G105),0))),IF(AND(DA$7&gt;=$E105,DA$7&lt;=$F105),($D105/$G105),0))</f>
        <v>0</v>
      </c>
      <c r="DB105" s="34">
        <f>IF(Data!$C$2&gt;0,(IF(OR(DB$5=Data!$F$2,DB$5=Data!$G$2,(IF(COUNTIF(Data!$A$2:$A$939,DB$7),DB$7=(VLOOKUP(DB$7,Data!$A$2:$A$852,1,FALSE)),0))),"H",IF(AND(DB$7&gt;=$E105,DB$7&lt;=$F105),($D105/$G105),0))),IF(AND(DB$7&gt;=$E105,DB$7&lt;=$F105),($D105/$G105),0))</f>
        <v>0</v>
      </c>
      <c r="DC105" s="34">
        <f>IF(Data!$C$2&gt;0,(IF(OR(DC$5=Data!$F$2,DC$5=Data!$G$2,(IF(COUNTIF(Data!$A$2:$A$939,DC$7),DC$7=(VLOOKUP(DC$7,Data!$A$2:$A$852,1,FALSE)),0))),"H",IF(AND(DC$7&gt;=$E105,DC$7&lt;=$F105),($D105/$G105),0))),IF(AND(DC$7&gt;=$E105,DC$7&lt;=$F105),($D105/$G105),0))</f>
        <v>0</v>
      </c>
      <c r="DD105" s="34">
        <f>IF(Data!$C$2&gt;0,(IF(OR(DD$5=Data!$F$2,DD$5=Data!$G$2,(IF(COUNTIF(Data!$A$2:$A$939,DD$7),DD$7=(VLOOKUP(DD$7,Data!$A$2:$A$852,1,FALSE)),0))),"H",IF(AND(DD$7&gt;=$E105,DD$7&lt;=$F105),($D105/$G105),0))),IF(AND(DD$7&gt;=$E105,DD$7&lt;=$F105),($D105/$G105),0))</f>
        <v>0</v>
      </c>
      <c r="DE105" s="34" t="str">
        <f>IF(Data!$C$2&gt;0,(IF(OR(DE$5=Data!$F$2,DE$5=Data!$G$2,(IF(COUNTIF(Data!$A$2:$A$939,DE$7),DE$7=(VLOOKUP(DE$7,Data!$A$2:$A$852,1,FALSE)),0))),"H",IF(AND(DE$7&gt;=$E105,DE$7&lt;=$F105),($D105/$G105),0))),IF(AND(DE$7&gt;=$E105,DE$7&lt;=$F105),($D105/$G105),0))</f>
        <v>H</v>
      </c>
      <c r="DF105" s="34" t="str">
        <f>IF(Data!$C$2&gt;0,(IF(OR(DF$5=Data!$F$2,DF$5=Data!$G$2,(IF(COUNTIF(Data!$A$2:$A$939,DF$7),DF$7=(VLOOKUP(DF$7,Data!$A$2:$A$852,1,FALSE)),0))),"H",IF(AND(DF$7&gt;=$E105,DF$7&lt;=$F105),($D105/$G105),0))),IF(AND(DF$7&gt;=$E105,DF$7&lt;=$F105),($D105/$G105),0))</f>
        <v>H</v>
      </c>
      <c r="DG105" s="34">
        <f>IF(Data!$C$2&gt;0,(IF(OR(DG$5=Data!$F$2,DG$5=Data!$G$2,(IF(COUNTIF(Data!$A$2:$A$939,DG$7),DG$7=(VLOOKUP(DG$7,Data!$A$2:$A$852,1,FALSE)),0))),"H",IF(AND(DG$7&gt;=$E105,DG$7&lt;=$F105),($D105/$G105),0))),IF(AND(DG$7&gt;=$E105,DG$7&lt;=$F105),($D105/$G105),0))</f>
        <v>0</v>
      </c>
      <c r="DH105" s="34">
        <f>IF(Data!$C$2&gt;0,(IF(OR(DH$5=Data!$F$2,DH$5=Data!$G$2,(IF(COUNTIF(Data!$A$2:$A$939,DH$7),DH$7=(VLOOKUP(DH$7,Data!$A$2:$A$852,1,FALSE)),0))),"H",IF(AND(DH$7&gt;=$E105,DH$7&lt;=$F105),($D105/$G105),0))),IF(AND(DH$7&gt;=$E105,DH$7&lt;=$F105),($D105/$G105),0))</f>
        <v>0</v>
      </c>
      <c r="DI105" s="34">
        <f>IF(Data!$C$2&gt;0,(IF(OR(DI$5=Data!$F$2,DI$5=Data!$G$2,(IF(COUNTIF(Data!$A$2:$A$939,DI$7),DI$7=(VLOOKUP(DI$7,Data!$A$2:$A$852,1,FALSE)),0))),"H",IF(AND(DI$7&gt;=$E105,DI$7&lt;=$F105),($D105/$G105),0))),IF(AND(DI$7&gt;=$E105,DI$7&lt;=$F105),($D105/$G105),0))</f>
        <v>0</v>
      </c>
      <c r="DJ105" s="34">
        <f>IF(Data!$C$2&gt;0,(IF(OR(DJ$5=Data!$F$2,DJ$5=Data!$G$2,(IF(COUNTIF(Data!$A$2:$A$939,DJ$7),DJ$7=(VLOOKUP(DJ$7,Data!$A$2:$A$852,1,FALSE)),0))),"H",IF(AND(DJ$7&gt;=$E105,DJ$7&lt;=$F105),($D105/$G105),0))),IF(AND(DJ$7&gt;=$E105,DJ$7&lt;=$F105),($D105/$G105),0))</f>
        <v>0</v>
      </c>
      <c r="DK105" s="34">
        <f>IF(Data!$C$2&gt;0,(IF(OR(DK$5=Data!$F$2,DK$5=Data!$G$2,(IF(COUNTIF(Data!$A$2:$A$939,DK$7),DK$7=(VLOOKUP(DK$7,Data!$A$2:$A$852,1,FALSE)),0))),"H",IF(AND(DK$7&gt;=$E105,DK$7&lt;=$F105),($D105/$G105),0))),IF(AND(DK$7&gt;=$E105,DK$7&lt;=$F105),($D105/$G105),0))</f>
        <v>0</v>
      </c>
      <c r="DL105" s="34" t="str">
        <f>IF(Data!$C$2&gt;0,(IF(OR(DL$5=Data!$F$2,DL$5=Data!$G$2,(IF(COUNTIF(Data!$A$2:$A$939,DL$7),DL$7=(VLOOKUP(DL$7,Data!$A$2:$A$852,1,FALSE)),0))),"H",IF(AND(DL$7&gt;=$E105,DL$7&lt;=$F105),($D105/$G105),0))),IF(AND(DL$7&gt;=$E105,DL$7&lt;=$F105),($D105/$G105),0))</f>
        <v>H</v>
      </c>
      <c r="DM105" s="34" t="str">
        <f>IF(Data!$C$2&gt;0,(IF(OR(DM$5=Data!$F$2,DM$5=Data!$G$2,(IF(COUNTIF(Data!$A$2:$A$939,DM$7),DM$7=(VLOOKUP(DM$7,Data!$A$2:$A$852,1,FALSE)),0))),"H",IF(AND(DM$7&gt;=$E105,DM$7&lt;=$F105),($D105/$G105),0))),IF(AND(DM$7&gt;=$E105,DM$7&lt;=$F105),($D105/$G105),0))</f>
        <v>H</v>
      </c>
      <c r="DN105" s="34">
        <f>IF(Data!$C$2&gt;0,(IF(OR(DN$5=Data!$F$2,DN$5=Data!$G$2,(IF(COUNTIF(Data!$A$2:$A$939,DN$7),DN$7=(VLOOKUP(DN$7,Data!$A$2:$A$852,1,FALSE)),0))),"H",IF(AND(DN$7&gt;=$E105,DN$7&lt;=$F105),($D105/$G105),0))),IF(AND(DN$7&gt;=$E105,DN$7&lt;=$F105),($D105/$G105),0))</f>
        <v>0</v>
      </c>
      <c r="DO105" s="34">
        <f>IF(Data!$C$2&gt;0,(IF(OR(DO$5=Data!$F$2,DO$5=Data!$G$2,(IF(COUNTIF(Data!$A$2:$A$939,DO$7),DO$7=(VLOOKUP(DO$7,Data!$A$2:$A$852,1,FALSE)),0))),"H",IF(AND(DO$7&gt;=$E105,DO$7&lt;=$F105),($D105/$G105),0))),IF(AND(DO$7&gt;=$E105,DO$7&lt;=$F105),($D105/$G105),0))</f>
        <v>0</v>
      </c>
      <c r="DP105" s="34">
        <f>IF(Data!$C$2&gt;0,(IF(OR(DP$5=Data!$F$2,DP$5=Data!$G$2,(IF(COUNTIF(Data!$A$2:$A$939,DP$7),DP$7=(VLOOKUP(DP$7,Data!$A$2:$A$852,1,FALSE)),0))),"H",IF(AND(DP$7&gt;=$E105,DP$7&lt;=$F105),($D105/$G105),0))),IF(AND(DP$7&gt;=$E105,DP$7&lt;=$F105),($D105/$G105),0))</f>
        <v>0</v>
      </c>
      <c r="DQ105" s="34">
        <f>IF(Data!$C$2&gt;0,(IF(OR(DQ$5=Data!$F$2,DQ$5=Data!$G$2,(IF(COUNTIF(Data!$A$2:$A$939,DQ$7),DQ$7=(VLOOKUP(DQ$7,Data!$A$2:$A$852,1,FALSE)),0))),"H",IF(AND(DQ$7&gt;=$E105,DQ$7&lt;=$F105),($D105/$G105),0))),IF(AND(DQ$7&gt;=$E105,DQ$7&lt;=$F105),($D105/$G105),0))</f>
        <v>0</v>
      </c>
      <c r="DR105" s="34">
        <f>IF(Data!$C$2&gt;0,(IF(OR(DR$5=Data!$F$2,DR$5=Data!$G$2,(IF(COUNTIF(Data!$A$2:$A$939,DR$7),DR$7=(VLOOKUP(DR$7,Data!$A$2:$A$852,1,FALSE)),0))),"H",IF(AND(DR$7&gt;=$E105,DR$7&lt;=$F105),($D105/$G105),0))),IF(AND(DR$7&gt;=$E105,DR$7&lt;=$F105),($D105/$G105),0))</f>
        <v>0</v>
      </c>
      <c r="DS105" s="34" t="str">
        <f>IF(Data!$C$2&gt;0,(IF(OR(DS$5=Data!$F$2,DS$5=Data!$G$2,(IF(COUNTIF(Data!$A$2:$A$939,DS$7),DS$7=(VLOOKUP(DS$7,Data!$A$2:$A$852,1,FALSE)),0))),"H",IF(AND(DS$7&gt;=$E105,DS$7&lt;=$F105),($D105/$G105),0))),IF(AND(DS$7&gt;=$E105,DS$7&lt;=$F105),($D105/$G105),0))</f>
        <v>H</v>
      </c>
      <c r="DT105" s="34" t="str">
        <f>IF(Data!$C$2&gt;0,(IF(OR(DT$5=Data!$F$2,DT$5=Data!$G$2,(IF(COUNTIF(Data!$A$2:$A$939,DT$7),DT$7=(VLOOKUP(DT$7,Data!$A$2:$A$852,1,FALSE)),0))),"H",IF(AND(DT$7&gt;=$E105,DT$7&lt;=$F105),($D105/$G105),0))),IF(AND(DT$7&gt;=$E105,DT$7&lt;=$F105),($D105/$G105),0))</f>
        <v>H</v>
      </c>
      <c r="DU105" s="34">
        <f>IF(Data!$C$2&gt;0,(IF(OR(DU$5=Data!$F$2,DU$5=Data!$G$2,(IF(COUNTIF(Data!$A$2:$A$939,DU$7),DU$7=(VLOOKUP(DU$7,Data!$A$2:$A$852,1,FALSE)),0))),"H",IF(AND(DU$7&gt;=$E105,DU$7&lt;=$F105),($D105/$G105),0))),IF(AND(DU$7&gt;=$E105,DU$7&lt;=$F105),($D105/$G105),0))</f>
        <v>0</v>
      </c>
      <c r="DV105" s="34">
        <f>IF(Data!$C$2&gt;0,(IF(OR(DV$5=Data!$F$2,DV$5=Data!$G$2,(IF(COUNTIF(Data!$A$2:$A$939,DV$7),DV$7=(VLOOKUP(DV$7,Data!$A$2:$A$852,1,FALSE)),0))),"H",IF(AND(DV$7&gt;=$E105,DV$7&lt;=$F105),($D105/$G105),0))),IF(AND(DV$7&gt;=$E105,DV$7&lt;=$F105),($D105/$G105),0))</f>
        <v>0</v>
      </c>
      <c r="DW105" s="34">
        <f>IF(Data!$C$2&gt;0,(IF(OR(DW$5=Data!$F$2,DW$5=Data!$G$2,(IF(COUNTIF(Data!$A$2:$A$939,DW$7),DW$7=(VLOOKUP(DW$7,Data!$A$2:$A$852,1,FALSE)),0))),"H",IF(AND(DW$7&gt;=$E105,DW$7&lt;=$F105),($D105/$G105),0))),IF(AND(DW$7&gt;=$E105,DW$7&lt;=$F105),($D105/$G105),0))</f>
        <v>0</v>
      </c>
      <c r="DX105" s="34">
        <f>IF(Data!$C$2&gt;0,(IF(OR(DX$5=Data!$F$2,DX$5=Data!$G$2,(IF(COUNTIF(Data!$A$2:$A$939,DX$7),DX$7=(VLOOKUP(DX$7,Data!$A$2:$A$852,1,FALSE)),0))),"H",IF(AND(DX$7&gt;=$E105,DX$7&lt;=$F105),($D105/$G105),0))),IF(AND(DX$7&gt;=$E105,DX$7&lt;=$F105),($D105/$G105),0))</f>
        <v>0</v>
      </c>
      <c r="DY105" s="34">
        <f>IF(Data!$C$2&gt;0,(IF(OR(DY$5=Data!$F$2,DY$5=Data!$G$2,(IF(COUNTIF(Data!$A$2:$A$939,DY$7),DY$7=(VLOOKUP(DY$7,Data!$A$2:$A$852,1,FALSE)),0))),"H",IF(AND(DY$7&gt;=$E105,DY$7&lt;=$F105),($D105/$G105),0))),IF(AND(DY$7&gt;=$E105,DY$7&lt;=$F105),($D105/$G105),0))</f>
        <v>0</v>
      </c>
      <c r="DZ105" s="34" t="str">
        <f>IF(Data!$C$2&gt;0,(IF(OR(DZ$5=Data!$F$2,DZ$5=Data!$G$2,(IF(COUNTIF(Data!$A$2:$A$939,DZ$7),DZ$7=(VLOOKUP(DZ$7,Data!$A$2:$A$852,1,FALSE)),0))),"H",IF(AND(DZ$7&gt;=$E105,DZ$7&lt;=$F105),($D105/$G105),0))),IF(AND(DZ$7&gt;=$E105,DZ$7&lt;=$F105),($D105/$G105),0))</f>
        <v>H</v>
      </c>
      <c r="EA105" s="34" t="str">
        <f>IF(Data!$C$2&gt;0,(IF(OR(EA$5=Data!$F$2,EA$5=Data!$G$2,(IF(COUNTIF(Data!$A$2:$A$939,EA$7),EA$7=(VLOOKUP(EA$7,Data!$A$2:$A$852,1,FALSE)),0))),"H",IF(AND(EA$7&gt;=$E105,EA$7&lt;=$F105),($D105/$G105),0))),IF(AND(EA$7&gt;=$E105,EA$7&lt;=$F105),($D105/$G105),0))</f>
        <v>H</v>
      </c>
      <c r="EB105" s="34">
        <f>IF(Data!$C$2&gt;0,(IF(OR(EB$5=Data!$F$2,EB$5=Data!$G$2,(IF(COUNTIF(Data!$A$2:$A$939,EB$7),EB$7=(VLOOKUP(EB$7,Data!$A$2:$A$852,1,FALSE)),0))),"H",IF(AND(EB$7&gt;=$E105,EB$7&lt;=$F105),($D105/$G105),0))),IF(AND(EB$7&gt;=$E105,EB$7&lt;=$F105),($D105/$G105),0))</f>
        <v>0</v>
      </c>
      <c r="EC105" s="34">
        <f>IF(Data!$C$2&gt;0,(IF(OR(EC$5=Data!$F$2,EC$5=Data!$G$2,(IF(COUNTIF(Data!$A$2:$A$939,EC$7),EC$7=(VLOOKUP(EC$7,Data!$A$2:$A$852,1,FALSE)),0))),"H",IF(AND(EC$7&gt;=$E105,EC$7&lt;=$F105),($D105/$G105),0))),IF(AND(EC$7&gt;=$E105,EC$7&lt;=$F105),($D105/$G105),0))</f>
        <v>0</v>
      </c>
      <c r="ED105" s="34">
        <f>IF(Data!$C$2&gt;0,(IF(OR(ED$5=Data!$F$2,ED$5=Data!$G$2,(IF(COUNTIF(Data!$A$2:$A$939,ED$7),ED$7=(VLOOKUP(ED$7,Data!$A$2:$A$852,1,FALSE)),0))),"H",IF(AND(ED$7&gt;=$E105,ED$7&lt;=$F105),($D105/$G105),0))),IF(AND(ED$7&gt;=$E105,ED$7&lt;=$F105),($D105/$G105),0))</f>
        <v>0</v>
      </c>
      <c r="EE105" s="34">
        <f>IF(Data!$C$2&gt;0,(IF(OR(EE$5=Data!$F$2,EE$5=Data!$G$2,(IF(COUNTIF(Data!$A$2:$A$939,EE$7),EE$7=(VLOOKUP(EE$7,Data!$A$2:$A$852,1,FALSE)),0))),"H",IF(AND(EE$7&gt;=$E105,EE$7&lt;=$F105),($D105/$G105),0))),IF(AND(EE$7&gt;=$E105,EE$7&lt;=$F105),($D105/$G105),0))</f>
        <v>0</v>
      </c>
      <c r="EF105" s="34">
        <f>IF(Data!$C$2&gt;0,(IF(OR(EF$5=Data!$F$2,EF$5=Data!$G$2,(IF(COUNTIF(Data!$A$2:$A$939,EF$7),EF$7=(VLOOKUP(EF$7,Data!$A$2:$A$852,1,FALSE)),0))),"H",IF(AND(EF$7&gt;=$E105,EF$7&lt;=$F105),($D105/$G105),0))),IF(AND(EF$7&gt;=$E105,EF$7&lt;=$F105),($D105/$G105),0))</f>
        <v>0</v>
      </c>
      <c r="EG105" s="34" t="str">
        <f>IF(Data!$C$2&gt;0,(IF(OR(EG$5=Data!$F$2,EG$5=Data!$G$2,(IF(COUNTIF(Data!$A$2:$A$939,EG$7),EG$7=(VLOOKUP(EG$7,Data!$A$2:$A$852,1,FALSE)),0))),"H",IF(AND(EG$7&gt;=$E105,EG$7&lt;=$F105),($D105/$G105),0))),IF(AND(EG$7&gt;=$E105,EG$7&lt;=$F105),($D105/$G105),0))</f>
        <v>H</v>
      </c>
      <c r="EH105" s="34" t="str">
        <f>IF(Data!$C$2&gt;0,(IF(OR(EH$5=Data!$F$2,EH$5=Data!$G$2,(IF(COUNTIF(Data!$A$2:$A$939,EH$7),EH$7=(VLOOKUP(EH$7,Data!$A$2:$A$852,1,FALSE)),0))),"H",IF(AND(EH$7&gt;=$E105,EH$7&lt;=$F105),($D105/$G105),0))),IF(AND(EH$7&gt;=$E105,EH$7&lt;=$F105),($D105/$G105),0))</f>
        <v>H</v>
      </c>
      <c r="EI105" s="34">
        <f>IF(Data!$C$2&gt;0,(IF(OR(EI$5=Data!$F$2,EI$5=Data!$G$2,(IF(COUNTIF(Data!$A$2:$A$939,EI$7),EI$7=(VLOOKUP(EI$7,Data!$A$2:$A$852,1,FALSE)),0))),"H",IF(AND(EI$7&gt;=$E105,EI$7&lt;=$F105),($D105/$G105),0))),IF(AND(EI$7&gt;=$E105,EI$7&lt;=$F105),($D105/$G105),0))</f>
        <v>0</v>
      </c>
      <c r="EJ105" s="34">
        <f>IF(Data!$C$2&gt;0,(IF(OR(EJ$5=Data!$F$2,EJ$5=Data!$G$2,(IF(COUNTIF(Data!$A$2:$A$939,EJ$7),EJ$7=(VLOOKUP(EJ$7,Data!$A$2:$A$852,1,FALSE)),0))),"H",IF(AND(EJ$7&gt;=$E105,EJ$7&lt;=$F105),($D105/$G105),0))),IF(AND(EJ$7&gt;=$E105,EJ$7&lt;=$F105),($D105/$G105),0))</f>
        <v>0</v>
      </c>
      <c r="EK105" s="34">
        <f>IF(Data!$C$2&gt;0,(IF(OR(EK$5=Data!$F$2,EK$5=Data!$G$2,(IF(COUNTIF(Data!$A$2:$A$939,EK$7),EK$7=(VLOOKUP(EK$7,Data!$A$2:$A$852,1,FALSE)),0))),"H",IF(AND(EK$7&gt;=$E105,EK$7&lt;=$F105),($D105/$G105),0))),IF(AND(EK$7&gt;=$E105,EK$7&lt;=$F105),($D105/$G105),0))</f>
        <v>0</v>
      </c>
      <c r="EL105" s="34">
        <f>IF(Data!$C$2&gt;0,(IF(OR(EL$5=Data!$F$2,EL$5=Data!$G$2,(IF(COUNTIF(Data!$A$2:$A$939,EL$7),EL$7=(VLOOKUP(EL$7,Data!$A$2:$A$852,1,FALSE)),0))),"H",IF(AND(EL$7&gt;=$E105,EL$7&lt;=$F105),($D105/$G105),0))),IF(AND(EL$7&gt;=$E105,EL$7&lt;=$F105),($D105/$G105),0))</f>
        <v>0</v>
      </c>
      <c r="EM105" s="34">
        <f>IF(Data!$C$2&gt;0,(IF(OR(EM$5=Data!$F$2,EM$5=Data!$G$2,(IF(COUNTIF(Data!$A$2:$A$939,EM$7),EM$7=(VLOOKUP(EM$7,Data!$A$2:$A$852,1,FALSE)),0))),"H",IF(AND(EM$7&gt;=$E105,EM$7&lt;=$F105),($D105/$G105),0))),IF(AND(EM$7&gt;=$E105,EM$7&lt;=$F105),($D105/$G105),0))</f>
        <v>0</v>
      </c>
      <c r="EN105" s="34" t="str">
        <f>IF(Data!$C$2&gt;0,(IF(OR(EN$5=Data!$F$2,EN$5=Data!$G$2,(IF(COUNTIF(Data!$A$2:$A$939,EN$7),EN$7=(VLOOKUP(EN$7,Data!$A$2:$A$852,1,FALSE)),0))),"H",IF(AND(EN$7&gt;=$E105,EN$7&lt;=$F105),($D105/$G105),0))),IF(AND(EN$7&gt;=$E105,EN$7&lt;=$F105),($D105/$G105),0))</f>
        <v>H</v>
      </c>
      <c r="EO105" s="35" t="str">
        <f>IF(Data!$C$2&gt;0,(IF(OR(EO$5=Data!$F$2,EO$5=Data!$G$2,(IF(COUNTIF(Data!$A$2:$A$939,EO$7),EO$7=(VLOOKUP(EO$7,Data!$A$2:$A$852,1,FALSE)),0))),"H",IF(AND(EO$7&gt;=$E105,EO$7&lt;=$F105),($D105/$G105),0))),IF(AND(EO$7&gt;=$E105,EO$7&lt;=$F105),($D105/$G105),0))</f>
        <v>H</v>
      </c>
      <c r="EP105" s="8" t="s">
        <v>47</v>
      </c>
      <c r="EQ105" s="18">
        <f>SUM(T105:EO105)-D105</f>
        <v>0</v>
      </c>
    </row>
    <row r="106" spans="1:147" ht="30" customHeight="1" thickBot="1">
      <c r="A106" s="385"/>
      <c r="B106" s="369"/>
      <c r="C106" s="369"/>
      <c r="D106" s="347"/>
      <c r="E106" s="366"/>
      <c r="F106" s="366"/>
      <c r="G106" s="373"/>
      <c r="H106" s="347"/>
      <c r="I106" s="363"/>
      <c r="J106" s="366"/>
      <c r="K106" s="366"/>
      <c r="L106" s="366"/>
      <c r="M106" s="373"/>
      <c r="N106" s="373"/>
      <c r="O106" s="347"/>
      <c r="P106" s="363"/>
      <c r="Q106" s="345"/>
      <c r="R106" s="347"/>
      <c r="S106" s="342"/>
      <c r="T106" s="36">
        <f>IF(T$7&gt;$L105,(((IF(Data!$C$2&gt;0,(IF(OR(T$5=Data!$F$2,T$5=Data!$G$2,(IF(COUNTIF(Data!$A$2:$A$939,T$7),T$7=(VLOOKUP(T$7,Data!$A$2:$A$852,1,FALSE)),0))),"H",IF(AND(T$7&gt;=$J105,T$7&lt;=$K105),($D105*(1-$P105)/$N105),0))),IF(AND(T$7&gt;=$J105,T$7&lt;=$K105),(($D105-$O105)/$N105),0))))),(((IF(Data!$C$2&gt;0,(IF(OR(T$5=Data!$F$2,T$5=Data!$G$2,(IF(COUNTIF(Data!$A$2:$A$939,T$7),T$7=(VLOOKUP(T$7,Data!$A$2:$A$852,1,FALSE)),0))),"H",IF(AND(T$7&gt;=$J105,T$7&lt;=$L105),($D105*$P105/$M105),0))),IF(AND(T$7&gt;=$J105,T$7&lt;=$L105),(($D105*$P105)/$M105),0))))))</f>
        <v>0</v>
      </c>
      <c r="U106" s="37">
        <f>IF(U$7&gt;$L105,(((IF(Data!$C$2&gt;0,(IF(OR(U$5=Data!$F$2,U$5=Data!$G$2,(IF(COUNTIF(Data!$A$2:$A$939,U$7),U$7=(VLOOKUP(U$7,Data!$A$2:$A$852,1,FALSE)),0))),"H",IF(AND(U$7&gt;=$J105,U$7&lt;=$K105),($D105*(1-$P105)/$N105),0))),IF(AND(U$7&gt;=$J105,U$7&lt;=$K105),(($D105-$O105)/$N105),0))))),(((IF(Data!$C$2&gt;0,(IF(OR(U$5=Data!$F$2,U$5=Data!$G$2,(IF(COUNTIF(Data!$A$2:$A$939,U$7),U$7=(VLOOKUP(U$7,Data!$A$2:$A$852,1,FALSE)),0))),"H",IF(AND(U$7&gt;=$J105,U$7&lt;=$L105),($D105*$P105/$M105),0))),IF(AND(U$7&gt;=$J105,U$7&lt;=$L105),(($D105*$P105)/$M105),0))))))</f>
        <v>0</v>
      </c>
      <c r="V106" s="37">
        <f>IF(V$7&gt;$L105,(((IF(Data!$C$2&gt;0,(IF(OR(V$5=Data!$F$2,V$5=Data!$G$2,(IF(COUNTIF(Data!$A$2:$A$939,V$7),V$7=(VLOOKUP(V$7,Data!$A$2:$A$852,1,FALSE)),0))),"H",IF(AND(V$7&gt;=$J105,V$7&lt;=$K105),($D105*(1-$P105)/$N105),0))),IF(AND(V$7&gt;=$J105,V$7&lt;=$K105),(($D105-$O105)/$N105),0))))),(((IF(Data!$C$2&gt;0,(IF(OR(V$5=Data!$F$2,V$5=Data!$G$2,(IF(COUNTIF(Data!$A$2:$A$939,V$7),V$7=(VLOOKUP(V$7,Data!$A$2:$A$852,1,FALSE)),0))),"H",IF(AND(V$7&gt;=$J105,V$7&lt;=$L105),($D105*$P105/$M105),0))),IF(AND(V$7&gt;=$J105,V$7&lt;=$L105),(($D105*$P105)/$M105),0))))))</f>
        <v>0</v>
      </c>
      <c r="W106" s="37">
        <f>IF(W$7&gt;$L105,(((IF(Data!$C$2&gt;0,(IF(OR(W$5=Data!$F$2,W$5=Data!$G$2,(IF(COUNTIF(Data!$A$2:$A$939,W$7),W$7=(VLOOKUP(W$7,Data!$A$2:$A$852,1,FALSE)),0))),"H",IF(AND(W$7&gt;=$J105,W$7&lt;=$K105),($D105*(1-$P105)/$N105),0))),IF(AND(W$7&gt;=$J105,W$7&lt;=$K105),(($D105-$O105)/$N105),0))))),(((IF(Data!$C$2&gt;0,(IF(OR(W$5=Data!$F$2,W$5=Data!$G$2,(IF(COUNTIF(Data!$A$2:$A$939,W$7),W$7=(VLOOKUP(W$7,Data!$A$2:$A$852,1,FALSE)),0))),"H",IF(AND(W$7&gt;=$J105,W$7&lt;=$L105),($D105*$P105/$M105),0))),IF(AND(W$7&gt;=$J105,W$7&lt;=$L105),(($D105*$P105)/$M105),0))))))</f>
        <v>0</v>
      </c>
      <c r="X106" s="37">
        <f>IF(X$7&gt;$L105,(((IF(Data!$C$2&gt;0,(IF(OR(X$5=Data!$F$2,X$5=Data!$G$2,(IF(COUNTIF(Data!$A$2:$A$939,X$7),X$7=(VLOOKUP(X$7,Data!$A$2:$A$852,1,FALSE)),0))),"H",IF(AND(X$7&gt;=$J105,X$7&lt;=$K105),($D105*(1-$P105)/$N105),0))),IF(AND(X$7&gt;=$J105,X$7&lt;=$K105),(($D105-$O105)/$N105),0))))),(((IF(Data!$C$2&gt;0,(IF(OR(X$5=Data!$F$2,X$5=Data!$G$2,(IF(COUNTIF(Data!$A$2:$A$939,X$7),X$7=(VLOOKUP(X$7,Data!$A$2:$A$852,1,FALSE)),0))),"H",IF(AND(X$7&gt;=$J105,X$7&lt;=$L105),($D105*$P105/$M105),0))),IF(AND(X$7&gt;=$J105,X$7&lt;=$L105),(($D105*$P105)/$M105),0))))))</f>
        <v>0</v>
      </c>
      <c r="Y106" s="37" t="str">
        <f>IF(Y$7&gt;$L105,(((IF(Data!$C$2&gt;0,(IF(OR(Y$5=Data!$F$2,Y$5=Data!$G$2,(IF(COUNTIF(Data!$A$2:$A$939,Y$7),Y$7=(VLOOKUP(Y$7,Data!$A$2:$A$852,1,FALSE)),0))),"H",IF(AND(Y$7&gt;=$J105,Y$7&lt;=$K105),($D105*(1-$P105)/$N105),0))),IF(AND(Y$7&gt;=$J105,Y$7&lt;=$K105),(($D105-$O105)/$N105),0))))),(((IF(Data!$C$2&gt;0,(IF(OR(Y$5=Data!$F$2,Y$5=Data!$G$2,(IF(COUNTIF(Data!$A$2:$A$939,Y$7),Y$7=(VLOOKUP(Y$7,Data!$A$2:$A$852,1,FALSE)),0))),"H",IF(AND(Y$7&gt;=$J105,Y$7&lt;=$L105),($D105*$P105/$M105),0))),IF(AND(Y$7&gt;=$J105,Y$7&lt;=$L105),(($D105*$P105)/$M105),0))))))</f>
        <v>H</v>
      </c>
      <c r="Z106" s="37" t="str">
        <f>IF(Z$7&gt;$L105,(((IF(Data!$C$2&gt;0,(IF(OR(Z$5=Data!$F$2,Z$5=Data!$G$2,(IF(COUNTIF(Data!$A$2:$A$939,Z$7),Z$7=(VLOOKUP(Z$7,Data!$A$2:$A$852,1,FALSE)),0))),"H",IF(AND(Z$7&gt;=$J105,Z$7&lt;=$K105),($D105*(1-$P105)/$N105),0))),IF(AND(Z$7&gt;=$J105,Z$7&lt;=$K105),(($D105-$O105)/$N105),0))))),(((IF(Data!$C$2&gt;0,(IF(OR(Z$5=Data!$F$2,Z$5=Data!$G$2,(IF(COUNTIF(Data!$A$2:$A$939,Z$7),Z$7=(VLOOKUP(Z$7,Data!$A$2:$A$852,1,FALSE)),0))),"H",IF(AND(Z$7&gt;=$J105,Z$7&lt;=$L105),($D105*$P105/$M105),0))),IF(AND(Z$7&gt;=$J105,Z$7&lt;=$L105),(($D105*$P105)/$M105),0))))))</f>
        <v>H</v>
      </c>
      <c r="AA106" s="37">
        <f>IF(AA$7&gt;$L105,(((IF(Data!$C$2&gt;0,(IF(OR(AA$5=Data!$F$2,AA$5=Data!$G$2,(IF(COUNTIF(Data!$A$2:$A$939,AA$7),AA$7=(VLOOKUP(AA$7,Data!$A$2:$A$852,1,FALSE)),0))),"H",IF(AND(AA$7&gt;=$J105,AA$7&lt;=$K105),($D105*(1-$P105)/$N105),0))),IF(AND(AA$7&gt;=$J105,AA$7&lt;=$K105),(($D105-$O105)/$N105),0))))),(((IF(Data!$C$2&gt;0,(IF(OR(AA$5=Data!$F$2,AA$5=Data!$G$2,(IF(COUNTIF(Data!$A$2:$A$939,AA$7),AA$7=(VLOOKUP(AA$7,Data!$A$2:$A$852,1,FALSE)),0))),"H",IF(AND(AA$7&gt;=$J105,AA$7&lt;=$L105),($D105*$P105/$M105),0))),IF(AND(AA$7&gt;=$J105,AA$7&lt;=$L105),(($D105*$P105)/$M105),0))))))</f>
        <v>0</v>
      </c>
      <c r="AB106" s="37">
        <f>IF(AB$7&gt;$L105,(((IF(Data!$C$2&gt;0,(IF(OR(AB$5=Data!$F$2,AB$5=Data!$G$2,(IF(COUNTIF(Data!$A$2:$A$939,AB$7),AB$7=(VLOOKUP(AB$7,Data!$A$2:$A$852,1,FALSE)),0))),"H",IF(AND(AB$7&gt;=$J105,AB$7&lt;=$K105),($D105*(1-$P105)/$N105),0))),IF(AND(AB$7&gt;=$J105,AB$7&lt;=$K105),(($D105-$O105)/$N105),0))))),(((IF(Data!$C$2&gt;0,(IF(OR(AB$5=Data!$F$2,AB$5=Data!$G$2,(IF(COUNTIF(Data!$A$2:$A$939,AB$7),AB$7=(VLOOKUP(AB$7,Data!$A$2:$A$852,1,FALSE)),0))),"H",IF(AND(AB$7&gt;=$J105,AB$7&lt;=$L105),($D105*$P105/$M105),0))),IF(AND(AB$7&gt;=$J105,AB$7&lt;=$L105),(($D105*$P105)/$M105),0))))))</f>
        <v>0</v>
      </c>
      <c r="AC106" s="37">
        <f>IF(AC$7&gt;$L105,(((IF(Data!$C$2&gt;0,(IF(OR(AC$5=Data!$F$2,AC$5=Data!$G$2,(IF(COUNTIF(Data!$A$2:$A$939,AC$7),AC$7=(VLOOKUP(AC$7,Data!$A$2:$A$852,1,FALSE)),0))),"H",IF(AND(AC$7&gt;=$J105,AC$7&lt;=$K105),($D105*(1-$P105)/$N105),0))),IF(AND(AC$7&gt;=$J105,AC$7&lt;=$K105),(($D105-$O105)/$N105),0))))),(((IF(Data!$C$2&gt;0,(IF(OR(AC$5=Data!$F$2,AC$5=Data!$G$2,(IF(COUNTIF(Data!$A$2:$A$939,AC$7),AC$7=(VLOOKUP(AC$7,Data!$A$2:$A$852,1,FALSE)),0))),"H",IF(AND(AC$7&gt;=$J105,AC$7&lt;=$L105),($D105*$P105/$M105),0))),IF(AND(AC$7&gt;=$J105,AC$7&lt;=$L105),(($D105*$P105)/$M105),0))))))</f>
        <v>0</v>
      </c>
      <c r="AD106" s="37">
        <f>IF(AD$7&gt;$L105,(((IF(Data!$C$2&gt;0,(IF(OR(AD$5=Data!$F$2,AD$5=Data!$G$2,(IF(COUNTIF(Data!$A$2:$A$939,AD$7),AD$7=(VLOOKUP(AD$7,Data!$A$2:$A$852,1,FALSE)),0))),"H",IF(AND(AD$7&gt;=$J105,AD$7&lt;=$K105),($D105*(1-$P105)/$N105),0))),IF(AND(AD$7&gt;=$J105,AD$7&lt;=$K105),(($D105-$O105)/$N105),0))))),(((IF(Data!$C$2&gt;0,(IF(OR(AD$5=Data!$F$2,AD$5=Data!$G$2,(IF(COUNTIF(Data!$A$2:$A$939,AD$7),AD$7=(VLOOKUP(AD$7,Data!$A$2:$A$852,1,FALSE)),0))),"H",IF(AND(AD$7&gt;=$J105,AD$7&lt;=$L105),($D105*$P105/$M105),0))),IF(AND(AD$7&gt;=$J105,AD$7&lt;=$L105),(($D105*$P105)/$M105),0))))))</f>
        <v>0</v>
      </c>
      <c r="AE106" s="37">
        <f>IF(AE$7&gt;$L105,(((IF(Data!$C$2&gt;0,(IF(OR(AE$5=Data!$F$2,AE$5=Data!$G$2,(IF(COUNTIF(Data!$A$2:$A$939,AE$7),AE$7=(VLOOKUP(AE$7,Data!$A$2:$A$852,1,FALSE)),0))),"H",IF(AND(AE$7&gt;=$J105,AE$7&lt;=$K105),($D105*(1-$P105)/$N105),0))),IF(AND(AE$7&gt;=$J105,AE$7&lt;=$K105),(($D105-$O105)/$N105),0))))),(((IF(Data!$C$2&gt;0,(IF(OR(AE$5=Data!$F$2,AE$5=Data!$G$2,(IF(COUNTIF(Data!$A$2:$A$939,AE$7),AE$7=(VLOOKUP(AE$7,Data!$A$2:$A$852,1,FALSE)),0))),"H",IF(AND(AE$7&gt;=$J105,AE$7&lt;=$L105),($D105*$P105/$M105),0))),IF(AND(AE$7&gt;=$J105,AE$7&lt;=$L105),(($D105*$P105)/$M105),0))))))</f>
        <v>0</v>
      </c>
      <c r="AF106" s="37" t="str">
        <f>IF(AF$7&gt;$L105,(((IF(Data!$C$2&gt;0,(IF(OR(AF$5=Data!$F$2,AF$5=Data!$G$2,(IF(COUNTIF(Data!$A$2:$A$939,AF$7),AF$7=(VLOOKUP(AF$7,Data!$A$2:$A$852,1,FALSE)),0))),"H",IF(AND(AF$7&gt;=$J105,AF$7&lt;=$K105),($D105*(1-$P105)/$N105),0))),IF(AND(AF$7&gt;=$J105,AF$7&lt;=$K105),(($D105-$O105)/$N105),0))))),(((IF(Data!$C$2&gt;0,(IF(OR(AF$5=Data!$F$2,AF$5=Data!$G$2,(IF(COUNTIF(Data!$A$2:$A$939,AF$7),AF$7=(VLOOKUP(AF$7,Data!$A$2:$A$852,1,FALSE)),0))),"H",IF(AND(AF$7&gt;=$J105,AF$7&lt;=$L105),($D105*$P105/$M105),0))),IF(AND(AF$7&gt;=$J105,AF$7&lt;=$L105),(($D105*$P105)/$M105),0))))))</f>
        <v>H</v>
      </c>
      <c r="AG106" s="37" t="str">
        <f>IF(AG$7&gt;$L105,(((IF(Data!$C$2&gt;0,(IF(OR(AG$5=Data!$F$2,AG$5=Data!$G$2,(IF(COUNTIF(Data!$A$2:$A$939,AG$7),AG$7=(VLOOKUP(AG$7,Data!$A$2:$A$852,1,FALSE)),0))),"H",IF(AND(AG$7&gt;=$J105,AG$7&lt;=$K105),($D105*(1-$P105)/$N105),0))),IF(AND(AG$7&gt;=$J105,AG$7&lt;=$K105),(($D105-$O105)/$N105),0))))),(((IF(Data!$C$2&gt;0,(IF(OR(AG$5=Data!$F$2,AG$5=Data!$G$2,(IF(COUNTIF(Data!$A$2:$A$939,AG$7),AG$7=(VLOOKUP(AG$7,Data!$A$2:$A$852,1,FALSE)),0))),"H",IF(AND(AG$7&gt;=$J105,AG$7&lt;=$L105),($D105*$P105/$M105),0))),IF(AND(AG$7&gt;=$J105,AG$7&lt;=$L105),(($D105*$P105)/$M105),0))))))</f>
        <v>H</v>
      </c>
      <c r="AH106" s="37">
        <f>IF(AH$7&gt;$L105,(((IF(Data!$C$2&gt;0,(IF(OR(AH$5=Data!$F$2,AH$5=Data!$G$2,(IF(COUNTIF(Data!$A$2:$A$939,AH$7),AH$7=(VLOOKUP(AH$7,Data!$A$2:$A$852,1,FALSE)),0))),"H",IF(AND(AH$7&gt;=$J105,AH$7&lt;=$K105),($D105*(1-$P105)/$N105),0))),IF(AND(AH$7&gt;=$J105,AH$7&lt;=$K105),(($D105-$O105)/$N105),0))))),(((IF(Data!$C$2&gt;0,(IF(OR(AH$5=Data!$F$2,AH$5=Data!$G$2,(IF(COUNTIF(Data!$A$2:$A$939,AH$7),AH$7=(VLOOKUP(AH$7,Data!$A$2:$A$852,1,FALSE)),0))),"H",IF(AND(AH$7&gt;=$J105,AH$7&lt;=$L105),($D105*$P105/$M105),0))),IF(AND(AH$7&gt;=$J105,AH$7&lt;=$L105),(($D105*$P105)/$M105),0))))))</f>
        <v>0</v>
      </c>
      <c r="AI106" s="37">
        <f>IF(AI$7&gt;$L105,(((IF(Data!$C$2&gt;0,(IF(OR(AI$5=Data!$F$2,AI$5=Data!$G$2,(IF(COUNTIF(Data!$A$2:$A$939,AI$7),AI$7=(VLOOKUP(AI$7,Data!$A$2:$A$852,1,FALSE)),0))),"H",IF(AND(AI$7&gt;=$J105,AI$7&lt;=$K105),($D105*(1-$P105)/$N105),0))),IF(AND(AI$7&gt;=$J105,AI$7&lt;=$K105),(($D105-$O105)/$N105),0))))),(((IF(Data!$C$2&gt;0,(IF(OR(AI$5=Data!$F$2,AI$5=Data!$G$2,(IF(COUNTIF(Data!$A$2:$A$939,AI$7),AI$7=(VLOOKUP(AI$7,Data!$A$2:$A$852,1,FALSE)),0))),"H",IF(AND(AI$7&gt;=$J105,AI$7&lt;=$L105),($D105*$P105/$M105),0))),IF(AND(AI$7&gt;=$J105,AI$7&lt;=$L105),(($D105*$P105)/$M105),0))))))</f>
        <v>0</v>
      </c>
      <c r="AJ106" s="37">
        <f>IF(AJ$7&gt;$L105,(((IF(Data!$C$2&gt;0,(IF(OR(AJ$5=Data!$F$2,AJ$5=Data!$G$2,(IF(COUNTIF(Data!$A$2:$A$939,AJ$7),AJ$7=(VLOOKUP(AJ$7,Data!$A$2:$A$852,1,FALSE)),0))),"H",IF(AND(AJ$7&gt;=$J105,AJ$7&lt;=$K105),($D105*(1-$P105)/$N105),0))),IF(AND(AJ$7&gt;=$J105,AJ$7&lt;=$K105),(($D105-$O105)/$N105),0))))),(((IF(Data!$C$2&gt;0,(IF(OR(AJ$5=Data!$F$2,AJ$5=Data!$G$2,(IF(COUNTIF(Data!$A$2:$A$939,AJ$7),AJ$7=(VLOOKUP(AJ$7,Data!$A$2:$A$852,1,FALSE)),0))),"H",IF(AND(AJ$7&gt;=$J105,AJ$7&lt;=$L105),($D105*$P105/$M105),0))),IF(AND(AJ$7&gt;=$J105,AJ$7&lt;=$L105),(($D105*$P105)/$M105),0))))))</f>
        <v>0</v>
      </c>
      <c r="AK106" s="37">
        <f>IF(AK$7&gt;$L105,(((IF(Data!$C$2&gt;0,(IF(OR(AK$5=Data!$F$2,AK$5=Data!$G$2,(IF(COUNTIF(Data!$A$2:$A$939,AK$7),AK$7=(VLOOKUP(AK$7,Data!$A$2:$A$852,1,FALSE)),0))),"H",IF(AND(AK$7&gt;=$J105,AK$7&lt;=$K105),($D105*(1-$P105)/$N105),0))),IF(AND(AK$7&gt;=$J105,AK$7&lt;=$K105),(($D105-$O105)/$N105),0))))),(((IF(Data!$C$2&gt;0,(IF(OR(AK$5=Data!$F$2,AK$5=Data!$G$2,(IF(COUNTIF(Data!$A$2:$A$939,AK$7),AK$7=(VLOOKUP(AK$7,Data!$A$2:$A$852,1,FALSE)),0))),"H",IF(AND(AK$7&gt;=$J105,AK$7&lt;=$L105),($D105*$P105/$M105),0))),IF(AND(AK$7&gt;=$J105,AK$7&lt;=$L105),(($D105*$P105)/$M105),0))))))</f>
        <v>0</v>
      </c>
      <c r="AL106" s="37">
        <f>IF(AL$7&gt;$L105,(((IF(Data!$C$2&gt;0,(IF(OR(AL$5=Data!$F$2,AL$5=Data!$G$2,(IF(COUNTIF(Data!$A$2:$A$939,AL$7),AL$7=(VLOOKUP(AL$7,Data!$A$2:$A$852,1,FALSE)),0))),"H",IF(AND(AL$7&gt;=$J105,AL$7&lt;=$K105),($D105*(1-$P105)/$N105),0))),IF(AND(AL$7&gt;=$J105,AL$7&lt;=$K105),(($D105-$O105)/$N105),0))))),(((IF(Data!$C$2&gt;0,(IF(OR(AL$5=Data!$F$2,AL$5=Data!$G$2,(IF(COUNTIF(Data!$A$2:$A$939,AL$7),AL$7=(VLOOKUP(AL$7,Data!$A$2:$A$852,1,FALSE)),0))),"H",IF(AND(AL$7&gt;=$J105,AL$7&lt;=$L105),($D105*$P105/$M105),0))),IF(AND(AL$7&gt;=$J105,AL$7&lt;=$L105),(($D105*$P105)/$M105),0))))))</f>
        <v>0</v>
      </c>
      <c r="AM106" s="37" t="str">
        <f>IF(AM$7&gt;$L105,(((IF(Data!$C$2&gt;0,(IF(OR(AM$5=Data!$F$2,AM$5=Data!$G$2,(IF(COUNTIF(Data!$A$2:$A$939,AM$7),AM$7=(VLOOKUP(AM$7,Data!$A$2:$A$852,1,FALSE)),0))),"H",IF(AND(AM$7&gt;=$J105,AM$7&lt;=$K105),($D105*(1-$P105)/$N105),0))),IF(AND(AM$7&gt;=$J105,AM$7&lt;=$K105),(($D105-$O105)/$N105),0))))),(((IF(Data!$C$2&gt;0,(IF(OR(AM$5=Data!$F$2,AM$5=Data!$G$2,(IF(COUNTIF(Data!$A$2:$A$939,AM$7),AM$7=(VLOOKUP(AM$7,Data!$A$2:$A$852,1,FALSE)),0))),"H",IF(AND(AM$7&gt;=$J105,AM$7&lt;=$L105),($D105*$P105/$M105),0))),IF(AND(AM$7&gt;=$J105,AM$7&lt;=$L105),(($D105*$P105)/$M105),0))))))</f>
        <v>H</v>
      </c>
      <c r="AN106" s="37" t="str">
        <f>IF(AN$7&gt;$L105,(((IF(Data!$C$2&gt;0,(IF(OR(AN$5=Data!$F$2,AN$5=Data!$G$2,(IF(COUNTIF(Data!$A$2:$A$939,AN$7),AN$7=(VLOOKUP(AN$7,Data!$A$2:$A$852,1,FALSE)),0))),"H",IF(AND(AN$7&gt;=$J105,AN$7&lt;=$K105),($D105*(1-$P105)/$N105),0))),IF(AND(AN$7&gt;=$J105,AN$7&lt;=$K105),(($D105-$O105)/$N105),0))))),(((IF(Data!$C$2&gt;0,(IF(OR(AN$5=Data!$F$2,AN$5=Data!$G$2,(IF(COUNTIF(Data!$A$2:$A$939,AN$7),AN$7=(VLOOKUP(AN$7,Data!$A$2:$A$852,1,FALSE)),0))),"H",IF(AND(AN$7&gt;=$J105,AN$7&lt;=$L105),($D105*$P105/$M105),0))),IF(AND(AN$7&gt;=$J105,AN$7&lt;=$L105),(($D105*$P105)/$M105),0))))))</f>
        <v>H</v>
      </c>
      <c r="AO106" s="37">
        <f>IF(AO$7&gt;$L105,(((IF(Data!$C$2&gt;0,(IF(OR(AO$5=Data!$F$2,AO$5=Data!$G$2,(IF(COUNTIF(Data!$A$2:$A$939,AO$7),AO$7=(VLOOKUP(AO$7,Data!$A$2:$A$852,1,FALSE)),0))),"H",IF(AND(AO$7&gt;=$J105,AO$7&lt;=$K105),($D105*(1-$P105)/$N105),0))),IF(AND(AO$7&gt;=$J105,AO$7&lt;=$K105),(($D105-$O105)/$N105),0))))),(((IF(Data!$C$2&gt;0,(IF(OR(AO$5=Data!$F$2,AO$5=Data!$G$2,(IF(COUNTIF(Data!$A$2:$A$939,AO$7),AO$7=(VLOOKUP(AO$7,Data!$A$2:$A$852,1,FALSE)),0))),"H",IF(AND(AO$7&gt;=$J105,AO$7&lt;=$L105),($D105*$P105/$M105),0))),IF(AND(AO$7&gt;=$J105,AO$7&lt;=$L105),(($D105*$P105)/$M105),0))))))</f>
        <v>0</v>
      </c>
      <c r="AP106" s="37">
        <f>IF(AP$7&gt;$L105,(((IF(Data!$C$2&gt;0,(IF(OR(AP$5=Data!$F$2,AP$5=Data!$G$2,(IF(COUNTIF(Data!$A$2:$A$939,AP$7),AP$7=(VLOOKUP(AP$7,Data!$A$2:$A$852,1,FALSE)),0))),"H",IF(AND(AP$7&gt;=$J105,AP$7&lt;=$K105),($D105*(1-$P105)/$N105),0))),IF(AND(AP$7&gt;=$J105,AP$7&lt;=$K105),(($D105-$O105)/$N105),0))))),(((IF(Data!$C$2&gt;0,(IF(OR(AP$5=Data!$F$2,AP$5=Data!$G$2,(IF(COUNTIF(Data!$A$2:$A$939,AP$7),AP$7=(VLOOKUP(AP$7,Data!$A$2:$A$852,1,FALSE)),0))),"H",IF(AND(AP$7&gt;=$J105,AP$7&lt;=$L105),($D105*$P105/$M105),0))),IF(AND(AP$7&gt;=$J105,AP$7&lt;=$L105),(($D105*$P105)/$M105),0))))))</f>
        <v>0</v>
      </c>
      <c r="AQ106" s="37">
        <f>IF(AQ$7&gt;$L105,(((IF(Data!$C$2&gt;0,(IF(OR(AQ$5=Data!$F$2,AQ$5=Data!$G$2,(IF(COUNTIF(Data!$A$2:$A$939,AQ$7),AQ$7=(VLOOKUP(AQ$7,Data!$A$2:$A$852,1,FALSE)),0))),"H",IF(AND(AQ$7&gt;=$J105,AQ$7&lt;=$K105),($D105*(1-$P105)/$N105),0))),IF(AND(AQ$7&gt;=$J105,AQ$7&lt;=$K105),(($D105-$O105)/$N105),0))))),(((IF(Data!$C$2&gt;0,(IF(OR(AQ$5=Data!$F$2,AQ$5=Data!$G$2,(IF(COUNTIF(Data!$A$2:$A$939,AQ$7),AQ$7=(VLOOKUP(AQ$7,Data!$A$2:$A$852,1,FALSE)),0))),"H",IF(AND(AQ$7&gt;=$J105,AQ$7&lt;=$L105),($D105*$P105/$M105),0))),IF(AND(AQ$7&gt;=$J105,AQ$7&lt;=$L105),(($D105*$P105)/$M105),0))))))</f>
        <v>0</v>
      </c>
      <c r="AR106" s="37">
        <f>IF(AR$7&gt;$L105,(((IF(Data!$C$2&gt;0,(IF(OR(AR$5=Data!$F$2,AR$5=Data!$G$2,(IF(COUNTIF(Data!$A$2:$A$939,AR$7),AR$7=(VLOOKUP(AR$7,Data!$A$2:$A$852,1,FALSE)),0))),"H",IF(AND(AR$7&gt;=$J105,AR$7&lt;=$K105),($D105*(1-$P105)/$N105),0))),IF(AND(AR$7&gt;=$J105,AR$7&lt;=$K105),(($D105-$O105)/$N105),0))))),(((IF(Data!$C$2&gt;0,(IF(OR(AR$5=Data!$F$2,AR$5=Data!$G$2,(IF(COUNTIF(Data!$A$2:$A$939,AR$7),AR$7=(VLOOKUP(AR$7,Data!$A$2:$A$852,1,FALSE)),0))),"H",IF(AND(AR$7&gt;=$J105,AR$7&lt;=$L105),($D105*$P105/$M105),0))),IF(AND(AR$7&gt;=$J105,AR$7&lt;=$L105),(($D105*$P105)/$M105),0))))))</f>
        <v>0</v>
      </c>
      <c r="AS106" s="37">
        <f>IF(AS$7&gt;$L105,(((IF(Data!$C$2&gt;0,(IF(OR(AS$5=Data!$F$2,AS$5=Data!$G$2,(IF(COUNTIF(Data!$A$2:$A$939,AS$7),AS$7=(VLOOKUP(AS$7,Data!$A$2:$A$852,1,FALSE)),0))),"H",IF(AND(AS$7&gt;=$J105,AS$7&lt;=$K105),($D105*(1-$P105)/$N105),0))),IF(AND(AS$7&gt;=$J105,AS$7&lt;=$K105),(($D105-$O105)/$N105),0))))),(((IF(Data!$C$2&gt;0,(IF(OR(AS$5=Data!$F$2,AS$5=Data!$G$2,(IF(COUNTIF(Data!$A$2:$A$939,AS$7),AS$7=(VLOOKUP(AS$7,Data!$A$2:$A$852,1,FALSE)),0))),"H",IF(AND(AS$7&gt;=$J105,AS$7&lt;=$L105),($D105*$P105/$M105),0))),IF(AND(AS$7&gt;=$J105,AS$7&lt;=$L105),(($D105*$P105)/$M105),0))))))</f>
        <v>0</v>
      </c>
      <c r="AT106" s="37" t="str">
        <f>IF(AT$7&gt;$L105,(((IF(Data!$C$2&gt;0,(IF(OR(AT$5=Data!$F$2,AT$5=Data!$G$2,(IF(COUNTIF(Data!$A$2:$A$939,AT$7),AT$7=(VLOOKUP(AT$7,Data!$A$2:$A$852,1,FALSE)),0))),"H",IF(AND(AT$7&gt;=$J105,AT$7&lt;=$K105),($D105*(1-$P105)/$N105),0))),IF(AND(AT$7&gt;=$J105,AT$7&lt;=$K105),(($D105-$O105)/$N105),0))))),(((IF(Data!$C$2&gt;0,(IF(OR(AT$5=Data!$F$2,AT$5=Data!$G$2,(IF(COUNTIF(Data!$A$2:$A$939,AT$7),AT$7=(VLOOKUP(AT$7,Data!$A$2:$A$852,1,FALSE)),0))),"H",IF(AND(AT$7&gt;=$J105,AT$7&lt;=$L105),($D105*$P105/$M105),0))),IF(AND(AT$7&gt;=$J105,AT$7&lt;=$L105),(($D105*$P105)/$M105),0))))))</f>
        <v>H</v>
      </c>
      <c r="AU106" s="37" t="str">
        <f>IF(AU$7&gt;$L105,(((IF(Data!$C$2&gt;0,(IF(OR(AU$5=Data!$F$2,AU$5=Data!$G$2,(IF(COUNTIF(Data!$A$2:$A$939,AU$7),AU$7=(VLOOKUP(AU$7,Data!$A$2:$A$852,1,FALSE)),0))),"H",IF(AND(AU$7&gt;=$J105,AU$7&lt;=$K105),($D105*(1-$P105)/$N105),0))),IF(AND(AU$7&gt;=$J105,AU$7&lt;=$K105),(($D105-$O105)/$N105),0))))),(((IF(Data!$C$2&gt;0,(IF(OR(AU$5=Data!$F$2,AU$5=Data!$G$2,(IF(COUNTIF(Data!$A$2:$A$939,AU$7),AU$7=(VLOOKUP(AU$7,Data!$A$2:$A$852,1,FALSE)),0))),"H",IF(AND(AU$7&gt;=$J105,AU$7&lt;=$L105),($D105*$P105/$M105),0))),IF(AND(AU$7&gt;=$J105,AU$7&lt;=$L105),(($D105*$P105)/$M105),0))))))</f>
        <v>H</v>
      </c>
      <c r="AV106" s="37">
        <f>IF(AV$7&gt;$L105,(((IF(Data!$C$2&gt;0,(IF(OR(AV$5=Data!$F$2,AV$5=Data!$G$2,(IF(COUNTIF(Data!$A$2:$A$939,AV$7),AV$7=(VLOOKUP(AV$7,Data!$A$2:$A$852,1,FALSE)),0))),"H",IF(AND(AV$7&gt;=$J105,AV$7&lt;=$K105),($D105*(1-$P105)/$N105),0))),IF(AND(AV$7&gt;=$J105,AV$7&lt;=$K105),(($D105-$O105)/$N105),0))))),(((IF(Data!$C$2&gt;0,(IF(OR(AV$5=Data!$F$2,AV$5=Data!$G$2,(IF(COUNTIF(Data!$A$2:$A$939,AV$7),AV$7=(VLOOKUP(AV$7,Data!$A$2:$A$852,1,FALSE)),0))),"H",IF(AND(AV$7&gt;=$J105,AV$7&lt;=$L105),($D105*$P105/$M105),0))),IF(AND(AV$7&gt;=$J105,AV$7&lt;=$L105),(($D105*$P105)/$M105),0))))))</f>
        <v>0</v>
      </c>
      <c r="AW106" s="37">
        <f>IF(AW$7&gt;$L105,(((IF(Data!$C$2&gt;0,(IF(OR(AW$5=Data!$F$2,AW$5=Data!$G$2,(IF(COUNTIF(Data!$A$2:$A$939,AW$7),AW$7=(VLOOKUP(AW$7,Data!$A$2:$A$852,1,FALSE)),0))),"H",IF(AND(AW$7&gt;=$J105,AW$7&lt;=$K105),($D105*(1-$P105)/$N105),0))),IF(AND(AW$7&gt;=$J105,AW$7&lt;=$K105),(($D105-$O105)/$N105),0))))),(((IF(Data!$C$2&gt;0,(IF(OR(AW$5=Data!$F$2,AW$5=Data!$G$2,(IF(COUNTIF(Data!$A$2:$A$939,AW$7),AW$7=(VLOOKUP(AW$7,Data!$A$2:$A$852,1,FALSE)),0))),"H",IF(AND(AW$7&gt;=$J105,AW$7&lt;=$L105),($D105*$P105/$M105),0))),IF(AND(AW$7&gt;=$J105,AW$7&lt;=$L105),(($D105*$P105)/$M105),0))))))</f>
        <v>0</v>
      </c>
      <c r="AX106" s="37">
        <f>IF(AX$7&gt;$L105,(((IF(Data!$C$2&gt;0,(IF(OR(AX$5=Data!$F$2,AX$5=Data!$G$2,(IF(COUNTIF(Data!$A$2:$A$939,AX$7),AX$7=(VLOOKUP(AX$7,Data!$A$2:$A$852,1,FALSE)),0))),"H",IF(AND(AX$7&gt;=$J105,AX$7&lt;=$K105),($D105*(1-$P105)/$N105),0))),IF(AND(AX$7&gt;=$J105,AX$7&lt;=$K105),(($D105-$O105)/$N105),0))))),(((IF(Data!$C$2&gt;0,(IF(OR(AX$5=Data!$F$2,AX$5=Data!$G$2,(IF(COUNTIF(Data!$A$2:$A$939,AX$7),AX$7=(VLOOKUP(AX$7,Data!$A$2:$A$852,1,FALSE)),0))),"H",IF(AND(AX$7&gt;=$J105,AX$7&lt;=$L105),($D105*$P105/$M105),0))),IF(AND(AX$7&gt;=$J105,AX$7&lt;=$L105),(($D105*$P105)/$M105),0))))))</f>
        <v>0</v>
      </c>
      <c r="AY106" s="37">
        <f>IF(AY$7&gt;$L105,(((IF(Data!$C$2&gt;0,(IF(OR(AY$5=Data!$F$2,AY$5=Data!$G$2,(IF(COUNTIF(Data!$A$2:$A$939,AY$7),AY$7=(VLOOKUP(AY$7,Data!$A$2:$A$852,1,FALSE)),0))),"H",IF(AND(AY$7&gt;=$J105,AY$7&lt;=$K105),($D105*(1-$P105)/$N105),0))),IF(AND(AY$7&gt;=$J105,AY$7&lt;=$K105),(($D105-$O105)/$N105),0))))),(((IF(Data!$C$2&gt;0,(IF(OR(AY$5=Data!$F$2,AY$5=Data!$G$2,(IF(COUNTIF(Data!$A$2:$A$939,AY$7),AY$7=(VLOOKUP(AY$7,Data!$A$2:$A$852,1,FALSE)),0))),"H",IF(AND(AY$7&gt;=$J105,AY$7&lt;=$L105),($D105*$P105/$M105),0))),IF(AND(AY$7&gt;=$J105,AY$7&lt;=$L105),(($D105*$P105)/$M105),0))))))</f>
        <v>0</v>
      </c>
      <c r="AZ106" s="37">
        <f>IF(AZ$7&gt;$L105,(((IF(Data!$C$2&gt;0,(IF(OR(AZ$5=Data!$F$2,AZ$5=Data!$G$2,(IF(COUNTIF(Data!$A$2:$A$939,AZ$7),AZ$7=(VLOOKUP(AZ$7,Data!$A$2:$A$852,1,FALSE)),0))),"H",IF(AND(AZ$7&gt;=$J105,AZ$7&lt;=$K105),($D105*(1-$P105)/$N105),0))),IF(AND(AZ$7&gt;=$J105,AZ$7&lt;=$K105),(($D105-$O105)/$N105),0))))),(((IF(Data!$C$2&gt;0,(IF(OR(AZ$5=Data!$F$2,AZ$5=Data!$G$2,(IF(COUNTIF(Data!$A$2:$A$939,AZ$7),AZ$7=(VLOOKUP(AZ$7,Data!$A$2:$A$852,1,FALSE)),0))),"H",IF(AND(AZ$7&gt;=$J105,AZ$7&lt;=$L105),($D105*$P105/$M105),0))),IF(AND(AZ$7&gt;=$J105,AZ$7&lt;=$L105),(($D105*$P105)/$M105),0))))))</f>
        <v>0</v>
      </c>
      <c r="BA106" s="37" t="str">
        <f>IF(BA$7&gt;$L105,(((IF(Data!$C$2&gt;0,(IF(OR(BA$5=Data!$F$2,BA$5=Data!$G$2,(IF(COUNTIF(Data!$A$2:$A$939,BA$7),BA$7=(VLOOKUP(BA$7,Data!$A$2:$A$852,1,FALSE)),0))),"H",IF(AND(BA$7&gt;=$J105,BA$7&lt;=$K105),($D105*(1-$P105)/$N105),0))),IF(AND(BA$7&gt;=$J105,BA$7&lt;=$K105),(($D105-$O105)/$N105),0))))),(((IF(Data!$C$2&gt;0,(IF(OR(BA$5=Data!$F$2,BA$5=Data!$G$2,(IF(COUNTIF(Data!$A$2:$A$939,BA$7),BA$7=(VLOOKUP(BA$7,Data!$A$2:$A$852,1,FALSE)),0))),"H",IF(AND(BA$7&gt;=$J105,BA$7&lt;=$L105),($D105*$P105/$M105),0))),IF(AND(BA$7&gt;=$J105,BA$7&lt;=$L105),(($D105*$P105)/$M105),0))))))</f>
        <v>H</v>
      </c>
      <c r="BB106" s="37" t="str">
        <f>IF(BB$7&gt;$L105,(((IF(Data!$C$2&gt;0,(IF(OR(BB$5=Data!$F$2,BB$5=Data!$G$2,(IF(COUNTIF(Data!$A$2:$A$939,BB$7),BB$7=(VLOOKUP(BB$7,Data!$A$2:$A$852,1,FALSE)),0))),"H",IF(AND(BB$7&gt;=$J105,BB$7&lt;=$K105),($D105*(1-$P105)/$N105),0))),IF(AND(BB$7&gt;=$J105,BB$7&lt;=$K105),(($D105-$O105)/$N105),0))))),(((IF(Data!$C$2&gt;0,(IF(OR(BB$5=Data!$F$2,BB$5=Data!$G$2,(IF(COUNTIF(Data!$A$2:$A$939,BB$7),BB$7=(VLOOKUP(BB$7,Data!$A$2:$A$852,1,FALSE)),0))),"H",IF(AND(BB$7&gt;=$J105,BB$7&lt;=$L105),($D105*$P105/$M105),0))),IF(AND(BB$7&gt;=$J105,BB$7&lt;=$L105),(($D105*$P105)/$M105),0))))))</f>
        <v>H</v>
      </c>
      <c r="BC106" s="37">
        <f>IF(BC$7&gt;$L105,(((IF(Data!$C$2&gt;0,(IF(OR(BC$5=Data!$F$2,BC$5=Data!$G$2,(IF(COUNTIF(Data!$A$2:$A$939,BC$7),BC$7=(VLOOKUP(BC$7,Data!$A$2:$A$852,1,FALSE)),0))),"H",IF(AND(BC$7&gt;=$J105,BC$7&lt;=$K105),($D105*(1-$P105)/$N105),0))),IF(AND(BC$7&gt;=$J105,BC$7&lt;=$K105),(($D105-$O105)/$N105),0))))),(((IF(Data!$C$2&gt;0,(IF(OR(BC$5=Data!$F$2,BC$5=Data!$G$2,(IF(COUNTIF(Data!$A$2:$A$939,BC$7),BC$7=(VLOOKUP(BC$7,Data!$A$2:$A$852,1,FALSE)),0))),"H",IF(AND(BC$7&gt;=$J105,BC$7&lt;=$L105),($D105*$P105/$M105),0))),IF(AND(BC$7&gt;=$J105,BC$7&lt;=$L105),(($D105*$P105)/$M105),0))))))</f>
        <v>0</v>
      </c>
      <c r="BD106" s="37">
        <f>IF(BD$7&gt;$L105,(((IF(Data!$C$2&gt;0,(IF(OR(BD$5=Data!$F$2,BD$5=Data!$G$2,(IF(COUNTIF(Data!$A$2:$A$939,BD$7),BD$7=(VLOOKUP(BD$7,Data!$A$2:$A$852,1,FALSE)),0))),"H",IF(AND(BD$7&gt;=$J105,BD$7&lt;=$K105),($D105*(1-$P105)/$N105),0))),IF(AND(BD$7&gt;=$J105,BD$7&lt;=$K105),(($D105-$O105)/$N105),0))))),(((IF(Data!$C$2&gt;0,(IF(OR(BD$5=Data!$F$2,BD$5=Data!$G$2,(IF(COUNTIF(Data!$A$2:$A$939,BD$7),BD$7=(VLOOKUP(BD$7,Data!$A$2:$A$852,1,FALSE)),0))),"H",IF(AND(BD$7&gt;=$J105,BD$7&lt;=$L105),($D105*$P105/$M105),0))),IF(AND(BD$7&gt;=$J105,BD$7&lt;=$L105),(($D105*$P105)/$M105),0))))))</f>
        <v>0</v>
      </c>
      <c r="BE106" s="37">
        <f>IF(BE$7&gt;$L105,(((IF(Data!$C$2&gt;0,(IF(OR(BE$5=Data!$F$2,BE$5=Data!$G$2,(IF(COUNTIF(Data!$A$2:$A$939,BE$7),BE$7=(VLOOKUP(BE$7,Data!$A$2:$A$852,1,FALSE)),0))),"H",IF(AND(BE$7&gt;=$J105,BE$7&lt;=$K105),($D105*(1-$P105)/$N105),0))),IF(AND(BE$7&gt;=$J105,BE$7&lt;=$K105),(($D105-$O105)/$N105),0))))),(((IF(Data!$C$2&gt;0,(IF(OR(BE$5=Data!$F$2,BE$5=Data!$G$2,(IF(COUNTIF(Data!$A$2:$A$939,BE$7),BE$7=(VLOOKUP(BE$7,Data!$A$2:$A$852,1,FALSE)),0))),"H",IF(AND(BE$7&gt;=$J105,BE$7&lt;=$L105),($D105*$P105/$M105),0))),IF(AND(BE$7&gt;=$J105,BE$7&lt;=$L105),(($D105*$P105)/$M105),0))))))</f>
        <v>0</v>
      </c>
      <c r="BF106" s="37">
        <f>IF(BF$7&gt;$L105,(((IF(Data!$C$2&gt;0,(IF(OR(BF$5=Data!$F$2,BF$5=Data!$G$2,(IF(COUNTIF(Data!$A$2:$A$939,BF$7),BF$7=(VLOOKUP(BF$7,Data!$A$2:$A$852,1,FALSE)),0))),"H",IF(AND(BF$7&gt;=$J105,BF$7&lt;=$K105),($D105*(1-$P105)/$N105),0))),IF(AND(BF$7&gt;=$J105,BF$7&lt;=$K105),(($D105-$O105)/$N105),0))))),(((IF(Data!$C$2&gt;0,(IF(OR(BF$5=Data!$F$2,BF$5=Data!$G$2,(IF(COUNTIF(Data!$A$2:$A$939,BF$7),BF$7=(VLOOKUP(BF$7,Data!$A$2:$A$852,1,FALSE)),0))),"H",IF(AND(BF$7&gt;=$J105,BF$7&lt;=$L105),($D105*$P105/$M105),0))),IF(AND(BF$7&gt;=$J105,BF$7&lt;=$L105),(($D105*$P105)/$M105),0))))))</f>
        <v>0</v>
      </c>
      <c r="BG106" s="37">
        <f>IF(BG$7&gt;$L105,(((IF(Data!$C$2&gt;0,(IF(OR(BG$5=Data!$F$2,BG$5=Data!$G$2,(IF(COUNTIF(Data!$A$2:$A$939,BG$7),BG$7=(VLOOKUP(BG$7,Data!$A$2:$A$852,1,FALSE)),0))),"H",IF(AND(BG$7&gt;=$J105,BG$7&lt;=$K105),($D105*(1-$P105)/$N105),0))),IF(AND(BG$7&gt;=$J105,BG$7&lt;=$K105),(($D105-$O105)/$N105),0))))),(((IF(Data!$C$2&gt;0,(IF(OR(BG$5=Data!$F$2,BG$5=Data!$G$2,(IF(COUNTIF(Data!$A$2:$A$939,BG$7),BG$7=(VLOOKUP(BG$7,Data!$A$2:$A$852,1,FALSE)),0))),"H",IF(AND(BG$7&gt;=$J105,BG$7&lt;=$L105),($D105*$P105/$M105),0))),IF(AND(BG$7&gt;=$J105,BG$7&lt;=$L105),(($D105*$P105)/$M105),0))))))</f>
        <v>0</v>
      </c>
      <c r="BH106" s="37" t="str">
        <f>IF(BH$7&gt;$L105,(((IF(Data!$C$2&gt;0,(IF(OR(BH$5=Data!$F$2,BH$5=Data!$G$2,(IF(COUNTIF(Data!$A$2:$A$939,BH$7),BH$7=(VLOOKUP(BH$7,Data!$A$2:$A$852,1,FALSE)),0))),"H",IF(AND(BH$7&gt;=$J105,BH$7&lt;=$K105),($D105*(1-$P105)/$N105),0))),IF(AND(BH$7&gt;=$J105,BH$7&lt;=$K105),(($D105-$O105)/$N105),0))))),(((IF(Data!$C$2&gt;0,(IF(OR(BH$5=Data!$F$2,BH$5=Data!$G$2,(IF(COUNTIF(Data!$A$2:$A$939,BH$7),BH$7=(VLOOKUP(BH$7,Data!$A$2:$A$852,1,FALSE)),0))),"H",IF(AND(BH$7&gt;=$J105,BH$7&lt;=$L105),($D105*$P105/$M105),0))),IF(AND(BH$7&gt;=$J105,BH$7&lt;=$L105),(($D105*$P105)/$M105),0))))))</f>
        <v>H</v>
      </c>
      <c r="BI106" s="37" t="str">
        <f>IF(BI$7&gt;$L105,(((IF(Data!$C$2&gt;0,(IF(OR(BI$5=Data!$F$2,BI$5=Data!$G$2,(IF(COUNTIF(Data!$A$2:$A$939,BI$7),BI$7=(VLOOKUP(BI$7,Data!$A$2:$A$852,1,FALSE)),0))),"H",IF(AND(BI$7&gt;=$J105,BI$7&lt;=$K105),($D105*(1-$P105)/$N105),0))),IF(AND(BI$7&gt;=$J105,BI$7&lt;=$K105),(($D105-$O105)/$N105),0))))),(((IF(Data!$C$2&gt;0,(IF(OR(BI$5=Data!$F$2,BI$5=Data!$G$2,(IF(COUNTIF(Data!$A$2:$A$939,BI$7),BI$7=(VLOOKUP(BI$7,Data!$A$2:$A$852,1,FALSE)),0))),"H",IF(AND(BI$7&gt;=$J105,BI$7&lt;=$L105),($D105*$P105/$M105),0))),IF(AND(BI$7&gt;=$J105,BI$7&lt;=$L105),(($D105*$P105)/$M105),0))))))</f>
        <v>H</v>
      </c>
      <c r="BJ106" s="37">
        <f>IF(BJ$7&gt;$L105,(((IF(Data!$C$2&gt;0,(IF(OR(BJ$5=Data!$F$2,BJ$5=Data!$G$2,(IF(COUNTIF(Data!$A$2:$A$939,BJ$7),BJ$7=(VLOOKUP(BJ$7,Data!$A$2:$A$852,1,FALSE)),0))),"H",IF(AND(BJ$7&gt;=$J105,BJ$7&lt;=$K105),($D105*(1-$P105)/$N105),0))),IF(AND(BJ$7&gt;=$J105,BJ$7&lt;=$K105),(($D105-$O105)/$N105),0))))),(((IF(Data!$C$2&gt;0,(IF(OR(BJ$5=Data!$F$2,BJ$5=Data!$G$2,(IF(COUNTIF(Data!$A$2:$A$939,BJ$7),BJ$7=(VLOOKUP(BJ$7,Data!$A$2:$A$852,1,FALSE)),0))),"H",IF(AND(BJ$7&gt;=$J105,BJ$7&lt;=$L105),($D105*$P105/$M105),0))),IF(AND(BJ$7&gt;=$J105,BJ$7&lt;=$L105),(($D105*$P105)/$M105),0))))))</f>
        <v>0</v>
      </c>
      <c r="BK106" s="37">
        <f>IF(BK$7&gt;$L105,(((IF(Data!$C$2&gt;0,(IF(OR(BK$5=Data!$F$2,BK$5=Data!$G$2,(IF(COUNTIF(Data!$A$2:$A$939,BK$7),BK$7=(VLOOKUP(BK$7,Data!$A$2:$A$852,1,FALSE)),0))),"H",IF(AND(BK$7&gt;=$J105,BK$7&lt;=$K105),($D105*(1-$P105)/$N105),0))),IF(AND(BK$7&gt;=$J105,BK$7&lt;=$K105),(($D105-$O105)/$N105),0))))),(((IF(Data!$C$2&gt;0,(IF(OR(BK$5=Data!$F$2,BK$5=Data!$G$2,(IF(COUNTIF(Data!$A$2:$A$939,BK$7),BK$7=(VLOOKUP(BK$7,Data!$A$2:$A$852,1,FALSE)),0))),"H",IF(AND(BK$7&gt;=$J105,BK$7&lt;=$L105),($D105*$P105/$M105),0))),IF(AND(BK$7&gt;=$J105,BK$7&lt;=$L105),(($D105*$P105)/$M105),0))))))</f>
        <v>0</v>
      </c>
      <c r="BL106" s="37">
        <f>IF(BL$7&gt;$L105,(((IF(Data!$C$2&gt;0,(IF(OR(BL$5=Data!$F$2,BL$5=Data!$G$2,(IF(COUNTIF(Data!$A$2:$A$939,BL$7),BL$7=(VLOOKUP(BL$7,Data!$A$2:$A$852,1,FALSE)),0))),"H",IF(AND(BL$7&gt;=$J105,BL$7&lt;=$K105),($D105*(1-$P105)/$N105),0))),IF(AND(BL$7&gt;=$J105,BL$7&lt;=$K105),(($D105-$O105)/$N105),0))))),(((IF(Data!$C$2&gt;0,(IF(OR(BL$5=Data!$F$2,BL$5=Data!$G$2,(IF(COUNTIF(Data!$A$2:$A$939,BL$7),BL$7=(VLOOKUP(BL$7,Data!$A$2:$A$852,1,FALSE)),0))),"H",IF(AND(BL$7&gt;=$J105,BL$7&lt;=$L105),($D105*$P105/$M105),0))),IF(AND(BL$7&gt;=$J105,BL$7&lt;=$L105),(($D105*$P105)/$M105),0))))))</f>
        <v>0</v>
      </c>
      <c r="BM106" s="37">
        <f>IF(BM$7&gt;$L105,(((IF(Data!$C$2&gt;0,(IF(OR(BM$5=Data!$F$2,BM$5=Data!$G$2,(IF(COUNTIF(Data!$A$2:$A$939,BM$7),BM$7=(VLOOKUP(BM$7,Data!$A$2:$A$852,1,FALSE)),0))),"H",IF(AND(BM$7&gt;=$J105,BM$7&lt;=$K105),($D105*(1-$P105)/$N105),0))),IF(AND(BM$7&gt;=$J105,BM$7&lt;=$K105),(($D105-$O105)/$N105),0))))),(((IF(Data!$C$2&gt;0,(IF(OR(BM$5=Data!$F$2,BM$5=Data!$G$2,(IF(COUNTIF(Data!$A$2:$A$939,BM$7),BM$7=(VLOOKUP(BM$7,Data!$A$2:$A$852,1,FALSE)),0))),"H",IF(AND(BM$7&gt;=$J105,BM$7&lt;=$L105),($D105*$P105/$M105),0))),IF(AND(BM$7&gt;=$J105,BM$7&lt;=$L105),(($D105*$P105)/$M105),0))))))</f>
        <v>0</v>
      </c>
      <c r="BN106" s="37">
        <f>IF(BN$7&gt;$L105,(((IF(Data!$C$2&gt;0,(IF(OR(BN$5=Data!$F$2,BN$5=Data!$G$2,(IF(COUNTIF(Data!$A$2:$A$939,BN$7),BN$7=(VLOOKUP(BN$7,Data!$A$2:$A$852,1,FALSE)),0))),"H",IF(AND(BN$7&gt;=$J105,BN$7&lt;=$K105),($D105*(1-$P105)/$N105),0))),IF(AND(BN$7&gt;=$J105,BN$7&lt;=$K105),(($D105-$O105)/$N105),0))))),(((IF(Data!$C$2&gt;0,(IF(OR(BN$5=Data!$F$2,BN$5=Data!$G$2,(IF(COUNTIF(Data!$A$2:$A$939,BN$7),BN$7=(VLOOKUP(BN$7,Data!$A$2:$A$852,1,FALSE)),0))),"H",IF(AND(BN$7&gt;=$J105,BN$7&lt;=$L105),($D105*$P105/$M105),0))),IF(AND(BN$7&gt;=$J105,BN$7&lt;=$L105),(($D105*$P105)/$M105),0))))))</f>
        <v>0</v>
      </c>
      <c r="BO106" s="37" t="str">
        <f>IF(BO$7&gt;$L105,(((IF(Data!$C$2&gt;0,(IF(OR(BO$5=Data!$F$2,BO$5=Data!$G$2,(IF(COUNTIF(Data!$A$2:$A$939,BO$7),BO$7=(VLOOKUP(BO$7,Data!$A$2:$A$852,1,FALSE)),0))),"H",IF(AND(BO$7&gt;=$J105,BO$7&lt;=$K105),($D105*(1-$P105)/$N105),0))),IF(AND(BO$7&gt;=$J105,BO$7&lt;=$K105),(($D105-$O105)/$N105),0))))),(((IF(Data!$C$2&gt;0,(IF(OR(BO$5=Data!$F$2,BO$5=Data!$G$2,(IF(COUNTIF(Data!$A$2:$A$939,BO$7),BO$7=(VLOOKUP(BO$7,Data!$A$2:$A$852,1,FALSE)),0))),"H",IF(AND(BO$7&gt;=$J105,BO$7&lt;=$L105),($D105*$P105/$M105),0))),IF(AND(BO$7&gt;=$J105,BO$7&lt;=$L105),(($D105*$P105)/$M105),0))))))</f>
        <v>H</v>
      </c>
      <c r="BP106" s="37" t="str">
        <f>IF(BP$7&gt;$L105,(((IF(Data!$C$2&gt;0,(IF(OR(BP$5=Data!$F$2,BP$5=Data!$G$2,(IF(COUNTIF(Data!$A$2:$A$939,BP$7),BP$7=(VLOOKUP(BP$7,Data!$A$2:$A$852,1,FALSE)),0))),"H",IF(AND(BP$7&gt;=$J105,BP$7&lt;=$K105),($D105*(1-$P105)/$N105),0))),IF(AND(BP$7&gt;=$J105,BP$7&lt;=$K105),(($D105-$O105)/$N105),0))))),(((IF(Data!$C$2&gt;0,(IF(OR(BP$5=Data!$F$2,BP$5=Data!$G$2,(IF(COUNTIF(Data!$A$2:$A$939,BP$7),BP$7=(VLOOKUP(BP$7,Data!$A$2:$A$852,1,FALSE)),0))),"H",IF(AND(BP$7&gt;=$J105,BP$7&lt;=$L105),($D105*$P105/$M105),0))),IF(AND(BP$7&gt;=$J105,BP$7&lt;=$L105),(($D105*$P105)/$M105),0))))))</f>
        <v>H</v>
      </c>
      <c r="BQ106" s="37">
        <f>IF(BQ$7&gt;$L105,(((IF(Data!$C$2&gt;0,(IF(OR(BQ$5=Data!$F$2,BQ$5=Data!$G$2,(IF(COUNTIF(Data!$A$2:$A$939,BQ$7),BQ$7=(VLOOKUP(BQ$7,Data!$A$2:$A$852,1,FALSE)),0))),"H",IF(AND(BQ$7&gt;=$J105,BQ$7&lt;=$K105),($D105*(1-$P105)/$N105),0))),IF(AND(BQ$7&gt;=$J105,BQ$7&lt;=$K105),(($D105-$O105)/$N105),0))))),(((IF(Data!$C$2&gt;0,(IF(OR(BQ$5=Data!$F$2,BQ$5=Data!$G$2,(IF(COUNTIF(Data!$A$2:$A$939,BQ$7),BQ$7=(VLOOKUP(BQ$7,Data!$A$2:$A$852,1,FALSE)),0))),"H",IF(AND(BQ$7&gt;=$J105,BQ$7&lt;=$L105),($D105*$P105/$M105),0))),IF(AND(BQ$7&gt;=$J105,BQ$7&lt;=$L105),(($D105*$P105)/$M105),0))))))</f>
        <v>0</v>
      </c>
      <c r="BR106" s="37">
        <f>IF(BR$7&gt;$L105,(((IF(Data!$C$2&gt;0,(IF(OR(BR$5=Data!$F$2,BR$5=Data!$G$2,(IF(COUNTIF(Data!$A$2:$A$939,BR$7),BR$7=(VLOOKUP(BR$7,Data!$A$2:$A$852,1,FALSE)),0))),"H",IF(AND(BR$7&gt;=$J105,BR$7&lt;=$K105),($D105*(1-$P105)/$N105),0))),IF(AND(BR$7&gt;=$J105,BR$7&lt;=$K105),(($D105-$O105)/$N105),0))))),(((IF(Data!$C$2&gt;0,(IF(OR(BR$5=Data!$F$2,BR$5=Data!$G$2,(IF(COUNTIF(Data!$A$2:$A$939,BR$7),BR$7=(VLOOKUP(BR$7,Data!$A$2:$A$852,1,FALSE)),0))),"H",IF(AND(BR$7&gt;=$J105,BR$7&lt;=$L105),($D105*$P105/$M105),0))),IF(AND(BR$7&gt;=$J105,BR$7&lt;=$L105),(($D105*$P105)/$M105),0))))))</f>
        <v>0</v>
      </c>
      <c r="BS106" s="37">
        <f>IF(BS$7&gt;$L105,(((IF(Data!$C$2&gt;0,(IF(OR(BS$5=Data!$F$2,BS$5=Data!$G$2,(IF(COUNTIF(Data!$A$2:$A$939,BS$7),BS$7=(VLOOKUP(BS$7,Data!$A$2:$A$852,1,FALSE)),0))),"H",IF(AND(BS$7&gt;=$J105,BS$7&lt;=$K105),($D105*(1-$P105)/$N105),0))),IF(AND(BS$7&gt;=$J105,BS$7&lt;=$K105),(($D105-$O105)/$N105),0))))),(((IF(Data!$C$2&gt;0,(IF(OR(BS$5=Data!$F$2,BS$5=Data!$G$2,(IF(COUNTIF(Data!$A$2:$A$939,BS$7),BS$7=(VLOOKUP(BS$7,Data!$A$2:$A$852,1,FALSE)),0))),"H",IF(AND(BS$7&gt;=$J105,BS$7&lt;=$L105),($D105*$P105/$M105),0))),IF(AND(BS$7&gt;=$J105,BS$7&lt;=$L105),(($D105*$P105)/$M105),0))))))</f>
        <v>0</v>
      </c>
      <c r="BT106" s="37">
        <f>IF(BT$7&gt;$L105,(((IF(Data!$C$2&gt;0,(IF(OR(BT$5=Data!$F$2,BT$5=Data!$G$2,(IF(COUNTIF(Data!$A$2:$A$939,BT$7),BT$7=(VLOOKUP(BT$7,Data!$A$2:$A$852,1,FALSE)),0))),"H",IF(AND(BT$7&gt;=$J105,BT$7&lt;=$K105),($D105*(1-$P105)/$N105),0))),IF(AND(BT$7&gt;=$J105,BT$7&lt;=$K105),(($D105-$O105)/$N105),0))))),(((IF(Data!$C$2&gt;0,(IF(OR(BT$5=Data!$F$2,BT$5=Data!$G$2,(IF(COUNTIF(Data!$A$2:$A$939,BT$7),BT$7=(VLOOKUP(BT$7,Data!$A$2:$A$852,1,FALSE)),0))),"H",IF(AND(BT$7&gt;=$J105,BT$7&lt;=$L105),($D105*$P105/$M105),0))),IF(AND(BT$7&gt;=$J105,BT$7&lt;=$L105),(($D105*$P105)/$M105),0))))))</f>
        <v>0</v>
      </c>
      <c r="BU106" s="37">
        <f>IF(BU$7&gt;$L105,(((IF(Data!$C$2&gt;0,(IF(OR(BU$5=Data!$F$2,BU$5=Data!$G$2,(IF(COUNTIF(Data!$A$2:$A$939,BU$7),BU$7=(VLOOKUP(BU$7,Data!$A$2:$A$852,1,FALSE)),0))),"H",IF(AND(BU$7&gt;=$J105,BU$7&lt;=$K105),($D105*(1-$P105)/$N105),0))),IF(AND(BU$7&gt;=$J105,BU$7&lt;=$K105),(($D105-$O105)/$N105),0))))),(((IF(Data!$C$2&gt;0,(IF(OR(BU$5=Data!$F$2,BU$5=Data!$G$2,(IF(COUNTIF(Data!$A$2:$A$939,BU$7),BU$7=(VLOOKUP(BU$7,Data!$A$2:$A$852,1,FALSE)),0))),"H",IF(AND(BU$7&gt;=$J105,BU$7&lt;=$L105),($D105*$P105/$M105),0))),IF(AND(BU$7&gt;=$J105,BU$7&lt;=$L105),(($D105*$P105)/$M105),0))))))</f>
        <v>0</v>
      </c>
      <c r="BV106" s="37" t="str">
        <f>IF(BV$7&gt;$L105,(((IF(Data!$C$2&gt;0,(IF(OR(BV$5=Data!$F$2,BV$5=Data!$G$2,(IF(COUNTIF(Data!$A$2:$A$939,BV$7),BV$7=(VLOOKUP(BV$7,Data!$A$2:$A$852,1,FALSE)),0))),"H",IF(AND(BV$7&gt;=$J105,BV$7&lt;=$K105),($D105*(1-$P105)/$N105),0))),IF(AND(BV$7&gt;=$J105,BV$7&lt;=$K105),(($D105-$O105)/$N105),0))))),(((IF(Data!$C$2&gt;0,(IF(OR(BV$5=Data!$F$2,BV$5=Data!$G$2,(IF(COUNTIF(Data!$A$2:$A$939,BV$7),BV$7=(VLOOKUP(BV$7,Data!$A$2:$A$852,1,FALSE)),0))),"H",IF(AND(BV$7&gt;=$J105,BV$7&lt;=$L105),($D105*$P105/$M105),0))),IF(AND(BV$7&gt;=$J105,BV$7&lt;=$L105),(($D105*$P105)/$M105),0))))))</f>
        <v>H</v>
      </c>
      <c r="BW106" s="37" t="str">
        <f>IF(BW$7&gt;$L105,(((IF(Data!$C$2&gt;0,(IF(OR(BW$5=Data!$F$2,BW$5=Data!$G$2,(IF(COUNTIF(Data!$A$2:$A$939,BW$7),BW$7=(VLOOKUP(BW$7,Data!$A$2:$A$852,1,FALSE)),0))),"H",IF(AND(BW$7&gt;=$J105,BW$7&lt;=$K105),($D105*(1-$P105)/$N105),0))),IF(AND(BW$7&gt;=$J105,BW$7&lt;=$K105),(($D105-$O105)/$N105),0))))),(((IF(Data!$C$2&gt;0,(IF(OR(BW$5=Data!$F$2,BW$5=Data!$G$2,(IF(COUNTIF(Data!$A$2:$A$939,BW$7),BW$7=(VLOOKUP(BW$7,Data!$A$2:$A$852,1,FALSE)),0))),"H",IF(AND(BW$7&gt;=$J105,BW$7&lt;=$L105),($D105*$P105/$M105),0))),IF(AND(BW$7&gt;=$J105,BW$7&lt;=$L105),(($D105*$P105)/$M105),0))))))</f>
        <v>H</v>
      </c>
      <c r="BX106" s="37">
        <f>IF(BX$7&gt;$L105,(((IF(Data!$C$2&gt;0,(IF(OR(BX$5=Data!$F$2,BX$5=Data!$G$2,(IF(COUNTIF(Data!$A$2:$A$939,BX$7),BX$7=(VLOOKUP(BX$7,Data!$A$2:$A$852,1,FALSE)),0))),"H",IF(AND(BX$7&gt;=$J105,BX$7&lt;=$K105),($D105*(1-$P105)/$N105),0))),IF(AND(BX$7&gt;=$J105,BX$7&lt;=$K105),(($D105-$O105)/$N105),0))))),(((IF(Data!$C$2&gt;0,(IF(OR(BX$5=Data!$F$2,BX$5=Data!$G$2,(IF(COUNTIF(Data!$A$2:$A$939,BX$7),BX$7=(VLOOKUP(BX$7,Data!$A$2:$A$852,1,FALSE)),0))),"H",IF(AND(BX$7&gt;=$J105,BX$7&lt;=$L105),($D105*$P105/$M105),0))),IF(AND(BX$7&gt;=$J105,BX$7&lt;=$L105),(($D105*$P105)/$M105),0))))))</f>
        <v>0</v>
      </c>
      <c r="BY106" s="37">
        <f>IF(BY$7&gt;$L105,(((IF(Data!$C$2&gt;0,(IF(OR(BY$5=Data!$F$2,BY$5=Data!$G$2,(IF(COUNTIF(Data!$A$2:$A$939,BY$7),BY$7=(VLOOKUP(BY$7,Data!$A$2:$A$852,1,FALSE)),0))),"H",IF(AND(BY$7&gt;=$J105,BY$7&lt;=$K105),($D105*(1-$P105)/$N105),0))),IF(AND(BY$7&gt;=$J105,BY$7&lt;=$K105),(($D105-$O105)/$N105),0))))),(((IF(Data!$C$2&gt;0,(IF(OR(BY$5=Data!$F$2,BY$5=Data!$G$2,(IF(COUNTIF(Data!$A$2:$A$939,BY$7),BY$7=(VLOOKUP(BY$7,Data!$A$2:$A$852,1,FALSE)),0))),"H",IF(AND(BY$7&gt;=$J105,BY$7&lt;=$L105),($D105*$P105/$M105),0))),IF(AND(BY$7&gt;=$J105,BY$7&lt;=$L105),(($D105*$P105)/$M105),0))))))</f>
        <v>0</v>
      </c>
      <c r="BZ106" s="37">
        <f>IF(BZ$7&gt;$L105,(((IF(Data!$C$2&gt;0,(IF(OR(BZ$5=Data!$F$2,BZ$5=Data!$G$2,(IF(COUNTIF(Data!$A$2:$A$939,BZ$7),BZ$7=(VLOOKUP(BZ$7,Data!$A$2:$A$852,1,FALSE)),0))),"H",IF(AND(BZ$7&gt;=$J105,BZ$7&lt;=$K105),($D105*(1-$P105)/$N105),0))),IF(AND(BZ$7&gt;=$J105,BZ$7&lt;=$K105),(($D105-$O105)/$N105),0))))),(((IF(Data!$C$2&gt;0,(IF(OR(BZ$5=Data!$F$2,BZ$5=Data!$G$2,(IF(COUNTIF(Data!$A$2:$A$939,BZ$7),BZ$7=(VLOOKUP(BZ$7,Data!$A$2:$A$852,1,FALSE)),0))),"H",IF(AND(BZ$7&gt;=$J105,BZ$7&lt;=$L105),($D105*$P105/$M105),0))),IF(AND(BZ$7&gt;=$J105,BZ$7&lt;=$L105),(($D105*$P105)/$M105),0))))))</f>
        <v>0</v>
      </c>
      <c r="CA106" s="37">
        <f>IF(CA$7&gt;$L105,(((IF(Data!$C$2&gt;0,(IF(OR(CA$5=Data!$F$2,CA$5=Data!$G$2,(IF(COUNTIF(Data!$A$2:$A$939,CA$7),CA$7=(VLOOKUP(CA$7,Data!$A$2:$A$852,1,FALSE)),0))),"H",IF(AND(CA$7&gt;=$J105,CA$7&lt;=$K105),($D105*(1-$P105)/$N105),0))),IF(AND(CA$7&gt;=$J105,CA$7&lt;=$K105),(($D105-$O105)/$N105),0))))),(((IF(Data!$C$2&gt;0,(IF(OR(CA$5=Data!$F$2,CA$5=Data!$G$2,(IF(COUNTIF(Data!$A$2:$A$939,CA$7),CA$7=(VLOOKUP(CA$7,Data!$A$2:$A$852,1,FALSE)),0))),"H",IF(AND(CA$7&gt;=$J105,CA$7&lt;=$L105),($D105*$P105/$M105),0))),IF(AND(CA$7&gt;=$J105,CA$7&lt;=$L105),(($D105*$P105)/$M105),0))))))</f>
        <v>0</v>
      </c>
      <c r="CB106" s="37">
        <f>IF(CB$7&gt;$L105,(((IF(Data!$C$2&gt;0,(IF(OR(CB$5=Data!$F$2,CB$5=Data!$G$2,(IF(COUNTIF(Data!$A$2:$A$939,CB$7),CB$7=(VLOOKUP(CB$7,Data!$A$2:$A$852,1,FALSE)),0))),"H",IF(AND(CB$7&gt;=$J105,CB$7&lt;=$K105),($D105*(1-$P105)/$N105),0))),IF(AND(CB$7&gt;=$J105,CB$7&lt;=$K105),(($D105-$O105)/$N105),0))))),(((IF(Data!$C$2&gt;0,(IF(OR(CB$5=Data!$F$2,CB$5=Data!$G$2,(IF(COUNTIF(Data!$A$2:$A$939,CB$7),CB$7=(VLOOKUP(CB$7,Data!$A$2:$A$852,1,FALSE)),0))),"H",IF(AND(CB$7&gt;=$J105,CB$7&lt;=$L105),($D105*$P105/$M105),0))),IF(AND(CB$7&gt;=$J105,CB$7&lt;=$L105),(($D105*$P105)/$M105),0))))))</f>
        <v>0</v>
      </c>
      <c r="CC106" s="37" t="str">
        <f>IF(CC$7&gt;$L105,(((IF(Data!$C$2&gt;0,(IF(OR(CC$5=Data!$F$2,CC$5=Data!$G$2,(IF(COUNTIF(Data!$A$2:$A$939,CC$7),CC$7=(VLOOKUP(CC$7,Data!$A$2:$A$852,1,FALSE)),0))),"H",IF(AND(CC$7&gt;=$J105,CC$7&lt;=$K105),($D105*(1-$P105)/$N105),0))),IF(AND(CC$7&gt;=$J105,CC$7&lt;=$K105),(($D105-$O105)/$N105),0))))),(((IF(Data!$C$2&gt;0,(IF(OR(CC$5=Data!$F$2,CC$5=Data!$G$2,(IF(COUNTIF(Data!$A$2:$A$939,CC$7),CC$7=(VLOOKUP(CC$7,Data!$A$2:$A$852,1,FALSE)),0))),"H",IF(AND(CC$7&gt;=$J105,CC$7&lt;=$L105),($D105*$P105/$M105),0))),IF(AND(CC$7&gt;=$J105,CC$7&lt;=$L105),(($D105*$P105)/$M105),0))))))</f>
        <v>H</v>
      </c>
      <c r="CD106" s="37" t="str">
        <f>IF(CD$7&gt;$L105,(((IF(Data!$C$2&gt;0,(IF(OR(CD$5=Data!$F$2,CD$5=Data!$G$2,(IF(COUNTIF(Data!$A$2:$A$939,CD$7),CD$7=(VLOOKUP(CD$7,Data!$A$2:$A$852,1,FALSE)),0))),"H",IF(AND(CD$7&gt;=$J105,CD$7&lt;=$K105),($D105*(1-$P105)/$N105),0))),IF(AND(CD$7&gt;=$J105,CD$7&lt;=$K105),(($D105-$O105)/$N105),0))))),(((IF(Data!$C$2&gt;0,(IF(OR(CD$5=Data!$F$2,CD$5=Data!$G$2,(IF(COUNTIF(Data!$A$2:$A$939,CD$7),CD$7=(VLOOKUP(CD$7,Data!$A$2:$A$852,1,FALSE)),0))),"H",IF(AND(CD$7&gt;=$J105,CD$7&lt;=$L105),($D105*$P105/$M105),0))),IF(AND(CD$7&gt;=$J105,CD$7&lt;=$L105),(($D105*$P105)/$M105),0))))))</f>
        <v>H</v>
      </c>
      <c r="CE106" s="37">
        <f>IF(CE$7&gt;$L105,(((IF(Data!$C$2&gt;0,(IF(OR(CE$5=Data!$F$2,CE$5=Data!$G$2,(IF(COUNTIF(Data!$A$2:$A$939,CE$7),CE$7=(VLOOKUP(CE$7,Data!$A$2:$A$852,1,FALSE)),0))),"H",IF(AND(CE$7&gt;=$J105,CE$7&lt;=$K105),($D105*(1-$P105)/$N105),0))),IF(AND(CE$7&gt;=$J105,CE$7&lt;=$K105),(($D105-$O105)/$N105),0))))),(((IF(Data!$C$2&gt;0,(IF(OR(CE$5=Data!$F$2,CE$5=Data!$G$2,(IF(COUNTIF(Data!$A$2:$A$939,CE$7),CE$7=(VLOOKUP(CE$7,Data!$A$2:$A$852,1,FALSE)),0))),"H",IF(AND(CE$7&gt;=$J105,CE$7&lt;=$L105),($D105*$P105/$M105),0))),IF(AND(CE$7&gt;=$J105,CE$7&lt;=$L105),(($D105*$P105)/$M105),0))))))</f>
        <v>0</v>
      </c>
      <c r="CF106" s="37">
        <f>IF(CF$7&gt;$L105,(((IF(Data!$C$2&gt;0,(IF(OR(CF$5=Data!$F$2,CF$5=Data!$G$2,(IF(COUNTIF(Data!$A$2:$A$939,CF$7),CF$7=(VLOOKUP(CF$7,Data!$A$2:$A$852,1,FALSE)),0))),"H",IF(AND(CF$7&gt;=$J105,CF$7&lt;=$K105),($D105*(1-$P105)/$N105),0))),IF(AND(CF$7&gt;=$J105,CF$7&lt;=$K105),(($D105-$O105)/$N105),0))))),(((IF(Data!$C$2&gt;0,(IF(OR(CF$5=Data!$F$2,CF$5=Data!$G$2,(IF(COUNTIF(Data!$A$2:$A$939,CF$7),CF$7=(VLOOKUP(CF$7,Data!$A$2:$A$852,1,FALSE)),0))),"H",IF(AND(CF$7&gt;=$J105,CF$7&lt;=$L105),($D105*$P105/$M105),0))),IF(AND(CF$7&gt;=$J105,CF$7&lt;=$L105),(($D105*$P105)/$M105),0))))))</f>
        <v>0</v>
      </c>
      <c r="CG106" s="37">
        <f>IF(CG$7&gt;$L105,(((IF(Data!$C$2&gt;0,(IF(OR(CG$5=Data!$F$2,CG$5=Data!$G$2,(IF(COUNTIF(Data!$A$2:$A$939,CG$7),CG$7=(VLOOKUP(CG$7,Data!$A$2:$A$852,1,FALSE)),0))),"H",IF(AND(CG$7&gt;=$J105,CG$7&lt;=$K105),($D105*(1-$P105)/$N105),0))),IF(AND(CG$7&gt;=$J105,CG$7&lt;=$K105),(($D105-$O105)/$N105),0))))),(((IF(Data!$C$2&gt;0,(IF(OR(CG$5=Data!$F$2,CG$5=Data!$G$2,(IF(COUNTIF(Data!$A$2:$A$939,CG$7),CG$7=(VLOOKUP(CG$7,Data!$A$2:$A$852,1,FALSE)),0))),"H",IF(AND(CG$7&gt;=$J105,CG$7&lt;=$L105),($D105*$P105/$M105),0))),IF(AND(CG$7&gt;=$J105,CG$7&lt;=$L105),(($D105*$P105)/$M105),0))))))</f>
        <v>0</v>
      </c>
      <c r="CH106" s="37">
        <f>IF(CH$7&gt;$L105,(((IF(Data!$C$2&gt;0,(IF(OR(CH$5=Data!$F$2,CH$5=Data!$G$2,(IF(COUNTIF(Data!$A$2:$A$939,CH$7),CH$7=(VLOOKUP(CH$7,Data!$A$2:$A$852,1,FALSE)),0))),"H",IF(AND(CH$7&gt;=$J105,CH$7&lt;=$K105),($D105*(1-$P105)/$N105),0))),IF(AND(CH$7&gt;=$J105,CH$7&lt;=$K105),(($D105-$O105)/$N105),0))))),(((IF(Data!$C$2&gt;0,(IF(OR(CH$5=Data!$F$2,CH$5=Data!$G$2,(IF(COUNTIF(Data!$A$2:$A$939,CH$7),CH$7=(VLOOKUP(CH$7,Data!$A$2:$A$852,1,FALSE)),0))),"H",IF(AND(CH$7&gt;=$J105,CH$7&lt;=$L105),($D105*$P105/$M105),0))),IF(AND(CH$7&gt;=$J105,CH$7&lt;=$L105),(($D105*$P105)/$M105),0))))))</f>
        <v>0</v>
      </c>
      <c r="CI106" s="37">
        <f>IF(CI$7&gt;$L105,(((IF(Data!$C$2&gt;0,(IF(OR(CI$5=Data!$F$2,CI$5=Data!$G$2,(IF(COUNTIF(Data!$A$2:$A$939,CI$7),CI$7=(VLOOKUP(CI$7,Data!$A$2:$A$852,1,FALSE)),0))),"H",IF(AND(CI$7&gt;=$J105,CI$7&lt;=$K105),($D105*(1-$P105)/$N105),0))),IF(AND(CI$7&gt;=$J105,CI$7&lt;=$K105),(($D105-$O105)/$N105),0))))),(((IF(Data!$C$2&gt;0,(IF(OR(CI$5=Data!$F$2,CI$5=Data!$G$2,(IF(COUNTIF(Data!$A$2:$A$939,CI$7),CI$7=(VLOOKUP(CI$7,Data!$A$2:$A$852,1,FALSE)),0))),"H",IF(AND(CI$7&gt;=$J105,CI$7&lt;=$L105),($D105*$P105/$M105),0))),IF(AND(CI$7&gt;=$J105,CI$7&lt;=$L105),(($D105*$P105)/$M105),0))))))</f>
        <v>0</v>
      </c>
      <c r="CJ106" s="37" t="str">
        <f>IF(CJ$7&gt;$L105,(((IF(Data!$C$2&gt;0,(IF(OR(CJ$5=Data!$F$2,CJ$5=Data!$G$2,(IF(COUNTIF(Data!$A$2:$A$939,CJ$7),CJ$7=(VLOOKUP(CJ$7,Data!$A$2:$A$852,1,FALSE)),0))),"H",IF(AND(CJ$7&gt;=$J105,CJ$7&lt;=$K105),($D105*(1-$P105)/$N105),0))),IF(AND(CJ$7&gt;=$J105,CJ$7&lt;=$K105),(($D105-$O105)/$N105),0))))),(((IF(Data!$C$2&gt;0,(IF(OR(CJ$5=Data!$F$2,CJ$5=Data!$G$2,(IF(COUNTIF(Data!$A$2:$A$939,CJ$7),CJ$7=(VLOOKUP(CJ$7,Data!$A$2:$A$852,1,FALSE)),0))),"H",IF(AND(CJ$7&gt;=$J105,CJ$7&lt;=$L105),($D105*$P105/$M105),0))),IF(AND(CJ$7&gt;=$J105,CJ$7&lt;=$L105),(($D105*$P105)/$M105),0))))))</f>
        <v>H</v>
      </c>
      <c r="CK106" s="37" t="str">
        <f>IF(CK$7&gt;$L105,(((IF(Data!$C$2&gt;0,(IF(OR(CK$5=Data!$F$2,CK$5=Data!$G$2,(IF(COUNTIF(Data!$A$2:$A$939,CK$7),CK$7=(VLOOKUP(CK$7,Data!$A$2:$A$852,1,FALSE)),0))),"H",IF(AND(CK$7&gt;=$J105,CK$7&lt;=$K105),($D105*(1-$P105)/$N105),0))),IF(AND(CK$7&gt;=$J105,CK$7&lt;=$K105),(($D105-$O105)/$N105),0))))),(((IF(Data!$C$2&gt;0,(IF(OR(CK$5=Data!$F$2,CK$5=Data!$G$2,(IF(COUNTIF(Data!$A$2:$A$939,CK$7),CK$7=(VLOOKUP(CK$7,Data!$A$2:$A$852,1,FALSE)),0))),"H",IF(AND(CK$7&gt;=$J105,CK$7&lt;=$L105),($D105*$P105/$M105),0))),IF(AND(CK$7&gt;=$J105,CK$7&lt;=$L105),(($D105*$P105)/$M105),0))))))</f>
        <v>H</v>
      </c>
      <c r="CL106" s="37">
        <f>IF(CL$7&gt;$L105,(((IF(Data!$C$2&gt;0,(IF(OR(CL$5=Data!$F$2,CL$5=Data!$G$2,(IF(COUNTIF(Data!$A$2:$A$939,CL$7),CL$7=(VLOOKUP(CL$7,Data!$A$2:$A$852,1,FALSE)),0))),"H",IF(AND(CL$7&gt;=$J105,CL$7&lt;=$K105),($D105*(1-$P105)/$N105),0))),IF(AND(CL$7&gt;=$J105,CL$7&lt;=$K105),(($D105-$O105)/$N105),0))))),(((IF(Data!$C$2&gt;0,(IF(OR(CL$5=Data!$F$2,CL$5=Data!$G$2,(IF(COUNTIF(Data!$A$2:$A$939,CL$7),CL$7=(VLOOKUP(CL$7,Data!$A$2:$A$852,1,FALSE)),0))),"H",IF(AND(CL$7&gt;=$J105,CL$7&lt;=$L105),($D105*$P105/$M105),0))),IF(AND(CL$7&gt;=$J105,CL$7&lt;=$L105),(($D105*$P105)/$M105),0))))))</f>
        <v>0</v>
      </c>
      <c r="CM106" s="37">
        <f>IF(CM$7&gt;$L105,(((IF(Data!$C$2&gt;0,(IF(OR(CM$5=Data!$F$2,CM$5=Data!$G$2,(IF(COUNTIF(Data!$A$2:$A$939,CM$7),CM$7=(VLOOKUP(CM$7,Data!$A$2:$A$852,1,FALSE)),0))),"H",IF(AND(CM$7&gt;=$J105,CM$7&lt;=$K105),($D105*(1-$P105)/$N105),0))),IF(AND(CM$7&gt;=$J105,CM$7&lt;=$K105),(($D105-$O105)/$N105),0))))),(((IF(Data!$C$2&gt;0,(IF(OR(CM$5=Data!$F$2,CM$5=Data!$G$2,(IF(COUNTIF(Data!$A$2:$A$939,CM$7),CM$7=(VLOOKUP(CM$7,Data!$A$2:$A$852,1,FALSE)),0))),"H",IF(AND(CM$7&gt;=$J105,CM$7&lt;=$L105),($D105*$P105/$M105),0))),IF(AND(CM$7&gt;=$J105,CM$7&lt;=$L105),(($D105*$P105)/$M105),0))))))</f>
        <v>0</v>
      </c>
      <c r="CN106" s="37">
        <f>IF(CN$7&gt;$L105,(((IF(Data!$C$2&gt;0,(IF(OR(CN$5=Data!$F$2,CN$5=Data!$G$2,(IF(COUNTIF(Data!$A$2:$A$939,CN$7),CN$7=(VLOOKUP(CN$7,Data!$A$2:$A$852,1,FALSE)),0))),"H",IF(AND(CN$7&gt;=$J105,CN$7&lt;=$K105),($D105*(1-$P105)/$N105),0))),IF(AND(CN$7&gt;=$J105,CN$7&lt;=$K105),(($D105-$O105)/$N105),0))))),(((IF(Data!$C$2&gt;0,(IF(OR(CN$5=Data!$F$2,CN$5=Data!$G$2,(IF(COUNTIF(Data!$A$2:$A$939,CN$7),CN$7=(VLOOKUP(CN$7,Data!$A$2:$A$852,1,FALSE)),0))),"H",IF(AND(CN$7&gt;=$J105,CN$7&lt;=$L105),($D105*$P105/$M105),0))),IF(AND(CN$7&gt;=$J105,CN$7&lt;=$L105),(($D105*$P105)/$M105),0))))))</f>
        <v>0</v>
      </c>
      <c r="CO106" s="37">
        <f>IF(CO$7&gt;$L105,(((IF(Data!$C$2&gt;0,(IF(OR(CO$5=Data!$F$2,CO$5=Data!$G$2,(IF(COUNTIF(Data!$A$2:$A$939,CO$7),CO$7=(VLOOKUP(CO$7,Data!$A$2:$A$852,1,FALSE)),0))),"H",IF(AND(CO$7&gt;=$J105,CO$7&lt;=$K105),($D105*(1-$P105)/$N105),0))),IF(AND(CO$7&gt;=$J105,CO$7&lt;=$K105),(($D105-$O105)/$N105),0))))),(((IF(Data!$C$2&gt;0,(IF(OR(CO$5=Data!$F$2,CO$5=Data!$G$2,(IF(COUNTIF(Data!$A$2:$A$939,CO$7),CO$7=(VLOOKUP(CO$7,Data!$A$2:$A$852,1,FALSE)),0))),"H",IF(AND(CO$7&gt;=$J105,CO$7&lt;=$L105),($D105*$P105/$M105),0))),IF(AND(CO$7&gt;=$J105,CO$7&lt;=$L105),(($D105*$P105)/$M105),0))))))</f>
        <v>0</v>
      </c>
      <c r="CP106" s="37">
        <f>IF(CP$7&gt;$L105,(((IF(Data!$C$2&gt;0,(IF(OR(CP$5=Data!$F$2,CP$5=Data!$G$2,(IF(COUNTIF(Data!$A$2:$A$939,CP$7),CP$7=(VLOOKUP(CP$7,Data!$A$2:$A$852,1,FALSE)),0))),"H",IF(AND(CP$7&gt;=$J105,CP$7&lt;=$K105),($D105*(1-$P105)/$N105),0))),IF(AND(CP$7&gt;=$J105,CP$7&lt;=$K105),(($D105-$O105)/$N105),0))))),(((IF(Data!$C$2&gt;0,(IF(OR(CP$5=Data!$F$2,CP$5=Data!$G$2,(IF(COUNTIF(Data!$A$2:$A$939,CP$7),CP$7=(VLOOKUP(CP$7,Data!$A$2:$A$852,1,FALSE)),0))),"H",IF(AND(CP$7&gt;=$J105,CP$7&lt;=$L105),($D105*$P105/$M105),0))),IF(AND(CP$7&gt;=$J105,CP$7&lt;=$L105),(($D105*$P105)/$M105),0))))))</f>
        <v>0</v>
      </c>
      <c r="CQ106" s="37" t="str">
        <f>IF(CQ$7&gt;$L105,(((IF(Data!$C$2&gt;0,(IF(OR(CQ$5=Data!$F$2,CQ$5=Data!$G$2,(IF(COUNTIF(Data!$A$2:$A$939,CQ$7),CQ$7=(VLOOKUP(CQ$7,Data!$A$2:$A$852,1,FALSE)),0))),"H",IF(AND(CQ$7&gt;=$J105,CQ$7&lt;=$K105),($D105*(1-$P105)/$N105),0))),IF(AND(CQ$7&gt;=$J105,CQ$7&lt;=$K105),(($D105-$O105)/$N105),0))))),(((IF(Data!$C$2&gt;0,(IF(OR(CQ$5=Data!$F$2,CQ$5=Data!$G$2,(IF(COUNTIF(Data!$A$2:$A$939,CQ$7),CQ$7=(VLOOKUP(CQ$7,Data!$A$2:$A$852,1,FALSE)),0))),"H",IF(AND(CQ$7&gt;=$J105,CQ$7&lt;=$L105),($D105*$P105/$M105),0))),IF(AND(CQ$7&gt;=$J105,CQ$7&lt;=$L105),(($D105*$P105)/$M105),0))))))</f>
        <v>H</v>
      </c>
      <c r="CR106" s="37" t="str">
        <f>IF(CR$7&gt;$L105,(((IF(Data!$C$2&gt;0,(IF(OR(CR$5=Data!$F$2,CR$5=Data!$G$2,(IF(COUNTIF(Data!$A$2:$A$939,CR$7),CR$7=(VLOOKUP(CR$7,Data!$A$2:$A$852,1,FALSE)),0))),"H",IF(AND(CR$7&gt;=$J105,CR$7&lt;=$K105),($D105*(1-$P105)/$N105),0))),IF(AND(CR$7&gt;=$J105,CR$7&lt;=$K105),(($D105-$O105)/$N105),0))))),(((IF(Data!$C$2&gt;0,(IF(OR(CR$5=Data!$F$2,CR$5=Data!$G$2,(IF(COUNTIF(Data!$A$2:$A$939,CR$7),CR$7=(VLOOKUP(CR$7,Data!$A$2:$A$852,1,FALSE)),0))),"H",IF(AND(CR$7&gt;=$J105,CR$7&lt;=$L105),($D105*$P105/$M105),0))),IF(AND(CR$7&gt;=$J105,CR$7&lt;=$L105),(($D105*$P105)/$M105),0))))))</f>
        <v>H</v>
      </c>
      <c r="CS106" s="37">
        <f>IF(CS$7&gt;$L105,(((IF(Data!$C$2&gt;0,(IF(OR(CS$5=Data!$F$2,CS$5=Data!$G$2,(IF(COUNTIF(Data!$A$2:$A$939,CS$7),CS$7=(VLOOKUP(CS$7,Data!$A$2:$A$852,1,FALSE)),0))),"H",IF(AND(CS$7&gt;=$J105,CS$7&lt;=$K105),($D105*(1-$P105)/$N105),0))),IF(AND(CS$7&gt;=$J105,CS$7&lt;=$K105),(($D105-$O105)/$N105),0))))),(((IF(Data!$C$2&gt;0,(IF(OR(CS$5=Data!$F$2,CS$5=Data!$G$2,(IF(COUNTIF(Data!$A$2:$A$939,CS$7),CS$7=(VLOOKUP(CS$7,Data!$A$2:$A$852,1,FALSE)),0))),"H",IF(AND(CS$7&gt;=$J105,CS$7&lt;=$L105),($D105*$P105/$M105),0))),IF(AND(CS$7&gt;=$J105,CS$7&lt;=$L105),(($D105*$P105)/$M105),0))))))</f>
        <v>0</v>
      </c>
      <c r="CT106" s="37">
        <f>IF(CT$7&gt;$L105,(((IF(Data!$C$2&gt;0,(IF(OR(CT$5=Data!$F$2,CT$5=Data!$G$2,(IF(COUNTIF(Data!$A$2:$A$939,CT$7),CT$7=(VLOOKUP(CT$7,Data!$A$2:$A$852,1,FALSE)),0))),"H",IF(AND(CT$7&gt;=$J105,CT$7&lt;=$K105),($D105*(1-$P105)/$N105),0))),IF(AND(CT$7&gt;=$J105,CT$7&lt;=$K105),(($D105-$O105)/$N105),0))))),(((IF(Data!$C$2&gt;0,(IF(OR(CT$5=Data!$F$2,CT$5=Data!$G$2,(IF(COUNTIF(Data!$A$2:$A$939,CT$7),CT$7=(VLOOKUP(CT$7,Data!$A$2:$A$852,1,FALSE)),0))),"H",IF(AND(CT$7&gt;=$J105,CT$7&lt;=$L105),($D105*$P105/$M105),0))),IF(AND(CT$7&gt;=$J105,CT$7&lt;=$L105),(($D105*$P105)/$M105),0))))))</f>
        <v>0</v>
      </c>
      <c r="CU106" s="37">
        <f>IF(CU$7&gt;$L105,(((IF(Data!$C$2&gt;0,(IF(OR(CU$5=Data!$F$2,CU$5=Data!$G$2,(IF(COUNTIF(Data!$A$2:$A$939,CU$7),CU$7=(VLOOKUP(CU$7,Data!$A$2:$A$852,1,FALSE)),0))),"H",IF(AND(CU$7&gt;=$J105,CU$7&lt;=$K105),($D105*(1-$P105)/$N105),0))),IF(AND(CU$7&gt;=$J105,CU$7&lt;=$K105),(($D105-$O105)/$N105),0))))),(((IF(Data!$C$2&gt;0,(IF(OR(CU$5=Data!$F$2,CU$5=Data!$G$2,(IF(COUNTIF(Data!$A$2:$A$939,CU$7),CU$7=(VLOOKUP(CU$7,Data!$A$2:$A$852,1,FALSE)),0))),"H",IF(AND(CU$7&gt;=$J105,CU$7&lt;=$L105),($D105*$P105/$M105),0))),IF(AND(CU$7&gt;=$J105,CU$7&lt;=$L105),(($D105*$P105)/$M105),0))))))</f>
        <v>0</v>
      </c>
      <c r="CV106" s="37">
        <f>IF(CV$7&gt;$L105,(((IF(Data!$C$2&gt;0,(IF(OR(CV$5=Data!$F$2,CV$5=Data!$G$2,(IF(COUNTIF(Data!$A$2:$A$939,CV$7),CV$7=(VLOOKUP(CV$7,Data!$A$2:$A$852,1,FALSE)),0))),"H",IF(AND(CV$7&gt;=$J105,CV$7&lt;=$K105),($D105*(1-$P105)/$N105),0))),IF(AND(CV$7&gt;=$J105,CV$7&lt;=$K105),(($D105-$O105)/$N105),0))))),(((IF(Data!$C$2&gt;0,(IF(OR(CV$5=Data!$F$2,CV$5=Data!$G$2,(IF(COUNTIF(Data!$A$2:$A$939,CV$7),CV$7=(VLOOKUP(CV$7,Data!$A$2:$A$852,1,FALSE)),0))),"H",IF(AND(CV$7&gt;=$J105,CV$7&lt;=$L105),($D105*$P105/$M105),0))),IF(AND(CV$7&gt;=$J105,CV$7&lt;=$L105),(($D105*$P105)/$M105),0))))))</f>
        <v>0</v>
      </c>
      <c r="CW106" s="37">
        <f>IF(CW$7&gt;$L105,(((IF(Data!$C$2&gt;0,(IF(OR(CW$5=Data!$F$2,CW$5=Data!$G$2,(IF(COUNTIF(Data!$A$2:$A$939,CW$7),CW$7=(VLOOKUP(CW$7,Data!$A$2:$A$852,1,FALSE)),0))),"H",IF(AND(CW$7&gt;=$J105,CW$7&lt;=$K105),($D105*(1-$P105)/$N105),0))),IF(AND(CW$7&gt;=$J105,CW$7&lt;=$K105),(($D105-$O105)/$N105),0))))),(((IF(Data!$C$2&gt;0,(IF(OR(CW$5=Data!$F$2,CW$5=Data!$G$2,(IF(COUNTIF(Data!$A$2:$A$939,CW$7),CW$7=(VLOOKUP(CW$7,Data!$A$2:$A$852,1,FALSE)),0))),"H",IF(AND(CW$7&gt;=$J105,CW$7&lt;=$L105),($D105*$P105/$M105),0))),IF(AND(CW$7&gt;=$J105,CW$7&lt;=$L105),(($D105*$P105)/$M105),0))))))</f>
        <v>0</v>
      </c>
      <c r="CX106" s="37" t="str">
        <f>IF(CX$7&gt;$L105,(((IF(Data!$C$2&gt;0,(IF(OR(CX$5=Data!$F$2,CX$5=Data!$G$2,(IF(COUNTIF(Data!$A$2:$A$939,CX$7),CX$7=(VLOOKUP(CX$7,Data!$A$2:$A$852,1,FALSE)),0))),"H",IF(AND(CX$7&gt;=$J105,CX$7&lt;=$K105),($D105*(1-$P105)/$N105),0))),IF(AND(CX$7&gt;=$J105,CX$7&lt;=$K105),(($D105-$O105)/$N105),0))))),(((IF(Data!$C$2&gt;0,(IF(OR(CX$5=Data!$F$2,CX$5=Data!$G$2,(IF(COUNTIF(Data!$A$2:$A$939,CX$7),CX$7=(VLOOKUP(CX$7,Data!$A$2:$A$852,1,FALSE)),0))),"H",IF(AND(CX$7&gt;=$J105,CX$7&lt;=$L105),($D105*$P105/$M105),0))),IF(AND(CX$7&gt;=$J105,CX$7&lt;=$L105),(($D105*$P105)/$M105),0))))))</f>
        <v>H</v>
      </c>
      <c r="CY106" s="37" t="str">
        <f>IF(CY$7&gt;$L105,(((IF(Data!$C$2&gt;0,(IF(OR(CY$5=Data!$F$2,CY$5=Data!$G$2,(IF(COUNTIF(Data!$A$2:$A$939,CY$7),CY$7=(VLOOKUP(CY$7,Data!$A$2:$A$852,1,FALSE)),0))),"H",IF(AND(CY$7&gt;=$J105,CY$7&lt;=$K105),($D105*(1-$P105)/$N105),0))),IF(AND(CY$7&gt;=$J105,CY$7&lt;=$K105),(($D105-$O105)/$N105),0))))),(((IF(Data!$C$2&gt;0,(IF(OR(CY$5=Data!$F$2,CY$5=Data!$G$2,(IF(COUNTIF(Data!$A$2:$A$939,CY$7),CY$7=(VLOOKUP(CY$7,Data!$A$2:$A$852,1,FALSE)),0))),"H",IF(AND(CY$7&gt;=$J105,CY$7&lt;=$L105),($D105*$P105/$M105),0))),IF(AND(CY$7&gt;=$J105,CY$7&lt;=$L105),(($D105*$P105)/$M105),0))))))</f>
        <v>H</v>
      </c>
      <c r="CZ106" s="37">
        <f>IF(CZ$7&gt;$L105,(((IF(Data!$C$2&gt;0,(IF(OR(CZ$5=Data!$F$2,CZ$5=Data!$G$2,(IF(COUNTIF(Data!$A$2:$A$939,CZ$7),CZ$7=(VLOOKUP(CZ$7,Data!$A$2:$A$852,1,FALSE)),0))),"H",IF(AND(CZ$7&gt;=$J105,CZ$7&lt;=$K105),($D105*(1-$P105)/$N105),0))),IF(AND(CZ$7&gt;=$J105,CZ$7&lt;=$K105),(($D105-$O105)/$N105),0))))),(((IF(Data!$C$2&gt;0,(IF(OR(CZ$5=Data!$F$2,CZ$5=Data!$G$2,(IF(COUNTIF(Data!$A$2:$A$939,CZ$7),CZ$7=(VLOOKUP(CZ$7,Data!$A$2:$A$852,1,FALSE)),0))),"H",IF(AND(CZ$7&gt;=$J105,CZ$7&lt;=$L105),($D105*$P105/$M105),0))),IF(AND(CZ$7&gt;=$J105,CZ$7&lt;=$L105),(($D105*$P105)/$M105),0))))))</f>
        <v>0</v>
      </c>
      <c r="DA106" s="37">
        <f>IF(DA$7&gt;$L105,(((IF(Data!$C$2&gt;0,(IF(OR(DA$5=Data!$F$2,DA$5=Data!$G$2,(IF(COUNTIF(Data!$A$2:$A$939,DA$7),DA$7=(VLOOKUP(DA$7,Data!$A$2:$A$852,1,FALSE)),0))),"H",IF(AND(DA$7&gt;=$J105,DA$7&lt;=$K105),($D105*(1-$P105)/$N105),0))),IF(AND(DA$7&gt;=$J105,DA$7&lt;=$K105),(($D105-$O105)/$N105),0))))),(((IF(Data!$C$2&gt;0,(IF(OR(DA$5=Data!$F$2,DA$5=Data!$G$2,(IF(COUNTIF(Data!$A$2:$A$939,DA$7),DA$7=(VLOOKUP(DA$7,Data!$A$2:$A$852,1,FALSE)),0))),"H",IF(AND(DA$7&gt;=$J105,DA$7&lt;=$L105),($D105*$P105/$M105),0))),IF(AND(DA$7&gt;=$J105,DA$7&lt;=$L105),(($D105*$P105)/$M105),0))))))</f>
        <v>0</v>
      </c>
      <c r="DB106" s="37">
        <f>IF(DB$7&gt;$L105,(((IF(Data!$C$2&gt;0,(IF(OR(DB$5=Data!$F$2,DB$5=Data!$G$2,(IF(COUNTIF(Data!$A$2:$A$939,DB$7),DB$7=(VLOOKUP(DB$7,Data!$A$2:$A$852,1,FALSE)),0))),"H",IF(AND(DB$7&gt;=$J105,DB$7&lt;=$K105),($D105*(1-$P105)/$N105),0))),IF(AND(DB$7&gt;=$J105,DB$7&lt;=$K105),(($D105-$O105)/$N105),0))))),(((IF(Data!$C$2&gt;0,(IF(OR(DB$5=Data!$F$2,DB$5=Data!$G$2,(IF(COUNTIF(Data!$A$2:$A$939,DB$7),DB$7=(VLOOKUP(DB$7,Data!$A$2:$A$852,1,FALSE)),0))),"H",IF(AND(DB$7&gt;=$J105,DB$7&lt;=$L105),($D105*$P105/$M105),0))),IF(AND(DB$7&gt;=$J105,DB$7&lt;=$L105),(($D105*$P105)/$M105),0))))))</f>
        <v>0</v>
      </c>
      <c r="DC106" s="37">
        <f>IF(DC$7&gt;$L105,(((IF(Data!$C$2&gt;0,(IF(OR(DC$5=Data!$F$2,DC$5=Data!$G$2,(IF(COUNTIF(Data!$A$2:$A$939,DC$7),DC$7=(VLOOKUP(DC$7,Data!$A$2:$A$852,1,FALSE)),0))),"H",IF(AND(DC$7&gt;=$J105,DC$7&lt;=$K105),($D105*(1-$P105)/$N105),0))),IF(AND(DC$7&gt;=$J105,DC$7&lt;=$K105),(($D105-$O105)/$N105),0))))),(((IF(Data!$C$2&gt;0,(IF(OR(DC$5=Data!$F$2,DC$5=Data!$G$2,(IF(COUNTIF(Data!$A$2:$A$939,DC$7),DC$7=(VLOOKUP(DC$7,Data!$A$2:$A$852,1,FALSE)),0))),"H",IF(AND(DC$7&gt;=$J105,DC$7&lt;=$L105),($D105*$P105/$M105),0))),IF(AND(DC$7&gt;=$J105,DC$7&lt;=$L105),(($D105*$P105)/$M105),0))))))</f>
        <v>0</v>
      </c>
      <c r="DD106" s="37">
        <f>IF(DD$7&gt;$L105,(((IF(Data!$C$2&gt;0,(IF(OR(DD$5=Data!$F$2,DD$5=Data!$G$2,(IF(COUNTIF(Data!$A$2:$A$939,DD$7),DD$7=(VLOOKUP(DD$7,Data!$A$2:$A$852,1,FALSE)),0))),"H",IF(AND(DD$7&gt;=$J105,DD$7&lt;=$K105),($D105*(1-$P105)/$N105),0))),IF(AND(DD$7&gt;=$J105,DD$7&lt;=$K105),(($D105-$O105)/$N105),0))))),(((IF(Data!$C$2&gt;0,(IF(OR(DD$5=Data!$F$2,DD$5=Data!$G$2,(IF(COUNTIF(Data!$A$2:$A$939,DD$7),DD$7=(VLOOKUP(DD$7,Data!$A$2:$A$852,1,FALSE)),0))),"H",IF(AND(DD$7&gt;=$J105,DD$7&lt;=$L105),($D105*$P105/$M105),0))),IF(AND(DD$7&gt;=$J105,DD$7&lt;=$L105),(($D105*$P105)/$M105),0))))))</f>
        <v>0</v>
      </c>
      <c r="DE106" s="37" t="str">
        <f>IF(DE$7&gt;$L105,(((IF(Data!$C$2&gt;0,(IF(OR(DE$5=Data!$F$2,DE$5=Data!$G$2,(IF(COUNTIF(Data!$A$2:$A$939,DE$7),DE$7=(VLOOKUP(DE$7,Data!$A$2:$A$852,1,FALSE)),0))),"H",IF(AND(DE$7&gt;=$J105,DE$7&lt;=$K105),($D105*(1-$P105)/$N105),0))),IF(AND(DE$7&gt;=$J105,DE$7&lt;=$K105),(($D105-$O105)/$N105),0))))),(((IF(Data!$C$2&gt;0,(IF(OR(DE$5=Data!$F$2,DE$5=Data!$G$2,(IF(COUNTIF(Data!$A$2:$A$939,DE$7),DE$7=(VLOOKUP(DE$7,Data!$A$2:$A$852,1,FALSE)),0))),"H",IF(AND(DE$7&gt;=$J105,DE$7&lt;=$L105),($D105*$P105/$M105),0))),IF(AND(DE$7&gt;=$J105,DE$7&lt;=$L105),(($D105*$P105)/$M105),0))))))</f>
        <v>H</v>
      </c>
      <c r="DF106" s="37" t="str">
        <f>IF(DF$7&gt;$L105,(((IF(Data!$C$2&gt;0,(IF(OR(DF$5=Data!$F$2,DF$5=Data!$G$2,(IF(COUNTIF(Data!$A$2:$A$939,DF$7),DF$7=(VLOOKUP(DF$7,Data!$A$2:$A$852,1,FALSE)),0))),"H",IF(AND(DF$7&gt;=$J105,DF$7&lt;=$K105),($D105*(1-$P105)/$N105),0))),IF(AND(DF$7&gt;=$J105,DF$7&lt;=$K105),(($D105-$O105)/$N105),0))))),(((IF(Data!$C$2&gt;0,(IF(OR(DF$5=Data!$F$2,DF$5=Data!$G$2,(IF(COUNTIF(Data!$A$2:$A$939,DF$7),DF$7=(VLOOKUP(DF$7,Data!$A$2:$A$852,1,FALSE)),0))),"H",IF(AND(DF$7&gt;=$J105,DF$7&lt;=$L105),($D105*$P105/$M105),0))),IF(AND(DF$7&gt;=$J105,DF$7&lt;=$L105),(($D105*$P105)/$M105),0))))))</f>
        <v>H</v>
      </c>
      <c r="DG106" s="37">
        <f>IF(DG$7&gt;$L105,(((IF(Data!$C$2&gt;0,(IF(OR(DG$5=Data!$F$2,DG$5=Data!$G$2,(IF(COUNTIF(Data!$A$2:$A$939,DG$7),DG$7=(VLOOKUP(DG$7,Data!$A$2:$A$852,1,FALSE)),0))),"H",IF(AND(DG$7&gt;=$J105,DG$7&lt;=$K105),($D105*(1-$P105)/$N105),0))),IF(AND(DG$7&gt;=$J105,DG$7&lt;=$K105),(($D105-$O105)/$N105),0))))),(((IF(Data!$C$2&gt;0,(IF(OR(DG$5=Data!$F$2,DG$5=Data!$G$2,(IF(COUNTIF(Data!$A$2:$A$939,DG$7),DG$7=(VLOOKUP(DG$7,Data!$A$2:$A$852,1,FALSE)),0))),"H",IF(AND(DG$7&gt;=$J105,DG$7&lt;=$L105),($D105*$P105/$M105),0))),IF(AND(DG$7&gt;=$J105,DG$7&lt;=$L105),(($D105*$P105)/$M105),0))))))</f>
        <v>0</v>
      </c>
      <c r="DH106" s="37">
        <f>IF(DH$7&gt;$L105,(((IF(Data!$C$2&gt;0,(IF(OR(DH$5=Data!$F$2,DH$5=Data!$G$2,(IF(COUNTIF(Data!$A$2:$A$939,DH$7),DH$7=(VLOOKUP(DH$7,Data!$A$2:$A$852,1,FALSE)),0))),"H",IF(AND(DH$7&gt;=$J105,DH$7&lt;=$K105),($D105*(1-$P105)/$N105),0))),IF(AND(DH$7&gt;=$J105,DH$7&lt;=$K105),(($D105-$O105)/$N105),0))))),(((IF(Data!$C$2&gt;0,(IF(OR(DH$5=Data!$F$2,DH$5=Data!$G$2,(IF(COUNTIF(Data!$A$2:$A$939,DH$7),DH$7=(VLOOKUP(DH$7,Data!$A$2:$A$852,1,FALSE)),0))),"H",IF(AND(DH$7&gt;=$J105,DH$7&lt;=$L105),($D105*$P105/$M105),0))),IF(AND(DH$7&gt;=$J105,DH$7&lt;=$L105),(($D105*$P105)/$M105),0))))))</f>
        <v>0</v>
      </c>
      <c r="DI106" s="37">
        <f>IF(DI$7&gt;$L105,(((IF(Data!$C$2&gt;0,(IF(OR(DI$5=Data!$F$2,DI$5=Data!$G$2,(IF(COUNTIF(Data!$A$2:$A$939,DI$7),DI$7=(VLOOKUP(DI$7,Data!$A$2:$A$852,1,FALSE)),0))),"H",IF(AND(DI$7&gt;=$J105,DI$7&lt;=$K105),($D105*(1-$P105)/$N105),0))),IF(AND(DI$7&gt;=$J105,DI$7&lt;=$K105),(($D105-$O105)/$N105),0))))),(((IF(Data!$C$2&gt;0,(IF(OR(DI$5=Data!$F$2,DI$5=Data!$G$2,(IF(COUNTIF(Data!$A$2:$A$939,DI$7),DI$7=(VLOOKUP(DI$7,Data!$A$2:$A$852,1,FALSE)),0))),"H",IF(AND(DI$7&gt;=$J105,DI$7&lt;=$L105),($D105*$P105/$M105),0))),IF(AND(DI$7&gt;=$J105,DI$7&lt;=$L105),(($D105*$P105)/$M105),0))))))</f>
        <v>0</v>
      </c>
      <c r="DJ106" s="37">
        <f>IF(DJ$7&gt;$L105,(((IF(Data!$C$2&gt;0,(IF(OR(DJ$5=Data!$F$2,DJ$5=Data!$G$2,(IF(COUNTIF(Data!$A$2:$A$939,DJ$7),DJ$7=(VLOOKUP(DJ$7,Data!$A$2:$A$852,1,FALSE)),0))),"H",IF(AND(DJ$7&gt;=$J105,DJ$7&lt;=$K105),($D105*(1-$P105)/$N105),0))),IF(AND(DJ$7&gt;=$J105,DJ$7&lt;=$K105),(($D105-$O105)/$N105),0))))),(((IF(Data!$C$2&gt;0,(IF(OR(DJ$5=Data!$F$2,DJ$5=Data!$G$2,(IF(COUNTIF(Data!$A$2:$A$939,DJ$7),DJ$7=(VLOOKUP(DJ$7,Data!$A$2:$A$852,1,FALSE)),0))),"H",IF(AND(DJ$7&gt;=$J105,DJ$7&lt;=$L105),($D105*$P105/$M105),0))),IF(AND(DJ$7&gt;=$J105,DJ$7&lt;=$L105),(($D105*$P105)/$M105),0))))))</f>
        <v>0</v>
      </c>
      <c r="DK106" s="37">
        <f>IF(DK$7&gt;$L105,(((IF(Data!$C$2&gt;0,(IF(OR(DK$5=Data!$F$2,DK$5=Data!$G$2,(IF(COUNTIF(Data!$A$2:$A$939,DK$7),DK$7=(VLOOKUP(DK$7,Data!$A$2:$A$852,1,FALSE)),0))),"H",IF(AND(DK$7&gt;=$J105,DK$7&lt;=$K105),($D105*(1-$P105)/$N105),0))),IF(AND(DK$7&gt;=$J105,DK$7&lt;=$K105),(($D105-$O105)/$N105),0))))),(((IF(Data!$C$2&gt;0,(IF(OR(DK$5=Data!$F$2,DK$5=Data!$G$2,(IF(COUNTIF(Data!$A$2:$A$939,DK$7),DK$7=(VLOOKUP(DK$7,Data!$A$2:$A$852,1,FALSE)),0))),"H",IF(AND(DK$7&gt;=$J105,DK$7&lt;=$L105),($D105*$P105/$M105),0))),IF(AND(DK$7&gt;=$J105,DK$7&lt;=$L105),(($D105*$P105)/$M105),0))))))</f>
        <v>0</v>
      </c>
      <c r="DL106" s="37" t="str">
        <f>IF(DL$7&gt;$L105,(((IF(Data!$C$2&gt;0,(IF(OR(DL$5=Data!$F$2,DL$5=Data!$G$2,(IF(COUNTIF(Data!$A$2:$A$939,DL$7),DL$7=(VLOOKUP(DL$7,Data!$A$2:$A$852,1,FALSE)),0))),"H",IF(AND(DL$7&gt;=$J105,DL$7&lt;=$K105),($D105*(1-$P105)/$N105),0))),IF(AND(DL$7&gt;=$J105,DL$7&lt;=$K105),(($D105-$O105)/$N105),0))))),(((IF(Data!$C$2&gt;0,(IF(OR(DL$5=Data!$F$2,DL$5=Data!$G$2,(IF(COUNTIF(Data!$A$2:$A$939,DL$7),DL$7=(VLOOKUP(DL$7,Data!$A$2:$A$852,1,FALSE)),0))),"H",IF(AND(DL$7&gt;=$J105,DL$7&lt;=$L105),($D105*$P105/$M105),0))),IF(AND(DL$7&gt;=$J105,DL$7&lt;=$L105),(($D105*$P105)/$M105),0))))))</f>
        <v>H</v>
      </c>
      <c r="DM106" s="37" t="str">
        <f>IF(DM$7&gt;$L105,(((IF(Data!$C$2&gt;0,(IF(OR(DM$5=Data!$F$2,DM$5=Data!$G$2,(IF(COUNTIF(Data!$A$2:$A$939,DM$7),DM$7=(VLOOKUP(DM$7,Data!$A$2:$A$852,1,FALSE)),0))),"H",IF(AND(DM$7&gt;=$J105,DM$7&lt;=$K105),($D105*(1-$P105)/$N105),0))),IF(AND(DM$7&gt;=$J105,DM$7&lt;=$K105),(($D105-$O105)/$N105),0))))),(((IF(Data!$C$2&gt;0,(IF(OR(DM$5=Data!$F$2,DM$5=Data!$G$2,(IF(COUNTIF(Data!$A$2:$A$939,DM$7),DM$7=(VLOOKUP(DM$7,Data!$A$2:$A$852,1,FALSE)),0))),"H",IF(AND(DM$7&gt;=$J105,DM$7&lt;=$L105),($D105*$P105/$M105),0))),IF(AND(DM$7&gt;=$J105,DM$7&lt;=$L105),(($D105*$P105)/$M105),0))))))</f>
        <v>H</v>
      </c>
      <c r="DN106" s="37">
        <f>IF(DN$7&gt;$L105,(((IF(Data!$C$2&gt;0,(IF(OR(DN$5=Data!$F$2,DN$5=Data!$G$2,(IF(COUNTIF(Data!$A$2:$A$939,DN$7),DN$7=(VLOOKUP(DN$7,Data!$A$2:$A$852,1,FALSE)),0))),"H",IF(AND(DN$7&gt;=$J105,DN$7&lt;=$K105),($D105*(1-$P105)/$N105),0))),IF(AND(DN$7&gt;=$J105,DN$7&lt;=$K105),(($D105-$O105)/$N105),0))))),(((IF(Data!$C$2&gt;0,(IF(OR(DN$5=Data!$F$2,DN$5=Data!$G$2,(IF(COUNTIF(Data!$A$2:$A$939,DN$7),DN$7=(VLOOKUP(DN$7,Data!$A$2:$A$852,1,FALSE)),0))),"H",IF(AND(DN$7&gt;=$J105,DN$7&lt;=$L105),($D105*$P105/$M105),0))),IF(AND(DN$7&gt;=$J105,DN$7&lt;=$L105),(($D105*$P105)/$M105),0))))))</f>
        <v>0</v>
      </c>
      <c r="DO106" s="37">
        <f>IF(DO$7&gt;$L105,(((IF(Data!$C$2&gt;0,(IF(OR(DO$5=Data!$F$2,DO$5=Data!$G$2,(IF(COUNTIF(Data!$A$2:$A$939,DO$7),DO$7=(VLOOKUP(DO$7,Data!$A$2:$A$852,1,FALSE)),0))),"H",IF(AND(DO$7&gt;=$J105,DO$7&lt;=$K105),($D105*(1-$P105)/$N105),0))),IF(AND(DO$7&gt;=$J105,DO$7&lt;=$K105),(($D105-$O105)/$N105),0))))),(((IF(Data!$C$2&gt;0,(IF(OR(DO$5=Data!$F$2,DO$5=Data!$G$2,(IF(COUNTIF(Data!$A$2:$A$939,DO$7),DO$7=(VLOOKUP(DO$7,Data!$A$2:$A$852,1,FALSE)),0))),"H",IF(AND(DO$7&gt;=$J105,DO$7&lt;=$L105),($D105*$P105/$M105),0))),IF(AND(DO$7&gt;=$J105,DO$7&lt;=$L105),(($D105*$P105)/$M105),0))))))</f>
        <v>0</v>
      </c>
      <c r="DP106" s="37">
        <f>IF(DP$7&gt;$L105,(((IF(Data!$C$2&gt;0,(IF(OR(DP$5=Data!$F$2,DP$5=Data!$G$2,(IF(COUNTIF(Data!$A$2:$A$939,DP$7),DP$7=(VLOOKUP(DP$7,Data!$A$2:$A$852,1,FALSE)),0))),"H",IF(AND(DP$7&gt;=$J105,DP$7&lt;=$K105),($D105*(1-$P105)/$N105),0))),IF(AND(DP$7&gt;=$J105,DP$7&lt;=$K105),(($D105-$O105)/$N105),0))))),(((IF(Data!$C$2&gt;0,(IF(OR(DP$5=Data!$F$2,DP$5=Data!$G$2,(IF(COUNTIF(Data!$A$2:$A$939,DP$7),DP$7=(VLOOKUP(DP$7,Data!$A$2:$A$852,1,FALSE)),0))),"H",IF(AND(DP$7&gt;=$J105,DP$7&lt;=$L105),($D105*$P105/$M105),0))),IF(AND(DP$7&gt;=$J105,DP$7&lt;=$L105),(($D105*$P105)/$M105),0))))))</f>
        <v>0</v>
      </c>
      <c r="DQ106" s="37">
        <f>IF(DQ$7&gt;$L105,(((IF(Data!$C$2&gt;0,(IF(OR(DQ$5=Data!$F$2,DQ$5=Data!$G$2,(IF(COUNTIF(Data!$A$2:$A$939,DQ$7),DQ$7=(VLOOKUP(DQ$7,Data!$A$2:$A$852,1,FALSE)),0))),"H",IF(AND(DQ$7&gt;=$J105,DQ$7&lt;=$K105),($D105*(1-$P105)/$N105),0))),IF(AND(DQ$7&gt;=$J105,DQ$7&lt;=$K105),(($D105-$O105)/$N105),0))))),(((IF(Data!$C$2&gt;0,(IF(OR(DQ$5=Data!$F$2,DQ$5=Data!$G$2,(IF(COUNTIF(Data!$A$2:$A$939,DQ$7),DQ$7=(VLOOKUP(DQ$7,Data!$A$2:$A$852,1,FALSE)),0))),"H",IF(AND(DQ$7&gt;=$J105,DQ$7&lt;=$L105),($D105*$P105/$M105),0))),IF(AND(DQ$7&gt;=$J105,DQ$7&lt;=$L105),(($D105*$P105)/$M105),0))))))</f>
        <v>0</v>
      </c>
      <c r="DR106" s="37">
        <f>IF(DR$7&gt;$L105,(((IF(Data!$C$2&gt;0,(IF(OR(DR$5=Data!$F$2,DR$5=Data!$G$2,(IF(COUNTIF(Data!$A$2:$A$939,DR$7),DR$7=(VLOOKUP(DR$7,Data!$A$2:$A$852,1,FALSE)),0))),"H",IF(AND(DR$7&gt;=$J105,DR$7&lt;=$K105),($D105*(1-$P105)/$N105),0))),IF(AND(DR$7&gt;=$J105,DR$7&lt;=$K105),(($D105-$O105)/$N105),0))))),(((IF(Data!$C$2&gt;0,(IF(OR(DR$5=Data!$F$2,DR$5=Data!$G$2,(IF(COUNTIF(Data!$A$2:$A$939,DR$7),DR$7=(VLOOKUP(DR$7,Data!$A$2:$A$852,1,FALSE)),0))),"H",IF(AND(DR$7&gt;=$J105,DR$7&lt;=$L105),($D105*$P105/$M105),0))),IF(AND(DR$7&gt;=$J105,DR$7&lt;=$L105),(($D105*$P105)/$M105),0))))))</f>
        <v>0</v>
      </c>
      <c r="DS106" s="37" t="str">
        <f>IF(DS$7&gt;$L105,(((IF(Data!$C$2&gt;0,(IF(OR(DS$5=Data!$F$2,DS$5=Data!$G$2,(IF(COUNTIF(Data!$A$2:$A$939,DS$7),DS$7=(VLOOKUP(DS$7,Data!$A$2:$A$852,1,FALSE)),0))),"H",IF(AND(DS$7&gt;=$J105,DS$7&lt;=$K105),($D105*(1-$P105)/$N105),0))),IF(AND(DS$7&gt;=$J105,DS$7&lt;=$K105),(($D105-$O105)/$N105),0))))),(((IF(Data!$C$2&gt;0,(IF(OR(DS$5=Data!$F$2,DS$5=Data!$G$2,(IF(COUNTIF(Data!$A$2:$A$939,DS$7),DS$7=(VLOOKUP(DS$7,Data!$A$2:$A$852,1,FALSE)),0))),"H",IF(AND(DS$7&gt;=$J105,DS$7&lt;=$L105),($D105*$P105/$M105),0))),IF(AND(DS$7&gt;=$J105,DS$7&lt;=$L105),(($D105*$P105)/$M105),0))))))</f>
        <v>H</v>
      </c>
      <c r="DT106" s="37" t="str">
        <f>IF(DT$7&gt;$L105,(((IF(Data!$C$2&gt;0,(IF(OR(DT$5=Data!$F$2,DT$5=Data!$G$2,(IF(COUNTIF(Data!$A$2:$A$939,DT$7),DT$7=(VLOOKUP(DT$7,Data!$A$2:$A$852,1,FALSE)),0))),"H",IF(AND(DT$7&gt;=$J105,DT$7&lt;=$K105),($D105*(1-$P105)/$N105),0))),IF(AND(DT$7&gt;=$J105,DT$7&lt;=$K105),(($D105-$O105)/$N105),0))))),(((IF(Data!$C$2&gt;0,(IF(OR(DT$5=Data!$F$2,DT$5=Data!$G$2,(IF(COUNTIF(Data!$A$2:$A$939,DT$7),DT$7=(VLOOKUP(DT$7,Data!$A$2:$A$852,1,FALSE)),0))),"H",IF(AND(DT$7&gt;=$J105,DT$7&lt;=$L105),($D105*$P105/$M105),0))),IF(AND(DT$7&gt;=$J105,DT$7&lt;=$L105),(($D105*$P105)/$M105),0))))))</f>
        <v>H</v>
      </c>
      <c r="DU106" s="37">
        <f>IF(DU$7&gt;$L105,(((IF(Data!$C$2&gt;0,(IF(OR(DU$5=Data!$F$2,DU$5=Data!$G$2,(IF(COUNTIF(Data!$A$2:$A$939,DU$7),DU$7=(VLOOKUP(DU$7,Data!$A$2:$A$852,1,FALSE)),0))),"H",IF(AND(DU$7&gt;=$J105,DU$7&lt;=$K105),($D105*(1-$P105)/$N105),0))),IF(AND(DU$7&gt;=$J105,DU$7&lt;=$K105),(($D105-$O105)/$N105),0))))),(((IF(Data!$C$2&gt;0,(IF(OR(DU$5=Data!$F$2,DU$5=Data!$G$2,(IF(COUNTIF(Data!$A$2:$A$939,DU$7),DU$7=(VLOOKUP(DU$7,Data!$A$2:$A$852,1,FALSE)),0))),"H",IF(AND(DU$7&gt;=$J105,DU$7&lt;=$L105),($D105*$P105/$M105),0))),IF(AND(DU$7&gt;=$J105,DU$7&lt;=$L105),(($D105*$P105)/$M105),0))))))</f>
        <v>0</v>
      </c>
      <c r="DV106" s="37">
        <f>IF(DV$7&gt;$L105,(((IF(Data!$C$2&gt;0,(IF(OR(DV$5=Data!$F$2,DV$5=Data!$G$2,(IF(COUNTIF(Data!$A$2:$A$939,DV$7),DV$7=(VLOOKUP(DV$7,Data!$A$2:$A$852,1,FALSE)),0))),"H",IF(AND(DV$7&gt;=$J105,DV$7&lt;=$K105),($D105*(1-$P105)/$N105),0))),IF(AND(DV$7&gt;=$J105,DV$7&lt;=$K105),(($D105-$O105)/$N105),0))))),(((IF(Data!$C$2&gt;0,(IF(OR(DV$5=Data!$F$2,DV$5=Data!$G$2,(IF(COUNTIF(Data!$A$2:$A$939,DV$7),DV$7=(VLOOKUP(DV$7,Data!$A$2:$A$852,1,FALSE)),0))),"H",IF(AND(DV$7&gt;=$J105,DV$7&lt;=$L105),($D105*$P105/$M105),0))),IF(AND(DV$7&gt;=$J105,DV$7&lt;=$L105),(($D105*$P105)/$M105),0))))))</f>
        <v>0</v>
      </c>
      <c r="DW106" s="37">
        <f>IF(DW$7&gt;$L105,(((IF(Data!$C$2&gt;0,(IF(OR(DW$5=Data!$F$2,DW$5=Data!$G$2,(IF(COUNTIF(Data!$A$2:$A$939,DW$7),DW$7=(VLOOKUP(DW$7,Data!$A$2:$A$852,1,FALSE)),0))),"H",IF(AND(DW$7&gt;=$J105,DW$7&lt;=$K105),($D105*(1-$P105)/$N105),0))),IF(AND(DW$7&gt;=$J105,DW$7&lt;=$K105),(($D105-$O105)/$N105),0))))),(((IF(Data!$C$2&gt;0,(IF(OR(DW$5=Data!$F$2,DW$5=Data!$G$2,(IF(COUNTIF(Data!$A$2:$A$939,DW$7),DW$7=(VLOOKUP(DW$7,Data!$A$2:$A$852,1,FALSE)),0))),"H",IF(AND(DW$7&gt;=$J105,DW$7&lt;=$L105),($D105*$P105/$M105),0))),IF(AND(DW$7&gt;=$J105,DW$7&lt;=$L105),(($D105*$P105)/$M105),0))))))</f>
        <v>0</v>
      </c>
      <c r="DX106" s="37">
        <f>IF(DX$7&gt;$L105,(((IF(Data!$C$2&gt;0,(IF(OR(DX$5=Data!$F$2,DX$5=Data!$G$2,(IF(COUNTIF(Data!$A$2:$A$939,DX$7),DX$7=(VLOOKUP(DX$7,Data!$A$2:$A$852,1,FALSE)),0))),"H",IF(AND(DX$7&gt;=$J105,DX$7&lt;=$K105),($D105*(1-$P105)/$N105),0))),IF(AND(DX$7&gt;=$J105,DX$7&lt;=$K105),(($D105-$O105)/$N105),0))))),(((IF(Data!$C$2&gt;0,(IF(OR(DX$5=Data!$F$2,DX$5=Data!$G$2,(IF(COUNTIF(Data!$A$2:$A$939,DX$7),DX$7=(VLOOKUP(DX$7,Data!$A$2:$A$852,1,FALSE)),0))),"H",IF(AND(DX$7&gt;=$J105,DX$7&lt;=$L105),($D105*$P105/$M105),0))),IF(AND(DX$7&gt;=$J105,DX$7&lt;=$L105),(($D105*$P105)/$M105),0))))))</f>
        <v>0</v>
      </c>
      <c r="DY106" s="37">
        <f>IF(DY$7&gt;$L105,(((IF(Data!$C$2&gt;0,(IF(OR(DY$5=Data!$F$2,DY$5=Data!$G$2,(IF(COUNTIF(Data!$A$2:$A$939,DY$7),DY$7=(VLOOKUP(DY$7,Data!$A$2:$A$852,1,FALSE)),0))),"H",IF(AND(DY$7&gt;=$J105,DY$7&lt;=$K105),($D105*(1-$P105)/$N105),0))),IF(AND(DY$7&gt;=$J105,DY$7&lt;=$K105),(($D105-$O105)/$N105),0))))),(((IF(Data!$C$2&gt;0,(IF(OR(DY$5=Data!$F$2,DY$5=Data!$G$2,(IF(COUNTIF(Data!$A$2:$A$939,DY$7),DY$7=(VLOOKUP(DY$7,Data!$A$2:$A$852,1,FALSE)),0))),"H",IF(AND(DY$7&gt;=$J105,DY$7&lt;=$L105),($D105*$P105/$M105),0))),IF(AND(DY$7&gt;=$J105,DY$7&lt;=$L105),(($D105*$P105)/$M105),0))))))</f>
        <v>0</v>
      </c>
      <c r="DZ106" s="37" t="str">
        <f>IF(DZ$7&gt;$L105,(((IF(Data!$C$2&gt;0,(IF(OR(DZ$5=Data!$F$2,DZ$5=Data!$G$2,(IF(COUNTIF(Data!$A$2:$A$939,DZ$7),DZ$7=(VLOOKUP(DZ$7,Data!$A$2:$A$852,1,FALSE)),0))),"H",IF(AND(DZ$7&gt;=$J105,DZ$7&lt;=$K105),($D105*(1-$P105)/$N105),0))),IF(AND(DZ$7&gt;=$J105,DZ$7&lt;=$K105),(($D105-$O105)/$N105),0))))),(((IF(Data!$C$2&gt;0,(IF(OR(DZ$5=Data!$F$2,DZ$5=Data!$G$2,(IF(COUNTIF(Data!$A$2:$A$939,DZ$7),DZ$7=(VLOOKUP(DZ$7,Data!$A$2:$A$852,1,FALSE)),0))),"H",IF(AND(DZ$7&gt;=$J105,DZ$7&lt;=$L105),($D105*$P105/$M105),0))),IF(AND(DZ$7&gt;=$J105,DZ$7&lt;=$L105),(($D105*$P105)/$M105),0))))))</f>
        <v>H</v>
      </c>
      <c r="EA106" s="37" t="str">
        <f>IF(EA$7&gt;$L105,(((IF(Data!$C$2&gt;0,(IF(OR(EA$5=Data!$F$2,EA$5=Data!$G$2,(IF(COUNTIF(Data!$A$2:$A$939,EA$7),EA$7=(VLOOKUP(EA$7,Data!$A$2:$A$852,1,FALSE)),0))),"H",IF(AND(EA$7&gt;=$J105,EA$7&lt;=$K105),($D105*(1-$P105)/$N105),0))),IF(AND(EA$7&gt;=$J105,EA$7&lt;=$K105),(($D105-$O105)/$N105),0))))),(((IF(Data!$C$2&gt;0,(IF(OR(EA$5=Data!$F$2,EA$5=Data!$G$2,(IF(COUNTIF(Data!$A$2:$A$939,EA$7),EA$7=(VLOOKUP(EA$7,Data!$A$2:$A$852,1,FALSE)),0))),"H",IF(AND(EA$7&gt;=$J105,EA$7&lt;=$L105),($D105*$P105/$M105),0))),IF(AND(EA$7&gt;=$J105,EA$7&lt;=$L105),(($D105*$P105)/$M105),0))))))</f>
        <v>H</v>
      </c>
      <c r="EB106" s="37">
        <f>IF(EB$7&gt;$L105,(((IF(Data!$C$2&gt;0,(IF(OR(EB$5=Data!$F$2,EB$5=Data!$G$2,(IF(COUNTIF(Data!$A$2:$A$939,EB$7),EB$7=(VLOOKUP(EB$7,Data!$A$2:$A$852,1,FALSE)),0))),"H",IF(AND(EB$7&gt;=$J105,EB$7&lt;=$K105),($D105*(1-$P105)/$N105),0))),IF(AND(EB$7&gt;=$J105,EB$7&lt;=$K105),(($D105-$O105)/$N105),0))))),(((IF(Data!$C$2&gt;0,(IF(OR(EB$5=Data!$F$2,EB$5=Data!$G$2,(IF(COUNTIF(Data!$A$2:$A$939,EB$7),EB$7=(VLOOKUP(EB$7,Data!$A$2:$A$852,1,FALSE)),0))),"H",IF(AND(EB$7&gt;=$J105,EB$7&lt;=$L105),($D105*$P105/$M105),0))),IF(AND(EB$7&gt;=$J105,EB$7&lt;=$L105),(($D105*$P105)/$M105),0))))))</f>
        <v>0</v>
      </c>
      <c r="EC106" s="37">
        <f>IF(EC$7&gt;$L105,(((IF(Data!$C$2&gt;0,(IF(OR(EC$5=Data!$F$2,EC$5=Data!$G$2,(IF(COUNTIF(Data!$A$2:$A$939,EC$7),EC$7=(VLOOKUP(EC$7,Data!$A$2:$A$852,1,FALSE)),0))),"H",IF(AND(EC$7&gt;=$J105,EC$7&lt;=$K105),($D105*(1-$P105)/$N105),0))),IF(AND(EC$7&gt;=$J105,EC$7&lt;=$K105),(($D105-$O105)/$N105),0))))),(((IF(Data!$C$2&gt;0,(IF(OR(EC$5=Data!$F$2,EC$5=Data!$G$2,(IF(COUNTIF(Data!$A$2:$A$939,EC$7),EC$7=(VLOOKUP(EC$7,Data!$A$2:$A$852,1,FALSE)),0))),"H",IF(AND(EC$7&gt;=$J105,EC$7&lt;=$L105),($D105*$P105/$M105),0))),IF(AND(EC$7&gt;=$J105,EC$7&lt;=$L105),(($D105*$P105)/$M105),0))))))</f>
        <v>0</v>
      </c>
      <c r="ED106" s="37">
        <f>IF(ED$7&gt;$L105,(((IF(Data!$C$2&gt;0,(IF(OR(ED$5=Data!$F$2,ED$5=Data!$G$2,(IF(COUNTIF(Data!$A$2:$A$939,ED$7),ED$7=(VLOOKUP(ED$7,Data!$A$2:$A$852,1,FALSE)),0))),"H",IF(AND(ED$7&gt;=$J105,ED$7&lt;=$K105),($D105*(1-$P105)/$N105),0))),IF(AND(ED$7&gt;=$J105,ED$7&lt;=$K105),(($D105-$O105)/$N105),0))))),(((IF(Data!$C$2&gt;0,(IF(OR(ED$5=Data!$F$2,ED$5=Data!$G$2,(IF(COUNTIF(Data!$A$2:$A$939,ED$7),ED$7=(VLOOKUP(ED$7,Data!$A$2:$A$852,1,FALSE)),0))),"H",IF(AND(ED$7&gt;=$J105,ED$7&lt;=$L105),($D105*$P105/$M105),0))),IF(AND(ED$7&gt;=$J105,ED$7&lt;=$L105),(($D105*$P105)/$M105),0))))))</f>
        <v>0</v>
      </c>
      <c r="EE106" s="37">
        <f>IF(EE$7&gt;$L105,(((IF(Data!$C$2&gt;0,(IF(OR(EE$5=Data!$F$2,EE$5=Data!$G$2,(IF(COUNTIF(Data!$A$2:$A$939,EE$7),EE$7=(VLOOKUP(EE$7,Data!$A$2:$A$852,1,FALSE)),0))),"H",IF(AND(EE$7&gt;=$J105,EE$7&lt;=$K105),($D105*(1-$P105)/$N105),0))),IF(AND(EE$7&gt;=$J105,EE$7&lt;=$K105),(($D105-$O105)/$N105),0))))),(((IF(Data!$C$2&gt;0,(IF(OR(EE$5=Data!$F$2,EE$5=Data!$G$2,(IF(COUNTIF(Data!$A$2:$A$939,EE$7),EE$7=(VLOOKUP(EE$7,Data!$A$2:$A$852,1,FALSE)),0))),"H",IF(AND(EE$7&gt;=$J105,EE$7&lt;=$L105),($D105*$P105/$M105),0))),IF(AND(EE$7&gt;=$J105,EE$7&lt;=$L105),(($D105*$P105)/$M105),0))))))</f>
        <v>0</v>
      </c>
      <c r="EF106" s="37">
        <f>IF(EF$7&gt;$L105,(((IF(Data!$C$2&gt;0,(IF(OR(EF$5=Data!$F$2,EF$5=Data!$G$2,(IF(COUNTIF(Data!$A$2:$A$939,EF$7),EF$7=(VLOOKUP(EF$7,Data!$A$2:$A$852,1,FALSE)),0))),"H",IF(AND(EF$7&gt;=$J105,EF$7&lt;=$K105),($D105*(1-$P105)/$N105),0))),IF(AND(EF$7&gt;=$J105,EF$7&lt;=$K105),(($D105-$O105)/$N105),0))))),(((IF(Data!$C$2&gt;0,(IF(OR(EF$5=Data!$F$2,EF$5=Data!$G$2,(IF(COUNTIF(Data!$A$2:$A$939,EF$7),EF$7=(VLOOKUP(EF$7,Data!$A$2:$A$852,1,FALSE)),0))),"H",IF(AND(EF$7&gt;=$J105,EF$7&lt;=$L105),($D105*$P105/$M105),0))),IF(AND(EF$7&gt;=$J105,EF$7&lt;=$L105),(($D105*$P105)/$M105),0))))))</f>
        <v>0</v>
      </c>
      <c r="EG106" s="37" t="str">
        <f>IF(EG$7&gt;$L105,(((IF(Data!$C$2&gt;0,(IF(OR(EG$5=Data!$F$2,EG$5=Data!$G$2,(IF(COUNTIF(Data!$A$2:$A$939,EG$7),EG$7=(VLOOKUP(EG$7,Data!$A$2:$A$852,1,FALSE)),0))),"H",IF(AND(EG$7&gt;=$J105,EG$7&lt;=$K105),($D105*(1-$P105)/$N105),0))),IF(AND(EG$7&gt;=$J105,EG$7&lt;=$K105),(($D105-$O105)/$N105),0))))),(((IF(Data!$C$2&gt;0,(IF(OR(EG$5=Data!$F$2,EG$5=Data!$G$2,(IF(COUNTIF(Data!$A$2:$A$939,EG$7),EG$7=(VLOOKUP(EG$7,Data!$A$2:$A$852,1,FALSE)),0))),"H",IF(AND(EG$7&gt;=$J105,EG$7&lt;=$L105),($D105*$P105/$M105),0))),IF(AND(EG$7&gt;=$J105,EG$7&lt;=$L105),(($D105*$P105)/$M105),0))))))</f>
        <v>H</v>
      </c>
      <c r="EH106" s="37" t="str">
        <f>IF(EH$7&gt;$L105,(((IF(Data!$C$2&gt;0,(IF(OR(EH$5=Data!$F$2,EH$5=Data!$G$2,(IF(COUNTIF(Data!$A$2:$A$939,EH$7),EH$7=(VLOOKUP(EH$7,Data!$A$2:$A$852,1,FALSE)),0))),"H",IF(AND(EH$7&gt;=$J105,EH$7&lt;=$K105),($D105*(1-$P105)/$N105),0))),IF(AND(EH$7&gt;=$J105,EH$7&lt;=$K105),(($D105-$O105)/$N105),0))))),(((IF(Data!$C$2&gt;0,(IF(OR(EH$5=Data!$F$2,EH$5=Data!$G$2,(IF(COUNTIF(Data!$A$2:$A$939,EH$7),EH$7=(VLOOKUP(EH$7,Data!$A$2:$A$852,1,FALSE)),0))),"H",IF(AND(EH$7&gt;=$J105,EH$7&lt;=$L105),($D105*$P105/$M105),0))),IF(AND(EH$7&gt;=$J105,EH$7&lt;=$L105),(($D105*$P105)/$M105),0))))))</f>
        <v>H</v>
      </c>
      <c r="EI106" s="37">
        <f>IF(EI$7&gt;$L105,(((IF(Data!$C$2&gt;0,(IF(OR(EI$5=Data!$F$2,EI$5=Data!$G$2,(IF(COUNTIF(Data!$A$2:$A$939,EI$7),EI$7=(VLOOKUP(EI$7,Data!$A$2:$A$852,1,FALSE)),0))),"H",IF(AND(EI$7&gt;=$J105,EI$7&lt;=$K105),($D105*(1-$P105)/$N105),0))),IF(AND(EI$7&gt;=$J105,EI$7&lt;=$K105),(($D105-$O105)/$N105),0))))),(((IF(Data!$C$2&gt;0,(IF(OR(EI$5=Data!$F$2,EI$5=Data!$G$2,(IF(COUNTIF(Data!$A$2:$A$939,EI$7),EI$7=(VLOOKUP(EI$7,Data!$A$2:$A$852,1,FALSE)),0))),"H",IF(AND(EI$7&gt;=$J105,EI$7&lt;=$L105),($D105*$P105/$M105),0))),IF(AND(EI$7&gt;=$J105,EI$7&lt;=$L105),(($D105*$P105)/$M105),0))))))</f>
        <v>0</v>
      </c>
      <c r="EJ106" s="37">
        <f>IF(EJ$7&gt;$L105,(((IF(Data!$C$2&gt;0,(IF(OR(EJ$5=Data!$F$2,EJ$5=Data!$G$2,(IF(COUNTIF(Data!$A$2:$A$939,EJ$7),EJ$7=(VLOOKUP(EJ$7,Data!$A$2:$A$852,1,FALSE)),0))),"H",IF(AND(EJ$7&gt;=$J105,EJ$7&lt;=$K105),($D105*(1-$P105)/$N105),0))),IF(AND(EJ$7&gt;=$J105,EJ$7&lt;=$K105),(($D105-$O105)/$N105),0))))),(((IF(Data!$C$2&gt;0,(IF(OR(EJ$5=Data!$F$2,EJ$5=Data!$G$2,(IF(COUNTIF(Data!$A$2:$A$939,EJ$7),EJ$7=(VLOOKUP(EJ$7,Data!$A$2:$A$852,1,FALSE)),0))),"H",IF(AND(EJ$7&gt;=$J105,EJ$7&lt;=$L105),($D105*$P105/$M105),0))),IF(AND(EJ$7&gt;=$J105,EJ$7&lt;=$L105),(($D105*$P105)/$M105),0))))))</f>
        <v>0</v>
      </c>
      <c r="EK106" s="37">
        <f>IF(EK$7&gt;$L105,(((IF(Data!$C$2&gt;0,(IF(OR(EK$5=Data!$F$2,EK$5=Data!$G$2,(IF(COUNTIF(Data!$A$2:$A$939,EK$7),EK$7=(VLOOKUP(EK$7,Data!$A$2:$A$852,1,FALSE)),0))),"H",IF(AND(EK$7&gt;=$J105,EK$7&lt;=$K105),($D105*(1-$P105)/$N105),0))),IF(AND(EK$7&gt;=$J105,EK$7&lt;=$K105),(($D105-$O105)/$N105),0))))),(((IF(Data!$C$2&gt;0,(IF(OR(EK$5=Data!$F$2,EK$5=Data!$G$2,(IF(COUNTIF(Data!$A$2:$A$939,EK$7),EK$7=(VLOOKUP(EK$7,Data!$A$2:$A$852,1,FALSE)),0))),"H",IF(AND(EK$7&gt;=$J105,EK$7&lt;=$L105),($D105*$P105/$M105),0))),IF(AND(EK$7&gt;=$J105,EK$7&lt;=$L105),(($D105*$P105)/$M105),0))))))</f>
        <v>0</v>
      </c>
      <c r="EL106" s="37">
        <f>IF(EL$7&gt;$L105,(((IF(Data!$C$2&gt;0,(IF(OR(EL$5=Data!$F$2,EL$5=Data!$G$2,(IF(COUNTIF(Data!$A$2:$A$939,EL$7),EL$7=(VLOOKUP(EL$7,Data!$A$2:$A$852,1,FALSE)),0))),"H",IF(AND(EL$7&gt;=$J105,EL$7&lt;=$K105),($D105*(1-$P105)/$N105),0))),IF(AND(EL$7&gt;=$J105,EL$7&lt;=$K105),(($D105-$O105)/$N105),0))))),(((IF(Data!$C$2&gt;0,(IF(OR(EL$5=Data!$F$2,EL$5=Data!$G$2,(IF(COUNTIF(Data!$A$2:$A$939,EL$7),EL$7=(VLOOKUP(EL$7,Data!$A$2:$A$852,1,FALSE)),0))),"H",IF(AND(EL$7&gt;=$J105,EL$7&lt;=$L105),($D105*$P105/$M105),0))),IF(AND(EL$7&gt;=$J105,EL$7&lt;=$L105),(($D105*$P105)/$M105),0))))))</f>
        <v>0</v>
      </c>
      <c r="EM106" s="37">
        <f>IF(EM$7&gt;$L105,(((IF(Data!$C$2&gt;0,(IF(OR(EM$5=Data!$F$2,EM$5=Data!$G$2,(IF(COUNTIF(Data!$A$2:$A$939,EM$7),EM$7=(VLOOKUP(EM$7,Data!$A$2:$A$852,1,FALSE)),0))),"H",IF(AND(EM$7&gt;=$J105,EM$7&lt;=$K105),($D105*(1-$P105)/$N105),0))),IF(AND(EM$7&gt;=$J105,EM$7&lt;=$K105),(($D105-$O105)/$N105),0))))),(((IF(Data!$C$2&gt;0,(IF(OR(EM$5=Data!$F$2,EM$5=Data!$G$2,(IF(COUNTIF(Data!$A$2:$A$939,EM$7),EM$7=(VLOOKUP(EM$7,Data!$A$2:$A$852,1,FALSE)),0))),"H",IF(AND(EM$7&gt;=$J105,EM$7&lt;=$L105),($D105*$P105/$M105),0))),IF(AND(EM$7&gt;=$J105,EM$7&lt;=$L105),(($D105*$P105)/$M105),0))))))</f>
        <v>0</v>
      </c>
      <c r="EN106" s="37" t="str">
        <f>IF(EN$7&gt;$L105,(((IF(Data!$C$2&gt;0,(IF(OR(EN$5=Data!$F$2,EN$5=Data!$G$2,(IF(COUNTIF(Data!$A$2:$A$939,EN$7),EN$7=(VLOOKUP(EN$7,Data!$A$2:$A$852,1,FALSE)),0))),"H",IF(AND(EN$7&gt;=$J105,EN$7&lt;=$K105),($D105*(1-$P105)/$N105),0))),IF(AND(EN$7&gt;=$J105,EN$7&lt;=$K105),(($D105-$O105)/$N105),0))))),(((IF(Data!$C$2&gt;0,(IF(OR(EN$5=Data!$F$2,EN$5=Data!$G$2,(IF(COUNTIF(Data!$A$2:$A$939,EN$7),EN$7=(VLOOKUP(EN$7,Data!$A$2:$A$852,1,FALSE)),0))),"H",IF(AND(EN$7&gt;=$J105,EN$7&lt;=$L105),($D105*$P105/$M105),0))),IF(AND(EN$7&gt;=$J105,EN$7&lt;=$L105),(($D105*$P105)/$M105),0))))))</f>
        <v>H</v>
      </c>
      <c r="EO106" s="38" t="str">
        <f>IF(EO$7&gt;$L105,(((IF(Data!$C$2&gt;0,(IF(OR(EO$5=Data!$F$2,EO$5=Data!$G$2,(IF(COUNTIF(Data!$A$2:$A$939,EO$7),EO$7=(VLOOKUP(EO$7,Data!$A$2:$A$852,1,FALSE)),0))),"H",IF(AND(EO$7&gt;=$J105,EO$7&lt;=$K105),($D105*(1-$P105)/$N105),0))),IF(AND(EO$7&gt;=$J105,EO$7&lt;=$K105),(($D105-$O105)/$N105),0))))),(((IF(Data!$C$2&gt;0,(IF(OR(EO$5=Data!$F$2,EO$5=Data!$G$2,(IF(COUNTIF(Data!$A$2:$A$939,EO$7),EO$7=(VLOOKUP(EO$7,Data!$A$2:$A$852,1,FALSE)),0))),"H",IF(AND(EO$7&gt;=$J105,EO$7&lt;=$L105),($D105*$P105/$M105),0))),IF(AND(EO$7&gt;=$J105,EO$7&lt;=$L105),(($D105*$P105)/$M105),0))))))</f>
        <v>H</v>
      </c>
      <c r="EP106" s="8" t="s">
        <v>48</v>
      </c>
      <c r="EQ106" s="18">
        <f>SUM(T106:EO106)-D105</f>
        <v>0</v>
      </c>
    </row>
    <row r="107" spans="1:147" ht="30" customHeight="1" thickTop="1">
      <c r="A107" s="370"/>
      <c r="B107" s="368"/>
      <c r="C107" s="368"/>
      <c r="D107" s="346"/>
      <c r="E107" s="350"/>
      <c r="F107" s="350"/>
      <c r="G107" s="348">
        <f>IF(F107&gt;0,(IF(E107&gt;0,IF(Data!$C$2&gt;0,((NETWORKDAYS.INTL(E107,F107,Data!$C$2,Data!$A$2:$A$1242))),((F107-E107)+1)),0)),0)</f>
        <v>0</v>
      </c>
      <c r="H107" s="346">
        <f>I107*D107</f>
        <v>0</v>
      </c>
      <c r="I107" s="362">
        <f>IF(G107&gt;0,((IF(AND(E107&lt;=$EJ$3,F107&gt;=$EJ$3),(IF(Data!$C$2&gt;0,NETWORKDAYS.INTL(E107,$EJ$3,Data!$C$2,Data!$A$2:$A$1231),$EJ$3-E107)),IF(F107&lt;=$EJ$3,G107,0)))/G107),0)</f>
        <v>0</v>
      </c>
      <c r="J107" s="350"/>
      <c r="K107" s="350">
        <f>IF(AND(P107&lt;1,P107&gt;0,J107&gt;0),ROUND((((1-P107)*(F107-E107)+$EJ$3)),0),0)</f>
        <v>0</v>
      </c>
      <c r="L107" s="350">
        <f>IF(K107&gt;=$EJ$3,$EJ$3,K107)</f>
        <v>0</v>
      </c>
      <c r="M107" s="348">
        <f>IF(L107&gt;0,(IF(J107&gt;0,IF(Data!$C$2&gt;0,((NETWORKDAYS.INTL(J107,L107,Data!$C$2,Data!$A$2:$A$1242))),((L107-J107)+1)),0)),0)</f>
        <v>0</v>
      </c>
      <c r="N107" s="348">
        <f>IF(P107=1,0,IF(L107&gt;0,(IF(J107&gt;0,IF(Data!$C$2&gt;0,(((NETWORKDAYS.INTL($EJ$3,K107,Data!$C$2,Data!$A$2:$A$1242)))-1),((-$EJ$3+K107))),0)),0))</f>
        <v>0</v>
      </c>
      <c r="O107" s="346">
        <f>P107*D107</f>
        <v>0</v>
      </c>
      <c r="P107" s="362"/>
      <c r="Q107" s="344">
        <f>IF(K107&gt;0,F107-K107,0)</f>
        <v>0</v>
      </c>
      <c r="R107" s="346">
        <f>IF(K107&gt;0,O107-H107,0)</f>
        <v>0</v>
      </c>
      <c r="S107" s="341">
        <f>IF(P107&gt;0,P107-I107,0)</f>
        <v>0</v>
      </c>
      <c r="T107" s="33">
        <f>IF(Data!$C$2&gt;0,(IF(OR(T$5=Data!$F$2,T$5=Data!$G$2,(IF(COUNTIF(Data!$A$2:$A$939,T$7),T$7=(VLOOKUP(T$7,Data!$A$2:$A$852,1,FALSE)),0))),"H",IF(AND(T$7&gt;=$E107,T$7&lt;=$F107),($D107/$G107),0))),IF(AND(T$7&gt;=$E107,T$7&lt;=$F107),($D107/$G107),0))</f>
        <v>0</v>
      </c>
      <c r="U107" s="34">
        <f>IF(Data!$C$2&gt;0,(IF(OR(U$5=Data!$F$2,U$5=Data!$G$2,(IF(COUNTIF(Data!$A$2:$A$939,U$7),U$7=(VLOOKUP(U$7,Data!$A$2:$A$852,1,FALSE)),0))),"H",IF(AND(U$7&gt;=$E107,U$7&lt;=$F107),($D107/$G107),0))),IF(AND(U$7&gt;=$E107,U$7&lt;=$F107),($D107/$G107),0))</f>
        <v>0</v>
      </c>
      <c r="V107" s="34">
        <f>IF(Data!$C$2&gt;0,(IF(OR(V$5=Data!$F$2,V$5=Data!$G$2,(IF(COUNTIF(Data!$A$2:$A$939,V$7),V$7=(VLOOKUP(V$7,Data!$A$2:$A$852,1,FALSE)),0))),"H",IF(AND(V$7&gt;=$E107,V$7&lt;=$F107),($D107/$G107),0))),IF(AND(V$7&gt;=$E107,V$7&lt;=$F107),($D107/$G107),0))</f>
        <v>0</v>
      </c>
      <c r="W107" s="34">
        <f>IF(Data!$C$2&gt;0,(IF(OR(W$5=Data!$F$2,W$5=Data!$G$2,(IF(COUNTIF(Data!$A$2:$A$939,W$7),W$7=(VLOOKUP(W$7,Data!$A$2:$A$852,1,FALSE)),0))),"H",IF(AND(W$7&gt;=$E107,W$7&lt;=$F107),($D107/$G107),0))),IF(AND(W$7&gt;=$E107,W$7&lt;=$F107),($D107/$G107),0))</f>
        <v>0</v>
      </c>
      <c r="X107" s="34">
        <f>IF(Data!$C$2&gt;0,(IF(OR(X$5=Data!$F$2,X$5=Data!$G$2,(IF(COUNTIF(Data!$A$2:$A$939,X$7),X$7=(VLOOKUP(X$7,Data!$A$2:$A$852,1,FALSE)),0))),"H",IF(AND(X$7&gt;=$E107,X$7&lt;=$F107),($D107/$G107),0))),IF(AND(X$7&gt;=$E107,X$7&lt;=$F107),($D107/$G107),0))</f>
        <v>0</v>
      </c>
      <c r="Y107" s="34" t="str">
        <f>IF(Data!$C$2&gt;0,(IF(OR(Y$5=Data!$F$2,Y$5=Data!$G$2,(IF(COUNTIF(Data!$A$2:$A$939,Y$7),Y$7=(VLOOKUP(Y$7,Data!$A$2:$A$852,1,FALSE)),0))),"H",IF(AND(Y$7&gt;=$E107,Y$7&lt;=$F107),($D107/$G107),0))),IF(AND(Y$7&gt;=$E107,Y$7&lt;=$F107),($D107/$G107),0))</f>
        <v>H</v>
      </c>
      <c r="Z107" s="34" t="str">
        <f>IF(Data!$C$2&gt;0,(IF(OR(Z$5=Data!$F$2,Z$5=Data!$G$2,(IF(COUNTIF(Data!$A$2:$A$939,Z$7),Z$7=(VLOOKUP(Z$7,Data!$A$2:$A$852,1,FALSE)),0))),"H",IF(AND(Z$7&gt;=$E107,Z$7&lt;=$F107),($D107/$G107),0))),IF(AND(Z$7&gt;=$E107,Z$7&lt;=$F107),($D107/$G107),0))</f>
        <v>H</v>
      </c>
      <c r="AA107" s="34">
        <f>IF(Data!$C$2&gt;0,(IF(OR(AA$5=Data!$F$2,AA$5=Data!$G$2,(IF(COUNTIF(Data!$A$2:$A$939,AA$7),AA$7=(VLOOKUP(AA$7,Data!$A$2:$A$852,1,FALSE)),0))),"H",IF(AND(AA$7&gt;=$E107,AA$7&lt;=$F107),($D107/$G107),0))),IF(AND(AA$7&gt;=$E107,AA$7&lt;=$F107),($D107/$G107),0))</f>
        <v>0</v>
      </c>
      <c r="AB107" s="34">
        <f>IF(Data!$C$2&gt;0,(IF(OR(AB$5=Data!$F$2,AB$5=Data!$G$2,(IF(COUNTIF(Data!$A$2:$A$939,AB$7),AB$7=(VLOOKUP(AB$7,Data!$A$2:$A$852,1,FALSE)),0))),"H",IF(AND(AB$7&gt;=$E107,AB$7&lt;=$F107),($D107/$G107),0))),IF(AND(AB$7&gt;=$E107,AB$7&lt;=$F107),($D107/$G107),0))</f>
        <v>0</v>
      </c>
      <c r="AC107" s="34">
        <f>IF(Data!$C$2&gt;0,(IF(OR(AC$5=Data!$F$2,AC$5=Data!$G$2,(IF(COUNTIF(Data!$A$2:$A$939,AC$7),AC$7=(VLOOKUP(AC$7,Data!$A$2:$A$852,1,FALSE)),0))),"H",IF(AND(AC$7&gt;=$E107,AC$7&lt;=$F107),($D107/$G107),0))),IF(AND(AC$7&gt;=$E107,AC$7&lt;=$F107),($D107/$G107),0))</f>
        <v>0</v>
      </c>
      <c r="AD107" s="34">
        <f>IF(Data!$C$2&gt;0,(IF(OR(AD$5=Data!$F$2,AD$5=Data!$G$2,(IF(COUNTIF(Data!$A$2:$A$939,AD$7),AD$7=(VLOOKUP(AD$7,Data!$A$2:$A$852,1,FALSE)),0))),"H",IF(AND(AD$7&gt;=$E107,AD$7&lt;=$F107),($D107/$G107),0))),IF(AND(AD$7&gt;=$E107,AD$7&lt;=$F107),($D107/$G107),0))</f>
        <v>0</v>
      </c>
      <c r="AE107" s="34">
        <f>IF(Data!$C$2&gt;0,(IF(OR(AE$5=Data!$F$2,AE$5=Data!$G$2,(IF(COUNTIF(Data!$A$2:$A$939,AE$7),AE$7=(VLOOKUP(AE$7,Data!$A$2:$A$852,1,FALSE)),0))),"H",IF(AND(AE$7&gt;=$E107,AE$7&lt;=$F107),($D107/$G107),0))),IF(AND(AE$7&gt;=$E107,AE$7&lt;=$F107),($D107/$G107),0))</f>
        <v>0</v>
      </c>
      <c r="AF107" s="34" t="str">
        <f>IF(Data!$C$2&gt;0,(IF(OR(AF$5=Data!$F$2,AF$5=Data!$G$2,(IF(COUNTIF(Data!$A$2:$A$939,AF$7),AF$7=(VLOOKUP(AF$7,Data!$A$2:$A$852,1,FALSE)),0))),"H",IF(AND(AF$7&gt;=$E107,AF$7&lt;=$F107),($D107/$G107),0))),IF(AND(AF$7&gt;=$E107,AF$7&lt;=$F107),($D107/$G107),0))</f>
        <v>H</v>
      </c>
      <c r="AG107" s="34" t="str">
        <f>IF(Data!$C$2&gt;0,(IF(OR(AG$5=Data!$F$2,AG$5=Data!$G$2,(IF(COUNTIF(Data!$A$2:$A$939,AG$7),AG$7=(VLOOKUP(AG$7,Data!$A$2:$A$852,1,FALSE)),0))),"H",IF(AND(AG$7&gt;=$E107,AG$7&lt;=$F107),($D107/$G107),0))),IF(AND(AG$7&gt;=$E107,AG$7&lt;=$F107),($D107/$G107),0))</f>
        <v>H</v>
      </c>
      <c r="AH107" s="34">
        <f>IF(Data!$C$2&gt;0,(IF(OR(AH$5=Data!$F$2,AH$5=Data!$G$2,(IF(COUNTIF(Data!$A$2:$A$939,AH$7),AH$7=(VLOOKUP(AH$7,Data!$A$2:$A$852,1,FALSE)),0))),"H",IF(AND(AH$7&gt;=$E107,AH$7&lt;=$F107),($D107/$G107),0))),IF(AND(AH$7&gt;=$E107,AH$7&lt;=$F107),($D107/$G107),0))</f>
        <v>0</v>
      </c>
      <c r="AI107" s="34">
        <f>IF(Data!$C$2&gt;0,(IF(OR(AI$5=Data!$F$2,AI$5=Data!$G$2,(IF(COUNTIF(Data!$A$2:$A$939,AI$7),AI$7=(VLOOKUP(AI$7,Data!$A$2:$A$852,1,FALSE)),0))),"H",IF(AND(AI$7&gt;=$E107,AI$7&lt;=$F107),($D107/$G107),0))),IF(AND(AI$7&gt;=$E107,AI$7&lt;=$F107),($D107/$G107),0))</f>
        <v>0</v>
      </c>
      <c r="AJ107" s="34">
        <f>IF(Data!$C$2&gt;0,(IF(OR(AJ$5=Data!$F$2,AJ$5=Data!$G$2,(IF(COUNTIF(Data!$A$2:$A$939,AJ$7),AJ$7=(VLOOKUP(AJ$7,Data!$A$2:$A$852,1,FALSE)),0))),"H",IF(AND(AJ$7&gt;=$E107,AJ$7&lt;=$F107),($D107/$G107),0))),IF(AND(AJ$7&gt;=$E107,AJ$7&lt;=$F107),($D107/$G107),0))</f>
        <v>0</v>
      </c>
      <c r="AK107" s="34">
        <f>IF(Data!$C$2&gt;0,(IF(OR(AK$5=Data!$F$2,AK$5=Data!$G$2,(IF(COUNTIF(Data!$A$2:$A$939,AK$7),AK$7=(VLOOKUP(AK$7,Data!$A$2:$A$852,1,FALSE)),0))),"H",IF(AND(AK$7&gt;=$E107,AK$7&lt;=$F107),($D107/$G107),0))),IF(AND(AK$7&gt;=$E107,AK$7&lt;=$F107),($D107/$G107),0))</f>
        <v>0</v>
      </c>
      <c r="AL107" s="34">
        <f>IF(Data!$C$2&gt;0,(IF(OR(AL$5=Data!$F$2,AL$5=Data!$G$2,(IF(COUNTIF(Data!$A$2:$A$939,AL$7),AL$7=(VLOOKUP(AL$7,Data!$A$2:$A$852,1,FALSE)),0))),"H",IF(AND(AL$7&gt;=$E107,AL$7&lt;=$F107),($D107/$G107),0))),IF(AND(AL$7&gt;=$E107,AL$7&lt;=$F107),($D107/$G107),0))</f>
        <v>0</v>
      </c>
      <c r="AM107" s="34" t="str">
        <f>IF(Data!$C$2&gt;0,(IF(OR(AM$5=Data!$F$2,AM$5=Data!$G$2,(IF(COUNTIF(Data!$A$2:$A$939,AM$7),AM$7=(VLOOKUP(AM$7,Data!$A$2:$A$852,1,FALSE)),0))),"H",IF(AND(AM$7&gt;=$E107,AM$7&lt;=$F107),($D107/$G107),0))),IF(AND(AM$7&gt;=$E107,AM$7&lt;=$F107),($D107/$G107),0))</f>
        <v>H</v>
      </c>
      <c r="AN107" s="34" t="str">
        <f>IF(Data!$C$2&gt;0,(IF(OR(AN$5=Data!$F$2,AN$5=Data!$G$2,(IF(COUNTIF(Data!$A$2:$A$939,AN$7),AN$7=(VLOOKUP(AN$7,Data!$A$2:$A$852,1,FALSE)),0))),"H",IF(AND(AN$7&gt;=$E107,AN$7&lt;=$F107),($D107/$G107),0))),IF(AND(AN$7&gt;=$E107,AN$7&lt;=$F107),($D107/$G107),0))</f>
        <v>H</v>
      </c>
      <c r="AO107" s="34">
        <f>IF(Data!$C$2&gt;0,(IF(OR(AO$5=Data!$F$2,AO$5=Data!$G$2,(IF(COUNTIF(Data!$A$2:$A$939,AO$7),AO$7=(VLOOKUP(AO$7,Data!$A$2:$A$852,1,FALSE)),0))),"H",IF(AND(AO$7&gt;=$E107,AO$7&lt;=$F107),($D107/$G107),0))),IF(AND(AO$7&gt;=$E107,AO$7&lt;=$F107),($D107/$G107),0))</f>
        <v>0</v>
      </c>
      <c r="AP107" s="34">
        <f>IF(Data!$C$2&gt;0,(IF(OR(AP$5=Data!$F$2,AP$5=Data!$G$2,(IF(COUNTIF(Data!$A$2:$A$939,AP$7),AP$7=(VLOOKUP(AP$7,Data!$A$2:$A$852,1,FALSE)),0))),"H",IF(AND(AP$7&gt;=$E107,AP$7&lt;=$F107),($D107/$G107),0))),IF(AND(AP$7&gt;=$E107,AP$7&lt;=$F107),($D107/$G107),0))</f>
        <v>0</v>
      </c>
      <c r="AQ107" s="34">
        <f>IF(Data!$C$2&gt;0,(IF(OR(AQ$5=Data!$F$2,AQ$5=Data!$G$2,(IF(COUNTIF(Data!$A$2:$A$939,AQ$7),AQ$7=(VLOOKUP(AQ$7,Data!$A$2:$A$852,1,FALSE)),0))),"H",IF(AND(AQ$7&gt;=$E107,AQ$7&lt;=$F107),($D107/$G107),0))),IF(AND(AQ$7&gt;=$E107,AQ$7&lt;=$F107),($D107/$G107),0))</f>
        <v>0</v>
      </c>
      <c r="AR107" s="34">
        <f>IF(Data!$C$2&gt;0,(IF(OR(AR$5=Data!$F$2,AR$5=Data!$G$2,(IF(COUNTIF(Data!$A$2:$A$939,AR$7),AR$7=(VLOOKUP(AR$7,Data!$A$2:$A$852,1,FALSE)),0))),"H",IF(AND(AR$7&gt;=$E107,AR$7&lt;=$F107),($D107/$G107),0))),IF(AND(AR$7&gt;=$E107,AR$7&lt;=$F107),($D107/$G107),0))</f>
        <v>0</v>
      </c>
      <c r="AS107" s="34">
        <f>IF(Data!$C$2&gt;0,(IF(OR(AS$5=Data!$F$2,AS$5=Data!$G$2,(IF(COUNTIF(Data!$A$2:$A$939,AS$7),AS$7=(VLOOKUP(AS$7,Data!$A$2:$A$852,1,FALSE)),0))),"H",IF(AND(AS$7&gt;=$E107,AS$7&lt;=$F107),($D107/$G107),0))),IF(AND(AS$7&gt;=$E107,AS$7&lt;=$F107),($D107/$G107),0))</f>
        <v>0</v>
      </c>
      <c r="AT107" s="34" t="str">
        <f>IF(Data!$C$2&gt;0,(IF(OR(AT$5=Data!$F$2,AT$5=Data!$G$2,(IF(COUNTIF(Data!$A$2:$A$939,AT$7),AT$7=(VLOOKUP(AT$7,Data!$A$2:$A$852,1,FALSE)),0))),"H",IF(AND(AT$7&gt;=$E107,AT$7&lt;=$F107),($D107/$G107),0))),IF(AND(AT$7&gt;=$E107,AT$7&lt;=$F107),($D107/$G107),0))</f>
        <v>H</v>
      </c>
      <c r="AU107" s="34" t="str">
        <f>IF(Data!$C$2&gt;0,(IF(OR(AU$5=Data!$F$2,AU$5=Data!$G$2,(IF(COUNTIF(Data!$A$2:$A$939,AU$7),AU$7=(VLOOKUP(AU$7,Data!$A$2:$A$852,1,FALSE)),0))),"H",IF(AND(AU$7&gt;=$E107,AU$7&lt;=$F107),($D107/$G107),0))),IF(AND(AU$7&gt;=$E107,AU$7&lt;=$F107),($D107/$G107),0))</f>
        <v>H</v>
      </c>
      <c r="AV107" s="34">
        <f>IF(Data!$C$2&gt;0,(IF(OR(AV$5=Data!$F$2,AV$5=Data!$G$2,(IF(COUNTIF(Data!$A$2:$A$939,AV$7),AV$7=(VLOOKUP(AV$7,Data!$A$2:$A$852,1,FALSE)),0))),"H",IF(AND(AV$7&gt;=$E107,AV$7&lt;=$F107),($D107/$G107),0))),IF(AND(AV$7&gt;=$E107,AV$7&lt;=$F107),($D107/$G107),0))</f>
        <v>0</v>
      </c>
      <c r="AW107" s="34">
        <f>IF(Data!$C$2&gt;0,(IF(OR(AW$5=Data!$F$2,AW$5=Data!$G$2,(IF(COUNTIF(Data!$A$2:$A$939,AW$7),AW$7=(VLOOKUP(AW$7,Data!$A$2:$A$852,1,FALSE)),0))),"H",IF(AND(AW$7&gt;=$E107,AW$7&lt;=$F107),($D107/$G107),0))),IF(AND(AW$7&gt;=$E107,AW$7&lt;=$F107),($D107/$G107),0))</f>
        <v>0</v>
      </c>
      <c r="AX107" s="34">
        <f>IF(Data!$C$2&gt;0,(IF(OR(AX$5=Data!$F$2,AX$5=Data!$G$2,(IF(COUNTIF(Data!$A$2:$A$939,AX$7),AX$7=(VLOOKUP(AX$7,Data!$A$2:$A$852,1,FALSE)),0))),"H",IF(AND(AX$7&gt;=$E107,AX$7&lt;=$F107),($D107/$G107),0))),IF(AND(AX$7&gt;=$E107,AX$7&lt;=$F107),($D107/$G107),0))</f>
        <v>0</v>
      </c>
      <c r="AY107" s="34">
        <f>IF(Data!$C$2&gt;0,(IF(OR(AY$5=Data!$F$2,AY$5=Data!$G$2,(IF(COUNTIF(Data!$A$2:$A$939,AY$7),AY$7=(VLOOKUP(AY$7,Data!$A$2:$A$852,1,FALSE)),0))),"H",IF(AND(AY$7&gt;=$E107,AY$7&lt;=$F107),($D107/$G107),0))),IF(AND(AY$7&gt;=$E107,AY$7&lt;=$F107),($D107/$G107),0))</f>
        <v>0</v>
      </c>
      <c r="AZ107" s="34">
        <f>IF(Data!$C$2&gt;0,(IF(OR(AZ$5=Data!$F$2,AZ$5=Data!$G$2,(IF(COUNTIF(Data!$A$2:$A$939,AZ$7),AZ$7=(VLOOKUP(AZ$7,Data!$A$2:$A$852,1,FALSE)),0))),"H",IF(AND(AZ$7&gt;=$E107,AZ$7&lt;=$F107),($D107/$G107),0))),IF(AND(AZ$7&gt;=$E107,AZ$7&lt;=$F107),($D107/$G107),0))</f>
        <v>0</v>
      </c>
      <c r="BA107" s="34" t="str">
        <f>IF(Data!$C$2&gt;0,(IF(OR(BA$5=Data!$F$2,BA$5=Data!$G$2,(IF(COUNTIF(Data!$A$2:$A$939,BA$7),BA$7=(VLOOKUP(BA$7,Data!$A$2:$A$852,1,FALSE)),0))),"H",IF(AND(BA$7&gt;=$E107,BA$7&lt;=$F107),($D107/$G107),0))),IF(AND(BA$7&gt;=$E107,BA$7&lt;=$F107),($D107/$G107),0))</f>
        <v>H</v>
      </c>
      <c r="BB107" s="34" t="str">
        <f>IF(Data!$C$2&gt;0,(IF(OR(BB$5=Data!$F$2,BB$5=Data!$G$2,(IF(COUNTIF(Data!$A$2:$A$939,BB$7),BB$7=(VLOOKUP(BB$7,Data!$A$2:$A$852,1,FALSE)),0))),"H",IF(AND(BB$7&gt;=$E107,BB$7&lt;=$F107),($D107/$G107),0))),IF(AND(BB$7&gt;=$E107,BB$7&lt;=$F107),($D107/$G107),0))</f>
        <v>H</v>
      </c>
      <c r="BC107" s="34">
        <f>IF(Data!$C$2&gt;0,(IF(OR(BC$5=Data!$F$2,BC$5=Data!$G$2,(IF(COUNTIF(Data!$A$2:$A$939,BC$7),BC$7=(VLOOKUP(BC$7,Data!$A$2:$A$852,1,FALSE)),0))),"H",IF(AND(BC$7&gt;=$E107,BC$7&lt;=$F107),($D107/$G107),0))),IF(AND(BC$7&gt;=$E107,BC$7&lt;=$F107),($D107/$G107),0))</f>
        <v>0</v>
      </c>
      <c r="BD107" s="34">
        <f>IF(Data!$C$2&gt;0,(IF(OR(BD$5=Data!$F$2,BD$5=Data!$G$2,(IF(COUNTIF(Data!$A$2:$A$939,BD$7),BD$7=(VLOOKUP(BD$7,Data!$A$2:$A$852,1,FALSE)),0))),"H",IF(AND(BD$7&gt;=$E107,BD$7&lt;=$F107),($D107/$G107),0))),IF(AND(BD$7&gt;=$E107,BD$7&lt;=$F107),($D107/$G107),0))</f>
        <v>0</v>
      </c>
      <c r="BE107" s="34">
        <f>IF(Data!$C$2&gt;0,(IF(OR(BE$5=Data!$F$2,BE$5=Data!$G$2,(IF(COUNTIF(Data!$A$2:$A$939,BE$7),BE$7=(VLOOKUP(BE$7,Data!$A$2:$A$852,1,FALSE)),0))),"H",IF(AND(BE$7&gt;=$E107,BE$7&lt;=$F107),($D107/$G107),0))),IF(AND(BE$7&gt;=$E107,BE$7&lt;=$F107),($D107/$G107),0))</f>
        <v>0</v>
      </c>
      <c r="BF107" s="34">
        <f>IF(Data!$C$2&gt;0,(IF(OR(BF$5=Data!$F$2,BF$5=Data!$G$2,(IF(COUNTIF(Data!$A$2:$A$939,BF$7),BF$7=(VLOOKUP(BF$7,Data!$A$2:$A$852,1,FALSE)),0))),"H",IF(AND(BF$7&gt;=$E107,BF$7&lt;=$F107),($D107/$G107),0))),IF(AND(BF$7&gt;=$E107,BF$7&lt;=$F107),($D107/$G107),0))</f>
        <v>0</v>
      </c>
      <c r="BG107" s="34">
        <f>IF(Data!$C$2&gt;0,(IF(OR(BG$5=Data!$F$2,BG$5=Data!$G$2,(IF(COUNTIF(Data!$A$2:$A$939,BG$7),BG$7=(VLOOKUP(BG$7,Data!$A$2:$A$852,1,FALSE)),0))),"H",IF(AND(BG$7&gt;=$E107,BG$7&lt;=$F107),($D107/$G107),0))),IF(AND(BG$7&gt;=$E107,BG$7&lt;=$F107),($D107/$G107),0))</f>
        <v>0</v>
      </c>
      <c r="BH107" s="34" t="str">
        <f>IF(Data!$C$2&gt;0,(IF(OR(BH$5=Data!$F$2,BH$5=Data!$G$2,(IF(COUNTIF(Data!$A$2:$A$939,BH$7),BH$7=(VLOOKUP(BH$7,Data!$A$2:$A$852,1,FALSE)),0))),"H",IF(AND(BH$7&gt;=$E107,BH$7&lt;=$F107),($D107/$G107),0))),IF(AND(BH$7&gt;=$E107,BH$7&lt;=$F107),($D107/$G107),0))</f>
        <v>H</v>
      </c>
      <c r="BI107" s="34" t="str">
        <f>IF(Data!$C$2&gt;0,(IF(OR(BI$5=Data!$F$2,BI$5=Data!$G$2,(IF(COUNTIF(Data!$A$2:$A$939,BI$7),BI$7=(VLOOKUP(BI$7,Data!$A$2:$A$852,1,FALSE)),0))),"H",IF(AND(BI$7&gt;=$E107,BI$7&lt;=$F107),($D107/$G107),0))),IF(AND(BI$7&gt;=$E107,BI$7&lt;=$F107),($D107/$G107),0))</f>
        <v>H</v>
      </c>
      <c r="BJ107" s="34">
        <f>IF(Data!$C$2&gt;0,(IF(OR(BJ$5=Data!$F$2,BJ$5=Data!$G$2,(IF(COUNTIF(Data!$A$2:$A$939,BJ$7),BJ$7=(VLOOKUP(BJ$7,Data!$A$2:$A$852,1,FALSE)),0))),"H",IF(AND(BJ$7&gt;=$E107,BJ$7&lt;=$F107),($D107/$G107),0))),IF(AND(BJ$7&gt;=$E107,BJ$7&lt;=$F107),($D107/$G107),0))</f>
        <v>0</v>
      </c>
      <c r="BK107" s="34">
        <f>IF(Data!$C$2&gt;0,(IF(OR(BK$5=Data!$F$2,BK$5=Data!$G$2,(IF(COUNTIF(Data!$A$2:$A$939,BK$7),BK$7=(VLOOKUP(BK$7,Data!$A$2:$A$852,1,FALSE)),0))),"H",IF(AND(BK$7&gt;=$E107,BK$7&lt;=$F107),($D107/$G107),0))),IF(AND(BK$7&gt;=$E107,BK$7&lt;=$F107),($D107/$G107),0))</f>
        <v>0</v>
      </c>
      <c r="BL107" s="34">
        <f>IF(Data!$C$2&gt;0,(IF(OR(BL$5=Data!$F$2,BL$5=Data!$G$2,(IF(COUNTIF(Data!$A$2:$A$939,BL$7),BL$7=(VLOOKUP(BL$7,Data!$A$2:$A$852,1,FALSE)),0))),"H",IF(AND(BL$7&gt;=$E107,BL$7&lt;=$F107),($D107/$G107),0))),IF(AND(BL$7&gt;=$E107,BL$7&lt;=$F107),($D107/$G107),0))</f>
        <v>0</v>
      </c>
      <c r="BM107" s="34">
        <f>IF(Data!$C$2&gt;0,(IF(OR(BM$5=Data!$F$2,BM$5=Data!$G$2,(IF(COUNTIF(Data!$A$2:$A$939,BM$7),BM$7=(VLOOKUP(BM$7,Data!$A$2:$A$852,1,FALSE)),0))),"H",IF(AND(BM$7&gt;=$E107,BM$7&lt;=$F107),($D107/$G107),0))),IF(AND(BM$7&gt;=$E107,BM$7&lt;=$F107),($D107/$G107),0))</f>
        <v>0</v>
      </c>
      <c r="BN107" s="34">
        <f>IF(Data!$C$2&gt;0,(IF(OR(BN$5=Data!$F$2,BN$5=Data!$G$2,(IF(COUNTIF(Data!$A$2:$A$939,BN$7),BN$7=(VLOOKUP(BN$7,Data!$A$2:$A$852,1,FALSE)),0))),"H",IF(AND(BN$7&gt;=$E107,BN$7&lt;=$F107),($D107/$G107),0))),IF(AND(BN$7&gt;=$E107,BN$7&lt;=$F107),($D107/$G107),0))</f>
        <v>0</v>
      </c>
      <c r="BO107" s="34" t="str">
        <f>IF(Data!$C$2&gt;0,(IF(OR(BO$5=Data!$F$2,BO$5=Data!$G$2,(IF(COUNTIF(Data!$A$2:$A$939,BO$7),BO$7=(VLOOKUP(BO$7,Data!$A$2:$A$852,1,FALSE)),0))),"H",IF(AND(BO$7&gt;=$E107,BO$7&lt;=$F107),($D107/$G107),0))),IF(AND(BO$7&gt;=$E107,BO$7&lt;=$F107),($D107/$G107),0))</f>
        <v>H</v>
      </c>
      <c r="BP107" s="34" t="str">
        <f>IF(Data!$C$2&gt;0,(IF(OR(BP$5=Data!$F$2,BP$5=Data!$G$2,(IF(COUNTIF(Data!$A$2:$A$939,BP$7),BP$7=(VLOOKUP(BP$7,Data!$A$2:$A$852,1,FALSE)),0))),"H",IF(AND(BP$7&gt;=$E107,BP$7&lt;=$F107),($D107/$G107),0))),IF(AND(BP$7&gt;=$E107,BP$7&lt;=$F107),($D107/$G107),0))</f>
        <v>H</v>
      </c>
      <c r="BQ107" s="34">
        <f>IF(Data!$C$2&gt;0,(IF(OR(BQ$5=Data!$F$2,BQ$5=Data!$G$2,(IF(COUNTIF(Data!$A$2:$A$939,BQ$7),BQ$7=(VLOOKUP(BQ$7,Data!$A$2:$A$852,1,FALSE)),0))),"H",IF(AND(BQ$7&gt;=$E107,BQ$7&lt;=$F107),($D107/$G107),0))),IF(AND(BQ$7&gt;=$E107,BQ$7&lt;=$F107),($D107/$G107),0))</f>
        <v>0</v>
      </c>
      <c r="BR107" s="34">
        <f>IF(Data!$C$2&gt;0,(IF(OR(BR$5=Data!$F$2,BR$5=Data!$G$2,(IF(COUNTIF(Data!$A$2:$A$939,BR$7),BR$7=(VLOOKUP(BR$7,Data!$A$2:$A$852,1,FALSE)),0))),"H",IF(AND(BR$7&gt;=$E107,BR$7&lt;=$F107),($D107/$G107),0))),IF(AND(BR$7&gt;=$E107,BR$7&lt;=$F107),($D107/$G107),0))</f>
        <v>0</v>
      </c>
      <c r="BS107" s="34">
        <f>IF(Data!$C$2&gt;0,(IF(OR(BS$5=Data!$F$2,BS$5=Data!$G$2,(IF(COUNTIF(Data!$A$2:$A$939,BS$7),BS$7=(VLOOKUP(BS$7,Data!$A$2:$A$852,1,FALSE)),0))),"H",IF(AND(BS$7&gt;=$E107,BS$7&lt;=$F107),($D107/$G107),0))),IF(AND(BS$7&gt;=$E107,BS$7&lt;=$F107),($D107/$G107),0))</f>
        <v>0</v>
      </c>
      <c r="BT107" s="34">
        <f>IF(Data!$C$2&gt;0,(IF(OR(BT$5=Data!$F$2,BT$5=Data!$G$2,(IF(COUNTIF(Data!$A$2:$A$939,BT$7),BT$7=(VLOOKUP(BT$7,Data!$A$2:$A$852,1,FALSE)),0))),"H",IF(AND(BT$7&gt;=$E107,BT$7&lt;=$F107),($D107/$G107),0))),IF(AND(BT$7&gt;=$E107,BT$7&lt;=$F107),($D107/$G107),0))</f>
        <v>0</v>
      </c>
      <c r="BU107" s="34">
        <f>IF(Data!$C$2&gt;0,(IF(OR(BU$5=Data!$F$2,BU$5=Data!$G$2,(IF(COUNTIF(Data!$A$2:$A$939,BU$7),BU$7=(VLOOKUP(BU$7,Data!$A$2:$A$852,1,FALSE)),0))),"H",IF(AND(BU$7&gt;=$E107,BU$7&lt;=$F107),($D107/$G107),0))),IF(AND(BU$7&gt;=$E107,BU$7&lt;=$F107),($D107/$G107),0))</f>
        <v>0</v>
      </c>
      <c r="BV107" s="34" t="str">
        <f>IF(Data!$C$2&gt;0,(IF(OR(BV$5=Data!$F$2,BV$5=Data!$G$2,(IF(COUNTIF(Data!$A$2:$A$939,BV$7),BV$7=(VLOOKUP(BV$7,Data!$A$2:$A$852,1,FALSE)),0))),"H",IF(AND(BV$7&gt;=$E107,BV$7&lt;=$F107),($D107/$G107),0))),IF(AND(BV$7&gt;=$E107,BV$7&lt;=$F107),($D107/$G107),0))</f>
        <v>H</v>
      </c>
      <c r="BW107" s="34" t="str">
        <f>IF(Data!$C$2&gt;0,(IF(OR(BW$5=Data!$F$2,BW$5=Data!$G$2,(IF(COUNTIF(Data!$A$2:$A$939,BW$7),BW$7=(VLOOKUP(BW$7,Data!$A$2:$A$852,1,FALSE)),0))),"H",IF(AND(BW$7&gt;=$E107,BW$7&lt;=$F107),($D107/$G107),0))),IF(AND(BW$7&gt;=$E107,BW$7&lt;=$F107),($D107/$G107),0))</f>
        <v>H</v>
      </c>
      <c r="BX107" s="34">
        <f>IF(Data!$C$2&gt;0,(IF(OR(BX$5=Data!$F$2,BX$5=Data!$G$2,(IF(COUNTIF(Data!$A$2:$A$939,BX$7),BX$7=(VLOOKUP(BX$7,Data!$A$2:$A$852,1,FALSE)),0))),"H",IF(AND(BX$7&gt;=$E107,BX$7&lt;=$F107),($D107/$G107),0))),IF(AND(BX$7&gt;=$E107,BX$7&lt;=$F107),($D107/$G107),0))</f>
        <v>0</v>
      </c>
      <c r="BY107" s="34">
        <f>IF(Data!$C$2&gt;0,(IF(OR(BY$5=Data!$F$2,BY$5=Data!$G$2,(IF(COUNTIF(Data!$A$2:$A$939,BY$7),BY$7=(VLOOKUP(BY$7,Data!$A$2:$A$852,1,FALSE)),0))),"H",IF(AND(BY$7&gt;=$E107,BY$7&lt;=$F107),($D107/$G107),0))),IF(AND(BY$7&gt;=$E107,BY$7&lt;=$F107),($D107/$G107),0))</f>
        <v>0</v>
      </c>
      <c r="BZ107" s="34">
        <f>IF(Data!$C$2&gt;0,(IF(OR(BZ$5=Data!$F$2,BZ$5=Data!$G$2,(IF(COUNTIF(Data!$A$2:$A$939,BZ$7),BZ$7=(VLOOKUP(BZ$7,Data!$A$2:$A$852,1,FALSE)),0))),"H",IF(AND(BZ$7&gt;=$E107,BZ$7&lt;=$F107),($D107/$G107),0))),IF(AND(BZ$7&gt;=$E107,BZ$7&lt;=$F107),($D107/$G107),0))</f>
        <v>0</v>
      </c>
      <c r="CA107" s="34">
        <f>IF(Data!$C$2&gt;0,(IF(OR(CA$5=Data!$F$2,CA$5=Data!$G$2,(IF(COUNTIF(Data!$A$2:$A$939,CA$7),CA$7=(VLOOKUP(CA$7,Data!$A$2:$A$852,1,FALSE)),0))),"H",IF(AND(CA$7&gt;=$E107,CA$7&lt;=$F107),($D107/$G107),0))),IF(AND(CA$7&gt;=$E107,CA$7&lt;=$F107),($D107/$G107),0))</f>
        <v>0</v>
      </c>
      <c r="CB107" s="34">
        <f>IF(Data!$C$2&gt;0,(IF(OR(CB$5=Data!$F$2,CB$5=Data!$G$2,(IF(COUNTIF(Data!$A$2:$A$939,CB$7),CB$7=(VLOOKUP(CB$7,Data!$A$2:$A$852,1,FALSE)),0))),"H",IF(AND(CB$7&gt;=$E107,CB$7&lt;=$F107),($D107/$G107),0))),IF(AND(CB$7&gt;=$E107,CB$7&lt;=$F107),($D107/$G107),0))</f>
        <v>0</v>
      </c>
      <c r="CC107" s="34" t="str">
        <f>IF(Data!$C$2&gt;0,(IF(OR(CC$5=Data!$F$2,CC$5=Data!$G$2,(IF(COUNTIF(Data!$A$2:$A$939,CC$7),CC$7=(VLOOKUP(CC$7,Data!$A$2:$A$852,1,FALSE)),0))),"H",IF(AND(CC$7&gt;=$E107,CC$7&lt;=$F107),($D107/$G107),0))),IF(AND(CC$7&gt;=$E107,CC$7&lt;=$F107),($D107/$G107),0))</f>
        <v>H</v>
      </c>
      <c r="CD107" s="34" t="str">
        <f>IF(Data!$C$2&gt;0,(IF(OR(CD$5=Data!$F$2,CD$5=Data!$G$2,(IF(COUNTIF(Data!$A$2:$A$939,CD$7),CD$7=(VLOOKUP(CD$7,Data!$A$2:$A$852,1,FALSE)),0))),"H",IF(AND(CD$7&gt;=$E107,CD$7&lt;=$F107),($D107/$G107),0))),IF(AND(CD$7&gt;=$E107,CD$7&lt;=$F107),($D107/$G107),0))</f>
        <v>H</v>
      </c>
      <c r="CE107" s="34">
        <f>IF(Data!$C$2&gt;0,(IF(OR(CE$5=Data!$F$2,CE$5=Data!$G$2,(IF(COUNTIF(Data!$A$2:$A$939,CE$7),CE$7=(VLOOKUP(CE$7,Data!$A$2:$A$852,1,FALSE)),0))),"H",IF(AND(CE$7&gt;=$E107,CE$7&lt;=$F107),($D107/$G107),0))),IF(AND(CE$7&gt;=$E107,CE$7&lt;=$F107),($D107/$G107),0))</f>
        <v>0</v>
      </c>
      <c r="CF107" s="34">
        <f>IF(Data!$C$2&gt;0,(IF(OR(CF$5=Data!$F$2,CF$5=Data!$G$2,(IF(COUNTIF(Data!$A$2:$A$939,CF$7),CF$7=(VLOOKUP(CF$7,Data!$A$2:$A$852,1,FALSE)),0))),"H",IF(AND(CF$7&gt;=$E107,CF$7&lt;=$F107),($D107/$G107),0))),IF(AND(CF$7&gt;=$E107,CF$7&lt;=$F107),($D107/$G107),0))</f>
        <v>0</v>
      </c>
      <c r="CG107" s="34">
        <f>IF(Data!$C$2&gt;0,(IF(OR(CG$5=Data!$F$2,CG$5=Data!$G$2,(IF(COUNTIF(Data!$A$2:$A$939,CG$7),CG$7=(VLOOKUP(CG$7,Data!$A$2:$A$852,1,FALSE)),0))),"H",IF(AND(CG$7&gt;=$E107,CG$7&lt;=$F107),($D107/$G107),0))),IF(AND(CG$7&gt;=$E107,CG$7&lt;=$F107),($D107/$G107),0))</f>
        <v>0</v>
      </c>
      <c r="CH107" s="34">
        <f>IF(Data!$C$2&gt;0,(IF(OR(CH$5=Data!$F$2,CH$5=Data!$G$2,(IF(COUNTIF(Data!$A$2:$A$939,CH$7),CH$7=(VLOOKUP(CH$7,Data!$A$2:$A$852,1,FALSE)),0))),"H",IF(AND(CH$7&gt;=$E107,CH$7&lt;=$F107),($D107/$G107),0))),IF(AND(CH$7&gt;=$E107,CH$7&lt;=$F107),($D107/$G107),0))</f>
        <v>0</v>
      </c>
      <c r="CI107" s="34">
        <f>IF(Data!$C$2&gt;0,(IF(OR(CI$5=Data!$F$2,CI$5=Data!$G$2,(IF(COUNTIF(Data!$A$2:$A$939,CI$7),CI$7=(VLOOKUP(CI$7,Data!$A$2:$A$852,1,FALSE)),0))),"H",IF(AND(CI$7&gt;=$E107,CI$7&lt;=$F107),($D107/$G107),0))),IF(AND(CI$7&gt;=$E107,CI$7&lt;=$F107),($D107/$G107),0))</f>
        <v>0</v>
      </c>
      <c r="CJ107" s="34" t="str">
        <f>IF(Data!$C$2&gt;0,(IF(OR(CJ$5=Data!$F$2,CJ$5=Data!$G$2,(IF(COUNTIF(Data!$A$2:$A$939,CJ$7),CJ$7=(VLOOKUP(CJ$7,Data!$A$2:$A$852,1,FALSE)),0))),"H",IF(AND(CJ$7&gt;=$E107,CJ$7&lt;=$F107),($D107/$G107),0))),IF(AND(CJ$7&gt;=$E107,CJ$7&lt;=$F107),($D107/$G107),0))</f>
        <v>H</v>
      </c>
      <c r="CK107" s="34" t="str">
        <f>IF(Data!$C$2&gt;0,(IF(OR(CK$5=Data!$F$2,CK$5=Data!$G$2,(IF(COUNTIF(Data!$A$2:$A$939,CK$7),CK$7=(VLOOKUP(CK$7,Data!$A$2:$A$852,1,FALSE)),0))),"H",IF(AND(CK$7&gt;=$E107,CK$7&lt;=$F107),($D107/$G107),0))),IF(AND(CK$7&gt;=$E107,CK$7&lt;=$F107),($D107/$G107),0))</f>
        <v>H</v>
      </c>
      <c r="CL107" s="34">
        <f>IF(Data!$C$2&gt;0,(IF(OR(CL$5=Data!$F$2,CL$5=Data!$G$2,(IF(COUNTIF(Data!$A$2:$A$939,CL$7),CL$7=(VLOOKUP(CL$7,Data!$A$2:$A$852,1,FALSE)),0))),"H",IF(AND(CL$7&gt;=$E107,CL$7&lt;=$F107),($D107/$G107),0))),IF(AND(CL$7&gt;=$E107,CL$7&lt;=$F107),($D107/$G107),0))</f>
        <v>0</v>
      </c>
      <c r="CM107" s="34">
        <f>IF(Data!$C$2&gt;0,(IF(OR(CM$5=Data!$F$2,CM$5=Data!$G$2,(IF(COUNTIF(Data!$A$2:$A$939,CM$7),CM$7=(VLOOKUP(CM$7,Data!$A$2:$A$852,1,FALSE)),0))),"H",IF(AND(CM$7&gt;=$E107,CM$7&lt;=$F107),($D107/$G107),0))),IF(AND(CM$7&gt;=$E107,CM$7&lt;=$F107),($D107/$G107),0))</f>
        <v>0</v>
      </c>
      <c r="CN107" s="34">
        <f>IF(Data!$C$2&gt;0,(IF(OR(CN$5=Data!$F$2,CN$5=Data!$G$2,(IF(COUNTIF(Data!$A$2:$A$939,CN$7),CN$7=(VLOOKUP(CN$7,Data!$A$2:$A$852,1,FALSE)),0))),"H",IF(AND(CN$7&gt;=$E107,CN$7&lt;=$F107),($D107/$G107),0))),IF(AND(CN$7&gt;=$E107,CN$7&lt;=$F107),($D107/$G107),0))</f>
        <v>0</v>
      </c>
      <c r="CO107" s="34">
        <f>IF(Data!$C$2&gt;0,(IF(OR(CO$5=Data!$F$2,CO$5=Data!$G$2,(IF(COUNTIF(Data!$A$2:$A$939,CO$7),CO$7=(VLOOKUP(CO$7,Data!$A$2:$A$852,1,FALSE)),0))),"H",IF(AND(CO$7&gt;=$E107,CO$7&lt;=$F107),($D107/$G107),0))),IF(AND(CO$7&gt;=$E107,CO$7&lt;=$F107),($D107/$G107),0))</f>
        <v>0</v>
      </c>
      <c r="CP107" s="34">
        <f>IF(Data!$C$2&gt;0,(IF(OR(CP$5=Data!$F$2,CP$5=Data!$G$2,(IF(COUNTIF(Data!$A$2:$A$939,CP$7),CP$7=(VLOOKUP(CP$7,Data!$A$2:$A$852,1,FALSE)),0))),"H",IF(AND(CP$7&gt;=$E107,CP$7&lt;=$F107),($D107/$G107),0))),IF(AND(CP$7&gt;=$E107,CP$7&lt;=$F107),($D107/$G107),0))</f>
        <v>0</v>
      </c>
      <c r="CQ107" s="34" t="str">
        <f>IF(Data!$C$2&gt;0,(IF(OR(CQ$5=Data!$F$2,CQ$5=Data!$G$2,(IF(COUNTIF(Data!$A$2:$A$939,CQ$7),CQ$7=(VLOOKUP(CQ$7,Data!$A$2:$A$852,1,FALSE)),0))),"H",IF(AND(CQ$7&gt;=$E107,CQ$7&lt;=$F107),($D107/$G107),0))),IF(AND(CQ$7&gt;=$E107,CQ$7&lt;=$F107),($D107/$G107),0))</f>
        <v>H</v>
      </c>
      <c r="CR107" s="34" t="str">
        <f>IF(Data!$C$2&gt;0,(IF(OR(CR$5=Data!$F$2,CR$5=Data!$G$2,(IF(COUNTIF(Data!$A$2:$A$939,CR$7),CR$7=(VLOOKUP(CR$7,Data!$A$2:$A$852,1,FALSE)),0))),"H",IF(AND(CR$7&gt;=$E107,CR$7&lt;=$F107),($D107/$G107),0))),IF(AND(CR$7&gt;=$E107,CR$7&lt;=$F107),($D107/$G107),0))</f>
        <v>H</v>
      </c>
      <c r="CS107" s="34">
        <f>IF(Data!$C$2&gt;0,(IF(OR(CS$5=Data!$F$2,CS$5=Data!$G$2,(IF(COUNTIF(Data!$A$2:$A$939,CS$7),CS$7=(VLOOKUP(CS$7,Data!$A$2:$A$852,1,FALSE)),0))),"H",IF(AND(CS$7&gt;=$E107,CS$7&lt;=$F107),($D107/$G107),0))),IF(AND(CS$7&gt;=$E107,CS$7&lt;=$F107),($D107/$G107),0))</f>
        <v>0</v>
      </c>
      <c r="CT107" s="34">
        <f>IF(Data!$C$2&gt;0,(IF(OR(CT$5=Data!$F$2,CT$5=Data!$G$2,(IF(COUNTIF(Data!$A$2:$A$939,CT$7),CT$7=(VLOOKUP(CT$7,Data!$A$2:$A$852,1,FALSE)),0))),"H",IF(AND(CT$7&gt;=$E107,CT$7&lt;=$F107),($D107/$G107),0))),IF(AND(CT$7&gt;=$E107,CT$7&lt;=$F107),($D107/$G107),0))</f>
        <v>0</v>
      </c>
      <c r="CU107" s="34">
        <f>IF(Data!$C$2&gt;0,(IF(OR(CU$5=Data!$F$2,CU$5=Data!$G$2,(IF(COUNTIF(Data!$A$2:$A$939,CU$7),CU$7=(VLOOKUP(CU$7,Data!$A$2:$A$852,1,FALSE)),0))),"H",IF(AND(CU$7&gt;=$E107,CU$7&lt;=$F107),($D107/$G107),0))),IF(AND(CU$7&gt;=$E107,CU$7&lt;=$F107),($D107/$G107),0))</f>
        <v>0</v>
      </c>
      <c r="CV107" s="34">
        <f>IF(Data!$C$2&gt;0,(IF(OR(CV$5=Data!$F$2,CV$5=Data!$G$2,(IF(COUNTIF(Data!$A$2:$A$939,CV$7),CV$7=(VLOOKUP(CV$7,Data!$A$2:$A$852,1,FALSE)),0))),"H",IF(AND(CV$7&gt;=$E107,CV$7&lt;=$F107),($D107/$G107),0))),IF(AND(CV$7&gt;=$E107,CV$7&lt;=$F107),($D107/$G107),0))</f>
        <v>0</v>
      </c>
      <c r="CW107" s="34">
        <f>IF(Data!$C$2&gt;0,(IF(OR(CW$5=Data!$F$2,CW$5=Data!$G$2,(IF(COUNTIF(Data!$A$2:$A$939,CW$7),CW$7=(VLOOKUP(CW$7,Data!$A$2:$A$852,1,FALSE)),0))),"H",IF(AND(CW$7&gt;=$E107,CW$7&lt;=$F107),($D107/$G107),0))),IF(AND(CW$7&gt;=$E107,CW$7&lt;=$F107),($D107/$G107),0))</f>
        <v>0</v>
      </c>
      <c r="CX107" s="34" t="str">
        <f>IF(Data!$C$2&gt;0,(IF(OR(CX$5=Data!$F$2,CX$5=Data!$G$2,(IF(COUNTIF(Data!$A$2:$A$939,CX$7),CX$7=(VLOOKUP(CX$7,Data!$A$2:$A$852,1,FALSE)),0))),"H",IF(AND(CX$7&gt;=$E107,CX$7&lt;=$F107),($D107/$G107),0))),IF(AND(CX$7&gt;=$E107,CX$7&lt;=$F107),($D107/$G107),0))</f>
        <v>H</v>
      </c>
      <c r="CY107" s="34" t="str">
        <f>IF(Data!$C$2&gt;0,(IF(OR(CY$5=Data!$F$2,CY$5=Data!$G$2,(IF(COUNTIF(Data!$A$2:$A$939,CY$7),CY$7=(VLOOKUP(CY$7,Data!$A$2:$A$852,1,FALSE)),0))),"H",IF(AND(CY$7&gt;=$E107,CY$7&lt;=$F107),($D107/$G107),0))),IF(AND(CY$7&gt;=$E107,CY$7&lt;=$F107),($D107/$G107),0))</f>
        <v>H</v>
      </c>
      <c r="CZ107" s="34">
        <f>IF(Data!$C$2&gt;0,(IF(OR(CZ$5=Data!$F$2,CZ$5=Data!$G$2,(IF(COUNTIF(Data!$A$2:$A$939,CZ$7),CZ$7=(VLOOKUP(CZ$7,Data!$A$2:$A$852,1,FALSE)),0))),"H",IF(AND(CZ$7&gt;=$E107,CZ$7&lt;=$F107),($D107/$G107),0))),IF(AND(CZ$7&gt;=$E107,CZ$7&lt;=$F107),($D107/$G107),0))</f>
        <v>0</v>
      </c>
      <c r="DA107" s="34">
        <f>IF(Data!$C$2&gt;0,(IF(OR(DA$5=Data!$F$2,DA$5=Data!$G$2,(IF(COUNTIF(Data!$A$2:$A$939,DA$7),DA$7=(VLOOKUP(DA$7,Data!$A$2:$A$852,1,FALSE)),0))),"H",IF(AND(DA$7&gt;=$E107,DA$7&lt;=$F107),($D107/$G107),0))),IF(AND(DA$7&gt;=$E107,DA$7&lt;=$F107),($D107/$G107),0))</f>
        <v>0</v>
      </c>
      <c r="DB107" s="34">
        <f>IF(Data!$C$2&gt;0,(IF(OR(DB$5=Data!$F$2,DB$5=Data!$G$2,(IF(COUNTIF(Data!$A$2:$A$939,DB$7),DB$7=(VLOOKUP(DB$7,Data!$A$2:$A$852,1,FALSE)),0))),"H",IF(AND(DB$7&gt;=$E107,DB$7&lt;=$F107),($D107/$G107),0))),IF(AND(DB$7&gt;=$E107,DB$7&lt;=$F107),($D107/$G107),0))</f>
        <v>0</v>
      </c>
      <c r="DC107" s="34">
        <f>IF(Data!$C$2&gt;0,(IF(OR(DC$5=Data!$F$2,DC$5=Data!$G$2,(IF(COUNTIF(Data!$A$2:$A$939,DC$7),DC$7=(VLOOKUP(DC$7,Data!$A$2:$A$852,1,FALSE)),0))),"H",IF(AND(DC$7&gt;=$E107,DC$7&lt;=$F107),($D107/$G107),0))),IF(AND(DC$7&gt;=$E107,DC$7&lt;=$F107),($D107/$G107),0))</f>
        <v>0</v>
      </c>
      <c r="DD107" s="34">
        <f>IF(Data!$C$2&gt;0,(IF(OR(DD$5=Data!$F$2,DD$5=Data!$G$2,(IF(COUNTIF(Data!$A$2:$A$939,DD$7),DD$7=(VLOOKUP(DD$7,Data!$A$2:$A$852,1,FALSE)),0))),"H",IF(AND(DD$7&gt;=$E107,DD$7&lt;=$F107),($D107/$G107),0))),IF(AND(DD$7&gt;=$E107,DD$7&lt;=$F107),($D107/$G107),0))</f>
        <v>0</v>
      </c>
      <c r="DE107" s="34" t="str">
        <f>IF(Data!$C$2&gt;0,(IF(OR(DE$5=Data!$F$2,DE$5=Data!$G$2,(IF(COUNTIF(Data!$A$2:$A$939,DE$7),DE$7=(VLOOKUP(DE$7,Data!$A$2:$A$852,1,FALSE)),0))),"H",IF(AND(DE$7&gt;=$E107,DE$7&lt;=$F107),($D107/$G107),0))),IF(AND(DE$7&gt;=$E107,DE$7&lt;=$F107),($D107/$G107),0))</f>
        <v>H</v>
      </c>
      <c r="DF107" s="34" t="str">
        <f>IF(Data!$C$2&gt;0,(IF(OR(DF$5=Data!$F$2,DF$5=Data!$G$2,(IF(COUNTIF(Data!$A$2:$A$939,DF$7),DF$7=(VLOOKUP(DF$7,Data!$A$2:$A$852,1,FALSE)),0))),"H",IF(AND(DF$7&gt;=$E107,DF$7&lt;=$F107),($D107/$G107),0))),IF(AND(DF$7&gt;=$E107,DF$7&lt;=$F107),($D107/$G107),0))</f>
        <v>H</v>
      </c>
      <c r="DG107" s="34">
        <f>IF(Data!$C$2&gt;0,(IF(OR(DG$5=Data!$F$2,DG$5=Data!$G$2,(IF(COUNTIF(Data!$A$2:$A$939,DG$7),DG$7=(VLOOKUP(DG$7,Data!$A$2:$A$852,1,FALSE)),0))),"H",IF(AND(DG$7&gt;=$E107,DG$7&lt;=$F107),($D107/$G107),0))),IF(AND(DG$7&gt;=$E107,DG$7&lt;=$F107),($D107/$G107),0))</f>
        <v>0</v>
      </c>
      <c r="DH107" s="34">
        <f>IF(Data!$C$2&gt;0,(IF(OR(DH$5=Data!$F$2,DH$5=Data!$G$2,(IF(COUNTIF(Data!$A$2:$A$939,DH$7),DH$7=(VLOOKUP(DH$7,Data!$A$2:$A$852,1,FALSE)),0))),"H",IF(AND(DH$7&gt;=$E107,DH$7&lt;=$F107),($D107/$G107),0))),IF(AND(DH$7&gt;=$E107,DH$7&lt;=$F107),($D107/$G107),0))</f>
        <v>0</v>
      </c>
      <c r="DI107" s="34">
        <f>IF(Data!$C$2&gt;0,(IF(OR(DI$5=Data!$F$2,DI$5=Data!$G$2,(IF(COUNTIF(Data!$A$2:$A$939,DI$7),DI$7=(VLOOKUP(DI$7,Data!$A$2:$A$852,1,FALSE)),0))),"H",IF(AND(DI$7&gt;=$E107,DI$7&lt;=$F107),($D107/$G107),0))),IF(AND(DI$7&gt;=$E107,DI$7&lt;=$F107),($D107/$G107),0))</f>
        <v>0</v>
      </c>
      <c r="DJ107" s="34">
        <f>IF(Data!$C$2&gt;0,(IF(OR(DJ$5=Data!$F$2,DJ$5=Data!$G$2,(IF(COUNTIF(Data!$A$2:$A$939,DJ$7),DJ$7=(VLOOKUP(DJ$7,Data!$A$2:$A$852,1,FALSE)),0))),"H",IF(AND(DJ$7&gt;=$E107,DJ$7&lt;=$F107),($D107/$G107),0))),IF(AND(DJ$7&gt;=$E107,DJ$7&lt;=$F107),($D107/$G107),0))</f>
        <v>0</v>
      </c>
      <c r="DK107" s="34">
        <f>IF(Data!$C$2&gt;0,(IF(OR(DK$5=Data!$F$2,DK$5=Data!$G$2,(IF(COUNTIF(Data!$A$2:$A$939,DK$7),DK$7=(VLOOKUP(DK$7,Data!$A$2:$A$852,1,FALSE)),0))),"H",IF(AND(DK$7&gt;=$E107,DK$7&lt;=$F107),($D107/$G107),0))),IF(AND(DK$7&gt;=$E107,DK$7&lt;=$F107),($D107/$G107),0))</f>
        <v>0</v>
      </c>
      <c r="DL107" s="34" t="str">
        <f>IF(Data!$C$2&gt;0,(IF(OR(DL$5=Data!$F$2,DL$5=Data!$G$2,(IF(COUNTIF(Data!$A$2:$A$939,DL$7),DL$7=(VLOOKUP(DL$7,Data!$A$2:$A$852,1,FALSE)),0))),"H",IF(AND(DL$7&gt;=$E107,DL$7&lt;=$F107),($D107/$G107),0))),IF(AND(DL$7&gt;=$E107,DL$7&lt;=$F107),($D107/$G107),0))</f>
        <v>H</v>
      </c>
      <c r="DM107" s="34" t="str">
        <f>IF(Data!$C$2&gt;0,(IF(OR(DM$5=Data!$F$2,DM$5=Data!$G$2,(IF(COUNTIF(Data!$A$2:$A$939,DM$7),DM$7=(VLOOKUP(DM$7,Data!$A$2:$A$852,1,FALSE)),0))),"H",IF(AND(DM$7&gt;=$E107,DM$7&lt;=$F107),($D107/$G107),0))),IF(AND(DM$7&gt;=$E107,DM$7&lt;=$F107),($D107/$G107),0))</f>
        <v>H</v>
      </c>
      <c r="DN107" s="34">
        <f>IF(Data!$C$2&gt;0,(IF(OR(DN$5=Data!$F$2,DN$5=Data!$G$2,(IF(COUNTIF(Data!$A$2:$A$939,DN$7),DN$7=(VLOOKUP(DN$7,Data!$A$2:$A$852,1,FALSE)),0))),"H",IF(AND(DN$7&gt;=$E107,DN$7&lt;=$F107),($D107/$G107),0))),IF(AND(DN$7&gt;=$E107,DN$7&lt;=$F107),($D107/$G107),0))</f>
        <v>0</v>
      </c>
      <c r="DO107" s="34">
        <f>IF(Data!$C$2&gt;0,(IF(OR(DO$5=Data!$F$2,DO$5=Data!$G$2,(IF(COUNTIF(Data!$A$2:$A$939,DO$7),DO$7=(VLOOKUP(DO$7,Data!$A$2:$A$852,1,FALSE)),0))),"H",IF(AND(DO$7&gt;=$E107,DO$7&lt;=$F107),($D107/$G107),0))),IF(AND(DO$7&gt;=$E107,DO$7&lt;=$F107),($D107/$G107),0))</f>
        <v>0</v>
      </c>
      <c r="DP107" s="34">
        <f>IF(Data!$C$2&gt;0,(IF(OR(DP$5=Data!$F$2,DP$5=Data!$G$2,(IF(COUNTIF(Data!$A$2:$A$939,DP$7),DP$7=(VLOOKUP(DP$7,Data!$A$2:$A$852,1,FALSE)),0))),"H",IF(AND(DP$7&gt;=$E107,DP$7&lt;=$F107),($D107/$G107),0))),IF(AND(DP$7&gt;=$E107,DP$7&lt;=$F107),($D107/$G107),0))</f>
        <v>0</v>
      </c>
      <c r="DQ107" s="34">
        <f>IF(Data!$C$2&gt;0,(IF(OR(DQ$5=Data!$F$2,DQ$5=Data!$G$2,(IF(COUNTIF(Data!$A$2:$A$939,DQ$7),DQ$7=(VLOOKUP(DQ$7,Data!$A$2:$A$852,1,FALSE)),0))),"H",IF(AND(DQ$7&gt;=$E107,DQ$7&lt;=$F107),($D107/$G107),0))),IF(AND(DQ$7&gt;=$E107,DQ$7&lt;=$F107),($D107/$G107),0))</f>
        <v>0</v>
      </c>
      <c r="DR107" s="34">
        <f>IF(Data!$C$2&gt;0,(IF(OR(DR$5=Data!$F$2,DR$5=Data!$G$2,(IF(COUNTIF(Data!$A$2:$A$939,DR$7),DR$7=(VLOOKUP(DR$7,Data!$A$2:$A$852,1,FALSE)),0))),"H",IF(AND(DR$7&gt;=$E107,DR$7&lt;=$F107),($D107/$G107),0))),IF(AND(DR$7&gt;=$E107,DR$7&lt;=$F107),($D107/$G107),0))</f>
        <v>0</v>
      </c>
      <c r="DS107" s="34" t="str">
        <f>IF(Data!$C$2&gt;0,(IF(OR(DS$5=Data!$F$2,DS$5=Data!$G$2,(IF(COUNTIF(Data!$A$2:$A$939,DS$7),DS$7=(VLOOKUP(DS$7,Data!$A$2:$A$852,1,FALSE)),0))),"H",IF(AND(DS$7&gt;=$E107,DS$7&lt;=$F107),($D107/$G107),0))),IF(AND(DS$7&gt;=$E107,DS$7&lt;=$F107),($D107/$G107),0))</f>
        <v>H</v>
      </c>
      <c r="DT107" s="34" t="str">
        <f>IF(Data!$C$2&gt;0,(IF(OR(DT$5=Data!$F$2,DT$5=Data!$G$2,(IF(COUNTIF(Data!$A$2:$A$939,DT$7),DT$7=(VLOOKUP(DT$7,Data!$A$2:$A$852,1,FALSE)),0))),"H",IF(AND(DT$7&gt;=$E107,DT$7&lt;=$F107),($D107/$G107),0))),IF(AND(DT$7&gt;=$E107,DT$7&lt;=$F107),($D107/$G107),0))</f>
        <v>H</v>
      </c>
      <c r="DU107" s="34">
        <f>IF(Data!$C$2&gt;0,(IF(OR(DU$5=Data!$F$2,DU$5=Data!$G$2,(IF(COUNTIF(Data!$A$2:$A$939,DU$7),DU$7=(VLOOKUP(DU$7,Data!$A$2:$A$852,1,FALSE)),0))),"H",IF(AND(DU$7&gt;=$E107,DU$7&lt;=$F107),($D107/$G107),0))),IF(AND(DU$7&gt;=$E107,DU$7&lt;=$F107),($D107/$G107),0))</f>
        <v>0</v>
      </c>
      <c r="DV107" s="34">
        <f>IF(Data!$C$2&gt;0,(IF(OR(DV$5=Data!$F$2,DV$5=Data!$G$2,(IF(COUNTIF(Data!$A$2:$A$939,DV$7),DV$7=(VLOOKUP(DV$7,Data!$A$2:$A$852,1,FALSE)),0))),"H",IF(AND(DV$7&gt;=$E107,DV$7&lt;=$F107),($D107/$G107),0))),IF(AND(DV$7&gt;=$E107,DV$7&lt;=$F107),($D107/$G107),0))</f>
        <v>0</v>
      </c>
      <c r="DW107" s="34">
        <f>IF(Data!$C$2&gt;0,(IF(OR(DW$5=Data!$F$2,DW$5=Data!$G$2,(IF(COUNTIF(Data!$A$2:$A$939,DW$7),DW$7=(VLOOKUP(DW$7,Data!$A$2:$A$852,1,FALSE)),0))),"H",IF(AND(DW$7&gt;=$E107,DW$7&lt;=$F107),($D107/$G107),0))),IF(AND(DW$7&gt;=$E107,DW$7&lt;=$F107),($D107/$G107),0))</f>
        <v>0</v>
      </c>
      <c r="DX107" s="34">
        <f>IF(Data!$C$2&gt;0,(IF(OR(DX$5=Data!$F$2,DX$5=Data!$G$2,(IF(COUNTIF(Data!$A$2:$A$939,DX$7),DX$7=(VLOOKUP(DX$7,Data!$A$2:$A$852,1,FALSE)),0))),"H",IF(AND(DX$7&gt;=$E107,DX$7&lt;=$F107),($D107/$G107),0))),IF(AND(DX$7&gt;=$E107,DX$7&lt;=$F107),($D107/$G107),0))</f>
        <v>0</v>
      </c>
      <c r="DY107" s="34">
        <f>IF(Data!$C$2&gt;0,(IF(OR(DY$5=Data!$F$2,DY$5=Data!$G$2,(IF(COUNTIF(Data!$A$2:$A$939,DY$7),DY$7=(VLOOKUP(DY$7,Data!$A$2:$A$852,1,FALSE)),0))),"H",IF(AND(DY$7&gt;=$E107,DY$7&lt;=$F107),($D107/$G107),0))),IF(AND(DY$7&gt;=$E107,DY$7&lt;=$F107),($D107/$G107),0))</f>
        <v>0</v>
      </c>
      <c r="DZ107" s="34" t="str">
        <f>IF(Data!$C$2&gt;0,(IF(OR(DZ$5=Data!$F$2,DZ$5=Data!$G$2,(IF(COUNTIF(Data!$A$2:$A$939,DZ$7),DZ$7=(VLOOKUP(DZ$7,Data!$A$2:$A$852,1,FALSE)),0))),"H",IF(AND(DZ$7&gt;=$E107,DZ$7&lt;=$F107),($D107/$G107),0))),IF(AND(DZ$7&gt;=$E107,DZ$7&lt;=$F107),($D107/$G107),0))</f>
        <v>H</v>
      </c>
      <c r="EA107" s="34" t="str">
        <f>IF(Data!$C$2&gt;0,(IF(OR(EA$5=Data!$F$2,EA$5=Data!$G$2,(IF(COUNTIF(Data!$A$2:$A$939,EA$7),EA$7=(VLOOKUP(EA$7,Data!$A$2:$A$852,1,FALSE)),0))),"H",IF(AND(EA$7&gt;=$E107,EA$7&lt;=$F107),($D107/$G107),0))),IF(AND(EA$7&gt;=$E107,EA$7&lt;=$F107),($D107/$G107),0))</f>
        <v>H</v>
      </c>
      <c r="EB107" s="34">
        <f>IF(Data!$C$2&gt;0,(IF(OR(EB$5=Data!$F$2,EB$5=Data!$G$2,(IF(COUNTIF(Data!$A$2:$A$939,EB$7),EB$7=(VLOOKUP(EB$7,Data!$A$2:$A$852,1,FALSE)),0))),"H",IF(AND(EB$7&gt;=$E107,EB$7&lt;=$F107),($D107/$G107),0))),IF(AND(EB$7&gt;=$E107,EB$7&lt;=$F107),($D107/$G107),0))</f>
        <v>0</v>
      </c>
      <c r="EC107" s="34">
        <f>IF(Data!$C$2&gt;0,(IF(OR(EC$5=Data!$F$2,EC$5=Data!$G$2,(IF(COUNTIF(Data!$A$2:$A$939,EC$7),EC$7=(VLOOKUP(EC$7,Data!$A$2:$A$852,1,FALSE)),0))),"H",IF(AND(EC$7&gt;=$E107,EC$7&lt;=$F107),($D107/$G107),0))),IF(AND(EC$7&gt;=$E107,EC$7&lt;=$F107),($D107/$G107),0))</f>
        <v>0</v>
      </c>
      <c r="ED107" s="34">
        <f>IF(Data!$C$2&gt;0,(IF(OR(ED$5=Data!$F$2,ED$5=Data!$G$2,(IF(COUNTIF(Data!$A$2:$A$939,ED$7),ED$7=(VLOOKUP(ED$7,Data!$A$2:$A$852,1,FALSE)),0))),"H",IF(AND(ED$7&gt;=$E107,ED$7&lt;=$F107),($D107/$G107),0))),IF(AND(ED$7&gt;=$E107,ED$7&lt;=$F107),($D107/$G107),0))</f>
        <v>0</v>
      </c>
      <c r="EE107" s="34">
        <f>IF(Data!$C$2&gt;0,(IF(OR(EE$5=Data!$F$2,EE$5=Data!$G$2,(IF(COUNTIF(Data!$A$2:$A$939,EE$7),EE$7=(VLOOKUP(EE$7,Data!$A$2:$A$852,1,FALSE)),0))),"H",IF(AND(EE$7&gt;=$E107,EE$7&lt;=$F107),($D107/$G107),0))),IF(AND(EE$7&gt;=$E107,EE$7&lt;=$F107),($D107/$G107),0))</f>
        <v>0</v>
      </c>
      <c r="EF107" s="34">
        <f>IF(Data!$C$2&gt;0,(IF(OR(EF$5=Data!$F$2,EF$5=Data!$G$2,(IF(COUNTIF(Data!$A$2:$A$939,EF$7),EF$7=(VLOOKUP(EF$7,Data!$A$2:$A$852,1,FALSE)),0))),"H",IF(AND(EF$7&gt;=$E107,EF$7&lt;=$F107),($D107/$G107),0))),IF(AND(EF$7&gt;=$E107,EF$7&lt;=$F107),($D107/$G107),0))</f>
        <v>0</v>
      </c>
      <c r="EG107" s="34" t="str">
        <f>IF(Data!$C$2&gt;0,(IF(OR(EG$5=Data!$F$2,EG$5=Data!$G$2,(IF(COUNTIF(Data!$A$2:$A$939,EG$7),EG$7=(VLOOKUP(EG$7,Data!$A$2:$A$852,1,FALSE)),0))),"H",IF(AND(EG$7&gt;=$E107,EG$7&lt;=$F107),($D107/$G107),0))),IF(AND(EG$7&gt;=$E107,EG$7&lt;=$F107),($D107/$G107),0))</f>
        <v>H</v>
      </c>
      <c r="EH107" s="34" t="str">
        <f>IF(Data!$C$2&gt;0,(IF(OR(EH$5=Data!$F$2,EH$5=Data!$G$2,(IF(COUNTIF(Data!$A$2:$A$939,EH$7),EH$7=(VLOOKUP(EH$7,Data!$A$2:$A$852,1,FALSE)),0))),"H",IF(AND(EH$7&gt;=$E107,EH$7&lt;=$F107),($D107/$G107),0))),IF(AND(EH$7&gt;=$E107,EH$7&lt;=$F107),($D107/$G107),0))</f>
        <v>H</v>
      </c>
      <c r="EI107" s="34">
        <f>IF(Data!$C$2&gt;0,(IF(OR(EI$5=Data!$F$2,EI$5=Data!$G$2,(IF(COUNTIF(Data!$A$2:$A$939,EI$7),EI$7=(VLOOKUP(EI$7,Data!$A$2:$A$852,1,FALSE)),0))),"H",IF(AND(EI$7&gt;=$E107,EI$7&lt;=$F107),($D107/$G107),0))),IF(AND(EI$7&gt;=$E107,EI$7&lt;=$F107),($D107/$G107),0))</f>
        <v>0</v>
      </c>
      <c r="EJ107" s="34">
        <f>IF(Data!$C$2&gt;0,(IF(OR(EJ$5=Data!$F$2,EJ$5=Data!$G$2,(IF(COUNTIF(Data!$A$2:$A$939,EJ$7),EJ$7=(VLOOKUP(EJ$7,Data!$A$2:$A$852,1,FALSE)),0))),"H",IF(AND(EJ$7&gt;=$E107,EJ$7&lt;=$F107),($D107/$G107),0))),IF(AND(EJ$7&gt;=$E107,EJ$7&lt;=$F107),($D107/$G107),0))</f>
        <v>0</v>
      </c>
      <c r="EK107" s="34">
        <f>IF(Data!$C$2&gt;0,(IF(OR(EK$5=Data!$F$2,EK$5=Data!$G$2,(IF(COUNTIF(Data!$A$2:$A$939,EK$7),EK$7=(VLOOKUP(EK$7,Data!$A$2:$A$852,1,FALSE)),0))),"H",IF(AND(EK$7&gt;=$E107,EK$7&lt;=$F107),($D107/$G107),0))),IF(AND(EK$7&gt;=$E107,EK$7&lt;=$F107),($D107/$G107),0))</f>
        <v>0</v>
      </c>
      <c r="EL107" s="34">
        <f>IF(Data!$C$2&gt;0,(IF(OR(EL$5=Data!$F$2,EL$5=Data!$G$2,(IF(COUNTIF(Data!$A$2:$A$939,EL$7),EL$7=(VLOOKUP(EL$7,Data!$A$2:$A$852,1,FALSE)),0))),"H",IF(AND(EL$7&gt;=$E107,EL$7&lt;=$F107),($D107/$G107),0))),IF(AND(EL$7&gt;=$E107,EL$7&lt;=$F107),($D107/$G107),0))</f>
        <v>0</v>
      </c>
      <c r="EM107" s="34">
        <f>IF(Data!$C$2&gt;0,(IF(OR(EM$5=Data!$F$2,EM$5=Data!$G$2,(IF(COUNTIF(Data!$A$2:$A$939,EM$7),EM$7=(VLOOKUP(EM$7,Data!$A$2:$A$852,1,FALSE)),0))),"H",IF(AND(EM$7&gt;=$E107,EM$7&lt;=$F107),($D107/$G107),0))),IF(AND(EM$7&gt;=$E107,EM$7&lt;=$F107),($D107/$G107),0))</f>
        <v>0</v>
      </c>
      <c r="EN107" s="34" t="str">
        <f>IF(Data!$C$2&gt;0,(IF(OR(EN$5=Data!$F$2,EN$5=Data!$G$2,(IF(COUNTIF(Data!$A$2:$A$939,EN$7),EN$7=(VLOOKUP(EN$7,Data!$A$2:$A$852,1,FALSE)),0))),"H",IF(AND(EN$7&gt;=$E107,EN$7&lt;=$F107),($D107/$G107),0))),IF(AND(EN$7&gt;=$E107,EN$7&lt;=$F107),($D107/$G107),0))</f>
        <v>H</v>
      </c>
      <c r="EO107" s="35" t="str">
        <f>IF(Data!$C$2&gt;0,(IF(OR(EO$5=Data!$F$2,EO$5=Data!$G$2,(IF(COUNTIF(Data!$A$2:$A$939,EO$7),EO$7=(VLOOKUP(EO$7,Data!$A$2:$A$852,1,FALSE)),0))),"H",IF(AND(EO$7&gt;=$E107,EO$7&lt;=$F107),($D107/$G107),0))),IF(AND(EO$7&gt;=$E107,EO$7&lt;=$F107),($D107/$G107),0))</f>
        <v>H</v>
      </c>
      <c r="EP107" s="8" t="s">
        <v>47</v>
      </c>
      <c r="EQ107" s="18">
        <f>SUM(T107:EO107)-D107</f>
        <v>0</v>
      </c>
    </row>
    <row r="108" spans="1:147" ht="30" customHeight="1" thickBot="1">
      <c r="A108" s="371"/>
      <c r="B108" s="372"/>
      <c r="C108" s="372"/>
      <c r="D108" s="364"/>
      <c r="E108" s="351"/>
      <c r="F108" s="351"/>
      <c r="G108" s="349"/>
      <c r="H108" s="364"/>
      <c r="I108" s="365"/>
      <c r="J108" s="351"/>
      <c r="K108" s="351"/>
      <c r="L108" s="351"/>
      <c r="M108" s="349"/>
      <c r="N108" s="349"/>
      <c r="O108" s="364"/>
      <c r="P108" s="365"/>
      <c r="Q108" s="391"/>
      <c r="R108" s="364"/>
      <c r="S108" s="343"/>
      <c r="T108" s="36">
        <f>IF(T$7&gt;$L107,(((IF(Data!$C$2&gt;0,(IF(OR(T$5=Data!$F$2,T$5=Data!$G$2,(IF(COUNTIF(Data!$A$2:$A$939,T$7),T$7=(VLOOKUP(T$7,Data!$A$2:$A$852,1,FALSE)),0))),"H",IF(AND(T$7&gt;=$J107,T$7&lt;=$K107),($D107*(1-$P107)/$N107),0))),IF(AND(T$7&gt;=$J107,T$7&lt;=$K107),(($D107-$O107)/$N107),0))))),(((IF(Data!$C$2&gt;0,(IF(OR(T$5=Data!$F$2,T$5=Data!$G$2,(IF(COUNTIF(Data!$A$2:$A$939,T$7),T$7=(VLOOKUP(T$7,Data!$A$2:$A$852,1,FALSE)),0))),"H",IF(AND(T$7&gt;=$J107,T$7&lt;=$L107),($D107*$P107/$M107),0))),IF(AND(T$7&gt;=$J107,T$7&lt;=$L107),(($D107*$P107)/$M107),0))))))</f>
        <v>0</v>
      </c>
      <c r="U108" s="37">
        <f>IF(U$7&gt;$L107,(((IF(Data!$C$2&gt;0,(IF(OR(U$5=Data!$F$2,U$5=Data!$G$2,(IF(COUNTIF(Data!$A$2:$A$939,U$7),U$7=(VLOOKUP(U$7,Data!$A$2:$A$852,1,FALSE)),0))),"H",IF(AND(U$7&gt;=$J107,U$7&lt;=$K107),($D107*(1-$P107)/$N107),0))),IF(AND(U$7&gt;=$J107,U$7&lt;=$K107),(($D107-$O107)/$N107),0))))),(((IF(Data!$C$2&gt;0,(IF(OR(U$5=Data!$F$2,U$5=Data!$G$2,(IF(COUNTIF(Data!$A$2:$A$939,U$7),U$7=(VLOOKUP(U$7,Data!$A$2:$A$852,1,FALSE)),0))),"H",IF(AND(U$7&gt;=$J107,U$7&lt;=$L107),($D107*$P107/$M107),0))),IF(AND(U$7&gt;=$J107,U$7&lt;=$L107),(($D107*$P107)/$M107),0))))))</f>
        <v>0</v>
      </c>
      <c r="V108" s="37">
        <f>IF(V$7&gt;$L107,(((IF(Data!$C$2&gt;0,(IF(OR(V$5=Data!$F$2,V$5=Data!$G$2,(IF(COUNTIF(Data!$A$2:$A$939,V$7),V$7=(VLOOKUP(V$7,Data!$A$2:$A$852,1,FALSE)),0))),"H",IF(AND(V$7&gt;=$J107,V$7&lt;=$K107),($D107*(1-$P107)/$N107),0))),IF(AND(V$7&gt;=$J107,V$7&lt;=$K107),(($D107-$O107)/$N107),0))))),(((IF(Data!$C$2&gt;0,(IF(OR(V$5=Data!$F$2,V$5=Data!$G$2,(IF(COUNTIF(Data!$A$2:$A$939,V$7),V$7=(VLOOKUP(V$7,Data!$A$2:$A$852,1,FALSE)),0))),"H",IF(AND(V$7&gt;=$J107,V$7&lt;=$L107),($D107*$P107/$M107),0))),IF(AND(V$7&gt;=$J107,V$7&lt;=$L107),(($D107*$P107)/$M107),0))))))</f>
        <v>0</v>
      </c>
      <c r="W108" s="37">
        <f>IF(W$7&gt;$L107,(((IF(Data!$C$2&gt;0,(IF(OR(W$5=Data!$F$2,W$5=Data!$G$2,(IF(COUNTIF(Data!$A$2:$A$939,W$7),W$7=(VLOOKUP(W$7,Data!$A$2:$A$852,1,FALSE)),0))),"H",IF(AND(W$7&gt;=$J107,W$7&lt;=$K107),($D107*(1-$P107)/$N107),0))),IF(AND(W$7&gt;=$J107,W$7&lt;=$K107),(($D107-$O107)/$N107),0))))),(((IF(Data!$C$2&gt;0,(IF(OR(W$5=Data!$F$2,W$5=Data!$G$2,(IF(COUNTIF(Data!$A$2:$A$939,W$7),W$7=(VLOOKUP(W$7,Data!$A$2:$A$852,1,FALSE)),0))),"H",IF(AND(W$7&gt;=$J107,W$7&lt;=$L107),($D107*$P107/$M107),0))),IF(AND(W$7&gt;=$J107,W$7&lt;=$L107),(($D107*$P107)/$M107),0))))))</f>
        <v>0</v>
      </c>
      <c r="X108" s="37">
        <f>IF(X$7&gt;$L107,(((IF(Data!$C$2&gt;0,(IF(OR(X$5=Data!$F$2,X$5=Data!$G$2,(IF(COUNTIF(Data!$A$2:$A$939,X$7),X$7=(VLOOKUP(X$7,Data!$A$2:$A$852,1,FALSE)),0))),"H",IF(AND(X$7&gt;=$J107,X$7&lt;=$K107),($D107*(1-$P107)/$N107),0))),IF(AND(X$7&gt;=$J107,X$7&lt;=$K107),(($D107-$O107)/$N107),0))))),(((IF(Data!$C$2&gt;0,(IF(OR(X$5=Data!$F$2,X$5=Data!$G$2,(IF(COUNTIF(Data!$A$2:$A$939,X$7),X$7=(VLOOKUP(X$7,Data!$A$2:$A$852,1,FALSE)),0))),"H",IF(AND(X$7&gt;=$J107,X$7&lt;=$L107),($D107*$P107/$M107),0))),IF(AND(X$7&gt;=$J107,X$7&lt;=$L107),(($D107*$P107)/$M107),0))))))</f>
        <v>0</v>
      </c>
      <c r="Y108" s="37" t="str">
        <f>IF(Y$7&gt;$L107,(((IF(Data!$C$2&gt;0,(IF(OR(Y$5=Data!$F$2,Y$5=Data!$G$2,(IF(COUNTIF(Data!$A$2:$A$939,Y$7),Y$7=(VLOOKUP(Y$7,Data!$A$2:$A$852,1,FALSE)),0))),"H",IF(AND(Y$7&gt;=$J107,Y$7&lt;=$K107),($D107*(1-$P107)/$N107),0))),IF(AND(Y$7&gt;=$J107,Y$7&lt;=$K107),(($D107-$O107)/$N107),0))))),(((IF(Data!$C$2&gt;0,(IF(OR(Y$5=Data!$F$2,Y$5=Data!$G$2,(IF(COUNTIF(Data!$A$2:$A$939,Y$7),Y$7=(VLOOKUP(Y$7,Data!$A$2:$A$852,1,FALSE)),0))),"H",IF(AND(Y$7&gt;=$J107,Y$7&lt;=$L107),($D107*$P107/$M107),0))),IF(AND(Y$7&gt;=$J107,Y$7&lt;=$L107),(($D107*$P107)/$M107),0))))))</f>
        <v>H</v>
      </c>
      <c r="Z108" s="37" t="str">
        <f>IF(Z$7&gt;$L107,(((IF(Data!$C$2&gt;0,(IF(OR(Z$5=Data!$F$2,Z$5=Data!$G$2,(IF(COUNTIF(Data!$A$2:$A$939,Z$7),Z$7=(VLOOKUP(Z$7,Data!$A$2:$A$852,1,FALSE)),0))),"H",IF(AND(Z$7&gt;=$J107,Z$7&lt;=$K107),($D107*(1-$P107)/$N107),0))),IF(AND(Z$7&gt;=$J107,Z$7&lt;=$K107),(($D107-$O107)/$N107),0))))),(((IF(Data!$C$2&gt;0,(IF(OR(Z$5=Data!$F$2,Z$5=Data!$G$2,(IF(COUNTIF(Data!$A$2:$A$939,Z$7),Z$7=(VLOOKUP(Z$7,Data!$A$2:$A$852,1,FALSE)),0))),"H",IF(AND(Z$7&gt;=$J107,Z$7&lt;=$L107),($D107*$P107/$M107),0))),IF(AND(Z$7&gt;=$J107,Z$7&lt;=$L107),(($D107*$P107)/$M107),0))))))</f>
        <v>H</v>
      </c>
      <c r="AA108" s="37">
        <f>IF(AA$7&gt;$L107,(((IF(Data!$C$2&gt;0,(IF(OR(AA$5=Data!$F$2,AA$5=Data!$G$2,(IF(COUNTIF(Data!$A$2:$A$939,AA$7),AA$7=(VLOOKUP(AA$7,Data!$A$2:$A$852,1,FALSE)),0))),"H",IF(AND(AA$7&gt;=$J107,AA$7&lt;=$K107),($D107*(1-$P107)/$N107),0))),IF(AND(AA$7&gt;=$J107,AA$7&lt;=$K107),(($D107-$O107)/$N107),0))))),(((IF(Data!$C$2&gt;0,(IF(OR(AA$5=Data!$F$2,AA$5=Data!$G$2,(IF(COUNTIF(Data!$A$2:$A$939,AA$7),AA$7=(VLOOKUP(AA$7,Data!$A$2:$A$852,1,FALSE)),0))),"H",IF(AND(AA$7&gt;=$J107,AA$7&lt;=$L107),($D107*$P107/$M107),0))),IF(AND(AA$7&gt;=$J107,AA$7&lt;=$L107),(($D107*$P107)/$M107),0))))))</f>
        <v>0</v>
      </c>
      <c r="AB108" s="37">
        <f>IF(AB$7&gt;$L107,(((IF(Data!$C$2&gt;0,(IF(OR(AB$5=Data!$F$2,AB$5=Data!$G$2,(IF(COUNTIF(Data!$A$2:$A$939,AB$7),AB$7=(VLOOKUP(AB$7,Data!$A$2:$A$852,1,FALSE)),0))),"H",IF(AND(AB$7&gt;=$J107,AB$7&lt;=$K107),($D107*(1-$P107)/$N107),0))),IF(AND(AB$7&gt;=$J107,AB$7&lt;=$K107),(($D107-$O107)/$N107),0))))),(((IF(Data!$C$2&gt;0,(IF(OR(AB$5=Data!$F$2,AB$5=Data!$G$2,(IF(COUNTIF(Data!$A$2:$A$939,AB$7),AB$7=(VLOOKUP(AB$7,Data!$A$2:$A$852,1,FALSE)),0))),"H",IF(AND(AB$7&gt;=$J107,AB$7&lt;=$L107),($D107*$P107/$M107),0))),IF(AND(AB$7&gt;=$J107,AB$7&lt;=$L107),(($D107*$P107)/$M107),0))))))</f>
        <v>0</v>
      </c>
      <c r="AC108" s="37">
        <f>IF(AC$7&gt;$L107,(((IF(Data!$C$2&gt;0,(IF(OR(AC$5=Data!$F$2,AC$5=Data!$G$2,(IF(COUNTIF(Data!$A$2:$A$939,AC$7),AC$7=(VLOOKUP(AC$7,Data!$A$2:$A$852,1,FALSE)),0))),"H",IF(AND(AC$7&gt;=$J107,AC$7&lt;=$K107),($D107*(1-$P107)/$N107),0))),IF(AND(AC$7&gt;=$J107,AC$7&lt;=$K107),(($D107-$O107)/$N107),0))))),(((IF(Data!$C$2&gt;0,(IF(OR(AC$5=Data!$F$2,AC$5=Data!$G$2,(IF(COUNTIF(Data!$A$2:$A$939,AC$7),AC$7=(VLOOKUP(AC$7,Data!$A$2:$A$852,1,FALSE)),0))),"H",IF(AND(AC$7&gt;=$J107,AC$7&lt;=$L107),($D107*$P107/$M107),0))),IF(AND(AC$7&gt;=$J107,AC$7&lt;=$L107),(($D107*$P107)/$M107),0))))))</f>
        <v>0</v>
      </c>
      <c r="AD108" s="37">
        <f>IF(AD$7&gt;$L107,(((IF(Data!$C$2&gt;0,(IF(OR(AD$5=Data!$F$2,AD$5=Data!$G$2,(IF(COUNTIF(Data!$A$2:$A$939,AD$7),AD$7=(VLOOKUP(AD$7,Data!$A$2:$A$852,1,FALSE)),0))),"H",IF(AND(AD$7&gt;=$J107,AD$7&lt;=$K107),($D107*(1-$P107)/$N107),0))),IF(AND(AD$7&gt;=$J107,AD$7&lt;=$K107),(($D107-$O107)/$N107),0))))),(((IF(Data!$C$2&gt;0,(IF(OR(AD$5=Data!$F$2,AD$5=Data!$G$2,(IF(COUNTIF(Data!$A$2:$A$939,AD$7),AD$7=(VLOOKUP(AD$7,Data!$A$2:$A$852,1,FALSE)),0))),"H",IF(AND(AD$7&gt;=$J107,AD$7&lt;=$L107),($D107*$P107/$M107),0))),IF(AND(AD$7&gt;=$J107,AD$7&lt;=$L107),(($D107*$P107)/$M107),0))))))</f>
        <v>0</v>
      </c>
      <c r="AE108" s="37">
        <f>IF(AE$7&gt;$L107,(((IF(Data!$C$2&gt;0,(IF(OR(AE$5=Data!$F$2,AE$5=Data!$G$2,(IF(COUNTIF(Data!$A$2:$A$939,AE$7),AE$7=(VLOOKUP(AE$7,Data!$A$2:$A$852,1,FALSE)),0))),"H",IF(AND(AE$7&gt;=$J107,AE$7&lt;=$K107),($D107*(1-$P107)/$N107),0))),IF(AND(AE$7&gt;=$J107,AE$7&lt;=$K107),(($D107-$O107)/$N107),0))))),(((IF(Data!$C$2&gt;0,(IF(OR(AE$5=Data!$F$2,AE$5=Data!$G$2,(IF(COUNTIF(Data!$A$2:$A$939,AE$7),AE$7=(VLOOKUP(AE$7,Data!$A$2:$A$852,1,FALSE)),0))),"H",IF(AND(AE$7&gt;=$J107,AE$7&lt;=$L107),($D107*$P107/$M107),0))),IF(AND(AE$7&gt;=$J107,AE$7&lt;=$L107),(($D107*$P107)/$M107),0))))))</f>
        <v>0</v>
      </c>
      <c r="AF108" s="37" t="str">
        <f>IF(AF$7&gt;$L107,(((IF(Data!$C$2&gt;0,(IF(OR(AF$5=Data!$F$2,AF$5=Data!$G$2,(IF(COUNTIF(Data!$A$2:$A$939,AF$7),AF$7=(VLOOKUP(AF$7,Data!$A$2:$A$852,1,FALSE)),0))),"H",IF(AND(AF$7&gt;=$J107,AF$7&lt;=$K107),($D107*(1-$P107)/$N107),0))),IF(AND(AF$7&gt;=$J107,AF$7&lt;=$K107),(($D107-$O107)/$N107),0))))),(((IF(Data!$C$2&gt;0,(IF(OR(AF$5=Data!$F$2,AF$5=Data!$G$2,(IF(COUNTIF(Data!$A$2:$A$939,AF$7),AF$7=(VLOOKUP(AF$7,Data!$A$2:$A$852,1,FALSE)),0))),"H",IF(AND(AF$7&gt;=$J107,AF$7&lt;=$L107),($D107*$P107/$M107),0))),IF(AND(AF$7&gt;=$J107,AF$7&lt;=$L107),(($D107*$P107)/$M107),0))))))</f>
        <v>H</v>
      </c>
      <c r="AG108" s="37" t="str">
        <f>IF(AG$7&gt;$L107,(((IF(Data!$C$2&gt;0,(IF(OR(AG$5=Data!$F$2,AG$5=Data!$G$2,(IF(COUNTIF(Data!$A$2:$A$939,AG$7),AG$7=(VLOOKUP(AG$7,Data!$A$2:$A$852,1,FALSE)),0))),"H",IF(AND(AG$7&gt;=$J107,AG$7&lt;=$K107),($D107*(1-$P107)/$N107),0))),IF(AND(AG$7&gt;=$J107,AG$7&lt;=$K107),(($D107-$O107)/$N107),0))))),(((IF(Data!$C$2&gt;0,(IF(OR(AG$5=Data!$F$2,AG$5=Data!$G$2,(IF(COUNTIF(Data!$A$2:$A$939,AG$7),AG$7=(VLOOKUP(AG$7,Data!$A$2:$A$852,1,FALSE)),0))),"H",IF(AND(AG$7&gt;=$J107,AG$7&lt;=$L107),($D107*$P107/$M107),0))),IF(AND(AG$7&gt;=$J107,AG$7&lt;=$L107),(($D107*$P107)/$M107),0))))))</f>
        <v>H</v>
      </c>
      <c r="AH108" s="37">
        <f>IF(AH$7&gt;$L107,(((IF(Data!$C$2&gt;0,(IF(OR(AH$5=Data!$F$2,AH$5=Data!$G$2,(IF(COUNTIF(Data!$A$2:$A$939,AH$7),AH$7=(VLOOKUP(AH$7,Data!$A$2:$A$852,1,FALSE)),0))),"H",IF(AND(AH$7&gt;=$J107,AH$7&lt;=$K107),($D107*(1-$P107)/$N107),0))),IF(AND(AH$7&gt;=$J107,AH$7&lt;=$K107),(($D107-$O107)/$N107),0))))),(((IF(Data!$C$2&gt;0,(IF(OR(AH$5=Data!$F$2,AH$5=Data!$G$2,(IF(COUNTIF(Data!$A$2:$A$939,AH$7),AH$7=(VLOOKUP(AH$7,Data!$A$2:$A$852,1,FALSE)),0))),"H",IF(AND(AH$7&gt;=$J107,AH$7&lt;=$L107),($D107*$P107/$M107),0))),IF(AND(AH$7&gt;=$J107,AH$7&lt;=$L107),(($D107*$P107)/$M107),0))))))</f>
        <v>0</v>
      </c>
      <c r="AI108" s="37">
        <f>IF(AI$7&gt;$L107,(((IF(Data!$C$2&gt;0,(IF(OR(AI$5=Data!$F$2,AI$5=Data!$G$2,(IF(COUNTIF(Data!$A$2:$A$939,AI$7),AI$7=(VLOOKUP(AI$7,Data!$A$2:$A$852,1,FALSE)),0))),"H",IF(AND(AI$7&gt;=$J107,AI$7&lt;=$K107),($D107*(1-$P107)/$N107),0))),IF(AND(AI$7&gt;=$J107,AI$7&lt;=$K107),(($D107-$O107)/$N107),0))))),(((IF(Data!$C$2&gt;0,(IF(OR(AI$5=Data!$F$2,AI$5=Data!$G$2,(IF(COUNTIF(Data!$A$2:$A$939,AI$7),AI$7=(VLOOKUP(AI$7,Data!$A$2:$A$852,1,FALSE)),0))),"H",IF(AND(AI$7&gt;=$J107,AI$7&lt;=$L107),($D107*$P107/$M107),0))),IF(AND(AI$7&gt;=$J107,AI$7&lt;=$L107),(($D107*$P107)/$M107),0))))))</f>
        <v>0</v>
      </c>
      <c r="AJ108" s="37">
        <f>IF(AJ$7&gt;$L107,(((IF(Data!$C$2&gt;0,(IF(OR(AJ$5=Data!$F$2,AJ$5=Data!$G$2,(IF(COUNTIF(Data!$A$2:$A$939,AJ$7),AJ$7=(VLOOKUP(AJ$7,Data!$A$2:$A$852,1,FALSE)),0))),"H",IF(AND(AJ$7&gt;=$J107,AJ$7&lt;=$K107),($D107*(1-$P107)/$N107),0))),IF(AND(AJ$7&gt;=$J107,AJ$7&lt;=$K107),(($D107-$O107)/$N107),0))))),(((IF(Data!$C$2&gt;0,(IF(OR(AJ$5=Data!$F$2,AJ$5=Data!$G$2,(IF(COUNTIF(Data!$A$2:$A$939,AJ$7),AJ$7=(VLOOKUP(AJ$7,Data!$A$2:$A$852,1,FALSE)),0))),"H",IF(AND(AJ$7&gt;=$J107,AJ$7&lt;=$L107),($D107*$P107/$M107),0))),IF(AND(AJ$7&gt;=$J107,AJ$7&lt;=$L107),(($D107*$P107)/$M107),0))))))</f>
        <v>0</v>
      </c>
      <c r="AK108" s="37">
        <f>IF(AK$7&gt;$L107,(((IF(Data!$C$2&gt;0,(IF(OR(AK$5=Data!$F$2,AK$5=Data!$G$2,(IF(COUNTIF(Data!$A$2:$A$939,AK$7),AK$7=(VLOOKUP(AK$7,Data!$A$2:$A$852,1,FALSE)),0))),"H",IF(AND(AK$7&gt;=$J107,AK$7&lt;=$K107),($D107*(1-$P107)/$N107),0))),IF(AND(AK$7&gt;=$J107,AK$7&lt;=$K107),(($D107-$O107)/$N107),0))))),(((IF(Data!$C$2&gt;0,(IF(OR(AK$5=Data!$F$2,AK$5=Data!$G$2,(IF(COUNTIF(Data!$A$2:$A$939,AK$7),AK$7=(VLOOKUP(AK$7,Data!$A$2:$A$852,1,FALSE)),0))),"H",IF(AND(AK$7&gt;=$J107,AK$7&lt;=$L107),($D107*$P107/$M107),0))),IF(AND(AK$7&gt;=$J107,AK$7&lt;=$L107),(($D107*$P107)/$M107),0))))))</f>
        <v>0</v>
      </c>
      <c r="AL108" s="37">
        <f>IF(AL$7&gt;$L107,(((IF(Data!$C$2&gt;0,(IF(OR(AL$5=Data!$F$2,AL$5=Data!$G$2,(IF(COUNTIF(Data!$A$2:$A$939,AL$7),AL$7=(VLOOKUP(AL$7,Data!$A$2:$A$852,1,FALSE)),0))),"H",IF(AND(AL$7&gt;=$J107,AL$7&lt;=$K107),($D107*(1-$P107)/$N107),0))),IF(AND(AL$7&gt;=$J107,AL$7&lt;=$K107),(($D107-$O107)/$N107),0))))),(((IF(Data!$C$2&gt;0,(IF(OR(AL$5=Data!$F$2,AL$5=Data!$G$2,(IF(COUNTIF(Data!$A$2:$A$939,AL$7),AL$7=(VLOOKUP(AL$7,Data!$A$2:$A$852,1,FALSE)),0))),"H",IF(AND(AL$7&gt;=$J107,AL$7&lt;=$L107),($D107*$P107/$M107),0))),IF(AND(AL$7&gt;=$J107,AL$7&lt;=$L107),(($D107*$P107)/$M107),0))))))</f>
        <v>0</v>
      </c>
      <c r="AM108" s="37" t="str">
        <f>IF(AM$7&gt;$L107,(((IF(Data!$C$2&gt;0,(IF(OR(AM$5=Data!$F$2,AM$5=Data!$G$2,(IF(COUNTIF(Data!$A$2:$A$939,AM$7),AM$7=(VLOOKUP(AM$7,Data!$A$2:$A$852,1,FALSE)),0))),"H",IF(AND(AM$7&gt;=$J107,AM$7&lt;=$K107),($D107*(1-$P107)/$N107),0))),IF(AND(AM$7&gt;=$J107,AM$7&lt;=$K107),(($D107-$O107)/$N107),0))))),(((IF(Data!$C$2&gt;0,(IF(OR(AM$5=Data!$F$2,AM$5=Data!$G$2,(IF(COUNTIF(Data!$A$2:$A$939,AM$7),AM$7=(VLOOKUP(AM$7,Data!$A$2:$A$852,1,FALSE)),0))),"H",IF(AND(AM$7&gt;=$J107,AM$7&lt;=$L107),($D107*$P107/$M107),0))),IF(AND(AM$7&gt;=$J107,AM$7&lt;=$L107),(($D107*$P107)/$M107),0))))))</f>
        <v>H</v>
      </c>
      <c r="AN108" s="37" t="str">
        <f>IF(AN$7&gt;$L107,(((IF(Data!$C$2&gt;0,(IF(OR(AN$5=Data!$F$2,AN$5=Data!$G$2,(IF(COUNTIF(Data!$A$2:$A$939,AN$7),AN$7=(VLOOKUP(AN$7,Data!$A$2:$A$852,1,FALSE)),0))),"H",IF(AND(AN$7&gt;=$J107,AN$7&lt;=$K107),($D107*(1-$P107)/$N107),0))),IF(AND(AN$7&gt;=$J107,AN$7&lt;=$K107),(($D107-$O107)/$N107),0))))),(((IF(Data!$C$2&gt;0,(IF(OR(AN$5=Data!$F$2,AN$5=Data!$G$2,(IF(COUNTIF(Data!$A$2:$A$939,AN$7),AN$7=(VLOOKUP(AN$7,Data!$A$2:$A$852,1,FALSE)),0))),"H",IF(AND(AN$7&gt;=$J107,AN$7&lt;=$L107),($D107*$P107/$M107),0))),IF(AND(AN$7&gt;=$J107,AN$7&lt;=$L107),(($D107*$P107)/$M107),0))))))</f>
        <v>H</v>
      </c>
      <c r="AO108" s="37">
        <f>IF(AO$7&gt;$L107,(((IF(Data!$C$2&gt;0,(IF(OR(AO$5=Data!$F$2,AO$5=Data!$G$2,(IF(COUNTIF(Data!$A$2:$A$939,AO$7),AO$7=(VLOOKUP(AO$7,Data!$A$2:$A$852,1,FALSE)),0))),"H",IF(AND(AO$7&gt;=$J107,AO$7&lt;=$K107),($D107*(1-$P107)/$N107),0))),IF(AND(AO$7&gt;=$J107,AO$7&lt;=$K107),(($D107-$O107)/$N107),0))))),(((IF(Data!$C$2&gt;0,(IF(OR(AO$5=Data!$F$2,AO$5=Data!$G$2,(IF(COUNTIF(Data!$A$2:$A$939,AO$7),AO$7=(VLOOKUP(AO$7,Data!$A$2:$A$852,1,FALSE)),0))),"H",IF(AND(AO$7&gt;=$J107,AO$7&lt;=$L107),($D107*$P107/$M107),0))),IF(AND(AO$7&gt;=$J107,AO$7&lt;=$L107),(($D107*$P107)/$M107),0))))))</f>
        <v>0</v>
      </c>
      <c r="AP108" s="37">
        <f>IF(AP$7&gt;$L107,(((IF(Data!$C$2&gt;0,(IF(OR(AP$5=Data!$F$2,AP$5=Data!$G$2,(IF(COUNTIF(Data!$A$2:$A$939,AP$7),AP$7=(VLOOKUP(AP$7,Data!$A$2:$A$852,1,FALSE)),0))),"H",IF(AND(AP$7&gt;=$J107,AP$7&lt;=$K107),($D107*(1-$P107)/$N107),0))),IF(AND(AP$7&gt;=$J107,AP$7&lt;=$K107),(($D107-$O107)/$N107),0))))),(((IF(Data!$C$2&gt;0,(IF(OR(AP$5=Data!$F$2,AP$5=Data!$G$2,(IF(COUNTIF(Data!$A$2:$A$939,AP$7),AP$7=(VLOOKUP(AP$7,Data!$A$2:$A$852,1,FALSE)),0))),"H",IF(AND(AP$7&gt;=$J107,AP$7&lt;=$L107),($D107*$P107/$M107),0))),IF(AND(AP$7&gt;=$J107,AP$7&lt;=$L107),(($D107*$P107)/$M107),0))))))</f>
        <v>0</v>
      </c>
      <c r="AQ108" s="37">
        <f>IF(AQ$7&gt;$L107,(((IF(Data!$C$2&gt;0,(IF(OR(AQ$5=Data!$F$2,AQ$5=Data!$G$2,(IF(COUNTIF(Data!$A$2:$A$939,AQ$7),AQ$7=(VLOOKUP(AQ$7,Data!$A$2:$A$852,1,FALSE)),0))),"H",IF(AND(AQ$7&gt;=$J107,AQ$7&lt;=$K107),($D107*(1-$P107)/$N107),0))),IF(AND(AQ$7&gt;=$J107,AQ$7&lt;=$K107),(($D107-$O107)/$N107),0))))),(((IF(Data!$C$2&gt;0,(IF(OR(AQ$5=Data!$F$2,AQ$5=Data!$G$2,(IF(COUNTIF(Data!$A$2:$A$939,AQ$7),AQ$7=(VLOOKUP(AQ$7,Data!$A$2:$A$852,1,FALSE)),0))),"H",IF(AND(AQ$7&gt;=$J107,AQ$7&lt;=$L107),($D107*$P107/$M107),0))),IF(AND(AQ$7&gt;=$J107,AQ$7&lt;=$L107),(($D107*$P107)/$M107),0))))))</f>
        <v>0</v>
      </c>
      <c r="AR108" s="37">
        <f>IF(AR$7&gt;$L107,(((IF(Data!$C$2&gt;0,(IF(OR(AR$5=Data!$F$2,AR$5=Data!$G$2,(IF(COUNTIF(Data!$A$2:$A$939,AR$7),AR$7=(VLOOKUP(AR$7,Data!$A$2:$A$852,1,FALSE)),0))),"H",IF(AND(AR$7&gt;=$J107,AR$7&lt;=$K107),($D107*(1-$P107)/$N107),0))),IF(AND(AR$7&gt;=$J107,AR$7&lt;=$K107),(($D107-$O107)/$N107),0))))),(((IF(Data!$C$2&gt;0,(IF(OR(AR$5=Data!$F$2,AR$5=Data!$G$2,(IF(COUNTIF(Data!$A$2:$A$939,AR$7),AR$7=(VLOOKUP(AR$7,Data!$A$2:$A$852,1,FALSE)),0))),"H",IF(AND(AR$7&gt;=$J107,AR$7&lt;=$L107),($D107*$P107/$M107),0))),IF(AND(AR$7&gt;=$J107,AR$7&lt;=$L107),(($D107*$P107)/$M107),0))))))</f>
        <v>0</v>
      </c>
      <c r="AS108" s="37">
        <f>IF(AS$7&gt;$L107,(((IF(Data!$C$2&gt;0,(IF(OR(AS$5=Data!$F$2,AS$5=Data!$G$2,(IF(COUNTIF(Data!$A$2:$A$939,AS$7),AS$7=(VLOOKUP(AS$7,Data!$A$2:$A$852,1,FALSE)),0))),"H",IF(AND(AS$7&gt;=$J107,AS$7&lt;=$K107),($D107*(1-$P107)/$N107),0))),IF(AND(AS$7&gt;=$J107,AS$7&lt;=$K107),(($D107-$O107)/$N107),0))))),(((IF(Data!$C$2&gt;0,(IF(OR(AS$5=Data!$F$2,AS$5=Data!$G$2,(IF(COUNTIF(Data!$A$2:$A$939,AS$7),AS$7=(VLOOKUP(AS$7,Data!$A$2:$A$852,1,FALSE)),0))),"H",IF(AND(AS$7&gt;=$J107,AS$7&lt;=$L107),($D107*$P107/$M107),0))),IF(AND(AS$7&gt;=$J107,AS$7&lt;=$L107),(($D107*$P107)/$M107),0))))))</f>
        <v>0</v>
      </c>
      <c r="AT108" s="37" t="str">
        <f>IF(AT$7&gt;$L107,(((IF(Data!$C$2&gt;0,(IF(OR(AT$5=Data!$F$2,AT$5=Data!$G$2,(IF(COUNTIF(Data!$A$2:$A$939,AT$7),AT$7=(VLOOKUP(AT$7,Data!$A$2:$A$852,1,FALSE)),0))),"H",IF(AND(AT$7&gt;=$J107,AT$7&lt;=$K107),($D107*(1-$P107)/$N107),0))),IF(AND(AT$7&gt;=$J107,AT$7&lt;=$K107),(($D107-$O107)/$N107),0))))),(((IF(Data!$C$2&gt;0,(IF(OR(AT$5=Data!$F$2,AT$5=Data!$G$2,(IF(COUNTIF(Data!$A$2:$A$939,AT$7),AT$7=(VLOOKUP(AT$7,Data!$A$2:$A$852,1,FALSE)),0))),"H",IF(AND(AT$7&gt;=$J107,AT$7&lt;=$L107),($D107*$P107/$M107),0))),IF(AND(AT$7&gt;=$J107,AT$7&lt;=$L107),(($D107*$P107)/$M107),0))))))</f>
        <v>H</v>
      </c>
      <c r="AU108" s="37" t="str">
        <f>IF(AU$7&gt;$L107,(((IF(Data!$C$2&gt;0,(IF(OR(AU$5=Data!$F$2,AU$5=Data!$G$2,(IF(COUNTIF(Data!$A$2:$A$939,AU$7),AU$7=(VLOOKUP(AU$7,Data!$A$2:$A$852,1,FALSE)),0))),"H",IF(AND(AU$7&gt;=$J107,AU$7&lt;=$K107),($D107*(1-$P107)/$N107),0))),IF(AND(AU$7&gt;=$J107,AU$7&lt;=$K107),(($D107-$O107)/$N107),0))))),(((IF(Data!$C$2&gt;0,(IF(OR(AU$5=Data!$F$2,AU$5=Data!$G$2,(IF(COUNTIF(Data!$A$2:$A$939,AU$7),AU$7=(VLOOKUP(AU$7,Data!$A$2:$A$852,1,FALSE)),0))),"H",IF(AND(AU$7&gt;=$J107,AU$7&lt;=$L107),($D107*$P107/$M107),0))),IF(AND(AU$7&gt;=$J107,AU$7&lt;=$L107),(($D107*$P107)/$M107),0))))))</f>
        <v>H</v>
      </c>
      <c r="AV108" s="37">
        <f>IF(AV$7&gt;$L107,(((IF(Data!$C$2&gt;0,(IF(OR(AV$5=Data!$F$2,AV$5=Data!$G$2,(IF(COUNTIF(Data!$A$2:$A$939,AV$7),AV$7=(VLOOKUP(AV$7,Data!$A$2:$A$852,1,FALSE)),0))),"H",IF(AND(AV$7&gt;=$J107,AV$7&lt;=$K107),($D107*(1-$P107)/$N107),0))),IF(AND(AV$7&gt;=$J107,AV$7&lt;=$K107),(($D107-$O107)/$N107),0))))),(((IF(Data!$C$2&gt;0,(IF(OR(AV$5=Data!$F$2,AV$5=Data!$G$2,(IF(COUNTIF(Data!$A$2:$A$939,AV$7),AV$7=(VLOOKUP(AV$7,Data!$A$2:$A$852,1,FALSE)),0))),"H",IF(AND(AV$7&gt;=$J107,AV$7&lt;=$L107),($D107*$P107/$M107),0))),IF(AND(AV$7&gt;=$J107,AV$7&lt;=$L107),(($D107*$P107)/$M107),0))))))</f>
        <v>0</v>
      </c>
      <c r="AW108" s="37">
        <f>IF(AW$7&gt;$L107,(((IF(Data!$C$2&gt;0,(IF(OR(AW$5=Data!$F$2,AW$5=Data!$G$2,(IF(COUNTIF(Data!$A$2:$A$939,AW$7),AW$7=(VLOOKUP(AW$7,Data!$A$2:$A$852,1,FALSE)),0))),"H",IF(AND(AW$7&gt;=$J107,AW$7&lt;=$K107),($D107*(1-$P107)/$N107),0))),IF(AND(AW$7&gt;=$J107,AW$7&lt;=$K107),(($D107-$O107)/$N107),0))))),(((IF(Data!$C$2&gt;0,(IF(OR(AW$5=Data!$F$2,AW$5=Data!$G$2,(IF(COUNTIF(Data!$A$2:$A$939,AW$7),AW$7=(VLOOKUP(AW$7,Data!$A$2:$A$852,1,FALSE)),0))),"H",IF(AND(AW$7&gt;=$J107,AW$7&lt;=$L107),($D107*$P107/$M107),0))),IF(AND(AW$7&gt;=$J107,AW$7&lt;=$L107),(($D107*$P107)/$M107),0))))))</f>
        <v>0</v>
      </c>
      <c r="AX108" s="37">
        <f>IF(AX$7&gt;$L107,(((IF(Data!$C$2&gt;0,(IF(OR(AX$5=Data!$F$2,AX$5=Data!$G$2,(IF(COUNTIF(Data!$A$2:$A$939,AX$7),AX$7=(VLOOKUP(AX$7,Data!$A$2:$A$852,1,FALSE)),0))),"H",IF(AND(AX$7&gt;=$J107,AX$7&lt;=$K107),($D107*(1-$P107)/$N107),0))),IF(AND(AX$7&gt;=$J107,AX$7&lt;=$K107),(($D107-$O107)/$N107),0))))),(((IF(Data!$C$2&gt;0,(IF(OR(AX$5=Data!$F$2,AX$5=Data!$G$2,(IF(COUNTIF(Data!$A$2:$A$939,AX$7),AX$7=(VLOOKUP(AX$7,Data!$A$2:$A$852,1,FALSE)),0))),"H",IF(AND(AX$7&gt;=$J107,AX$7&lt;=$L107),($D107*$P107/$M107),0))),IF(AND(AX$7&gt;=$J107,AX$7&lt;=$L107),(($D107*$P107)/$M107),0))))))</f>
        <v>0</v>
      </c>
      <c r="AY108" s="37">
        <f>IF(AY$7&gt;$L107,(((IF(Data!$C$2&gt;0,(IF(OR(AY$5=Data!$F$2,AY$5=Data!$G$2,(IF(COUNTIF(Data!$A$2:$A$939,AY$7),AY$7=(VLOOKUP(AY$7,Data!$A$2:$A$852,1,FALSE)),0))),"H",IF(AND(AY$7&gt;=$J107,AY$7&lt;=$K107),($D107*(1-$P107)/$N107),0))),IF(AND(AY$7&gt;=$J107,AY$7&lt;=$K107),(($D107-$O107)/$N107),0))))),(((IF(Data!$C$2&gt;0,(IF(OR(AY$5=Data!$F$2,AY$5=Data!$G$2,(IF(COUNTIF(Data!$A$2:$A$939,AY$7),AY$7=(VLOOKUP(AY$7,Data!$A$2:$A$852,1,FALSE)),0))),"H",IF(AND(AY$7&gt;=$J107,AY$7&lt;=$L107),($D107*$P107/$M107),0))),IF(AND(AY$7&gt;=$J107,AY$7&lt;=$L107),(($D107*$P107)/$M107),0))))))</f>
        <v>0</v>
      </c>
      <c r="AZ108" s="37">
        <f>IF(AZ$7&gt;$L107,(((IF(Data!$C$2&gt;0,(IF(OR(AZ$5=Data!$F$2,AZ$5=Data!$G$2,(IF(COUNTIF(Data!$A$2:$A$939,AZ$7),AZ$7=(VLOOKUP(AZ$7,Data!$A$2:$A$852,1,FALSE)),0))),"H",IF(AND(AZ$7&gt;=$J107,AZ$7&lt;=$K107),($D107*(1-$P107)/$N107),0))),IF(AND(AZ$7&gt;=$J107,AZ$7&lt;=$K107),(($D107-$O107)/$N107),0))))),(((IF(Data!$C$2&gt;0,(IF(OR(AZ$5=Data!$F$2,AZ$5=Data!$G$2,(IF(COUNTIF(Data!$A$2:$A$939,AZ$7),AZ$7=(VLOOKUP(AZ$7,Data!$A$2:$A$852,1,FALSE)),0))),"H",IF(AND(AZ$7&gt;=$J107,AZ$7&lt;=$L107),($D107*$P107/$M107),0))),IF(AND(AZ$7&gt;=$J107,AZ$7&lt;=$L107),(($D107*$P107)/$M107),0))))))</f>
        <v>0</v>
      </c>
      <c r="BA108" s="37" t="str">
        <f>IF(BA$7&gt;$L107,(((IF(Data!$C$2&gt;0,(IF(OR(BA$5=Data!$F$2,BA$5=Data!$G$2,(IF(COUNTIF(Data!$A$2:$A$939,BA$7),BA$7=(VLOOKUP(BA$7,Data!$A$2:$A$852,1,FALSE)),0))),"H",IF(AND(BA$7&gt;=$J107,BA$7&lt;=$K107),($D107*(1-$P107)/$N107),0))),IF(AND(BA$7&gt;=$J107,BA$7&lt;=$K107),(($D107-$O107)/$N107),0))))),(((IF(Data!$C$2&gt;0,(IF(OR(BA$5=Data!$F$2,BA$5=Data!$G$2,(IF(COUNTIF(Data!$A$2:$A$939,BA$7),BA$7=(VLOOKUP(BA$7,Data!$A$2:$A$852,1,FALSE)),0))),"H",IF(AND(BA$7&gt;=$J107,BA$7&lt;=$L107),($D107*$P107/$M107),0))),IF(AND(BA$7&gt;=$J107,BA$7&lt;=$L107),(($D107*$P107)/$M107),0))))))</f>
        <v>H</v>
      </c>
      <c r="BB108" s="37" t="str">
        <f>IF(BB$7&gt;$L107,(((IF(Data!$C$2&gt;0,(IF(OR(BB$5=Data!$F$2,BB$5=Data!$G$2,(IF(COUNTIF(Data!$A$2:$A$939,BB$7),BB$7=(VLOOKUP(BB$7,Data!$A$2:$A$852,1,FALSE)),0))),"H",IF(AND(BB$7&gt;=$J107,BB$7&lt;=$K107),($D107*(1-$P107)/$N107),0))),IF(AND(BB$7&gt;=$J107,BB$7&lt;=$K107),(($D107-$O107)/$N107),0))))),(((IF(Data!$C$2&gt;0,(IF(OR(BB$5=Data!$F$2,BB$5=Data!$G$2,(IF(COUNTIF(Data!$A$2:$A$939,BB$7),BB$7=(VLOOKUP(BB$7,Data!$A$2:$A$852,1,FALSE)),0))),"H",IF(AND(BB$7&gt;=$J107,BB$7&lt;=$L107),($D107*$P107/$M107),0))),IF(AND(BB$7&gt;=$J107,BB$7&lt;=$L107),(($D107*$P107)/$M107),0))))))</f>
        <v>H</v>
      </c>
      <c r="BC108" s="37">
        <f>IF(BC$7&gt;$L107,(((IF(Data!$C$2&gt;0,(IF(OR(BC$5=Data!$F$2,BC$5=Data!$G$2,(IF(COUNTIF(Data!$A$2:$A$939,BC$7),BC$7=(VLOOKUP(BC$7,Data!$A$2:$A$852,1,FALSE)),0))),"H",IF(AND(BC$7&gt;=$J107,BC$7&lt;=$K107),($D107*(1-$P107)/$N107),0))),IF(AND(BC$7&gt;=$J107,BC$7&lt;=$K107),(($D107-$O107)/$N107),0))))),(((IF(Data!$C$2&gt;0,(IF(OR(BC$5=Data!$F$2,BC$5=Data!$G$2,(IF(COUNTIF(Data!$A$2:$A$939,BC$7),BC$7=(VLOOKUP(BC$7,Data!$A$2:$A$852,1,FALSE)),0))),"H",IF(AND(BC$7&gt;=$J107,BC$7&lt;=$L107),($D107*$P107/$M107),0))),IF(AND(BC$7&gt;=$J107,BC$7&lt;=$L107),(($D107*$P107)/$M107),0))))))</f>
        <v>0</v>
      </c>
      <c r="BD108" s="37">
        <f>IF(BD$7&gt;$L107,(((IF(Data!$C$2&gt;0,(IF(OR(BD$5=Data!$F$2,BD$5=Data!$G$2,(IF(COUNTIF(Data!$A$2:$A$939,BD$7),BD$7=(VLOOKUP(BD$7,Data!$A$2:$A$852,1,FALSE)),0))),"H",IF(AND(BD$7&gt;=$J107,BD$7&lt;=$K107),($D107*(1-$P107)/$N107),0))),IF(AND(BD$7&gt;=$J107,BD$7&lt;=$K107),(($D107-$O107)/$N107),0))))),(((IF(Data!$C$2&gt;0,(IF(OR(BD$5=Data!$F$2,BD$5=Data!$G$2,(IF(COUNTIF(Data!$A$2:$A$939,BD$7),BD$7=(VLOOKUP(BD$7,Data!$A$2:$A$852,1,FALSE)),0))),"H",IF(AND(BD$7&gt;=$J107,BD$7&lt;=$L107),($D107*$P107/$M107),0))),IF(AND(BD$7&gt;=$J107,BD$7&lt;=$L107),(($D107*$P107)/$M107),0))))))</f>
        <v>0</v>
      </c>
      <c r="BE108" s="37">
        <f>IF(BE$7&gt;$L107,(((IF(Data!$C$2&gt;0,(IF(OR(BE$5=Data!$F$2,BE$5=Data!$G$2,(IF(COUNTIF(Data!$A$2:$A$939,BE$7),BE$7=(VLOOKUP(BE$7,Data!$A$2:$A$852,1,FALSE)),0))),"H",IF(AND(BE$7&gt;=$J107,BE$7&lt;=$K107),($D107*(1-$P107)/$N107),0))),IF(AND(BE$7&gt;=$J107,BE$7&lt;=$K107),(($D107-$O107)/$N107),0))))),(((IF(Data!$C$2&gt;0,(IF(OR(BE$5=Data!$F$2,BE$5=Data!$G$2,(IF(COUNTIF(Data!$A$2:$A$939,BE$7),BE$7=(VLOOKUP(BE$7,Data!$A$2:$A$852,1,FALSE)),0))),"H",IF(AND(BE$7&gt;=$J107,BE$7&lt;=$L107),($D107*$P107/$M107),0))),IF(AND(BE$7&gt;=$J107,BE$7&lt;=$L107),(($D107*$P107)/$M107),0))))))</f>
        <v>0</v>
      </c>
      <c r="BF108" s="37">
        <f>IF(BF$7&gt;$L107,(((IF(Data!$C$2&gt;0,(IF(OR(BF$5=Data!$F$2,BF$5=Data!$G$2,(IF(COUNTIF(Data!$A$2:$A$939,BF$7),BF$7=(VLOOKUP(BF$7,Data!$A$2:$A$852,1,FALSE)),0))),"H",IF(AND(BF$7&gt;=$J107,BF$7&lt;=$K107),($D107*(1-$P107)/$N107),0))),IF(AND(BF$7&gt;=$J107,BF$7&lt;=$K107),(($D107-$O107)/$N107),0))))),(((IF(Data!$C$2&gt;0,(IF(OR(BF$5=Data!$F$2,BF$5=Data!$G$2,(IF(COUNTIF(Data!$A$2:$A$939,BF$7),BF$7=(VLOOKUP(BF$7,Data!$A$2:$A$852,1,FALSE)),0))),"H",IF(AND(BF$7&gt;=$J107,BF$7&lt;=$L107),($D107*$P107/$M107),0))),IF(AND(BF$7&gt;=$J107,BF$7&lt;=$L107),(($D107*$P107)/$M107),0))))))</f>
        <v>0</v>
      </c>
      <c r="BG108" s="37">
        <f>IF(BG$7&gt;$L107,(((IF(Data!$C$2&gt;0,(IF(OR(BG$5=Data!$F$2,BG$5=Data!$G$2,(IF(COUNTIF(Data!$A$2:$A$939,BG$7),BG$7=(VLOOKUP(BG$7,Data!$A$2:$A$852,1,FALSE)),0))),"H",IF(AND(BG$7&gt;=$J107,BG$7&lt;=$K107),($D107*(1-$P107)/$N107),0))),IF(AND(BG$7&gt;=$J107,BG$7&lt;=$K107),(($D107-$O107)/$N107),0))))),(((IF(Data!$C$2&gt;0,(IF(OR(BG$5=Data!$F$2,BG$5=Data!$G$2,(IF(COUNTIF(Data!$A$2:$A$939,BG$7),BG$7=(VLOOKUP(BG$7,Data!$A$2:$A$852,1,FALSE)),0))),"H",IF(AND(BG$7&gt;=$J107,BG$7&lt;=$L107),($D107*$P107/$M107),0))),IF(AND(BG$7&gt;=$J107,BG$7&lt;=$L107),(($D107*$P107)/$M107),0))))))</f>
        <v>0</v>
      </c>
      <c r="BH108" s="37" t="str">
        <f>IF(BH$7&gt;$L107,(((IF(Data!$C$2&gt;0,(IF(OR(BH$5=Data!$F$2,BH$5=Data!$G$2,(IF(COUNTIF(Data!$A$2:$A$939,BH$7),BH$7=(VLOOKUP(BH$7,Data!$A$2:$A$852,1,FALSE)),0))),"H",IF(AND(BH$7&gt;=$J107,BH$7&lt;=$K107),($D107*(1-$P107)/$N107),0))),IF(AND(BH$7&gt;=$J107,BH$7&lt;=$K107),(($D107-$O107)/$N107),0))))),(((IF(Data!$C$2&gt;0,(IF(OR(BH$5=Data!$F$2,BH$5=Data!$G$2,(IF(COUNTIF(Data!$A$2:$A$939,BH$7),BH$7=(VLOOKUP(BH$7,Data!$A$2:$A$852,1,FALSE)),0))),"H",IF(AND(BH$7&gt;=$J107,BH$7&lt;=$L107),($D107*$P107/$M107),0))),IF(AND(BH$7&gt;=$J107,BH$7&lt;=$L107),(($D107*$P107)/$M107),0))))))</f>
        <v>H</v>
      </c>
      <c r="BI108" s="37" t="str">
        <f>IF(BI$7&gt;$L107,(((IF(Data!$C$2&gt;0,(IF(OR(BI$5=Data!$F$2,BI$5=Data!$G$2,(IF(COUNTIF(Data!$A$2:$A$939,BI$7),BI$7=(VLOOKUP(BI$7,Data!$A$2:$A$852,1,FALSE)),0))),"H",IF(AND(BI$7&gt;=$J107,BI$7&lt;=$K107),($D107*(1-$P107)/$N107),0))),IF(AND(BI$7&gt;=$J107,BI$7&lt;=$K107),(($D107-$O107)/$N107),0))))),(((IF(Data!$C$2&gt;0,(IF(OR(BI$5=Data!$F$2,BI$5=Data!$G$2,(IF(COUNTIF(Data!$A$2:$A$939,BI$7),BI$7=(VLOOKUP(BI$7,Data!$A$2:$A$852,1,FALSE)),0))),"H",IF(AND(BI$7&gt;=$J107,BI$7&lt;=$L107),($D107*$P107/$M107),0))),IF(AND(BI$7&gt;=$J107,BI$7&lt;=$L107),(($D107*$P107)/$M107),0))))))</f>
        <v>H</v>
      </c>
      <c r="BJ108" s="37">
        <f>IF(BJ$7&gt;$L107,(((IF(Data!$C$2&gt;0,(IF(OR(BJ$5=Data!$F$2,BJ$5=Data!$G$2,(IF(COUNTIF(Data!$A$2:$A$939,BJ$7),BJ$7=(VLOOKUP(BJ$7,Data!$A$2:$A$852,1,FALSE)),0))),"H",IF(AND(BJ$7&gt;=$J107,BJ$7&lt;=$K107),($D107*(1-$P107)/$N107),0))),IF(AND(BJ$7&gt;=$J107,BJ$7&lt;=$K107),(($D107-$O107)/$N107),0))))),(((IF(Data!$C$2&gt;0,(IF(OR(BJ$5=Data!$F$2,BJ$5=Data!$G$2,(IF(COUNTIF(Data!$A$2:$A$939,BJ$7),BJ$7=(VLOOKUP(BJ$7,Data!$A$2:$A$852,1,FALSE)),0))),"H",IF(AND(BJ$7&gt;=$J107,BJ$7&lt;=$L107),($D107*$P107/$M107),0))),IF(AND(BJ$7&gt;=$J107,BJ$7&lt;=$L107),(($D107*$P107)/$M107),0))))))</f>
        <v>0</v>
      </c>
      <c r="BK108" s="37">
        <f>IF(BK$7&gt;$L107,(((IF(Data!$C$2&gt;0,(IF(OR(BK$5=Data!$F$2,BK$5=Data!$G$2,(IF(COUNTIF(Data!$A$2:$A$939,BK$7),BK$7=(VLOOKUP(BK$7,Data!$A$2:$A$852,1,FALSE)),0))),"H",IF(AND(BK$7&gt;=$J107,BK$7&lt;=$K107),($D107*(1-$P107)/$N107),0))),IF(AND(BK$7&gt;=$J107,BK$7&lt;=$K107),(($D107-$O107)/$N107),0))))),(((IF(Data!$C$2&gt;0,(IF(OR(BK$5=Data!$F$2,BK$5=Data!$G$2,(IF(COUNTIF(Data!$A$2:$A$939,BK$7),BK$7=(VLOOKUP(BK$7,Data!$A$2:$A$852,1,FALSE)),0))),"H",IF(AND(BK$7&gt;=$J107,BK$7&lt;=$L107),($D107*$P107/$M107),0))),IF(AND(BK$7&gt;=$J107,BK$7&lt;=$L107),(($D107*$P107)/$M107),0))))))</f>
        <v>0</v>
      </c>
      <c r="BL108" s="37">
        <f>IF(BL$7&gt;$L107,(((IF(Data!$C$2&gt;0,(IF(OR(BL$5=Data!$F$2,BL$5=Data!$G$2,(IF(COUNTIF(Data!$A$2:$A$939,BL$7),BL$7=(VLOOKUP(BL$7,Data!$A$2:$A$852,1,FALSE)),0))),"H",IF(AND(BL$7&gt;=$J107,BL$7&lt;=$K107),($D107*(1-$P107)/$N107),0))),IF(AND(BL$7&gt;=$J107,BL$7&lt;=$K107),(($D107-$O107)/$N107),0))))),(((IF(Data!$C$2&gt;0,(IF(OR(BL$5=Data!$F$2,BL$5=Data!$G$2,(IF(COUNTIF(Data!$A$2:$A$939,BL$7),BL$7=(VLOOKUP(BL$7,Data!$A$2:$A$852,1,FALSE)),0))),"H",IF(AND(BL$7&gt;=$J107,BL$7&lt;=$L107),($D107*$P107/$M107),0))),IF(AND(BL$7&gt;=$J107,BL$7&lt;=$L107),(($D107*$P107)/$M107),0))))))</f>
        <v>0</v>
      </c>
      <c r="BM108" s="37">
        <f>IF(BM$7&gt;$L107,(((IF(Data!$C$2&gt;0,(IF(OR(BM$5=Data!$F$2,BM$5=Data!$G$2,(IF(COUNTIF(Data!$A$2:$A$939,BM$7),BM$7=(VLOOKUP(BM$7,Data!$A$2:$A$852,1,FALSE)),0))),"H",IF(AND(BM$7&gt;=$J107,BM$7&lt;=$K107),($D107*(1-$P107)/$N107),0))),IF(AND(BM$7&gt;=$J107,BM$7&lt;=$K107),(($D107-$O107)/$N107),0))))),(((IF(Data!$C$2&gt;0,(IF(OR(BM$5=Data!$F$2,BM$5=Data!$G$2,(IF(COUNTIF(Data!$A$2:$A$939,BM$7),BM$7=(VLOOKUP(BM$7,Data!$A$2:$A$852,1,FALSE)),0))),"H",IF(AND(BM$7&gt;=$J107,BM$7&lt;=$L107),($D107*$P107/$M107),0))),IF(AND(BM$7&gt;=$J107,BM$7&lt;=$L107),(($D107*$P107)/$M107),0))))))</f>
        <v>0</v>
      </c>
      <c r="BN108" s="37">
        <f>IF(BN$7&gt;$L107,(((IF(Data!$C$2&gt;0,(IF(OR(BN$5=Data!$F$2,BN$5=Data!$G$2,(IF(COUNTIF(Data!$A$2:$A$939,BN$7),BN$7=(VLOOKUP(BN$7,Data!$A$2:$A$852,1,FALSE)),0))),"H",IF(AND(BN$7&gt;=$J107,BN$7&lt;=$K107),($D107*(1-$P107)/$N107),0))),IF(AND(BN$7&gt;=$J107,BN$7&lt;=$K107),(($D107-$O107)/$N107),0))))),(((IF(Data!$C$2&gt;0,(IF(OR(BN$5=Data!$F$2,BN$5=Data!$G$2,(IF(COUNTIF(Data!$A$2:$A$939,BN$7),BN$7=(VLOOKUP(BN$7,Data!$A$2:$A$852,1,FALSE)),0))),"H",IF(AND(BN$7&gt;=$J107,BN$7&lt;=$L107),($D107*$P107/$M107),0))),IF(AND(BN$7&gt;=$J107,BN$7&lt;=$L107),(($D107*$P107)/$M107),0))))))</f>
        <v>0</v>
      </c>
      <c r="BO108" s="37" t="str">
        <f>IF(BO$7&gt;$L107,(((IF(Data!$C$2&gt;0,(IF(OR(BO$5=Data!$F$2,BO$5=Data!$G$2,(IF(COUNTIF(Data!$A$2:$A$939,BO$7),BO$7=(VLOOKUP(BO$7,Data!$A$2:$A$852,1,FALSE)),0))),"H",IF(AND(BO$7&gt;=$J107,BO$7&lt;=$K107),($D107*(1-$P107)/$N107),0))),IF(AND(BO$7&gt;=$J107,BO$7&lt;=$K107),(($D107-$O107)/$N107),0))))),(((IF(Data!$C$2&gt;0,(IF(OR(BO$5=Data!$F$2,BO$5=Data!$G$2,(IF(COUNTIF(Data!$A$2:$A$939,BO$7),BO$7=(VLOOKUP(BO$7,Data!$A$2:$A$852,1,FALSE)),0))),"H",IF(AND(BO$7&gt;=$J107,BO$7&lt;=$L107),($D107*$P107/$M107),0))),IF(AND(BO$7&gt;=$J107,BO$7&lt;=$L107),(($D107*$P107)/$M107),0))))))</f>
        <v>H</v>
      </c>
      <c r="BP108" s="37" t="str">
        <f>IF(BP$7&gt;$L107,(((IF(Data!$C$2&gt;0,(IF(OR(BP$5=Data!$F$2,BP$5=Data!$G$2,(IF(COUNTIF(Data!$A$2:$A$939,BP$7),BP$7=(VLOOKUP(BP$7,Data!$A$2:$A$852,1,FALSE)),0))),"H",IF(AND(BP$7&gt;=$J107,BP$7&lt;=$K107),($D107*(1-$P107)/$N107),0))),IF(AND(BP$7&gt;=$J107,BP$7&lt;=$K107),(($D107-$O107)/$N107),0))))),(((IF(Data!$C$2&gt;0,(IF(OR(BP$5=Data!$F$2,BP$5=Data!$G$2,(IF(COUNTIF(Data!$A$2:$A$939,BP$7),BP$7=(VLOOKUP(BP$7,Data!$A$2:$A$852,1,FALSE)),0))),"H",IF(AND(BP$7&gt;=$J107,BP$7&lt;=$L107),($D107*$P107/$M107),0))),IF(AND(BP$7&gt;=$J107,BP$7&lt;=$L107),(($D107*$P107)/$M107),0))))))</f>
        <v>H</v>
      </c>
      <c r="BQ108" s="37">
        <f>IF(BQ$7&gt;$L107,(((IF(Data!$C$2&gt;0,(IF(OR(BQ$5=Data!$F$2,BQ$5=Data!$G$2,(IF(COUNTIF(Data!$A$2:$A$939,BQ$7),BQ$7=(VLOOKUP(BQ$7,Data!$A$2:$A$852,1,FALSE)),0))),"H",IF(AND(BQ$7&gt;=$J107,BQ$7&lt;=$K107),($D107*(1-$P107)/$N107),0))),IF(AND(BQ$7&gt;=$J107,BQ$7&lt;=$K107),(($D107-$O107)/$N107),0))))),(((IF(Data!$C$2&gt;0,(IF(OR(BQ$5=Data!$F$2,BQ$5=Data!$G$2,(IF(COUNTIF(Data!$A$2:$A$939,BQ$7),BQ$7=(VLOOKUP(BQ$7,Data!$A$2:$A$852,1,FALSE)),0))),"H",IF(AND(BQ$7&gt;=$J107,BQ$7&lt;=$L107),($D107*$P107/$M107),0))),IF(AND(BQ$7&gt;=$J107,BQ$7&lt;=$L107),(($D107*$P107)/$M107),0))))))</f>
        <v>0</v>
      </c>
      <c r="BR108" s="37">
        <f>IF(BR$7&gt;$L107,(((IF(Data!$C$2&gt;0,(IF(OR(BR$5=Data!$F$2,BR$5=Data!$G$2,(IF(COUNTIF(Data!$A$2:$A$939,BR$7),BR$7=(VLOOKUP(BR$7,Data!$A$2:$A$852,1,FALSE)),0))),"H",IF(AND(BR$7&gt;=$J107,BR$7&lt;=$K107),($D107*(1-$P107)/$N107),0))),IF(AND(BR$7&gt;=$J107,BR$7&lt;=$K107),(($D107-$O107)/$N107),0))))),(((IF(Data!$C$2&gt;0,(IF(OR(BR$5=Data!$F$2,BR$5=Data!$G$2,(IF(COUNTIF(Data!$A$2:$A$939,BR$7),BR$7=(VLOOKUP(BR$7,Data!$A$2:$A$852,1,FALSE)),0))),"H",IF(AND(BR$7&gt;=$J107,BR$7&lt;=$L107),($D107*$P107/$M107),0))),IF(AND(BR$7&gt;=$J107,BR$7&lt;=$L107),(($D107*$P107)/$M107),0))))))</f>
        <v>0</v>
      </c>
      <c r="BS108" s="37">
        <f>IF(BS$7&gt;$L107,(((IF(Data!$C$2&gt;0,(IF(OR(BS$5=Data!$F$2,BS$5=Data!$G$2,(IF(COUNTIF(Data!$A$2:$A$939,BS$7),BS$7=(VLOOKUP(BS$7,Data!$A$2:$A$852,1,FALSE)),0))),"H",IF(AND(BS$7&gt;=$J107,BS$7&lt;=$K107),($D107*(1-$P107)/$N107),0))),IF(AND(BS$7&gt;=$J107,BS$7&lt;=$K107),(($D107-$O107)/$N107),0))))),(((IF(Data!$C$2&gt;0,(IF(OR(BS$5=Data!$F$2,BS$5=Data!$G$2,(IF(COUNTIF(Data!$A$2:$A$939,BS$7),BS$7=(VLOOKUP(BS$7,Data!$A$2:$A$852,1,FALSE)),0))),"H",IF(AND(BS$7&gt;=$J107,BS$7&lt;=$L107),($D107*$P107/$M107),0))),IF(AND(BS$7&gt;=$J107,BS$7&lt;=$L107),(($D107*$P107)/$M107),0))))))</f>
        <v>0</v>
      </c>
      <c r="BT108" s="37">
        <f>IF(BT$7&gt;$L107,(((IF(Data!$C$2&gt;0,(IF(OR(BT$5=Data!$F$2,BT$5=Data!$G$2,(IF(COUNTIF(Data!$A$2:$A$939,BT$7),BT$7=(VLOOKUP(BT$7,Data!$A$2:$A$852,1,FALSE)),0))),"H",IF(AND(BT$7&gt;=$J107,BT$7&lt;=$K107),($D107*(1-$P107)/$N107),0))),IF(AND(BT$7&gt;=$J107,BT$7&lt;=$K107),(($D107-$O107)/$N107),0))))),(((IF(Data!$C$2&gt;0,(IF(OR(BT$5=Data!$F$2,BT$5=Data!$G$2,(IF(COUNTIF(Data!$A$2:$A$939,BT$7),BT$7=(VLOOKUP(BT$7,Data!$A$2:$A$852,1,FALSE)),0))),"H",IF(AND(BT$7&gt;=$J107,BT$7&lt;=$L107),($D107*$P107/$M107),0))),IF(AND(BT$7&gt;=$J107,BT$7&lt;=$L107),(($D107*$P107)/$M107),0))))))</f>
        <v>0</v>
      </c>
      <c r="BU108" s="37">
        <f>IF(BU$7&gt;$L107,(((IF(Data!$C$2&gt;0,(IF(OR(BU$5=Data!$F$2,BU$5=Data!$G$2,(IF(COUNTIF(Data!$A$2:$A$939,BU$7),BU$7=(VLOOKUP(BU$7,Data!$A$2:$A$852,1,FALSE)),0))),"H",IF(AND(BU$7&gt;=$J107,BU$7&lt;=$K107),($D107*(1-$P107)/$N107),0))),IF(AND(BU$7&gt;=$J107,BU$7&lt;=$K107),(($D107-$O107)/$N107),0))))),(((IF(Data!$C$2&gt;0,(IF(OR(BU$5=Data!$F$2,BU$5=Data!$G$2,(IF(COUNTIF(Data!$A$2:$A$939,BU$7),BU$7=(VLOOKUP(BU$7,Data!$A$2:$A$852,1,FALSE)),0))),"H",IF(AND(BU$7&gt;=$J107,BU$7&lt;=$L107),($D107*$P107/$M107),0))),IF(AND(BU$7&gt;=$J107,BU$7&lt;=$L107),(($D107*$P107)/$M107),0))))))</f>
        <v>0</v>
      </c>
      <c r="BV108" s="37" t="str">
        <f>IF(BV$7&gt;$L107,(((IF(Data!$C$2&gt;0,(IF(OR(BV$5=Data!$F$2,BV$5=Data!$G$2,(IF(COUNTIF(Data!$A$2:$A$939,BV$7),BV$7=(VLOOKUP(BV$7,Data!$A$2:$A$852,1,FALSE)),0))),"H",IF(AND(BV$7&gt;=$J107,BV$7&lt;=$K107),($D107*(1-$P107)/$N107),0))),IF(AND(BV$7&gt;=$J107,BV$7&lt;=$K107),(($D107-$O107)/$N107),0))))),(((IF(Data!$C$2&gt;0,(IF(OR(BV$5=Data!$F$2,BV$5=Data!$G$2,(IF(COUNTIF(Data!$A$2:$A$939,BV$7),BV$7=(VLOOKUP(BV$7,Data!$A$2:$A$852,1,FALSE)),0))),"H",IF(AND(BV$7&gt;=$J107,BV$7&lt;=$L107),($D107*$P107/$M107),0))),IF(AND(BV$7&gt;=$J107,BV$7&lt;=$L107),(($D107*$P107)/$M107),0))))))</f>
        <v>H</v>
      </c>
      <c r="BW108" s="37" t="str">
        <f>IF(BW$7&gt;$L107,(((IF(Data!$C$2&gt;0,(IF(OR(BW$5=Data!$F$2,BW$5=Data!$G$2,(IF(COUNTIF(Data!$A$2:$A$939,BW$7),BW$7=(VLOOKUP(BW$7,Data!$A$2:$A$852,1,FALSE)),0))),"H",IF(AND(BW$7&gt;=$J107,BW$7&lt;=$K107),($D107*(1-$P107)/$N107),0))),IF(AND(BW$7&gt;=$J107,BW$7&lt;=$K107),(($D107-$O107)/$N107),0))))),(((IF(Data!$C$2&gt;0,(IF(OR(BW$5=Data!$F$2,BW$5=Data!$G$2,(IF(COUNTIF(Data!$A$2:$A$939,BW$7),BW$7=(VLOOKUP(BW$7,Data!$A$2:$A$852,1,FALSE)),0))),"H",IF(AND(BW$7&gt;=$J107,BW$7&lt;=$L107),($D107*$P107/$M107),0))),IF(AND(BW$7&gt;=$J107,BW$7&lt;=$L107),(($D107*$P107)/$M107),0))))))</f>
        <v>H</v>
      </c>
      <c r="BX108" s="37">
        <f>IF(BX$7&gt;$L107,(((IF(Data!$C$2&gt;0,(IF(OR(BX$5=Data!$F$2,BX$5=Data!$G$2,(IF(COUNTIF(Data!$A$2:$A$939,BX$7),BX$7=(VLOOKUP(BX$7,Data!$A$2:$A$852,1,FALSE)),0))),"H",IF(AND(BX$7&gt;=$J107,BX$7&lt;=$K107),($D107*(1-$P107)/$N107),0))),IF(AND(BX$7&gt;=$J107,BX$7&lt;=$K107),(($D107-$O107)/$N107),0))))),(((IF(Data!$C$2&gt;0,(IF(OR(BX$5=Data!$F$2,BX$5=Data!$G$2,(IF(COUNTIF(Data!$A$2:$A$939,BX$7),BX$7=(VLOOKUP(BX$7,Data!$A$2:$A$852,1,FALSE)),0))),"H",IF(AND(BX$7&gt;=$J107,BX$7&lt;=$L107),($D107*$P107/$M107),0))),IF(AND(BX$7&gt;=$J107,BX$7&lt;=$L107),(($D107*$P107)/$M107),0))))))</f>
        <v>0</v>
      </c>
      <c r="BY108" s="37">
        <f>IF(BY$7&gt;$L107,(((IF(Data!$C$2&gt;0,(IF(OR(BY$5=Data!$F$2,BY$5=Data!$G$2,(IF(COUNTIF(Data!$A$2:$A$939,BY$7),BY$7=(VLOOKUP(BY$7,Data!$A$2:$A$852,1,FALSE)),0))),"H",IF(AND(BY$7&gt;=$J107,BY$7&lt;=$K107),($D107*(1-$P107)/$N107),0))),IF(AND(BY$7&gt;=$J107,BY$7&lt;=$K107),(($D107-$O107)/$N107),0))))),(((IF(Data!$C$2&gt;0,(IF(OR(BY$5=Data!$F$2,BY$5=Data!$G$2,(IF(COUNTIF(Data!$A$2:$A$939,BY$7),BY$7=(VLOOKUP(BY$7,Data!$A$2:$A$852,1,FALSE)),0))),"H",IF(AND(BY$7&gt;=$J107,BY$7&lt;=$L107),($D107*$P107/$M107),0))),IF(AND(BY$7&gt;=$J107,BY$7&lt;=$L107),(($D107*$P107)/$M107),0))))))</f>
        <v>0</v>
      </c>
      <c r="BZ108" s="37">
        <f>IF(BZ$7&gt;$L107,(((IF(Data!$C$2&gt;0,(IF(OR(BZ$5=Data!$F$2,BZ$5=Data!$G$2,(IF(COUNTIF(Data!$A$2:$A$939,BZ$7),BZ$7=(VLOOKUP(BZ$7,Data!$A$2:$A$852,1,FALSE)),0))),"H",IF(AND(BZ$7&gt;=$J107,BZ$7&lt;=$K107),($D107*(1-$P107)/$N107),0))),IF(AND(BZ$7&gt;=$J107,BZ$7&lt;=$K107),(($D107-$O107)/$N107),0))))),(((IF(Data!$C$2&gt;0,(IF(OR(BZ$5=Data!$F$2,BZ$5=Data!$G$2,(IF(COUNTIF(Data!$A$2:$A$939,BZ$7),BZ$7=(VLOOKUP(BZ$7,Data!$A$2:$A$852,1,FALSE)),0))),"H",IF(AND(BZ$7&gt;=$J107,BZ$7&lt;=$L107),($D107*$P107/$M107),0))),IF(AND(BZ$7&gt;=$J107,BZ$7&lt;=$L107),(($D107*$P107)/$M107),0))))))</f>
        <v>0</v>
      </c>
      <c r="CA108" s="37">
        <f>IF(CA$7&gt;$L107,(((IF(Data!$C$2&gt;0,(IF(OR(CA$5=Data!$F$2,CA$5=Data!$G$2,(IF(COUNTIF(Data!$A$2:$A$939,CA$7),CA$7=(VLOOKUP(CA$7,Data!$A$2:$A$852,1,FALSE)),0))),"H",IF(AND(CA$7&gt;=$J107,CA$7&lt;=$K107),($D107*(1-$P107)/$N107),0))),IF(AND(CA$7&gt;=$J107,CA$7&lt;=$K107),(($D107-$O107)/$N107),0))))),(((IF(Data!$C$2&gt;0,(IF(OR(CA$5=Data!$F$2,CA$5=Data!$G$2,(IF(COUNTIF(Data!$A$2:$A$939,CA$7),CA$7=(VLOOKUP(CA$7,Data!$A$2:$A$852,1,FALSE)),0))),"H",IF(AND(CA$7&gt;=$J107,CA$7&lt;=$L107),($D107*$P107/$M107),0))),IF(AND(CA$7&gt;=$J107,CA$7&lt;=$L107),(($D107*$P107)/$M107),0))))))</f>
        <v>0</v>
      </c>
      <c r="CB108" s="37">
        <f>IF(CB$7&gt;$L107,(((IF(Data!$C$2&gt;0,(IF(OR(CB$5=Data!$F$2,CB$5=Data!$G$2,(IF(COUNTIF(Data!$A$2:$A$939,CB$7),CB$7=(VLOOKUP(CB$7,Data!$A$2:$A$852,1,FALSE)),0))),"H",IF(AND(CB$7&gt;=$J107,CB$7&lt;=$K107),($D107*(1-$P107)/$N107),0))),IF(AND(CB$7&gt;=$J107,CB$7&lt;=$K107),(($D107-$O107)/$N107),0))))),(((IF(Data!$C$2&gt;0,(IF(OR(CB$5=Data!$F$2,CB$5=Data!$G$2,(IF(COUNTIF(Data!$A$2:$A$939,CB$7),CB$7=(VLOOKUP(CB$7,Data!$A$2:$A$852,1,FALSE)),0))),"H",IF(AND(CB$7&gt;=$J107,CB$7&lt;=$L107),($D107*$P107/$M107),0))),IF(AND(CB$7&gt;=$J107,CB$7&lt;=$L107),(($D107*$P107)/$M107),0))))))</f>
        <v>0</v>
      </c>
      <c r="CC108" s="37" t="str">
        <f>IF(CC$7&gt;$L107,(((IF(Data!$C$2&gt;0,(IF(OR(CC$5=Data!$F$2,CC$5=Data!$G$2,(IF(COUNTIF(Data!$A$2:$A$939,CC$7),CC$7=(VLOOKUP(CC$7,Data!$A$2:$A$852,1,FALSE)),0))),"H",IF(AND(CC$7&gt;=$J107,CC$7&lt;=$K107),($D107*(1-$P107)/$N107),0))),IF(AND(CC$7&gt;=$J107,CC$7&lt;=$K107),(($D107-$O107)/$N107),0))))),(((IF(Data!$C$2&gt;0,(IF(OR(CC$5=Data!$F$2,CC$5=Data!$G$2,(IF(COUNTIF(Data!$A$2:$A$939,CC$7),CC$7=(VLOOKUP(CC$7,Data!$A$2:$A$852,1,FALSE)),0))),"H",IF(AND(CC$7&gt;=$J107,CC$7&lt;=$L107),($D107*$P107/$M107),0))),IF(AND(CC$7&gt;=$J107,CC$7&lt;=$L107),(($D107*$P107)/$M107),0))))))</f>
        <v>H</v>
      </c>
      <c r="CD108" s="37" t="str">
        <f>IF(CD$7&gt;$L107,(((IF(Data!$C$2&gt;0,(IF(OR(CD$5=Data!$F$2,CD$5=Data!$G$2,(IF(COUNTIF(Data!$A$2:$A$939,CD$7),CD$7=(VLOOKUP(CD$7,Data!$A$2:$A$852,1,FALSE)),0))),"H",IF(AND(CD$7&gt;=$J107,CD$7&lt;=$K107),($D107*(1-$P107)/$N107),0))),IF(AND(CD$7&gt;=$J107,CD$7&lt;=$K107),(($D107-$O107)/$N107),0))))),(((IF(Data!$C$2&gt;0,(IF(OR(CD$5=Data!$F$2,CD$5=Data!$G$2,(IF(COUNTIF(Data!$A$2:$A$939,CD$7),CD$7=(VLOOKUP(CD$7,Data!$A$2:$A$852,1,FALSE)),0))),"H",IF(AND(CD$7&gt;=$J107,CD$7&lt;=$L107),($D107*$P107/$M107),0))),IF(AND(CD$7&gt;=$J107,CD$7&lt;=$L107),(($D107*$P107)/$M107),0))))))</f>
        <v>H</v>
      </c>
      <c r="CE108" s="37">
        <f>IF(CE$7&gt;$L107,(((IF(Data!$C$2&gt;0,(IF(OR(CE$5=Data!$F$2,CE$5=Data!$G$2,(IF(COUNTIF(Data!$A$2:$A$939,CE$7),CE$7=(VLOOKUP(CE$7,Data!$A$2:$A$852,1,FALSE)),0))),"H",IF(AND(CE$7&gt;=$J107,CE$7&lt;=$K107),($D107*(1-$P107)/$N107),0))),IF(AND(CE$7&gt;=$J107,CE$7&lt;=$K107),(($D107-$O107)/$N107),0))))),(((IF(Data!$C$2&gt;0,(IF(OR(CE$5=Data!$F$2,CE$5=Data!$G$2,(IF(COUNTIF(Data!$A$2:$A$939,CE$7),CE$7=(VLOOKUP(CE$7,Data!$A$2:$A$852,1,FALSE)),0))),"H",IF(AND(CE$7&gt;=$J107,CE$7&lt;=$L107),($D107*$P107/$M107),0))),IF(AND(CE$7&gt;=$J107,CE$7&lt;=$L107),(($D107*$P107)/$M107),0))))))</f>
        <v>0</v>
      </c>
      <c r="CF108" s="37">
        <f>IF(CF$7&gt;$L107,(((IF(Data!$C$2&gt;0,(IF(OR(CF$5=Data!$F$2,CF$5=Data!$G$2,(IF(COUNTIF(Data!$A$2:$A$939,CF$7),CF$7=(VLOOKUP(CF$7,Data!$A$2:$A$852,1,FALSE)),0))),"H",IF(AND(CF$7&gt;=$J107,CF$7&lt;=$K107),($D107*(1-$P107)/$N107),0))),IF(AND(CF$7&gt;=$J107,CF$7&lt;=$K107),(($D107-$O107)/$N107),0))))),(((IF(Data!$C$2&gt;0,(IF(OR(CF$5=Data!$F$2,CF$5=Data!$G$2,(IF(COUNTIF(Data!$A$2:$A$939,CF$7),CF$7=(VLOOKUP(CF$7,Data!$A$2:$A$852,1,FALSE)),0))),"H",IF(AND(CF$7&gt;=$J107,CF$7&lt;=$L107),($D107*$P107/$M107),0))),IF(AND(CF$7&gt;=$J107,CF$7&lt;=$L107),(($D107*$P107)/$M107),0))))))</f>
        <v>0</v>
      </c>
      <c r="CG108" s="37">
        <f>IF(CG$7&gt;$L107,(((IF(Data!$C$2&gt;0,(IF(OR(CG$5=Data!$F$2,CG$5=Data!$G$2,(IF(COUNTIF(Data!$A$2:$A$939,CG$7),CG$7=(VLOOKUP(CG$7,Data!$A$2:$A$852,1,FALSE)),0))),"H",IF(AND(CG$7&gt;=$J107,CG$7&lt;=$K107),($D107*(1-$P107)/$N107),0))),IF(AND(CG$7&gt;=$J107,CG$7&lt;=$K107),(($D107-$O107)/$N107),0))))),(((IF(Data!$C$2&gt;0,(IF(OR(CG$5=Data!$F$2,CG$5=Data!$G$2,(IF(COUNTIF(Data!$A$2:$A$939,CG$7),CG$7=(VLOOKUP(CG$7,Data!$A$2:$A$852,1,FALSE)),0))),"H",IF(AND(CG$7&gt;=$J107,CG$7&lt;=$L107),($D107*$P107/$M107),0))),IF(AND(CG$7&gt;=$J107,CG$7&lt;=$L107),(($D107*$P107)/$M107),0))))))</f>
        <v>0</v>
      </c>
      <c r="CH108" s="37">
        <f>IF(CH$7&gt;$L107,(((IF(Data!$C$2&gt;0,(IF(OR(CH$5=Data!$F$2,CH$5=Data!$G$2,(IF(COUNTIF(Data!$A$2:$A$939,CH$7),CH$7=(VLOOKUP(CH$7,Data!$A$2:$A$852,1,FALSE)),0))),"H",IF(AND(CH$7&gt;=$J107,CH$7&lt;=$K107),($D107*(1-$P107)/$N107),0))),IF(AND(CH$7&gt;=$J107,CH$7&lt;=$K107),(($D107-$O107)/$N107),0))))),(((IF(Data!$C$2&gt;0,(IF(OR(CH$5=Data!$F$2,CH$5=Data!$G$2,(IF(COUNTIF(Data!$A$2:$A$939,CH$7),CH$7=(VLOOKUP(CH$7,Data!$A$2:$A$852,1,FALSE)),0))),"H",IF(AND(CH$7&gt;=$J107,CH$7&lt;=$L107),($D107*$P107/$M107),0))),IF(AND(CH$7&gt;=$J107,CH$7&lt;=$L107),(($D107*$P107)/$M107),0))))))</f>
        <v>0</v>
      </c>
      <c r="CI108" s="37">
        <f>IF(CI$7&gt;$L107,(((IF(Data!$C$2&gt;0,(IF(OR(CI$5=Data!$F$2,CI$5=Data!$G$2,(IF(COUNTIF(Data!$A$2:$A$939,CI$7),CI$7=(VLOOKUP(CI$7,Data!$A$2:$A$852,1,FALSE)),0))),"H",IF(AND(CI$7&gt;=$J107,CI$7&lt;=$K107),($D107*(1-$P107)/$N107),0))),IF(AND(CI$7&gt;=$J107,CI$7&lt;=$K107),(($D107-$O107)/$N107),0))))),(((IF(Data!$C$2&gt;0,(IF(OR(CI$5=Data!$F$2,CI$5=Data!$G$2,(IF(COUNTIF(Data!$A$2:$A$939,CI$7),CI$7=(VLOOKUP(CI$7,Data!$A$2:$A$852,1,FALSE)),0))),"H",IF(AND(CI$7&gt;=$J107,CI$7&lt;=$L107),($D107*$P107/$M107),0))),IF(AND(CI$7&gt;=$J107,CI$7&lt;=$L107),(($D107*$P107)/$M107),0))))))</f>
        <v>0</v>
      </c>
      <c r="CJ108" s="37" t="str">
        <f>IF(CJ$7&gt;$L107,(((IF(Data!$C$2&gt;0,(IF(OR(CJ$5=Data!$F$2,CJ$5=Data!$G$2,(IF(COUNTIF(Data!$A$2:$A$939,CJ$7),CJ$7=(VLOOKUP(CJ$7,Data!$A$2:$A$852,1,FALSE)),0))),"H",IF(AND(CJ$7&gt;=$J107,CJ$7&lt;=$K107),($D107*(1-$P107)/$N107),0))),IF(AND(CJ$7&gt;=$J107,CJ$7&lt;=$K107),(($D107-$O107)/$N107),0))))),(((IF(Data!$C$2&gt;0,(IF(OR(CJ$5=Data!$F$2,CJ$5=Data!$G$2,(IF(COUNTIF(Data!$A$2:$A$939,CJ$7),CJ$7=(VLOOKUP(CJ$7,Data!$A$2:$A$852,1,FALSE)),0))),"H",IF(AND(CJ$7&gt;=$J107,CJ$7&lt;=$L107),($D107*$P107/$M107),0))),IF(AND(CJ$7&gt;=$J107,CJ$7&lt;=$L107),(($D107*$P107)/$M107),0))))))</f>
        <v>H</v>
      </c>
      <c r="CK108" s="37" t="str">
        <f>IF(CK$7&gt;$L107,(((IF(Data!$C$2&gt;0,(IF(OR(CK$5=Data!$F$2,CK$5=Data!$G$2,(IF(COUNTIF(Data!$A$2:$A$939,CK$7),CK$7=(VLOOKUP(CK$7,Data!$A$2:$A$852,1,FALSE)),0))),"H",IF(AND(CK$7&gt;=$J107,CK$7&lt;=$K107),($D107*(1-$P107)/$N107),0))),IF(AND(CK$7&gt;=$J107,CK$7&lt;=$K107),(($D107-$O107)/$N107),0))))),(((IF(Data!$C$2&gt;0,(IF(OR(CK$5=Data!$F$2,CK$5=Data!$G$2,(IF(COUNTIF(Data!$A$2:$A$939,CK$7),CK$7=(VLOOKUP(CK$7,Data!$A$2:$A$852,1,FALSE)),0))),"H",IF(AND(CK$7&gt;=$J107,CK$7&lt;=$L107),($D107*$P107/$M107),0))),IF(AND(CK$7&gt;=$J107,CK$7&lt;=$L107),(($D107*$P107)/$M107),0))))))</f>
        <v>H</v>
      </c>
      <c r="CL108" s="37">
        <f>IF(CL$7&gt;$L107,(((IF(Data!$C$2&gt;0,(IF(OR(CL$5=Data!$F$2,CL$5=Data!$G$2,(IF(COUNTIF(Data!$A$2:$A$939,CL$7),CL$7=(VLOOKUP(CL$7,Data!$A$2:$A$852,1,FALSE)),0))),"H",IF(AND(CL$7&gt;=$J107,CL$7&lt;=$K107),($D107*(1-$P107)/$N107),0))),IF(AND(CL$7&gt;=$J107,CL$7&lt;=$K107),(($D107-$O107)/$N107),0))))),(((IF(Data!$C$2&gt;0,(IF(OR(CL$5=Data!$F$2,CL$5=Data!$G$2,(IF(COUNTIF(Data!$A$2:$A$939,CL$7),CL$7=(VLOOKUP(CL$7,Data!$A$2:$A$852,1,FALSE)),0))),"H",IF(AND(CL$7&gt;=$J107,CL$7&lt;=$L107),($D107*$P107/$M107),0))),IF(AND(CL$7&gt;=$J107,CL$7&lt;=$L107),(($D107*$P107)/$M107),0))))))</f>
        <v>0</v>
      </c>
      <c r="CM108" s="37">
        <f>IF(CM$7&gt;$L107,(((IF(Data!$C$2&gt;0,(IF(OR(CM$5=Data!$F$2,CM$5=Data!$G$2,(IF(COUNTIF(Data!$A$2:$A$939,CM$7),CM$7=(VLOOKUP(CM$7,Data!$A$2:$A$852,1,FALSE)),0))),"H",IF(AND(CM$7&gt;=$J107,CM$7&lt;=$K107),($D107*(1-$P107)/$N107),0))),IF(AND(CM$7&gt;=$J107,CM$7&lt;=$K107),(($D107-$O107)/$N107),0))))),(((IF(Data!$C$2&gt;0,(IF(OR(CM$5=Data!$F$2,CM$5=Data!$G$2,(IF(COUNTIF(Data!$A$2:$A$939,CM$7),CM$7=(VLOOKUP(CM$7,Data!$A$2:$A$852,1,FALSE)),0))),"H",IF(AND(CM$7&gt;=$J107,CM$7&lt;=$L107),($D107*$P107/$M107),0))),IF(AND(CM$7&gt;=$J107,CM$7&lt;=$L107),(($D107*$P107)/$M107),0))))))</f>
        <v>0</v>
      </c>
      <c r="CN108" s="37">
        <f>IF(CN$7&gt;$L107,(((IF(Data!$C$2&gt;0,(IF(OR(CN$5=Data!$F$2,CN$5=Data!$G$2,(IF(COUNTIF(Data!$A$2:$A$939,CN$7),CN$7=(VLOOKUP(CN$7,Data!$A$2:$A$852,1,FALSE)),0))),"H",IF(AND(CN$7&gt;=$J107,CN$7&lt;=$K107),($D107*(1-$P107)/$N107),0))),IF(AND(CN$7&gt;=$J107,CN$7&lt;=$K107),(($D107-$O107)/$N107),0))))),(((IF(Data!$C$2&gt;0,(IF(OR(CN$5=Data!$F$2,CN$5=Data!$G$2,(IF(COUNTIF(Data!$A$2:$A$939,CN$7),CN$7=(VLOOKUP(CN$7,Data!$A$2:$A$852,1,FALSE)),0))),"H",IF(AND(CN$7&gt;=$J107,CN$7&lt;=$L107),($D107*$P107/$M107),0))),IF(AND(CN$7&gt;=$J107,CN$7&lt;=$L107),(($D107*$P107)/$M107),0))))))</f>
        <v>0</v>
      </c>
      <c r="CO108" s="37">
        <f>IF(CO$7&gt;$L107,(((IF(Data!$C$2&gt;0,(IF(OR(CO$5=Data!$F$2,CO$5=Data!$G$2,(IF(COUNTIF(Data!$A$2:$A$939,CO$7),CO$7=(VLOOKUP(CO$7,Data!$A$2:$A$852,1,FALSE)),0))),"H",IF(AND(CO$7&gt;=$J107,CO$7&lt;=$K107),($D107*(1-$P107)/$N107),0))),IF(AND(CO$7&gt;=$J107,CO$7&lt;=$K107),(($D107-$O107)/$N107),0))))),(((IF(Data!$C$2&gt;0,(IF(OR(CO$5=Data!$F$2,CO$5=Data!$G$2,(IF(COUNTIF(Data!$A$2:$A$939,CO$7),CO$7=(VLOOKUP(CO$7,Data!$A$2:$A$852,1,FALSE)),0))),"H",IF(AND(CO$7&gt;=$J107,CO$7&lt;=$L107),($D107*$P107/$M107),0))),IF(AND(CO$7&gt;=$J107,CO$7&lt;=$L107),(($D107*$P107)/$M107),0))))))</f>
        <v>0</v>
      </c>
      <c r="CP108" s="37">
        <f>IF(CP$7&gt;$L107,(((IF(Data!$C$2&gt;0,(IF(OR(CP$5=Data!$F$2,CP$5=Data!$G$2,(IF(COUNTIF(Data!$A$2:$A$939,CP$7),CP$7=(VLOOKUP(CP$7,Data!$A$2:$A$852,1,FALSE)),0))),"H",IF(AND(CP$7&gt;=$J107,CP$7&lt;=$K107),($D107*(1-$P107)/$N107),0))),IF(AND(CP$7&gt;=$J107,CP$7&lt;=$K107),(($D107-$O107)/$N107),0))))),(((IF(Data!$C$2&gt;0,(IF(OR(CP$5=Data!$F$2,CP$5=Data!$G$2,(IF(COUNTIF(Data!$A$2:$A$939,CP$7),CP$7=(VLOOKUP(CP$7,Data!$A$2:$A$852,1,FALSE)),0))),"H",IF(AND(CP$7&gt;=$J107,CP$7&lt;=$L107),($D107*$P107/$M107),0))),IF(AND(CP$7&gt;=$J107,CP$7&lt;=$L107),(($D107*$P107)/$M107),0))))))</f>
        <v>0</v>
      </c>
      <c r="CQ108" s="37" t="str">
        <f>IF(CQ$7&gt;$L107,(((IF(Data!$C$2&gt;0,(IF(OR(CQ$5=Data!$F$2,CQ$5=Data!$G$2,(IF(COUNTIF(Data!$A$2:$A$939,CQ$7),CQ$7=(VLOOKUP(CQ$7,Data!$A$2:$A$852,1,FALSE)),0))),"H",IF(AND(CQ$7&gt;=$J107,CQ$7&lt;=$K107),($D107*(1-$P107)/$N107),0))),IF(AND(CQ$7&gt;=$J107,CQ$7&lt;=$K107),(($D107-$O107)/$N107),0))))),(((IF(Data!$C$2&gt;0,(IF(OR(CQ$5=Data!$F$2,CQ$5=Data!$G$2,(IF(COUNTIF(Data!$A$2:$A$939,CQ$7),CQ$7=(VLOOKUP(CQ$7,Data!$A$2:$A$852,1,FALSE)),0))),"H",IF(AND(CQ$7&gt;=$J107,CQ$7&lt;=$L107),($D107*$P107/$M107),0))),IF(AND(CQ$7&gt;=$J107,CQ$7&lt;=$L107),(($D107*$P107)/$M107),0))))))</f>
        <v>H</v>
      </c>
      <c r="CR108" s="37" t="str">
        <f>IF(CR$7&gt;$L107,(((IF(Data!$C$2&gt;0,(IF(OR(CR$5=Data!$F$2,CR$5=Data!$G$2,(IF(COUNTIF(Data!$A$2:$A$939,CR$7),CR$7=(VLOOKUP(CR$7,Data!$A$2:$A$852,1,FALSE)),0))),"H",IF(AND(CR$7&gt;=$J107,CR$7&lt;=$K107),($D107*(1-$P107)/$N107),0))),IF(AND(CR$7&gt;=$J107,CR$7&lt;=$K107),(($D107-$O107)/$N107),0))))),(((IF(Data!$C$2&gt;0,(IF(OR(CR$5=Data!$F$2,CR$5=Data!$G$2,(IF(COUNTIF(Data!$A$2:$A$939,CR$7),CR$7=(VLOOKUP(CR$7,Data!$A$2:$A$852,1,FALSE)),0))),"H",IF(AND(CR$7&gt;=$J107,CR$7&lt;=$L107),($D107*$P107/$M107),0))),IF(AND(CR$7&gt;=$J107,CR$7&lt;=$L107),(($D107*$P107)/$M107),0))))))</f>
        <v>H</v>
      </c>
      <c r="CS108" s="37">
        <f>IF(CS$7&gt;$L107,(((IF(Data!$C$2&gt;0,(IF(OR(CS$5=Data!$F$2,CS$5=Data!$G$2,(IF(COUNTIF(Data!$A$2:$A$939,CS$7),CS$7=(VLOOKUP(CS$7,Data!$A$2:$A$852,1,FALSE)),0))),"H",IF(AND(CS$7&gt;=$J107,CS$7&lt;=$K107),($D107*(1-$P107)/$N107),0))),IF(AND(CS$7&gt;=$J107,CS$7&lt;=$K107),(($D107-$O107)/$N107),0))))),(((IF(Data!$C$2&gt;0,(IF(OR(CS$5=Data!$F$2,CS$5=Data!$G$2,(IF(COUNTIF(Data!$A$2:$A$939,CS$7),CS$7=(VLOOKUP(CS$7,Data!$A$2:$A$852,1,FALSE)),0))),"H",IF(AND(CS$7&gt;=$J107,CS$7&lt;=$L107),($D107*$P107/$M107),0))),IF(AND(CS$7&gt;=$J107,CS$7&lt;=$L107),(($D107*$P107)/$M107),0))))))</f>
        <v>0</v>
      </c>
      <c r="CT108" s="37">
        <f>IF(CT$7&gt;$L107,(((IF(Data!$C$2&gt;0,(IF(OR(CT$5=Data!$F$2,CT$5=Data!$G$2,(IF(COUNTIF(Data!$A$2:$A$939,CT$7),CT$7=(VLOOKUP(CT$7,Data!$A$2:$A$852,1,FALSE)),0))),"H",IF(AND(CT$7&gt;=$J107,CT$7&lt;=$K107),($D107*(1-$P107)/$N107),0))),IF(AND(CT$7&gt;=$J107,CT$7&lt;=$K107),(($D107-$O107)/$N107),0))))),(((IF(Data!$C$2&gt;0,(IF(OR(CT$5=Data!$F$2,CT$5=Data!$G$2,(IF(COUNTIF(Data!$A$2:$A$939,CT$7),CT$7=(VLOOKUP(CT$7,Data!$A$2:$A$852,1,FALSE)),0))),"H",IF(AND(CT$7&gt;=$J107,CT$7&lt;=$L107),($D107*$P107/$M107),0))),IF(AND(CT$7&gt;=$J107,CT$7&lt;=$L107),(($D107*$P107)/$M107),0))))))</f>
        <v>0</v>
      </c>
      <c r="CU108" s="37">
        <f>IF(CU$7&gt;$L107,(((IF(Data!$C$2&gt;0,(IF(OR(CU$5=Data!$F$2,CU$5=Data!$G$2,(IF(COUNTIF(Data!$A$2:$A$939,CU$7),CU$7=(VLOOKUP(CU$7,Data!$A$2:$A$852,1,FALSE)),0))),"H",IF(AND(CU$7&gt;=$J107,CU$7&lt;=$K107),($D107*(1-$P107)/$N107),0))),IF(AND(CU$7&gt;=$J107,CU$7&lt;=$K107),(($D107-$O107)/$N107),0))))),(((IF(Data!$C$2&gt;0,(IF(OR(CU$5=Data!$F$2,CU$5=Data!$G$2,(IF(COUNTIF(Data!$A$2:$A$939,CU$7),CU$7=(VLOOKUP(CU$7,Data!$A$2:$A$852,1,FALSE)),0))),"H",IF(AND(CU$7&gt;=$J107,CU$7&lt;=$L107),($D107*$P107/$M107),0))),IF(AND(CU$7&gt;=$J107,CU$7&lt;=$L107),(($D107*$P107)/$M107),0))))))</f>
        <v>0</v>
      </c>
      <c r="CV108" s="37">
        <f>IF(CV$7&gt;$L107,(((IF(Data!$C$2&gt;0,(IF(OR(CV$5=Data!$F$2,CV$5=Data!$G$2,(IF(COUNTIF(Data!$A$2:$A$939,CV$7),CV$7=(VLOOKUP(CV$7,Data!$A$2:$A$852,1,FALSE)),0))),"H",IF(AND(CV$7&gt;=$J107,CV$7&lt;=$K107),($D107*(1-$P107)/$N107),0))),IF(AND(CV$7&gt;=$J107,CV$7&lt;=$K107),(($D107-$O107)/$N107),0))))),(((IF(Data!$C$2&gt;0,(IF(OR(CV$5=Data!$F$2,CV$5=Data!$G$2,(IF(COUNTIF(Data!$A$2:$A$939,CV$7),CV$7=(VLOOKUP(CV$7,Data!$A$2:$A$852,1,FALSE)),0))),"H",IF(AND(CV$7&gt;=$J107,CV$7&lt;=$L107),($D107*$P107/$M107),0))),IF(AND(CV$7&gt;=$J107,CV$7&lt;=$L107),(($D107*$P107)/$M107),0))))))</f>
        <v>0</v>
      </c>
      <c r="CW108" s="37">
        <f>IF(CW$7&gt;$L107,(((IF(Data!$C$2&gt;0,(IF(OR(CW$5=Data!$F$2,CW$5=Data!$G$2,(IF(COUNTIF(Data!$A$2:$A$939,CW$7),CW$7=(VLOOKUP(CW$7,Data!$A$2:$A$852,1,FALSE)),0))),"H",IF(AND(CW$7&gt;=$J107,CW$7&lt;=$K107),($D107*(1-$P107)/$N107),0))),IF(AND(CW$7&gt;=$J107,CW$7&lt;=$K107),(($D107-$O107)/$N107),0))))),(((IF(Data!$C$2&gt;0,(IF(OR(CW$5=Data!$F$2,CW$5=Data!$G$2,(IF(COUNTIF(Data!$A$2:$A$939,CW$7),CW$7=(VLOOKUP(CW$7,Data!$A$2:$A$852,1,FALSE)),0))),"H",IF(AND(CW$7&gt;=$J107,CW$7&lt;=$L107),($D107*$P107/$M107),0))),IF(AND(CW$7&gt;=$J107,CW$7&lt;=$L107),(($D107*$P107)/$M107),0))))))</f>
        <v>0</v>
      </c>
      <c r="CX108" s="37" t="str">
        <f>IF(CX$7&gt;$L107,(((IF(Data!$C$2&gt;0,(IF(OR(CX$5=Data!$F$2,CX$5=Data!$G$2,(IF(COUNTIF(Data!$A$2:$A$939,CX$7),CX$7=(VLOOKUP(CX$7,Data!$A$2:$A$852,1,FALSE)),0))),"H",IF(AND(CX$7&gt;=$J107,CX$7&lt;=$K107),($D107*(1-$P107)/$N107),0))),IF(AND(CX$7&gt;=$J107,CX$7&lt;=$K107),(($D107-$O107)/$N107),0))))),(((IF(Data!$C$2&gt;0,(IF(OR(CX$5=Data!$F$2,CX$5=Data!$G$2,(IF(COUNTIF(Data!$A$2:$A$939,CX$7),CX$7=(VLOOKUP(CX$7,Data!$A$2:$A$852,1,FALSE)),0))),"H",IF(AND(CX$7&gt;=$J107,CX$7&lt;=$L107),($D107*$P107/$M107),0))),IF(AND(CX$7&gt;=$J107,CX$7&lt;=$L107),(($D107*$P107)/$M107),0))))))</f>
        <v>H</v>
      </c>
      <c r="CY108" s="37" t="str">
        <f>IF(CY$7&gt;$L107,(((IF(Data!$C$2&gt;0,(IF(OR(CY$5=Data!$F$2,CY$5=Data!$G$2,(IF(COUNTIF(Data!$A$2:$A$939,CY$7),CY$7=(VLOOKUP(CY$7,Data!$A$2:$A$852,1,FALSE)),0))),"H",IF(AND(CY$7&gt;=$J107,CY$7&lt;=$K107),($D107*(1-$P107)/$N107),0))),IF(AND(CY$7&gt;=$J107,CY$7&lt;=$K107),(($D107-$O107)/$N107),0))))),(((IF(Data!$C$2&gt;0,(IF(OR(CY$5=Data!$F$2,CY$5=Data!$G$2,(IF(COUNTIF(Data!$A$2:$A$939,CY$7),CY$7=(VLOOKUP(CY$7,Data!$A$2:$A$852,1,FALSE)),0))),"H",IF(AND(CY$7&gt;=$J107,CY$7&lt;=$L107),($D107*$P107/$M107),0))),IF(AND(CY$7&gt;=$J107,CY$7&lt;=$L107),(($D107*$P107)/$M107),0))))))</f>
        <v>H</v>
      </c>
      <c r="CZ108" s="37">
        <f>IF(CZ$7&gt;$L107,(((IF(Data!$C$2&gt;0,(IF(OR(CZ$5=Data!$F$2,CZ$5=Data!$G$2,(IF(COUNTIF(Data!$A$2:$A$939,CZ$7),CZ$7=(VLOOKUP(CZ$7,Data!$A$2:$A$852,1,FALSE)),0))),"H",IF(AND(CZ$7&gt;=$J107,CZ$7&lt;=$K107),($D107*(1-$P107)/$N107),0))),IF(AND(CZ$7&gt;=$J107,CZ$7&lt;=$K107),(($D107-$O107)/$N107),0))))),(((IF(Data!$C$2&gt;0,(IF(OR(CZ$5=Data!$F$2,CZ$5=Data!$G$2,(IF(COUNTIF(Data!$A$2:$A$939,CZ$7),CZ$7=(VLOOKUP(CZ$7,Data!$A$2:$A$852,1,FALSE)),0))),"H",IF(AND(CZ$7&gt;=$J107,CZ$7&lt;=$L107),($D107*$P107/$M107),0))),IF(AND(CZ$7&gt;=$J107,CZ$7&lt;=$L107),(($D107*$P107)/$M107),0))))))</f>
        <v>0</v>
      </c>
      <c r="DA108" s="37">
        <f>IF(DA$7&gt;$L107,(((IF(Data!$C$2&gt;0,(IF(OR(DA$5=Data!$F$2,DA$5=Data!$G$2,(IF(COUNTIF(Data!$A$2:$A$939,DA$7),DA$7=(VLOOKUP(DA$7,Data!$A$2:$A$852,1,FALSE)),0))),"H",IF(AND(DA$7&gt;=$J107,DA$7&lt;=$K107),($D107*(1-$P107)/$N107),0))),IF(AND(DA$7&gt;=$J107,DA$7&lt;=$K107),(($D107-$O107)/$N107),0))))),(((IF(Data!$C$2&gt;0,(IF(OR(DA$5=Data!$F$2,DA$5=Data!$G$2,(IF(COUNTIF(Data!$A$2:$A$939,DA$7),DA$7=(VLOOKUP(DA$7,Data!$A$2:$A$852,1,FALSE)),0))),"H",IF(AND(DA$7&gt;=$J107,DA$7&lt;=$L107),($D107*$P107/$M107),0))),IF(AND(DA$7&gt;=$J107,DA$7&lt;=$L107),(($D107*$P107)/$M107),0))))))</f>
        <v>0</v>
      </c>
      <c r="DB108" s="37">
        <f>IF(DB$7&gt;$L107,(((IF(Data!$C$2&gt;0,(IF(OR(DB$5=Data!$F$2,DB$5=Data!$G$2,(IF(COUNTIF(Data!$A$2:$A$939,DB$7),DB$7=(VLOOKUP(DB$7,Data!$A$2:$A$852,1,FALSE)),0))),"H",IF(AND(DB$7&gt;=$J107,DB$7&lt;=$K107),($D107*(1-$P107)/$N107),0))),IF(AND(DB$7&gt;=$J107,DB$7&lt;=$K107),(($D107-$O107)/$N107),0))))),(((IF(Data!$C$2&gt;0,(IF(OR(DB$5=Data!$F$2,DB$5=Data!$G$2,(IF(COUNTIF(Data!$A$2:$A$939,DB$7),DB$7=(VLOOKUP(DB$7,Data!$A$2:$A$852,1,FALSE)),0))),"H",IF(AND(DB$7&gt;=$J107,DB$7&lt;=$L107),($D107*$P107/$M107),0))),IF(AND(DB$7&gt;=$J107,DB$7&lt;=$L107),(($D107*$P107)/$M107),0))))))</f>
        <v>0</v>
      </c>
      <c r="DC108" s="37">
        <f>IF(DC$7&gt;$L107,(((IF(Data!$C$2&gt;0,(IF(OR(DC$5=Data!$F$2,DC$5=Data!$G$2,(IF(COUNTIF(Data!$A$2:$A$939,DC$7),DC$7=(VLOOKUP(DC$7,Data!$A$2:$A$852,1,FALSE)),0))),"H",IF(AND(DC$7&gt;=$J107,DC$7&lt;=$K107),($D107*(1-$P107)/$N107),0))),IF(AND(DC$7&gt;=$J107,DC$7&lt;=$K107),(($D107-$O107)/$N107),0))))),(((IF(Data!$C$2&gt;0,(IF(OR(DC$5=Data!$F$2,DC$5=Data!$G$2,(IF(COUNTIF(Data!$A$2:$A$939,DC$7),DC$7=(VLOOKUP(DC$7,Data!$A$2:$A$852,1,FALSE)),0))),"H",IF(AND(DC$7&gt;=$J107,DC$7&lt;=$L107),($D107*$P107/$M107),0))),IF(AND(DC$7&gt;=$J107,DC$7&lt;=$L107),(($D107*$P107)/$M107),0))))))</f>
        <v>0</v>
      </c>
      <c r="DD108" s="37">
        <f>IF(DD$7&gt;$L107,(((IF(Data!$C$2&gt;0,(IF(OR(DD$5=Data!$F$2,DD$5=Data!$G$2,(IF(COUNTIF(Data!$A$2:$A$939,DD$7),DD$7=(VLOOKUP(DD$7,Data!$A$2:$A$852,1,FALSE)),0))),"H",IF(AND(DD$7&gt;=$J107,DD$7&lt;=$K107),($D107*(1-$P107)/$N107),0))),IF(AND(DD$7&gt;=$J107,DD$7&lt;=$K107),(($D107-$O107)/$N107),0))))),(((IF(Data!$C$2&gt;0,(IF(OR(DD$5=Data!$F$2,DD$5=Data!$G$2,(IF(COUNTIF(Data!$A$2:$A$939,DD$7),DD$7=(VLOOKUP(DD$7,Data!$A$2:$A$852,1,FALSE)),0))),"H",IF(AND(DD$7&gt;=$J107,DD$7&lt;=$L107),($D107*$P107/$M107),0))),IF(AND(DD$7&gt;=$J107,DD$7&lt;=$L107),(($D107*$P107)/$M107),0))))))</f>
        <v>0</v>
      </c>
      <c r="DE108" s="37" t="str">
        <f>IF(DE$7&gt;$L107,(((IF(Data!$C$2&gt;0,(IF(OR(DE$5=Data!$F$2,DE$5=Data!$G$2,(IF(COUNTIF(Data!$A$2:$A$939,DE$7),DE$7=(VLOOKUP(DE$7,Data!$A$2:$A$852,1,FALSE)),0))),"H",IF(AND(DE$7&gt;=$J107,DE$7&lt;=$K107),($D107*(1-$P107)/$N107),0))),IF(AND(DE$7&gt;=$J107,DE$7&lt;=$K107),(($D107-$O107)/$N107),0))))),(((IF(Data!$C$2&gt;0,(IF(OR(DE$5=Data!$F$2,DE$5=Data!$G$2,(IF(COUNTIF(Data!$A$2:$A$939,DE$7),DE$7=(VLOOKUP(DE$7,Data!$A$2:$A$852,1,FALSE)),0))),"H",IF(AND(DE$7&gt;=$J107,DE$7&lt;=$L107),($D107*$P107/$M107),0))),IF(AND(DE$7&gt;=$J107,DE$7&lt;=$L107),(($D107*$P107)/$M107),0))))))</f>
        <v>H</v>
      </c>
      <c r="DF108" s="37" t="str">
        <f>IF(DF$7&gt;$L107,(((IF(Data!$C$2&gt;0,(IF(OR(DF$5=Data!$F$2,DF$5=Data!$G$2,(IF(COUNTIF(Data!$A$2:$A$939,DF$7),DF$7=(VLOOKUP(DF$7,Data!$A$2:$A$852,1,FALSE)),0))),"H",IF(AND(DF$7&gt;=$J107,DF$7&lt;=$K107),($D107*(1-$P107)/$N107),0))),IF(AND(DF$7&gt;=$J107,DF$7&lt;=$K107),(($D107-$O107)/$N107),0))))),(((IF(Data!$C$2&gt;0,(IF(OR(DF$5=Data!$F$2,DF$5=Data!$G$2,(IF(COUNTIF(Data!$A$2:$A$939,DF$7),DF$7=(VLOOKUP(DF$7,Data!$A$2:$A$852,1,FALSE)),0))),"H",IF(AND(DF$7&gt;=$J107,DF$7&lt;=$L107),($D107*$P107/$M107),0))),IF(AND(DF$7&gt;=$J107,DF$7&lt;=$L107),(($D107*$P107)/$M107),0))))))</f>
        <v>H</v>
      </c>
      <c r="DG108" s="37">
        <f>IF(DG$7&gt;$L107,(((IF(Data!$C$2&gt;0,(IF(OR(DG$5=Data!$F$2,DG$5=Data!$G$2,(IF(COUNTIF(Data!$A$2:$A$939,DG$7),DG$7=(VLOOKUP(DG$7,Data!$A$2:$A$852,1,FALSE)),0))),"H",IF(AND(DG$7&gt;=$J107,DG$7&lt;=$K107),($D107*(1-$P107)/$N107),0))),IF(AND(DG$7&gt;=$J107,DG$7&lt;=$K107),(($D107-$O107)/$N107),0))))),(((IF(Data!$C$2&gt;0,(IF(OR(DG$5=Data!$F$2,DG$5=Data!$G$2,(IF(COUNTIF(Data!$A$2:$A$939,DG$7),DG$7=(VLOOKUP(DG$7,Data!$A$2:$A$852,1,FALSE)),0))),"H",IF(AND(DG$7&gt;=$J107,DG$7&lt;=$L107),($D107*$P107/$M107),0))),IF(AND(DG$7&gt;=$J107,DG$7&lt;=$L107),(($D107*$P107)/$M107),0))))))</f>
        <v>0</v>
      </c>
      <c r="DH108" s="37">
        <f>IF(DH$7&gt;$L107,(((IF(Data!$C$2&gt;0,(IF(OR(DH$5=Data!$F$2,DH$5=Data!$G$2,(IF(COUNTIF(Data!$A$2:$A$939,DH$7),DH$7=(VLOOKUP(DH$7,Data!$A$2:$A$852,1,FALSE)),0))),"H",IF(AND(DH$7&gt;=$J107,DH$7&lt;=$K107),($D107*(1-$P107)/$N107),0))),IF(AND(DH$7&gt;=$J107,DH$7&lt;=$K107),(($D107-$O107)/$N107),0))))),(((IF(Data!$C$2&gt;0,(IF(OR(DH$5=Data!$F$2,DH$5=Data!$G$2,(IF(COUNTIF(Data!$A$2:$A$939,DH$7),DH$7=(VLOOKUP(DH$7,Data!$A$2:$A$852,1,FALSE)),0))),"H",IF(AND(DH$7&gt;=$J107,DH$7&lt;=$L107),($D107*$P107/$M107),0))),IF(AND(DH$7&gt;=$J107,DH$7&lt;=$L107),(($D107*$P107)/$M107),0))))))</f>
        <v>0</v>
      </c>
      <c r="DI108" s="37">
        <f>IF(DI$7&gt;$L107,(((IF(Data!$C$2&gt;0,(IF(OR(DI$5=Data!$F$2,DI$5=Data!$G$2,(IF(COUNTIF(Data!$A$2:$A$939,DI$7),DI$7=(VLOOKUP(DI$7,Data!$A$2:$A$852,1,FALSE)),0))),"H",IF(AND(DI$7&gt;=$J107,DI$7&lt;=$K107),($D107*(1-$P107)/$N107),0))),IF(AND(DI$7&gt;=$J107,DI$7&lt;=$K107),(($D107-$O107)/$N107),0))))),(((IF(Data!$C$2&gt;0,(IF(OR(DI$5=Data!$F$2,DI$5=Data!$G$2,(IF(COUNTIF(Data!$A$2:$A$939,DI$7),DI$7=(VLOOKUP(DI$7,Data!$A$2:$A$852,1,FALSE)),0))),"H",IF(AND(DI$7&gt;=$J107,DI$7&lt;=$L107),($D107*$P107/$M107),0))),IF(AND(DI$7&gt;=$J107,DI$7&lt;=$L107),(($D107*$P107)/$M107),0))))))</f>
        <v>0</v>
      </c>
      <c r="DJ108" s="37">
        <f>IF(DJ$7&gt;$L107,(((IF(Data!$C$2&gt;0,(IF(OR(DJ$5=Data!$F$2,DJ$5=Data!$G$2,(IF(COUNTIF(Data!$A$2:$A$939,DJ$7),DJ$7=(VLOOKUP(DJ$7,Data!$A$2:$A$852,1,FALSE)),0))),"H",IF(AND(DJ$7&gt;=$J107,DJ$7&lt;=$K107),($D107*(1-$P107)/$N107),0))),IF(AND(DJ$7&gt;=$J107,DJ$7&lt;=$K107),(($D107-$O107)/$N107),0))))),(((IF(Data!$C$2&gt;0,(IF(OR(DJ$5=Data!$F$2,DJ$5=Data!$G$2,(IF(COUNTIF(Data!$A$2:$A$939,DJ$7),DJ$7=(VLOOKUP(DJ$7,Data!$A$2:$A$852,1,FALSE)),0))),"H",IF(AND(DJ$7&gt;=$J107,DJ$7&lt;=$L107),($D107*$P107/$M107),0))),IF(AND(DJ$7&gt;=$J107,DJ$7&lt;=$L107),(($D107*$P107)/$M107),0))))))</f>
        <v>0</v>
      </c>
      <c r="DK108" s="37">
        <f>IF(DK$7&gt;$L107,(((IF(Data!$C$2&gt;0,(IF(OR(DK$5=Data!$F$2,DK$5=Data!$G$2,(IF(COUNTIF(Data!$A$2:$A$939,DK$7),DK$7=(VLOOKUP(DK$7,Data!$A$2:$A$852,1,FALSE)),0))),"H",IF(AND(DK$7&gt;=$J107,DK$7&lt;=$K107),($D107*(1-$P107)/$N107),0))),IF(AND(DK$7&gt;=$J107,DK$7&lt;=$K107),(($D107-$O107)/$N107),0))))),(((IF(Data!$C$2&gt;0,(IF(OR(DK$5=Data!$F$2,DK$5=Data!$G$2,(IF(COUNTIF(Data!$A$2:$A$939,DK$7),DK$7=(VLOOKUP(DK$7,Data!$A$2:$A$852,1,FALSE)),0))),"H",IF(AND(DK$7&gt;=$J107,DK$7&lt;=$L107),($D107*$P107/$M107),0))),IF(AND(DK$7&gt;=$J107,DK$7&lt;=$L107),(($D107*$P107)/$M107),0))))))</f>
        <v>0</v>
      </c>
      <c r="DL108" s="37" t="str">
        <f>IF(DL$7&gt;$L107,(((IF(Data!$C$2&gt;0,(IF(OR(DL$5=Data!$F$2,DL$5=Data!$G$2,(IF(COUNTIF(Data!$A$2:$A$939,DL$7),DL$7=(VLOOKUP(DL$7,Data!$A$2:$A$852,1,FALSE)),0))),"H",IF(AND(DL$7&gt;=$J107,DL$7&lt;=$K107),($D107*(1-$P107)/$N107),0))),IF(AND(DL$7&gt;=$J107,DL$7&lt;=$K107),(($D107-$O107)/$N107),0))))),(((IF(Data!$C$2&gt;0,(IF(OR(DL$5=Data!$F$2,DL$5=Data!$G$2,(IF(COUNTIF(Data!$A$2:$A$939,DL$7),DL$7=(VLOOKUP(DL$7,Data!$A$2:$A$852,1,FALSE)),0))),"H",IF(AND(DL$7&gt;=$J107,DL$7&lt;=$L107),($D107*$P107/$M107),0))),IF(AND(DL$7&gt;=$J107,DL$7&lt;=$L107),(($D107*$P107)/$M107),0))))))</f>
        <v>H</v>
      </c>
      <c r="DM108" s="37" t="str">
        <f>IF(DM$7&gt;$L107,(((IF(Data!$C$2&gt;0,(IF(OR(DM$5=Data!$F$2,DM$5=Data!$G$2,(IF(COUNTIF(Data!$A$2:$A$939,DM$7),DM$7=(VLOOKUP(DM$7,Data!$A$2:$A$852,1,FALSE)),0))),"H",IF(AND(DM$7&gt;=$J107,DM$7&lt;=$K107),($D107*(1-$P107)/$N107),0))),IF(AND(DM$7&gt;=$J107,DM$7&lt;=$K107),(($D107-$O107)/$N107),0))))),(((IF(Data!$C$2&gt;0,(IF(OR(DM$5=Data!$F$2,DM$5=Data!$G$2,(IF(COUNTIF(Data!$A$2:$A$939,DM$7),DM$7=(VLOOKUP(DM$7,Data!$A$2:$A$852,1,FALSE)),0))),"H",IF(AND(DM$7&gt;=$J107,DM$7&lt;=$L107),($D107*$P107/$M107),0))),IF(AND(DM$7&gt;=$J107,DM$7&lt;=$L107),(($D107*$P107)/$M107),0))))))</f>
        <v>H</v>
      </c>
      <c r="DN108" s="37">
        <f>IF(DN$7&gt;$L107,(((IF(Data!$C$2&gt;0,(IF(OR(DN$5=Data!$F$2,DN$5=Data!$G$2,(IF(COUNTIF(Data!$A$2:$A$939,DN$7),DN$7=(VLOOKUP(DN$7,Data!$A$2:$A$852,1,FALSE)),0))),"H",IF(AND(DN$7&gt;=$J107,DN$7&lt;=$K107),($D107*(1-$P107)/$N107),0))),IF(AND(DN$7&gt;=$J107,DN$7&lt;=$K107),(($D107-$O107)/$N107),0))))),(((IF(Data!$C$2&gt;0,(IF(OR(DN$5=Data!$F$2,DN$5=Data!$G$2,(IF(COUNTIF(Data!$A$2:$A$939,DN$7),DN$7=(VLOOKUP(DN$7,Data!$A$2:$A$852,1,FALSE)),0))),"H",IF(AND(DN$7&gt;=$J107,DN$7&lt;=$L107),($D107*$P107/$M107),0))),IF(AND(DN$7&gt;=$J107,DN$7&lt;=$L107),(($D107*$P107)/$M107),0))))))</f>
        <v>0</v>
      </c>
      <c r="DO108" s="37">
        <f>IF(DO$7&gt;$L107,(((IF(Data!$C$2&gt;0,(IF(OR(DO$5=Data!$F$2,DO$5=Data!$G$2,(IF(COUNTIF(Data!$A$2:$A$939,DO$7),DO$7=(VLOOKUP(DO$7,Data!$A$2:$A$852,1,FALSE)),0))),"H",IF(AND(DO$7&gt;=$J107,DO$7&lt;=$K107),($D107*(1-$P107)/$N107),0))),IF(AND(DO$7&gt;=$J107,DO$7&lt;=$K107),(($D107-$O107)/$N107),0))))),(((IF(Data!$C$2&gt;0,(IF(OR(DO$5=Data!$F$2,DO$5=Data!$G$2,(IF(COUNTIF(Data!$A$2:$A$939,DO$7),DO$7=(VLOOKUP(DO$7,Data!$A$2:$A$852,1,FALSE)),0))),"H",IF(AND(DO$7&gt;=$J107,DO$7&lt;=$L107),($D107*$P107/$M107),0))),IF(AND(DO$7&gt;=$J107,DO$7&lt;=$L107),(($D107*$P107)/$M107),0))))))</f>
        <v>0</v>
      </c>
      <c r="DP108" s="37">
        <f>IF(DP$7&gt;$L107,(((IF(Data!$C$2&gt;0,(IF(OR(DP$5=Data!$F$2,DP$5=Data!$G$2,(IF(COUNTIF(Data!$A$2:$A$939,DP$7),DP$7=(VLOOKUP(DP$7,Data!$A$2:$A$852,1,FALSE)),0))),"H",IF(AND(DP$7&gt;=$J107,DP$7&lt;=$K107),($D107*(1-$P107)/$N107),0))),IF(AND(DP$7&gt;=$J107,DP$7&lt;=$K107),(($D107-$O107)/$N107),0))))),(((IF(Data!$C$2&gt;0,(IF(OR(DP$5=Data!$F$2,DP$5=Data!$G$2,(IF(COUNTIF(Data!$A$2:$A$939,DP$7),DP$7=(VLOOKUP(DP$7,Data!$A$2:$A$852,1,FALSE)),0))),"H",IF(AND(DP$7&gt;=$J107,DP$7&lt;=$L107),($D107*$P107/$M107),0))),IF(AND(DP$7&gt;=$J107,DP$7&lt;=$L107),(($D107*$P107)/$M107),0))))))</f>
        <v>0</v>
      </c>
      <c r="DQ108" s="37">
        <f>IF(DQ$7&gt;$L107,(((IF(Data!$C$2&gt;0,(IF(OR(DQ$5=Data!$F$2,DQ$5=Data!$G$2,(IF(COUNTIF(Data!$A$2:$A$939,DQ$7),DQ$7=(VLOOKUP(DQ$7,Data!$A$2:$A$852,1,FALSE)),0))),"H",IF(AND(DQ$7&gt;=$J107,DQ$7&lt;=$K107),($D107*(1-$P107)/$N107),0))),IF(AND(DQ$7&gt;=$J107,DQ$7&lt;=$K107),(($D107-$O107)/$N107),0))))),(((IF(Data!$C$2&gt;0,(IF(OR(DQ$5=Data!$F$2,DQ$5=Data!$G$2,(IF(COUNTIF(Data!$A$2:$A$939,DQ$7),DQ$7=(VLOOKUP(DQ$7,Data!$A$2:$A$852,1,FALSE)),0))),"H",IF(AND(DQ$7&gt;=$J107,DQ$7&lt;=$L107),($D107*$P107/$M107),0))),IF(AND(DQ$7&gt;=$J107,DQ$7&lt;=$L107),(($D107*$P107)/$M107),0))))))</f>
        <v>0</v>
      </c>
      <c r="DR108" s="37">
        <f>IF(DR$7&gt;$L107,(((IF(Data!$C$2&gt;0,(IF(OR(DR$5=Data!$F$2,DR$5=Data!$G$2,(IF(COUNTIF(Data!$A$2:$A$939,DR$7),DR$7=(VLOOKUP(DR$7,Data!$A$2:$A$852,1,FALSE)),0))),"H",IF(AND(DR$7&gt;=$J107,DR$7&lt;=$K107),($D107*(1-$P107)/$N107),0))),IF(AND(DR$7&gt;=$J107,DR$7&lt;=$K107),(($D107-$O107)/$N107),0))))),(((IF(Data!$C$2&gt;0,(IF(OR(DR$5=Data!$F$2,DR$5=Data!$G$2,(IF(COUNTIF(Data!$A$2:$A$939,DR$7),DR$7=(VLOOKUP(DR$7,Data!$A$2:$A$852,1,FALSE)),0))),"H",IF(AND(DR$7&gt;=$J107,DR$7&lt;=$L107),($D107*$P107/$M107),0))),IF(AND(DR$7&gt;=$J107,DR$7&lt;=$L107),(($D107*$P107)/$M107),0))))))</f>
        <v>0</v>
      </c>
      <c r="DS108" s="37" t="str">
        <f>IF(DS$7&gt;$L107,(((IF(Data!$C$2&gt;0,(IF(OR(DS$5=Data!$F$2,DS$5=Data!$G$2,(IF(COUNTIF(Data!$A$2:$A$939,DS$7),DS$7=(VLOOKUP(DS$7,Data!$A$2:$A$852,1,FALSE)),0))),"H",IF(AND(DS$7&gt;=$J107,DS$7&lt;=$K107),($D107*(1-$P107)/$N107),0))),IF(AND(DS$7&gt;=$J107,DS$7&lt;=$K107),(($D107-$O107)/$N107),0))))),(((IF(Data!$C$2&gt;0,(IF(OR(DS$5=Data!$F$2,DS$5=Data!$G$2,(IF(COUNTIF(Data!$A$2:$A$939,DS$7),DS$7=(VLOOKUP(DS$7,Data!$A$2:$A$852,1,FALSE)),0))),"H",IF(AND(DS$7&gt;=$J107,DS$7&lt;=$L107),($D107*$P107/$M107),0))),IF(AND(DS$7&gt;=$J107,DS$7&lt;=$L107),(($D107*$P107)/$M107),0))))))</f>
        <v>H</v>
      </c>
      <c r="DT108" s="37" t="str">
        <f>IF(DT$7&gt;$L107,(((IF(Data!$C$2&gt;0,(IF(OR(DT$5=Data!$F$2,DT$5=Data!$G$2,(IF(COUNTIF(Data!$A$2:$A$939,DT$7),DT$7=(VLOOKUP(DT$7,Data!$A$2:$A$852,1,FALSE)),0))),"H",IF(AND(DT$7&gt;=$J107,DT$7&lt;=$K107),($D107*(1-$P107)/$N107),0))),IF(AND(DT$7&gt;=$J107,DT$7&lt;=$K107),(($D107-$O107)/$N107),0))))),(((IF(Data!$C$2&gt;0,(IF(OR(DT$5=Data!$F$2,DT$5=Data!$G$2,(IF(COUNTIF(Data!$A$2:$A$939,DT$7),DT$7=(VLOOKUP(DT$7,Data!$A$2:$A$852,1,FALSE)),0))),"H",IF(AND(DT$7&gt;=$J107,DT$7&lt;=$L107),($D107*$P107/$M107),0))),IF(AND(DT$7&gt;=$J107,DT$7&lt;=$L107),(($D107*$P107)/$M107),0))))))</f>
        <v>H</v>
      </c>
      <c r="DU108" s="37">
        <f>IF(DU$7&gt;$L107,(((IF(Data!$C$2&gt;0,(IF(OR(DU$5=Data!$F$2,DU$5=Data!$G$2,(IF(COUNTIF(Data!$A$2:$A$939,DU$7),DU$7=(VLOOKUP(DU$7,Data!$A$2:$A$852,1,FALSE)),0))),"H",IF(AND(DU$7&gt;=$J107,DU$7&lt;=$K107),($D107*(1-$P107)/$N107),0))),IF(AND(DU$7&gt;=$J107,DU$7&lt;=$K107),(($D107-$O107)/$N107),0))))),(((IF(Data!$C$2&gt;0,(IF(OR(DU$5=Data!$F$2,DU$5=Data!$G$2,(IF(COUNTIF(Data!$A$2:$A$939,DU$7),DU$7=(VLOOKUP(DU$7,Data!$A$2:$A$852,1,FALSE)),0))),"H",IF(AND(DU$7&gt;=$J107,DU$7&lt;=$L107),($D107*$P107/$M107),0))),IF(AND(DU$7&gt;=$J107,DU$7&lt;=$L107),(($D107*$P107)/$M107),0))))))</f>
        <v>0</v>
      </c>
      <c r="DV108" s="37">
        <f>IF(DV$7&gt;$L107,(((IF(Data!$C$2&gt;0,(IF(OR(DV$5=Data!$F$2,DV$5=Data!$G$2,(IF(COUNTIF(Data!$A$2:$A$939,DV$7),DV$7=(VLOOKUP(DV$7,Data!$A$2:$A$852,1,FALSE)),0))),"H",IF(AND(DV$7&gt;=$J107,DV$7&lt;=$K107),($D107*(1-$P107)/$N107),0))),IF(AND(DV$7&gt;=$J107,DV$7&lt;=$K107),(($D107-$O107)/$N107),0))))),(((IF(Data!$C$2&gt;0,(IF(OR(DV$5=Data!$F$2,DV$5=Data!$G$2,(IF(COUNTIF(Data!$A$2:$A$939,DV$7),DV$7=(VLOOKUP(DV$7,Data!$A$2:$A$852,1,FALSE)),0))),"H",IF(AND(DV$7&gt;=$J107,DV$7&lt;=$L107),($D107*$P107/$M107),0))),IF(AND(DV$7&gt;=$J107,DV$7&lt;=$L107),(($D107*$P107)/$M107),0))))))</f>
        <v>0</v>
      </c>
      <c r="DW108" s="37">
        <f>IF(DW$7&gt;$L107,(((IF(Data!$C$2&gt;0,(IF(OR(DW$5=Data!$F$2,DW$5=Data!$G$2,(IF(COUNTIF(Data!$A$2:$A$939,DW$7),DW$7=(VLOOKUP(DW$7,Data!$A$2:$A$852,1,FALSE)),0))),"H",IF(AND(DW$7&gt;=$J107,DW$7&lt;=$K107),($D107*(1-$P107)/$N107),0))),IF(AND(DW$7&gt;=$J107,DW$7&lt;=$K107),(($D107-$O107)/$N107),0))))),(((IF(Data!$C$2&gt;0,(IF(OR(DW$5=Data!$F$2,DW$5=Data!$G$2,(IF(COUNTIF(Data!$A$2:$A$939,DW$7),DW$7=(VLOOKUP(DW$7,Data!$A$2:$A$852,1,FALSE)),0))),"H",IF(AND(DW$7&gt;=$J107,DW$7&lt;=$L107),($D107*$P107/$M107),0))),IF(AND(DW$7&gt;=$J107,DW$7&lt;=$L107),(($D107*$P107)/$M107),0))))))</f>
        <v>0</v>
      </c>
      <c r="DX108" s="37">
        <f>IF(DX$7&gt;$L107,(((IF(Data!$C$2&gt;0,(IF(OR(DX$5=Data!$F$2,DX$5=Data!$G$2,(IF(COUNTIF(Data!$A$2:$A$939,DX$7),DX$7=(VLOOKUP(DX$7,Data!$A$2:$A$852,1,FALSE)),0))),"H",IF(AND(DX$7&gt;=$J107,DX$7&lt;=$K107),($D107*(1-$P107)/$N107),0))),IF(AND(DX$7&gt;=$J107,DX$7&lt;=$K107),(($D107-$O107)/$N107),0))))),(((IF(Data!$C$2&gt;0,(IF(OR(DX$5=Data!$F$2,DX$5=Data!$G$2,(IF(COUNTIF(Data!$A$2:$A$939,DX$7),DX$7=(VLOOKUP(DX$7,Data!$A$2:$A$852,1,FALSE)),0))),"H",IF(AND(DX$7&gt;=$J107,DX$7&lt;=$L107),($D107*$P107/$M107),0))),IF(AND(DX$7&gt;=$J107,DX$7&lt;=$L107),(($D107*$P107)/$M107),0))))))</f>
        <v>0</v>
      </c>
      <c r="DY108" s="37">
        <f>IF(DY$7&gt;$L107,(((IF(Data!$C$2&gt;0,(IF(OR(DY$5=Data!$F$2,DY$5=Data!$G$2,(IF(COUNTIF(Data!$A$2:$A$939,DY$7),DY$7=(VLOOKUP(DY$7,Data!$A$2:$A$852,1,FALSE)),0))),"H",IF(AND(DY$7&gt;=$J107,DY$7&lt;=$K107),($D107*(1-$P107)/$N107),0))),IF(AND(DY$7&gt;=$J107,DY$7&lt;=$K107),(($D107-$O107)/$N107),0))))),(((IF(Data!$C$2&gt;0,(IF(OR(DY$5=Data!$F$2,DY$5=Data!$G$2,(IF(COUNTIF(Data!$A$2:$A$939,DY$7),DY$7=(VLOOKUP(DY$7,Data!$A$2:$A$852,1,FALSE)),0))),"H",IF(AND(DY$7&gt;=$J107,DY$7&lt;=$L107),($D107*$P107/$M107),0))),IF(AND(DY$7&gt;=$J107,DY$7&lt;=$L107),(($D107*$P107)/$M107),0))))))</f>
        <v>0</v>
      </c>
      <c r="DZ108" s="37" t="str">
        <f>IF(DZ$7&gt;$L107,(((IF(Data!$C$2&gt;0,(IF(OR(DZ$5=Data!$F$2,DZ$5=Data!$G$2,(IF(COUNTIF(Data!$A$2:$A$939,DZ$7),DZ$7=(VLOOKUP(DZ$7,Data!$A$2:$A$852,1,FALSE)),0))),"H",IF(AND(DZ$7&gt;=$J107,DZ$7&lt;=$K107),($D107*(1-$P107)/$N107),0))),IF(AND(DZ$7&gt;=$J107,DZ$7&lt;=$K107),(($D107-$O107)/$N107),0))))),(((IF(Data!$C$2&gt;0,(IF(OR(DZ$5=Data!$F$2,DZ$5=Data!$G$2,(IF(COUNTIF(Data!$A$2:$A$939,DZ$7),DZ$7=(VLOOKUP(DZ$7,Data!$A$2:$A$852,1,FALSE)),0))),"H",IF(AND(DZ$7&gt;=$J107,DZ$7&lt;=$L107),($D107*$P107/$M107),0))),IF(AND(DZ$7&gt;=$J107,DZ$7&lt;=$L107),(($D107*$P107)/$M107),0))))))</f>
        <v>H</v>
      </c>
      <c r="EA108" s="37" t="str">
        <f>IF(EA$7&gt;$L107,(((IF(Data!$C$2&gt;0,(IF(OR(EA$5=Data!$F$2,EA$5=Data!$G$2,(IF(COUNTIF(Data!$A$2:$A$939,EA$7),EA$7=(VLOOKUP(EA$7,Data!$A$2:$A$852,1,FALSE)),0))),"H",IF(AND(EA$7&gt;=$J107,EA$7&lt;=$K107),($D107*(1-$P107)/$N107),0))),IF(AND(EA$7&gt;=$J107,EA$7&lt;=$K107),(($D107-$O107)/$N107),0))))),(((IF(Data!$C$2&gt;0,(IF(OR(EA$5=Data!$F$2,EA$5=Data!$G$2,(IF(COUNTIF(Data!$A$2:$A$939,EA$7),EA$7=(VLOOKUP(EA$7,Data!$A$2:$A$852,1,FALSE)),0))),"H",IF(AND(EA$7&gt;=$J107,EA$7&lt;=$L107),($D107*$P107/$M107),0))),IF(AND(EA$7&gt;=$J107,EA$7&lt;=$L107),(($D107*$P107)/$M107),0))))))</f>
        <v>H</v>
      </c>
      <c r="EB108" s="37">
        <f>IF(EB$7&gt;$L107,(((IF(Data!$C$2&gt;0,(IF(OR(EB$5=Data!$F$2,EB$5=Data!$G$2,(IF(COUNTIF(Data!$A$2:$A$939,EB$7),EB$7=(VLOOKUP(EB$7,Data!$A$2:$A$852,1,FALSE)),0))),"H",IF(AND(EB$7&gt;=$J107,EB$7&lt;=$K107),($D107*(1-$P107)/$N107),0))),IF(AND(EB$7&gt;=$J107,EB$7&lt;=$K107),(($D107-$O107)/$N107),0))))),(((IF(Data!$C$2&gt;0,(IF(OR(EB$5=Data!$F$2,EB$5=Data!$G$2,(IF(COUNTIF(Data!$A$2:$A$939,EB$7),EB$7=(VLOOKUP(EB$7,Data!$A$2:$A$852,1,FALSE)),0))),"H",IF(AND(EB$7&gt;=$J107,EB$7&lt;=$L107),($D107*$P107/$M107),0))),IF(AND(EB$7&gt;=$J107,EB$7&lt;=$L107),(($D107*$P107)/$M107),0))))))</f>
        <v>0</v>
      </c>
      <c r="EC108" s="37">
        <f>IF(EC$7&gt;$L107,(((IF(Data!$C$2&gt;0,(IF(OR(EC$5=Data!$F$2,EC$5=Data!$G$2,(IF(COUNTIF(Data!$A$2:$A$939,EC$7),EC$7=(VLOOKUP(EC$7,Data!$A$2:$A$852,1,FALSE)),0))),"H",IF(AND(EC$7&gt;=$J107,EC$7&lt;=$K107),($D107*(1-$P107)/$N107),0))),IF(AND(EC$7&gt;=$J107,EC$7&lt;=$K107),(($D107-$O107)/$N107),0))))),(((IF(Data!$C$2&gt;0,(IF(OR(EC$5=Data!$F$2,EC$5=Data!$G$2,(IF(COUNTIF(Data!$A$2:$A$939,EC$7),EC$7=(VLOOKUP(EC$7,Data!$A$2:$A$852,1,FALSE)),0))),"H",IF(AND(EC$7&gt;=$J107,EC$7&lt;=$L107),($D107*$P107/$M107),0))),IF(AND(EC$7&gt;=$J107,EC$7&lt;=$L107),(($D107*$P107)/$M107),0))))))</f>
        <v>0</v>
      </c>
      <c r="ED108" s="37">
        <f>IF(ED$7&gt;$L107,(((IF(Data!$C$2&gt;0,(IF(OR(ED$5=Data!$F$2,ED$5=Data!$G$2,(IF(COUNTIF(Data!$A$2:$A$939,ED$7),ED$7=(VLOOKUP(ED$7,Data!$A$2:$A$852,1,FALSE)),0))),"H",IF(AND(ED$7&gt;=$J107,ED$7&lt;=$K107),($D107*(1-$P107)/$N107),0))),IF(AND(ED$7&gt;=$J107,ED$7&lt;=$K107),(($D107-$O107)/$N107),0))))),(((IF(Data!$C$2&gt;0,(IF(OR(ED$5=Data!$F$2,ED$5=Data!$G$2,(IF(COUNTIF(Data!$A$2:$A$939,ED$7),ED$7=(VLOOKUP(ED$7,Data!$A$2:$A$852,1,FALSE)),0))),"H",IF(AND(ED$7&gt;=$J107,ED$7&lt;=$L107),($D107*$P107/$M107),0))),IF(AND(ED$7&gt;=$J107,ED$7&lt;=$L107),(($D107*$P107)/$M107),0))))))</f>
        <v>0</v>
      </c>
      <c r="EE108" s="37">
        <f>IF(EE$7&gt;$L107,(((IF(Data!$C$2&gt;0,(IF(OR(EE$5=Data!$F$2,EE$5=Data!$G$2,(IF(COUNTIF(Data!$A$2:$A$939,EE$7),EE$7=(VLOOKUP(EE$7,Data!$A$2:$A$852,1,FALSE)),0))),"H",IF(AND(EE$7&gt;=$J107,EE$7&lt;=$K107),($D107*(1-$P107)/$N107),0))),IF(AND(EE$7&gt;=$J107,EE$7&lt;=$K107),(($D107-$O107)/$N107),0))))),(((IF(Data!$C$2&gt;0,(IF(OR(EE$5=Data!$F$2,EE$5=Data!$G$2,(IF(COUNTIF(Data!$A$2:$A$939,EE$7),EE$7=(VLOOKUP(EE$7,Data!$A$2:$A$852,1,FALSE)),0))),"H",IF(AND(EE$7&gt;=$J107,EE$7&lt;=$L107),($D107*$P107/$M107),0))),IF(AND(EE$7&gt;=$J107,EE$7&lt;=$L107),(($D107*$P107)/$M107),0))))))</f>
        <v>0</v>
      </c>
      <c r="EF108" s="37">
        <f>IF(EF$7&gt;$L107,(((IF(Data!$C$2&gt;0,(IF(OR(EF$5=Data!$F$2,EF$5=Data!$G$2,(IF(COUNTIF(Data!$A$2:$A$939,EF$7),EF$7=(VLOOKUP(EF$7,Data!$A$2:$A$852,1,FALSE)),0))),"H",IF(AND(EF$7&gt;=$J107,EF$7&lt;=$K107),($D107*(1-$P107)/$N107),0))),IF(AND(EF$7&gt;=$J107,EF$7&lt;=$K107),(($D107-$O107)/$N107),0))))),(((IF(Data!$C$2&gt;0,(IF(OR(EF$5=Data!$F$2,EF$5=Data!$G$2,(IF(COUNTIF(Data!$A$2:$A$939,EF$7),EF$7=(VLOOKUP(EF$7,Data!$A$2:$A$852,1,FALSE)),0))),"H",IF(AND(EF$7&gt;=$J107,EF$7&lt;=$L107),($D107*$P107/$M107),0))),IF(AND(EF$7&gt;=$J107,EF$7&lt;=$L107),(($D107*$P107)/$M107),0))))))</f>
        <v>0</v>
      </c>
      <c r="EG108" s="37" t="str">
        <f>IF(EG$7&gt;$L107,(((IF(Data!$C$2&gt;0,(IF(OR(EG$5=Data!$F$2,EG$5=Data!$G$2,(IF(COUNTIF(Data!$A$2:$A$939,EG$7),EG$7=(VLOOKUP(EG$7,Data!$A$2:$A$852,1,FALSE)),0))),"H",IF(AND(EG$7&gt;=$J107,EG$7&lt;=$K107),($D107*(1-$P107)/$N107),0))),IF(AND(EG$7&gt;=$J107,EG$7&lt;=$K107),(($D107-$O107)/$N107),0))))),(((IF(Data!$C$2&gt;0,(IF(OR(EG$5=Data!$F$2,EG$5=Data!$G$2,(IF(COUNTIF(Data!$A$2:$A$939,EG$7),EG$7=(VLOOKUP(EG$7,Data!$A$2:$A$852,1,FALSE)),0))),"H",IF(AND(EG$7&gt;=$J107,EG$7&lt;=$L107),($D107*$P107/$M107),0))),IF(AND(EG$7&gt;=$J107,EG$7&lt;=$L107),(($D107*$P107)/$M107),0))))))</f>
        <v>H</v>
      </c>
      <c r="EH108" s="37" t="str">
        <f>IF(EH$7&gt;$L107,(((IF(Data!$C$2&gt;0,(IF(OR(EH$5=Data!$F$2,EH$5=Data!$G$2,(IF(COUNTIF(Data!$A$2:$A$939,EH$7),EH$7=(VLOOKUP(EH$7,Data!$A$2:$A$852,1,FALSE)),0))),"H",IF(AND(EH$7&gt;=$J107,EH$7&lt;=$K107),($D107*(1-$P107)/$N107),0))),IF(AND(EH$7&gt;=$J107,EH$7&lt;=$K107),(($D107-$O107)/$N107),0))))),(((IF(Data!$C$2&gt;0,(IF(OR(EH$5=Data!$F$2,EH$5=Data!$G$2,(IF(COUNTIF(Data!$A$2:$A$939,EH$7),EH$7=(VLOOKUP(EH$7,Data!$A$2:$A$852,1,FALSE)),0))),"H",IF(AND(EH$7&gt;=$J107,EH$7&lt;=$L107),($D107*$P107/$M107),0))),IF(AND(EH$7&gt;=$J107,EH$7&lt;=$L107),(($D107*$P107)/$M107),0))))))</f>
        <v>H</v>
      </c>
      <c r="EI108" s="37">
        <f>IF(EI$7&gt;$L107,(((IF(Data!$C$2&gt;0,(IF(OR(EI$5=Data!$F$2,EI$5=Data!$G$2,(IF(COUNTIF(Data!$A$2:$A$939,EI$7),EI$7=(VLOOKUP(EI$7,Data!$A$2:$A$852,1,FALSE)),0))),"H",IF(AND(EI$7&gt;=$J107,EI$7&lt;=$K107),($D107*(1-$P107)/$N107),0))),IF(AND(EI$7&gt;=$J107,EI$7&lt;=$K107),(($D107-$O107)/$N107),0))))),(((IF(Data!$C$2&gt;0,(IF(OR(EI$5=Data!$F$2,EI$5=Data!$G$2,(IF(COUNTIF(Data!$A$2:$A$939,EI$7),EI$7=(VLOOKUP(EI$7,Data!$A$2:$A$852,1,FALSE)),0))),"H",IF(AND(EI$7&gt;=$J107,EI$7&lt;=$L107),($D107*$P107/$M107),0))),IF(AND(EI$7&gt;=$J107,EI$7&lt;=$L107),(($D107*$P107)/$M107),0))))))</f>
        <v>0</v>
      </c>
      <c r="EJ108" s="37">
        <f>IF(EJ$7&gt;$L107,(((IF(Data!$C$2&gt;0,(IF(OR(EJ$5=Data!$F$2,EJ$5=Data!$G$2,(IF(COUNTIF(Data!$A$2:$A$939,EJ$7),EJ$7=(VLOOKUP(EJ$7,Data!$A$2:$A$852,1,FALSE)),0))),"H",IF(AND(EJ$7&gt;=$J107,EJ$7&lt;=$K107),($D107*(1-$P107)/$N107),0))),IF(AND(EJ$7&gt;=$J107,EJ$7&lt;=$K107),(($D107-$O107)/$N107),0))))),(((IF(Data!$C$2&gt;0,(IF(OR(EJ$5=Data!$F$2,EJ$5=Data!$G$2,(IF(COUNTIF(Data!$A$2:$A$939,EJ$7),EJ$7=(VLOOKUP(EJ$7,Data!$A$2:$A$852,1,FALSE)),0))),"H",IF(AND(EJ$7&gt;=$J107,EJ$7&lt;=$L107),($D107*$P107/$M107),0))),IF(AND(EJ$7&gt;=$J107,EJ$7&lt;=$L107),(($D107*$P107)/$M107),0))))))</f>
        <v>0</v>
      </c>
      <c r="EK108" s="37">
        <f>IF(EK$7&gt;$L107,(((IF(Data!$C$2&gt;0,(IF(OR(EK$5=Data!$F$2,EK$5=Data!$G$2,(IF(COUNTIF(Data!$A$2:$A$939,EK$7),EK$7=(VLOOKUP(EK$7,Data!$A$2:$A$852,1,FALSE)),0))),"H",IF(AND(EK$7&gt;=$J107,EK$7&lt;=$K107),($D107*(1-$P107)/$N107),0))),IF(AND(EK$7&gt;=$J107,EK$7&lt;=$K107),(($D107-$O107)/$N107),0))))),(((IF(Data!$C$2&gt;0,(IF(OR(EK$5=Data!$F$2,EK$5=Data!$G$2,(IF(COUNTIF(Data!$A$2:$A$939,EK$7),EK$7=(VLOOKUP(EK$7,Data!$A$2:$A$852,1,FALSE)),0))),"H",IF(AND(EK$7&gt;=$J107,EK$7&lt;=$L107),($D107*$P107/$M107),0))),IF(AND(EK$7&gt;=$J107,EK$7&lt;=$L107),(($D107*$P107)/$M107),0))))))</f>
        <v>0</v>
      </c>
      <c r="EL108" s="37">
        <f>IF(EL$7&gt;$L107,(((IF(Data!$C$2&gt;0,(IF(OR(EL$5=Data!$F$2,EL$5=Data!$G$2,(IF(COUNTIF(Data!$A$2:$A$939,EL$7),EL$7=(VLOOKUP(EL$7,Data!$A$2:$A$852,1,FALSE)),0))),"H",IF(AND(EL$7&gt;=$J107,EL$7&lt;=$K107),($D107*(1-$P107)/$N107),0))),IF(AND(EL$7&gt;=$J107,EL$7&lt;=$K107),(($D107-$O107)/$N107),0))))),(((IF(Data!$C$2&gt;0,(IF(OR(EL$5=Data!$F$2,EL$5=Data!$G$2,(IF(COUNTIF(Data!$A$2:$A$939,EL$7),EL$7=(VLOOKUP(EL$7,Data!$A$2:$A$852,1,FALSE)),0))),"H",IF(AND(EL$7&gt;=$J107,EL$7&lt;=$L107),($D107*$P107/$M107),0))),IF(AND(EL$7&gt;=$J107,EL$7&lt;=$L107),(($D107*$P107)/$M107),0))))))</f>
        <v>0</v>
      </c>
      <c r="EM108" s="37">
        <f>IF(EM$7&gt;$L107,(((IF(Data!$C$2&gt;0,(IF(OR(EM$5=Data!$F$2,EM$5=Data!$G$2,(IF(COUNTIF(Data!$A$2:$A$939,EM$7),EM$7=(VLOOKUP(EM$7,Data!$A$2:$A$852,1,FALSE)),0))),"H",IF(AND(EM$7&gt;=$J107,EM$7&lt;=$K107),($D107*(1-$P107)/$N107),0))),IF(AND(EM$7&gt;=$J107,EM$7&lt;=$K107),(($D107-$O107)/$N107),0))))),(((IF(Data!$C$2&gt;0,(IF(OR(EM$5=Data!$F$2,EM$5=Data!$G$2,(IF(COUNTIF(Data!$A$2:$A$939,EM$7),EM$7=(VLOOKUP(EM$7,Data!$A$2:$A$852,1,FALSE)),0))),"H",IF(AND(EM$7&gt;=$J107,EM$7&lt;=$L107),($D107*$P107/$M107),0))),IF(AND(EM$7&gt;=$J107,EM$7&lt;=$L107),(($D107*$P107)/$M107),0))))))</f>
        <v>0</v>
      </c>
      <c r="EN108" s="37" t="str">
        <f>IF(EN$7&gt;$L107,(((IF(Data!$C$2&gt;0,(IF(OR(EN$5=Data!$F$2,EN$5=Data!$G$2,(IF(COUNTIF(Data!$A$2:$A$939,EN$7),EN$7=(VLOOKUP(EN$7,Data!$A$2:$A$852,1,FALSE)),0))),"H",IF(AND(EN$7&gt;=$J107,EN$7&lt;=$K107),($D107*(1-$P107)/$N107),0))),IF(AND(EN$7&gt;=$J107,EN$7&lt;=$K107),(($D107-$O107)/$N107),0))))),(((IF(Data!$C$2&gt;0,(IF(OR(EN$5=Data!$F$2,EN$5=Data!$G$2,(IF(COUNTIF(Data!$A$2:$A$939,EN$7),EN$7=(VLOOKUP(EN$7,Data!$A$2:$A$852,1,FALSE)),0))),"H",IF(AND(EN$7&gt;=$J107,EN$7&lt;=$L107),($D107*$P107/$M107),0))),IF(AND(EN$7&gt;=$J107,EN$7&lt;=$L107),(($D107*$P107)/$M107),0))))))</f>
        <v>H</v>
      </c>
      <c r="EO108" s="38" t="str">
        <f>IF(EO$7&gt;$L107,(((IF(Data!$C$2&gt;0,(IF(OR(EO$5=Data!$F$2,EO$5=Data!$G$2,(IF(COUNTIF(Data!$A$2:$A$939,EO$7),EO$7=(VLOOKUP(EO$7,Data!$A$2:$A$852,1,FALSE)),0))),"H",IF(AND(EO$7&gt;=$J107,EO$7&lt;=$K107),($D107*(1-$P107)/$N107),0))),IF(AND(EO$7&gt;=$J107,EO$7&lt;=$K107),(($D107-$O107)/$N107),0))))),(((IF(Data!$C$2&gt;0,(IF(OR(EO$5=Data!$F$2,EO$5=Data!$G$2,(IF(COUNTIF(Data!$A$2:$A$939,EO$7),EO$7=(VLOOKUP(EO$7,Data!$A$2:$A$852,1,FALSE)),0))),"H",IF(AND(EO$7&gt;=$J107,EO$7&lt;=$L107),($D107*$P107/$M107),0))),IF(AND(EO$7&gt;=$J107,EO$7&lt;=$L107),(($D107*$P107)/$M107),0))))))</f>
        <v>H</v>
      </c>
      <c r="EP108" s="8" t="s">
        <v>48</v>
      </c>
      <c r="EQ108" s="18">
        <f>SUM(T108:EO108)-D107</f>
        <v>0</v>
      </c>
    </row>
    <row r="109" spans="1:147" ht="30" customHeight="1" thickTop="1">
      <c r="A109" s="370"/>
      <c r="B109" s="368"/>
      <c r="C109" s="368"/>
      <c r="D109" s="346"/>
      <c r="E109" s="350"/>
      <c r="F109" s="350"/>
      <c r="G109" s="348">
        <f>IF(F109&gt;0,(IF(E109&gt;0,IF(Data!$C$2&gt;0,((NETWORKDAYS.INTL(E109,F109,Data!$C$2,Data!$A$2:$A$1242))),((F109-E109)+1)),0)),0)</f>
        <v>0</v>
      </c>
      <c r="H109" s="346">
        <f>I109*D109</f>
        <v>0</v>
      </c>
      <c r="I109" s="362">
        <f>IF(G109&gt;0,((IF(AND(E109&lt;=$EJ$3,F109&gt;=$EJ$3),(IF(Data!$C$2&gt;0,NETWORKDAYS.INTL(E109,$EJ$3,Data!$C$2,Data!$A$2:$A$1231),$EJ$3-E109)),IF(F109&lt;=$EJ$3,G109,0)))/G109),0)</f>
        <v>0</v>
      </c>
      <c r="J109" s="350"/>
      <c r="K109" s="350">
        <f>IF(AND(P109&lt;1,P109&gt;0,J109&gt;0),ROUND((((1-P109)*(F109-E109)+$EJ$3)),0),0)</f>
        <v>0</v>
      </c>
      <c r="L109" s="350">
        <f>IF(K109&gt;=$EJ$3,$EJ$3,K109)</f>
        <v>0</v>
      </c>
      <c r="M109" s="348">
        <f>IF(L109&gt;0,(IF(J109&gt;0,IF(Data!$C$2&gt;0,((NETWORKDAYS.INTL(J109,L109,Data!$C$2,Data!$A$2:$A$1242))),((L109-J109)+1)),0)),0)</f>
        <v>0</v>
      </c>
      <c r="N109" s="348">
        <f>IF(P109=1,0,IF(L109&gt;0,(IF(J109&gt;0,IF(Data!$C$2&gt;0,(((NETWORKDAYS.INTL($EJ$3,K109,Data!$C$2,Data!$A$2:$A$1242)))-1),((-$EJ$3+K109))),0)),0))</f>
        <v>0</v>
      </c>
      <c r="O109" s="346">
        <f>P109*D109</f>
        <v>0</v>
      </c>
      <c r="P109" s="362"/>
      <c r="Q109" s="344">
        <f>IF(K109&gt;0,F109-K109,0)</f>
        <v>0</v>
      </c>
      <c r="R109" s="346">
        <f>IF(K109&gt;0,O109-H109,0)</f>
        <v>0</v>
      </c>
      <c r="S109" s="341">
        <f>IF(P109&gt;0,P109-I109,0)</f>
        <v>0</v>
      </c>
      <c r="T109" s="33">
        <f>IF(Data!$C$2&gt;0,(IF(OR(T$5=Data!$F$2,T$5=Data!$G$2,(IF(COUNTIF(Data!$A$2:$A$939,T$7),T$7=(VLOOKUP(T$7,Data!$A$2:$A$852,1,FALSE)),0))),"H",IF(AND(T$7&gt;=$E109,T$7&lt;=$F109),($D109/$G109),0))),IF(AND(T$7&gt;=$E109,T$7&lt;=$F109),($D109/$G109),0))</f>
        <v>0</v>
      </c>
      <c r="U109" s="34">
        <f>IF(Data!$C$2&gt;0,(IF(OR(U$5=Data!$F$2,U$5=Data!$G$2,(IF(COUNTIF(Data!$A$2:$A$939,U$7),U$7=(VLOOKUP(U$7,Data!$A$2:$A$852,1,FALSE)),0))),"H",IF(AND(U$7&gt;=$E109,U$7&lt;=$F109),($D109/$G109),0))),IF(AND(U$7&gt;=$E109,U$7&lt;=$F109),($D109/$G109),0))</f>
        <v>0</v>
      </c>
      <c r="V109" s="34">
        <f>IF(Data!$C$2&gt;0,(IF(OR(V$5=Data!$F$2,V$5=Data!$G$2,(IF(COUNTIF(Data!$A$2:$A$939,V$7),V$7=(VLOOKUP(V$7,Data!$A$2:$A$852,1,FALSE)),0))),"H",IF(AND(V$7&gt;=$E109,V$7&lt;=$F109),($D109/$G109),0))),IF(AND(V$7&gt;=$E109,V$7&lt;=$F109),($D109/$G109),0))</f>
        <v>0</v>
      </c>
      <c r="W109" s="34">
        <f>IF(Data!$C$2&gt;0,(IF(OR(W$5=Data!$F$2,W$5=Data!$G$2,(IF(COUNTIF(Data!$A$2:$A$939,W$7),W$7=(VLOOKUP(W$7,Data!$A$2:$A$852,1,FALSE)),0))),"H",IF(AND(W$7&gt;=$E109,W$7&lt;=$F109),($D109/$G109),0))),IF(AND(W$7&gt;=$E109,W$7&lt;=$F109),($D109/$G109),0))</f>
        <v>0</v>
      </c>
      <c r="X109" s="34">
        <f>IF(Data!$C$2&gt;0,(IF(OR(X$5=Data!$F$2,X$5=Data!$G$2,(IF(COUNTIF(Data!$A$2:$A$939,X$7),X$7=(VLOOKUP(X$7,Data!$A$2:$A$852,1,FALSE)),0))),"H",IF(AND(X$7&gt;=$E109,X$7&lt;=$F109),($D109/$G109),0))),IF(AND(X$7&gt;=$E109,X$7&lt;=$F109),($D109/$G109),0))</f>
        <v>0</v>
      </c>
      <c r="Y109" s="34" t="str">
        <f>IF(Data!$C$2&gt;0,(IF(OR(Y$5=Data!$F$2,Y$5=Data!$G$2,(IF(COUNTIF(Data!$A$2:$A$939,Y$7),Y$7=(VLOOKUP(Y$7,Data!$A$2:$A$852,1,FALSE)),0))),"H",IF(AND(Y$7&gt;=$E109,Y$7&lt;=$F109),($D109/$G109),0))),IF(AND(Y$7&gt;=$E109,Y$7&lt;=$F109),($D109/$G109),0))</f>
        <v>H</v>
      </c>
      <c r="Z109" s="34" t="str">
        <f>IF(Data!$C$2&gt;0,(IF(OR(Z$5=Data!$F$2,Z$5=Data!$G$2,(IF(COUNTIF(Data!$A$2:$A$939,Z$7),Z$7=(VLOOKUP(Z$7,Data!$A$2:$A$852,1,FALSE)),0))),"H",IF(AND(Z$7&gt;=$E109,Z$7&lt;=$F109),($D109/$G109),0))),IF(AND(Z$7&gt;=$E109,Z$7&lt;=$F109),($D109/$G109),0))</f>
        <v>H</v>
      </c>
      <c r="AA109" s="34">
        <f>IF(Data!$C$2&gt;0,(IF(OR(AA$5=Data!$F$2,AA$5=Data!$G$2,(IF(COUNTIF(Data!$A$2:$A$939,AA$7),AA$7=(VLOOKUP(AA$7,Data!$A$2:$A$852,1,FALSE)),0))),"H",IF(AND(AA$7&gt;=$E109,AA$7&lt;=$F109),($D109/$G109),0))),IF(AND(AA$7&gt;=$E109,AA$7&lt;=$F109),($D109/$G109),0))</f>
        <v>0</v>
      </c>
      <c r="AB109" s="34">
        <f>IF(Data!$C$2&gt;0,(IF(OR(AB$5=Data!$F$2,AB$5=Data!$G$2,(IF(COUNTIF(Data!$A$2:$A$939,AB$7),AB$7=(VLOOKUP(AB$7,Data!$A$2:$A$852,1,FALSE)),0))),"H",IF(AND(AB$7&gt;=$E109,AB$7&lt;=$F109),($D109/$G109),0))),IF(AND(AB$7&gt;=$E109,AB$7&lt;=$F109),($D109/$G109),0))</f>
        <v>0</v>
      </c>
      <c r="AC109" s="34">
        <f>IF(Data!$C$2&gt;0,(IF(OR(AC$5=Data!$F$2,AC$5=Data!$G$2,(IF(COUNTIF(Data!$A$2:$A$939,AC$7),AC$7=(VLOOKUP(AC$7,Data!$A$2:$A$852,1,FALSE)),0))),"H",IF(AND(AC$7&gt;=$E109,AC$7&lt;=$F109),($D109/$G109),0))),IF(AND(AC$7&gt;=$E109,AC$7&lt;=$F109),($D109/$G109),0))</f>
        <v>0</v>
      </c>
      <c r="AD109" s="34">
        <f>IF(Data!$C$2&gt;0,(IF(OR(AD$5=Data!$F$2,AD$5=Data!$G$2,(IF(COUNTIF(Data!$A$2:$A$939,AD$7),AD$7=(VLOOKUP(AD$7,Data!$A$2:$A$852,1,FALSE)),0))),"H",IF(AND(AD$7&gt;=$E109,AD$7&lt;=$F109),($D109/$G109),0))),IF(AND(AD$7&gt;=$E109,AD$7&lt;=$F109),($D109/$G109),0))</f>
        <v>0</v>
      </c>
      <c r="AE109" s="34">
        <f>IF(Data!$C$2&gt;0,(IF(OR(AE$5=Data!$F$2,AE$5=Data!$G$2,(IF(COUNTIF(Data!$A$2:$A$939,AE$7),AE$7=(VLOOKUP(AE$7,Data!$A$2:$A$852,1,FALSE)),0))),"H",IF(AND(AE$7&gt;=$E109,AE$7&lt;=$F109),($D109/$G109),0))),IF(AND(AE$7&gt;=$E109,AE$7&lt;=$F109),($D109/$G109),0))</f>
        <v>0</v>
      </c>
      <c r="AF109" s="34" t="str">
        <f>IF(Data!$C$2&gt;0,(IF(OR(AF$5=Data!$F$2,AF$5=Data!$G$2,(IF(COUNTIF(Data!$A$2:$A$939,AF$7),AF$7=(VLOOKUP(AF$7,Data!$A$2:$A$852,1,FALSE)),0))),"H",IF(AND(AF$7&gt;=$E109,AF$7&lt;=$F109),($D109/$G109),0))),IF(AND(AF$7&gt;=$E109,AF$7&lt;=$F109),($D109/$G109),0))</f>
        <v>H</v>
      </c>
      <c r="AG109" s="34" t="str">
        <f>IF(Data!$C$2&gt;0,(IF(OR(AG$5=Data!$F$2,AG$5=Data!$G$2,(IF(COUNTIF(Data!$A$2:$A$939,AG$7),AG$7=(VLOOKUP(AG$7,Data!$A$2:$A$852,1,FALSE)),0))),"H",IF(AND(AG$7&gt;=$E109,AG$7&lt;=$F109),($D109/$G109),0))),IF(AND(AG$7&gt;=$E109,AG$7&lt;=$F109),($D109/$G109),0))</f>
        <v>H</v>
      </c>
      <c r="AH109" s="34">
        <f>IF(Data!$C$2&gt;0,(IF(OR(AH$5=Data!$F$2,AH$5=Data!$G$2,(IF(COUNTIF(Data!$A$2:$A$939,AH$7),AH$7=(VLOOKUP(AH$7,Data!$A$2:$A$852,1,FALSE)),0))),"H",IF(AND(AH$7&gt;=$E109,AH$7&lt;=$F109),($D109/$G109),0))),IF(AND(AH$7&gt;=$E109,AH$7&lt;=$F109),($D109/$G109),0))</f>
        <v>0</v>
      </c>
      <c r="AI109" s="34">
        <f>IF(Data!$C$2&gt;0,(IF(OR(AI$5=Data!$F$2,AI$5=Data!$G$2,(IF(COUNTIF(Data!$A$2:$A$939,AI$7),AI$7=(VLOOKUP(AI$7,Data!$A$2:$A$852,1,FALSE)),0))),"H",IF(AND(AI$7&gt;=$E109,AI$7&lt;=$F109),($D109/$G109),0))),IF(AND(AI$7&gt;=$E109,AI$7&lt;=$F109),($D109/$G109),0))</f>
        <v>0</v>
      </c>
      <c r="AJ109" s="34">
        <f>IF(Data!$C$2&gt;0,(IF(OR(AJ$5=Data!$F$2,AJ$5=Data!$G$2,(IF(COUNTIF(Data!$A$2:$A$939,AJ$7),AJ$7=(VLOOKUP(AJ$7,Data!$A$2:$A$852,1,FALSE)),0))),"H",IF(AND(AJ$7&gt;=$E109,AJ$7&lt;=$F109),($D109/$G109),0))),IF(AND(AJ$7&gt;=$E109,AJ$7&lt;=$F109),($D109/$G109),0))</f>
        <v>0</v>
      </c>
      <c r="AK109" s="34">
        <f>IF(Data!$C$2&gt;0,(IF(OR(AK$5=Data!$F$2,AK$5=Data!$G$2,(IF(COUNTIF(Data!$A$2:$A$939,AK$7),AK$7=(VLOOKUP(AK$7,Data!$A$2:$A$852,1,FALSE)),0))),"H",IF(AND(AK$7&gt;=$E109,AK$7&lt;=$F109),($D109/$G109),0))),IF(AND(AK$7&gt;=$E109,AK$7&lt;=$F109),($D109/$G109),0))</f>
        <v>0</v>
      </c>
      <c r="AL109" s="34">
        <f>IF(Data!$C$2&gt;0,(IF(OR(AL$5=Data!$F$2,AL$5=Data!$G$2,(IF(COUNTIF(Data!$A$2:$A$939,AL$7),AL$7=(VLOOKUP(AL$7,Data!$A$2:$A$852,1,FALSE)),0))),"H",IF(AND(AL$7&gt;=$E109,AL$7&lt;=$F109),($D109/$G109),0))),IF(AND(AL$7&gt;=$E109,AL$7&lt;=$F109),($D109/$G109),0))</f>
        <v>0</v>
      </c>
      <c r="AM109" s="34" t="str">
        <f>IF(Data!$C$2&gt;0,(IF(OR(AM$5=Data!$F$2,AM$5=Data!$G$2,(IF(COUNTIF(Data!$A$2:$A$939,AM$7),AM$7=(VLOOKUP(AM$7,Data!$A$2:$A$852,1,FALSE)),0))),"H",IF(AND(AM$7&gt;=$E109,AM$7&lt;=$F109),($D109/$G109),0))),IF(AND(AM$7&gt;=$E109,AM$7&lt;=$F109),($D109/$G109),0))</f>
        <v>H</v>
      </c>
      <c r="AN109" s="34" t="str">
        <f>IF(Data!$C$2&gt;0,(IF(OR(AN$5=Data!$F$2,AN$5=Data!$G$2,(IF(COUNTIF(Data!$A$2:$A$939,AN$7),AN$7=(VLOOKUP(AN$7,Data!$A$2:$A$852,1,FALSE)),0))),"H",IF(AND(AN$7&gt;=$E109,AN$7&lt;=$F109),($D109/$G109),0))),IF(AND(AN$7&gt;=$E109,AN$7&lt;=$F109),($D109/$G109),0))</f>
        <v>H</v>
      </c>
      <c r="AO109" s="34">
        <f>IF(Data!$C$2&gt;0,(IF(OR(AO$5=Data!$F$2,AO$5=Data!$G$2,(IF(COUNTIF(Data!$A$2:$A$939,AO$7),AO$7=(VLOOKUP(AO$7,Data!$A$2:$A$852,1,FALSE)),0))),"H",IF(AND(AO$7&gt;=$E109,AO$7&lt;=$F109),($D109/$G109),0))),IF(AND(AO$7&gt;=$E109,AO$7&lt;=$F109),($D109/$G109),0))</f>
        <v>0</v>
      </c>
      <c r="AP109" s="34">
        <f>IF(Data!$C$2&gt;0,(IF(OR(AP$5=Data!$F$2,AP$5=Data!$G$2,(IF(COUNTIF(Data!$A$2:$A$939,AP$7),AP$7=(VLOOKUP(AP$7,Data!$A$2:$A$852,1,FALSE)),0))),"H",IF(AND(AP$7&gt;=$E109,AP$7&lt;=$F109),($D109/$G109),0))),IF(AND(AP$7&gt;=$E109,AP$7&lt;=$F109),($D109/$G109),0))</f>
        <v>0</v>
      </c>
      <c r="AQ109" s="34">
        <f>IF(Data!$C$2&gt;0,(IF(OR(AQ$5=Data!$F$2,AQ$5=Data!$G$2,(IF(COUNTIF(Data!$A$2:$A$939,AQ$7),AQ$7=(VLOOKUP(AQ$7,Data!$A$2:$A$852,1,FALSE)),0))),"H",IF(AND(AQ$7&gt;=$E109,AQ$7&lt;=$F109),($D109/$G109),0))),IF(AND(AQ$7&gt;=$E109,AQ$7&lt;=$F109),($D109/$G109),0))</f>
        <v>0</v>
      </c>
      <c r="AR109" s="34">
        <f>IF(Data!$C$2&gt;0,(IF(OR(AR$5=Data!$F$2,AR$5=Data!$G$2,(IF(COUNTIF(Data!$A$2:$A$939,AR$7),AR$7=(VLOOKUP(AR$7,Data!$A$2:$A$852,1,FALSE)),0))),"H",IF(AND(AR$7&gt;=$E109,AR$7&lt;=$F109),($D109/$G109),0))),IF(AND(AR$7&gt;=$E109,AR$7&lt;=$F109),($D109/$G109),0))</f>
        <v>0</v>
      </c>
      <c r="AS109" s="34">
        <f>IF(Data!$C$2&gt;0,(IF(OR(AS$5=Data!$F$2,AS$5=Data!$G$2,(IF(COUNTIF(Data!$A$2:$A$939,AS$7),AS$7=(VLOOKUP(AS$7,Data!$A$2:$A$852,1,FALSE)),0))),"H",IF(AND(AS$7&gt;=$E109,AS$7&lt;=$F109),($D109/$G109),0))),IF(AND(AS$7&gt;=$E109,AS$7&lt;=$F109),($D109/$G109),0))</f>
        <v>0</v>
      </c>
      <c r="AT109" s="34" t="str">
        <f>IF(Data!$C$2&gt;0,(IF(OR(AT$5=Data!$F$2,AT$5=Data!$G$2,(IF(COUNTIF(Data!$A$2:$A$939,AT$7),AT$7=(VLOOKUP(AT$7,Data!$A$2:$A$852,1,FALSE)),0))),"H",IF(AND(AT$7&gt;=$E109,AT$7&lt;=$F109),($D109/$G109),0))),IF(AND(AT$7&gt;=$E109,AT$7&lt;=$F109),($D109/$G109),0))</f>
        <v>H</v>
      </c>
      <c r="AU109" s="34" t="str">
        <f>IF(Data!$C$2&gt;0,(IF(OR(AU$5=Data!$F$2,AU$5=Data!$G$2,(IF(COUNTIF(Data!$A$2:$A$939,AU$7),AU$7=(VLOOKUP(AU$7,Data!$A$2:$A$852,1,FALSE)),0))),"H",IF(AND(AU$7&gt;=$E109,AU$7&lt;=$F109),($D109/$G109),0))),IF(AND(AU$7&gt;=$E109,AU$7&lt;=$F109),($D109/$G109),0))</f>
        <v>H</v>
      </c>
      <c r="AV109" s="34">
        <f>IF(Data!$C$2&gt;0,(IF(OR(AV$5=Data!$F$2,AV$5=Data!$G$2,(IF(COUNTIF(Data!$A$2:$A$939,AV$7),AV$7=(VLOOKUP(AV$7,Data!$A$2:$A$852,1,FALSE)),0))),"H",IF(AND(AV$7&gt;=$E109,AV$7&lt;=$F109),($D109/$G109),0))),IF(AND(AV$7&gt;=$E109,AV$7&lt;=$F109),($D109/$G109),0))</f>
        <v>0</v>
      </c>
      <c r="AW109" s="34">
        <f>IF(Data!$C$2&gt;0,(IF(OR(AW$5=Data!$F$2,AW$5=Data!$G$2,(IF(COUNTIF(Data!$A$2:$A$939,AW$7),AW$7=(VLOOKUP(AW$7,Data!$A$2:$A$852,1,FALSE)),0))),"H",IF(AND(AW$7&gt;=$E109,AW$7&lt;=$F109),($D109/$G109),0))),IF(AND(AW$7&gt;=$E109,AW$7&lt;=$F109),($D109/$G109),0))</f>
        <v>0</v>
      </c>
      <c r="AX109" s="34">
        <f>IF(Data!$C$2&gt;0,(IF(OR(AX$5=Data!$F$2,AX$5=Data!$G$2,(IF(COUNTIF(Data!$A$2:$A$939,AX$7),AX$7=(VLOOKUP(AX$7,Data!$A$2:$A$852,1,FALSE)),0))),"H",IF(AND(AX$7&gt;=$E109,AX$7&lt;=$F109),($D109/$G109),0))),IF(AND(AX$7&gt;=$E109,AX$7&lt;=$F109),($D109/$G109),0))</f>
        <v>0</v>
      </c>
      <c r="AY109" s="34">
        <f>IF(Data!$C$2&gt;0,(IF(OR(AY$5=Data!$F$2,AY$5=Data!$G$2,(IF(COUNTIF(Data!$A$2:$A$939,AY$7),AY$7=(VLOOKUP(AY$7,Data!$A$2:$A$852,1,FALSE)),0))),"H",IF(AND(AY$7&gt;=$E109,AY$7&lt;=$F109),($D109/$G109),0))),IF(AND(AY$7&gt;=$E109,AY$7&lt;=$F109),($D109/$G109),0))</f>
        <v>0</v>
      </c>
      <c r="AZ109" s="34">
        <f>IF(Data!$C$2&gt;0,(IF(OR(AZ$5=Data!$F$2,AZ$5=Data!$G$2,(IF(COUNTIF(Data!$A$2:$A$939,AZ$7),AZ$7=(VLOOKUP(AZ$7,Data!$A$2:$A$852,1,FALSE)),0))),"H",IF(AND(AZ$7&gt;=$E109,AZ$7&lt;=$F109),($D109/$G109),0))),IF(AND(AZ$7&gt;=$E109,AZ$7&lt;=$F109),($D109/$G109),0))</f>
        <v>0</v>
      </c>
      <c r="BA109" s="34" t="str">
        <f>IF(Data!$C$2&gt;0,(IF(OR(BA$5=Data!$F$2,BA$5=Data!$G$2,(IF(COUNTIF(Data!$A$2:$A$939,BA$7),BA$7=(VLOOKUP(BA$7,Data!$A$2:$A$852,1,FALSE)),0))),"H",IF(AND(BA$7&gt;=$E109,BA$7&lt;=$F109),($D109/$G109),0))),IF(AND(BA$7&gt;=$E109,BA$7&lt;=$F109),($D109/$G109),0))</f>
        <v>H</v>
      </c>
      <c r="BB109" s="34" t="str">
        <f>IF(Data!$C$2&gt;0,(IF(OR(BB$5=Data!$F$2,BB$5=Data!$G$2,(IF(COUNTIF(Data!$A$2:$A$939,BB$7),BB$7=(VLOOKUP(BB$7,Data!$A$2:$A$852,1,FALSE)),0))),"H",IF(AND(BB$7&gt;=$E109,BB$7&lt;=$F109),($D109/$G109),0))),IF(AND(BB$7&gt;=$E109,BB$7&lt;=$F109),($D109/$G109),0))</f>
        <v>H</v>
      </c>
      <c r="BC109" s="34">
        <f>IF(Data!$C$2&gt;0,(IF(OR(BC$5=Data!$F$2,BC$5=Data!$G$2,(IF(COUNTIF(Data!$A$2:$A$939,BC$7),BC$7=(VLOOKUP(BC$7,Data!$A$2:$A$852,1,FALSE)),0))),"H",IF(AND(BC$7&gt;=$E109,BC$7&lt;=$F109),($D109/$G109),0))),IF(AND(BC$7&gt;=$E109,BC$7&lt;=$F109),($D109/$G109),0))</f>
        <v>0</v>
      </c>
      <c r="BD109" s="34">
        <f>IF(Data!$C$2&gt;0,(IF(OR(BD$5=Data!$F$2,BD$5=Data!$G$2,(IF(COUNTIF(Data!$A$2:$A$939,BD$7),BD$7=(VLOOKUP(BD$7,Data!$A$2:$A$852,1,FALSE)),0))),"H",IF(AND(BD$7&gt;=$E109,BD$7&lt;=$F109),($D109/$G109),0))),IF(AND(BD$7&gt;=$E109,BD$7&lt;=$F109),($D109/$G109),0))</f>
        <v>0</v>
      </c>
      <c r="BE109" s="34">
        <f>IF(Data!$C$2&gt;0,(IF(OR(BE$5=Data!$F$2,BE$5=Data!$G$2,(IF(COUNTIF(Data!$A$2:$A$939,BE$7),BE$7=(VLOOKUP(BE$7,Data!$A$2:$A$852,1,FALSE)),0))),"H",IF(AND(BE$7&gt;=$E109,BE$7&lt;=$F109),($D109/$G109),0))),IF(AND(BE$7&gt;=$E109,BE$7&lt;=$F109),($D109/$G109),0))</f>
        <v>0</v>
      </c>
      <c r="BF109" s="34">
        <f>IF(Data!$C$2&gt;0,(IF(OR(BF$5=Data!$F$2,BF$5=Data!$G$2,(IF(COUNTIF(Data!$A$2:$A$939,BF$7),BF$7=(VLOOKUP(BF$7,Data!$A$2:$A$852,1,FALSE)),0))),"H",IF(AND(BF$7&gt;=$E109,BF$7&lt;=$F109),($D109/$G109),0))),IF(AND(BF$7&gt;=$E109,BF$7&lt;=$F109),($D109/$G109),0))</f>
        <v>0</v>
      </c>
      <c r="BG109" s="34">
        <f>IF(Data!$C$2&gt;0,(IF(OR(BG$5=Data!$F$2,BG$5=Data!$G$2,(IF(COUNTIF(Data!$A$2:$A$939,BG$7),BG$7=(VLOOKUP(BG$7,Data!$A$2:$A$852,1,FALSE)),0))),"H",IF(AND(BG$7&gt;=$E109,BG$7&lt;=$F109),($D109/$G109),0))),IF(AND(BG$7&gt;=$E109,BG$7&lt;=$F109),($D109/$G109),0))</f>
        <v>0</v>
      </c>
      <c r="BH109" s="34" t="str">
        <f>IF(Data!$C$2&gt;0,(IF(OR(BH$5=Data!$F$2,BH$5=Data!$G$2,(IF(COUNTIF(Data!$A$2:$A$939,BH$7),BH$7=(VLOOKUP(BH$7,Data!$A$2:$A$852,1,FALSE)),0))),"H",IF(AND(BH$7&gt;=$E109,BH$7&lt;=$F109),($D109/$G109),0))),IF(AND(BH$7&gt;=$E109,BH$7&lt;=$F109),($D109/$G109),0))</f>
        <v>H</v>
      </c>
      <c r="BI109" s="34" t="str">
        <f>IF(Data!$C$2&gt;0,(IF(OR(BI$5=Data!$F$2,BI$5=Data!$G$2,(IF(COUNTIF(Data!$A$2:$A$939,BI$7),BI$7=(VLOOKUP(BI$7,Data!$A$2:$A$852,1,FALSE)),0))),"H",IF(AND(BI$7&gt;=$E109,BI$7&lt;=$F109),($D109/$G109),0))),IF(AND(BI$7&gt;=$E109,BI$7&lt;=$F109),($D109/$G109),0))</f>
        <v>H</v>
      </c>
      <c r="BJ109" s="34">
        <f>IF(Data!$C$2&gt;0,(IF(OR(BJ$5=Data!$F$2,BJ$5=Data!$G$2,(IF(COUNTIF(Data!$A$2:$A$939,BJ$7),BJ$7=(VLOOKUP(BJ$7,Data!$A$2:$A$852,1,FALSE)),0))),"H",IF(AND(BJ$7&gt;=$E109,BJ$7&lt;=$F109),($D109/$G109),0))),IF(AND(BJ$7&gt;=$E109,BJ$7&lt;=$F109),($D109/$G109),0))</f>
        <v>0</v>
      </c>
      <c r="BK109" s="34">
        <f>IF(Data!$C$2&gt;0,(IF(OR(BK$5=Data!$F$2,BK$5=Data!$G$2,(IF(COUNTIF(Data!$A$2:$A$939,BK$7),BK$7=(VLOOKUP(BK$7,Data!$A$2:$A$852,1,FALSE)),0))),"H",IF(AND(BK$7&gt;=$E109,BK$7&lt;=$F109),($D109/$G109),0))),IF(AND(BK$7&gt;=$E109,BK$7&lt;=$F109),($D109/$G109),0))</f>
        <v>0</v>
      </c>
      <c r="BL109" s="34">
        <f>IF(Data!$C$2&gt;0,(IF(OR(BL$5=Data!$F$2,BL$5=Data!$G$2,(IF(COUNTIF(Data!$A$2:$A$939,BL$7),BL$7=(VLOOKUP(BL$7,Data!$A$2:$A$852,1,FALSE)),0))),"H",IF(AND(BL$7&gt;=$E109,BL$7&lt;=$F109),($D109/$G109),0))),IF(AND(BL$7&gt;=$E109,BL$7&lt;=$F109),($D109/$G109),0))</f>
        <v>0</v>
      </c>
      <c r="BM109" s="34">
        <f>IF(Data!$C$2&gt;0,(IF(OR(BM$5=Data!$F$2,BM$5=Data!$G$2,(IF(COUNTIF(Data!$A$2:$A$939,BM$7),BM$7=(VLOOKUP(BM$7,Data!$A$2:$A$852,1,FALSE)),0))),"H",IF(AND(BM$7&gt;=$E109,BM$7&lt;=$F109),($D109/$G109),0))),IF(AND(BM$7&gt;=$E109,BM$7&lt;=$F109),($D109/$G109),0))</f>
        <v>0</v>
      </c>
      <c r="BN109" s="34">
        <f>IF(Data!$C$2&gt;0,(IF(OR(BN$5=Data!$F$2,BN$5=Data!$G$2,(IF(COUNTIF(Data!$A$2:$A$939,BN$7),BN$7=(VLOOKUP(BN$7,Data!$A$2:$A$852,1,FALSE)),0))),"H",IF(AND(BN$7&gt;=$E109,BN$7&lt;=$F109),($D109/$G109),0))),IF(AND(BN$7&gt;=$E109,BN$7&lt;=$F109),($D109/$G109),0))</f>
        <v>0</v>
      </c>
      <c r="BO109" s="34" t="str">
        <f>IF(Data!$C$2&gt;0,(IF(OR(BO$5=Data!$F$2,BO$5=Data!$G$2,(IF(COUNTIF(Data!$A$2:$A$939,BO$7),BO$7=(VLOOKUP(BO$7,Data!$A$2:$A$852,1,FALSE)),0))),"H",IF(AND(BO$7&gt;=$E109,BO$7&lt;=$F109),($D109/$G109),0))),IF(AND(BO$7&gt;=$E109,BO$7&lt;=$F109),($D109/$G109),0))</f>
        <v>H</v>
      </c>
      <c r="BP109" s="34" t="str">
        <f>IF(Data!$C$2&gt;0,(IF(OR(BP$5=Data!$F$2,BP$5=Data!$G$2,(IF(COUNTIF(Data!$A$2:$A$939,BP$7),BP$7=(VLOOKUP(BP$7,Data!$A$2:$A$852,1,FALSE)),0))),"H",IF(AND(BP$7&gt;=$E109,BP$7&lt;=$F109),($D109/$G109),0))),IF(AND(BP$7&gt;=$E109,BP$7&lt;=$F109),($D109/$G109),0))</f>
        <v>H</v>
      </c>
      <c r="BQ109" s="34">
        <f>IF(Data!$C$2&gt;0,(IF(OR(BQ$5=Data!$F$2,BQ$5=Data!$G$2,(IF(COUNTIF(Data!$A$2:$A$939,BQ$7),BQ$7=(VLOOKUP(BQ$7,Data!$A$2:$A$852,1,FALSE)),0))),"H",IF(AND(BQ$7&gt;=$E109,BQ$7&lt;=$F109),($D109/$G109),0))),IF(AND(BQ$7&gt;=$E109,BQ$7&lt;=$F109),($D109/$G109),0))</f>
        <v>0</v>
      </c>
      <c r="BR109" s="34">
        <f>IF(Data!$C$2&gt;0,(IF(OR(BR$5=Data!$F$2,BR$5=Data!$G$2,(IF(COUNTIF(Data!$A$2:$A$939,BR$7),BR$7=(VLOOKUP(BR$7,Data!$A$2:$A$852,1,FALSE)),0))),"H",IF(AND(BR$7&gt;=$E109,BR$7&lt;=$F109),($D109/$G109),0))),IF(AND(BR$7&gt;=$E109,BR$7&lt;=$F109),($D109/$G109),0))</f>
        <v>0</v>
      </c>
      <c r="BS109" s="34">
        <f>IF(Data!$C$2&gt;0,(IF(OR(BS$5=Data!$F$2,BS$5=Data!$G$2,(IF(COUNTIF(Data!$A$2:$A$939,BS$7),BS$7=(VLOOKUP(BS$7,Data!$A$2:$A$852,1,FALSE)),0))),"H",IF(AND(BS$7&gt;=$E109,BS$7&lt;=$F109),($D109/$G109),0))),IF(AND(BS$7&gt;=$E109,BS$7&lt;=$F109),($D109/$G109),0))</f>
        <v>0</v>
      </c>
      <c r="BT109" s="34">
        <f>IF(Data!$C$2&gt;0,(IF(OR(BT$5=Data!$F$2,BT$5=Data!$G$2,(IF(COUNTIF(Data!$A$2:$A$939,BT$7),BT$7=(VLOOKUP(BT$7,Data!$A$2:$A$852,1,FALSE)),0))),"H",IF(AND(BT$7&gt;=$E109,BT$7&lt;=$F109),($D109/$G109),0))),IF(AND(BT$7&gt;=$E109,BT$7&lt;=$F109),($D109/$G109),0))</f>
        <v>0</v>
      </c>
      <c r="BU109" s="34">
        <f>IF(Data!$C$2&gt;0,(IF(OR(BU$5=Data!$F$2,BU$5=Data!$G$2,(IF(COUNTIF(Data!$A$2:$A$939,BU$7),BU$7=(VLOOKUP(BU$7,Data!$A$2:$A$852,1,FALSE)),0))),"H",IF(AND(BU$7&gt;=$E109,BU$7&lt;=$F109),($D109/$G109),0))),IF(AND(BU$7&gt;=$E109,BU$7&lt;=$F109),($D109/$G109),0))</f>
        <v>0</v>
      </c>
      <c r="BV109" s="34" t="str">
        <f>IF(Data!$C$2&gt;0,(IF(OR(BV$5=Data!$F$2,BV$5=Data!$G$2,(IF(COUNTIF(Data!$A$2:$A$939,BV$7),BV$7=(VLOOKUP(BV$7,Data!$A$2:$A$852,1,FALSE)),0))),"H",IF(AND(BV$7&gt;=$E109,BV$7&lt;=$F109),($D109/$G109),0))),IF(AND(BV$7&gt;=$E109,BV$7&lt;=$F109),($D109/$G109),0))</f>
        <v>H</v>
      </c>
      <c r="BW109" s="34" t="str">
        <f>IF(Data!$C$2&gt;0,(IF(OR(BW$5=Data!$F$2,BW$5=Data!$G$2,(IF(COUNTIF(Data!$A$2:$A$939,BW$7),BW$7=(VLOOKUP(BW$7,Data!$A$2:$A$852,1,FALSE)),0))),"H",IF(AND(BW$7&gt;=$E109,BW$7&lt;=$F109),($D109/$G109),0))),IF(AND(BW$7&gt;=$E109,BW$7&lt;=$F109),($D109/$G109),0))</f>
        <v>H</v>
      </c>
      <c r="BX109" s="34">
        <f>IF(Data!$C$2&gt;0,(IF(OR(BX$5=Data!$F$2,BX$5=Data!$G$2,(IF(COUNTIF(Data!$A$2:$A$939,BX$7),BX$7=(VLOOKUP(BX$7,Data!$A$2:$A$852,1,FALSE)),0))),"H",IF(AND(BX$7&gt;=$E109,BX$7&lt;=$F109),($D109/$G109),0))),IF(AND(BX$7&gt;=$E109,BX$7&lt;=$F109),($D109/$G109),0))</f>
        <v>0</v>
      </c>
      <c r="BY109" s="34">
        <f>IF(Data!$C$2&gt;0,(IF(OR(BY$5=Data!$F$2,BY$5=Data!$G$2,(IF(COUNTIF(Data!$A$2:$A$939,BY$7),BY$7=(VLOOKUP(BY$7,Data!$A$2:$A$852,1,FALSE)),0))),"H",IF(AND(BY$7&gt;=$E109,BY$7&lt;=$F109),($D109/$G109),0))),IF(AND(BY$7&gt;=$E109,BY$7&lt;=$F109),($D109/$G109),0))</f>
        <v>0</v>
      </c>
      <c r="BZ109" s="34">
        <f>IF(Data!$C$2&gt;0,(IF(OR(BZ$5=Data!$F$2,BZ$5=Data!$G$2,(IF(COUNTIF(Data!$A$2:$A$939,BZ$7),BZ$7=(VLOOKUP(BZ$7,Data!$A$2:$A$852,1,FALSE)),0))),"H",IF(AND(BZ$7&gt;=$E109,BZ$7&lt;=$F109),($D109/$G109),0))),IF(AND(BZ$7&gt;=$E109,BZ$7&lt;=$F109),($D109/$G109),0))</f>
        <v>0</v>
      </c>
      <c r="CA109" s="34">
        <f>IF(Data!$C$2&gt;0,(IF(OR(CA$5=Data!$F$2,CA$5=Data!$G$2,(IF(COUNTIF(Data!$A$2:$A$939,CA$7),CA$7=(VLOOKUP(CA$7,Data!$A$2:$A$852,1,FALSE)),0))),"H",IF(AND(CA$7&gt;=$E109,CA$7&lt;=$F109),($D109/$G109),0))),IF(AND(CA$7&gt;=$E109,CA$7&lt;=$F109),($D109/$G109),0))</f>
        <v>0</v>
      </c>
      <c r="CB109" s="34">
        <f>IF(Data!$C$2&gt;0,(IF(OR(CB$5=Data!$F$2,CB$5=Data!$G$2,(IF(COUNTIF(Data!$A$2:$A$939,CB$7),CB$7=(VLOOKUP(CB$7,Data!$A$2:$A$852,1,FALSE)),0))),"H",IF(AND(CB$7&gt;=$E109,CB$7&lt;=$F109),($D109/$G109),0))),IF(AND(CB$7&gt;=$E109,CB$7&lt;=$F109),($D109/$G109),0))</f>
        <v>0</v>
      </c>
      <c r="CC109" s="34" t="str">
        <f>IF(Data!$C$2&gt;0,(IF(OR(CC$5=Data!$F$2,CC$5=Data!$G$2,(IF(COUNTIF(Data!$A$2:$A$939,CC$7),CC$7=(VLOOKUP(CC$7,Data!$A$2:$A$852,1,FALSE)),0))),"H",IF(AND(CC$7&gt;=$E109,CC$7&lt;=$F109),($D109/$G109),0))),IF(AND(CC$7&gt;=$E109,CC$7&lt;=$F109),($D109/$G109),0))</f>
        <v>H</v>
      </c>
      <c r="CD109" s="34" t="str">
        <f>IF(Data!$C$2&gt;0,(IF(OR(CD$5=Data!$F$2,CD$5=Data!$G$2,(IF(COUNTIF(Data!$A$2:$A$939,CD$7),CD$7=(VLOOKUP(CD$7,Data!$A$2:$A$852,1,FALSE)),0))),"H",IF(AND(CD$7&gt;=$E109,CD$7&lt;=$F109),($D109/$G109),0))),IF(AND(CD$7&gt;=$E109,CD$7&lt;=$F109),($D109/$G109),0))</f>
        <v>H</v>
      </c>
      <c r="CE109" s="34">
        <f>IF(Data!$C$2&gt;0,(IF(OR(CE$5=Data!$F$2,CE$5=Data!$G$2,(IF(COUNTIF(Data!$A$2:$A$939,CE$7),CE$7=(VLOOKUP(CE$7,Data!$A$2:$A$852,1,FALSE)),0))),"H",IF(AND(CE$7&gt;=$E109,CE$7&lt;=$F109),($D109/$G109),0))),IF(AND(CE$7&gt;=$E109,CE$7&lt;=$F109),($D109/$G109),0))</f>
        <v>0</v>
      </c>
      <c r="CF109" s="34">
        <f>IF(Data!$C$2&gt;0,(IF(OR(CF$5=Data!$F$2,CF$5=Data!$G$2,(IF(COUNTIF(Data!$A$2:$A$939,CF$7),CF$7=(VLOOKUP(CF$7,Data!$A$2:$A$852,1,FALSE)),0))),"H",IF(AND(CF$7&gt;=$E109,CF$7&lt;=$F109),($D109/$G109),0))),IF(AND(CF$7&gt;=$E109,CF$7&lt;=$F109),($D109/$G109),0))</f>
        <v>0</v>
      </c>
      <c r="CG109" s="34">
        <f>IF(Data!$C$2&gt;0,(IF(OR(CG$5=Data!$F$2,CG$5=Data!$G$2,(IF(COUNTIF(Data!$A$2:$A$939,CG$7),CG$7=(VLOOKUP(CG$7,Data!$A$2:$A$852,1,FALSE)),0))),"H",IF(AND(CG$7&gt;=$E109,CG$7&lt;=$F109),($D109/$G109),0))),IF(AND(CG$7&gt;=$E109,CG$7&lt;=$F109),($D109/$G109),0))</f>
        <v>0</v>
      </c>
      <c r="CH109" s="34">
        <f>IF(Data!$C$2&gt;0,(IF(OR(CH$5=Data!$F$2,CH$5=Data!$G$2,(IF(COUNTIF(Data!$A$2:$A$939,CH$7),CH$7=(VLOOKUP(CH$7,Data!$A$2:$A$852,1,FALSE)),0))),"H",IF(AND(CH$7&gt;=$E109,CH$7&lt;=$F109),($D109/$G109),0))),IF(AND(CH$7&gt;=$E109,CH$7&lt;=$F109),($D109/$G109),0))</f>
        <v>0</v>
      </c>
      <c r="CI109" s="34">
        <f>IF(Data!$C$2&gt;0,(IF(OR(CI$5=Data!$F$2,CI$5=Data!$G$2,(IF(COUNTIF(Data!$A$2:$A$939,CI$7),CI$7=(VLOOKUP(CI$7,Data!$A$2:$A$852,1,FALSE)),0))),"H",IF(AND(CI$7&gt;=$E109,CI$7&lt;=$F109),($D109/$G109),0))),IF(AND(CI$7&gt;=$E109,CI$7&lt;=$F109),($D109/$G109),0))</f>
        <v>0</v>
      </c>
      <c r="CJ109" s="34" t="str">
        <f>IF(Data!$C$2&gt;0,(IF(OR(CJ$5=Data!$F$2,CJ$5=Data!$G$2,(IF(COUNTIF(Data!$A$2:$A$939,CJ$7),CJ$7=(VLOOKUP(CJ$7,Data!$A$2:$A$852,1,FALSE)),0))),"H",IF(AND(CJ$7&gt;=$E109,CJ$7&lt;=$F109),($D109/$G109),0))),IF(AND(CJ$7&gt;=$E109,CJ$7&lt;=$F109),($D109/$G109),0))</f>
        <v>H</v>
      </c>
      <c r="CK109" s="34" t="str">
        <f>IF(Data!$C$2&gt;0,(IF(OR(CK$5=Data!$F$2,CK$5=Data!$G$2,(IF(COUNTIF(Data!$A$2:$A$939,CK$7),CK$7=(VLOOKUP(CK$7,Data!$A$2:$A$852,1,FALSE)),0))),"H",IF(AND(CK$7&gt;=$E109,CK$7&lt;=$F109),($D109/$G109),0))),IF(AND(CK$7&gt;=$E109,CK$7&lt;=$F109),($D109/$G109),0))</f>
        <v>H</v>
      </c>
      <c r="CL109" s="34">
        <f>IF(Data!$C$2&gt;0,(IF(OR(CL$5=Data!$F$2,CL$5=Data!$G$2,(IF(COUNTIF(Data!$A$2:$A$939,CL$7),CL$7=(VLOOKUP(CL$7,Data!$A$2:$A$852,1,FALSE)),0))),"H",IF(AND(CL$7&gt;=$E109,CL$7&lt;=$F109),($D109/$G109),0))),IF(AND(CL$7&gt;=$E109,CL$7&lt;=$F109),($D109/$G109),0))</f>
        <v>0</v>
      </c>
      <c r="CM109" s="34">
        <f>IF(Data!$C$2&gt;0,(IF(OR(CM$5=Data!$F$2,CM$5=Data!$G$2,(IF(COUNTIF(Data!$A$2:$A$939,CM$7),CM$7=(VLOOKUP(CM$7,Data!$A$2:$A$852,1,FALSE)),0))),"H",IF(AND(CM$7&gt;=$E109,CM$7&lt;=$F109),($D109/$G109),0))),IF(AND(CM$7&gt;=$E109,CM$7&lt;=$F109),($D109/$G109),0))</f>
        <v>0</v>
      </c>
      <c r="CN109" s="34">
        <f>IF(Data!$C$2&gt;0,(IF(OR(CN$5=Data!$F$2,CN$5=Data!$G$2,(IF(COUNTIF(Data!$A$2:$A$939,CN$7),CN$7=(VLOOKUP(CN$7,Data!$A$2:$A$852,1,FALSE)),0))),"H",IF(AND(CN$7&gt;=$E109,CN$7&lt;=$F109),($D109/$G109),0))),IF(AND(CN$7&gt;=$E109,CN$7&lt;=$F109),($D109/$G109),0))</f>
        <v>0</v>
      </c>
      <c r="CO109" s="34">
        <f>IF(Data!$C$2&gt;0,(IF(OR(CO$5=Data!$F$2,CO$5=Data!$G$2,(IF(COUNTIF(Data!$A$2:$A$939,CO$7),CO$7=(VLOOKUP(CO$7,Data!$A$2:$A$852,1,FALSE)),0))),"H",IF(AND(CO$7&gt;=$E109,CO$7&lt;=$F109),($D109/$G109),0))),IF(AND(CO$7&gt;=$E109,CO$7&lt;=$F109),($D109/$G109),0))</f>
        <v>0</v>
      </c>
      <c r="CP109" s="34">
        <f>IF(Data!$C$2&gt;0,(IF(OR(CP$5=Data!$F$2,CP$5=Data!$G$2,(IF(COUNTIF(Data!$A$2:$A$939,CP$7),CP$7=(VLOOKUP(CP$7,Data!$A$2:$A$852,1,FALSE)),0))),"H",IF(AND(CP$7&gt;=$E109,CP$7&lt;=$F109),($D109/$G109),0))),IF(AND(CP$7&gt;=$E109,CP$7&lt;=$F109),($D109/$G109),0))</f>
        <v>0</v>
      </c>
      <c r="CQ109" s="34" t="str">
        <f>IF(Data!$C$2&gt;0,(IF(OR(CQ$5=Data!$F$2,CQ$5=Data!$G$2,(IF(COUNTIF(Data!$A$2:$A$939,CQ$7),CQ$7=(VLOOKUP(CQ$7,Data!$A$2:$A$852,1,FALSE)),0))),"H",IF(AND(CQ$7&gt;=$E109,CQ$7&lt;=$F109),($D109/$G109),0))),IF(AND(CQ$7&gt;=$E109,CQ$7&lt;=$F109),($D109/$G109),0))</f>
        <v>H</v>
      </c>
      <c r="CR109" s="34" t="str">
        <f>IF(Data!$C$2&gt;0,(IF(OR(CR$5=Data!$F$2,CR$5=Data!$G$2,(IF(COUNTIF(Data!$A$2:$A$939,CR$7),CR$7=(VLOOKUP(CR$7,Data!$A$2:$A$852,1,FALSE)),0))),"H",IF(AND(CR$7&gt;=$E109,CR$7&lt;=$F109),($D109/$G109),0))),IF(AND(CR$7&gt;=$E109,CR$7&lt;=$F109),($D109/$G109),0))</f>
        <v>H</v>
      </c>
      <c r="CS109" s="34">
        <f>IF(Data!$C$2&gt;0,(IF(OR(CS$5=Data!$F$2,CS$5=Data!$G$2,(IF(COUNTIF(Data!$A$2:$A$939,CS$7),CS$7=(VLOOKUP(CS$7,Data!$A$2:$A$852,1,FALSE)),0))),"H",IF(AND(CS$7&gt;=$E109,CS$7&lt;=$F109),($D109/$G109),0))),IF(AND(CS$7&gt;=$E109,CS$7&lt;=$F109),($D109/$G109),0))</f>
        <v>0</v>
      </c>
      <c r="CT109" s="34">
        <f>IF(Data!$C$2&gt;0,(IF(OR(CT$5=Data!$F$2,CT$5=Data!$G$2,(IF(COUNTIF(Data!$A$2:$A$939,CT$7),CT$7=(VLOOKUP(CT$7,Data!$A$2:$A$852,1,FALSE)),0))),"H",IF(AND(CT$7&gt;=$E109,CT$7&lt;=$F109),($D109/$G109),0))),IF(AND(CT$7&gt;=$E109,CT$7&lt;=$F109),($D109/$G109),0))</f>
        <v>0</v>
      </c>
      <c r="CU109" s="34">
        <f>IF(Data!$C$2&gt;0,(IF(OR(CU$5=Data!$F$2,CU$5=Data!$G$2,(IF(COUNTIF(Data!$A$2:$A$939,CU$7),CU$7=(VLOOKUP(CU$7,Data!$A$2:$A$852,1,FALSE)),0))),"H",IF(AND(CU$7&gt;=$E109,CU$7&lt;=$F109),($D109/$G109),0))),IF(AND(CU$7&gt;=$E109,CU$7&lt;=$F109),($D109/$G109),0))</f>
        <v>0</v>
      </c>
      <c r="CV109" s="34">
        <f>IF(Data!$C$2&gt;0,(IF(OR(CV$5=Data!$F$2,CV$5=Data!$G$2,(IF(COUNTIF(Data!$A$2:$A$939,CV$7),CV$7=(VLOOKUP(CV$7,Data!$A$2:$A$852,1,FALSE)),0))),"H",IF(AND(CV$7&gt;=$E109,CV$7&lt;=$F109),($D109/$G109),0))),IF(AND(CV$7&gt;=$E109,CV$7&lt;=$F109),($D109/$G109),0))</f>
        <v>0</v>
      </c>
      <c r="CW109" s="34">
        <f>IF(Data!$C$2&gt;0,(IF(OR(CW$5=Data!$F$2,CW$5=Data!$G$2,(IF(COUNTIF(Data!$A$2:$A$939,CW$7),CW$7=(VLOOKUP(CW$7,Data!$A$2:$A$852,1,FALSE)),0))),"H",IF(AND(CW$7&gt;=$E109,CW$7&lt;=$F109),($D109/$G109),0))),IF(AND(CW$7&gt;=$E109,CW$7&lt;=$F109),($D109/$G109),0))</f>
        <v>0</v>
      </c>
      <c r="CX109" s="34" t="str">
        <f>IF(Data!$C$2&gt;0,(IF(OR(CX$5=Data!$F$2,CX$5=Data!$G$2,(IF(COUNTIF(Data!$A$2:$A$939,CX$7),CX$7=(VLOOKUP(CX$7,Data!$A$2:$A$852,1,FALSE)),0))),"H",IF(AND(CX$7&gt;=$E109,CX$7&lt;=$F109),($D109/$G109),0))),IF(AND(CX$7&gt;=$E109,CX$7&lt;=$F109),($D109/$G109),0))</f>
        <v>H</v>
      </c>
      <c r="CY109" s="34" t="str">
        <f>IF(Data!$C$2&gt;0,(IF(OR(CY$5=Data!$F$2,CY$5=Data!$G$2,(IF(COUNTIF(Data!$A$2:$A$939,CY$7),CY$7=(VLOOKUP(CY$7,Data!$A$2:$A$852,1,FALSE)),0))),"H",IF(AND(CY$7&gt;=$E109,CY$7&lt;=$F109),($D109/$G109),0))),IF(AND(CY$7&gt;=$E109,CY$7&lt;=$F109),($D109/$G109),0))</f>
        <v>H</v>
      </c>
      <c r="CZ109" s="34">
        <f>IF(Data!$C$2&gt;0,(IF(OR(CZ$5=Data!$F$2,CZ$5=Data!$G$2,(IF(COUNTIF(Data!$A$2:$A$939,CZ$7),CZ$7=(VLOOKUP(CZ$7,Data!$A$2:$A$852,1,FALSE)),0))),"H",IF(AND(CZ$7&gt;=$E109,CZ$7&lt;=$F109),($D109/$G109),0))),IF(AND(CZ$7&gt;=$E109,CZ$7&lt;=$F109),($D109/$G109),0))</f>
        <v>0</v>
      </c>
      <c r="DA109" s="34">
        <f>IF(Data!$C$2&gt;0,(IF(OR(DA$5=Data!$F$2,DA$5=Data!$G$2,(IF(COUNTIF(Data!$A$2:$A$939,DA$7),DA$7=(VLOOKUP(DA$7,Data!$A$2:$A$852,1,FALSE)),0))),"H",IF(AND(DA$7&gt;=$E109,DA$7&lt;=$F109),($D109/$G109),0))),IF(AND(DA$7&gt;=$E109,DA$7&lt;=$F109),($D109/$G109),0))</f>
        <v>0</v>
      </c>
      <c r="DB109" s="34">
        <f>IF(Data!$C$2&gt;0,(IF(OR(DB$5=Data!$F$2,DB$5=Data!$G$2,(IF(COUNTIF(Data!$A$2:$A$939,DB$7),DB$7=(VLOOKUP(DB$7,Data!$A$2:$A$852,1,FALSE)),0))),"H",IF(AND(DB$7&gt;=$E109,DB$7&lt;=$F109),($D109/$G109),0))),IF(AND(DB$7&gt;=$E109,DB$7&lt;=$F109),($D109/$G109),0))</f>
        <v>0</v>
      </c>
      <c r="DC109" s="34">
        <f>IF(Data!$C$2&gt;0,(IF(OR(DC$5=Data!$F$2,DC$5=Data!$G$2,(IF(COUNTIF(Data!$A$2:$A$939,DC$7),DC$7=(VLOOKUP(DC$7,Data!$A$2:$A$852,1,FALSE)),0))),"H",IF(AND(DC$7&gt;=$E109,DC$7&lt;=$F109),($D109/$G109),0))),IF(AND(DC$7&gt;=$E109,DC$7&lt;=$F109),($D109/$G109),0))</f>
        <v>0</v>
      </c>
      <c r="DD109" s="34">
        <f>IF(Data!$C$2&gt;0,(IF(OR(DD$5=Data!$F$2,DD$5=Data!$G$2,(IF(COUNTIF(Data!$A$2:$A$939,DD$7),DD$7=(VLOOKUP(DD$7,Data!$A$2:$A$852,1,FALSE)),0))),"H",IF(AND(DD$7&gt;=$E109,DD$7&lt;=$F109),($D109/$G109),0))),IF(AND(DD$7&gt;=$E109,DD$7&lt;=$F109),($D109/$G109),0))</f>
        <v>0</v>
      </c>
      <c r="DE109" s="34" t="str">
        <f>IF(Data!$C$2&gt;0,(IF(OR(DE$5=Data!$F$2,DE$5=Data!$G$2,(IF(COUNTIF(Data!$A$2:$A$939,DE$7),DE$7=(VLOOKUP(DE$7,Data!$A$2:$A$852,1,FALSE)),0))),"H",IF(AND(DE$7&gt;=$E109,DE$7&lt;=$F109),($D109/$G109),0))),IF(AND(DE$7&gt;=$E109,DE$7&lt;=$F109),($D109/$G109),0))</f>
        <v>H</v>
      </c>
      <c r="DF109" s="34" t="str">
        <f>IF(Data!$C$2&gt;0,(IF(OR(DF$5=Data!$F$2,DF$5=Data!$G$2,(IF(COUNTIF(Data!$A$2:$A$939,DF$7),DF$7=(VLOOKUP(DF$7,Data!$A$2:$A$852,1,FALSE)),0))),"H",IF(AND(DF$7&gt;=$E109,DF$7&lt;=$F109),($D109/$G109),0))),IF(AND(DF$7&gt;=$E109,DF$7&lt;=$F109),($D109/$G109),0))</f>
        <v>H</v>
      </c>
      <c r="DG109" s="34">
        <f>IF(Data!$C$2&gt;0,(IF(OR(DG$5=Data!$F$2,DG$5=Data!$G$2,(IF(COUNTIF(Data!$A$2:$A$939,DG$7),DG$7=(VLOOKUP(DG$7,Data!$A$2:$A$852,1,FALSE)),0))),"H",IF(AND(DG$7&gt;=$E109,DG$7&lt;=$F109),($D109/$G109),0))),IF(AND(DG$7&gt;=$E109,DG$7&lt;=$F109),($D109/$G109),0))</f>
        <v>0</v>
      </c>
      <c r="DH109" s="34">
        <f>IF(Data!$C$2&gt;0,(IF(OR(DH$5=Data!$F$2,DH$5=Data!$G$2,(IF(COUNTIF(Data!$A$2:$A$939,DH$7),DH$7=(VLOOKUP(DH$7,Data!$A$2:$A$852,1,FALSE)),0))),"H",IF(AND(DH$7&gt;=$E109,DH$7&lt;=$F109),($D109/$G109),0))),IF(AND(DH$7&gt;=$E109,DH$7&lt;=$F109),($D109/$G109),0))</f>
        <v>0</v>
      </c>
      <c r="DI109" s="34">
        <f>IF(Data!$C$2&gt;0,(IF(OR(DI$5=Data!$F$2,DI$5=Data!$G$2,(IF(COUNTIF(Data!$A$2:$A$939,DI$7),DI$7=(VLOOKUP(DI$7,Data!$A$2:$A$852,1,FALSE)),0))),"H",IF(AND(DI$7&gt;=$E109,DI$7&lt;=$F109),($D109/$G109),0))),IF(AND(DI$7&gt;=$E109,DI$7&lt;=$F109),($D109/$G109),0))</f>
        <v>0</v>
      </c>
      <c r="DJ109" s="34">
        <f>IF(Data!$C$2&gt;0,(IF(OR(DJ$5=Data!$F$2,DJ$5=Data!$G$2,(IF(COUNTIF(Data!$A$2:$A$939,DJ$7),DJ$7=(VLOOKUP(DJ$7,Data!$A$2:$A$852,1,FALSE)),0))),"H",IF(AND(DJ$7&gt;=$E109,DJ$7&lt;=$F109),($D109/$G109),0))),IF(AND(DJ$7&gt;=$E109,DJ$7&lt;=$F109),($D109/$G109),0))</f>
        <v>0</v>
      </c>
      <c r="DK109" s="34">
        <f>IF(Data!$C$2&gt;0,(IF(OR(DK$5=Data!$F$2,DK$5=Data!$G$2,(IF(COUNTIF(Data!$A$2:$A$939,DK$7),DK$7=(VLOOKUP(DK$7,Data!$A$2:$A$852,1,FALSE)),0))),"H",IF(AND(DK$7&gt;=$E109,DK$7&lt;=$F109),($D109/$G109),0))),IF(AND(DK$7&gt;=$E109,DK$7&lt;=$F109),($D109/$G109),0))</f>
        <v>0</v>
      </c>
      <c r="DL109" s="34" t="str">
        <f>IF(Data!$C$2&gt;0,(IF(OR(DL$5=Data!$F$2,DL$5=Data!$G$2,(IF(COUNTIF(Data!$A$2:$A$939,DL$7),DL$7=(VLOOKUP(DL$7,Data!$A$2:$A$852,1,FALSE)),0))),"H",IF(AND(DL$7&gt;=$E109,DL$7&lt;=$F109),($D109/$G109),0))),IF(AND(DL$7&gt;=$E109,DL$7&lt;=$F109),($D109/$G109),0))</f>
        <v>H</v>
      </c>
      <c r="DM109" s="34" t="str">
        <f>IF(Data!$C$2&gt;0,(IF(OR(DM$5=Data!$F$2,DM$5=Data!$G$2,(IF(COUNTIF(Data!$A$2:$A$939,DM$7),DM$7=(VLOOKUP(DM$7,Data!$A$2:$A$852,1,FALSE)),0))),"H",IF(AND(DM$7&gt;=$E109,DM$7&lt;=$F109),($D109/$G109),0))),IF(AND(DM$7&gt;=$E109,DM$7&lt;=$F109),($D109/$G109),0))</f>
        <v>H</v>
      </c>
      <c r="DN109" s="34">
        <f>IF(Data!$C$2&gt;0,(IF(OR(DN$5=Data!$F$2,DN$5=Data!$G$2,(IF(COUNTIF(Data!$A$2:$A$939,DN$7),DN$7=(VLOOKUP(DN$7,Data!$A$2:$A$852,1,FALSE)),0))),"H",IF(AND(DN$7&gt;=$E109,DN$7&lt;=$F109),($D109/$G109),0))),IF(AND(DN$7&gt;=$E109,DN$7&lt;=$F109),($D109/$G109),0))</f>
        <v>0</v>
      </c>
      <c r="DO109" s="34">
        <f>IF(Data!$C$2&gt;0,(IF(OR(DO$5=Data!$F$2,DO$5=Data!$G$2,(IF(COUNTIF(Data!$A$2:$A$939,DO$7),DO$7=(VLOOKUP(DO$7,Data!$A$2:$A$852,1,FALSE)),0))),"H",IF(AND(DO$7&gt;=$E109,DO$7&lt;=$F109),($D109/$G109),0))),IF(AND(DO$7&gt;=$E109,DO$7&lt;=$F109),($D109/$G109),0))</f>
        <v>0</v>
      </c>
      <c r="DP109" s="34">
        <f>IF(Data!$C$2&gt;0,(IF(OR(DP$5=Data!$F$2,DP$5=Data!$G$2,(IF(COUNTIF(Data!$A$2:$A$939,DP$7),DP$7=(VLOOKUP(DP$7,Data!$A$2:$A$852,1,FALSE)),0))),"H",IF(AND(DP$7&gt;=$E109,DP$7&lt;=$F109),($D109/$G109),0))),IF(AND(DP$7&gt;=$E109,DP$7&lt;=$F109),($D109/$G109),0))</f>
        <v>0</v>
      </c>
      <c r="DQ109" s="34">
        <f>IF(Data!$C$2&gt;0,(IF(OR(DQ$5=Data!$F$2,DQ$5=Data!$G$2,(IF(COUNTIF(Data!$A$2:$A$939,DQ$7),DQ$7=(VLOOKUP(DQ$7,Data!$A$2:$A$852,1,FALSE)),0))),"H",IF(AND(DQ$7&gt;=$E109,DQ$7&lt;=$F109),($D109/$G109),0))),IF(AND(DQ$7&gt;=$E109,DQ$7&lt;=$F109),($D109/$G109),0))</f>
        <v>0</v>
      </c>
      <c r="DR109" s="34">
        <f>IF(Data!$C$2&gt;0,(IF(OR(DR$5=Data!$F$2,DR$5=Data!$G$2,(IF(COUNTIF(Data!$A$2:$A$939,DR$7),DR$7=(VLOOKUP(DR$7,Data!$A$2:$A$852,1,FALSE)),0))),"H",IF(AND(DR$7&gt;=$E109,DR$7&lt;=$F109),($D109/$G109),0))),IF(AND(DR$7&gt;=$E109,DR$7&lt;=$F109),($D109/$G109),0))</f>
        <v>0</v>
      </c>
      <c r="DS109" s="34" t="str">
        <f>IF(Data!$C$2&gt;0,(IF(OR(DS$5=Data!$F$2,DS$5=Data!$G$2,(IF(COUNTIF(Data!$A$2:$A$939,DS$7),DS$7=(VLOOKUP(DS$7,Data!$A$2:$A$852,1,FALSE)),0))),"H",IF(AND(DS$7&gt;=$E109,DS$7&lt;=$F109),($D109/$G109),0))),IF(AND(DS$7&gt;=$E109,DS$7&lt;=$F109),($D109/$G109),0))</f>
        <v>H</v>
      </c>
      <c r="DT109" s="34" t="str">
        <f>IF(Data!$C$2&gt;0,(IF(OR(DT$5=Data!$F$2,DT$5=Data!$G$2,(IF(COUNTIF(Data!$A$2:$A$939,DT$7),DT$7=(VLOOKUP(DT$7,Data!$A$2:$A$852,1,FALSE)),0))),"H",IF(AND(DT$7&gt;=$E109,DT$7&lt;=$F109),($D109/$G109),0))),IF(AND(DT$7&gt;=$E109,DT$7&lt;=$F109),($D109/$G109),0))</f>
        <v>H</v>
      </c>
      <c r="DU109" s="34">
        <f>IF(Data!$C$2&gt;0,(IF(OR(DU$5=Data!$F$2,DU$5=Data!$G$2,(IF(COUNTIF(Data!$A$2:$A$939,DU$7),DU$7=(VLOOKUP(DU$7,Data!$A$2:$A$852,1,FALSE)),0))),"H",IF(AND(DU$7&gt;=$E109,DU$7&lt;=$F109),($D109/$G109),0))),IF(AND(DU$7&gt;=$E109,DU$7&lt;=$F109),($D109/$G109),0))</f>
        <v>0</v>
      </c>
      <c r="DV109" s="34">
        <f>IF(Data!$C$2&gt;0,(IF(OR(DV$5=Data!$F$2,DV$5=Data!$G$2,(IF(COUNTIF(Data!$A$2:$A$939,DV$7),DV$7=(VLOOKUP(DV$7,Data!$A$2:$A$852,1,FALSE)),0))),"H",IF(AND(DV$7&gt;=$E109,DV$7&lt;=$F109),($D109/$G109),0))),IF(AND(DV$7&gt;=$E109,DV$7&lt;=$F109),($D109/$G109),0))</f>
        <v>0</v>
      </c>
      <c r="DW109" s="34">
        <f>IF(Data!$C$2&gt;0,(IF(OR(DW$5=Data!$F$2,DW$5=Data!$G$2,(IF(COUNTIF(Data!$A$2:$A$939,DW$7),DW$7=(VLOOKUP(DW$7,Data!$A$2:$A$852,1,FALSE)),0))),"H",IF(AND(DW$7&gt;=$E109,DW$7&lt;=$F109),($D109/$G109),0))),IF(AND(DW$7&gt;=$E109,DW$7&lt;=$F109),($D109/$G109),0))</f>
        <v>0</v>
      </c>
      <c r="DX109" s="34">
        <f>IF(Data!$C$2&gt;0,(IF(OR(DX$5=Data!$F$2,DX$5=Data!$G$2,(IF(COUNTIF(Data!$A$2:$A$939,DX$7),DX$7=(VLOOKUP(DX$7,Data!$A$2:$A$852,1,FALSE)),0))),"H",IF(AND(DX$7&gt;=$E109,DX$7&lt;=$F109),($D109/$G109),0))),IF(AND(DX$7&gt;=$E109,DX$7&lt;=$F109),($D109/$G109),0))</f>
        <v>0</v>
      </c>
      <c r="DY109" s="34">
        <f>IF(Data!$C$2&gt;0,(IF(OR(DY$5=Data!$F$2,DY$5=Data!$G$2,(IF(COUNTIF(Data!$A$2:$A$939,DY$7),DY$7=(VLOOKUP(DY$7,Data!$A$2:$A$852,1,FALSE)),0))),"H",IF(AND(DY$7&gt;=$E109,DY$7&lt;=$F109),($D109/$G109),0))),IF(AND(DY$7&gt;=$E109,DY$7&lt;=$F109),($D109/$G109),0))</f>
        <v>0</v>
      </c>
      <c r="DZ109" s="34" t="str">
        <f>IF(Data!$C$2&gt;0,(IF(OR(DZ$5=Data!$F$2,DZ$5=Data!$G$2,(IF(COUNTIF(Data!$A$2:$A$939,DZ$7),DZ$7=(VLOOKUP(DZ$7,Data!$A$2:$A$852,1,FALSE)),0))),"H",IF(AND(DZ$7&gt;=$E109,DZ$7&lt;=$F109),($D109/$G109),0))),IF(AND(DZ$7&gt;=$E109,DZ$7&lt;=$F109),($D109/$G109),0))</f>
        <v>H</v>
      </c>
      <c r="EA109" s="34" t="str">
        <f>IF(Data!$C$2&gt;0,(IF(OR(EA$5=Data!$F$2,EA$5=Data!$G$2,(IF(COUNTIF(Data!$A$2:$A$939,EA$7),EA$7=(VLOOKUP(EA$7,Data!$A$2:$A$852,1,FALSE)),0))),"H",IF(AND(EA$7&gt;=$E109,EA$7&lt;=$F109),($D109/$G109),0))),IF(AND(EA$7&gt;=$E109,EA$7&lt;=$F109),($D109/$G109),0))</f>
        <v>H</v>
      </c>
      <c r="EB109" s="34">
        <f>IF(Data!$C$2&gt;0,(IF(OR(EB$5=Data!$F$2,EB$5=Data!$G$2,(IF(COUNTIF(Data!$A$2:$A$939,EB$7),EB$7=(VLOOKUP(EB$7,Data!$A$2:$A$852,1,FALSE)),0))),"H",IF(AND(EB$7&gt;=$E109,EB$7&lt;=$F109),($D109/$G109),0))),IF(AND(EB$7&gt;=$E109,EB$7&lt;=$F109),($D109/$G109),0))</f>
        <v>0</v>
      </c>
      <c r="EC109" s="34">
        <f>IF(Data!$C$2&gt;0,(IF(OR(EC$5=Data!$F$2,EC$5=Data!$G$2,(IF(COUNTIF(Data!$A$2:$A$939,EC$7),EC$7=(VLOOKUP(EC$7,Data!$A$2:$A$852,1,FALSE)),0))),"H",IF(AND(EC$7&gt;=$E109,EC$7&lt;=$F109),($D109/$G109),0))),IF(AND(EC$7&gt;=$E109,EC$7&lt;=$F109),($D109/$G109),0))</f>
        <v>0</v>
      </c>
      <c r="ED109" s="34">
        <f>IF(Data!$C$2&gt;0,(IF(OR(ED$5=Data!$F$2,ED$5=Data!$G$2,(IF(COUNTIF(Data!$A$2:$A$939,ED$7),ED$7=(VLOOKUP(ED$7,Data!$A$2:$A$852,1,FALSE)),0))),"H",IF(AND(ED$7&gt;=$E109,ED$7&lt;=$F109),($D109/$G109),0))),IF(AND(ED$7&gt;=$E109,ED$7&lt;=$F109),($D109/$G109),0))</f>
        <v>0</v>
      </c>
      <c r="EE109" s="34">
        <f>IF(Data!$C$2&gt;0,(IF(OR(EE$5=Data!$F$2,EE$5=Data!$G$2,(IF(COUNTIF(Data!$A$2:$A$939,EE$7),EE$7=(VLOOKUP(EE$7,Data!$A$2:$A$852,1,FALSE)),0))),"H",IF(AND(EE$7&gt;=$E109,EE$7&lt;=$F109),($D109/$G109),0))),IF(AND(EE$7&gt;=$E109,EE$7&lt;=$F109),($D109/$G109),0))</f>
        <v>0</v>
      </c>
      <c r="EF109" s="34">
        <f>IF(Data!$C$2&gt;0,(IF(OR(EF$5=Data!$F$2,EF$5=Data!$G$2,(IF(COUNTIF(Data!$A$2:$A$939,EF$7),EF$7=(VLOOKUP(EF$7,Data!$A$2:$A$852,1,FALSE)),0))),"H",IF(AND(EF$7&gt;=$E109,EF$7&lt;=$F109),($D109/$G109),0))),IF(AND(EF$7&gt;=$E109,EF$7&lt;=$F109),($D109/$G109),0))</f>
        <v>0</v>
      </c>
      <c r="EG109" s="34" t="str">
        <f>IF(Data!$C$2&gt;0,(IF(OR(EG$5=Data!$F$2,EG$5=Data!$G$2,(IF(COUNTIF(Data!$A$2:$A$939,EG$7),EG$7=(VLOOKUP(EG$7,Data!$A$2:$A$852,1,FALSE)),0))),"H",IF(AND(EG$7&gt;=$E109,EG$7&lt;=$F109),($D109/$G109),0))),IF(AND(EG$7&gt;=$E109,EG$7&lt;=$F109),($D109/$G109),0))</f>
        <v>H</v>
      </c>
      <c r="EH109" s="34" t="str">
        <f>IF(Data!$C$2&gt;0,(IF(OR(EH$5=Data!$F$2,EH$5=Data!$G$2,(IF(COUNTIF(Data!$A$2:$A$939,EH$7),EH$7=(VLOOKUP(EH$7,Data!$A$2:$A$852,1,FALSE)),0))),"H",IF(AND(EH$7&gt;=$E109,EH$7&lt;=$F109),($D109/$G109),0))),IF(AND(EH$7&gt;=$E109,EH$7&lt;=$F109),($D109/$G109),0))</f>
        <v>H</v>
      </c>
      <c r="EI109" s="34">
        <f>IF(Data!$C$2&gt;0,(IF(OR(EI$5=Data!$F$2,EI$5=Data!$G$2,(IF(COUNTIF(Data!$A$2:$A$939,EI$7),EI$7=(VLOOKUP(EI$7,Data!$A$2:$A$852,1,FALSE)),0))),"H",IF(AND(EI$7&gt;=$E109,EI$7&lt;=$F109),($D109/$G109),0))),IF(AND(EI$7&gt;=$E109,EI$7&lt;=$F109),($D109/$G109),0))</f>
        <v>0</v>
      </c>
      <c r="EJ109" s="34">
        <f>IF(Data!$C$2&gt;0,(IF(OR(EJ$5=Data!$F$2,EJ$5=Data!$G$2,(IF(COUNTIF(Data!$A$2:$A$939,EJ$7),EJ$7=(VLOOKUP(EJ$7,Data!$A$2:$A$852,1,FALSE)),0))),"H",IF(AND(EJ$7&gt;=$E109,EJ$7&lt;=$F109),($D109/$G109),0))),IF(AND(EJ$7&gt;=$E109,EJ$7&lt;=$F109),($D109/$G109),0))</f>
        <v>0</v>
      </c>
      <c r="EK109" s="34">
        <f>IF(Data!$C$2&gt;0,(IF(OR(EK$5=Data!$F$2,EK$5=Data!$G$2,(IF(COUNTIF(Data!$A$2:$A$939,EK$7),EK$7=(VLOOKUP(EK$7,Data!$A$2:$A$852,1,FALSE)),0))),"H",IF(AND(EK$7&gt;=$E109,EK$7&lt;=$F109),($D109/$G109),0))),IF(AND(EK$7&gt;=$E109,EK$7&lt;=$F109),($D109/$G109),0))</f>
        <v>0</v>
      </c>
      <c r="EL109" s="34">
        <f>IF(Data!$C$2&gt;0,(IF(OR(EL$5=Data!$F$2,EL$5=Data!$G$2,(IF(COUNTIF(Data!$A$2:$A$939,EL$7),EL$7=(VLOOKUP(EL$7,Data!$A$2:$A$852,1,FALSE)),0))),"H",IF(AND(EL$7&gt;=$E109,EL$7&lt;=$F109),($D109/$G109),0))),IF(AND(EL$7&gt;=$E109,EL$7&lt;=$F109),($D109/$G109),0))</f>
        <v>0</v>
      </c>
      <c r="EM109" s="34">
        <f>IF(Data!$C$2&gt;0,(IF(OR(EM$5=Data!$F$2,EM$5=Data!$G$2,(IF(COUNTIF(Data!$A$2:$A$939,EM$7),EM$7=(VLOOKUP(EM$7,Data!$A$2:$A$852,1,FALSE)),0))),"H",IF(AND(EM$7&gt;=$E109,EM$7&lt;=$F109),($D109/$G109),0))),IF(AND(EM$7&gt;=$E109,EM$7&lt;=$F109),($D109/$G109),0))</f>
        <v>0</v>
      </c>
      <c r="EN109" s="34" t="str">
        <f>IF(Data!$C$2&gt;0,(IF(OR(EN$5=Data!$F$2,EN$5=Data!$G$2,(IF(COUNTIF(Data!$A$2:$A$939,EN$7),EN$7=(VLOOKUP(EN$7,Data!$A$2:$A$852,1,FALSE)),0))),"H",IF(AND(EN$7&gt;=$E109,EN$7&lt;=$F109),($D109/$G109),0))),IF(AND(EN$7&gt;=$E109,EN$7&lt;=$F109),($D109/$G109),0))</f>
        <v>H</v>
      </c>
      <c r="EO109" s="35" t="str">
        <f>IF(Data!$C$2&gt;0,(IF(OR(EO$5=Data!$F$2,EO$5=Data!$G$2,(IF(COUNTIF(Data!$A$2:$A$939,EO$7),EO$7=(VLOOKUP(EO$7,Data!$A$2:$A$852,1,FALSE)),0))),"H",IF(AND(EO$7&gt;=$E109,EO$7&lt;=$F109),($D109/$G109),0))),IF(AND(EO$7&gt;=$E109,EO$7&lt;=$F109),($D109/$G109),0))</f>
        <v>H</v>
      </c>
      <c r="EP109" s="8" t="s">
        <v>47</v>
      </c>
      <c r="EQ109" s="18">
        <f>SUM(T109:EO109)-D109</f>
        <v>0</v>
      </c>
    </row>
    <row r="110" spans="1:147" ht="30" customHeight="1" thickBot="1">
      <c r="A110" s="385"/>
      <c r="B110" s="369"/>
      <c r="C110" s="369"/>
      <c r="D110" s="347"/>
      <c r="E110" s="366"/>
      <c r="F110" s="366"/>
      <c r="G110" s="373"/>
      <c r="H110" s="347"/>
      <c r="I110" s="363"/>
      <c r="J110" s="366"/>
      <c r="K110" s="366"/>
      <c r="L110" s="366"/>
      <c r="M110" s="373"/>
      <c r="N110" s="373"/>
      <c r="O110" s="347"/>
      <c r="P110" s="363"/>
      <c r="Q110" s="345"/>
      <c r="R110" s="347"/>
      <c r="S110" s="342"/>
      <c r="T110" s="36">
        <f>IF(T$7&gt;$L109,(((IF(Data!$C$2&gt;0,(IF(OR(T$5=Data!$F$2,T$5=Data!$G$2,(IF(COUNTIF(Data!$A$2:$A$939,T$7),T$7=(VLOOKUP(T$7,Data!$A$2:$A$852,1,FALSE)),0))),"H",IF(AND(T$7&gt;=$J109,T$7&lt;=$K109),($D109*(1-$P109)/$N109),0))),IF(AND(T$7&gt;=$J109,T$7&lt;=$K109),(($D109-$O109)/$N109),0))))),(((IF(Data!$C$2&gt;0,(IF(OR(T$5=Data!$F$2,T$5=Data!$G$2,(IF(COUNTIF(Data!$A$2:$A$939,T$7),T$7=(VLOOKUP(T$7,Data!$A$2:$A$852,1,FALSE)),0))),"H",IF(AND(T$7&gt;=$J109,T$7&lt;=$L109),($D109*$P109/$M109),0))),IF(AND(T$7&gt;=$J109,T$7&lt;=$L109),(($D109*$P109)/$M109),0))))))</f>
        <v>0</v>
      </c>
      <c r="U110" s="37">
        <f>IF(U$7&gt;$L109,(((IF(Data!$C$2&gt;0,(IF(OR(U$5=Data!$F$2,U$5=Data!$G$2,(IF(COUNTIF(Data!$A$2:$A$939,U$7),U$7=(VLOOKUP(U$7,Data!$A$2:$A$852,1,FALSE)),0))),"H",IF(AND(U$7&gt;=$J109,U$7&lt;=$K109),($D109*(1-$P109)/$N109),0))),IF(AND(U$7&gt;=$J109,U$7&lt;=$K109),(($D109-$O109)/$N109),0))))),(((IF(Data!$C$2&gt;0,(IF(OR(U$5=Data!$F$2,U$5=Data!$G$2,(IF(COUNTIF(Data!$A$2:$A$939,U$7),U$7=(VLOOKUP(U$7,Data!$A$2:$A$852,1,FALSE)),0))),"H",IF(AND(U$7&gt;=$J109,U$7&lt;=$L109),($D109*$P109/$M109),0))),IF(AND(U$7&gt;=$J109,U$7&lt;=$L109),(($D109*$P109)/$M109),0))))))</f>
        <v>0</v>
      </c>
      <c r="V110" s="37">
        <f>IF(V$7&gt;$L109,(((IF(Data!$C$2&gt;0,(IF(OR(V$5=Data!$F$2,V$5=Data!$G$2,(IF(COUNTIF(Data!$A$2:$A$939,V$7),V$7=(VLOOKUP(V$7,Data!$A$2:$A$852,1,FALSE)),0))),"H",IF(AND(V$7&gt;=$J109,V$7&lt;=$K109),($D109*(1-$P109)/$N109),0))),IF(AND(V$7&gt;=$J109,V$7&lt;=$K109),(($D109-$O109)/$N109),0))))),(((IF(Data!$C$2&gt;0,(IF(OR(V$5=Data!$F$2,V$5=Data!$G$2,(IF(COUNTIF(Data!$A$2:$A$939,V$7),V$7=(VLOOKUP(V$7,Data!$A$2:$A$852,1,FALSE)),0))),"H",IF(AND(V$7&gt;=$J109,V$7&lt;=$L109),($D109*$P109/$M109),0))),IF(AND(V$7&gt;=$J109,V$7&lt;=$L109),(($D109*$P109)/$M109),0))))))</f>
        <v>0</v>
      </c>
      <c r="W110" s="37">
        <f>IF(W$7&gt;$L109,(((IF(Data!$C$2&gt;0,(IF(OR(W$5=Data!$F$2,W$5=Data!$G$2,(IF(COUNTIF(Data!$A$2:$A$939,W$7),W$7=(VLOOKUP(W$7,Data!$A$2:$A$852,1,FALSE)),0))),"H",IF(AND(W$7&gt;=$J109,W$7&lt;=$K109),($D109*(1-$P109)/$N109),0))),IF(AND(W$7&gt;=$J109,W$7&lt;=$K109),(($D109-$O109)/$N109),0))))),(((IF(Data!$C$2&gt;0,(IF(OR(W$5=Data!$F$2,W$5=Data!$G$2,(IF(COUNTIF(Data!$A$2:$A$939,W$7),W$7=(VLOOKUP(W$7,Data!$A$2:$A$852,1,FALSE)),0))),"H",IF(AND(W$7&gt;=$J109,W$7&lt;=$L109),($D109*$P109/$M109),0))),IF(AND(W$7&gt;=$J109,W$7&lt;=$L109),(($D109*$P109)/$M109),0))))))</f>
        <v>0</v>
      </c>
      <c r="X110" s="37">
        <f>IF(X$7&gt;$L109,(((IF(Data!$C$2&gt;0,(IF(OR(X$5=Data!$F$2,X$5=Data!$G$2,(IF(COUNTIF(Data!$A$2:$A$939,X$7),X$7=(VLOOKUP(X$7,Data!$A$2:$A$852,1,FALSE)),0))),"H",IF(AND(X$7&gt;=$J109,X$7&lt;=$K109),($D109*(1-$P109)/$N109),0))),IF(AND(X$7&gt;=$J109,X$7&lt;=$K109),(($D109-$O109)/$N109),0))))),(((IF(Data!$C$2&gt;0,(IF(OR(X$5=Data!$F$2,X$5=Data!$G$2,(IF(COUNTIF(Data!$A$2:$A$939,X$7),X$7=(VLOOKUP(X$7,Data!$A$2:$A$852,1,FALSE)),0))),"H",IF(AND(X$7&gt;=$J109,X$7&lt;=$L109),($D109*$P109/$M109),0))),IF(AND(X$7&gt;=$J109,X$7&lt;=$L109),(($D109*$P109)/$M109),0))))))</f>
        <v>0</v>
      </c>
      <c r="Y110" s="37" t="str">
        <f>IF(Y$7&gt;$L109,(((IF(Data!$C$2&gt;0,(IF(OR(Y$5=Data!$F$2,Y$5=Data!$G$2,(IF(COUNTIF(Data!$A$2:$A$939,Y$7),Y$7=(VLOOKUP(Y$7,Data!$A$2:$A$852,1,FALSE)),0))),"H",IF(AND(Y$7&gt;=$J109,Y$7&lt;=$K109),($D109*(1-$P109)/$N109),0))),IF(AND(Y$7&gt;=$J109,Y$7&lt;=$K109),(($D109-$O109)/$N109),0))))),(((IF(Data!$C$2&gt;0,(IF(OR(Y$5=Data!$F$2,Y$5=Data!$G$2,(IF(COUNTIF(Data!$A$2:$A$939,Y$7),Y$7=(VLOOKUP(Y$7,Data!$A$2:$A$852,1,FALSE)),0))),"H",IF(AND(Y$7&gt;=$J109,Y$7&lt;=$L109),($D109*$P109/$M109),0))),IF(AND(Y$7&gt;=$J109,Y$7&lt;=$L109),(($D109*$P109)/$M109),0))))))</f>
        <v>H</v>
      </c>
      <c r="Z110" s="37" t="str">
        <f>IF(Z$7&gt;$L109,(((IF(Data!$C$2&gt;0,(IF(OR(Z$5=Data!$F$2,Z$5=Data!$G$2,(IF(COUNTIF(Data!$A$2:$A$939,Z$7),Z$7=(VLOOKUP(Z$7,Data!$A$2:$A$852,1,FALSE)),0))),"H",IF(AND(Z$7&gt;=$J109,Z$7&lt;=$K109),($D109*(1-$P109)/$N109),0))),IF(AND(Z$7&gt;=$J109,Z$7&lt;=$K109),(($D109-$O109)/$N109),0))))),(((IF(Data!$C$2&gt;0,(IF(OR(Z$5=Data!$F$2,Z$5=Data!$G$2,(IF(COUNTIF(Data!$A$2:$A$939,Z$7),Z$7=(VLOOKUP(Z$7,Data!$A$2:$A$852,1,FALSE)),0))),"H",IF(AND(Z$7&gt;=$J109,Z$7&lt;=$L109),($D109*$P109/$M109),0))),IF(AND(Z$7&gt;=$J109,Z$7&lt;=$L109),(($D109*$P109)/$M109),0))))))</f>
        <v>H</v>
      </c>
      <c r="AA110" s="37">
        <f>IF(AA$7&gt;$L109,(((IF(Data!$C$2&gt;0,(IF(OR(AA$5=Data!$F$2,AA$5=Data!$G$2,(IF(COUNTIF(Data!$A$2:$A$939,AA$7),AA$7=(VLOOKUP(AA$7,Data!$A$2:$A$852,1,FALSE)),0))),"H",IF(AND(AA$7&gt;=$J109,AA$7&lt;=$K109),($D109*(1-$P109)/$N109),0))),IF(AND(AA$7&gt;=$J109,AA$7&lt;=$K109),(($D109-$O109)/$N109),0))))),(((IF(Data!$C$2&gt;0,(IF(OR(AA$5=Data!$F$2,AA$5=Data!$G$2,(IF(COUNTIF(Data!$A$2:$A$939,AA$7),AA$7=(VLOOKUP(AA$7,Data!$A$2:$A$852,1,FALSE)),0))),"H",IF(AND(AA$7&gt;=$J109,AA$7&lt;=$L109),($D109*$P109/$M109),0))),IF(AND(AA$7&gt;=$J109,AA$7&lt;=$L109),(($D109*$P109)/$M109),0))))))</f>
        <v>0</v>
      </c>
      <c r="AB110" s="37">
        <f>IF(AB$7&gt;$L109,(((IF(Data!$C$2&gt;0,(IF(OR(AB$5=Data!$F$2,AB$5=Data!$G$2,(IF(COUNTIF(Data!$A$2:$A$939,AB$7),AB$7=(VLOOKUP(AB$7,Data!$A$2:$A$852,1,FALSE)),0))),"H",IF(AND(AB$7&gt;=$J109,AB$7&lt;=$K109),($D109*(1-$P109)/$N109),0))),IF(AND(AB$7&gt;=$J109,AB$7&lt;=$K109),(($D109-$O109)/$N109),0))))),(((IF(Data!$C$2&gt;0,(IF(OR(AB$5=Data!$F$2,AB$5=Data!$G$2,(IF(COUNTIF(Data!$A$2:$A$939,AB$7),AB$7=(VLOOKUP(AB$7,Data!$A$2:$A$852,1,FALSE)),0))),"H",IF(AND(AB$7&gt;=$J109,AB$7&lt;=$L109),($D109*$P109/$M109),0))),IF(AND(AB$7&gt;=$J109,AB$7&lt;=$L109),(($D109*$P109)/$M109),0))))))</f>
        <v>0</v>
      </c>
      <c r="AC110" s="37">
        <f>IF(AC$7&gt;$L109,(((IF(Data!$C$2&gt;0,(IF(OR(AC$5=Data!$F$2,AC$5=Data!$G$2,(IF(COUNTIF(Data!$A$2:$A$939,AC$7),AC$7=(VLOOKUP(AC$7,Data!$A$2:$A$852,1,FALSE)),0))),"H",IF(AND(AC$7&gt;=$J109,AC$7&lt;=$K109),($D109*(1-$P109)/$N109),0))),IF(AND(AC$7&gt;=$J109,AC$7&lt;=$K109),(($D109-$O109)/$N109),0))))),(((IF(Data!$C$2&gt;0,(IF(OR(AC$5=Data!$F$2,AC$5=Data!$G$2,(IF(COUNTIF(Data!$A$2:$A$939,AC$7),AC$7=(VLOOKUP(AC$7,Data!$A$2:$A$852,1,FALSE)),0))),"H",IF(AND(AC$7&gt;=$J109,AC$7&lt;=$L109),($D109*$P109/$M109),0))),IF(AND(AC$7&gt;=$J109,AC$7&lt;=$L109),(($D109*$P109)/$M109),0))))))</f>
        <v>0</v>
      </c>
      <c r="AD110" s="37">
        <f>IF(AD$7&gt;$L109,(((IF(Data!$C$2&gt;0,(IF(OR(AD$5=Data!$F$2,AD$5=Data!$G$2,(IF(COUNTIF(Data!$A$2:$A$939,AD$7),AD$7=(VLOOKUP(AD$7,Data!$A$2:$A$852,1,FALSE)),0))),"H",IF(AND(AD$7&gt;=$J109,AD$7&lt;=$K109),($D109*(1-$P109)/$N109),0))),IF(AND(AD$7&gt;=$J109,AD$7&lt;=$K109),(($D109-$O109)/$N109),0))))),(((IF(Data!$C$2&gt;0,(IF(OR(AD$5=Data!$F$2,AD$5=Data!$G$2,(IF(COUNTIF(Data!$A$2:$A$939,AD$7),AD$7=(VLOOKUP(AD$7,Data!$A$2:$A$852,1,FALSE)),0))),"H",IF(AND(AD$7&gt;=$J109,AD$7&lt;=$L109),($D109*$P109/$M109),0))),IF(AND(AD$7&gt;=$J109,AD$7&lt;=$L109),(($D109*$P109)/$M109),0))))))</f>
        <v>0</v>
      </c>
      <c r="AE110" s="37">
        <f>IF(AE$7&gt;$L109,(((IF(Data!$C$2&gt;0,(IF(OR(AE$5=Data!$F$2,AE$5=Data!$G$2,(IF(COUNTIF(Data!$A$2:$A$939,AE$7),AE$7=(VLOOKUP(AE$7,Data!$A$2:$A$852,1,FALSE)),0))),"H",IF(AND(AE$7&gt;=$J109,AE$7&lt;=$K109),($D109*(1-$P109)/$N109),0))),IF(AND(AE$7&gt;=$J109,AE$7&lt;=$K109),(($D109-$O109)/$N109),0))))),(((IF(Data!$C$2&gt;0,(IF(OR(AE$5=Data!$F$2,AE$5=Data!$G$2,(IF(COUNTIF(Data!$A$2:$A$939,AE$7),AE$7=(VLOOKUP(AE$7,Data!$A$2:$A$852,1,FALSE)),0))),"H",IF(AND(AE$7&gt;=$J109,AE$7&lt;=$L109),($D109*$P109/$M109),0))),IF(AND(AE$7&gt;=$J109,AE$7&lt;=$L109),(($D109*$P109)/$M109),0))))))</f>
        <v>0</v>
      </c>
      <c r="AF110" s="37" t="str">
        <f>IF(AF$7&gt;$L109,(((IF(Data!$C$2&gt;0,(IF(OR(AF$5=Data!$F$2,AF$5=Data!$G$2,(IF(COUNTIF(Data!$A$2:$A$939,AF$7),AF$7=(VLOOKUP(AF$7,Data!$A$2:$A$852,1,FALSE)),0))),"H",IF(AND(AF$7&gt;=$J109,AF$7&lt;=$K109),($D109*(1-$P109)/$N109),0))),IF(AND(AF$7&gt;=$J109,AF$7&lt;=$K109),(($D109-$O109)/$N109),0))))),(((IF(Data!$C$2&gt;0,(IF(OR(AF$5=Data!$F$2,AF$5=Data!$G$2,(IF(COUNTIF(Data!$A$2:$A$939,AF$7),AF$7=(VLOOKUP(AF$7,Data!$A$2:$A$852,1,FALSE)),0))),"H",IF(AND(AF$7&gt;=$J109,AF$7&lt;=$L109),($D109*$P109/$M109),0))),IF(AND(AF$7&gt;=$J109,AF$7&lt;=$L109),(($D109*$P109)/$M109),0))))))</f>
        <v>H</v>
      </c>
      <c r="AG110" s="37" t="str">
        <f>IF(AG$7&gt;$L109,(((IF(Data!$C$2&gt;0,(IF(OR(AG$5=Data!$F$2,AG$5=Data!$G$2,(IF(COUNTIF(Data!$A$2:$A$939,AG$7),AG$7=(VLOOKUP(AG$7,Data!$A$2:$A$852,1,FALSE)),0))),"H",IF(AND(AG$7&gt;=$J109,AG$7&lt;=$K109),($D109*(1-$P109)/$N109),0))),IF(AND(AG$7&gt;=$J109,AG$7&lt;=$K109),(($D109-$O109)/$N109),0))))),(((IF(Data!$C$2&gt;0,(IF(OR(AG$5=Data!$F$2,AG$5=Data!$G$2,(IF(COUNTIF(Data!$A$2:$A$939,AG$7),AG$7=(VLOOKUP(AG$7,Data!$A$2:$A$852,1,FALSE)),0))),"H",IF(AND(AG$7&gt;=$J109,AG$7&lt;=$L109),($D109*$P109/$M109),0))),IF(AND(AG$7&gt;=$J109,AG$7&lt;=$L109),(($D109*$P109)/$M109),0))))))</f>
        <v>H</v>
      </c>
      <c r="AH110" s="37">
        <f>IF(AH$7&gt;$L109,(((IF(Data!$C$2&gt;0,(IF(OR(AH$5=Data!$F$2,AH$5=Data!$G$2,(IF(COUNTIF(Data!$A$2:$A$939,AH$7),AH$7=(VLOOKUP(AH$7,Data!$A$2:$A$852,1,FALSE)),0))),"H",IF(AND(AH$7&gt;=$J109,AH$7&lt;=$K109),($D109*(1-$P109)/$N109),0))),IF(AND(AH$7&gt;=$J109,AH$7&lt;=$K109),(($D109-$O109)/$N109),0))))),(((IF(Data!$C$2&gt;0,(IF(OR(AH$5=Data!$F$2,AH$5=Data!$G$2,(IF(COUNTIF(Data!$A$2:$A$939,AH$7),AH$7=(VLOOKUP(AH$7,Data!$A$2:$A$852,1,FALSE)),0))),"H",IF(AND(AH$7&gt;=$J109,AH$7&lt;=$L109),($D109*$P109/$M109),0))),IF(AND(AH$7&gt;=$J109,AH$7&lt;=$L109),(($D109*$P109)/$M109),0))))))</f>
        <v>0</v>
      </c>
      <c r="AI110" s="37">
        <f>IF(AI$7&gt;$L109,(((IF(Data!$C$2&gt;0,(IF(OR(AI$5=Data!$F$2,AI$5=Data!$G$2,(IF(COUNTIF(Data!$A$2:$A$939,AI$7),AI$7=(VLOOKUP(AI$7,Data!$A$2:$A$852,1,FALSE)),0))),"H",IF(AND(AI$7&gt;=$J109,AI$7&lt;=$K109),($D109*(1-$P109)/$N109),0))),IF(AND(AI$7&gt;=$J109,AI$7&lt;=$K109),(($D109-$O109)/$N109),0))))),(((IF(Data!$C$2&gt;0,(IF(OR(AI$5=Data!$F$2,AI$5=Data!$G$2,(IF(COUNTIF(Data!$A$2:$A$939,AI$7),AI$7=(VLOOKUP(AI$7,Data!$A$2:$A$852,1,FALSE)),0))),"H",IF(AND(AI$7&gt;=$J109,AI$7&lt;=$L109),($D109*$P109/$M109),0))),IF(AND(AI$7&gt;=$J109,AI$7&lt;=$L109),(($D109*$P109)/$M109),0))))))</f>
        <v>0</v>
      </c>
      <c r="AJ110" s="37">
        <f>IF(AJ$7&gt;$L109,(((IF(Data!$C$2&gt;0,(IF(OR(AJ$5=Data!$F$2,AJ$5=Data!$G$2,(IF(COUNTIF(Data!$A$2:$A$939,AJ$7),AJ$7=(VLOOKUP(AJ$7,Data!$A$2:$A$852,1,FALSE)),0))),"H",IF(AND(AJ$7&gt;=$J109,AJ$7&lt;=$K109),($D109*(1-$P109)/$N109),0))),IF(AND(AJ$7&gt;=$J109,AJ$7&lt;=$K109),(($D109-$O109)/$N109),0))))),(((IF(Data!$C$2&gt;0,(IF(OR(AJ$5=Data!$F$2,AJ$5=Data!$G$2,(IF(COUNTIF(Data!$A$2:$A$939,AJ$7),AJ$7=(VLOOKUP(AJ$7,Data!$A$2:$A$852,1,FALSE)),0))),"H",IF(AND(AJ$7&gt;=$J109,AJ$7&lt;=$L109),($D109*$P109/$M109),0))),IF(AND(AJ$7&gt;=$J109,AJ$7&lt;=$L109),(($D109*$P109)/$M109),0))))))</f>
        <v>0</v>
      </c>
      <c r="AK110" s="37">
        <f>IF(AK$7&gt;$L109,(((IF(Data!$C$2&gt;0,(IF(OR(AK$5=Data!$F$2,AK$5=Data!$G$2,(IF(COUNTIF(Data!$A$2:$A$939,AK$7),AK$7=(VLOOKUP(AK$7,Data!$A$2:$A$852,1,FALSE)),0))),"H",IF(AND(AK$7&gt;=$J109,AK$7&lt;=$K109),($D109*(1-$P109)/$N109),0))),IF(AND(AK$7&gt;=$J109,AK$7&lt;=$K109),(($D109-$O109)/$N109),0))))),(((IF(Data!$C$2&gt;0,(IF(OR(AK$5=Data!$F$2,AK$5=Data!$G$2,(IF(COUNTIF(Data!$A$2:$A$939,AK$7),AK$7=(VLOOKUP(AK$7,Data!$A$2:$A$852,1,FALSE)),0))),"H",IF(AND(AK$7&gt;=$J109,AK$7&lt;=$L109),($D109*$P109/$M109),0))),IF(AND(AK$7&gt;=$J109,AK$7&lt;=$L109),(($D109*$P109)/$M109),0))))))</f>
        <v>0</v>
      </c>
      <c r="AL110" s="37">
        <f>IF(AL$7&gt;$L109,(((IF(Data!$C$2&gt;0,(IF(OR(AL$5=Data!$F$2,AL$5=Data!$G$2,(IF(COUNTIF(Data!$A$2:$A$939,AL$7),AL$7=(VLOOKUP(AL$7,Data!$A$2:$A$852,1,FALSE)),0))),"H",IF(AND(AL$7&gt;=$J109,AL$7&lt;=$K109),($D109*(1-$P109)/$N109),0))),IF(AND(AL$7&gt;=$J109,AL$7&lt;=$K109),(($D109-$O109)/$N109),0))))),(((IF(Data!$C$2&gt;0,(IF(OR(AL$5=Data!$F$2,AL$5=Data!$G$2,(IF(COUNTIF(Data!$A$2:$A$939,AL$7),AL$7=(VLOOKUP(AL$7,Data!$A$2:$A$852,1,FALSE)),0))),"H",IF(AND(AL$7&gt;=$J109,AL$7&lt;=$L109),($D109*$P109/$M109),0))),IF(AND(AL$7&gt;=$J109,AL$7&lt;=$L109),(($D109*$P109)/$M109),0))))))</f>
        <v>0</v>
      </c>
      <c r="AM110" s="37" t="str">
        <f>IF(AM$7&gt;$L109,(((IF(Data!$C$2&gt;0,(IF(OR(AM$5=Data!$F$2,AM$5=Data!$G$2,(IF(COUNTIF(Data!$A$2:$A$939,AM$7),AM$7=(VLOOKUP(AM$7,Data!$A$2:$A$852,1,FALSE)),0))),"H",IF(AND(AM$7&gt;=$J109,AM$7&lt;=$K109),($D109*(1-$P109)/$N109),0))),IF(AND(AM$7&gt;=$J109,AM$7&lt;=$K109),(($D109-$O109)/$N109),0))))),(((IF(Data!$C$2&gt;0,(IF(OR(AM$5=Data!$F$2,AM$5=Data!$G$2,(IF(COUNTIF(Data!$A$2:$A$939,AM$7),AM$7=(VLOOKUP(AM$7,Data!$A$2:$A$852,1,FALSE)),0))),"H",IF(AND(AM$7&gt;=$J109,AM$7&lt;=$L109),($D109*$P109/$M109),0))),IF(AND(AM$7&gt;=$J109,AM$7&lt;=$L109),(($D109*$P109)/$M109),0))))))</f>
        <v>H</v>
      </c>
      <c r="AN110" s="37" t="str">
        <f>IF(AN$7&gt;$L109,(((IF(Data!$C$2&gt;0,(IF(OR(AN$5=Data!$F$2,AN$5=Data!$G$2,(IF(COUNTIF(Data!$A$2:$A$939,AN$7),AN$7=(VLOOKUP(AN$7,Data!$A$2:$A$852,1,FALSE)),0))),"H",IF(AND(AN$7&gt;=$J109,AN$7&lt;=$K109),($D109*(1-$P109)/$N109),0))),IF(AND(AN$7&gt;=$J109,AN$7&lt;=$K109),(($D109-$O109)/$N109),0))))),(((IF(Data!$C$2&gt;0,(IF(OR(AN$5=Data!$F$2,AN$5=Data!$G$2,(IF(COUNTIF(Data!$A$2:$A$939,AN$7),AN$7=(VLOOKUP(AN$7,Data!$A$2:$A$852,1,FALSE)),0))),"H",IF(AND(AN$7&gt;=$J109,AN$7&lt;=$L109),($D109*$P109/$M109),0))),IF(AND(AN$7&gt;=$J109,AN$7&lt;=$L109),(($D109*$P109)/$M109),0))))))</f>
        <v>H</v>
      </c>
      <c r="AO110" s="37">
        <f>IF(AO$7&gt;$L109,(((IF(Data!$C$2&gt;0,(IF(OR(AO$5=Data!$F$2,AO$5=Data!$G$2,(IF(COUNTIF(Data!$A$2:$A$939,AO$7),AO$7=(VLOOKUP(AO$7,Data!$A$2:$A$852,1,FALSE)),0))),"H",IF(AND(AO$7&gt;=$J109,AO$7&lt;=$K109),($D109*(1-$P109)/$N109),0))),IF(AND(AO$7&gt;=$J109,AO$7&lt;=$K109),(($D109-$O109)/$N109),0))))),(((IF(Data!$C$2&gt;0,(IF(OR(AO$5=Data!$F$2,AO$5=Data!$G$2,(IF(COUNTIF(Data!$A$2:$A$939,AO$7),AO$7=(VLOOKUP(AO$7,Data!$A$2:$A$852,1,FALSE)),0))),"H",IF(AND(AO$7&gt;=$J109,AO$7&lt;=$L109),($D109*$P109/$M109),0))),IF(AND(AO$7&gt;=$J109,AO$7&lt;=$L109),(($D109*$P109)/$M109),0))))))</f>
        <v>0</v>
      </c>
      <c r="AP110" s="37">
        <f>IF(AP$7&gt;$L109,(((IF(Data!$C$2&gt;0,(IF(OR(AP$5=Data!$F$2,AP$5=Data!$G$2,(IF(COUNTIF(Data!$A$2:$A$939,AP$7),AP$7=(VLOOKUP(AP$7,Data!$A$2:$A$852,1,FALSE)),0))),"H",IF(AND(AP$7&gt;=$J109,AP$7&lt;=$K109),($D109*(1-$P109)/$N109),0))),IF(AND(AP$7&gt;=$J109,AP$7&lt;=$K109),(($D109-$O109)/$N109),0))))),(((IF(Data!$C$2&gt;0,(IF(OR(AP$5=Data!$F$2,AP$5=Data!$G$2,(IF(COUNTIF(Data!$A$2:$A$939,AP$7),AP$7=(VLOOKUP(AP$7,Data!$A$2:$A$852,1,FALSE)),0))),"H",IF(AND(AP$7&gt;=$J109,AP$7&lt;=$L109),($D109*$P109/$M109),0))),IF(AND(AP$7&gt;=$J109,AP$7&lt;=$L109),(($D109*$P109)/$M109),0))))))</f>
        <v>0</v>
      </c>
      <c r="AQ110" s="37">
        <f>IF(AQ$7&gt;$L109,(((IF(Data!$C$2&gt;0,(IF(OR(AQ$5=Data!$F$2,AQ$5=Data!$G$2,(IF(COUNTIF(Data!$A$2:$A$939,AQ$7),AQ$7=(VLOOKUP(AQ$7,Data!$A$2:$A$852,1,FALSE)),0))),"H",IF(AND(AQ$7&gt;=$J109,AQ$7&lt;=$K109),($D109*(1-$P109)/$N109),0))),IF(AND(AQ$7&gt;=$J109,AQ$7&lt;=$K109),(($D109-$O109)/$N109),0))))),(((IF(Data!$C$2&gt;0,(IF(OR(AQ$5=Data!$F$2,AQ$5=Data!$G$2,(IF(COUNTIF(Data!$A$2:$A$939,AQ$7),AQ$7=(VLOOKUP(AQ$7,Data!$A$2:$A$852,1,FALSE)),0))),"H",IF(AND(AQ$7&gt;=$J109,AQ$7&lt;=$L109),($D109*$P109/$M109),0))),IF(AND(AQ$7&gt;=$J109,AQ$7&lt;=$L109),(($D109*$P109)/$M109),0))))))</f>
        <v>0</v>
      </c>
      <c r="AR110" s="37">
        <f>IF(AR$7&gt;$L109,(((IF(Data!$C$2&gt;0,(IF(OR(AR$5=Data!$F$2,AR$5=Data!$G$2,(IF(COUNTIF(Data!$A$2:$A$939,AR$7),AR$7=(VLOOKUP(AR$7,Data!$A$2:$A$852,1,FALSE)),0))),"H",IF(AND(AR$7&gt;=$J109,AR$7&lt;=$K109),($D109*(1-$P109)/$N109),0))),IF(AND(AR$7&gt;=$J109,AR$7&lt;=$K109),(($D109-$O109)/$N109),0))))),(((IF(Data!$C$2&gt;0,(IF(OR(AR$5=Data!$F$2,AR$5=Data!$G$2,(IF(COUNTIF(Data!$A$2:$A$939,AR$7),AR$7=(VLOOKUP(AR$7,Data!$A$2:$A$852,1,FALSE)),0))),"H",IF(AND(AR$7&gt;=$J109,AR$7&lt;=$L109),($D109*$P109/$M109),0))),IF(AND(AR$7&gt;=$J109,AR$7&lt;=$L109),(($D109*$P109)/$M109),0))))))</f>
        <v>0</v>
      </c>
      <c r="AS110" s="37">
        <f>IF(AS$7&gt;$L109,(((IF(Data!$C$2&gt;0,(IF(OR(AS$5=Data!$F$2,AS$5=Data!$G$2,(IF(COUNTIF(Data!$A$2:$A$939,AS$7),AS$7=(VLOOKUP(AS$7,Data!$A$2:$A$852,1,FALSE)),0))),"H",IF(AND(AS$7&gt;=$J109,AS$7&lt;=$K109),($D109*(1-$P109)/$N109),0))),IF(AND(AS$7&gt;=$J109,AS$7&lt;=$K109),(($D109-$O109)/$N109),0))))),(((IF(Data!$C$2&gt;0,(IF(OR(AS$5=Data!$F$2,AS$5=Data!$G$2,(IF(COUNTIF(Data!$A$2:$A$939,AS$7),AS$7=(VLOOKUP(AS$7,Data!$A$2:$A$852,1,FALSE)),0))),"H",IF(AND(AS$7&gt;=$J109,AS$7&lt;=$L109),($D109*$P109/$M109),0))),IF(AND(AS$7&gt;=$J109,AS$7&lt;=$L109),(($D109*$P109)/$M109),0))))))</f>
        <v>0</v>
      </c>
      <c r="AT110" s="37" t="str">
        <f>IF(AT$7&gt;$L109,(((IF(Data!$C$2&gt;0,(IF(OR(AT$5=Data!$F$2,AT$5=Data!$G$2,(IF(COUNTIF(Data!$A$2:$A$939,AT$7),AT$7=(VLOOKUP(AT$7,Data!$A$2:$A$852,1,FALSE)),0))),"H",IF(AND(AT$7&gt;=$J109,AT$7&lt;=$K109),($D109*(1-$P109)/$N109),0))),IF(AND(AT$7&gt;=$J109,AT$7&lt;=$K109),(($D109-$O109)/$N109),0))))),(((IF(Data!$C$2&gt;0,(IF(OR(AT$5=Data!$F$2,AT$5=Data!$G$2,(IF(COUNTIF(Data!$A$2:$A$939,AT$7),AT$7=(VLOOKUP(AT$7,Data!$A$2:$A$852,1,FALSE)),0))),"H",IF(AND(AT$7&gt;=$J109,AT$7&lt;=$L109),($D109*$P109/$M109),0))),IF(AND(AT$7&gt;=$J109,AT$7&lt;=$L109),(($D109*$P109)/$M109),0))))))</f>
        <v>H</v>
      </c>
      <c r="AU110" s="37" t="str">
        <f>IF(AU$7&gt;$L109,(((IF(Data!$C$2&gt;0,(IF(OR(AU$5=Data!$F$2,AU$5=Data!$G$2,(IF(COUNTIF(Data!$A$2:$A$939,AU$7),AU$7=(VLOOKUP(AU$7,Data!$A$2:$A$852,1,FALSE)),0))),"H",IF(AND(AU$7&gt;=$J109,AU$7&lt;=$K109),($D109*(1-$P109)/$N109),0))),IF(AND(AU$7&gt;=$J109,AU$7&lt;=$K109),(($D109-$O109)/$N109),0))))),(((IF(Data!$C$2&gt;0,(IF(OR(AU$5=Data!$F$2,AU$5=Data!$G$2,(IF(COUNTIF(Data!$A$2:$A$939,AU$7),AU$7=(VLOOKUP(AU$7,Data!$A$2:$A$852,1,FALSE)),0))),"H",IF(AND(AU$7&gt;=$J109,AU$7&lt;=$L109),($D109*$P109/$M109),0))),IF(AND(AU$7&gt;=$J109,AU$7&lt;=$L109),(($D109*$P109)/$M109),0))))))</f>
        <v>H</v>
      </c>
      <c r="AV110" s="37">
        <f>IF(AV$7&gt;$L109,(((IF(Data!$C$2&gt;0,(IF(OR(AV$5=Data!$F$2,AV$5=Data!$G$2,(IF(COUNTIF(Data!$A$2:$A$939,AV$7),AV$7=(VLOOKUP(AV$7,Data!$A$2:$A$852,1,FALSE)),0))),"H",IF(AND(AV$7&gt;=$J109,AV$7&lt;=$K109),($D109*(1-$P109)/$N109),0))),IF(AND(AV$7&gt;=$J109,AV$7&lt;=$K109),(($D109-$O109)/$N109),0))))),(((IF(Data!$C$2&gt;0,(IF(OR(AV$5=Data!$F$2,AV$5=Data!$G$2,(IF(COUNTIF(Data!$A$2:$A$939,AV$7),AV$7=(VLOOKUP(AV$7,Data!$A$2:$A$852,1,FALSE)),0))),"H",IF(AND(AV$7&gt;=$J109,AV$7&lt;=$L109),($D109*$P109/$M109),0))),IF(AND(AV$7&gt;=$J109,AV$7&lt;=$L109),(($D109*$P109)/$M109),0))))))</f>
        <v>0</v>
      </c>
      <c r="AW110" s="37">
        <f>IF(AW$7&gt;$L109,(((IF(Data!$C$2&gt;0,(IF(OR(AW$5=Data!$F$2,AW$5=Data!$G$2,(IF(COUNTIF(Data!$A$2:$A$939,AW$7),AW$7=(VLOOKUP(AW$7,Data!$A$2:$A$852,1,FALSE)),0))),"H",IF(AND(AW$7&gt;=$J109,AW$7&lt;=$K109),($D109*(1-$P109)/$N109),0))),IF(AND(AW$7&gt;=$J109,AW$7&lt;=$K109),(($D109-$O109)/$N109),0))))),(((IF(Data!$C$2&gt;0,(IF(OR(AW$5=Data!$F$2,AW$5=Data!$G$2,(IF(COUNTIF(Data!$A$2:$A$939,AW$7),AW$7=(VLOOKUP(AW$7,Data!$A$2:$A$852,1,FALSE)),0))),"H",IF(AND(AW$7&gt;=$J109,AW$7&lt;=$L109),($D109*$P109/$M109),0))),IF(AND(AW$7&gt;=$J109,AW$7&lt;=$L109),(($D109*$P109)/$M109),0))))))</f>
        <v>0</v>
      </c>
      <c r="AX110" s="37">
        <f>IF(AX$7&gt;$L109,(((IF(Data!$C$2&gt;0,(IF(OR(AX$5=Data!$F$2,AX$5=Data!$G$2,(IF(COUNTIF(Data!$A$2:$A$939,AX$7),AX$7=(VLOOKUP(AX$7,Data!$A$2:$A$852,1,FALSE)),0))),"H",IF(AND(AX$7&gt;=$J109,AX$7&lt;=$K109),($D109*(1-$P109)/$N109),0))),IF(AND(AX$7&gt;=$J109,AX$7&lt;=$K109),(($D109-$O109)/$N109),0))))),(((IF(Data!$C$2&gt;0,(IF(OR(AX$5=Data!$F$2,AX$5=Data!$G$2,(IF(COUNTIF(Data!$A$2:$A$939,AX$7),AX$7=(VLOOKUP(AX$7,Data!$A$2:$A$852,1,FALSE)),0))),"H",IF(AND(AX$7&gt;=$J109,AX$7&lt;=$L109),($D109*$P109/$M109),0))),IF(AND(AX$7&gt;=$J109,AX$7&lt;=$L109),(($D109*$P109)/$M109),0))))))</f>
        <v>0</v>
      </c>
      <c r="AY110" s="37">
        <f>IF(AY$7&gt;$L109,(((IF(Data!$C$2&gt;0,(IF(OR(AY$5=Data!$F$2,AY$5=Data!$G$2,(IF(COUNTIF(Data!$A$2:$A$939,AY$7),AY$7=(VLOOKUP(AY$7,Data!$A$2:$A$852,1,FALSE)),0))),"H",IF(AND(AY$7&gt;=$J109,AY$7&lt;=$K109),($D109*(1-$P109)/$N109),0))),IF(AND(AY$7&gt;=$J109,AY$7&lt;=$K109),(($D109-$O109)/$N109),0))))),(((IF(Data!$C$2&gt;0,(IF(OR(AY$5=Data!$F$2,AY$5=Data!$G$2,(IF(COUNTIF(Data!$A$2:$A$939,AY$7),AY$7=(VLOOKUP(AY$7,Data!$A$2:$A$852,1,FALSE)),0))),"H",IF(AND(AY$7&gt;=$J109,AY$7&lt;=$L109),($D109*$P109/$M109),0))),IF(AND(AY$7&gt;=$J109,AY$7&lt;=$L109),(($D109*$P109)/$M109),0))))))</f>
        <v>0</v>
      </c>
      <c r="AZ110" s="37">
        <f>IF(AZ$7&gt;$L109,(((IF(Data!$C$2&gt;0,(IF(OR(AZ$5=Data!$F$2,AZ$5=Data!$G$2,(IF(COUNTIF(Data!$A$2:$A$939,AZ$7),AZ$7=(VLOOKUP(AZ$7,Data!$A$2:$A$852,1,FALSE)),0))),"H",IF(AND(AZ$7&gt;=$J109,AZ$7&lt;=$K109),($D109*(1-$P109)/$N109),0))),IF(AND(AZ$7&gt;=$J109,AZ$7&lt;=$K109),(($D109-$O109)/$N109),0))))),(((IF(Data!$C$2&gt;0,(IF(OR(AZ$5=Data!$F$2,AZ$5=Data!$G$2,(IF(COUNTIF(Data!$A$2:$A$939,AZ$7),AZ$7=(VLOOKUP(AZ$7,Data!$A$2:$A$852,1,FALSE)),0))),"H",IF(AND(AZ$7&gt;=$J109,AZ$7&lt;=$L109),($D109*$P109/$M109),0))),IF(AND(AZ$7&gt;=$J109,AZ$7&lt;=$L109),(($D109*$P109)/$M109),0))))))</f>
        <v>0</v>
      </c>
      <c r="BA110" s="37" t="str">
        <f>IF(BA$7&gt;$L109,(((IF(Data!$C$2&gt;0,(IF(OR(BA$5=Data!$F$2,BA$5=Data!$G$2,(IF(COUNTIF(Data!$A$2:$A$939,BA$7),BA$7=(VLOOKUP(BA$7,Data!$A$2:$A$852,1,FALSE)),0))),"H",IF(AND(BA$7&gt;=$J109,BA$7&lt;=$K109),($D109*(1-$P109)/$N109),0))),IF(AND(BA$7&gt;=$J109,BA$7&lt;=$K109),(($D109-$O109)/$N109),0))))),(((IF(Data!$C$2&gt;0,(IF(OR(BA$5=Data!$F$2,BA$5=Data!$G$2,(IF(COUNTIF(Data!$A$2:$A$939,BA$7),BA$7=(VLOOKUP(BA$7,Data!$A$2:$A$852,1,FALSE)),0))),"H",IF(AND(BA$7&gt;=$J109,BA$7&lt;=$L109),($D109*$P109/$M109),0))),IF(AND(BA$7&gt;=$J109,BA$7&lt;=$L109),(($D109*$P109)/$M109),0))))))</f>
        <v>H</v>
      </c>
      <c r="BB110" s="37" t="str">
        <f>IF(BB$7&gt;$L109,(((IF(Data!$C$2&gt;0,(IF(OR(BB$5=Data!$F$2,BB$5=Data!$G$2,(IF(COUNTIF(Data!$A$2:$A$939,BB$7),BB$7=(VLOOKUP(BB$7,Data!$A$2:$A$852,1,FALSE)),0))),"H",IF(AND(BB$7&gt;=$J109,BB$7&lt;=$K109),($D109*(1-$P109)/$N109),0))),IF(AND(BB$7&gt;=$J109,BB$7&lt;=$K109),(($D109-$O109)/$N109),0))))),(((IF(Data!$C$2&gt;0,(IF(OR(BB$5=Data!$F$2,BB$5=Data!$G$2,(IF(COUNTIF(Data!$A$2:$A$939,BB$7),BB$7=(VLOOKUP(BB$7,Data!$A$2:$A$852,1,FALSE)),0))),"H",IF(AND(BB$7&gt;=$J109,BB$7&lt;=$L109),($D109*$P109/$M109),0))),IF(AND(BB$7&gt;=$J109,BB$7&lt;=$L109),(($D109*$P109)/$M109),0))))))</f>
        <v>H</v>
      </c>
      <c r="BC110" s="37">
        <f>IF(BC$7&gt;$L109,(((IF(Data!$C$2&gt;0,(IF(OR(BC$5=Data!$F$2,BC$5=Data!$G$2,(IF(COUNTIF(Data!$A$2:$A$939,BC$7),BC$7=(VLOOKUP(BC$7,Data!$A$2:$A$852,1,FALSE)),0))),"H",IF(AND(BC$7&gt;=$J109,BC$7&lt;=$K109),($D109*(1-$P109)/$N109),0))),IF(AND(BC$7&gt;=$J109,BC$7&lt;=$K109),(($D109-$O109)/$N109),0))))),(((IF(Data!$C$2&gt;0,(IF(OR(BC$5=Data!$F$2,BC$5=Data!$G$2,(IF(COUNTIF(Data!$A$2:$A$939,BC$7),BC$7=(VLOOKUP(BC$7,Data!$A$2:$A$852,1,FALSE)),0))),"H",IF(AND(BC$7&gt;=$J109,BC$7&lt;=$L109),($D109*$P109/$M109),0))),IF(AND(BC$7&gt;=$J109,BC$7&lt;=$L109),(($D109*$P109)/$M109),0))))))</f>
        <v>0</v>
      </c>
      <c r="BD110" s="37">
        <f>IF(BD$7&gt;$L109,(((IF(Data!$C$2&gt;0,(IF(OR(BD$5=Data!$F$2,BD$5=Data!$G$2,(IF(COUNTIF(Data!$A$2:$A$939,BD$7),BD$7=(VLOOKUP(BD$7,Data!$A$2:$A$852,1,FALSE)),0))),"H",IF(AND(BD$7&gt;=$J109,BD$7&lt;=$K109),($D109*(1-$P109)/$N109),0))),IF(AND(BD$7&gt;=$J109,BD$7&lt;=$K109),(($D109-$O109)/$N109),0))))),(((IF(Data!$C$2&gt;0,(IF(OR(BD$5=Data!$F$2,BD$5=Data!$G$2,(IF(COUNTIF(Data!$A$2:$A$939,BD$7),BD$7=(VLOOKUP(BD$7,Data!$A$2:$A$852,1,FALSE)),0))),"H",IF(AND(BD$7&gt;=$J109,BD$7&lt;=$L109),($D109*$P109/$M109),0))),IF(AND(BD$7&gt;=$J109,BD$7&lt;=$L109),(($D109*$P109)/$M109),0))))))</f>
        <v>0</v>
      </c>
      <c r="BE110" s="37">
        <f>IF(BE$7&gt;$L109,(((IF(Data!$C$2&gt;0,(IF(OR(BE$5=Data!$F$2,BE$5=Data!$G$2,(IF(COUNTIF(Data!$A$2:$A$939,BE$7),BE$7=(VLOOKUP(BE$7,Data!$A$2:$A$852,1,FALSE)),0))),"H",IF(AND(BE$7&gt;=$J109,BE$7&lt;=$K109),($D109*(1-$P109)/$N109),0))),IF(AND(BE$7&gt;=$J109,BE$7&lt;=$K109),(($D109-$O109)/$N109),0))))),(((IF(Data!$C$2&gt;0,(IF(OR(BE$5=Data!$F$2,BE$5=Data!$G$2,(IF(COUNTIF(Data!$A$2:$A$939,BE$7),BE$7=(VLOOKUP(BE$7,Data!$A$2:$A$852,1,FALSE)),0))),"H",IF(AND(BE$7&gt;=$J109,BE$7&lt;=$L109),($D109*$P109/$M109),0))),IF(AND(BE$7&gt;=$J109,BE$7&lt;=$L109),(($D109*$P109)/$M109),0))))))</f>
        <v>0</v>
      </c>
      <c r="BF110" s="37">
        <f>IF(BF$7&gt;$L109,(((IF(Data!$C$2&gt;0,(IF(OR(BF$5=Data!$F$2,BF$5=Data!$G$2,(IF(COUNTIF(Data!$A$2:$A$939,BF$7),BF$7=(VLOOKUP(BF$7,Data!$A$2:$A$852,1,FALSE)),0))),"H",IF(AND(BF$7&gt;=$J109,BF$7&lt;=$K109),($D109*(1-$P109)/$N109),0))),IF(AND(BF$7&gt;=$J109,BF$7&lt;=$K109),(($D109-$O109)/$N109),0))))),(((IF(Data!$C$2&gt;0,(IF(OR(BF$5=Data!$F$2,BF$5=Data!$G$2,(IF(COUNTIF(Data!$A$2:$A$939,BF$7),BF$7=(VLOOKUP(BF$7,Data!$A$2:$A$852,1,FALSE)),0))),"H",IF(AND(BF$7&gt;=$J109,BF$7&lt;=$L109),($D109*$P109/$M109),0))),IF(AND(BF$7&gt;=$J109,BF$7&lt;=$L109),(($D109*$P109)/$M109),0))))))</f>
        <v>0</v>
      </c>
      <c r="BG110" s="37">
        <f>IF(BG$7&gt;$L109,(((IF(Data!$C$2&gt;0,(IF(OR(BG$5=Data!$F$2,BG$5=Data!$G$2,(IF(COUNTIF(Data!$A$2:$A$939,BG$7),BG$7=(VLOOKUP(BG$7,Data!$A$2:$A$852,1,FALSE)),0))),"H",IF(AND(BG$7&gt;=$J109,BG$7&lt;=$K109),($D109*(1-$P109)/$N109),0))),IF(AND(BG$7&gt;=$J109,BG$7&lt;=$K109),(($D109-$O109)/$N109),0))))),(((IF(Data!$C$2&gt;0,(IF(OR(BG$5=Data!$F$2,BG$5=Data!$G$2,(IF(COUNTIF(Data!$A$2:$A$939,BG$7),BG$7=(VLOOKUP(BG$7,Data!$A$2:$A$852,1,FALSE)),0))),"H",IF(AND(BG$7&gt;=$J109,BG$7&lt;=$L109),($D109*$P109/$M109),0))),IF(AND(BG$7&gt;=$J109,BG$7&lt;=$L109),(($D109*$P109)/$M109),0))))))</f>
        <v>0</v>
      </c>
      <c r="BH110" s="37" t="str">
        <f>IF(BH$7&gt;$L109,(((IF(Data!$C$2&gt;0,(IF(OR(BH$5=Data!$F$2,BH$5=Data!$G$2,(IF(COUNTIF(Data!$A$2:$A$939,BH$7),BH$7=(VLOOKUP(BH$7,Data!$A$2:$A$852,1,FALSE)),0))),"H",IF(AND(BH$7&gt;=$J109,BH$7&lt;=$K109),($D109*(1-$P109)/$N109),0))),IF(AND(BH$7&gt;=$J109,BH$7&lt;=$K109),(($D109-$O109)/$N109),0))))),(((IF(Data!$C$2&gt;0,(IF(OR(BH$5=Data!$F$2,BH$5=Data!$G$2,(IF(COUNTIF(Data!$A$2:$A$939,BH$7),BH$7=(VLOOKUP(BH$7,Data!$A$2:$A$852,1,FALSE)),0))),"H",IF(AND(BH$7&gt;=$J109,BH$7&lt;=$L109),($D109*$P109/$M109),0))),IF(AND(BH$7&gt;=$J109,BH$7&lt;=$L109),(($D109*$P109)/$M109),0))))))</f>
        <v>H</v>
      </c>
      <c r="BI110" s="37" t="str">
        <f>IF(BI$7&gt;$L109,(((IF(Data!$C$2&gt;0,(IF(OR(BI$5=Data!$F$2,BI$5=Data!$G$2,(IF(COUNTIF(Data!$A$2:$A$939,BI$7),BI$7=(VLOOKUP(BI$7,Data!$A$2:$A$852,1,FALSE)),0))),"H",IF(AND(BI$7&gt;=$J109,BI$7&lt;=$K109),($D109*(1-$P109)/$N109),0))),IF(AND(BI$7&gt;=$J109,BI$7&lt;=$K109),(($D109-$O109)/$N109),0))))),(((IF(Data!$C$2&gt;0,(IF(OR(BI$5=Data!$F$2,BI$5=Data!$G$2,(IF(COUNTIF(Data!$A$2:$A$939,BI$7),BI$7=(VLOOKUP(BI$7,Data!$A$2:$A$852,1,FALSE)),0))),"H",IF(AND(BI$7&gt;=$J109,BI$7&lt;=$L109),($D109*$P109/$M109),0))),IF(AND(BI$7&gt;=$J109,BI$7&lt;=$L109),(($D109*$P109)/$M109),0))))))</f>
        <v>H</v>
      </c>
      <c r="BJ110" s="37">
        <f>IF(BJ$7&gt;$L109,(((IF(Data!$C$2&gt;0,(IF(OR(BJ$5=Data!$F$2,BJ$5=Data!$G$2,(IF(COUNTIF(Data!$A$2:$A$939,BJ$7),BJ$7=(VLOOKUP(BJ$7,Data!$A$2:$A$852,1,FALSE)),0))),"H",IF(AND(BJ$7&gt;=$J109,BJ$7&lt;=$K109),($D109*(1-$P109)/$N109),0))),IF(AND(BJ$7&gt;=$J109,BJ$7&lt;=$K109),(($D109-$O109)/$N109),0))))),(((IF(Data!$C$2&gt;0,(IF(OR(BJ$5=Data!$F$2,BJ$5=Data!$G$2,(IF(COUNTIF(Data!$A$2:$A$939,BJ$7),BJ$7=(VLOOKUP(BJ$7,Data!$A$2:$A$852,1,FALSE)),0))),"H",IF(AND(BJ$7&gt;=$J109,BJ$7&lt;=$L109),($D109*$P109/$M109),0))),IF(AND(BJ$7&gt;=$J109,BJ$7&lt;=$L109),(($D109*$P109)/$M109),0))))))</f>
        <v>0</v>
      </c>
      <c r="BK110" s="37">
        <f>IF(BK$7&gt;$L109,(((IF(Data!$C$2&gt;0,(IF(OR(BK$5=Data!$F$2,BK$5=Data!$G$2,(IF(COUNTIF(Data!$A$2:$A$939,BK$7),BK$7=(VLOOKUP(BK$7,Data!$A$2:$A$852,1,FALSE)),0))),"H",IF(AND(BK$7&gt;=$J109,BK$7&lt;=$K109),($D109*(1-$P109)/$N109),0))),IF(AND(BK$7&gt;=$J109,BK$7&lt;=$K109),(($D109-$O109)/$N109),0))))),(((IF(Data!$C$2&gt;0,(IF(OR(BK$5=Data!$F$2,BK$5=Data!$G$2,(IF(COUNTIF(Data!$A$2:$A$939,BK$7),BK$7=(VLOOKUP(BK$7,Data!$A$2:$A$852,1,FALSE)),0))),"H",IF(AND(BK$7&gt;=$J109,BK$7&lt;=$L109),($D109*$P109/$M109),0))),IF(AND(BK$7&gt;=$J109,BK$7&lt;=$L109),(($D109*$P109)/$M109),0))))))</f>
        <v>0</v>
      </c>
      <c r="BL110" s="37">
        <f>IF(BL$7&gt;$L109,(((IF(Data!$C$2&gt;0,(IF(OR(BL$5=Data!$F$2,BL$5=Data!$G$2,(IF(COUNTIF(Data!$A$2:$A$939,BL$7),BL$7=(VLOOKUP(BL$7,Data!$A$2:$A$852,1,FALSE)),0))),"H",IF(AND(BL$7&gt;=$J109,BL$7&lt;=$K109),($D109*(1-$P109)/$N109),0))),IF(AND(BL$7&gt;=$J109,BL$7&lt;=$K109),(($D109-$O109)/$N109),0))))),(((IF(Data!$C$2&gt;0,(IF(OR(BL$5=Data!$F$2,BL$5=Data!$G$2,(IF(COUNTIF(Data!$A$2:$A$939,BL$7),BL$7=(VLOOKUP(BL$7,Data!$A$2:$A$852,1,FALSE)),0))),"H",IF(AND(BL$7&gt;=$J109,BL$7&lt;=$L109),($D109*$P109/$M109),0))),IF(AND(BL$7&gt;=$J109,BL$7&lt;=$L109),(($D109*$P109)/$M109),0))))))</f>
        <v>0</v>
      </c>
      <c r="BM110" s="37">
        <f>IF(BM$7&gt;$L109,(((IF(Data!$C$2&gt;0,(IF(OR(BM$5=Data!$F$2,BM$5=Data!$G$2,(IF(COUNTIF(Data!$A$2:$A$939,BM$7),BM$7=(VLOOKUP(BM$7,Data!$A$2:$A$852,1,FALSE)),0))),"H",IF(AND(BM$7&gt;=$J109,BM$7&lt;=$K109),($D109*(1-$P109)/$N109),0))),IF(AND(BM$7&gt;=$J109,BM$7&lt;=$K109),(($D109-$O109)/$N109),0))))),(((IF(Data!$C$2&gt;0,(IF(OR(BM$5=Data!$F$2,BM$5=Data!$G$2,(IF(COUNTIF(Data!$A$2:$A$939,BM$7),BM$7=(VLOOKUP(BM$7,Data!$A$2:$A$852,1,FALSE)),0))),"H",IF(AND(BM$7&gt;=$J109,BM$7&lt;=$L109),($D109*$P109/$M109),0))),IF(AND(BM$7&gt;=$J109,BM$7&lt;=$L109),(($D109*$P109)/$M109),0))))))</f>
        <v>0</v>
      </c>
      <c r="BN110" s="37">
        <f>IF(BN$7&gt;$L109,(((IF(Data!$C$2&gt;0,(IF(OR(BN$5=Data!$F$2,BN$5=Data!$G$2,(IF(COUNTIF(Data!$A$2:$A$939,BN$7),BN$7=(VLOOKUP(BN$7,Data!$A$2:$A$852,1,FALSE)),0))),"H",IF(AND(BN$7&gt;=$J109,BN$7&lt;=$K109),($D109*(1-$P109)/$N109),0))),IF(AND(BN$7&gt;=$J109,BN$7&lt;=$K109),(($D109-$O109)/$N109),0))))),(((IF(Data!$C$2&gt;0,(IF(OR(BN$5=Data!$F$2,BN$5=Data!$G$2,(IF(COUNTIF(Data!$A$2:$A$939,BN$7),BN$7=(VLOOKUP(BN$7,Data!$A$2:$A$852,1,FALSE)),0))),"H",IF(AND(BN$7&gt;=$J109,BN$7&lt;=$L109),($D109*$P109/$M109),0))),IF(AND(BN$7&gt;=$J109,BN$7&lt;=$L109),(($D109*$P109)/$M109),0))))))</f>
        <v>0</v>
      </c>
      <c r="BO110" s="37" t="str">
        <f>IF(BO$7&gt;$L109,(((IF(Data!$C$2&gt;0,(IF(OR(BO$5=Data!$F$2,BO$5=Data!$G$2,(IF(COUNTIF(Data!$A$2:$A$939,BO$7),BO$7=(VLOOKUP(BO$7,Data!$A$2:$A$852,1,FALSE)),0))),"H",IF(AND(BO$7&gt;=$J109,BO$7&lt;=$K109),($D109*(1-$P109)/$N109),0))),IF(AND(BO$7&gt;=$J109,BO$7&lt;=$K109),(($D109-$O109)/$N109),0))))),(((IF(Data!$C$2&gt;0,(IF(OR(BO$5=Data!$F$2,BO$5=Data!$G$2,(IF(COUNTIF(Data!$A$2:$A$939,BO$7),BO$7=(VLOOKUP(BO$7,Data!$A$2:$A$852,1,FALSE)),0))),"H",IF(AND(BO$7&gt;=$J109,BO$7&lt;=$L109),($D109*$P109/$M109),0))),IF(AND(BO$7&gt;=$J109,BO$7&lt;=$L109),(($D109*$P109)/$M109),0))))))</f>
        <v>H</v>
      </c>
      <c r="BP110" s="37" t="str">
        <f>IF(BP$7&gt;$L109,(((IF(Data!$C$2&gt;0,(IF(OR(BP$5=Data!$F$2,BP$5=Data!$G$2,(IF(COUNTIF(Data!$A$2:$A$939,BP$7),BP$7=(VLOOKUP(BP$7,Data!$A$2:$A$852,1,FALSE)),0))),"H",IF(AND(BP$7&gt;=$J109,BP$7&lt;=$K109),($D109*(1-$P109)/$N109),0))),IF(AND(BP$7&gt;=$J109,BP$7&lt;=$K109),(($D109-$O109)/$N109),0))))),(((IF(Data!$C$2&gt;0,(IF(OR(BP$5=Data!$F$2,BP$5=Data!$G$2,(IF(COUNTIF(Data!$A$2:$A$939,BP$7),BP$7=(VLOOKUP(BP$7,Data!$A$2:$A$852,1,FALSE)),0))),"H",IF(AND(BP$7&gt;=$J109,BP$7&lt;=$L109),($D109*$P109/$M109),0))),IF(AND(BP$7&gt;=$J109,BP$7&lt;=$L109),(($D109*$P109)/$M109),0))))))</f>
        <v>H</v>
      </c>
      <c r="BQ110" s="37">
        <f>IF(BQ$7&gt;$L109,(((IF(Data!$C$2&gt;0,(IF(OR(BQ$5=Data!$F$2,BQ$5=Data!$G$2,(IF(COUNTIF(Data!$A$2:$A$939,BQ$7),BQ$7=(VLOOKUP(BQ$7,Data!$A$2:$A$852,1,FALSE)),0))),"H",IF(AND(BQ$7&gt;=$J109,BQ$7&lt;=$K109),($D109*(1-$P109)/$N109),0))),IF(AND(BQ$7&gt;=$J109,BQ$7&lt;=$K109),(($D109-$O109)/$N109),0))))),(((IF(Data!$C$2&gt;0,(IF(OR(BQ$5=Data!$F$2,BQ$5=Data!$G$2,(IF(COUNTIF(Data!$A$2:$A$939,BQ$7),BQ$7=(VLOOKUP(BQ$7,Data!$A$2:$A$852,1,FALSE)),0))),"H",IF(AND(BQ$7&gt;=$J109,BQ$7&lt;=$L109),($D109*$P109/$M109),0))),IF(AND(BQ$7&gt;=$J109,BQ$7&lt;=$L109),(($D109*$P109)/$M109),0))))))</f>
        <v>0</v>
      </c>
      <c r="BR110" s="37">
        <f>IF(BR$7&gt;$L109,(((IF(Data!$C$2&gt;0,(IF(OR(BR$5=Data!$F$2,BR$5=Data!$G$2,(IF(COUNTIF(Data!$A$2:$A$939,BR$7),BR$7=(VLOOKUP(BR$7,Data!$A$2:$A$852,1,FALSE)),0))),"H",IF(AND(BR$7&gt;=$J109,BR$7&lt;=$K109),($D109*(1-$P109)/$N109),0))),IF(AND(BR$7&gt;=$J109,BR$7&lt;=$K109),(($D109-$O109)/$N109),0))))),(((IF(Data!$C$2&gt;0,(IF(OR(BR$5=Data!$F$2,BR$5=Data!$G$2,(IF(COUNTIF(Data!$A$2:$A$939,BR$7),BR$7=(VLOOKUP(BR$7,Data!$A$2:$A$852,1,FALSE)),0))),"H",IF(AND(BR$7&gt;=$J109,BR$7&lt;=$L109),($D109*$P109/$M109),0))),IF(AND(BR$7&gt;=$J109,BR$7&lt;=$L109),(($D109*$P109)/$M109),0))))))</f>
        <v>0</v>
      </c>
      <c r="BS110" s="37">
        <f>IF(BS$7&gt;$L109,(((IF(Data!$C$2&gt;0,(IF(OR(BS$5=Data!$F$2,BS$5=Data!$G$2,(IF(COUNTIF(Data!$A$2:$A$939,BS$7),BS$7=(VLOOKUP(BS$7,Data!$A$2:$A$852,1,FALSE)),0))),"H",IF(AND(BS$7&gt;=$J109,BS$7&lt;=$K109),($D109*(1-$P109)/$N109),0))),IF(AND(BS$7&gt;=$J109,BS$7&lt;=$K109),(($D109-$O109)/$N109),0))))),(((IF(Data!$C$2&gt;0,(IF(OR(BS$5=Data!$F$2,BS$5=Data!$G$2,(IF(COUNTIF(Data!$A$2:$A$939,BS$7),BS$7=(VLOOKUP(BS$7,Data!$A$2:$A$852,1,FALSE)),0))),"H",IF(AND(BS$7&gt;=$J109,BS$7&lt;=$L109),($D109*$P109/$M109),0))),IF(AND(BS$7&gt;=$J109,BS$7&lt;=$L109),(($D109*$P109)/$M109),0))))))</f>
        <v>0</v>
      </c>
      <c r="BT110" s="37">
        <f>IF(BT$7&gt;$L109,(((IF(Data!$C$2&gt;0,(IF(OR(BT$5=Data!$F$2,BT$5=Data!$G$2,(IF(COUNTIF(Data!$A$2:$A$939,BT$7),BT$7=(VLOOKUP(BT$7,Data!$A$2:$A$852,1,FALSE)),0))),"H",IF(AND(BT$7&gt;=$J109,BT$7&lt;=$K109),($D109*(1-$P109)/$N109),0))),IF(AND(BT$7&gt;=$J109,BT$7&lt;=$K109),(($D109-$O109)/$N109),0))))),(((IF(Data!$C$2&gt;0,(IF(OR(BT$5=Data!$F$2,BT$5=Data!$G$2,(IF(COUNTIF(Data!$A$2:$A$939,BT$7),BT$7=(VLOOKUP(BT$7,Data!$A$2:$A$852,1,FALSE)),0))),"H",IF(AND(BT$7&gt;=$J109,BT$7&lt;=$L109),($D109*$P109/$M109),0))),IF(AND(BT$7&gt;=$J109,BT$7&lt;=$L109),(($D109*$P109)/$M109),0))))))</f>
        <v>0</v>
      </c>
      <c r="BU110" s="37">
        <f>IF(BU$7&gt;$L109,(((IF(Data!$C$2&gt;0,(IF(OR(BU$5=Data!$F$2,BU$5=Data!$G$2,(IF(COUNTIF(Data!$A$2:$A$939,BU$7),BU$7=(VLOOKUP(BU$7,Data!$A$2:$A$852,1,FALSE)),0))),"H",IF(AND(BU$7&gt;=$J109,BU$7&lt;=$K109),($D109*(1-$P109)/$N109),0))),IF(AND(BU$7&gt;=$J109,BU$7&lt;=$K109),(($D109-$O109)/$N109),0))))),(((IF(Data!$C$2&gt;0,(IF(OR(BU$5=Data!$F$2,BU$5=Data!$G$2,(IF(COUNTIF(Data!$A$2:$A$939,BU$7),BU$7=(VLOOKUP(BU$7,Data!$A$2:$A$852,1,FALSE)),0))),"H",IF(AND(BU$7&gt;=$J109,BU$7&lt;=$L109),($D109*$P109/$M109),0))),IF(AND(BU$7&gt;=$J109,BU$7&lt;=$L109),(($D109*$P109)/$M109),0))))))</f>
        <v>0</v>
      </c>
      <c r="BV110" s="37" t="str">
        <f>IF(BV$7&gt;$L109,(((IF(Data!$C$2&gt;0,(IF(OR(BV$5=Data!$F$2,BV$5=Data!$G$2,(IF(COUNTIF(Data!$A$2:$A$939,BV$7),BV$7=(VLOOKUP(BV$7,Data!$A$2:$A$852,1,FALSE)),0))),"H",IF(AND(BV$7&gt;=$J109,BV$7&lt;=$K109),($D109*(1-$P109)/$N109),0))),IF(AND(BV$7&gt;=$J109,BV$7&lt;=$K109),(($D109-$O109)/$N109),0))))),(((IF(Data!$C$2&gt;0,(IF(OR(BV$5=Data!$F$2,BV$5=Data!$G$2,(IF(COUNTIF(Data!$A$2:$A$939,BV$7),BV$7=(VLOOKUP(BV$7,Data!$A$2:$A$852,1,FALSE)),0))),"H",IF(AND(BV$7&gt;=$J109,BV$7&lt;=$L109),($D109*$P109/$M109),0))),IF(AND(BV$7&gt;=$J109,BV$7&lt;=$L109),(($D109*$P109)/$M109),0))))))</f>
        <v>H</v>
      </c>
      <c r="BW110" s="37" t="str">
        <f>IF(BW$7&gt;$L109,(((IF(Data!$C$2&gt;0,(IF(OR(BW$5=Data!$F$2,BW$5=Data!$G$2,(IF(COUNTIF(Data!$A$2:$A$939,BW$7),BW$7=(VLOOKUP(BW$7,Data!$A$2:$A$852,1,FALSE)),0))),"H",IF(AND(BW$7&gt;=$J109,BW$7&lt;=$K109),($D109*(1-$P109)/$N109),0))),IF(AND(BW$7&gt;=$J109,BW$7&lt;=$K109),(($D109-$O109)/$N109),0))))),(((IF(Data!$C$2&gt;0,(IF(OR(BW$5=Data!$F$2,BW$5=Data!$G$2,(IF(COUNTIF(Data!$A$2:$A$939,BW$7),BW$7=(VLOOKUP(BW$7,Data!$A$2:$A$852,1,FALSE)),0))),"H",IF(AND(BW$7&gt;=$J109,BW$7&lt;=$L109),($D109*$P109/$M109),0))),IF(AND(BW$7&gt;=$J109,BW$7&lt;=$L109),(($D109*$P109)/$M109),0))))))</f>
        <v>H</v>
      </c>
      <c r="BX110" s="37">
        <f>IF(BX$7&gt;$L109,(((IF(Data!$C$2&gt;0,(IF(OR(BX$5=Data!$F$2,BX$5=Data!$G$2,(IF(COUNTIF(Data!$A$2:$A$939,BX$7),BX$7=(VLOOKUP(BX$7,Data!$A$2:$A$852,1,FALSE)),0))),"H",IF(AND(BX$7&gt;=$J109,BX$7&lt;=$K109),($D109*(1-$P109)/$N109),0))),IF(AND(BX$7&gt;=$J109,BX$7&lt;=$K109),(($D109-$O109)/$N109),0))))),(((IF(Data!$C$2&gt;0,(IF(OR(BX$5=Data!$F$2,BX$5=Data!$G$2,(IF(COUNTIF(Data!$A$2:$A$939,BX$7),BX$7=(VLOOKUP(BX$7,Data!$A$2:$A$852,1,FALSE)),0))),"H",IF(AND(BX$7&gt;=$J109,BX$7&lt;=$L109),($D109*$P109/$M109),0))),IF(AND(BX$7&gt;=$J109,BX$7&lt;=$L109),(($D109*$P109)/$M109),0))))))</f>
        <v>0</v>
      </c>
      <c r="BY110" s="37">
        <f>IF(BY$7&gt;$L109,(((IF(Data!$C$2&gt;0,(IF(OR(BY$5=Data!$F$2,BY$5=Data!$G$2,(IF(COUNTIF(Data!$A$2:$A$939,BY$7),BY$7=(VLOOKUP(BY$7,Data!$A$2:$A$852,1,FALSE)),0))),"H",IF(AND(BY$7&gt;=$J109,BY$7&lt;=$K109),($D109*(1-$P109)/$N109),0))),IF(AND(BY$7&gt;=$J109,BY$7&lt;=$K109),(($D109-$O109)/$N109),0))))),(((IF(Data!$C$2&gt;0,(IF(OR(BY$5=Data!$F$2,BY$5=Data!$G$2,(IF(COUNTIF(Data!$A$2:$A$939,BY$7),BY$7=(VLOOKUP(BY$7,Data!$A$2:$A$852,1,FALSE)),0))),"H",IF(AND(BY$7&gt;=$J109,BY$7&lt;=$L109),($D109*$P109/$M109),0))),IF(AND(BY$7&gt;=$J109,BY$7&lt;=$L109),(($D109*$P109)/$M109),0))))))</f>
        <v>0</v>
      </c>
      <c r="BZ110" s="37">
        <f>IF(BZ$7&gt;$L109,(((IF(Data!$C$2&gt;0,(IF(OR(BZ$5=Data!$F$2,BZ$5=Data!$G$2,(IF(COUNTIF(Data!$A$2:$A$939,BZ$7),BZ$7=(VLOOKUP(BZ$7,Data!$A$2:$A$852,1,FALSE)),0))),"H",IF(AND(BZ$7&gt;=$J109,BZ$7&lt;=$K109),($D109*(1-$P109)/$N109),0))),IF(AND(BZ$7&gt;=$J109,BZ$7&lt;=$K109),(($D109-$O109)/$N109),0))))),(((IF(Data!$C$2&gt;0,(IF(OR(BZ$5=Data!$F$2,BZ$5=Data!$G$2,(IF(COUNTIF(Data!$A$2:$A$939,BZ$7),BZ$7=(VLOOKUP(BZ$7,Data!$A$2:$A$852,1,FALSE)),0))),"H",IF(AND(BZ$7&gt;=$J109,BZ$7&lt;=$L109),($D109*$P109/$M109),0))),IF(AND(BZ$7&gt;=$J109,BZ$7&lt;=$L109),(($D109*$P109)/$M109),0))))))</f>
        <v>0</v>
      </c>
      <c r="CA110" s="37">
        <f>IF(CA$7&gt;$L109,(((IF(Data!$C$2&gt;0,(IF(OR(CA$5=Data!$F$2,CA$5=Data!$G$2,(IF(COUNTIF(Data!$A$2:$A$939,CA$7),CA$7=(VLOOKUP(CA$7,Data!$A$2:$A$852,1,FALSE)),0))),"H",IF(AND(CA$7&gt;=$J109,CA$7&lt;=$K109),($D109*(1-$P109)/$N109),0))),IF(AND(CA$7&gt;=$J109,CA$7&lt;=$K109),(($D109-$O109)/$N109),0))))),(((IF(Data!$C$2&gt;0,(IF(OR(CA$5=Data!$F$2,CA$5=Data!$G$2,(IF(COUNTIF(Data!$A$2:$A$939,CA$7),CA$7=(VLOOKUP(CA$7,Data!$A$2:$A$852,1,FALSE)),0))),"H",IF(AND(CA$7&gt;=$J109,CA$7&lt;=$L109),($D109*$P109/$M109),0))),IF(AND(CA$7&gt;=$J109,CA$7&lt;=$L109),(($D109*$P109)/$M109),0))))))</f>
        <v>0</v>
      </c>
      <c r="CB110" s="37">
        <f>IF(CB$7&gt;$L109,(((IF(Data!$C$2&gt;0,(IF(OR(CB$5=Data!$F$2,CB$5=Data!$G$2,(IF(COUNTIF(Data!$A$2:$A$939,CB$7),CB$7=(VLOOKUP(CB$7,Data!$A$2:$A$852,1,FALSE)),0))),"H",IF(AND(CB$7&gt;=$J109,CB$7&lt;=$K109),($D109*(1-$P109)/$N109),0))),IF(AND(CB$7&gt;=$J109,CB$7&lt;=$K109),(($D109-$O109)/$N109),0))))),(((IF(Data!$C$2&gt;0,(IF(OR(CB$5=Data!$F$2,CB$5=Data!$G$2,(IF(COUNTIF(Data!$A$2:$A$939,CB$7),CB$7=(VLOOKUP(CB$7,Data!$A$2:$A$852,1,FALSE)),0))),"H",IF(AND(CB$7&gt;=$J109,CB$7&lt;=$L109),($D109*$P109/$M109),0))),IF(AND(CB$7&gt;=$J109,CB$7&lt;=$L109),(($D109*$P109)/$M109),0))))))</f>
        <v>0</v>
      </c>
      <c r="CC110" s="37" t="str">
        <f>IF(CC$7&gt;$L109,(((IF(Data!$C$2&gt;0,(IF(OR(CC$5=Data!$F$2,CC$5=Data!$G$2,(IF(COUNTIF(Data!$A$2:$A$939,CC$7),CC$7=(VLOOKUP(CC$7,Data!$A$2:$A$852,1,FALSE)),0))),"H",IF(AND(CC$7&gt;=$J109,CC$7&lt;=$K109),($D109*(1-$P109)/$N109),0))),IF(AND(CC$7&gt;=$J109,CC$7&lt;=$K109),(($D109-$O109)/$N109),0))))),(((IF(Data!$C$2&gt;0,(IF(OR(CC$5=Data!$F$2,CC$5=Data!$G$2,(IF(COUNTIF(Data!$A$2:$A$939,CC$7),CC$7=(VLOOKUP(CC$7,Data!$A$2:$A$852,1,FALSE)),0))),"H",IF(AND(CC$7&gt;=$J109,CC$7&lt;=$L109),($D109*$P109/$M109),0))),IF(AND(CC$7&gt;=$J109,CC$7&lt;=$L109),(($D109*$P109)/$M109),0))))))</f>
        <v>H</v>
      </c>
      <c r="CD110" s="37" t="str">
        <f>IF(CD$7&gt;$L109,(((IF(Data!$C$2&gt;0,(IF(OR(CD$5=Data!$F$2,CD$5=Data!$G$2,(IF(COUNTIF(Data!$A$2:$A$939,CD$7),CD$7=(VLOOKUP(CD$7,Data!$A$2:$A$852,1,FALSE)),0))),"H",IF(AND(CD$7&gt;=$J109,CD$7&lt;=$K109),($D109*(1-$P109)/$N109),0))),IF(AND(CD$7&gt;=$J109,CD$7&lt;=$K109),(($D109-$O109)/$N109),0))))),(((IF(Data!$C$2&gt;0,(IF(OR(CD$5=Data!$F$2,CD$5=Data!$G$2,(IF(COUNTIF(Data!$A$2:$A$939,CD$7),CD$7=(VLOOKUP(CD$7,Data!$A$2:$A$852,1,FALSE)),0))),"H",IF(AND(CD$7&gt;=$J109,CD$7&lt;=$L109),($D109*$P109/$M109),0))),IF(AND(CD$7&gt;=$J109,CD$7&lt;=$L109),(($D109*$P109)/$M109),0))))))</f>
        <v>H</v>
      </c>
      <c r="CE110" s="37">
        <f>IF(CE$7&gt;$L109,(((IF(Data!$C$2&gt;0,(IF(OR(CE$5=Data!$F$2,CE$5=Data!$G$2,(IF(COUNTIF(Data!$A$2:$A$939,CE$7),CE$7=(VLOOKUP(CE$7,Data!$A$2:$A$852,1,FALSE)),0))),"H",IF(AND(CE$7&gt;=$J109,CE$7&lt;=$K109),($D109*(1-$P109)/$N109),0))),IF(AND(CE$7&gt;=$J109,CE$7&lt;=$K109),(($D109-$O109)/$N109),0))))),(((IF(Data!$C$2&gt;0,(IF(OR(CE$5=Data!$F$2,CE$5=Data!$G$2,(IF(COUNTIF(Data!$A$2:$A$939,CE$7),CE$7=(VLOOKUP(CE$7,Data!$A$2:$A$852,1,FALSE)),0))),"H",IF(AND(CE$7&gt;=$J109,CE$7&lt;=$L109),($D109*$P109/$M109),0))),IF(AND(CE$7&gt;=$J109,CE$7&lt;=$L109),(($D109*$P109)/$M109),0))))))</f>
        <v>0</v>
      </c>
      <c r="CF110" s="37">
        <f>IF(CF$7&gt;$L109,(((IF(Data!$C$2&gt;0,(IF(OR(CF$5=Data!$F$2,CF$5=Data!$G$2,(IF(COUNTIF(Data!$A$2:$A$939,CF$7),CF$7=(VLOOKUP(CF$7,Data!$A$2:$A$852,1,FALSE)),0))),"H",IF(AND(CF$7&gt;=$J109,CF$7&lt;=$K109),($D109*(1-$P109)/$N109),0))),IF(AND(CF$7&gt;=$J109,CF$7&lt;=$K109),(($D109-$O109)/$N109),0))))),(((IF(Data!$C$2&gt;0,(IF(OR(CF$5=Data!$F$2,CF$5=Data!$G$2,(IF(COUNTIF(Data!$A$2:$A$939,CF$7),CF$7=(VLOOKUP(CF$7,Data!$A$2:$A$852,1,FALSE)),0))),"H",IF(AND(CF$7&gt;=$J109,CF$7&lt;=$L109),($D109*$P109/$M109),0))),IF(AND(CF$7&gt;=$J109,CF$7&lt;=$L109),(($D109*$P109)/$M109),0))))))</f>
        <v>0</v>
      </c>
      <c r="CG110" s="37">
        <f>IF(CG$7&gt;$L109,(((IF(Data!$C$2&gt;0,(IF(OR(CG$5=Data!$F$2,CG$5=Data!$G$2,(IF(COUNTIF(Data!$A$2:$A$939,CG$7),CG$7=(VLOOKUP(CG$7,Data!$A$2:$A$852,1,FALSE)),0))),"H",IF(AND(CG$7&gt;=$J109,CG$7&lt;=$K109),($D109*(1-$P109)/$N109),0))),IF(AND(CG$7&gt;=$J109,CG$7&lt;=$K109),(($D109-$O109)/$N109),0))))),(((IF(Data!$C$2&gt;0,(IF(OR(CG$5=Data!$F$2,CG$5=Data!$G$2,(IF(COUNTIF(Data!$A$2:$A$939,CG$7),CG$7=(VLOOKUP(CG$7,Data!$A$2:$A$852,1,FALSE)),0))),"H",IF(AND(CG$7&gt;=$J109,CG$7&lt;=$L109),($D109*$P109/$M109),0))),IF(AND(CG$7&gt;=$J109,CG$7&lt;=$L109),(($D109*$P109)/$M109),0))))))</f>
        <v>0</v>
      </c>
      <c r="CH110" s="37">
        <f>IF(CH$7&gt;$L109,(((IF(Data!$C$2&gt;0,(IF(OR(CH$5=Data!$F$2,CH$5=Data!$G$2,(IF(COUNTIF(Data!$A$2:$A$939,CH$7),CH$7=(VLOOKUP(CH$7,Data!$A$2:$A$852,1,FALSE)),0))),"H",IF(AND(CH$7&gt;=$J109,CH$7&lt;=$K109),($D109*(1-$P109)/$N109),0))),IF(AND(CH$7&gt;=$J109,CH$7&lt;=$K109),(($D109-$O109)/$N109),0))))),(((IF(Data!$C$2&gt;0,(IF(OR(CH$5=Data!$F$2,CH$5=Data!$G$2,(IF(COUNTIF(Data!$A$2:$A$939,CH$7),CH$7=(VLOOKUP(CH$7,Data!$A$2:$A$852,1,FALSE)),0))),"H",IF(AND(CH$7&gt;=$J109,CH$7&lt;=$L109),($D109*$P109/$M109),0))),IF(AND(CH$7&gt;=$J109,CH$7&lt;=$L109),(($D109*$P109)/$M109),0))))))</f>
        <v>0</v>
      </c>
      <c r="CI110" s="37">
        <f>IF(CI$7&gt;$L109,(((IF(Data!$C$2&gt;0,(IF(OR(CI$5=Data!$F$2,CI$5=Data!$G$2,(IF(COUNTIF(Data!$A$2:$A$939,CI$7),CI$7=(VLOOKUP(CI$7,Data!$A$2:$A$852,1,FALSE)),0))),"H",IF(AND(CI$7&gt;=$J109,CI$7&lt;=$K109),($D109*(1-$P109)/$N109),0))),IF(AND(CI$7&gt;=$J109,CI$7&lt;=$K109),(($D109-$O109)/$N109),0))))),(((IF(Data!$C$2&gt;0,(IF(OR(CI$5=Data!$F$2,CI$5=Data!$G$2,(IF(COUNTIF(Data!$A$2:$A$939,CI$7),CI$7=(VLOOKUP(CI$7,Data!$A$2:$A$852,1,FALSE)),0))),"H",IF(AND(CI$7&gt;=$J109,CI$7&lt;=$L109),($D109*$P109/$M109),0))),IF(AND(CI$7&gt;=$J109,CI$7&lt;=$L109),(($D109*$P109)/$M109),0))))))</f>
        <v>0</v>
      </c>
      <c r="CJ110" s="37" t="str">
        <f>IF(CJ$7&gt;$L109,(((IF(Data!$C$2&gt;0,(IF(OR(CJ$5=Data!$F$2,CJ$5=Data!$G$2,(IF(COUNTIF(Data!$A$2:$A$939,CJ$7),CJ$7=(VLOOKUP(CJ$7,Data!$A$2:$A$852,1,FALSE)),0))),"H",IF(AND(CJ$7&gt;=$J109,CJ$7&lt;=$K109),($D109*(1-$P109)/$N109),0))),IF(AND(CJ$7&gt;=$J109,CJ$7&lt;=$K109),(($D109-$O109)/$N109),0))))),(((IF(Data!$C$2&gt;0,(IF(OR(CJ$5=Data!$F$2,CJ$5=Data!$G$2,(IF(COUNTIF(Data!$A$2:$A$939,CJ$7),CJ$7=(VLOOKUP(CJ$7,Data!$A$2:$A$852,1,FALSE)),0))),"H",IF(AND(CJ$7&gt;=$J109,CJ$7&lt;=$L109),($D109*$P109/$M109),0))),IF(AND(CJ$7&gt;=$J109,CJ$7&lt;=$L109),(($D109*$P109)/$M109),0))))))</f>
        <v>H</v>
      </c>
      <c r="CK110" s="37" t="str">
        <f>IF(CK$7&gt;$L109,(((IF(Data!$C$2&gt;0,(IF(OR(CK$5=Data!$F$2,CK$5=Data!$G$2,(IF(COUNTIF(Data!$A$2:$A$939,CK$7),CK$7=(VLOOKUP(CK$7,Data!$A$2:$A$852,1,FALSE)),0))),"H",IF(AND(CK$7&gt;=$J109,CK$7&lt;=$K109),($D109*(1-$P109)/$N109),0))),IF(AND(CK$7&gt;=$J109,CK$7&lt;=$K109),(($D109-$O109)/$N109),0))))),(((IF(Data!$C$2&gt;0,(IF(OR(CK$5=Data!$F$2,CK$5=Data!$G$2,(IF(COUNTIF(Data!$A$2:$A$939,CK$7),CK$7=(VLOOKUP(CK$7,Data!$A$2:$A$852,1,FALSE)),0))),"H",IF(AND(CK$7&gt;=$J109,CK$7&lt;=$L109),($D109*$P109/$M109),0))),IF(AND(CK$7&gt;=$J109,CK$7&lt;=$L109),(($D109*$P109)/$M109),0))))))</f>
        <v>H</v>
      </c>
      <c r="CL110" s="37">
        <f>IF(CL$7&gt;$L109,(((IF(Data!$C$2&gt;0,(IF(OR(CL$5=Data!$F$2,CL$5=Data!$G$2,(IF(COUNTIF(Data!$A$2:$A$939,CL$7),CL$7=(VLOOKUP(CL$7,Data!$A$2:$A$852,1,FALSE)),0))),"H",IF(AND(CL$7&gt;=$J109,CL$7&lt;=$K109),($D109*(1-$P109)/$N109),0))),IF(AND(CL$7&gt;=$J109,CL$7&lt;=$K109),(($D109-$O109)/$N109),0))))),(((IF(Data!$C$2&gt;0,(IF(OR(CL$5=Data!$F$2,CL$5=Data!$G$2,(IF(COUNTIF(Data!$A$2:$A$939,CL$7),CL$7=(VLOOKUP(CL$7,Data!$A$2:$A$852,1,FALSE)),0))),"H",IF(AND(CL$7&gt;=$J109,CL$7&lt;=$L109),($D109*$P109/$M109),0))),IF(AND(CL$7&gt;=$J109,CL$7&lt;=$L109),(($D109*$P109)/$M109),0))))))</f>
        <v>0</v>
      </c>
      <c r="CM110" s="37">
        <f>IF(CM$7&gt;$L109,(((IF(Data!$C$2&gt;0,(IF(OR(CM$5=Data!$F$2,CM$5=Data!$G$2,(IF(COUNTIF(Data!$A$2:$A$939,CM$7),CM$7=(VLOOKUP(CM$7,Data!$A$2:$A$852,1,FALSE)),0))),"H",IF(AND(CM$7&gt;=$J109,CM$7&lt;=$K109),($D109*(1-$P109)/$N109),0))),IF(AND(CM$7&gt;=$J109,CM$7&lt;=$K109),(($D109-$O109)/$N109),0))))),(((IF(Data!$C$2&gt;0,(IF(OR(CM$5=Data!$F$2,CM$5=Data!$G$2,(IF(COUNTIF(Data!$A$2:$A$939,CM$7),CM$7=(VLOOKUP(CM$7,Data!$A$2:$A$852,1,FALSE)),0))),"H",IF(AND(CM$7&gt;=$J109,CM$7&lt;=$L109),($D109*$P109/$M109),0))),IF(AND(CM$7&gt;=$J109,CM$7&lt;=$L109),(($D109*$P109)/$M109),0))))))</f>
        <v>0</v>
      </c>
      <c r="CN110" s="37">
        <f>IF(CN$7&gt;$L109,(((IF(Data!$C$2&gt;0,(IF(OR(CN$5=Data!$F$2,CN$5=Data!$G$2,(IF(COUNTIF(Data!$A$2:$A$939,CN$7),CN$7=(VLOOKUP(CN$7,Data!$A$2:$A$852,1,FALSE)),0))),"H",IF(AND(CN$7&gt;=$J109,CN$7&lt;=$K109),($D109*(1-$P109)/$N109),0))),IF(AND(CN$7&gt;=$J109,CN$7&lt;=$K109),(($D109-$O109)/$N109),0))))),(((IF(Data!$C$2&gt;0,(IF(OR(CN$5=Data!$F$2,CN$5=Data!$G$2,(IF(COUNTIF(Data!$A$2:$A$939,CN$7),CN$7=(VLOOKUP(CN$7,Data!$A$2:$A$852,1,FALSE)),0))),"H",IF(AND(CN$7&gt;=$J109,CN$7&lt;=$L109),($D109*$P109/$M109),0))),IF(AND(CN$7&gt;=$J109,CN$7&lt;=$L109),(($D109*$P109)/$M109),0))))))</f>
        <v>0</v>
      </c>
      <c r="CO110" s="37">
        <f>IF(CO$7&gt;$L109,(((IF(Data!$C$2&gt;0,(IF(OR(CO$5=Data!$F$2,CO$5=Data!$G$2,(IF(COUNTIF(Data!$A$2:$A$939,CO$7),CO$7=(VLOOKUP(CO$7,Data!$A$2:$A$852,1,FALSE)),0))),"H",IF(AND(CO$7&gt;=$J109,CO$7&lt;=$K109),($D109*(1-$P109)/$N109),0))),IF(AND(CO$7&gt;=$J109,CO$7&lt;=$K109),(($D109-$O109)/$N109),0))))),(((IF(Data!$C$2&gt;0,(IF(OR(CO$5=Data!$F$2,CO$5=Data!$G$2,(IF(COUNTIF(Data!$A$2:$A$939,CO$7),CO$7=(VLOOKUP(CO$7,Data!$A$2:$A$852,1,FALSE)),0))),"H",IF(AND(CO$7&gt;=$J109,CO$7&lt;=$L109),($D109*$P109/$M109),0))),IF(AND(CO$7&gt;=$J109,CO$7&lt;=$L109),(($D109*$P109)/$M109),0))))))</f>
        <v>0</v>
      </c>
      <c r="CP110" s="37">
        <f>IF(CP$7&gt;$L109,(((IF(Data!$C$2&gt;0,(IF(OR(CP$5=Data!$F$2,CP$5=Data!$G$2,(IF(COUNTIF(Data!$A$2:$A$939,CP$7),CP$7=(VLOOKUP(CP$7,Data!$A$2:$A$852,1,FALSE)),0))),"H",IF(AND(CP$7&gt;=$J109,CP$7&lt;=$K109),($D109*(1-$P109)/$N109),0))),IF(AND(CP$7&gt;=$J109,CP$7&lt;=$K109),(($D109-$O109)/$N109),0))))),(((IF(Data!$C$2&gt;0,(IF(OR(CP$5=Data!$F$2,CP$5=Data!$G$2,(IF(COUNTIF(Data!$A$2:$A$939,CP$7),CP$7=(VLOOKUP(CP$7,Data!$A$2:$A$852,1,FALSE)),0))),"H",IF(AND(CP$7&gt;=$J109,CP$7&lt;=$L109),($D109*$P109/$M109),0))),IF(AND(CP$7&gt;=$J109,CP$7&lt;=$L109),(($D109*$P109)/$M109),0))))))</f>
        <v>0</v>
      </c>
      <c r="CQ110" s="37" t="str">
        <f>IF(CQ$7&gt;$L109,(((IF(Data!$C$2&gt;0,(IF(OR(CQ$5=Data!$F$2,CQ$5=Data!$G$2,(IF(COUNTIF(Data!$A$2:$A$939,CQ$7),CQ$7=(VLOOKUP(CQ$7,Data!$A$2:$A$852,1,FALSE)),0))),"H",IF(AND(CQ$7&gt;=$J109,CQ$7&lt;=$K109),($D109*(1-$P109)/$N109),0))),IF(AND(CQ$7&gt;=$J109,CQ$7&lt;=$K109),(($D109-$O109)/$N109),0))))),(((IF(Data!$C$2&gt;0,(IF(OR(CQ$5=Data!$F$2,CQ$5=Data!$G$2,(IF(COUNTIF(Data!$A$2:$A$939,CQ$7),CQ$7=(VLOOKUP(CQ$7,Data!$A$2:$A$852,1,FALSE)),0))),"H",IF(AND(CQ$7&gt;=$J109,CQ$7&lt;=$L109),($D109*$P109/$M109),0))),IF(AND(CQ$7&gt;=$J109,CQ$7&lt;=$L109),(($D109*$P109)/$M109),0))))))</f>
        <v>H</v>
      </c>
      <c r="CR110" s="37" t="str">
        <f>IF(CR$7&gt;$L109,(((IF(Data!$C$2&gt;0,(IF(OR(CR$5=Data!$F$2,CR$5=Data!$G$2,(IF(COUNTIF(Data!$A$2:$A$939,CR$7),CR$7=(VLOOKUP(CR$7,Data!$A$2:$A$852,1,FALSE)),0))),"H",IF(AND(CR$7&gt;=$J109,CR$7&lt;=$K109),($D109*(1-$P109)/$N109),0))),IF(AND(CR$7&gt;=$J109,CR$7&lt;=$K109),(($D109-$O109)/$N109),0))))),(((IF(Data!$C$2&gt;0,(IF(OR(CR$5=Data!$F$2,CR$5=Data!$G$2,(IF(COUNTIF(Data!$A$2:$A$939,CR$7),CR$7=(VLOOKUP(CR$7,Data!$A$2:$A$852,1,FALSE)),0))),"H",IF(AND(CR$7&gt;=$J109,CR$7&lt;=$L109),($D109*$P109/$M109),0))),IF(AND(CR$7&gt;=$J109,CR$7&lt;=$L109),(($D109*$P109)/$M109),0))))))</f>
        <v>H</v>
      </c>
      <c r="CS110" s="37">
        <f>IF(CS$7&gt;$L109,(((IF(Data!$C$2&gt;0,(IF(OR(CS$5=Data!$F$2,CS$5=Data!$G$2,(IF(COUNTIF(Data!$A$2:$A$939,CS$7),CS$7=(VLOOKUP(CS$7,Data!$A$2:$A$852,1,FALSE)),0))),"H",IF(AND(CS$7&gt;=$J109,CS$7&lt;=$K109),($D109*(1-$P109)/$N109),0))),IF(AND(CS$7&gt;=$J109,CS$7&lt;=$K109),(($D109-$O109)/$N109),0))))),(((IF(Data!$C$2&gt;0,(IF(OR(CS$5=Data!$F$2,CS$5=Data!$G$2,(IF(COUNTIF(Data!$A$2:$A$939,CS$7),CS$7=(VLOOKUP(CS$7,Data!$A$2:$A$852,1,FALSE)),0))),"H",IF(AND(CS$7&gt;=$J109,CS$7&lt;=$L109),($D109*$P109/$M109),0))),IF(AND(CS$7&gt;=$J109,CS$7&lt;=$L109),(($D109*$P109)/$M109),0))))))</f>
        <v>0</v>
      </c>
      <c r="CT110" s="37">
        <f>IF(CT$7&gt;$L109,(((IF(Data!$C$2&gt;0,(IF(OR(CT$5=Data!$F$2,CT$5=Data!$G$2,(IF(COUNTIF(Data!$A$2:$A$939,CT$7),CT$7=(VLOOKUP(CT$7,Data!$A$2:$A$852,1,FALSE)),0))),"H",IF(AND(CT$7&gt;=$J109,CT$7&lt;=$K109),($D109*(1-$P109)/$N109),0))),IF(AND(CT$7&gt;=$J109,CT$7&lt;=$K109),(($D109-$O109)/$N109),0))))),(((IF(Data!$C$2&gt;0,(IF(OR(CT$5=Data!$F$2,CT$5=Data!$G$2,(IF(COUNTIF(Data!$A$2:$A$939,CT$7),CT$7=(VLOOKUP(CT$7,Data!$A$2:$A$852,1,FALSE)),0))),"H",IF(AND(CT$7&gt;=$J109,CT$7&lt;=$L109),($D109*$P109/$M109),0))),IF(AND(CT$7&gt;=$J109,CT$7&lt;=$L109),(($D109*$P109)/$M109),0))))))</f>
        <v>0</v>
      </c>
      <c r="CU110" s="37">
        <f>IF(CU$7&gt;$L109,(((IF(Data!$C$2&gt;0,(IF(OR(CU$5=Data!$F$2,CU$5=Data!$G$2,(IF(COUNTIF(Data!$A$2:$A$939,CU$7),CU$7=(VLOOKUP(CU$7,Data!$A$2:$A$852,1,FALSE)),0))),"H",IF(AND(CU$7&gt;=$J109,CU$7&lt;=$K109),($D109*(1-$P109)/$N109),0))),IF(AND(CU$7&gt;=$J109,CU$7&lt;=$K109),(($D109-$O109)/$N109),0))))),(((IF(Data!$C$2&gt;0,(IF(OR(CU$5=Data!$F$2,CU$5=Data!$G$2,(IF(COUNTIF(Data!$A$2:$A$939,CU$7),CU$7=(VLOOKUP(CU$7,Data!$A$2:$A$852,1,FALSE)),0))),"H",IF(AND(CU$7&gt;=$J109,CU$7&lt;=$L109),($D109*$P109/$M109),0))),IF(AND(CU$7&gt;=$J109,CU$7&lt;=$L109),(($D109*$P109)/$M109),0))))))</f>
        <v>0</v>
      </c>
      <c r="CV110" s="37">
        <f>IF(CV$7&gt;$L109,(((IF(Data!$C$2&gt;0,(IF(OR(CV$5=Data!$F$2,CV$5=Data!$G$2,(IF(COUNTIF(Data!$A$2:$A$939,CV$7),CV$7=(VLOOKUP(CV$7,Data!$A$2:$A$852,1,FALSE)),0))),"H",IF(AND(CV$7&gt;=$J109,CV$7&lt;=$K109),($D109*(1-$P109)/$N109),0))),IF(AND(CV$7&gt;=$J109,CV$7&lt;=$K109),(($D109-$O109)/$N109),0))))),(((IF(Data!$C$2&gt;0,(IF(OR(CV$5=Data!$F$2,CV$5=Data!$G$2,(IF(COUNTIF(Data!$A$2:$A$939,CV$7),CV$7=(VLOOKUP(CV$7,Data!$A$2:$A$852,1,FALSE)),0))),"H",IF(AND(CV$7&gt;=$J109,CV$7&lt;=$L109),($D109*$P109/$M109),0))),IF(AND(CV$7&gt;=$J109,CV$7&lt;=$L109),(($D109*$P109)/$M109),0))))))</f>
        <v>0</v>
      </c>
      <c r="CW110" s="37">
        <f>IF(CW$7&gt;$L109,(((IF(Data!$C$2&gt;0,(IF(OR(CW$5=Data!$F$2,CW$5=Data!$G$2,(IF(COUNTIF(Data!$A$2:$A$939,CW$7),CW$7=(VLOOKUP(CW$7,Data!$A$2:$A$852,1,FALSE)),0))),"H",IF(AND(CW$7&gt;=$J109,CW$7&lt;=$K109),($D109*(1-$P109)/$N109),0))),IF(AND(CW$7&gt;=$J109,CW$7&lt;=$K109),(($D109-$O109)/$N109),0))))),(((IF(Data!$C$2&gt;0,(IF(OR(CW$5=Data!$F$2,CW$5=Data!$G$2,(IF(COUNTIF(Data!$A$2:$A$939,CW$7),CW$7=(VLOOKUP(CW$7,Data!$A$2:$A$852,1,FALSE)),0))),"H",IF(AND(CW$7&gt;=$J109,CW$7&lt;=$L109),($D109*$P109/$M109),0))),IF(AND(CW$7&gt;=$J109,CW$7&lt;=$L109),(($D109*$P109)/$M109),0))))))</f>
        <v>0</v>
      </c>
      <c r="CX110" s="37" t="str">
        <f>IF(CX$7&gt;$L109,(((IF(Data!$C$2&gt;0,(IF(OR(CX$5=Data!$F$2,CX$5=Data!$G$2,(IF(COUNTIF(Data!$A$2:$A$939,CX$7),CX$7=(VLOOKUP(CX$7,Data!$A$2:$A$852,1,FALSE)),0))),"H",IF(AND(CX$7&gt;=$J109,CX$7&lt;=$K109),($D109*(1-$P109)/$N109),0))),IF(AND(CX$7&gt;=$J109,CX$7&lt;=$K109),(($D109-$O109)/$N109),0))))),(((IF(Data!$C$2&gt;0,(IF(OR(CX$5=Data!$F$2,CX$5=Data!$G$2,(IF(COUNTIF(Data!$A$2:$A$939,CX$7),CX$7=(VLOOKUP(CX$7,Data!$A$2:$A$852,1,FALSE)),0))),"H",IF(AND(CX$7&gt;=$J109,CX$7&lt;=$L109),($D109*$P109/$M109),0))),IF(AND(CX$7&gt;=$J109,CX$7&lt;=$L109),(($D109*$P109)/$M109),0))))))</f>
        <v>H</v>
      </c>
      <c r="CY110" s="37" t="str">
        <f>IF(CY$7&gt;$L109,(((IF(Data!$C$2&gt;0,(IF(OR(CY$5=Data!$F$2,CY$5=Data!$G$2,(IF(COUNTIF(Data!$A$2:$A$939,CY$7),CY$7=(VLOOKUP(CY$7,Data!$A$2:$A$852,1,FALSE)),0))),"H",IF(AND(CY$7&gt;=$J109,CY$7&lt;=$K109),($D109*(1-$P109)/$N109),0))),IF(AND(CY$7&gt;=$J109,CY$7&lt;=$K109),(($D109-$O109)/$N109),0))))),(((IF(Data!$C$2&gt;0,(IF(OR(CY$5=Data!$F$2,CY$5=Data!$G$2,(IF(COUNTIF(Data!$A$2:$A$939,CY$7),CY$7=(VLOOKUP(CY$7,Data!$A$2:$A$852,1,FALSE)),0))),"H",IF(AND(CY$7&gt;=$J109,CY$7&lt;=$L109),($D109*$P109/$M109),0))),IF(AND(CY$7&gt;=$J109,CY$7&lt;=$L109),(($D109*$P109)/$M109),0))))))</f>
        <v>H</v>
      </c>
      <c r="CZ110" s="37">
        <f>IF(CZ$7&gt;$L109,(((IF(Data!$C$2&gt;0,(IF(OR(CZ$5=Data!$F$2,CZ$5=Data!$G$2,(IF(COUNTIF(Data!$A$2:$A$939,CZ$7),CZ$7=(VLOOKUP(CZ$7,Data!$A$2:$A$852,1,FALSE)),0))),"H",IF(AND(CZ$7&gt;=$J109,CZ$7&lt;=$K109),($D109*(1-$P109)/$N109),0))),IF(AND(CZ$7&gt;=$J109,CZ$7&lt;=$K109),(($D109-$O109)/$N109),0))))),(((IF(Data!$C$2&gt;0,(IF(OR(CZ$5=Data!$F$2,CZ$5=Data!$G$2,(IF(COUNTIF(Data!$A$2:$A$939,CZ$7),CZ$7=(VLOOKUP(CZ$7,Data!$A$2:$A$852,1,FALSE)),0))),"H",IF(AND(CZ$7&gt;=$J109,CZ$7&lt;=$L109),($D109*$P109/$M109),0))),IF(AND(CZ$7&gt;=$J109,CZ$7&lt;=$L109),(($D109*$P109)/$M109),0))))))</f>
        <v>0</v>
      </c>
      <c r="DA110" s="37">
        <f>IF(DA$7&gt;$L109,(((IF(Data!$C$2&gt;0,(IF(OR(DA$5=Data!$F$2,DA$5=Data!$G$2,(IF(COUNTIF(Data!$A$2:$A$939,DA$7),DA$7=(VLOOKUP(DA$7,Data!$A$2:$A$852,1,FALSE)),0))),"H",IF(AND(DA$7&gt;=$J109,DA$7&lt;=$K109),($D109*(1-$P109)/$N109),0))),IF(AND(DA$7&gt;=$J109,DA$7&lt;=$K109),(($D109-$O109)/$N109),0))))),(((IF(Data!$C$2&gt;0,(IF(OR(DA$5=Data!$F$2,DA$5=Data!$G$2,(IF(COUNTIF(Data!$A$2:$A$939,DA$7),DA$7=(VLOOKUP(DA$7,Data!$A$2:$A$852,1,FALSE)),0))),"H",IF(AND(DA$7&gt;=$J109,DA$7&lt;=$L109),($D109*$P109/$M109),0))),IF(AND(DA$7&gt;=$J109,DA$7&lt;=$L109),(($D109*$P109)/$M109),0))))))</f>
        <v>0</v>
      </c>
      <c r="DB110" s="37">
        <f>IF(DB$7&gt;$L109,(((IF(Data!$C$2&gt;0,(IF(OR(DB$5=Data!$F$2,DB$5=Data!$G$2,(IF(COUNTIF(Data!$A$2:$A$939,DB$7),DB$7=(VLOOKUP(DB$7,Data!$A$2:$A$852,1,FALSE)),0))),"H",IF(AND(DB$7&gt;=$J109,DB$7&lt;=$K109),($D109*(1-$P109)/$N109),0))),IF(AND(DB$7&gt;=$J109,DB$7&lt;=$K109),(($D109-$O109)/$N109),0))))),(((IF(Data!$C$2&gt;0,(IF(OR(DB$5=Data!$F$2,DB$5=Data!$G$2,(IF(COUNTIF(Data!$A$2:$A$939,DB$7),DB$7=(VLOOKUP(DB$7,Data!$A$2:$A$852,1,FALSE)),0))),"H",IF(AND(DB$7&gt;=$J109,DB$7&lt;=$L109),($D109*$P109/$M109),0))),IF(AND(DB$7&gt;=$J109,DB$7&lt;=$L109),(($D109*$P109)/$M109),0))))))</f>
        <v>0</v>
      </c>
      <c r="DC110" s="37">
        <f>IF(DC$7&gt;$L109,(((IF(Data!$C$2&gt;0,(IF(OR(DC$5=Data!$F$2,DC$5=Data!$G$2,(IF(COUNTIF(Data!$A$2:$A$939,DC$7),DC$7=(VLOOKUP(DC$7,Data!$A$2:$A$852,1,FALSE)),0))),"H",IF(AND(DC$7&gt;=$J109,DC$7&lt;=$K109),($D109*(1-$P109)/$N109),0))),IF(AND(DC$7&gt;=$J109,DC$7&lt;=$K109),(($D109-$O109)/$N109),0))))),(((IF(Data!$C$2&gt;0,(IF(OR(DC$5=Data!$F$2,DC$5=Data!$G$2,(IF(COUNTIF(Data!$A$2:$A$939,DC$7),DC$7=(VLOOKUP(DC$7,Data!$A$2:$A$852,1,FALSE)),0))),"H",IF(AND(DC$7&gt;=$J109,DC$7&lt;=$L109),($D109*$P109/$M109),0))),IF(AND(DC$7&gt;=$J109,DC$7&lt;=$L109),(($D109*$P109)/$M109),0))))))</f>
        <v>0</v>
      </c>
      <c r="DD110" s="37">
        <f>IF(DD$7&gt;$L109,(((IF(Data!$C$2&gt;0,(IF(OR(DD$5=Data!$F$2,DD$5=Data!$G$2,(IF(COUNTIF(Data!$A$2:$A$939,DD$7),DD$7=(VLOOKUP(DD$7,Data!$A$2:$A$852,1,FALSE)),0))),"H",IF(AND(DD$7&gt;=$J109,DD$7&lt;=$K109),($D109*(1-$P109)/$N109),0))),IF(AND(DD$7&gt;=$J109,DD$7&lt;=$K109),(($D109-$O109)/$N109),0))))),(((IF(Data!$C$2&gt;0,(IF(OR(DD$5=Data!$F$2,DD$5=Data!$G$2,(IF(COUNTIF(Data!$A$2:$A$939,DD$7),DD$7=(VLOOKUP(DD$7,Data!$A$2:$A$852,1,FALSE)),0))),"H",IF(AND(DD$7&gt;=$J109,DD$7&lt;=$L109),($D109*$P109/$M109),0))),IF(AND(DD$7&gt;=$J109,DD$7&lt;=$L109),(($D109*$P109)/$M109),0))))))</f>
        <v>0</v>
      </c>
      <c r="DE110" s="37" t="str">
        <f>IF(DE$7&gt;$L109,(((IF(Data!$C$2&gt;0,(IF(OR(DE$5=Data!$F$2,DE$5=Data!$G$2,(IF(COUNTIF(Data!$A$2:$A$939,DE$7),DE$7=(VLOOKUP(DE$7,Data!$A$2:$A$852,1,FALSE)),0))),"H",IF(AND(DE$7&gt;=$J109,DE$7&lt;=$K109),($D109*(1-$P109)/$N109),0))),IF(AND(DE$7&gt;=$J109,DE$7&lt;=$K109),(($D109-$O109)/$N109),0))))),(((IF(Data!$C$2&gt;0,(IF(OR(DE$5=Data!$F$2,DE$5=Data!$G$2,(IF(COUNTIF(Data!$A$2:$A$939,DE$7),DE$7=(VLOOKUP(DE$7,Data!$A$2:$A$852,1,FALSE)),0))),"H",IF(AND(DE$7&gt;=$J109,DE$7&lt;=$L109),($D109*$P109/$M109),0))),IF(AND(DE$7&gt;=$J109,DE$7&lt;=$L109),(($D109*$P109)/$M109),0))))))</f>
        <v>H</v>
      </c>
      <c r="DF110" s="37" t="str">
        <f>IF(DF$7&gt;$L109,(((IF(Data!$C$2&gt;0,(IF(OR(DF$5=Data!$F$2,DF$5=Data!$G$2,(IF(COUNTIF(Data!$A$2:$A$939,DF$7),DF$7=(VLOOKUP(DF$7,Data!$A$2:$A$852,1,FALSE)),0))),"H",IF(AND(DF$7&gt;=$J109,DF$7&lt;=$K109),($D109*(1-$P109)/$N109),0))),IF(AND(DF$7&gt;=$J109,DF$7&lt;=$K109),(($D109-$O109)/$N109),0))))),(((IF(Data!$C$2&gt;0,(IF(OR(DF$5=Data!$F$2,DF$5=Data!$G$2,(IF(COUNTIF(Data!$A$2:$A$939,DF$7),DF$7=(VLOOKUP(DF$7,Data!$A$2:$A$852,1,FALSE)),0))),"H",IF(AND(DF$7&gt;=$J109,DF$7&lt;=$L109),($D109*$P109/$M109),0))),IF(AND(DF$7&gt;=$J109,DF$7&lt;=$L109),(($D109*$P109)/$M109),0))))))</f>
        <v>H</v>
      </c>
      <c r="DG110" s="37">
        <f>IF(DG$7&gt;$L109,(((IF(Data!$C$2&gt;0,(IF(OR(DG$5=Data!$F$2,DG$5=Data!$G$2,(IF(COUNTIF(Data!$A$2:$A$939,DG$7),DG$7=(VLOOKUP(DG$7,Data!$A$2:$A$852,1,FALSE)),0))),"H",IF(AND(DG$7&gt;=$J109,DG$7&lt;=$K109),($D109*(1-$P109)/$N109),0))),IF(AND(DG$7&gt;=$J109,DG$7&lt;=$K109),(($D109-$O109)/$N109),0))))),(((IF(Data!$C$2&gt;0,(IF(OR(DG$5=Data!$F$2,DG$5=Data!$G$2,(IF(COUNTIF(Data!$A$2:$A$939,DG$7),DG$7=(VLOOKUP(DG$7,Data!$A$2:$A$852,1,FALSE)),0))),"H",IF(AND(DG$7&gt;=$J109,DG$7&lt;=$L109),($D109*$P109/$M109),0))),IF(AND(DG$7&gt;=$J109,DG$7&lt;=$L109),(($D109*$P109)/$M109),0))))))</f>
        <v>0</v>
      </c>
      <c r="DH110" s="37">
        <f>IF(DH$7&gt;$L109,(((IF(Data!$C$2&gt;0,(IF(OR(DH$5=Data!$F$2,DH$5=Data!$G$2,(IF(COUNTIF(Data!$A$2:$A$939,DH$7),DH$7=(VLOOKUP(DH$7,Data!$A$2:$A$852,1,FALSE)),0))),"H",IF(AND(DH$7&gt;=$J109,DH$7&lt;=$K109),($D109*(1-$P109)/$N109),0))),IF(AND(DH$7&gt;=$J109,DH$7&lt;=$K109),(($D109-$O109)/$N109),0))))),(((IF(Data!$C$2&gt;0,(IF(OR(DH$5=Data!$F$2,DH$5=Data!$G$2,(IF(COUNTIF(Data!$A$2:$A$939,DH$7),DH$7=(VLOOKUP(DH$7,Data!$A$2:$A$852,1,FALSE)),0))),"H",IF(AND(DH$7&gt;=$J109,DH$7&lt;=$L109),($D109*$P109/$M109),0))),IF(AND(DH$7&gt;=$J109,DH$7&lt;=$L109),(($D109*$P109)/$M109),0))))))</f>
        <v>0</v>
      </c>
      <c r="DI110" s="37">
        <f>IF(DI$7&gt;$L109,(((IF(Data!$C$2&gt;0,(IF(OR(DI$5=Data!$F$2,DI$5=Data!$G$2,(IF(COUNTIF(Data!$A$2:$A$939,DI$7),DI$7=(VLOOKUP(DI$7,Data!$A$2:$A$852,1,FALSE)),0))),"H",IF(AND(DI$7&gt;=$J109,DI$7&lt;=$K109),($D109*(1-$P109)/$N109),0))),IF(AND(DI$7&gt;=$J109,DI$7&lt;=$K109),(($D109-$O109)/$N109),0))))),(((IF(Data!$C$2&gt;0,(IF(OR(DI$5=Data!$F$2,DI$5=Data!$G$2,(IF(COUNTIF(Data!$A$2:$A$939,DI$7),DI$7=(VLOOKUP(DI$7,Data!$A$2:$A$852,1,FALSE)),0))),"H",IF(AND(DI$7&gt;=$J109,DI$7&lt;=$L109),($D109*$P109/$M109),0))),IF(AND(DI$7&gt;=$J109,DI$7&lt;=$L109),(($D109*$P109)/$M109),0))))))</f>
        <v>0</v>
      </c>
      <c r="DJ110" s="37">
        <f>IF(DJ$7&gt;$L109,(((IF(Data!$C$2&gt;0,(IF(OR(DJ$5=Data!$F$2,DJ$5=Data!$G$2,(IF(COUNTIF(Data!$A$2:$A$939,DJ$7),DJ$7=(VLOOKUP(DJ$7,Data!$A$2:$A$852,1,FALSE)),0))),"H",IF(AND(DJ$7&gt;=$J109,DJ$7&lt;=$K109),($D109*(1-$P109)/$N109),0))),IF(AND(DJ$7&gt;=$J109,DJ$7&lt;=$K109),(($D109-$O109)/$N109),0))))),(((IF(Data!$C$2&gt;0,(IF(OR(DJ$5=Data!$F$2,DJ$5=Data!$G$2,(IF(COUNTIF(Data!$A$2:$A$939,DJ$7),DJ$7=(VLOOKUP(DJ$7,Data!$A$2:$A$852,1,FALSE)),0))),"H",IF(AND(DJ$7&gt;=$J109,DJ$7&lt;=$L109),($D109*$P109/$M109),0))),IF(AND(DJ$7&gt;=$J109,DJ$7&lt;=$L109),(($D109*$P109)/$M109),0))))))</f>
        <v>0</v>
      </c>
      <c r="DK110" s="37">
        <f>IF(DK$7&gt;$L109,(((IF(Data!$C$2&gt;0,(IF(OR(DK$5=Data!$F$2,DK$5=Data!$G$2,(IF(COUNTIF(Data!$A$2:$A$939,DK$7),DK$7=(VLOOKUP(DK$7,Data!$A$2:$A$852,1,FALSE)),0))),"H",IF(AND(DK$7&gt;=$J109,DK$7&lt;=$K109),($D109*(1-$P109)/$N109),0))),IF(AND(DK$7&gt;=$J109,DK$7&lt;=$K109),(($D109-$O109)/$N109),0))))),(((IF(Data!$C$2&gt;0,(IF(OR(DK$5=Data!$F$2,DK$5=Data!$G$2,(IF(COUNTIF(Data!$A$2:$A$939,DK$7),DK$7=(VLOOKUP(DK$7,Data!$A$2:$A$852,1,FALSE)),0))),"H",IF(AND(DK$7&gt;=$J109,DK$7&lt;=$L109),($D109*$P109/$M109),0))),IF(AND(DK$7&gt;=$J109,DK$7&lt;=$L109),(($D109*$P109)/$M109),0))))))</f>
        <v>0</v>
      </c>
      <c r="DL110" s="37" t="str">
        <f>IF(DL$7&gt;$L109,(((IF(Data!$C$2&gt;0,(IF(OR(DL$5=Data!$F$2,DL$5=Data!$G$2,(IF(COUNTIF(Data!$A$2:$A$939,DL$7),DL$7=(VLOOKUP(DL$7,Data!$A$2:$A$852,1,FALSE)),0))),"H",IF(AND(DL$7&gt;=$J109,DL$7&lt;=$K109),($D109*(1-$P109)/$N109),0))),IF(AND(DL$7&gt;=$J109,DL$7&lt;=$K109),(($D109-$O109)/$N109),0))))),(((IF(Data!$C$2&gt;0,(IF(OR(DL$5=Data!$F$2,DL$5=Data!$G$2,(IF(COUNTIF(Data!$A$2:$A$939,DL$7),DL$7=(VLOOKUP(DL$7,Data!$A$2:$A$852,1,FALSE)),0))),"H",IF(AND(DL$7&gt;=$J109,DL$7&lt;=$L109),($D109*$P109/$M109),0))),IF(AND(DL$7&gt;=$J109,DL$7&lt;=$L109),(($D109*$P109)/$M109),0))))))</f>
        <v>H</v>
      </c>
      <c r="DM110" s="37" t="str">
        <f>IF(DM$7&gt;$L109,(((IF(Data!$C$2&gt;0,(IF(OR(DM$5=Data!$F$2,DM$5=Data!$G$2,(IF(COUNTIF(Data!$A$2:$A$939,DM$7),DM$7=(VLOOKUP(DM$7,Data!$A$2:$A$852,1,FALSE)),0))),"H",IF(AND(DM$7&gt;=$J109,DM$7&lt;=$K109),($D109*(1-$P109)/$N109),0))),IF(AND(DM$7&gt;=$J109,DM$7&lt;=$K109),(($D109-$O109)/$N109),0))))),(((IF(Data!$C$2&gt;0,(IF(OR(DM$5=Data!$F$2,DM$5=Data!$G$2,(IF(COUNTIF(Data!$A$2:$A$939,DM$7),DM$7=(VLOOKUP(DM$7,Data!$A$2:$A$852,1,FALSE)),0))),"H",IF(AND(DM$7&gt;=$J109,DM$7&lt;=$L109),($D109*$P109/$M109),0))),IF(AND(DM$7&gt;=$J109,DM$7&lt;=$L109),(($D109*$P109)/$M109),0))))))</f>
        <v>H</v>
      </c>
      <c r="DN110" s="37">
        <f>IF(DN$7&gt;$L109,(((IF(Data!$C$2&gt;0,(IF(OR(DN$5=Data!$F$2,DN$5=Data!$G$2,(IF(COUNTIF(Data!$A$2:$A$939,DN$7),DN$7=(VLOOKUP(DN$7,Data!$A$2:$A$852,1,FALSE)),0))),"H",IF(AND(DN$7&gt;=$J109,DN$7&lt;=$K109),($D109*(1-$P109)/$N109),0))),IF(AND(DN$7&gt;=$J109,DN$7&lt;=$K109),(($D109-$O109)/$N109),0))))),(((IF(Data!$C$2&gt;0,(IF(OR(DN$5=Data!$F$2,DN$5=Data!$G$2,(IF(COUNTIF(Data!$A$2:$A$939,DN$7),DN$7=(VLOOKUP(DN$7,Data!$A$2:$A$852,1,FALSE)),0))),"H",IF(AND(DN$7&gt;=$J109,DN$7&lt;=$L109),($D109*$P109/$M109),0))),IF(AND(DN$7&gt;=$J109,DN$7&lt;=$L109),(($D109*$P109)/$M109),0))))))</f>
        <v>0</v>
      </c>
      <c r="DO110" s="37">
        <f>IF(DO$7&gt;$L109,(((IF(Data!$C$2&gt;0,(IF(OR(DO$5=Data!$F$2,DO$5=Data!$G$2,(IF(COUNTIF(Data!$A$2:$A$939,DO$7),DO$7=(VLOOKUP(DO$7,Data!$A$2:$A$852,1,FALSE)),0))),"H",IF(AND(DO$7&gt;=$J109,DO$7&lt;=$K109),($D109*(1-$P109)/$N109),0))),IF(AND(DO$7&gt;=$J109,DO$7&lt;=$K109),(($D109-$O109)/$N109),0))))),(((IF(Data!$C$2&gt;0,(IF(OR(DO$5=Data!$F$2,DO$5=Data!$G$2,(IF(COUNTIF(Data!$A$2:$A$939,DO$7),DO$7=(VLOOKUP(DO$7,Data!$A$2:$A$852,1,FALSE)),0))),"H",IF(AND(DO$7&gt;=$J109,DO$7&lt;=$L109),($D109*$P109/$M109),0))),IF(AND(DO$7&gt;=$J109,DO$7&lt;=$L109),(($D109*$P109)/$M109),0))))))</f>
        <v>0</v>
      </c>
      <c r="DP110" s="37">
        <f>IF(DP$7&gt;$L109,(((IF(Data!$C$2&gt;0,(IF(OR(DP$5=Data!$F$2,DP$5=Data!$G$2,(IF(COUNTIF(Data!$A$2:$A$939,DP$7),DP$7=(VLOOKUP(DP$7,Data!$A$2:$A$852,1,FALSE)),0))),"H",IF(AND(DP$7&gt;=$J109,DP$7&lt;=$K109),($D109*(1-$P109)/$N109),0))),IF(AND(DP$7&gt;=$J109,DP$7&lt;=$K109),(($D109-$O109)/$N109),0))))),(((IF(Data!$C$2&gt;0,(IF(OR(DP$5=Data!$F$2,DP$5=Data!$G$2,(IF(COUNTIF(Data!$A$2:$A$939,DP$7),DP$7=(VLOOKUP(DP$7,Data!$A$2:$A$852,1,FALSE)),0))),"H",IF(AND(DP$7&gt;=$J109,DP$7&lt;=$L109),($D109*$P109/$M109),0))),IF(AND(DP$7&gt;=$J109,DP$7&lt;=$L109),(($D109*$P109)/$M109),0))))))</f>
        <v>0</v>
      </c>
      <c r="DQ110" s="37">
        <f>IF(DQ$7&gt;$L109,(((IF(Data!$C$2&gt;0,(IF(OR(DQ$5=Data!$F$2,DQ$5=Data!$G$2,(IF(COUNTIF(Data!$A$2:$A$939,DQ$7),DQ$7=(VLOOKUP(DQ$7,Data!$A$2:$A$852,1,FALSE)),0))),"H",IF(AND(DQ$7&gt;=$J109,DQ$7&lt;=$K109),($D109*(1-$P109)/$N109),0))),IF(AND(DQ$7&gt;=$J109,DQ$7&lt;=$K109),(($D109-$O109)/$N109),0))))),(((IF(Data!$C$2&gt;0,(IF(OR(DQ$5=Data!$F$2,DQ$5=Data!$G$2,(IF(COUNTIF(Data!$A$2:$A$939,DQ$7),DQ$7=(VLOOKUP(DQ$7,Data!$A$2:$A$852,1,FALSE)),0))),"H",IF(AND(DQ$7&gt;=$J109,DQ$7&lt;=$L109),($D109*$P109/$M109),0))),IF(AND(DQ$7&gt;=$J109,DQ$7&lt;=$L109),(($D109*$P109)/$M109),0))))))</f>
        <v>0</v>
      </c>
      <c r="DR110" s="37">
        <f>IF(DR$7&gt;$L109,(((IF(Data!$C$2&gt;0,(IF(OR(DR$5=Data!$F$2,DR$5=Data!$G$2,(IF(COUNTIF(Data!$A$2:$A$939,DR$7),DR$7=(VLOOKUP(DR$7,Data!$A$2:$A$852,1,FALSE)),0))),"H",IF(AND(DR$7&gt;=$J109,DR$7&lt;=$K109),($D109*(1-$P109)/$N109),0))),IF(AND(DR$7&gt;=$J109,DR$7&lt;=$K109),(($D109-$O109)/$N109),0))))),(((IF(Data!$C$2&gt;0,(IF(OR(DR$5=Data!$F$2,DR$5=Data!$G$2,(IF(COUNTIF(Data!$A$2:$A$939,DR$7),DR$7=(VLOOKUP(DR$7,Data!$A$2:$A$852,1,FALSE)),0))),"H",IF(AND(DR$7&gt;=$J109,DR$7&lt;=$L109),($D109*$P109/$M109),0))),IF(AND(DR$7&gt;=$J109,DR$7&lt;=$L109),(($D109*$P109)/$M109),0))))))</f>
        <v>0</v>
      </c>
      <c r="DS110" s="37" t="str">
        <f>IF(DS$7&gt;$L109,(((IF(Data!$C$2&gt;0,(IF(OR(DS$5=Data!$F$2,DS$5=Data!$G$2,(IF(COUNTIF(Data!$A$2:$A$939,DS$7),DS$7=(VLOOKUP(DS$7,Data!$A$2:$A$852,1,FALSE)),0))),"H",IF(AND(DS$7&gt;=$J109,DS$7&lt;=$K109),($D109*(1-$P109)/$N109),0))),IF(AND(DS$7&gt;=$J109,DS$7&lt;=$K109),(($D109-$O109)/$N109),0))))),(((IF(Data!$C$2&gt;0,(IF(OR(DS$5=Data!$F$2,DS$5=Data!$G$2,(IF(COUNTIF(Data!$A$2:$A$939,DS$7),DS$7=(VLOOKUP(DS$7,Data!$A$2:$A$852,1,FALSE)),0))),"H",IF(AND(DS$7&gt;=$J109,DS$7&lt;=$L109),($D109*$P109/$M109),0))),IF(AND(DS$7&gt;=$J109,DS$7&lt;=$L109),(($D109*$P109)/$M109),0))))))</f>
        <v>H</v>
      </c>
      <c r="DT110" s="37" t="str">
        <f>IF(DT$7&gt;$L109,(((IF(Data!$C$2&gt;0,(IF(OR(DT$5=Data!$F$2,DT$5=Data!$G$2,(IF(COUNTIF(Data!$A$2:$A$939,DT$7),DT$7=(VLOOKUP(DT$7,Data!$A$2:$A$852,1,FALSE)),0))),"H",IF(AND(DT$7&gt;=$J109,DT$7&lt;=$K109),($D109*(1-$P109)/$N109),0))),IF(AND(DT$7&gt;=$J109,DT$7&lt;=$K109),(($D109-$O109)/$N109),0))))),(((IF(Data!$C$2&gt;0,(IF(OR(DT$5=Data!$F$2,DT$5=Data!$G$2,(IF(COUNTIF(Data!$A$2:$A$939,DT$7),DT$7=(VLOOKUP(DT$7,Data!$A$2:$A$852,1,FALSE)),0))),"H",IF(AND(DT$7&gt;=$J109,DT$7&lt;=$L109),($D109*$P109/$M109),0))),IF(AND(DT$7&gt;=$J109,DT$7&lt;=$L109),(($D109*$P109)/$M109),0))))))</f>
        <v>H</v>
      </c>
      <c r="DU110" s="37">
        <f>IF(DU$7&gt;$L109,(((IF(Data!$C$2&gt;0,(IF(OR(DU$5=Data!$F$2,DU$5=Data!$G$2,(IF(COUNTIF(Data!$A$2:$A$939,DU$7),DU$7=(VLOOKUP(DU$7,Data!$A$2:$A$852,1,FALSE)),0))),"H",IF(AND(DU$7&gt;=$J109,DU$7&lt;=$K109),($D109*(1-$P109)/$N109),0))),IF(AND(DU$7&gt;=$J109,DU$7&lt;=$K109),(($D109-$O109)/$N109),0))))),(((IF(Data!$C$2&gt;0,(IF(OR(DU$5=Data!$F$2,DU$5=Data!$G$2,(IF(COUNTIF(Data!$A$2:$A$939,DU$7),DU$7=(VLOOKUP(DU$7,Data!$A$2:$A$852,1,FALSE)),0))),"H",IF(AND(DU$7&gt;=$J109,DU$7&lt;=$L109),($D109*$P109/$M109),0))),IF(AND(DU$7&gt;=$J109,DU$7&lt;=$L109),(($D109*$P109)/$M109),0))))))</f>
        <v>0</v>
      </c>
      <c r="DV110" s="37">
        <f>IF(DV$7&gt;$L109,(((IF(Data!$C$2&gt;0,(IF(OR(DV$5=Data!$F$2,DV$5=Data!$G$2,(IF(COUNTIF(Data!$A$2:$A$939,DV$7),DV$7=(VLOOKUP(DV$7,Data!$A$2:$A$852,1,FALSE)),0))),"H",IF(AND(DV$7&gt;=$J109,DV$7&lt;=$K109),($D109*(1-$P109)/$N109),0))),IF(AND(DV$7&gt;=$J109,DV$7&lt;=$K109),(($D109-$O109)/$N109),0))))),(((IF(Data!$C$2&gt;0,(IF(OR(DV$5=Data!$F$2,DV$5=Data!$G$2,(IF(COUNTIF(Data!$A$2:$A$939,DV$7),DV$7=(VLOOKUP(DV$7,Data!$A$2:$A$852,1,FALSE)),0))),"H",IF(AND(DV$7&gt;=$J109,DV$7&lt;=$L109),($D109*$P109/$M109),0))),IF(AND(DV$7&gt;=$J109,DV$7&lt;=$L109),(($D109*$P109)/$M109),0))))))</f>
        <v>0</v>
      </c>
      <c r="DW110" s="37">
        <f>IF(DW$7&gt;$L109,(((IF(Data!$C$2&gt;0,(IF(OR(DW$5=Data!$F$2,DW$5=Data!$G$2,(IF(COUNTIF(Data!$A$2:$A$939,DW$7),DW$7=(VLOOKUP(DW$7,Data!$A$2:$A$852,1,FALSE)),0))),"H",IF(AND(DW$7&gt;=$J109,DW$7&lt;=$K109),($D109*(1-$P109)/$N109),0))),IF(AND(DW$7&gt;=$J109,DW$7&lt;=$K109),(($D109-$O109)/$N109),0))))),(((IF(Data!$C$2&gt;0,(IF(OR(DW$5=Data!$F$2,DW$5=Data!$G$2,(IF(COUNTIF(Data!$A$2:$A$939,DW$7),DW$7=(VLOOKUP(DW$7,Data!$A$2:$A$852,1,FALSE)),0))),"H",IF(AND(DW$7&gt;=$J109,DW$7&lt;=$L109),($D109*$P109/$M109),0))),IF(AND(DW$7&gt;=$J109,DW$7&lt;=$L109),(($D109*$P109)/$M109),0))))))</f>
        <v>0</v>
      </c>
      <c r="DX110" s="37">
        <f>IF(DX$7&gt;$L109,(((IF(Data!$C$2&gt;0,(IF(OR(DX$5=Data!$F$2,DX$5=Data!$G$2,(IF(COUNTIF(Data!$A$2:$A$939,DX$7),DX$7=(VLOOKUP(DX$7,Data!$A$2:$A$852,1,FALSE)),0))),"H",IF(AND(DX$7&gt;=$J109,DX$7&lt;=$K109),($D109*(1-$P109)/$N109),0))),IF(AND(DX$7&gt;=$J109,DX$7&lt;=$K109),(($D109-$O109)/$N109),0))))),(((IF(Data!$C$2&gt;0,(IF(OR(DX$5=Data!$F$2,DX$5=Data!$G$2,(IF(COUNTIF(Data!$A$2:$A$939,DX$7),DX$7=(VLOOKUP(DX$7,Data!$A$2:$A$852,1,FALSE)),0))),"H",IF(AND(DX$7&gt;=$J109,DX$7&lt;=$L109),($D109*$P109/$M109),0))),IF(AND(DX$7&gt;=$J109,DX$7&lt;=$L109),(($D109*$P109)/$M109),0))))))</f>
        <v>0</v>
      </c>
      <c r="DY110" s="37">
        <f>IF(DY$7&gt;$L109,(((IF(Data!$C$2&gt;0,(IF(OR(DY$5=Data!$F$2,DY$5=Data!$G$2,(IF(COUNTIF(Data!$A$2:$A$939,DY$7),DY$7=(VLOOKUP(DY$7,Data!$A$2:$A$852,1,FALSE)),0))),"H",IF(AND(DY$7&gt;=$J109,DY$7&lt;=$K109),($D109*(1-$P109)/$N109),0))),IF(AND(DY$7&gt;=$J109,DY$7&lt;=$K109),(($D109-$O109)/$N109),0))))),(((IF(Data!$C$2&gt;0,(IF(OR(DY$5=Data!$F$2,DY$5=Data!$G$2,(IF(COUNTIF(Data!$A$2:$A$939,DY$7),DY$7=(VLOOKUP(DY$7,Data!$A$2:$A$852,1,FALSE)),0))),"H",IF(AND(DY$7&gt;=$J109,DY$7&lt;=$L109),($D109*$P109/$M109),0))),IF(AND(DY$7&gt;=$J109,DY$7&lt;=$L109),(($D109*$P109)/$M109),0))))))</f>
        <v>0</v>
      </c>
      <c r="DZ110" s="37" t="str">
        <f>IF(DZ$7&gt;$L109,(((IF(Data!$C$2&gt;0,(IF(OR(DZ$5=Data!$F$2,DZ$5=Data!$G$2,(IF(COUNTIF(Data!$A$2:$A$939,DZ$7),DZ$7=(VLOOKUP(DZ$7,Data!$A$2:$A$852,1,FALSE)),0))),"H",IF(AND(DZ$7&gt;=$J109,DZ$7&lt;=$K109),($D109*(1-$P109)/$N109),0))),IF(AND(DZ$7&gt;=$J109,DZ$7&lt;=$K109),(($D109-$O109)/$N109),0))))),(((IF(Data!$C$2&gt;0,(IF(OR(DZ$5=Data!$F$2,DZ$5=Data!$G$2,(IF(COUNTIF(Data!$A$2:$A$939,DZ$7),DZ$7=(VLOOKUP(DZ$7,Data!$A$2:$A$852,1,FALSE)),0))),"H",IF(AND(DZ$7&gt;=$J109,DZ$7&lt;=$L109),($D109*$P109/$M109),0))),IF(AND(DZ$7&gt;=$J109,DZ$7&lt;=$L109),(($D109*$P109)/$M109),0))))))</f>
        <v>H</v>
      </c>
      <c r="EA110" s="37" t="str">
        <f>IF(EA$7&gt;$L109,(((IF(Data!$C$2&gt;0,(IF(OR(EA$5=Data!$F$2,EA$5=Data!$G$2,(IF(COUNTIF(Data!$A$2:$A$939,EA$7),EA$7=(VLOOKUP(EA$7,Data!$A$2:$A$852,1,FALSE)),0))),"H",IF(AND(EA$7&gt;=$J109,EA$7&lt;=$K109),($D109*(1-$P109)/$N109),0))),IF(AND(EA$7&gt;=$J109,EA$7&lt;=$K109),(($D109-$O109)/$N109),0))))),(((IF(Data!$C$2&gt;0,(IF(OR(EA$5=Data!$F$2,EA$5=Data!$G$2,(IF(COUNTIF(Data!$A$2:$A$939,EA$7),EA$7=(VLOOKUP(EA$7,Data!$A$2:$A$852,1,FALSE)),0))),"H",IF(AND(EA$7&gt;=$J109,EA$7&lt;=$L109),($D109*$P109/$M109),0))),IF(AND(EA$7&gt;=$J109,EA$7&lt;=$L109),(($D109*$P109)/$M109),0))))))</f>
        <v>H</v>
      </c>
      <c r="EB110" s="37">
        <f>IF(EB$7&gt;$L109,(((IF(Data!$C$2&gt;0,(IF(OR(EB$5=Data!$F$2,EB$5=Data!$G$2,(IF(COUNTIF(Data!$A$2:$A$939,EB$7),EB$7=(VLOOKUP(EB$7,Data!$A$2:$A$852,1,FALSE)),0))),"H",IF(AND(EB$7&gt;=$J109,EB$7&lt;=$K109),($D109*(1-$P109)/$N109),0))),IF(AND(EB$7&gt;=$J109,EB$7&lt;=$K109),(($D109-$O109)/$N109),0))))),(((IF(Data!$C$2&gt;0,(IF(OR(EB$5=Data!$F$2,EB$5=Data!$G$2,(IF(COUNTIF(Data!$A$2:$A$939,EB$7),EB$7=(VLOOKUP(EB$7,Data!$A$2:$A$852,1,FALSE)),0))),"H",IF(AND(EB$7&gt;=$J109,EB$7&lt;=$L109),($D109*$P109/$M109),0))),IF(AND(EB$7&gt;=$J109,EB$7&lt;=$L109),(($D109*$P109)/$M109),0))))))</f>
        <v>0</v>
      </c>
      <c r="EC110" s="37">
        <f>IF(EC$7&gt;$L109,(((IF(Data!$C$2&gt;0,(IF(OR(EC$5=Data!$F$2,EC$5=Data!$G$2,(IF(COUNTIF(Data!$A$2:$A$939,EC$7),EC$7=(VLOOKUP(EC$7,Data!$A$2:$A$852,1,FALSE)),0))),"H",IF(AND(EC$7&gt;=$J109,EC$7&lt;=$K109),($D109*(1-$P109)/$N109),0))),IF(AND(EC$7&gt;=$J109,EC$7&lt;=$K109),(($D109-$O109)/$N109),0))))),(((IF(Data!$C$2&gt;0,(IF(OR(EC$5=Data!$F$2,EC$5=Data!$G$2,(IF(COUNTIF(Data!$A$2:$A$939,EC$7),EC$7=(VLOOKUP(EC$7,Data!$A$2:$A$852,1,FALSE)),0))),"H",IF(AND(EC$7&gt;=$J109,EC$7&lt;=$L109),($D109*$P109/$M109),0))),IF(AND(EC$7&gt;=$J109,EC$7&lt;=$L109),(($D109*$P109)/$M109),0))))))</f>
        <v>0</v>
      </c>
      <c r="ED110" s="37">
        <f>IF(ED$7&gt;$L109,(((IF(Data!$C$2&gt;0,(IF(OR(ED$5=Data!$F$2,ED$5=Data!$G$2,(IF(COUNTIF(Data!$A$2:$A$939,ED$7),ED$7=(VLOOKUP(ED$7,Data!$A$2:$A$852,1,FALSE)),0))),"H",IF(AND(ED$7&gt;=$J109,ED$7&lt;=$K109),($D109*(1-$P109)/$N109),0))),IF(AND(ED$7&gt;=$J109,ED$7&lt;=$K109),(($D109-$O109)/$N109),0))))),(((IF(Data!$C$2&gt;0,(IF(OR(ED$5=Data!$F$2,ED$5=Data!$G$2,(IF(COUNTIF(Data!$A$2:$A$939,ED$7),ED$7=(VLOOKUP(ED$7,Data!$A$2:$A$852,1,FALSE)),0))),"H",IF(AND(ED$7&gt;=$J109,ED$7&lt;=$L109),($D109*$P109/$M109),0))),IF(AND(ED$7&gt;=$J109,ED$7&lt;=$L109),(($D109*$P109)/$M109),0))))))</f>
        <v>0</v>
      </c>
      <c r="EE110" s="37">
        <f>IF(EE$7&gt;$L109,(((IF(Data!$C$2&gt;0,(IF(OR(EE$5=Data!$F$2,EE$5=Data!$G$2,(IF(COUNTIF(Data!$A$2:$A$939,EE$7),EE$7=(VLOOKUP(EE$7,Data!$A$2:$A$852,1,FALSE)),0))),"H",IF(AND(EE$7&gt;=$J109,EE$7&lt;=$K109),($D109*(1-$P109)/$N109),0))),IF(AND(EE$7&gt;=$J109,EE$7&lt;=$K109),(($D109-$O109)/$N109),0))))),(((IF(Data!$C$2&gt;0,(IF(OR(EE$5=Data!$F$2,EE$5=Data!$G$2,(IF(COUNTIF(Data!$A$2:$A$939,EE$7),EE$7=(VLOOKUP(EE$7,Data!$A$2:$A$852,1,FALSE)),0))),"H",IF(AND(EE$7&gt;=$J109,EE$7&lt;=$L109),($D109*$P109/$M109),0))),IF(AND(EE$7&gt;=$J109,EE$7&lt;=$L109),(($D109*$P109)/$M109),0))))))</f>
        <v>0</v>
      </c>
      <c r="EF110" s="37">
        <f>IF(EF$7&gt;$L109,(((IF(Data!$C$2&gt;0,(IF(OR(EF$5=Data!$F$2,EF$5=Data!$G$2,(IF(COUNTIF(Data!$A$2:$A$939,EF$7),EF$7=(VLOOKUP(EF$7,Data!$A$2:$A$852,1,FALSE)),0))),"H",IF(AND(EF$7&gt;=$J109,EF$7&lt;=$K109),($D109*(1-$P109)/$N109),0))),IF(AND(EF$7&gt;=$J109,EF$7&lt;=$K109),(($D109-$O109)/$N109),0))))),(((IF(Data!$C$2&gt;0,(IF(OR(EF$5=Data!$F$2,EF$5=Data!$G$2,(IF(COUNTIF(Data!$A$2:$A$939,EF$7),EF$7=(VLOOKUP(EF$7,Data!$A$2:$A$852,1,FALSE)),0))),"H",IF(AND(EF$7&gt;=$J109,EF$7&lt;=$L109),($D109*$P109/$M109),0))),IF(AND(EF$7&gt;=$J109,EF$7&lt;=$L109),(($D109*$P109)/$M109),0))))))</f>
        <v>0</v>
      </c>
      <c r="EG110" s="37" t="str">
        <f>IF(EG$7&gt;$L109,(((IF(Data!$C$2&gt;0,(IF(OR(EG$5=Data!$F$2,EG$5=Data!$G$2,(IF(COUNTIF(Data!$A$2:$A$939,EG$7),EG$7=(VLOOKUP(EG$7,Data!$A$2:$A$852,1,FALSE)),0))),"H",IF(AND(EG$7&gt;=$J109,EG$7&lt;=$K109),($D109*(1-$P109)/$N109),0))),IF(AND(EG$7&gt;=$J109,EG$7&lt;=$K109),(($D109-$O109)/$N109),0))))),(((IF(Data!$C$2&gt;0,(IF(OR(EG$5=Data!$F$2,EG$5=Data!$G$2,(IF(COUNTIF(Data!$A$2:$A$939,EG$7),EG$7=(VLOOKUP(EG$7,Data!$A$2:$A$852,1,FALSE)),0))),"H",IF(AND(EG$7&gt;=$J109,EG$7&lt;=$L109),($D109*$P109/$M109),0))),IF(AND(EG$7&gt;=$J109,EG$7&lt;=$L109),(($D109*$P109)/$M109),0))))))</f>
        <v>H</v>
      </c>
      <c r="EH110" s="37" t="str">
        <f>IF(EH$7&gt;$L109,(((IF(Data!$C$2&gt;0,(IF(OR(EH$5=Data!$F$2,EH$5=Data!$G$2,(IF(COUNTIF(Data!$A$2:$A$939,EH$7),EH$7=(VLOOKUP(EH$7,Data!$A$2:$A$852,1,FALSE)),0))),"H",IF(AND(EH$7&gt;=$J109,EH$7&lt;=$K109),($D109*(1-$P109)/$N109),0))),IF(AND(EH$7&gt;=$J109,EH$7&lt;=$K109),(($D109-$O109)/$N109),0))))),(((IF(Data!$C$2&gt;0,(IF(OR(EH$5=Data!$F$2,EH$5=Data!$G$2,(IF(COUNTIF(Data!$A$2:$A$939,EH$7),EH$7=(VLOOKUP(EH$7,Data!$A$2:$A$852,1,FALSE)),0))),"H",IF(AND(EH$7&gt;=$J109,EH$7&lt;=$L109),($D109*$P109/$M109),0))),IF(AND(EH$7&gt;=$J109,EH$7&lt;=$L109),(($D109*$P109)/$M109),0))))))</f>
        <v>H</v>
      </c>
      <c r="EI110" s="37">
        <f>IF(EI$7&gt;$L109,(((IF(Data!$C$2&gt;0,(IF(OR(EI$5=Data!$F$2,EI$5=Data!$G$2,(IF(COUNTIF(Data!$A$2:$A$939,EI$7),EI$7=(VLOOKUP(EI$7,Data!$A$2:$A$852,1,FALSE)),0))),"H",IF(AND(EI$7&gt;=$J109,EI$7&lt;=$K109),($D109*(1-$P109)/$N109),0))),IF(AND(EI$7&gt;=$J109,EI$7&lt;=$K109),(($D109-$O109)/$N109),0))))),(((IF(Data!$C$2&gt;0,(IF(OR(EI$5=Data!$F$2,EI$5=Data!$G$2,(IF(COUNTIF(Data!$A$2:$A$939,EI$7),EI$7=(VLOOKUP(EI$7,Data!$A$2:$A$852,1,FALSE)),0))),"H",IF(AND(EI$7&gt;=$J109,EI$7&lt;=$L109),($D109*$P109/$M109),0))),IF(AND(EI$7&gt;=$J109,EI$7&lt;=$L109),(($D109*$P109)/$M109),0))))))</f>
        <v>0</v>
      </c>
      <c r="EJ110" s="37">
        <f>IF(EJ$7&gt;$L109,(((IF(Data!$C$2&gt;0,(IF(OR(EJ$5=Data!$F$2,EJ$5=Data!$G$2,(IF(COUNTIF(Data!$A$2:$A$939,EJ$7),EJ$7=(VLOOKUP(EJ$7,Data!$A$2:$A$852,1,FALSE)),0))),"H",IF(AND(EJ$7&gt;=$J109,EJ$7&lt;=$K109),($D109*(1-$P109)/$N109),0))),IF(AND(EJ$7&gt;=$J109,EJ$7&lt;=$K109),(($D109-$O109)/$N109),0))))),(((IF(Data!$C$2&gt;0,(IF(OR(EJ$5=Data!$F$2,EJ$5=Data!$G$2,(IF(COUNTIF(Data!$A$2:$A$939,EJ$7),EJ$7=(VLOOKUP(EJ$7,Data!$A$2:$A$852,1,FALSE)),0))),"H",IF(AND(EJ$7&gt;=$J109,EJ$7&lt;=$L109),($D109*$P109/$M109),0))),IF(AND(EJ$7&gt;=$J109,EJ$7&lt;=$L109),(($D109*$P109)/$M109),0))))))</f>
        <v>0</v>
      </c>
      <c r="EK110" s="37">
        <f>IF(EK$7&gt;$L109,(((IF(Data!$C$2&gt;0,(IF(OR(EK$5=Data!$F$2,EK$5=Data!$G$2,(IF(COUNTIF(Data!$A$2:$A$939,EK$7),EK$7=(VLOOKUP(EK$7,Data!$A$2:$A$852,1,FALSE)),0))),"H",IF(AND(EK$7&gt;=$J109,EK$7&lt;=$K109),($D109*(1-$P109)/$N109),0))),IF(AND(EK$7&gt;=$J109,EK$7&lt;=$K109),(($D109-$O109)/$N109),0))))),(((IF(Data!$C$2&gt;0,(IF(OR(EK$5=Data!$F$2,EK$5=Data!$G$2,(IF(COUNTIF(Data!$A$2:$A$939,EK$7),EK$7=(VLOOKUP(EK$7,Data!$A$2:$A$852,1,FALSE)),0))),"H",IF(AND(EK$7&gt;=$J109,EK$7&lt;=$L109),($D109*$P109/$M109),0))),IF(AND(EK$7&gt;=$J109,EK$7&lt;=$L109),(($D109*$P109)/$M109),0))))))</f>
        <v>0</v>
      </c>
      <c r="EL110" s="37">
        <f>IF(EL$7&gt;$L109,(((IF(Data!$C$2&gt;0,(IF(OR(EL$5=Data!$F$2,EL$5=Data!$G$2,(IF(COUNTIF(Data!$A$2:$A$939,EL$7),EL$7=(VLOOKUP(EL$7,Data!$A$2:$A$852,1,FALSE)),0))),"H",IF(AND(EL$7&gt;=$J109,EL$7&lt;=$K109),($D109*(1-$P109)/$N109),0))),IF(AND(EL$7&gt;=$J109,EL$7&lt;=$K109),(($D109-$O109)/$N109),0))))),(((IF(Data!$C$2&gt;0,(IF(OR(EL$5=Data!$F$2,EL$5=Data!$G$2,(IF(COUNTIF(Data!$A$2:$A$939,EL$7),EL$7=(VLOOKUP(EL$7,Data!$A$2:$A$852,1,FALSE)),0))),"H",IF(AND(EL$7&gt;=$J109,EL$7&lt;=$L109),($D109*$P109/$M109),0))),IF(AND(EL$7&gt;=$J109,EL$7&lt;=$L109),(($D109*$P109)/$M109),0))))))</f>
        <v>0</v>
      </c>
      <c r="EM110" s="37">
        <f>IF(EM$7&gt;$L109,(((IF(Data!$C$2&gt;0,(IF(OR(EM$5=Data!$F$2,EM$5=Data!$G$2,(IF(COUNTIF(Data!$A$2:$A$939,EM$7),EM$7=(VLOOKUP(EM$7,Data!$A$2:$A$852,1,FALSE)),0))),"H",IF(AND(EM$7&gt;=$J109,EM$7&lt;=$K109),($D109*(1-$P109)/$N109),0))),IF(AND(EM$7&gt;=$J109,EM$7&lt;=$K109),(($D109-$O109)/$N109),0))))),(((IF(Data!$C$2&gt;0,(IF(OR(EM$5=Data!$F$2,EM$5=Data!$G$2,(IF(COUNTIF(Data!$A$2:$A$939,EM$7),EM$7=(VLOOKUP(EM$7,Data!$A$2:$A$852,1,FALSE)),0))),"H",IF(AND(EM$7&gt;=$J109,EM$7&lt;=$L109),($D109*$P109/$M109),0))),IF(AND(EM$7&gt;=$J109,EM$7&lt;=$L109),(($D109*$P109)/$M109),0))))))</f>
        <v>0</v>
      </c>
      <c r="EN110" s="37" t="str">
        <f>IF(EN$7&gt;$L109,(((IF(Data!$C$2&gt;0,(IF(OR(EN$5=Data!$F$2,EN$5=Data!$G$2,(IF(COUNTIF(Data!$A$2:$A$939,EN$7),EN$7=(VLOOKUP(EN$7,Data!$A$2:$A$852,1,FALSE)),0))),"H",IF(AND(EN$7&gt;=$J109,EN$7&lt;=$K109),($D109*(1-$P109)/$N109),0))),IF(AND(EN$7&gt;=$J109,EN$7&lt;=$K109),(($D109-$O109)/$N109),0))))),(((IF(Data!$C$2&gt;0,(IF(OR(EN$5=Data!$F$2,EN$5=Data!$G$2,(IF(COUNTIF(Data!$A$2:$A$939,EN$7),EN$7=(VLOOKUP(EN$7,Data!$A$2:$A$852,1,FALSE)),0))),"H",IF(AND(EN$7&gt;=$J109,EN$7&lt;=$L109),($D109*$P109/$M109),0))),IF(AND(EN$7&gt;=$J109,EN$7&lt;=$L109),(($D109*$P109)/$M109),0))))))</f>
        <v>H</v>
      </c>
      <c r="EO110" s="38" t="str">
        <f>IF(EO$7&gt;$L109,(((IF(Data!$C$2&gt;0,(IF(OR(EO$5=Data!$F$2,EO$5=Data!$G$2,(IF(COUNTIF(Data!$A$2:$A$939,EO$7),EO$7=(VLOOKUP(EO$7,Data!$A$2:$A$852,1,FALSE)),0))),"H",IF(AND(EO$7&gt;=$J109,EO$7&lt;=$K109),($D109*(1-$P109)/$N109),0))),IF(AND(EO$7&gt;=$J109,EO$7&lt;=$K109),(($D109-$O109)/$N109),0))))),(((IF(Data!$C$2&gt;0,(IF(OR(EO$5=Data!$F$2,EO$5=Data!$G$2,(IF(COUNTIF(Data!$A$2:$A$939,EO$7),EO$7=(VLOOKUP(EO$7,Data!$A$2:$A$852,1,FALSE)),0))),"H",IF(AND(EO$7&gt;=$J109,EO$7&lt;=$L109),($D109*$P109/$M109),0))),IF(AND(EO$7&gt;=$J109,EO$7&lt;=$L109),(($D109*$P109)/$M109),0))))))</f>
        <v>H</v>
      </c>
      <c r="EP110" s="8" t="s">
        <v>48</v>
      </c>
      <c r="EQ110" s="18">
        <f>SUM(T110:EO110)-D109</f>
        <v>0</v>
      </c>
    </row>
    <row r="111" spans="1:147" ht="30" customHeight="1" thickTop="1">
      <c r="A111" s="370"/>
      <c r="B111" s="368"/>
      <c r="C111" s="368"/>
      <c r="D111" s="346"/>
      <c r="E111" s="350"/>
      <c r="F111" s="350"/>
      <c r="G111" s="348">
        <f>IF(F111&gt;0,(IF(E111&gt;0,IF(Data!$C$2&gt;0,((NETWORKDAYS.INTL(E111,F111,Data!$C$2,Data!$A$2:$A$1242))),((F111-E111)+1)),0)),0)</f>
        <v>0</v>
      </c>
      <c r="H111" s="346">
        <f>I111*D111</f>
        <v>0</v>
      </c>
      <c r="I111" s="362">
        <f>IF(G111&gt;0,((IF(AND(E111&lt;=$EJ$3,F111&gt;=$EJ$3),(IF(Data!$C$2&gt;0,NETWORKDAYS.INTL(E111,$EJ$3,Data!$C$2,Data!$A$2:$A$1231),$EJ$3-E111)),IF(F111&lt;=$EJ$3,G111,0)))/G111),0)</f>
        <v>0</v>
      </c>
      <c r="J111" s="350"/>
      <c r="K111" s="350">
        <f>IF(AND(P111&lt;1,P111&gt;0,J111&gt;0),ROUND((((1-P111)*(F111-E111)+$EJ$3)),0),0)</f>
        <v>0</v>
      </c>
      <c r="L111" s="350">
        <f>IF(K111&gt;=$EJ$3,$EJ$3,K111)</f>
        <v>0</v>
      </c>
      <c r="M111" s="348">
        <f>IF(L111&gt;0,(IF(J111&gt;0,IF(Data!$C$2&gt;0,((NETWORKDAYS.INTL(J111,L111,Data!$C$2,Data!$A$2:$A$1242))),((L111-J111)+1)),0)),0)</f>
        <v>0</v>
      </c>
      <c r="N111" s="348">
        <f>IF(P111=1,0,IF(L111&gt;0,(IF(J111&gt;0,IF(Data!$C$2&gt;0,(((NETWORKDAYS.INTL($EJ$3,K111,Data!$C$2,Data!$A$2:$A$1242)))-1),((-$EJ$3+K111))),0)),0))</f>
        <v>0</v>
      </c>
      <c r="O111" s="346">
        <f>P111*D111</f>
        <v>0</v>
      </c>
      <c r="P111" s="362"/>
      <c r="Q111" s="344">
        <f>IF(K111&gt;0,F111-K111,0)</f>
        <v>0</v>
      </c>
      <c r="R111" s="346">
        <f>IF(K111&gt;0,O111-H111,0)</f>
        <v>0</v>
      </c>
      <c r="S111" s="341">
        <f>IF(P111&gt;0,P111-I111,0)</f>
        <v>0</v>
      </c>
      <c r="T111" s="33">
        <f>IF(Data!$C$2&gt;0,(IF(OR(T$5=Data!$F$2,T$5=Data!$G$2,(IF(COUNTIF(Data!$A$2:$A$939,T$7),T$7=(VLOOKUP(T$7,Data!$A$2:$A$852,1,FALSE)),0))),"H",IF(AND(T$7&gt;=$E111,T$7&lt;=$F111),($D111/$G111),0))),IF(AND(T$7&gt;=$E111,T$7&lt;=$F111),($D111/$G111),0))</f>
        <v>0</v>
      </c>
      <c r="U111" s="34">
        <f>IF(Data!$C$2&gt;0,(IF(OR(U$5=Data!$F$2,U$5=Data!$G$2,(IF(COUNTIF(Data!$A$2:$A$939,U$7),U$7=(VLOOKUP(U$7,Data!$A$2:$A$852,1,FALSE)),0))),"H",IF(AND(U$7&gt;=$E111,U$7&lt;=$F111),($D111/$G111),0))),IF(AND(U$7&gt;=$E111,U$7&lt;=$F111),($D111/$G111),0))</f>
        <v>0</v>
      </c>
      <c r="V111" s="34">
        <f>IF(Data!$C$2&gt;0,(IF(OR(V$5=Data!$F$2,V$5=Data!$G$2,(IF(COUNTIF(Data!$A$2:$A$939,V$7),V$7=(VLOOKUP(V$7,Data!$A$2:$A$852,1,FALSE)),0))),"H",IF(AND(V$7&gt;=$E111,V$7&lt;=$F111),($D111/$G111),0))),IF(AND(V$7&gt;=$E111,V$7&lt;=$F111),($D111/$G111),0))</f>
        <v>0</v>
      </c>
      <c r="W111" s="34">
        <f>IF(Data!$C$2&gt;0,(IF(OR(W$5=Data!$F$2,W$5=Data!$G$2,(IF(COUNTIF(Data!$A$2:$A$939,W$7),W$7=(VLOOKUP(W$7,Data!$A$2:$A$852,1,FALSE)),0))),"H",IF(AND(W$7&gt;=$E111,W$7&lt;=$F111),($D111/$G111),0))),IF(AND(W$7&gt;=$E111,W$7&lt;=$F111),($D111/$G111),0))</f>
        <v>0</v>
      </c>
      <c r="X111" s="34">
        <f>IF(Data!$C$2&gt;0,(IF(OR(X$5=Data!$F$2,X$5=Data!$G$2,(IF(COUNTIF(Data!$A$2:$A$939,X$7),X$7=(VLOOKUP(X$7,Data!$A$2:$A$852,1,FALSE)),0))),"H",IF(AND(X$7&gt;=$E111,X$7&lt;=$F111),($D111/$G111),0))),IF(AND(X$7&gt;=$E111,X$7&lt;=$F111),($D111/$G111),0))</f>
        <v>0</v>
      </c>
      <c r="Y111" s="34" t="str">
        <f>IF(Data!$C$2&gt;0,(IF(OR(Y$5=Data!$F$2,Y$5=Data!$G$2,(IF(COUNTIF(Data!$A$2:$A$939,Y$7),Y$7=(VLOOKUP(Y$7,Data!$A$2:$A$852,1,FALSE)),0))),"H",IF(AND(Y$7&gt;=$E111,Y$7&lt;=$F111),($D111/$G111),0))),IF(AND(Y$7&gt;=$E111,Y$7&lt;=$F111),($D111/$G111),0))</f>
        <v>H</v>
      </c>
      <c r="Z111" s="34" t="str">
        <f>IF(Data!$C$2&gt;0,(IF(OR(Z$5=Data!$F$2,Z$5=Data!$G$2,(IF(COUNTIF(Data!$A$2:$A$939,Z$7),Z$7=(VLOOKUP(Z$7,Data!$A$2:$A$852,1,FALSE)),0))),"H",IF(AND(Z$7&gt;=$E111,Z$7&lt;=$F111),($D111/$G111),0))),IF(AND(Z$7&gt;=$E111,Z$7&lt;=$F111),($D111/$G111),0))</f>
        <v>H</v>
      </c>
      <c r="AA111" s="34">
        <f>IF(Data!$C$2&gt;0,(IF(OR(AA$5=Data!$F$2,AA$5=Data!$G$2,(IF(COUNTIF(Data!$A$2:$A$939,AA$7),AA$7=(VLOOKUP(AA$7,Data!$A$2:$A$852,1,FALSE)),0))),"H",IF(AND(AA$7&gt;=$E111,AA$7&lt;=$F111),($D111/$G111),0))),IF(AND(AA$7&gt;=$E111,AA$7&lt;=$F111),($D111/$G111),0))</f>
        <v>0</v>
      </c>
      <c r="AB111" s="34">
        <f>IF(Data!$C$2&gt;0,(IF(OR(AB$5=Data!$F$2,AB$5=Data!$G$2,(IF(COUNTIF(Data!$A$2:$A$939,AB$7),AB$7=(VLOOKUP(AB$7,Data!$A$2:$A$852,1,FALSE)),0))),"H",IF(AND(AB$7&gt;=$E111,AB$7&lt;=$F111),($D111/$G111),0))),IF(AND(AB$7&gt;=$E111,AB$7&lt;=$F111),($D111/$G111),0))</f>
        <v>0</v>
      </c>
      <c r="AC111" s="34">
        <f>IF(Data!$C$2&gt;0,(IF(OR(AC$5=Data!$F$2,AC$5=Data!$G$2,(IF(COUNTIF(Data!$A$2:$A$939,AC$7),AC$7=(VLOOKUP(AC$7,Data!$A$2:$A$852,1,FALSE)),0))),"H",IF(AND(AC$7&gt;=$E111,AC$7&lt;=$F111),($D111/$G111),0))),IF(AND(AC$7&gt;=$E111,AC$7&lt;=$F111),($D111/$G111),0))</f>
        <v>0</v>
      </c>
      <c r="AD111" s="34">
        <f>IF(Data!$C$2&gt;0,(IF(OR(AD$5=Data!$F$2,AD$5=Data!$G$2,(IF(COUNTIF(Data!$A$2:$A$939,AD$7),AD$7=(VLOOKUP(AD$7,Data!$A$2:$A$852,1,FALSE)),0))),"H",IF(AND(AD$7&gt;=$E111,AD$7&lt;=$F111),($D111/$G111),0))),IF(AND(AD$7&gt;=$E111,AD$7&lt;=$F111),($D111/$G111),0))</f>
        <v>0</v>
      </c>
      <c r="AE111" s="34">
        <f>IF(Data!$C$2&gt;0,(IF(OR(AE$5=Data!$F$2,AE$5=Data!$G$2,(IF(COUNTIF(Data!$A$2:$A$939,AE$7),AE$7=(VLOOKUP(AE$7,Data!$A$2:$A$852,1,FALSE)),0))),"H",IF(AND(AE$7&gt;=$E111,AE$7&lt;=$F111),($D111/$G111),0))),IF(AND(AE$7&gt;=$E111,AE$7&lt;=$F111),($D111/$G111),0))</f>
        <v>0</v>
      </c>
      <c r="AF111" s="34" t="str">
        <f>IF(Data!$C$2&gt;0,(IF(OR(AF$5=Data!$F$2,AF$5=Data!$G$2,(IF(COUNTIF(Data!$A$2:$A$939,AF$7),AF$7=(VLOOKUP(AF$7,Data!$A$2:$A$852,1,FALSE)),0))),"H",IF(AND(AF$7&gt;=$E111,AF$7&lt;=$F111),($D111/$G111),0))),IF(AND(AF$7&gt;=$E111,AF$7&lt;=$F111),($D111/$G111),0))</f>
        <v>H</v>
      </c>
      <c r="AG111" s="34" t="str">
        <f>IF(Data!$C$2&gt;0,(IF(OR(AG$5=Data!$F$2,AG$5=Data!$G$2,(IF(COUNTIF(Data!$A$2:$A$939,AG$7),AG$7=(VLOOKUP(AG$7,Data!$A$2:$A$852,1,FALSE)),0))),"H",IF(AND(AG$7&gt;=$E111,AG$7&lt;=$F111),($D111/$G111),0))),IF(AND(AG$7&gt;=$E111,AG$7&lt;=$F111),($D111/$G111),0))</f>
        <v>H</v>
      </c>
      <c r="AH111" s="34">
        <f>IF(Data!$C$2&gt;0,(IF(OR(AH$5=Data!$F$2,AH$5=Data!$G$2,(IF(COUNTIF(Data!$A$2:$A$939,AH$7),AH$7=(VLOOKUP(AH$7,Data!$A$2:$A$852,1,FALSE)),0))),"H",IF(AND(AH$7&gt;=$E111,AH$7&lt;=$F111),($D111/$G111),0))),IF(AND(AH$7&gt;=$E111,AH$7&lt;=$F111),($D111/$G111),0))</f>
        <v>0</v>
      </c>
      <c r="AI111" s="34">
        <f>IF(Data!$C$2&gt;0,(IF(OR(AI$5=Data!$F$2,AI$5=Data!$G$2,(IF(COUNTIF(Data!$A$2:$A$939,AI$7),AI$7=(VLOOKUP(AI$7,Data!$A$2:$A$852,1,FALSE)),0))),"H",IF(AND(AI$7&gt;=$E111,AI$7&lt;=$F111),($D111/$G111),0))),IF(AND(AI$7&gt;=$E111,AI$7&lt;=$F111),($D111/$G111),0))</f>
        <v>0</v>
      </c>
      <c r="AJ111" s="34">
        <f>IF(Data!$C$2&gt;0,(IF(OR(AJ$5=Data!$F$2,AJ$5=Data!$G$2,(IF(COUNTIF(Data!$A$2:$A$939,AJ$7),AJ$7=(VLOOKUP(AJ$7,Data!$A$2:$A$852,1,FALSE)),0))),"H",IF(AND(AJ$7&gt;=$E111,AJ$7&lt;=$F111),($D111/$G111),0))),IF(AND(AJ$7&gt;=$E111,AJ$7&lt;=$F111),($D111/$G111),0))</f>
        <v>0</v>
      </c>
      <c r="AK111" s="34">
        <f>IF(Data!$C$2&gt;0,(IF(OR(AK$5=Data!$F$2,AK$5=Data!$G$2,(IF(COUNTIF(Data!$A$2:$A$939,AK$7),AK$7=(VLOOKUP(AK$7,Data!$A$2:$A$852,1,FALSE)),0))),"H",IF(AND(AK$7&gt;=$E111,AK$7&lt;=$F111),($D111/$G111),0))),IF(AND(AK$7&gt;=$E111,AK$7&lt;=$F111),($D111/$G111),0))</f>
        <v>0</v>
      </c>
      <c r="AL111" s="34">
        <f>IF(Data!$C$2&gt;0,(IF(OR(AL$5=Data!$F$2,AL$5=Data!$G$2,(IF(COUNTIF(Data!$A$2:$A$939,AL$7),AL$7=(VLOOKUP(AL$7,Data!$A$2:$A$852,1,FALSE)),0))),"H",IF(AND(AL$7&gt;=$E111,AL$7&lt;=$F111),($D111/$G111),0))),IF(AND(AL$7&gt;=$E111,AL$7&lt;=$F111),($D111/$G111),0))</f>
        <v>0</v>
      </c>
      <c r="AM111" s="34" t="str">
        <f>IF(Data!$C$2&gt;0,(IF(OR(AM$5=Data!$F$2,AM$5=Data!$G$2,(IF(COUNTIF(Data!$A$2:$A$939,AM$7),AM$7=(VLOOKUP(AM$7,Data!$A$2:$A$852,1,FALSE)),0))),"H",IF(AND(AM$7&gt;=$E111,AM$7&lt;=$F111),($D111/$G111),0))),IF(AND(AM$7&gt;=$E111,AM$7&lt;=$F111),($D111/$G111),0))</f>
        <v>H</v>
      </c>
      <c r="AN111" s="34" t="str">
        <f>IF(Data!$C$2&gt;0,(IF(OR(AN$5=Data!$F$2,AN$5=Data!$G$2,(IF(COUNTIF(Data!$A$2:$A$939,AN$7),AN$7=(VLOOKUP(AN$7,Data!$A$2:$A$852,1,FALSE)),0))),"H",IF(AND(AN$7&gt;=$E111,AN$7&lt;=$F111),($D111/$G111),0))),IF(AND(AN$7&gt;=$E111,AN$7&lt;=$F111),($D111/$G111),0))</f>
        <v>H</v>
      </c>
      <c r="AO111" s="34">
        <f>IF(Data!$C$2&gt;0,(IF(OR(AO$5=Data!$F$2,AO$5=Data!$G$2,(IF(COUNTIF(Data!$A$2:$A$939,AO$7),AO$7=(VLOOKUP(AO$7,Data!$A$2:$A$852,1,FALSE)),0))),"H",IF(AND(AO$7&gt;=$E111,AO$7&lt;=$F111),($D111/$G111),0))),IF(AND(AO$7&gt;=$E111,AO$7&lt;=$F111),($D111/$G111),0))</f>
        <v>0</v>
      </c>
      <c r="AP111" s="34">
        <f>IF(Data!$C$2&gt;0,(IF(OR(AP$5=Data!$F$2,AP$5=Data!$G$2,(IF(COUNTIF(Data!$A$2:$A$939,AP$7),AP$7=(VLOOKUP(AP$7,Data!$A$2:$A$852,1,FALSE)),0))),"H",IF(AND(AP$7&gt;=$E111,AP$7&lt;=$F111),($D111/$G111),0))),IF(AND(AP$7&gt;=$E111,AP$7&lt;=$F111),($D111/$G111),0))</f>
        <v>0</v>
      </c>
      <c r="AQ111" s="34">
        <f>IF(Data!$C$2&gt;0,(IF(OR(AQ$5=Data!$F$2,AQ$5=Data!$G$2,(IF(COUNTIF(Data!$A$2:$A$939,AQ$7),AQ$7=(VLOOKUP(AQ$7,Data!$A$2:$A$852,1,FALSE)),0))),"H",IF(AND(AQ$7&gt;=$E111,AQ$7&lt;=$F111),($D111/$G111),0))),IF(AND(AQ$7&gt;=$E111,AQ$7&lt;=$F111),($D111/$G111),0))</f>
        <v>0</v>
      </c>
      <c r="AR111" s="34">
        <f>IF(Data!$C$2&gt;0,(IF(OR(AR$5=Data!$F$2,AR$5=Data!$G$2,(IF(COUNTIF(Data!$A$2:$A$939,AR$7),AR$7=(VLOOKUP(AR$7,Data!$A$2:$A$852,1,FALSE)),0))),"H",IF(AND(AR$7&gt;=$E111,AR$7&lt;=$F111),($D111/$G111),0))),IF(AND(AR$7&gt;=$E111,AR$7&lt;=$F111),($D111/$G111),0))</f>
        <v>0</v>
      </c>
      <c r="AS111" s="34">
        <f>IF(Data!$C$2&gt;0,(IF(OR(AS$5=Data!$F$2,AS$5=Data!$G$2,(IF(COUNTIF(Data!$A$2:$A$939,AS$7),AS$7=(VLOOKUP(AS$7,Data!$A$2:$A$852,1,FALSE)),0))),"H",IF(AND(AS$7&gt;=$E111,AS$7&lt;=$F111),($D111/$G111),0))),IF(AND(AS$7&gt;=$E111,AS$7&lt;=$F111),($D111/$G111),0))</f>
        <v>0</v>
      </c>
      <c r="AT111" s="34" t="str">
        <f>IF(Data!$C$2&gt;0,(IF(OR(AT$5=Data!$F$2,AT$5=Data!$G$2,(IF(COUNTIF(Data!$A$2:$A$939,AT$7),AT$7=(VLOOKUP(AT$7,Data!$A$2:$A$852,1,FALSE)),0))),"H",IF(AND(AT$7&gt;=$E111,AT$7&lt;=$F111),($D111/$G111),0))),IF(AND(AT$7&gt;=$E111,AT$7&lt;=$F111),($D111/$G111),0))</f>
        <v>H</v>
      </c>
      <c r="AU111" s="34" t="str">
        <f>IF(Data!$C$2&gt;0,(IF(OR(AU$5=Data!$F$2,AU$5=Data!$G$2,(IF(COUNTIF(Data!$A$2:$A$939,AU$7),AU$7=(VLOOKUP(AU$7,Data!$A$2:$A$852,1,FALSE)),0))),"H",IF(AND(AU$7&gt;=$E111,AU$7&lt;=$F111),($D111/$G111),0))),IF(AND(AU$7&gt;=$E111,AU$7&lt;=$F111),($D111/$G111),0))</f>
        <v>H</v>
      </c>
      <c r="AV111" s="34">
        <f>IF(Data!$C$2&gt;0,(IF(OR(AV$5=Data!$F$2,AV$5=Data!$G$2,(IF(COUNTIF(Data!$A$2:$A$939,AV$7),AV$7=(VLOOKUP(AV$7,Data!$A$2:$A$852,1,FALSE)),0))),"H",IF(AND(AV$7&gt;=$E111,AV$7&lt;=$F111),($D111/$G111),0))),IF(AND(AV$7&gt;=$E111,AV$7&lt;=$F111),($D111/$G111),0))</f>
        <v>0</v>
      </c>
      <c r="AW111" s="34">
        <f>IF(Data!$C$2&gt;0,(IF(OR(AW$5=Data!$F$2,AW$5=Data!$G$2,(IF(COUNTIF(Data!$A$2:$A$939,AW$7),AW$7=(VLOOKUP(AW$7,Data!$A$2:$A$852,1,FALSE)),0))),"H",IF(AND(AW$7&gt;=$E111,AW$7&lt;=$F111),($D111/$G111),0))),IF(AND(AW$7&gt;=$E111,AW$7&lt;=$F111),($D111/$G111),0))</f>
        <v>0</v>
      </c>
      <c r="AX111" s="34">
        <f>IF(Data!$C$2&gt;0,(IF(OR(AX$5=Data!$F$2,AX$5=Data!$G$2,(IF(COUNTIF(Data!$A$2:$A$939,AX$7),AX$7=(VLOOKUP(AX$7,Data!$A$2:$A$852,1,FALSE)),0))),"H",IF(AND(AX$7&gt;=$E111,AX$7&lt;=$F111),($D111/$G111),0))),IF(AND(AX$7&gt;=$E111,AX$7&lt;=$F111),($D111/$G111),0))</f>
        <v>0</v>
      </c>
      <c r="AY111" s="34">
        <f>IF(Data!$C$2&gt;0,(IF(OR(AY$5=Data!$F$2,AY$5=Data!$G$2,(IF(COUNTIF(Data!$A$2:$A$939,AY$7),AY$7=(VLOOKUP(AY$7,Data!$A$2:$A$852,1,FALSE)),0))),"H",IF(AND(AY$7&gt;=$E111,AY$7&lt;=$F111),($D111/$G111),0))),IF(AND(AY$7&gt;=$E111,AY$7&lt;=$F111),($D111/$G111),0))</f>
        <v>0</v>
      </c>
      <c r="AZ111" s="34">
        <f>IF(Data!$C$2&gt;0,(IF(OR(AZ$5=Data!$F$2,AZ$5=Data!$G$2,(IF(COUNTIF(Data!$A$2:$A$939,AZ$7),AZ$7=(VLOOKUP(AZ$7,Data!$A$2:$A$852,1,FALSE)),0))),"H",IF(AND(AZ$7&gt;=$E111,AZ$7&lt;=$F111),($D111/$G111),0))),IF(AND(AZ$7&gt;=$E111,AZ$7&lt;=$F111),($D111/$G111),0))</f>
        <v>0</v>
      </c>
      <c r="BA111" s="34" t="str">
        <f>IF(Data!$C$2&gt;0,(IF(OR(BA$5=Data!$F$2,BA$5=Data!$G$2,(IF(COUNTIF(Data!$A$2:$A$939,BA$7),BA$7=(VLOOKUP(BA$7,Data!$A$2:$A$852,1,FALSE)),0))),"H",IF(AND(BA$7&gt;=$E111,BA$7&lt;=$F111),($D111/$G111),0))),IF(AND(BA$7&gt;=$E111,BA$7&lt;=$F111),($D111/$G111),0))</f>
        <v>H</v>
      </c>
      <c r="BB111" s="34" t="str">
        <f>IF(Data!$C$2&gt;0,(IF(OR(BB$5=Data!$F$2,BB$5=Data!$G$2,(IF(COUNTIF(Data!$A$2:$A$939,BB$7),BB$7=(VLOOKUP(BB$7,Data!$A$2:$A$852,1,FALSE)),0))),"H",IF(AND(BB$7&gt;=$E111,BB$7&lt;=$F111),($D111/$G111),0))),IF(AND(BB$7&gt;=$E111,BB$7&lt;=$F111),($D111/$G111),0))</f>
        <v>H</v>
      </c>
      <c r="BC111" s="34">
        <f>IF(Data!$C$2&gt;0,(IF(OR(BC$5=Data!$F$2,BC$5=Data!$G$2,(IF(COUNTIF(Data!$A$2:$A$939,BC$7),BC$7=(VLOOKUP(BC$7,Data!$A$2:$A$852,1,FALSE)),0))),"H",IF(AND(BC$7&gt;=$E111,BC$7&lt;=$F111),($D111/$G111),0))),IF(AND(BC$7&gt;=$E111,BC$7&lt;=$F111),($D111/$G111),0))</f>
        <v>0</v>
      </c>
      <c r="BD111" s="34">
        <f>IF(Data!$C$2&gt;0,(IF(OR(BD$5=Data!$F$2,BD$5=Data!$G$2,(IF(COUNTIF(Data!$A$2:$A$939,BD$7),BD$7=(VLOOKUP(BD$7,Data!$A$2:$A$852,1,FALSE)),0))),"H",IF(AND(BD$7&gt;=$E111,BD$7&lt;=$F111),($D111/$G111),0))),IF(AND(BD$7&gt;=$E111,BD$7&lt;=$F111),($D111/$G111),0))</f>
        <v>0</v>
      </c>
      <c r="BE111" s="34">
        <f>IF(Data!$C$2&gt;0,(IF(OR(BE$5=Data!$F$2,BE$5=Data!$G$2,(IF(COUNTIF(Data!$A$2:$A$939,BE$7),BE$7=(VLOOKUP(BE$7,Data!$A$2:$A$852,1,FALSE)),0))),"H",IF(AND(BE$7&gt;=$E111,BE$7&lt;=$F111),($D111/$G111),0))),IF(AND(BE$7&gt;=$E111,BE$7&lt;=$F111),($D111/$G111),0))</f>
        <v>0</v>
      </c>
      <c r="BF111" s="34">
        <f>IF(Data!$C$2&gt;0,(IF(OR(BF$5=Data!$F$2,BF$5=Data!$G$2,(IF(COUNTIF(Data!$A$2:$A$939,BF$7),BF$7=(VLOOKUP(BF$7,Data!$A$2:$A$852,1,FALSE)),0))),"H",IF(AND(BF$7&gt;=$E111,BF$7&lt;=$F111),($D111/$G111),0))),IF(AND(BF$7&gt;=$E111,BF$7&lt;=$F111),($D111/$G111),0))</f>
        <v>0</v>
      </c>
      <c r="BG111" s="34">
        <f>IF(Data!$C$2&gt;0,(IF(OR(BG$5=Data!$F$2,BG$5=Data!$G$2,(IF(COUNTIF(Data!$A$2:$A$939,BG$7),BG$7=(VLOOKUP(BG$7,Data!$A$2:$A$852,1,FALSE)),0))),"H",IF(AND(BG$7&gt;=$E111,BG$7&lt;=$F111),($D111/$G111),0))),IF(AND(BG$7&gt;=$E111,BG$7&lt;=$F111),($D111/$G111),0))</f>
        <v>0</v>
      </c>
      <c r="BH111" s="34" t="str">
        <f>IF(Data!$C$2&gt;0,(IF(OR(BH$5=Data!$F$2,BH$5=Data!$G$2,(IF(COUNTIF(Data!$A$2:$A$939,BH$7),BH$7=(VLOOKUP(BH$7,Data!$A$2:$A$852,1,FALSE)),0))),"H",IF(AND(BH$7&gt;=$E111,BH$7&lt;=$F111),($D111/$G111),0))),IF(AND(BH$7&gt;=$E111,BH$7&lt;=$F111),($D111/$G111),0))</f>
        <v>H</v>
      </c>
      <c r="BI111" s="34" t="str">
        <f>IF(Data!$C$2&gt;0,(IF(OR(BI$5=Data!$F$2,BI$5=Data!$G$2,(IF(COUNTIF(Data!$A$2:$A$939,BI$7),BI$7=(VLOOKUP(BI$7,Data!$A$2:$A$852,1,FALSE)),0))),"H",IF(AND(BI$7&gt;=$E111,BI$7&lt;=$F111),($D111/$G111),0))),IF(AND(BI$7&gt;=$E111,BI$7&lt;=$F111),($D111/$G111),0))</f>
        <v>H</v>
      </c>
      <c r="BJ111" s="34">
        <f>IF(Data!$C$2&gt;0,(IF(OR(BJ$5=Data!$F$2,BJ$5=Data!$G$2,(IF(COUNTIF(Data!$A$2:$A$939,BJ$7),BJ$7=(VLOOKUP(BJ$7,Data!$A$2:$A$852,1,FALSE)),0))),"H",IF(AND(BJ$7&gt;=$E111,BJ$7&lt;=$F111),($D111/$G111),0))),IF(AND(BJ$7&gt;=$E111,BJ$7&lt;=$F111),($D111/$G111),0))</f>
        <v>0</v>
      </c>
      <c r="BK111" s="34">
        <f>IF(Data!$C$2&gt;0,(IF(OR(BK$5=Data!$F$2,BK$5=Data!$G$2,(IF(COUNTIF(Data!$A$2:$A$939,BK$7),BK$7=(VLOOKUP(BK$7,Data!$A$2:$A$852,1,FALSE)),0))),"H",IF(AND(BK$7&gt;=$E111,BK$7&lt;=$F111),($D111/$G111),0))),IF(AND(BK$7&gt;=$E111,BK$7&lt;=$F111),($D111/$G111),0))</f>
        <v>0</v>
      </c>
      <c r="BL111" s="34">
        <f>IF(Data!$C$2&gt;0,(IF(OR(BL$5=Data!$F$2,BL$5=Data!$G$2,(IF(COUNTIF(Data!$A$2:$A$939,BL$7),BL$7=(VLOOKUP(BL$7,Data!$A$2:$A$852,1,FALSE)),0))),"H",IF(AND(BL$7&gt;=$E111,BL$7&lt;=$F111),($D111/$G111),0))),IF(AND(BL$7&gt;=$E111,BL$7&lt;=$F111),($D111/$G111),0))</f>
        <v>0</v>
      </c>
      <c r="BM111" s="34">
        <f>IF(Data!$C$2&gt;0,(IF(OR(BM$5=Data!$F$2,BM$5=Data!$G$2,(IF(COUNTIF(Data!$A$2:$A$939,BM$7),BM$7=(VLOOKUP(BM$7,Data!$A$2:$A$852,1,FALSE)),0))),"H",IF(AND(BM$7&gt;=$E111,BM$7&lt;=$F111),($D111/$G111),0))),IF(AND(BM$7&gt;=$E111,BM$7&lt;=$F111),($D111/$G111),0))</f>
        <v>0</v>
      </c>
      <c r="BN111" s="34">
        <f>IF(Data!$C$2&gt;0,(IF(OR(BN$5=Data!$F$2,BN$5=Data!$G$2,(IF(COUNTIF(Data!$A$2:$A$939,BN$7),BN$7=(VLOOKUP(BN$7,Data!$A$2:$A$852,1,FALSE)),0))),"H",IF(AND(BN$7&gt;=$E111,BN$7&lt;=$F111),($D111/$G111),0))),IF(AND(BN$7&gt;=$E111,BN$7&lt;=$F111),($D111/$G111),0))</f>
        <v>0</v>
      </c>
      <c r="BO111" s="34" t="str">
        <f>IF(Data!$C$2&gt;0,(IF(OR(BO$5=Data!$F$2,BO$5=Data!$G$2,(IF(COUNTIF(Data!$A$2:$A$939,BO$7),BO$7=(VLOOKUP(BO$7,Data!$A$2:$A$852,1,FALSE)),0))),"H",IF(AND(BO$7&gt;=$E111,BO$7&lt;=$F111),($D111/$G111),0))),IF(AND(BO$7&gt;=$E111,BO$7&lt;=$F111),($D111/$G111),0))</f>
        <v>H</v>
      </c>
      <c r="BP111" s="34" t="str">
        <f>IF(Data!$C$2&gt;0,(IF(OR(BP$5=Data!$F$2,BP$5=Data!$G$2,(IF(COUNTIF(Data!$A$2:$A$939,BP$7),BP$7=(VLOOKUP(BP$7,Data!$A$2:$A$852,1,FALSE)),0))),"H",IF(AND(BP$7&gt;=$E111,BP$7&lt;=$F111),($D111/$G111),0))),IF(AND(BP$7&gt;=$E111,BP$7&lt;=$F111),($D111/$G111),0))</f>
        <v>H</v>
      </c>
      <c r="BQ111" s="34">
        <f>IF(Data!$C$2&gt;0,(IF(OR(BQ$5=Data!$F$2,BQ$5=Data!$G$2,(IF(COUNTIF(Data!$A$2:$A$939,BQ$7),BQ$7=(VLOOKUP(BQ$7,Data!$A$2:$A$852,1,FALSE)),0))),"H",IF(AND(BQ$7&gt;=$E111,BQ$7&lt;=$F111),($D111/$G111),0))),IF(AND(BQ$7&gt;=$E111,BQ$7&lt;=$F111),($D111/$G111),0))</f>
        <v>0</v>
      </c>
      <c r="BR111" s="34">
        <f>IF(Data!$C$2&gt;0,(IF(OR(BR$5=Data!$F$2,BR$5=Data!$G$2,(IF(COUNTIF(Data!$A$2:$A$939,BR$7),BR$7=(VLOOKUP(BR$7,Data!$A$2:$A$852,1,FALSE)),0))),"H",IF(AND(BR$7&gt;=$E111,BR$7&lt;=$F111),($D111/$G111),0))),IF(AND(BR$7&gt;=$E111,BR$7&lt;=$F111),($D111/$G111),0))</f>
        <v>0</v>
      </c>
      <c r="BS111" s="34">
        <f>IF(Data!$C$2&gt;0,(IF(OR(BS$5=Data!$F$2,BS$5=Data!$G$2,(IF(COUNTIF(Data!$A$2:$A$939,BS$7),BS$7=(VLOOKUP(BS$7,Data!$A$2:$A$852,1,FALSE)),0))),"H",IF(AND(BS$7&gt;=$E111,BS$7&lt;=$F111),($D111/$G111),0))),IF(AND(BS$7&gt;=$E111,BS$7&lt;=$F111),($D111/$G111),0))</f>
        <v>0</v>
      </c>
      <c r="BT111" s="34">
        <f>IF(Data!$C$2&gt;0,(IF(OR(BT$5=Data!$F$2,BT$5=Data!$G$2,(IF(COUNTIF(Data!$A$2:$A$939,BT$7),BT$7=(VLOOKUP(BT$7,Data!$A$2:$A$852,1,FALSE)),0))),"H",IF(AND(BT$7&gt;=$E111,BT$7&lt;=$F111),($D111/$G111),0))),IF(AND(BT$7&gt;=$E111,BT$7&lt;=$F111),($D111/$G111),0))</f>
        <v>0</v>
      </c>
      <c r="BU111" s="34">
        <f>IF(Data!$C$2&gt;0,(IF(OR(BU$5=Data!$F$2,BU$5=Data!$G$2,(IF(COUNTIF(Data!$A$2:$A$939,BU$7),BU$7=(VLOOKUP(BU$7,Data!$A$2:$A$852,1,FALSE)),0))),"H",IF(AND(BU$7&gt;=$E111,BU$7&lt;=$F111),($D111/$G111),0))),IF(AND(BU$7&gt;=$E111,BU$7&lt;=$F111),($D111/$G111),0))</f>
        <v>0</v>
      </c>
      <c r="BV111" s="34" t="str">
        <f>IF(Data!$C$2&gt;0,(IF(OR(BV$5=Data!$F$2,BV$5=Data!$G$2,(IF(COUNTIF(Data!$A$2:$A$939,BV$7),BV$7=(VLOOKUP(BV$7,Data!$A$2:$A$852,1,FALSE)),0))),"H",IF(AND(BV$7&gt;=$E111,BV$7&lt;=$F111),($D111/$G111),0))),IF(AND(BV$7&gt;=$E111,BV$7&lt;=$F111),($D111/$G111),0))</f>
        <v>H</v>
      </c>
      <c r="BW111" s="34" t="str">
        <f>IF(Data!$C$2&gt;0,(IF(OR(BW$5=Data!$F$2,BW$5=Data!$G$2,(IF(COUNTIF(Data!$A$2:$A$939,BW$7),BW$7=(VLOOKUP(BW$7,Data!$A$2:$A$852,1,FALSE)),0))),"H",IF(AND(BW$7&gt;=$E111,BW$7&lt;=$F111),($D111/$G111),0))),IF(AND(BW$7&gt;=$E111,BW$7&lt;=$F111),($D111/$G111),0))</f>
        <v>H</v>
      </c>
      <c r="BX111" s="34">
        <f>IF(Data!$C$2&gt;0,(IF(OR(BX$5=Data!$F$2,BX$5=Data!$G$2,(IF(COUNTIF(Data!$A$2:$A$939,BX$7),BX$7=(VLOOKUP(BX$7,Data!$A$2:$A$852,1,FALSE)),0))),"H",IF(AND(BX$7&gt;=$E111,BX$7&lt;=$F111),($D111/$G111),0))),IF(AND(BX$7&gt;=$E111,BX$7&lt;=$F111),($D111/$G111),0))</f>
        <v>0</v>
      </c>
      <c r="BY111" s="34">
        <f>IF(Data!$C$2&gt;0,(IF(OR(BY$5=Data!$F$2,BY$5=Data!$G$2,(IF(COUNTIF(Data!$A$2:$A$939,BY$7),BY$7=(VLOOKUP(BY$7,Data!$A$2:$A$852,1,FALSE)),0))),"H",IF(AND(BY$7&gt;=$E111,BY$7&lt;=$F111),($D111/$G111),0))),IF(AND(BY$7&gt;=$E111,BY$7&lt;=$F111),($D111/$G111),0))</f>
        <v>0</v>
      </c>
      <c r="BZ111" s="34">
        <f>IF(Data!$C$2&gt;0,(IF(OR(BZ$5=Data!$F$2,BZ$5=Data!$G$2,(IF(COUNTIF(Data!$A$2:$A$939,BZ$7),BZ$7=(VLOOKUP(BZ$7,Data!$A$2:$A$852,1,FALSE)),0))),"H",IF(AND(BZ$7&gt;=$E111,BZ$7&lt;=$F111),($D111/$G111),0))),IF(AND(BZ$7&gt;=$E111,BZ$7&lt;=$F111),($D111/$G111),0))</f>
        <v>0</v>
      </c>
      <c r="CA111" s="34">
        <f>IF(Data!$C$2&gt;0,(IF(OR(CA$5=Data!$F$2,CA$5=Data!$G$2,(IF(COUNTIF(Data!$A$2:$A$939,CA$7),CA$7=(VLOOKUP(CA$7,Data!$A$2:$A$852,1,FALSE)),0))),"H",IF(AND(CA$7&gt;=$E111,CA$7&lt;=$F111),($D111/$G111),0))),IF(AND(CA$7&gt;=$E111,CA$7&lt;=$F111),($D111/$G111),0))</f>
        <v>0</v>
      </c>
      <c r="CB111" s="34">
        <f>IF(Data!$C$2&gt;0,(IF(OR(CB$5=Data!$F$2,CB$5=Data!$G$2,(IF(COUNTIF(Data!$A$2:$A$939,CB$7),CB$7=(VLOOKUP(CB$7,Data!$A$2:$A$852,1,FALSE)),0))),"H",IF(AND(CB$7&gt;=$E111,CB$7&lt;=$F111),($D111/$G111),0))),IF(AND(CB$7&gt;=$E111,CB$7&lt;=$F111),($D111/$G111),0))</f>
        <v>0</v>
      </c>
      <c r="CC111" s="34" t="str">
        <f>IF(Data!$C$2&gt;0,(IF(OR(CC$5=Data!$F$2,CC$5=Data!$G$2,(IF(COUNTIF(Data!$A$2:$A$939,CC$7),CC$7=(VLOOKUP(CC$7,Data!$A$2:$A$852,1,FALSE)),0))),"H",IF(AND(CC$7&gt;=$E111,CC$7&lt;=$F111),($D111/$G111),0))),IF(AND(CC$7&gt;=$E111,CC$7&lt;=$F111),($D111/$G111),0))</f>
        <v>H</v>
      </c>
      <c r="CD111" s="34" t="str">
        <f>IF(Data!$C$2&gt;0,(IF(OR(CD$5=Data!$F$2,CD$5=Data!$G$2,(IF(COUNTIF(Data!$A$2:$A$939,CD$7),CD$7=(VLOOKUP(CD$7,Data!$A$2:$A$852,1,FALSE)),0))),"H",IF(AND(CD$7&gt;=$E111,CD$7&lt;=$F111),($D111/$G111),0))),IF(AND(CD$7&gt;=$E111,CD$7&lt;=$F111),($D111/$G111),0))</f>
        <v>H</v>
      </c>
      <c r="CE111" s="34">
        <f>IF(Data!$C$2&gt;0,(IF(OR(CE$5=Data!$F$2,CE$5=Data!$G$2,(IF(COUNTIF(Data!$A$2:$A$939,CE$7),CE$7=(VLOOKUP(CE$7,Data!$A$2:$A$852,1,FALSE)),0))),"H",IF(AND(CE$7&gt;=$E111,CE$7&lt;=$F111),($D111/$G111),0))),IF(AND(CE$7&gt;=$E111,CE$7&lt;=$F111),($D111/$G111),0))</f>
        <v>0</v>
      </c>
      <c r="CF111" s="34">
        <f>IF(Data!$C$2&gt;0,(IF(OR(CF$5=Data!$F$2,CF$5=Data!$G$2,(IF(COUNTIF(Data!$A$2:$A$939,CF$7),CF$7=(VLOOKUP(CF$7,Data!$A$2:$A$852,1,FALSE)),0))),"H",IF(AND(CF$7&gt;=$E111,CF$7&lt;=$F111),($D111/$G111),0))),IF(AND(CF$7&gt;=$E111,CF$7&lt;=$F111),($D111/$G111),0))</f>
        <v>0</v>
      </c>
      <c r="CG111" s="34">
        <f>IF(Data!$C$2&gt;0,(IF(OR(CG$5=Data!$F$2,CG$5=Data!$G$2,(IF(COUNTIF(Data!$A$2:$A$939,CG$7),CG$7=(VLOOKUP(CG$7,Data!$A$2:$A$852,1,FALSE)),0))),"H",IF(AND(CG$7&gt;=$E111,CG$7&lt;=$F111),($D111/$G111),0))),IF(AND(CG$7&gt;=$E111,CG$7&lt;=$F111),($D111/$G111),0))</f>
        <v>0</v>
      </c>
      <c r="CH111" s="34">
        <f>IF(Data!$C$2&gt;0,(IF(OR(CH$5=Data!$F$2,CH$5=Data!$G$2,(IF(COUNTIF(Data!$A$2:$A$939,CH$7),CH$7=(VLOOKUP(CH$7,Data!$A$2:$A$852,1,FALSE)),0))),"H",IF(AND(CH$7&gt;=$E111,CH$7&lt;=$F111),($D111/$G111),0))),IF(AND(CH$7&gt;=$E111,CH$7&lt;=$F111),($D111/$G111),0))</f>
        <v>0</v>
      </c>
      <c r="CI111" s="34">
        <f>IF(Data!$C$2&gt;0,(IF(OR(CI$5=Data!$F$2,CI$5=Data!$G$2,(IF(COUNTIF(Data!$A$2:$A$939,CI$7),CI$7=(VLOOKUP(CI$7,Data!$A$2:$A$852,1,FALSE)),0))),"H",IF(AND(CI$7&gt;=$E111,CI$7&lt;=$F111),($D111/$G111),0))),IF(AND(CI$7&gt;=$E111,CI$7&lt;=$F111),($D111/$G111),0))</f>
        <v>0</v>
      </c>
      <c r="CJ111" s="34" t="str">
        <f>IF(Data!$C$2&gt;0,(IF(OR(CJ$5=Data!$F$2,CJ$5=Data!$G$2,(IF(COUNTIF(Data!$A$2:$A$939,CJ$7),CJ$7=(VLOOKUP(CJ$7,Data!$A$2:$A$852,1,FALSE)),0))),"H",IF(AND(CJ$7&gt;=$E111,CJ$7&lt;=$F111),($D111/$G111),0))),IF(AND(CJ$7&gt;=$E111,CJ$7&lt;=$F111),($D111/$G111),0))</f>
        <v>H</v>
      </c>
      <c r="CK111" s="34" t="str">
        <f>IF(Data!$C$2&gt;0,(IF(OR(CK$5=Data!$F$2,CK$5=Data!$G$2,(IF(COUNTIF(Data!$A$2:$A$939,CK$7),CK$7=(VLOOKUP(CK$7,Data!$A$2:$A$852,1,FALSE)),0))),"H",IF(AND(CK$7&gt;=$E111,CK$7&lt;=$F111),($D111/$G111),0))),IF(AND(CK$7&gt;=$E111,CK$7&lt;=$F111),($D111/$G111),0))</f>
        <v>H</v>
      </c>
      <c r="CL111" s="34">
        <f>IF(Data!$C$2&gt;0,(IF(OR(CL$5=Data!$F$2,CL$5=Data!$G$2,(IF(COUNTIF(Data!$A$2:$A$939,CL$7),CL$7=(VLOOKUP(CL$7,Data!$A$2:$A$852,1,FALSE)),0))),"H",IF(AND(CL$7&gt;=$E111,CL$7&lt;=$F111),($D111/$G111),0))),IF(AND(CL$7&gt;=$E111,CL$7&lt;=$F111),($D111/$G111),0))</f>
        <v>0</v>
      </c>
      <c r="CM111" s="34">
        <f>IF(Data!$C$2&gt;0,(IF(OR(CM$5=Data!$F$2,CM$5=Data!$G$2,(IF(COUNTIF(Data!$A$2:$A$939,CM$7),CM$7=(VLOOKUP(CM$7,Data!$A$2:$A$852,1,FALSE)),0))),"H",IF(AND(CM$7&gt;=$E111,CM$7&lt;=$F111),($D111/$G111),0))),IF(AND(CM$7&gt;=$E111,CM$7&lt;=$F111),($D111/$G111),0))</f>
        <v>0</v>
      </c>
      <c r="CN111" s="34">
        <f>IF(Data!$C$2&gt;0,(IF(OR(CN$5=Data!$F$2,CN$5=Data!$G$2,(IF(COUNTIF(Data!$A$2:$A$939,CN$7),CN$7=(VLOOKUP(CN$7,Data!$A$2:$A$852,1,FALSE)),0))),"H",IF(AND(CN$7&gt;=$E111,CN$7&lt;=$F111),($D111/$G111),0))),IF(AND(CN$7&gt;=$E111,CN$7&lt;=$F111),($D111/$G111),0))</f>
        <v>0</v>
      </c>
      <c r="CO111" s="34">
        <f>IF(Data!$C$2&gt;0,(IF(OR(CO$5=Data!$F$2,CO$5=Data!$G$2,(IF(COUNTIF(Data!$A$2:$A$939,CO$7),CO$7=(VLOOKUP(CO$7,Data!$A$2:$A$852,1,FALSE)),0))),"H",IF(AND(CO$7&gt;=$E111,CO$7&lt;=$F111),($D111/$G111),0))),IF(AND(CO$7&gt;=$E111,CO$7&lt;=$F111),($D111/$G111),0))</f>
        <v>0</v>
      </c>
      <c r="CP111" s="34">
        <f>IF(Data!$C$2&gt;0,(IF(OR(CP$5=Data!$F$2,CP$5=Data!$G$2,(IF(COUNTIF(Data!$A$2:$A$939,CP$7),CP$7=(VLOOKUP(CP$7,Data!$A$2:$A$852,1,FALSE)),0))),"H",IF(AND(CP$7&gt;=$E111,CP$7&lt;=$F111),($D111/$G111),0))),IF(AND(CP$7&gt;=$E111,CP$7&lt;=$F111),($D111/$G111),0))</f>
        <v>0</v>
      </c>
      <c r="CQ111" s="34" t="str">
        <f>IF(Data!$C$2&gt;0,(IF(OR(CQ$5=Data!$F$2,CQ$5=Data!$G$2,(IF(COUNTIF(Data!$A$2:$A$939,CQ$7),CQ$7=(VLOOKUP(CQ$7,Data!$A$2:$A$852,1,FALSE)),0))),"H",IF(AND(CQ$7&gt;=$E111,CQ$7&lt;=$F111),($D111/$G111),0))),IF(AND(CQ$7&gt;=$E111,CQ$7&lt;=$F111),($D111/$G111),0))</f>
        <v>H</v>
      </c>
      <c r="CR111" s="34" t="str">
        <f>IF(Data!$C$2&gt;0,(IF(OR(CR$5=Data!$F$2,CR$5=Data!$G$2,(IF(COUNTIF(Data!$A$2:$A$939,CR$7),CR$7=(VLOOKUP(CR$7,Data!$A$2:$A$852,1,FALSE)),0))),"H",IF(AND(CR$7&gt;=$E111,CR$7&lt;=$F111),($D111/$G111),0))),IF(AND(CR$7&gt;=$E111,CR$7&lt;=$F111),($D111/$G111),0))</f>
        <v>H</v>
      </c>
      <c r="CS111" s="34">
        <f>IF(Data!$C$2&gt;0,(IF(OR(CS$5=Data!$F$2,CS$5=Data!$G$2,(IF(COUNTIF(Data!$A$2:$A$939,CS$7),CS$7=(VLOOKUP(CS$7,Data!$A$2:$A$852,1,FALSE)),0))),"H",IF(AND(CS$7&gt;=$E111,CS$7&lt;=$F111),($D111/$G111),0))),IF(AND(CS$7&gt;=$E111,CS$7&lt;=$F111),($D111/$G111),0))</f>
        <v>0</v>
      </c>
      <c r="CT111" s="34">
        <f>IF(Data!$C$2&gt;0,(IF(OR(CT$5=Data!$F$2,CT$5=Data!$G$2,(IF(COUNTIF(Data!$A$2:$A$939,CT$7),CT$7=(VLOOKUP(CT$7,Data!$A$2:$A$852,1,FALSE)),0))),"H",IF(AND(CT$7&gt;=$E111,CT$7&lt;=$F111),($D111/$G111),0))),IF(AND(CT$7&gt;=$E111,CT$7&lt;=$F111),($D111/$G111),0))</f>
        <v>0</v>
      </c>
      <c r="CU111" s="34">
        <f>IF(Data!$C$2&gt;0,(IF(OR(CU$5=Data!$F$2,CU$5=Data!$G$2,(IF(COUNTIF(Data!$A$2:$A$939,CU$7),CU$7=(VLOOKUP(CU$7,Data!$A$2:$A$852,1,FALSE)),0))),"H",IF(AND(CU$7&gt;=$E111,CU$7&lt;=$F111),($D111/$G111),0))),IF(AND(CU$7&gt;=$E111,CU$7&lt;=$F111),($D111/$G111),0))</f>
        <v>0</v>
      </c>
      <c r="CV111" s="34">
        <f>IF(Data!$C$2&gt;0,(IF(OR(CV$5=Data!$F$2,CV$5=Data!$G$2,(IF(COUNTIF(Data!$A$2:$A$939,CV$7),CV$7=(VLOOKUP(CV$7,Data!$A$2:$A$852,1,FALSE)),0))),"H",IF(AND(CV$7&gt;=$E111,CV$7&lt;=$F111),($D111/$G111),0))),IF(AND(CV$7&gt;=$E111,CV$7&lt;=$F111),($D111/$G111),0))</f>
        <v>0</v>
      </c>
      <c r="CW111" s="34">
        <f>IF(Data!$C$2&gt;0,(IF(OR(CW$5=Data!$F$2,CW$5=Data!$G$2,(IF(COUNTIF(Data!$A$2:$A$939,CW$7),CW$7=(VLOOKUP(CW$7,Data!$A$2:$A$852,1,FALSE)),0))),"H",IF(AND(CW$7&gt;=$E111,CW$7&lt;=$F111),($D111/$G111),0))),IF(AND(CW$7&gt;=$E111,CW$7&lt;=$F111),($D111/$G111),0))</f>
        <v>0</v>
      </c>
      <c r="CX111" s="34" t="str">
        <f>IF(Data!$C$2&gt;0,(IF(OR(CX$5=Data!$F$2,CX$5=Data!$G$2,(IF(COUNTIF(Data!$A$2:$A$939,CX$7),CX$7=(VLOOKUP(CX$7,Data!$A$2:$A$852,1,FALSE)),0))),"H",IF(AND(CX$7&gt;=$E111,CX$7&lt;=$F111),($D111/$G111),0))),IF(AND(CX$7&gt;=$E111,CX$7&lt;=$F111),($D111/$G111),0))</f>
        <v>H</v>
      </c>
      <c r="CY111" s="34" t="str">
        <f>IF(Data!$C$2&gt;0,(IF(OR(CY$5=Data!$F$2,CY$5=Data!$G$2,(IF(COUNTIF(Data!$A$2:$A$939,CY$7),CY$7=(VLOOKUP(CY$7,Data!$A$2:$A$852,1,FALSE)),0))),"H",IF(AND(CY$7&gt;=$E111,CY$7&lt;=$F111),($D111/$G111),0))),IF(AND(CY$7&gt;=$E111,CY$7&lt;=$F111),($D111/$G111),0))</f>
        <v>H</v>
      </c>
      <c r="CZ111" s="34">
        <f>IF(Data!$C$2&gt;0,(IF(OR(CZ$5=Data!$F$2,CZ$5=Data!$G$2,(IF(COUNTIF(Data!$A$2:$A$939,CZ$7),CZ$7=(VLOOKUP(CZ$7,Data!$A$2:$A$852,1,FALSE)),0))),"H",IF(AND(CZ$7&gt;=$E111,CZ$7&lt;=$F111),($D111/$G111),0))),IF(AND(CZ$7&gt;=$E111,CZ$7&lt;=$F111),($D111/$G111),0))</f>
        <v>0</v>
      </c>
      <c r="DA111" s="34">
        <f>IF(Data!$C$2&gt;0,(IF(OR(DA$5=Data!$F$2,DA$5=Data!$G$2,(IF(COUNTIF(Data!$A$2:$A$939,DA$7),DA$7=(VLOOKUP(DA$7,Data!$A$2:$A$852,1,FALSE)),0))),"H",IF(AND(DA$7&gt;=$E111,DA$7&lt;=$F111),($D111/$G111),0))),IF(AND(DA$7&gt;=$E111,DA$7&lt;=$F111),($D111/$G111),0))</f>
        <v>0</v>
      </c>
      <c r="DB111" s="34">
        <f>IF(Data!$C$2&gt;0,(IF(OR(DB$5=Data!$F$2,DB$5=Data!$G$2,(IF(COUNTIF(Data!$A$2:$A$939,DB$7),DB$7=(VLOOKUP(DB$7,Data!$A$2:$A$852,1,FALSE)),0))),"H",IF(AND(DB$7&gt;=$E111,DB$7&lt;=$F111),($D111/$G111),0))),IF(AND(DB$7&gt;=$E111,DB$7&lt;=$F111),($D111/$G111),0))</f>
        <v>0</v>
      </c>
      <c r="DC111" s="34">
        <f>IF(Data!$C$2&gt;0,(IF(OR(DC$5=Data!$F$2,DC$5=Data!$G$2,(IF(COUNTIF(Data!$A$2:$A$939,DC$7),DC$7=(VLOOKUP(DC$7,Data!$A$2:$A$852,1,FALSE)),0))),"H",IF(AND(DC$7&gt;=$E111,DC$7&lt;=$F111),($D111/$G111),0))),IF(AND(DC$7&gt;=$E111,DC$7&lt;=$F111),($D111/$G111),0))</f>
        <v>0</v>
      </c>
      <c r="DD111" s="34">
        <f>IF(Data!$C$2&gt;0,(IF(OR(DD$5=Data!$F$2,DD$5=Data!$G$2,(IF(COUNTIF(Data!$A$2:$A$939,DD$7),DD$7=(VLOOKUP(DD$7,Data!$A$2:$A$852,1,FALSE)),0))),"H",IF(AND(DD$7&gt;=$E111,DD$7&lt;=$F111),($D111/$G111),0))),IF(AND(DD$7&gt;=$E111,DD$7&lt;=$F111),($D111/$G111),0))</f>
        <v>0</v>
      </c>
      <c r="DE111" s="34" t="str">
        <f>IF(Data!$C$2&gt;0,(IF(OR(DE$5=Data!$F$2,DE$5=Data!$G$2,(IF(COUNTIF(Data!$A$2:$A$939,DE$7),DE$7=(VLOOKUP(DE$7,Data!$A$2:$A$852,1,FALSE)),0))),"H",IF(AND(DE$7&gt;=$E111,DE$7&lt;=$F111),($D111/$G111),0))),IF(AND(DE$7&gt;=$E111,DE$7&lt;=$F111),($D111/$G111),0))</f>
        <v>H</v>
      </c>
      <c r="DF111" s="34" t="str">
        <f>IF(Data!$C$2&gt;0,(IF(OR(DF$5=Data!$F$2,DF$5=Data!$G$2,(IF(COUNTIF(Data!$A$2:$A$939,DF$7),DF$7=(VLOOKUP(DF$7,Data!$A$2:$A$852,1,FALSE)),0))),"H",IF(AND(DF$7&gt;=$E111,DF$7&lt;=$F111),($D111/$G111),0))),IF(AND(DF$7&gt;=$E111,DF$7&lt;=$F111),($D111/$G111),0))</f>
        <v>H</v>
      </c>
      <c r="DG111" s="34">
        <f>IF(Data!$C$2&gt;0,(IF(OR(DG$5=Data!$F$2,DG$5=Data!$G$2,(IF(COUNTIF(Data!$A$2:$A$939,DG$7),DG$7=(VLOOKUP(DG$7,Data!$A$2:$A$852,1,FALSE)),0))),"H",IF(AND(DG$7&gt;=$E111,DG$7&lt;=$F111),($D111/$G111),0))),IF(AND(DG$7&gt;=$E111,DG$7&lt;=$F111),($D111/$G111),0))</f>
        <v>0</v>
      </c>
      <c r="DH111" s="34">
        <f>IF(Data!$C$2&gt;0,(IF(OR(DH$5=Data!$F$2,DH$5=Data!$G$2,(IF(COUNTIF(Data!$A$2:$A$939,DH$7),DH$7=(VLOOKUP(DH$7,Data!$A$2:$A$852,1,FALSE)),0))),"H",IF(AND(DH$7&gt;=$E111,DH$7&lt;=$F111),($D111/$G111),0))),IF(AND(DH$7&gt;=$E111,DH$7&lt;=$F111),($D111/$G111),0))</f>
        <v>0</v>
      </c>
      <c r="DI111" s="34">
        <f>IF(Data!$C$2&gt;0,(IF(OR(DI$5=Data!$F$2,DI$5=Data!$G$2,(IF(COUNTIF(Data!$A$2:$A$939,DI$7),DI$7=(VLOOKUP(DI$7,Data!$A$2:$A$852,1,FALSE)),0))),"H",IF(AND(DI$7&gt;=$E111,DI$7&lt;=$F111),($D111/$G111),0))),IF(AND(DI$7&gt;=$E111,DI$7&lt;=$F111),($D111/$G111),0))</f>
        <v>0</v>
      </c>
      <c r="DJ111" s="34">
        <f>IF(Data!$C$2&gt;0,(IF(OR(DJ$5=Data!$F$2,DJ$5=Data!$G$2,(IF(COUNTIF(Data!$A$2:$A$939,DJ$7),DJ$7=(VLOOKUP(DJ$7,Data!$A$2:$A$852,1,FALSE)),0))),"H",IF(AND(DJ$7&gt;=$E111,DJ$7&lt;=$F111),($D111/$G111),0))),IF(AND(DJ$7&gt;=$E111,DJ$7&lt;=$F111),($D111/$G111),0))</f>
        <v>0</v>
      </c>
      <c r="DK111" s="34">
        <f>IF(Data!$C$2&gt;0,(IF(OR(DK$5=Data!$F$2,DK$5=Data!$G$2,(IF(COUNTIF(Data!$A$2:$A$939,DK$7),DK$7=(VLOOKUP(DK$7,Data!$A$2:$A$852,1,FALSE)),0))),"H",IF(AND(DK$7&gt;=$E111,DK$7&lt;=$F111),($D111/$G111),0))),IF(AND(DK$7&gt;=$E111,DK$7&lt;=$F111),($D111/$G111),0))</f>
        <v>0</v>
      </c>
      <c r="DL111" s="34" t="str">
        <f>IF(Data!$C$2&gt;0,(IF(OR(DL$5=Data!$F$2,DL$5=Data!$G$2,(IF(COUNTIF(Data!$A$2:$A$939,DL$7),DL$7=(VLOOKUP(DL$7,Data!$A$2:$A$852,1,FALSE)),0))),"H",IF(AND(DL$7&gt;=$E111,DL$7&lt;=$F111),($D111/$G111),0))),IF(AND(DL$7&gt;=$E111,DL$7&lt;=$F111),($D111/$G111),0))</f>
        <v>H</v>
      </c>
      <c r="DM111" s="34" t="str">
        <f>IF(Data!$C$2&gt;0,(IF(OR(DM$5=Data!$F$2,DM$5=Data!$G$2,(IF(COUNTIF(Data!$A$2:$A$939,DM$7),DM$7=(VLOOKUP(DM$7,Data!$A$2:$A$852,1,FALSE)),0))),"H",IF(AND(DM$7&gt;=$E111,DM$7&lt;=$F111),($D111/$G111),0))),IF(AND(DM$7&gt;=$E111,DM$7&lt;=$F111),($D111/$G111),0))</f>
        <v>H</v>
      </c>
      <c r="DN111" s="34">
        <f>IF(Data!$C$2&gt;0,(IF(OR(DN$5=Data!$F$2,DN$5=Data!$G$2,(IF(COUNTIF(Data!$A$2:$A$939,DN$7),DN$7=(VLOOKUP(DN$7,Data!$A$2:$A$852,1,FALSE)),0))),"H",IF(AND(DN$7&gt;=$E111,DN$7&lt;=$F111),($D111/$G111),0))),IF(AND(DN$7&gt;=$E111,DN$7&lt;=$F111),($D111/$G111),0))</f>
        <v>0</v>
      </c>
      <c r="DO111" s="34">
        <f>IF(Data!$C$2&gt;0,(IF(OR(DO$5=Data!$F$2,DO$5=Data!$G$2,(IF(COUNTIF(Data!$A$2:$A$939,DO$7),DO$7=(VLOOKUP(DO$7,Data!$A$2:$A$852,1,FALSE)),0))),"H",IF(AND(DO$7&gt;=$E111,DO$7&lt;=$F111),($D111/$G111),0))),IF(AND(DO$7&gt;=$E111,DO$7&lt;=$F111),($D111/$G111),0))</f>
        <v>0</v>
      </c>
      <c r="DP111" s="34">
        <f>IF(Data!$C$2&gt;0,(IF(OR(DP$5=Data!$F$2,DP$5=Data!$G$2,(IF(COUNTIF(Data!$A$2:$A$939,DP$7),DP$7=(VLOOKUP(DP$7,Data!$A$2:$A$852,1,FALSE)),0))),"H",IF(AND(DP$7&gt;=$E111,DP$7&lt;=$F111),($D111/$G111),0))),IF(AND(DP$7&gt;=$E111,DP$7&lt;=$F111),($D111/$G111),0))</f>
        <v>0</v>
      </c>
      <c r="DQ111" s="34">
        <f>IF(Data!$C$2&gt;0,(IF(OR(DQ$5=Data!$F$2,DQ$5=Data!$G$2,(IF(COUNTIF(Data!$A$2:$A$939,DQ$7),DQ$7=(VLOOKUP(DQ$7,Data!$A$2:$A$852,1,FALSE)),0))),"H",IF(AND(DQ$7&gt;=$E111,DQ$7&lt;=$F111),($D111/$G111),0))),IF(AND(DQ$7&gt;=$E111,DQ$7&lt;=$F111),($D111/$G111),0))</f>
        <v>0</v>
      </c>
      <c r="DR111" s="34">
        <f>IF(Data!$C$2&gt;0,(IF(OR(DR$5=Data!$F$2,DR$5=Data!$G$2,(IF(COUNTIF(Data!$A$2:$A$939,DR$7),DR$7=(VLOOKUP(DR$7,Data!$A$2:$A$852,1,FALSE)),0))),"H",IF(AND(DR$7&gt;=$E111,DR$7&lt;=$F111),($D111/$G111),0))),IF(AND(DR$7&gt;=$E111,DR$7&lt;=$F111),($D111/$G111),0))</f>
        <v>0</v>
      </c>
      <c r="DS111" s="34" t="str">
        <f>IF(Data!$C$2&gt;0,(IF(OR(DS$5=Data!$F$2,DS$5=Data!$G$2,(IF(COUNTIF(Data!$A$2:$A$939,DS$7),DS$7=(VLOOKUP(DS$7,Data!$A$2:$A$852,1,FALSE)),0))),"H",IF(AND(DS$7&gt;=$E111,DS$7&lt;=$F111),($D111/$G111),0))),IF(AND(DS$7&gt;=$E111,DS$7&lt;=$F111),($D111/$G111),0))</f>
        <v>H</v>
      </c>
      <c r="DT111" s="34" t="str">
        <f>IF(Data!$C$2&gt;0,(IF(OR(DT$5=Data!$F$2,DT$5=Data!$G$2,(IF(COUNTIF(Data!$A$2:$A$939,DT$7),DT$7=(VLOOKUP(DT$7,Data!$A$2:$A$852,1,FALSE)),0))),"H",IF(AND(DT$7&gt;=$E111,DT$7&lt;=$F111),($D111/$G111),0))),IF(AND(DT$7&gt;=$E111,DT$7&lt;=$F111),($D111/$G111),0))</f>
        <v>H</v>
      </c>
      <c r="DU111" s="34">
        <f>IF(Data!$C$2&gt;0,(IF(OR(DU$5=Data!$F$2,DU$5=Data!$G$2,(IF(COUNTIF(Data!$A$2:$A$939,DU$7),DU$7=(VLOOKUP(DU$7,Data!$A$2:$A$852,1,FALSE)),0))),"H",IF(AND(DU$7&gt;=$E111,DU$7&lt;=$F111),($D111/$G111),0))),IF(AND(DU$7&gt;=$E111,DU$7&lt;=$F111),($D111/$G111),0))</f>
        <v>0</v>
      </c>
      <c r="DV111" s="34">
        <f>IF(Data!$C$2&gt;0,(IF(OR(DV$5=Data!$F$2,DV$5=Data!$G$2,(IF(COUNTIF(Data!$A$2:$A$939,DV$7),DV$7=(VLOOKUP(DV$7,Data!$A$2:$A$852,1,FALSE)),0))),"H",IF(AND(DV$7&gt;=$E111,DV$7&lt;=$F111),($D111/$G111),0))),IF(AND(DV$7&gt;=$E111,DV$7&lt;=$F111),($D111/$G111),0))</f>
        <v>0</v>
      </c>
      <c r="DW111" s="34">
        <f>IF(Data!$C$2&gt;0,(IF(OR(DW$5=Data!$F$2,DW$5=Data!$G$2,(IF(COUNTIF(Data!$A$2:$A$939,DW$7),DW$7=(VLOOKUP(DW$7,Data!$A$2:$A$852,1,FALSE)),0))),"H",IF(AND(DW$7&gt;=$E111,DW$7&lt;=$F111),($D111/$G111),0))),IF(AND(DW$7&gt;=$E111,DW$7&lt;=$F111),($D111/$G111),0))</f>
        <v>0</v>
      </c>
      <c r="DX111" s="34">
        <f>IF(Data!$C$2&gt;0,(IF(OR(DX$5=Data!$F$2,DX$5=Data!$G$2,(IF(COUNTIF(Data!$A$2:$A$939,DX$7),DX$7=(VLOOKUP(DX$7,Data!$A$2:$A$852,1,FALSE)),0))),"H",IF(AND(DX$7&gt;=$E111,DX$7&lt;=$F111),($D111/$G111),0))),IF(AND(DX$7&gt;=$E111,DX$7&lt;=$F111),($D111/$G111),0))</f>
        <v>0</v>
      </c>
      <c r="DY111" s="34">
        <f>IF(Data!$C$2&gt;0,(IF(OR(DY$5=Data!$F$2,DY$5=Data!$G$2,(IF(COUNTIF(Data!$A$2:$A$939,DY$7),DY$7=(VLOOKUP(DY$7,Data!$A$2:$A$852,1,FALSE)),0))),"H",IF(AND(DY$7&gt;=$E111,DY$7&lt;=$F111),($D111/$G111),0))),IF(AND(DY$7&gt;=$E111,DY$7&lt;=$F111),($D111/$G111),0))</f>
        <v>0</v>
      </c>
      <c r="DZ111" s="34" t="str">
        <f>IF(Data!$C$2&gt;0,(IF(OR(DZ$5=Data!$F$2,DZ$5=Data!$G$2,(IF(COUNTIF(Data!$A$2:$A$939,DZ$7),DZ$7=(VLOOKUP(DZ$7,Data!$A$2:$A$852,1,FALSE)),0))),"H",IF(AND(DZ$7&gt;=$E111,DZ$7&lt;=$F111),($D111/$G111),0))),IF(AND(DZ$7&gt;=$E111,DZ$7&lt;=$F111),($D111/$G111),0))</f>
        <v>H</v>
      </c>
      <c r="EA111" s="34" t="str">
        <f>IF(Data!$C$2&gt;0,(IF(OR(EA$5=Data!$F$2,EA$5=Data!$G$2,(IF(COUNTIF(Data!$A$2:$A$939,EA$7),EA$7=(VLOOKUP(EA$7,Data!$A$2:$A$852,1,FALSE)),0))),"H",IF(AND(EA$7&gt;=$E111,EA$7&lt;=$F111),($D111/$G111),0))),IF(AND(EA$7&gt;=$E111,EA$7&lt;=$F111),($D111/$G111),0))</f>
        <v>H</v>
      </c>
      <c r="EB111" s="34">
        <f>IF(Data!$C$2&gt;0,(IF(OR(EB$5=Data!$F$2,EB$5=Data!$G$2,(IF(COUNTIF(Data!$A$2:$A$939,EB$7),EB$7=(VLOOKUP(EB$7,Data!$A$2:$A$852,1,FALSE)),0))),"H",IF(AND(EB$7&gt;=$E111,EB$7&lt;=$F111),($D111/$G111),0))),IF(AND(EB$7&gt;=$E111,EB$7&lt;=$F111),($D111/$G111),0))</f>
        <v>0</v>
      </c>
      <c r="EC111" s="34">
        <f>IF(Data!$C$2&gt;0,(IF(OR(EC$5=Data!$F$2,EC$5=Data!$G$2,(IF(COUNTIF(Data!$A$2:$A$939,EC$7),EC$7=(VLOOKUP(EC$7,Data!$A$2:$A$852,1,FALSE)),0))),"H",IF(AND(EC$7&gt;=$E111,EC$7&lt;=$F111),($D111/$G111),0))),IF(AND(EC$7&gt;=$E111,EC$7&lt;=$F111),($D111/$G111),0))</f>
        <v>0</v>
      </c>
      <c r="ED111" s="34">
        <f>IF(Data!$C$2&gt;0,(IF(OR(ED$5=Data!$F$2,ED$5=Data!$G$2,(IF(COUNTIF(Data!$A$2:$A$939,ED$7),ED$7=(VLOOKUP(ED$7,Data!$A$2:$A$852,1,FALSE)),0))),"H",IF(AND(ED$7&gt;=$E111,ED$7&lt;=$F111),($D111/$G111),0))),IF(AND(ED$7&gt;=$E111,ED$7&lt;=$F111),($D111/$G111),0))</f>
        <v>0</v>
      </c>
      <c r="EE111" s="34">
        <f>IF(Data!$C$2&gt;0,(IF(OR(EE$5=Data!$F$2,EE$5=Data!$G$2,(IF(COUNTIF(Data!$A$2:$A$939,EE$7),EE$7=(VLOOKUP(EE$7,Data!$A$2:$A$852,1,FALSE)),0))),"H",IF(AND(EE$7&gt;=$E111,EE$7&lt;=$F111),($D111/$G111),0))),IF(AND(EE$7&gt;=$E111,EE$7&lt;=$F111),($D111/$G111),0))</f>
        <v>0</v>
      </c>
      <c r="EF111" s="34">
        <f>IF(Data!$C$2&gt;0,(IF(OR(EF$5=Data!$F$2,EF$5=Data!$G$2,(IF(COUNTIF(Data!$A$2:$A$939,EF$7),EF$7=(VLOOKUP(EF$7,Data!$A$2:$A$852,1,FALSE)),0))),"H",IF(AND(EF$7&gt;=$E111,EF$7&lt;=$F111),($D111/$G111),0))),IF(AND(EF$7&gt;=$E111,EF$7&lt;=$F111),($D111/$G111),0))</f>
        <v>0</v>
      </c>
      <c r="EG111" s="34" t="str">
        <f>IF(Data!$C$2&gt;0,(IF(OR(EG$5=Data!$F$2,EG$5=Data!$G$2,(IF(COUNTIF(Data!$A$2:$A$939,EG$7),EG$7=(VLOOKUP(EG$7,Data!$A$2:$A$852,1,FALSE)),0))),"H",IF(AND(EG$7&gt;=$E111,EG$7&lt;=$F111),($D111/$G111),0))),IF(AND(EG$7&gt;=$E111,EG$7&lt;=$F111),($D111/$G111),0))</f>
        <v>H</v>
      </c>
      <c r="EH111" s="34" t="str">
        <f>IF(Data!$C$2&gt;0,(IF(OR(EH$5=Data!$F$2,EH$5=Data!$G$2,(IF(COUNTIF(Data!$A$2:$A$939,EH$7),EH$7=(VLOOKUP(EH$7,Data!$A$2:$A$852,1,FALSE)),0))),"H",IF(AND(EH$7&gt;=$E111,EH$7&lt;=$F111),($D111/$G111),0))),IF(AND(EH$7&gt;=$E111,EH$7&lt;=$F111),($D111/$G111),0))</f>
        <v>H</v>
      </c>
      <c r="EI111" s="34">
        <f>IF(Data!$C$2&gt;0,(IF(OR(EI$5=Data!$F$2,EI$5=Data!$G$2,(IF(COUNTIF(Data!$A$2:$A$939,EI$7),EI$7=(VLOOKUP(EI$7,Data!$A$2:$A$852,1,FALSE)),0))),"H",IF(AND(EI$7&gt;=$E111,EI$7&lt;=$F111),($D111/$G111),0))),IF(AND(EI$7&gt;=$E111,EI$7&lt;=$F111),($D111/$G111),0))</f>
        <v>0</v>
      </c>
      <c r="EJ111" s="34">
        <f>IF(Data!$C$2&gt;0,(IF(OR(EJ$5=Data!$F$2,EJ$5=Data!$G$2,(IF(COUNTIF(Data!$A$2:$A$939,EJ$7),EJ$7=(VLOOKUP(EJ$7,Data!$A$2:$A$852,1,FALSE)),0))),"H",IF(AND(EJ$7&gt;=$E111,EJ$7&lt;=$F111),($D111/$G111),0))),IF(AND(EJ$7&gt;=$E111,EJ$7&lt;=$F111),($D111/$G111),0))</f>
        <v>0</v>
      </c>
      <c r="EK111" s="34">
        <f>IF(Data!$C$2&gt;0,(IF(OR(EK$5=Data!$F$2,EK$5=Data!$G$2,(IF(COUNTIF(Data!$A$2:$A$939,EK$7),EK$7=(VLOOKUP(EK$7,Data!$A$2:$A$852,1,FALSE)),0))),"H",IF(AND(EK$7&gt;=$E111,EK$7&lt;=$F111),($D111/$G111),0))),IF(AND(EK$7&gt;=$E111,EK$7&lt;=$F111),($D111/$G111),0))</f>
        <v>0</v>
      </c>
      <c r="EL111" s="34">
        <f>IF(Data!$C$2&gt;0,(IF(OR(EL$5=Data!$F$2,EL$5=Data!$G$2,(IF(COUNTIF(Data!$A$2:$A$939,EL$7),EL$7=(VLOOKUP(EL$7,Data!$A$2:$A$852,1,FALSE)),0))),"H",IF(AND(EL$7&gt;=$E111,EL$7&lt;=$F111),($D111/$G111),0))),IF(AND(EL$7&gt;=$E111,EL$7&lt;=$F111),($D111/$G111),0))</f>
        <v>0</v>
      </c>
      <c r="EM111" s="34">
        <f>IF(Data!$C$2&gt;0,(IF(OR(EM$5=Data!$F$2,EM$5=Data!$G$2,(IF(COUNTIF(Data!$A$2:$A$939,EM$7),EM$7=(VLOOKUP(EM$7,Data!$A$2:$A$852,1,FALSE)),0))),"H",IF(AND(EM$7&gt;=$E111,EM$7&lt;=$F111),($D111/$G111),0))),IF(AND(EM$7&gt;=$E111,EM$7&lt;=$F111),($D111/$G111),0))</f>
        <v>0</v>
      </c>
      <c r="EN111" s="34" t="str">
        <f>IF(Data!$C$2&gt;0,(IF(OR(EN$5=Data!$F$2,EN$5=Data!$G$2,(IF(COUNTIF(Data!$A$2:$A$939,EN$7),EN$7=(VLOOKUP(EN$7,Data!$A$2:$A$852,1,FALSE)),0))),"H",IF(AND(EN$7&gt;=$E111,EN$7&lt;=$F111),($D111/$G111),0))),IF(AND(EN$7&gt;=$E111,EN$7&lt;=$F111),($D111/$G111),0))</f>
        <v>H</v>
      </c>
      <c r="EO111" s="35" t="str">
        <f>IF(Data!$C$2&gt;0,(IF(OR(EO$5=Data!$F$2,EO$5=Data!$G$2,(IF(COUNTIF(Data!$A$2:$A$939,EO$7),EO$7=(VLOOKUP(EO$7,Data!$A$2:$A$852,1,FALSE)),0))),"H",IF(AND(EO$7&gt;=$E111,EO$7&lt;=$F111),($D111/$G111),0))),IF(AND(EO$7&gt;=$E111,EO$7&lt;=$F111),($D111/$G111),0))</f>
        <v>H</v>
      </c>
      <c r="EP111" s="8" t="s">
        <v>47</v>
      </c>
      <c r="EQ111" s="18">
        <f>SUM(T111:EO111)-D111</f>
        <v>0</v>
      </c>
    </row>
    <row r="112" spans="1:147" ht="30" customHeight="1" thickBot="1">
      <c r="A112" s="371"/>
      <c r="B112" s="372"/>
      <c r="C112" s="372"/>
      <c r="D112" s="364"/>
      <c r="E112" s="351"/>
      <c r="F112" s="351"/>
      <c r="G112" s="349"/>
      <c r="H112" s="364"/>
      <c r="I112" s="365"/>
      <c r="J112" s="351"/>
      <c r="K112" s="351"/>
      <c r="L112" s="351"/>
      <c r="M112" s="349"/>
      <c r="N112" s="349"/>
      <c r="O112" s="364"/>
      <c r="P112" s="365"/>
      <c r="Q112" s="391"/>
      <c r="R112" s="364"/>
      <c r="S112" s="343"/>
      <c r="T112" s="36">
        <f>IF(T$7&gt;$L111,(((IF(Data!$C$2&gt;0,(IF(OR(T$5=Data!$F$2,T$5=Data!$G$2,(IF(COUNTIF(Data!$A$2:$A$939,T$7),T$7=(VLOOKUP(T$7,Data!$A$2:$A$852,1,FALSE)),0))),"H",IF(AND(T$7&gt;=$J111,T$7&lt;=$K111),($D111*(1-$P111)/$N111),0))),IF(AND(T$7&gt;=$J111,T$7&lt;=$K111),(($D111-$O111)/$N111),0))))),(((IF(Data!$C$2&gt;0,(IF(OR(T$5=Data!$F$2,T$5=Data!$G$2,(IF(COUNTIF(Data!$A$2:$A$939,T$7),T$7=(VLOOKUP(T$7,Data!$A$2:$A$852,1,FALSE)),0))),"H",IF(AND(T$7&gt;=$J111,T$7&lt;=$L111),($D111*$P111/$M111),0))),IF(AND(T$7&gt;=$J111,T$7&lt;=$L111),(($D111*$P111)/$M111),0))))))</f>
        <v>0</v>
      </c>
      <c r="U112" s="37">
        <f>IF(U$7&gt;$L111,(((IF(Data!$C$2&gt;0,(IF(OR(U$5=Data!$F$2,U$5=Data!$G$2,(IF(COUNTIF(Data!$A$2:$A$939,U$7),U$7=(VLOOKUP(U$7,Data!$A$2:$A$852,1,FALSE)),0))),"H",IF(AND(U$7&gt;=$J111,U$7&lt;=$K111),($D111*(1-$P111)/$N111),0))),IF(AND(U$7&gt;=$J111,U$7&lt;=$K111),(($D111-$O111)/$N111),0))))),(((IF(Data!$C$2&gt;0,(IF(OR(U$5=Data!$F$2,U$5=Data!$G$2,(IF(COUNTIF(Data!$A$2:$A$939,U$7),U$7=(VLOOKUP(U$7,Data!$A$2:$A$852,1,FALSE)),0))),"H",IF(AND(U$7&gt;=$J111,U$7&lt;=$L111),($D111*$P111/$M111),0))),IF(AND(U$7&gt;=$J111,U$7&lt;=$L111),(($D111*$P111)/$M111),0))))))</f>
        <v>0</v>
      </c>
      <c r="V112" s="37">
        <f>IF(V$7&gt;$L111,(((IF(Data!$C$2&gt;0,(IF(OR(V$5=Data!$F$2,V$5=Data!$G$2,(IF(COUNTIF(Data!$A$2:$A$939,V$7),V$7=(VLOOKUP(V$7,Data!$A$2:$A$852,1,FALSE)),0))),"H",IF(AND(V$7&gt;=$J111,V$7&lt;=$K111),($D111*(1-$P111)/$N111),0))),IF(AND(V$7&gt;=$J111,V$7&lt;=$K111),(($D111-$O111)/$N111),0))))),(((IF(Data!$C$2&gt;0,(IF(OR(V$5=Data!$F$2,V$5=Data!$G$2,(IF(COUNTIF(Data!$A$2:$A$939,V$7),V$7=(VLOOKUP(V$7,Data!$A$2:$A$852,1,FALSE)),0))),"H",IF(AND(V$7&gt;=$J111,V$7&lt;=$L111),($D111*$P111/$M111),0))),IF(AND(V$7&gt;=$J111,V$7&lt;=$L111),(($D111*$P111)/$M111),0))))))</f>
        <v>0</v>
      </c>
      <c r="W112" s="37">
        <f>IF(W$7&gt;$L111,(((IF(Data!$C$2&gt;0,(IF(OR(W$5=Data!$F$2,W$5=Data!$G$2,(IF(COUNTIF(Data!$A$2:$A$939,W$7),W$7=(VLOOKUP(W$7,Data!$A$2:$A$852,1,FALSE)),0))),"H",IF(AND(W$7&gt;=$J111,W$7&lt;=$K111),($D111*(1-$P111)/$N111),0))),IF(AND(W$7&gt;=$J111,W$7&lt;=$K111),(($D111-$O111)/$N111),0))))),(((IF(Data!$C$2&gt;0,(IF(OR(W$5=Data!$F$2,W$5=Data!$G$2,(IF(COUNTIF(Data!$A$2:$A$939,W$7),W$7=(VLOOKUP(W$7,Data!$A$2:$A$852,1,FALSE)),0))),"H",IF(AND(W$7&gt;=$J111,W$7&lt;=$L111),($D111*$P111/$M111),0))),IF(AND(W$7&gt;=$J111,W$7&lt;=$L111),(($D111*$P111)/$M111),0))))))</f>
        <v>0</v>
      </c>
      <c r="X112" s="37">
        <f>IF(X$7&gt;$L111,(((IF(Data!$C$2&gt;0,(IF(OR(X$5=Data!$F$2,X$5=Data!$G$2,(IF(COUNTIF(Data!$A$2:$A$939,X$7),X$7=(VLOOKUP(X$7,Data!$A$2:$A$852,1,FALSE)),0))),"H",IF(AND(X$7&gt;=$J111,X$7&lt;=$K111),($D111*(1-$P111)/$N111),0))),IF(AND(X$7&gt;=$J111,X$7&lt;=$K111),(($D111-$O111)/$N111),0))))),(((IF(Data!$C$2&gt;0,(IF(OR(X$5=Data!$F$2,X$5=Data!$G$2,(IF(COUNTIF(Data!$A$2:$A$939,X$7),X$7=(VLOOKUP(X$7,Data!$A$2:$A$852,1,FALSE)),0))),"H",IF(AND(X$7&gt;=$J111,X$7&lt;=$L111),($D111*$P111/$M111),0))),IF(AND(X$7&gt;=$J111,X$7&lt;=$L111),(($D111*$P111)/$M111),0))))))</f>
        <v>0</v>
      </c>
      <c r="Y112" s="37" t="str">
        <f>IF(Y$7&gt;$L111,(((IF(Data!$C$2&gt;0,(IF(OR(Y$5=Data!$F$2,Y$5=Data!$G$2,(IF(COUNTIF(Data!$A$2:$A$939,Y$7),Y$7=(VLOOKUP(Y$7,Data!$A$2:$A$852,1,FALSE)),0))),"H",IF(AND(Y$7&gt;=$J111,Y$7&lt;=$K111),($D111*(1-$P111)/$N111),0))),IF(AND(Y$7&gt;=$J111,Y$7&lt;=$K111),(($D111-$O111)/$N111),0))))),(((IF(Data!$C$2&gt;0,(IF(OR(Y$5=Data!$F$2,Y$5=Data!$G$2,(IF(COUNTIF(Data!$A$2:$A$939,Y$7),Y$7=(VLOOKUP(Y$7,Data!$A$2:$A$852,1,FALSE)),0))),"H",IF(AND(Y$7&gt;=$J111,Y$7&lt;=$L111),($D111*$P111/$M111),0))),IF(AND(Y$7&gt;=$J111,Y$7&lt;=$L111),(($D111*$P111)/$M111),0))))))</f>
        <v>H</v>
      </c>
      <c r="Z112" s="37" t="str">
        <f>IF(Z$7&gt;$L111,(((IF(Data!$C$2&gt;0,(IF(OR(Z$5=Data!$F$2,Z$5=Data!$G$2,(IF(COUNTIF(Data!$A$2:$A$939,Z$7),Z$7=(VLOOKUP(Z$7,Data!$A$2:$A$852,1,FALSE)),0))),"H",IF(AND(Z$7&gt;=$J111,Z$7&lt;=$K111),($D111*(1-$P111)/$N111),0))),IF(AND(Z$7&gt;=$J111,Z$7&lt;=$K111),(($D111-$O111)/$N111),0))))),(((IF(Data!$C$2&gt;0,(IF(OR(Z$5=Data!$F$2,Z$5=Data!$G$2,(IF(COUNTIF(Data!$A$2:$A$939,Z$7),Z$7=(VLOOKUP(Z$7,Data!$A$2:$A$852,1,FALSE)),0))),"H",IF(AND(Z$7&gt;=$J111,Z$7&lt;=$L111),($D111*$P111/$M111),0))),IF(AND(Z$7&gt;=$J111,Z$7&lt;=$L111),(($D111*$P111)/$M111),0))))))</f>
        <v>H</v>
      </c>
      <c r="AA112" s="37">
        <f>IF(AA$7&gt;$L111,(((IF(Data!$C$2&gt;0,(IF(OR(AA$5=Data!$F$2,AA$5=Data!$G$2,(IF(COUNTIF(Data!$A$2:$A$939,AA$7),AA$7=(VLOOKUP(AA$7,Data!$A$2:$A$852,1,FALSE)),0))),"H",IF(AND(AA$7&gt;=$J111,AA$7&lt;=$K111),($D111*(1-$P111)/$N111),0))),IF(AND(AA$7&gt;=$J111,AA$7&lt;=$K111),(($D111-$O111)/$N111),0))))),(((IF(Data!$C$2&gt;0,(IF(OR(AA$5=Data!$F$2,AA$5=Data!$G$2,(IF(COUNTIF(Data!$A$2:$A$939,AA$7),AA$7=(VLOOKUP(AA$7,Data!$A$2:$A$852,1,FALSE)),0))),"H",IF(AND(AA$7&gt;=$J111,AA$7&lt;=$L111),($D111*$P111/$M111),0))),IF(AND(AA$7&gt;=$J111,AA$7&lt;=$L111),(($D111*$P111)/$M111),0))))))</f>
        <v>0</v>
      </c>
      <c r="AB112" s="37">
        <f>IF(AB$7&gt;$L111,(((IF(Data!$C$2&gt;0,(IF(OR(AB$5=Data!$F$2,AB$5=Data!$G$2,(IF(COUNTIF(Data!$A$2:$A$939,AB$7),AB$7=(VLOOKUP(AB$7,Data!$A$2:$A$852,1,FALSE)),0))),"H",IF(AND(AB$7&gt;=$J111,AB$7&lt;=$K111),($D111*(1-$P111)/$N111),0))),IF(AND(AB$7&gt;=$J111,AB$7&lt;=$K111),(($D111-$O111)/$N111),0))))),(((IF(Data!$C$2&gt;0,(IF(OR(AB$5=Data!$F$2,AB$5=Data!$G$2,(IF(COUNTIF(Data!$A$2:$A$939,AB$7),AB$7=(VLOOKUP(AB$7,Data!$A$2:$A$852,1,FALSE)),0))),"H",IF(AND(AB$7&gt;=$J111,AB$7&lt;=$L111),($D111*$P111/$M111),0))),IF(AND(AB$7&gt;=$J111,AB$7&lt;=$L111),(($D111*$P111)/$M111),0))))))</f>
        <v>0</v>
      </c>
      <c r="AC112" s="37">
        <f>IF(AC$7&gt;$L111,(((IF(Data!$C$2&gt;0,(IF(OR(AC$5=Data!$F$2,AC$5=Data!$G$2,(IF(COUNTIF(Data!$A$2:$A$939,AC$7),AC$7=(VLOOKUP(AC$7,Data!$A$2:$A$852,1,FALSE)),0))),"H",IF(AND(AC$7&gt;=$J111,AC$7&lt;=$K111),($D111*(1-$P111)/$N111),0))),IF(AND(AC$7&gt;=$J111,AC$7&lt;=$K111),(($D111-$O111)/$N111),0))))),(((IF(Data!$C$2&gt;0,(IF(OR(AC$5=Data!$F$2,AC$5=Data!$G$2,(IF(COUNTIF(Data!$A$2:$A$939,AC$7),AC$7=(VLOOKUP(AC$7,Data!$A$2:$A$852,1,FALSE)),0))),"H",IF(AND(AC$7&gt;=$J111,AC$7&lt;=$L111),($D111*$P111/$M111),0))),IF(AND(AC$7&gt;=$J111,AC$7&lt;=$L111),(($D111*$P111)/$M111),0))))))</f>
        <v>0</v>
      </c>
      <c r="AD112" s="37">
        <f>IF(AD$7&gt;$L111,(((IF(Data!$C$2&gt;0,(IF(OR(AD$5=Data!$F$2,AD$5=Data!$G$2,(IF(COUNTIF(Data!$A$2:$A$939,AD$7),AD$7=(VLOOKUP(AD$7,Data!$A$2:$A$852,1,FALSE)),0))),"H",IF(AND(AD$7&gt;=$J111,AD$7&lt;=$K111),($D111*(1-$P111)/$N111),0))),IF(AND(AD$7&gt;=$J111,AD$7&lt;=$K111),(($D111-$O111)/$N111),0))))),(((IF(Data!$C$2&gt;0,(IF(OR(AD$5=Data!$F$2,AD$5=Data!$G$2,(IF(COUNTIF(Data!$A$2:$A$939,AD$7),AD$7=(VLOOKUP(AD$7,Data!$A$2:$A$852,1,FALSE)),0))),"H",IF(AND(AD$7&gt;=$J111,AD$7&lt;=$L111),($D111*$P111/$M111),0))),IF(AND(AD$7&gt;=$J111,AD$7&lt;=$L111),(($D111*$P111)/$M111),0))))))</f>
        <v>0</v>
      </c>
      <c r="AE112" s="37">
        <f>IF(AE$7&gt;$L111,(((IF(Data!$C$2&gt;0,(IF(OR(AE$5=Data!$F$2,AE$5=Data!$G$2,(IF(COUNTIF(Data!$A$2:$A$939,AE$7),AE$7=(VLOOKUP(AE$7,Data!$A$2:$A$852,1,FALSE)),0))),"H",IF(AND(AE$7&gt;=$J111,AE$7&lt;=$K111),($D111*(1-$P111)/$N111),0))),IF(AND(AE$7&gt;=$J111,AE$7&lt;=$K111),(($D111-$O111)/$N111),0))))),(((IF(Data!$C$2&gt;0,(IF(OR(AE$5=Data!$F$2,AE$5=Data!$G$2,(IF(COUNTIF(Data!$A$2:$A$939,AE$7),AE$7=(VLOOKUP(AE$7,Data!$A$2:$A$852,1,FALSE)),0))),"H",IF(AND(AE$7&gt;=$J111,AE$7&lt;=$L111),($D111*$P111/$M111),0))),IF(AND(AE$7&gt;=$J111,AE$7&lt;=$L111),(($D111*$P111)/$M111),0))))))</f>
        <v>0</v>
      </c>
      <c r="AF112" s="37" t="str">
        <f>IF(AF$7&gt;$L111,(((IF(Data!$C$2&gt;0,(IF(OR(AF$5=Data!$F$2,AF$5=Data!$G$2,(IF(COUNTIF(Data!$A$2:$A$939,AF$7),AF$7=(VLOOKUP(AF$7,Data!$A$2:$A$852,1,FALSE)),0))),"H",IF(AND(AF$7&gt;=$J111,AF$7&lt;=$K111),($D111*(1-$P111)/$N111),0))),IF(AND(AF$7&gt;=$J111,AF$7&lt;=$K111),(($D111-$O111)/$N111),0))))),(((IF(Data!$C$2&gt;0,(IF(OR(AF$5=Data!$F$2,AF$5=Data!$G$2,(IF(COUNTIF(Data!$A$2:$A$939,AF$7),AF$7=(VLOOKUP(AF$7,Data!$A$2:$A$852,1,FALSE)),0))),"H",IF(AND(AF$7&gt;=$J111,AF$7&lt;=$L111),($D111*$P111/$M111),0))),IF(AND(AF$7&gt;=$J111,AF$7&lt;=$L111),(($D111*$P111)/$M111),0))))))</f>
        <v>H</v>
      </c>
      <c r="AG112" s="37" t="str">
        <f>IF(AG$7&gt;$L111,(((IF(Data!$C$2&gt;0,(IF(OR(AG$5=Data!$F$2,AG$5=Data!$G$2,(IF(COUNTIF(Data!$A$2:$A$939,AG$7),AG$7=(VLOOKUP(AG$7,Data!$A$2:$A$852,1,FALSE)),0))),"H",IF(AND(AG$7&gt;=$J111,AG$7&lt;=$K111),($D111*(1-$P111)/$N111),0))),IF(AND(AG$7&gt;=$J111,AG$7&lt;=$K111),(($D111-$O111)/$N111),0))))),(((IF(Data!$C$2&gt;0,(IF(OR(AG$5=Data!$F$2,AG$5=Data!$G$2,(IF(COUNTIF(Data!$A$2:$A$939,AG$7),AG$7=(VLOOKUP(AG$7,Data!$A$2:$A$852,1,FALSE)),0))),"H",IF(AND(AG$7&gt;=$J111,AG$7&lt;=$L111),($D111*$P111/$M111),0))),IF(AND(AG$7&gt;=$J111,AG$7&lt;=$L111),(($D111*$P111)/$M111),0))))))</f>
        <v>H</v>
      </c>
      <c r="AH112" s="37">
        <f>IF(AH$7&gt;$L111,(((IF(Data!$C$2&gt;0,(IF(OR(AH$5=Data!$F$2,AH$5=Data!$G$2,(IF(COUNTIF(Data!$A$2:$A$939,AH$7),AH$7=(VLOOKUP(AH$7,Data!$A$2:$A$852,1,FALSE)),0))),"H",IF(AND(AH$7&gt;=$J111,AH$7&lt;=$K111),($D111*(1-$P111)/$N111),0))),IF(AND(AH$7&gt;=$J111,AH$7&lt;=$K111),(($D111-$O111)/$N111),0))))),(((IF(Data!$C$2&gt;0,(IF(OR(AH$5=Data!$F$2,AH$5=Data!$G$2,(IF(COUNTIF(Data!$A$2:$A$939,AH$7),AH$7=(VLOOKUP(AH$7,Data!$A$2:$A$852,1,FALSE)),0))),"H",IF(AND(AH$7&gt;=$J111,AH$7&lt;=$L111),($D111*$P111/$M111),0))),IF(AND(AH$7&gt;=$J111,AH$7&lt;=$L111),(($D111*$P111)/$M111),0))))))</f>
        <v>0</v>
      </c>
      <c r="AI112" s="37">
        <f>IF(AI$7&gt;$L111,(((IF(Data!$C$2&gt;0,(IF(OR(AI$5=Data!$F$2,AI$5=Data!$G$2,(IF(COUNTIF(Data!$A$2:$A$939,AI$7),AI$7=(VLOOKUP(AI$7,Data!$A$2:$A$852,1,FALSE)),0))),"H",IF(AND(AI$7&gt;=$J111,AI$7&lt;=$K111),($D111*(1-$P111)/$N111),0))),IF(AND(AI$7&gt;=$J111,AI$7&lt;=$K111),(($D111-$O111)/$N111),0))))),(((IF(Data!$C$2&gt;0,(IF(OR(AI$5=Data!$F$2,AI$5=Data!$G$2,(IF(COUNTIF(Data!$A$2:$A$939,AI$7),AI$7=(VLOOKUP(AI$7,Data!$A$2:$A$852,1,FALSE)),0))),"H",IF(AND(AI$7&gt;=$J111,AI$7&lt;=$L111),($D111*$P111/$M111),0))),IF(AND(AI$7&gt;=$J111,AI$7&lt;=$L111),(($D111*$P111)/$M111),0))))))</f>
        <v>0</v>
      </c>
      <c r="AJ112" s="37">
        <f>IF(AJ$7&gt;$L111,(((IF(Data!$C$2&gt;0,(IF(OR(AJ$5=Data!$F$2,AJ$5=Data!$G$2,(IF(COUNTIF(Data!$A$2:$A$939,AJ$7),AJ$7=(VLOOKUP(AJ$7,Data!$A$2:$A$852,1,FALSE)),0))),"H",IF(AND(AJ$7&gt;=$J111,AJ$7&lt;=$K111),($D111*(1-$P111)/$N111),0))),IF(AND(AJ$7&gt;=$J111,AJ$7&lt;=$K111),(($D111-$O111)/$N111),0))))),(((IF(Data!$C$2&gt;0,(IF(OR(AJ$5=Data!$F$2,AJ$5=Data!$G$2,(IF(COUNTIF(Data!$A$2:$A$939,AJ$7),AJ$7=(VLOOKUP(AJ$7,Data!$A$2:$A$852,1,FALSE)),0))),"H",IF(AND(AJ$7&gt;=$J111,AJ$7&lt;=$L111),($D111*$P111/$M111),0))),IF(AND(AJ$7&gt;=$J111,AJ$7&lt;=$L111),(($D111*$P111)/$M111),0))))))</f>
        <v>0</v>
      </c>
      <c r="AK112" s="37">
        <f>IF(AK$7&gt;$L111,(((IF(Data!$C$2&gt;0,(IF(OR(AK$5=Data!$F$2,AK$5=Data!$G$2,(IF(COUNTIF(Data!$A$2:$A$939,AK$7),AK$7=(VLOOKUP(AK$7,Data!$A$2:$A$852,1,FALSE)),0))),"H",IF(AND(AK$7&gt;=$J111,AK$7&lt;=$K111),($D111*(1-$P111)/$N111),0))),IF(AND(AK$7&gt;=$J111,AK$7&lt;=$K111),(($D111-$O111)/$N111),0))))),(((IF(Data!$C$2&gt;0,(IF(OR(AK$5=Data!$F$2,AK$5=Data!$G$2,(IF(COUNTIF(Data!$A$2:$A$939,AK$7),AK$7=(VLOOKUP(AK$7,Data!$A$2:$A$852,1,FALSE)),0))),"H",IF(AND(AK$7&gt;=$J111,AK$7&lt;=$L111),($D111*$P111/$M111),0))),IF(AND(AK$7&gt;=$J111,AK$7&lt;=$L111),(($D111*$P111)/$M111),0))))))</f>
        <v>0</v>
      </c>
      <c r="AL112" s="37">
        <f>IF(AL$7&gt;$L111,(((IF(Data!$C$2&gt;0,(IF(OR(AL$5=Data!$F$2,AL$5=Data!$G$2,(IF(COUNTIF(Data!$A$2:$A$939,AL$7),AL$7=(VLOOKUP(AL$7,Data!$A$2:$A$852,1,FALSE)),0))),"H",IF(AND(AL$7&gt;=$J111,AL$7&lt;=$K111),($D111*(1-$P111)/$N111),0))),IF(AND(AL$7&gt;=$J111,AL$7&lt;=$K111),(($D111-$O111)/$N111),0))))),(((IF(Data!$C$2&gt;0,(IF(OR(AL$5=Data!$F$2,AL$5=Data!$G$2,(IF(COUNTIF(Data!$A$2:$A$939,AL$7),AL$7=(VLOOKUP(AL$7,Data!$A$2:$A$852,1,FALSE)),0))),"H",IF(AND(AL$7&gt;=$J111,AL$7&lt;=$L111),($D111*$P111/$M111),0))),IF(AND(AL$7&gt;=$J111,AL$7&lt;=$L111),(($D111*$P111)/$M111),0))))))</f>
        <v>0</v>
      </c>
      <c r="AM112" s="37" t="str">
        <f>IF(AM$7&gt;$L111,(((IF(Data!$C$2&gt;0,(IF(OR(AM$5=Data!$F$2,AM$5=Data!$G$2,(IF(COUNTIF(Data!$A$2:$A$939,AM$7),AM$7=(VLOOKUP(AM$7,Data!$A$2:$A$852,1,FALSE)),0))),"H",IF(AND(AM$7&gt;=$J111,AM$7&lt;=$K111),($D111*(1-$P111)/$N111),0))),IF(AND(AM$7&gt;=$J111,AM$7&lt;=$K111),(($D111-$O111)/$N111),0))))),(((IF(Data!$C$2&gt;0,(IF(OR(AM$5=Data!$F$2,AM$5=Data!$G$2,(IF(COUNTIF(Data!$A$2:$A$939,AM$7),AM$7=(VLOOKUP(AM$7,Data!$A$2:$A$852,1,FALSE)),0))),"H",IF(AND(AM$7&gt;=$J111,AM$7&lt;=$L111),($D111*$P111/$M111),0))),IF(AND(AM$7&gt;=$J111,AM$7&lt;=$L111),(($D111*$P111)/$M111),0))))))</f>
        <v>H</v>
      </c>
      <c r="AN112" s="37" t="str">
        <f>IF(AN$7&gt;$L111,(((IF(Data!$C$2&gt;0,(IF(OR(AN$5=Data!$F$2,AN$5=Data!$G$2,(IF(COUNTIF(Data!$A$2:$A$939,AN$7),AN$7=(VLOOKUP(AN$7,Data!$A$2:$A$852,1,FALSE)),0))),"H",IF(AND(AN$7&gt;=$J111,AN$7&lt;=$K111),($D111*(1-$P111)/$N111),0))),IF(AND(AN$7&gt;=$J111,AN$7&lt;=$K111),(($D111-$O111)/$N111),0))))),(((IF(Data!$C$2&gt;0,(IF(OR(AN$5=Data!$F$2,AN$5=Data!$G$2,(IF(COUNTIF(Data!$A$2:$A$939,AN$7),AN$7=(VLOOKUP(AN$7,Data!$A$2:$A$852,1,FALSE)),0))),"H",IF(AND(AN$7&gt;=$J111,AN$7&lt;=$L111),($D111*$P111/$M111),0))),IF(AND(AN$7&gt;=$J111,AN$7&lt;=$L111),(($D111*$P111)/$M111),0))))))</f>
        <v>H</v>
      </c>
      <c r="AO112" s="37">
        <f>IF(AO$7&gt;$L111,(((IF(Data!$C$2&gt;0,(IF(OR(AO$5=Data!$F$2,AO$5=Data!$G$2,(IF(COUNTIF(Data!$A$2:$A$939,AO$7),AO$7=(VLOOKUP(AO$7,Data!$A$2:$A$852,1,FALSE)),0))),"H",IF(AND(AO$7&gt;=$J111,AO$7&lt;=$K111),($D111*(1-$P111)/$N111),0))),IF(AND(AO$7&gt;=$J111,AO$7&lt;=$K111),(($D111-$O111)/$N111),0))))),(((IF(Data!$C$2&gt;0,(IF(OR(AO$5=Data!$F$2,AO$5=Data!$G$2,(IF(COUNTIF(Data!$A$2:$A$939,AO$7),AO$7=(VLOOKUP(AO$7,Data!$A$2:$A$852,1,FALSE)),0))),"H",IF(AND(AO$7&gt;=$J111,AO$7&lt;=$L111),($D111*$P111/$M111),0))),IF(AND(AO$7&gt;=$J111,AO$7&lt;=$L111),(($D111*$P111)/$M111),0))))))</f>
        <v>0</v>
      </c>
      <c r="AP112" s="37">
        <f>IF(AP$7&gt;$L111,(((IF(Data!$C$2&gt;0,(IF(OR(AP$5=Data!$F$2,AP$5=Data!$G$2,(IF(COUNTIF(Data!$A$2:$A$939,AP$7),AP$7=(VLOOKUP(AP$7,Data!$A$2:$A$852,1,FALSE)),0))),"H",IF(AND(AP$7&gt;=$J111,AP$7&lt;=$K111),($D111*(1-$P111)/$N111),0))),IF(AND(AP$7&gt;=$J111,AP$7&lt;=$K111),(($D111-$O111)/$N111),0))))),(((IF(Data!$C$2&gt;0,(IF(OR(AP$5=Data!$F$2,AP$5=Data!$G$2,(IF(COUNTIF(Data!$A$2:$A$939,AP$7),AP$7=(VLOOKUP(AP$7,Data!$A$2:$A$852,1,FALSE)),0))),"H",IF(AND(AP$7&gt;=$J111,AP$7&lt;=$L111),($D111*$P111/$M111),0))),IF(AND(AP$7&gt;=$J111,AP$7&lt;=$L111),(($D111*$P111)/$M111),0))))))</f>
        <v>0</v>
      </c>
      <c r="AQ112" s="37">
        <f>IF(AQ$7&gt;$L111,(((IF(Data!$C$2&gt;0,(IF(OR(AQ$5=Data!$F$2,AQ$5=Data!$G$2,(IF(COUNTIF(Data!$A$2:$A$939,AQ$7),AQ$7=(VLOOKUP(AQ$7,Data!$A$2:$A$852,1,FALSE)),0))),"H",IF(AND(AQ$7&gt;=$J111,AQ$7&lt;=$K111),($D111*(1-$P111)/$N111),0))),IF(AND(AQ$7&gt;=$J111,AQ$7&lt;=$K111),(($D111-$O111)/$N111),0))))),(((IF(Data!$C$2&gt;0,(IF(OR(AQ$5=Data!$F$2,AQ$5=Data!$G$2,(IF(COUNTIF(Data!$A$2:$A$939,AQ$7),AQ$7=(VLOOKUP(AQ$7,Data!$A$2:$A$852,1,FALSE)),0))),"H",IF(AND(AQ$7&gt;=$J111,AQ$7&lt;=$L111),($D111*$P111/$M111),0))),IF(AND(AQ$7&gt;=$J111,AQ$7&lt;=$L111),(($D111*$P111)/$M111),0))))))</f>
        <v>0</v>
      </c>
      <c r="AR112" s="37">
        <f>IF(AR$7&gt;$L111,(((IF(Data!$C$2&gt;0,(IF(OR(AR$5=Data!$F$2,AR$5=Data!$G$2,(IF(COUNTIF(Data!$A$2:$A$939,AR$7),AR$7=(VLOOKUP(AR$7,Data!$A$2:$A$852,1,FALSE)),0))),"H",IF(AND(AR$7&gt;=$J111,AR$7&lt;=$K111),($D111*(1-$P111)/$N111),0))),IF(AND(AR$7&gt;=$J111,AR$7&lt;=$K111),(($D111-$O111)/$N111),0))))),(((IF(Data!$C$2&gt;0,(IF(OR(AR$5=Data!$F$2,AR$5=Data!$G$2,(IF(COUNTIF(Data!$A$2:$A$939,AR$7),AR$7=(VLOOKUP(AR$7,Data!$A$2:$A$852,1,FALSE)),0))),"H",IF(AND(AR$7&gt;=$J111,AR$7&lt;=$L111),($D111*$P111/$M111),0))),IF(AND(AR$7&gt;=$J111,AR$7&lt;=$L111),(($D111*$P111)/$M111),0))))))</f>
        <v>0</v>
      </c>
      <c r="AS112" s="37">
        <f>IF(AS$7&gt;$L111,(((IF(Data!$C$2&gt;0,(IF(OR(AS$5=Data!$F$2,AS$5=Data!$G$2,(IF(COUNTIF(Data!$A$2:$A$939,AS$7),AS$7=(VLOOKUP(AS$7,Data!$A$2:$A$852,1,FALSE)),0))),"H",IF(AND(AS$7&gt;=$J111,AS$7&lt;=$K111),($D111*(1-$P111)/$N111),0))),IF(AND(AS$7&gt;=$J111,AS$7&lt;=$K111),(($D111-$O111)/$N111),0))))),(((IF(Data!$C$2&gt;0,(IF(OR(AS$5=Data!$F$2,AS$5=Data!$G$2,(IF(COUNTIF(Data!$A$2:$A$939,AS$7),AS$7=(VLOOKUP(AS$7,Data!$A$2:$A$852,1,FALSE)),0))),"H",IF(AND(AS$7&gt;=$J111,AS$7&lt;=$L111),($D111*$P111/$M111),0))),IF(AND(AS$7&gt;=$J111,AS$7&lt;=$L111),(($D111*$P111)/$M111),0))))))</f>
        <v>0</v>
      </c>
      <c r="AT112" s="37" t="str">
        <f>IF(AT$7&gt;$L111,(((IF(Data!$C$2&gt;0,(IF(OR(AT$5=Data!$F$2,AT$5=Data!$G$2,(IF(COUNTIF(Data!$A$2:$A$939,AT$7),AT$7=(VLOOKUP(AT$7,Data!$A$2:$A$852,1,FALSE)),0))),"H",IF(AND(AT$7&gt;=$J111,AT$7&lt;=$K111),($D111*(1-$P111)/$N111),0))),IF(AND(AT$7&gt;=$J111,AT$7&lt;=$K111),(($D111-$O111)/$N111),0))))),(((IF(Data!$C$2&gt;0,(IF(OR(AT$5=Data!$F$2,AT$5=Data!$G$2,(IF(COUNTIF(Data!$A$2:$A$939,AT$7),AT$7=(VLOOKUP(AT$7,Data!$A$2:$A$852,1,FALSE)),0))),"H",IF(AND(AT$7&gt;=$J111,AT$7&lt;=$L111),($D111*$P111/$M111),0))),IF(AND(AT$7&gt;=$J111,AT$7&lt;=$L111),(($D111*$P111)/$M111),0))))))</f>
        <v>H</v>
      </c>
      <c r="AU112" s="37" t="str">
        <f>IF(AU$7&gt;$L111,(((IF(Data!$C$2&gt;0,(IF(OR(AU$5=Data!$F$2,AU$5=Data!$G$2,(IF(COUNTIF(Data!$A$2:$A$939,AU$7),AU$7=(VLOOKUP(AU$7,Data!$A$2:$A$852,1,FALSE)),0))),"H",IF(AND(AU$7&gt;=$J111,AU$7&lt;=$K111),($D111*(1-$P111)/$N111),0))),IF(AND(AU$7&gt;=$J111,AU$7&lt;=$K111),(($D111-$O111)/$N111),0))))),(((IF(Data!$C$2&gt;0,(IF(OR(AU$5=Data!$F$2,AU$5=Data!$G$2,(IF(COUNTIF(Data!$A$2:$A$939,AU$7),AU$7=(VLOOKUP(AU$7,Data!$A$2:$A$852,1,FALSE)),0))),"H",IF(AND(AU$7&gt;=$J111,AU$7&lt;=$L111),($D111*$P111/$M111),0))),IF(AND(AU$7&gt;=$J111,AU$7&lt;=$L111),(($D111*$P111)/$M111),0))))))</f>
        <v>H</v>
      </c>
      <c r="AV112" s="37">
        <f>IF(AV$7&gt;$L111,(((IF(Data!$C$2&gt;0,(IF(OR(AV$5=Data!$F$2,AV$5=Data!$G$2,(IF(COUNTIF(Data!$A$2:$A$939,AV$7),AV$7=(VLOOKUP(AV$7,Data!$A$2:$A$852,1,FALSE)),0))),"H",IF(AND(AV$7&gt;=$J111,AV$7&lt;=$K111),($D111*(1-$P111)/$N111),0))),IF(AND(AV$7&gt;=$J111,AV$7&lt;=$K111),(($D111-$O111)/$N111),0))))),(((IF(Data!$C$2&gt;0,(IF(OR(AV$5=Data!$F$2,AV$5=Data!$G$2,(IF(COUNTIF(Data!$A$2:$A$939,AV$7),AV$7=(VLOOKUP(AV$7,Data!$A$2:$A$852,1,FALSE)),0))),"H",IF(AND(AV$7&gt;=$J111,AV$7&lt;=$L111),($D111*$P111/$M111),0))),IF(AND(AV$7&gt;=$J111,AV$7&lt;=$L111),(($D111*$P111)/$M111),0))))))</f>
        <v>0</v>
      </c>
      <c r="AW112" s="37">
        <f>IF(AW$7&gt;$L111,(((IF(Data!$C$2&gt;0,(IF(OR(AW$5=Data!$F$2,AW$5=Data!$G$2,(IF(COUNTIF(Data!$A$2:$A$939,AW$7),AW$7=(VLOOKUP(AW$7,Data!$A$2:$A$852,1,FALSE)),0))),"H",IF(AND(AW$7&gt;=$J111,AW$7&lt;=$K111),($D111*(1-$P111)/$N111),0))),IF(AND(AW$7&gt;=$J111,AW$7&lt;=$K111),(($D111-$O111)/$N111),0))))),(((IF(Data!$C$2&gt;0,(IF(OR(AW$5=Data!$F$2,AW$5=Data!$G$2,(IF(COUNTIF(Data!$A$2:$A$939,AW$7),AW$7=(VLOOKUP(AW$7,Data!$A$2:$A$852,1,FALSE)),0))),"H",IF(AND(AW$7&gt;=$J111,AW$7&lt;=$L111),($D111*$P111/$M111),0))),IF(AND(AW$7&gt;=$J111,AW$7&lt;=$L111),(($D111*$P111)/$M111),0))))))</f>
        <v>0</v>
      </c>
      <c r="AX112" s="37">
        <f>IF(AX$7&gt;$L111,(((IF(Data!$C$2&gt;0,(IF(OR(AX$5=Data!$F$2,AX$5=Data!$G$2,(IF(COUNTIF(Data!$A$2:$A$939,AX$7),AX$7=(VLOOKUP(AX$7,Data!$A$2:$A$852,1,FALSE)),0))),"H",IF(AND(AX$7&gt;=$J111,AX$7&lt;=$K111),($D111*(1-$P111)/$N111),0))),IF(AND(AX$7&gt;=$J111,AX$7&lt;=$K111),(($D111-$O111)/$N111),0))))),(((IF(Data!$C$2&gt;0,(IF(OR(AX$5=Data!$F$2,AX$5=Data!$G$2,(IF(COUNTIF(Data!$A$2:$A$939,AX$7),AX$7=(VLOOKUP(AX$7,Data!$A$2:$A$852,1,FALSE)),0))),"H",IF(AND(AX$7&gt;=$J111,AX$7&lt;=$L111),($D111*$P111/$M111),0))),IF(AND(AX$7&gt;=$J111,AX$7&lt;=$L111),(($D111*$P111)/$M111),0))))))</f>
        <v>0</v>
      </c>
      <c r="AY112" s="37">
        <f>IF(AY$7&gt;$L111,(((IF(Data!$C$2&gt;0,(IF(OR(AY$5=Data!$F$2,AY$5=Data!$G$2,(IF(COUNTIF(Data!$A$2:$A$939,AY$7),AY$7=(VLOOKUP(AY$7,Data!$A$2:$A$852,1,FALSE)),0))),"H",IF(AND(AY$7&gt;=$J111,AY$7&lt;=$K111),($D111*(1-$P111)/$N111),0))),IF(AND(AY$7&gt;=$J111,AY$7&lt;=$K111),(($D111-$O111)/$N111),0))))),(((IF(Data!$C$2&gt;0,(IF(OR(AY$5=Data!$F$2,AY$5=Data!$G$2,(IF(COUNTIF(Data!$A$2:$A$939,AY$7),AY$7=(VLOOKUP(AY$7,Data!$A$2:$A$852,1,FALSE)),0))),"H",IF(AND(AY$7&gt;=$J111,AY$7&lt;=$L111),($D111*$P111/$M111),0))),IF(AND(AY$7&gt;=$J111,AY$7&lt;=$L111),(($D111*$P111)/$M111),0))))))</f>
        <v>0</v>
      </c>
      <c r="AZ112" s="37">
        <f>IF(AZ$7&gt;$L111,(((IF(Data!$C$2&gt;0,(IF(OR(AZ$5=Data!$F$2,AZ$5=Data!$G$2,(IF(COUNTIF(Data!$A$2:$A$939,AZ$7),AZ$7=(VLOOKUP(AZ$7,Data!$A$2:$A$852,1,FALSE)),0))),"H",IF(AND(AZ$7&gt;=$J111,AZ$7&lt;=$K111),($D111*(1-$P111)/$N111),0))),IF(AND(AZ$7&gt;=$J111,AZ$7&lt;=$K111),(($D111-$O111)/$N111),0))))),(((IF(Data!$C$2&gt;0,(IF(OR(AZ$5=Data!$F$2,AZ$5=Data!$G$2,(IF(COUNTIF(Data!$A$2:$A$939,AZ$7),AZ$7=(VLOOKUP(AZ$7,Data!$A$2:$A$852,1,FALSE)),0))),"H",IF(AND(AZ$7&gt;=$J111,AZ$7&lt;=$L111),($D111*$P111/$M111),0))),IF(AND(AZ$7&gt;=$J111,AZ$7&lt;=$L111),(($D111*$P111)/$M111),0))))))</f>
        <v>0</v>
      </c>
      <c r="BA112" s="37" t="str">
        <f>IF(BA$7&gt;$L111,(((IF(Data!$C$2&gt;0,(IF(OR(BA$5=Data!$F$2,BA$5=Data!$G$2,(IF(COUNTIF(Data!$A$2:$A$939,BA$7),BA$7=(VLOOKUP(BA$7,Data!$A$2:$A$852,1,FALSE)),0))),"H",IF(AND(BA$7&gt;=$J111,BA$7&lt;=$K111),($D111*(1-$P111)/$N111),0))),IF(AND(BA$7&gt;=$J111,BA$7&lt;=$K111),(($D111-$O111)/$N111),0))))),(((IF(Data!$C$2&gt;0,(IF(OR(BA$5=Data!$F$2,BA$5=Data!$G$2,(IF(COUNTIF(Data!$A$2:$A$939,BA$7),BA$7=(VLOOKUP(BA$7,Data!$A$2:$A$852,1,FALSE)),0))),"H",IF(AND(BA$7&gt;=$J111,BA$7&lt;=$L111),($D111*$P111/$M111),0))),IF(AND(BA$7&gt;=$J111,BA$7&lt;=$L111),(($D111*$P111)/$M111),0))))))</f>
        <v>H</v>
      </c>
      <c r="BB112" s="37" t="str">
        <f>IF(BB$7&gt;$L111,(((IF(Data!$C$2&gt;0,(IF(OR(BB$5=Data!$F$2,BB$5=Data!$G$2,(IF(COUNTIF(Data!$A$2:$A$939,BB$7),BB$7=(VLOOKUP(BB$7,Data!$A$2:$A$852,1,FALSE)),0))),"H",IF(AND(BB$7&gt;=$J111,BB$7&lt;=$K111),($D111*(1-$P111)/$N111),0))),IF(AND(BB$7&gt;=$J111,BB$7&lt;=$K111),(($D111-$O111)/$N111),0))))),(((IF(Data!$C$2&gt;0,(IF(OR(BB$5=Data!$F$2,BB$5=Data!$G$2,(IF(COUNTIF(Data!$A$2:$A$939,BB$7),BB$7=(VLOOKUP(BB$7,Data!$A$2:$A$852,1,FALSE)),0))),"H",IF(AND(BB$7&gt;=$J111,BB$7&lt;=$L111),($D111*$P111/$M111),0))),IF(AND(BB$7&gt;=$J111,BB$7&lt;=$L111),(($D111*$P111)/$M111),0))))))</f>
        <v>H</v>
      </c>
      <c r="BC112" s="37">
        <f>IF(BC$7&gt;$L111,(((IF(Data!$C$2&gt;0,(IF(OR(BC$5=Data!$F$2,BC$5=Data!$G$2,(IF(COUNTIF(Data!$A$2:$A$939,BC$7),BC$7=(VLOOKUP(BC$7,Data!$A$2:$A$852,1,FALSE)),0))),"H",IF(AND(BC$7&gt;=$J111,BC$7&lt;=$K111),($D111*(1-$P111)/$N111),0))),IF(AND(BC$7&gt;=$J111,BC$7&lt;=$K111),(($D111-$O111)/$N111),0))))),(((IF(Data!$C$2&gt;0,(IF(OR(BC$5=Data!$F$2,BC$5=Data!$G$2,(IF(COUNTIF(Data!$A$2:$A$939,BC$7),BC$7=(VLOOKUP(BC$7,Data!$A$2:$A$852,1,FALSE)),0))),"H",IF(AND(BC$7&gt;=$J111,BC$7&lt;=$L111),($D111*$P111/$M111),0))),IF(AND(BC$7&gt;=$J111,BC$7&lt;=$L111),(($D111*$P111)/$M111),0))))))</f>
        <v>0</v>
      </c>
      <c r="BD112" s="37">
        <f>IF(BD$7&gt;$L111,(((IF(Data!$C$2&gt;0,(IF(OR(BD$5=Data!$F$2,BD$5=Data!$G$2,(IF(COUNTIF(Data!$A$2:$A$939,BD$7),BD$7=(VLOOKUP(BD$7,Data!$A$2:$A$852,1,FALSE)),0))),"H",IF(AND(BD$7&gt;=$J111,BD$7&lt;=$K111),($D111*(1-$P111)/$N111),0))),IF(AND(BD$7&gt;=$J111,BD$7&lt;=$K111),(($D111-$O111)/$N111),0))))),(((IF(Data!$C$2&gt;0,(IF(OR(BD$5=Data!$F$2,BD$5=Data!$G$2,(IF(COUNTIF(Data!$A$2:$A$939,BD$7),BD$7=(VLOOKUP(BD$7,Data!$A$2:$A$852,1,FALSE)),0))),"H",IF(AND(BD$7&gt;=$J111,BD$7&lt;=$L111),($D111*$P111/$M111),0))),IF(AND(BD$7&gt;=$J111,BD$7&lt;=$L111),(($D111*$P111)/$M111),0))))))</f>
        <v>0</v>
      </c>
      <c r="BE112" s="37">
        <f>IF(BE$7&gt;$L111,(((IF(Data!$C$2&gt;0,(IF(OR(BE$5=Data!$F$2,BE$5=Data!$G$2,(IF(COUNTIF(Data!$A$2:$A$939,BE$7),BE$7=(VLOOKUP(BE$7,Data!$A$2:$A$852,1,FALSE)),0))),"H",IF(AND(BE$7&gt;=$J111,BE$7&lt;=$K111),($D111*(1-$P111)/$N111),0))),IF(AND(BE$7&gt;=$J111,BE$7&lt;=$K111),(($D111-$O111)/$N111),0))))),(((IF(Data!$C$2&gt;0,(IF(OR(BE$5=Data!$F$2,BE$5=Data!$G$2,(IF(COUNTIF(Data!$A$2:$A$939,BE$7),BE$7=(VLOOKUP(BE$7,Data!$A$2:$A$852,1,FALSE)),0))),"H",IF(AND(BE$7&gt;=$J111,BE$7&lt;=$L111),($D111*$P111/$M111),0))),IF(AND(BE$7&gt;=$J111,BE$7&lt;=$L111),(($D111*$P111)/$M111),0))))))</f>
        <v>0</v>
      </c>
      <c r="BF112" s="37">
        <f>IF(BF$7&gt;$L111,(((IF(Data!$C$2&gt;0,(IF(OR(BF$5=Data!$F$2,BF$5=Data!$G$2,(IF(COUNTIF(Data!$A$2:$A$939,BF$7),BF$7=(VLOOKUP(BF$7,Data!$A$2:$A$852,1,FALSE)),0))),"H",IF(AND(BF$7&gt;=$J111,BF$7&lt;=$K111),($D111*(1-$P111)/$N111),0))),IF(AND(BF$7&gt;=$J111,BF$7&lt;=$K111),(($D111-$O111)/$N111),0))))),(((IF(Data!$C$2&gt;0,(IF(OR(BF$5=Data!$F$2,BF$5=Data!$G$2,(IF(COUNTIF(Data!$A$2:$A$939,BF$7),BF$7=(VLOOKUP(BF$7,Data!$A$2:$A$852,1,FALSE)),0))),"H",IF(AND(BF$7&gt;=$J111,BF$7&lt;=$L111),($D111*$P111/$M111),0))),IF(AND(BF$7&gt;=$J111,BF$7&lt;=$L111),(($D111*$P111)/$M111),0))))))</f>
        <v>0</v>
      </c>
      <c r="BG112" s="37">
        <f>IF(BG$7&gt;$L111,(((IF(Data!$C$2&gt;0,(IF(OR(BG$5=Data!$F$2,BG$5=Data!$G$2,(IF(COUNTIF(Data!$A$2:$A$939,BG$7),BG$7=(VLOOKUP(BG$7,Data!$A$2:$A$852,1,FALSE)),0))),"H",IF(AND(BG$7&gt;=$J111,BG$7&lt;=$K111),($D111*(1-$P111)/$N111),0))),IF(AND(BG$7&gt;=$J111,BG$7&lt;=$K111),(($D111-$O111)/$N111),0))))),(((IF(Data!$C$2&gt;0,(IF(OR(BG$5=Data!$F$2,BG$5=Data!$G$2,(IF(COUNTIF(Data!$A$2:$A$939,BG$7),BG$7=(VLOOKUP(BG$7,Data!$A$2:$A$852,1,FALSE)),0))),"H",IF(AND(BG$7&gt;=$J111,BG$7&lt;=$L111),($D111*$P111/$M111),0))),IF(AND(BG$7&gt;=$J111,BG$7&lt;=$L111),(($D111*$P111)/$M111),0))))))</f>
        <v>0</v>
      </c>
      <c r="BH112" s="37" t="str">
        <f>IF(BH$7&gt;$L111,(((IF(Data!$C$2&gt;0,(IF(OR(BH$5=Data!$F$2,BH$5=Data!$G$2,(IF(COUNTIF(Data!$A$2:$A$939,BH$7),BH$7=(VLOOKUP(BH$7,Data!$A$2:$A$852,1,FALSE)),0))),"H",IF(AND(BH$7&gt;=$J111,BH$7&lt;=$K111),($D111*(1-$P111)/$N111),0))),IF(AND(BH$7&gt;=$J111,BH$7&lt;=$K111),(($D111-$O111)/$N111),0))))),(((IF(Data!$C$2&gt;0,(IF(OR(BH$5=Data!$F$2,BH$5=Data!$G$2,(IF(COUNTIF(Data!$A$2:$A$939,BH$7),BH$7=(VLOOKUP(BH$7,Data!$A$2:$A$852,1,FALSE)),0))),"H",IF(AND(BH$7&gt;=$J111,BH$7&lt;=$L111),($D111*$P111/$M111),0))),IF(AND(BH$7&gt;=$J111,BH$7&lt;=$L111),(($D111*$P111)/$M111),0))))))</f>
        <v>H</v>
      </c>
      <c r="BI112" s="37" t="str">
        <f>IF(BI$7&gt;$L111,(((IF(Data!$C$2&gt;0,(IF(OR(BI$5=Data!$F$2,BI$5=Data!$G$2,(IF(COUNTIF(Data!$A$2:$A$939,BI$7),BI$7=(VLOOKUP(BI$7,Data!$A$2:$A$852,1,FALSE)),0))),"H",IF(AND(BI$7&gt;=$J111,BI$7&lt;=$K111),($D111*(1-$P111)/$N111),0))),IF(AND(BI$7&gt;=$J111,BI$7&lt;=$K111),(($D111-$O111)/$N111),0))))),(((IF(Data!$C$2&gt;0,(IF(OR(BI$5=Data!$F$2,BI$5=Data!$G$2,(IF(COUNTIF(Data!$A$2:$A$939,BI$7),BI$7=(VLOOKUP(BI$7,Data!$A$2:$A$852,1,FALSE)),0))),"H",IF(AND(BI$7&gt;=$J111,BI$7&lt;=$L111),($D111*$P111/$M111),0))),IF(AND(BI$7&gt;=$J111,BI$7&lt;=$L111),(($D111*$P111)/$M111),0))))))</f>
        <v>H</v>
      </c>
      <c r="BJ112" s="37">
        <f>IF(BJ$7&gt;$L111,(((IF(Data!$C$2&gt;0,(IF(OR(BJ$5=Data!$F$2,BJ$5=Data!$G$2,(IF(COUNTIF(Data!$A$2:$A$939,BJ$7),BJ$7=(VLOOKUP(BJ$7,Data!$A$2:$A$852,1,FALSE)),0))),"H",IF(AND(BJ$7&gt;=$J111,BJ$7&lt;=$K111),($D111*(1-$P111)/$N111),0))),IF(AND(BJ$7&gt;=$J111,BJ$7&lt;=$K111),(($D111-$O111)/$N111),0))))),(((IF(Data!$C$2&gt;0,(IF(OR(BJ$5=Data!$F$2,BJ$5=Data!$G$2,(IF(COUNTIF(Data!$A$2:$A$939,BJ$7),BJ$7=(VLOOKUP(BJ$7,Data!$A$2:$A$852,1,FALSE)),0))),"H",IF(AND(BJ$7&gt;=$J111,BJ$7&lt;=$L111),($D111*$P111/$M111),0))),IF(AND(BJ$7&gt;=$J111,BJ$7&lt;=$L111),(($D111*$P111)/$M111),0))))))</f>
        <v>0</v>
      </c>
      <c r="BK112" s="37">
        <f>IF(BK$7&gt;$L111,(((IF(Data!$C$2&gt;0,(IF(OR(BK$5=Data!$F$2,BK$5=Data!$G$2,(IF(COUNTIF(Data!$A$2:$A$939,BK$7),BK$7=(VLOOKUP(BK$7,Data!$A$2:$A$852,1,FALSE)),0))),"H",IF(AND(BK$7&gt;=$J111,BK$7&lt;=$K111),($D111*(1-$P111)/$N111),0))),IF(AND(BK$7&gt;=$J111,BK$7&lt;=$K111),(($D111-$O111)/$N111),0))))),(((IF(Data!$C$2&gt;0,(IF(OR(BK$5=Data!$F$2,BK$5=Data!$G$2,(IF(COUNTIF(Data!$A$2:$A$939,BK$7),BK$7=(VLOOKUP(BK$7,Data!$A$2:$A$852,1,FALSE)),0))),"H",IF(AND(BK$7&gt;=$J111,BK$7&lt;=$L111),($D111*$P111/$M111),0))),IF(AND(BK$7&gt;=$J111,BK$7&lt;=$L111),(($D111*$P111)/$M111),0))))))</f>
        <v>0</v>
      </c>
      <c r="BL112" s="37">
        <f>IF(BL$7&gt;$L111,(((IF(Data!$C$2&gt;0,(IF(OR(BL$5=Data!$F$2,BL$5=Data!$G$2,(IF(COUNTIF(Data!$A$2:$A$939,BL$7),BL$7=(VLOOKUP(BL$7,Data!$A$2:$A$852,1,FALSE)),0))),"H",IF(AND(BL$7&gt;=$J111,BL$7&lt;=$K111),($D111*(1-$P111)/$N111),0))),IF(AND(BL$7&gt;=$J111,BL$7&lt;=$K111),(($D111-$O111)/$N111),0))))),(((IF(Data!$C$2&gt;0,(IF(OR(BL$5=Data!$F$2,BL$5=Data!$G$2,(IF(COUNTIF(Data!$A$2:$A$939,BL$7),BL$7=(VLOOKUP(BL$7,Data!$A$2:$A$852,1,FALSE)),0))),"H",IF(AND(BL$7&gt;=$J111,BL$7&lt;=$L111),($D111*$P111/$M111),0))),IF(AND(BL$7&gt;=$J111,BL$7&lt;=$L111),(($D111*$P111)/$M111),0))))))</f>
        <v>0</v>
      </c>
      <c r="BM112" s="37">
        <f>IF(BM$7&gt;$L111,(((IF(Data!$C$2&gt;0,(IF(OR(BM$5=Data!$F$2,BM$5=Data!$G$2,(IF(COUNTIF(Data!$A$2:$A$939,BM$7),BM$7=(VLOOKUP(BM$7,Data!$A$2:$A$852,1,FALSE)),0))),"H",IF(AND(BM$7&gt;=$J111,BM$7&lt;=$K111),($D111*(1-$P111)/$N111),0))),IF(AND(BM$7&gt;=$J111,BM$7&lt;=$K111),(($D111-$O111)/$N111),0))))),(((IF(Data!$C$2&gt;0,(IF(OR(BM$5=Data!$F$2,BM$5=Data!$G$2,(IF(COUNTIF(Data!$A$2:$A$939,BM$7),BM$7=(VLOOKUP(BM$7,Data!$A$2:$A$852,1,FALSE)),0))),"H",IF(AND(BM$7&gt;=$J111,BM$7&lt;=$L111),($D111*$P111/$M111),0))),IF(AND(BM$7&gt;=$J111,BM$7&lt;=$L111),(($D111*$P111)/$M111),0))))))</f>
        <v>0</v>
      </c>
      <c r="BN112" s="37">
        <f>IF(BN$7&gt;$L111,(((IF(Data!$C$2&gt;0,(IF(OR(BN$5=Data!$F$2,BN$5=Data!$G$2,(IF(COUNTIF(Data!$A$2:$A$939,BN$7),BN$7=(VLOOKUP(BN$7,Data!$A$2:$A$852,1,FALSE)),0))),"H",IF(AND(BN$7&gt;=$J111,BN$7&lt;=$K111),($D111*(1-$P111)/$N111),0))),IF(AND(BN$7&gt;=$J111,BN$7&lt;=$K111),(($D111-$O111)/$N111),0))))),(((IF(Data!$C$2&gt;0,(IF(OR(BN$5=Data!$F$2,BN$5=Data!$G$2,(IF(COUNTIF(Data!$A$2:$A$939,BN$7),BN$7=(VLOOKUP(BN$7,Data!$A$2:$A$852,1,FALSE)),0))),"H",IF(AND(BN$7&gt;=$J111,BN$7&lt;=$L111),($D111*$P111/$M111),0))),IF(AND(BN$7&gt;=$J111,BN$7&lt;=$L111),(($D111*$P111)/$M111),0))))))</f>
        <v>0</v>
      </c>
      <c r="BO112" s="37" t="str">
        <f>IF(BO$7&gt;$L111,(((IF(Data!$C$2&gt;0,(IF(OR(BO$5=Data!$F$2,BO$5=Data!$G$2,(IF(COUNTIF(Data!$A$2:$A$939,BO$7),BO$7=(VLOOKUP(BO$7,Data!$A$2:$A$852,1,FALSE)),0))),"H",IF(AND(BO$7&gt;=$J111,BO$7&lt;=$K111),($D111*(1-$P111)/$N111),0))),IF(AND(BO$7&gt;=$J111,BO$7&lt;=$K111),(($D111-$O111)/$N111),0))))),(((IF(Data!$C$2&gt;0,(IF(OR(BO$5=Data!$F$2,BO$5=Data!$G$2,(IF(COUNTIF(Data!$A$2:$A$939,BO$7),BO$7=(VLOOKUP(BO$7,Data!$A$2:$A$852,1,FALSE)),0))),"H",IF(AND(BO$7&gt;=$J111,BO$7&lt;=$L111),($D111*$P111/$M111),0))),IF(AND(BO$7&gt;=$J111,BO$7&lt;=$L111),(($D111*$P111)/$M111),0))))))</f>
        <v>H</v>
      </c>
      <c r="BP112" s="37" t="str">
        <f>IF(BP$7&gt;$L111,(((IF(Data!$C$2&gt;0,(IF(OR(BP$5=Data!$F$2,BP$5=Data!$G$2,(IF(COUNTIF(Data!$A$2:$A$939,BP$7),BP$7=(VLOOKUP(BP$7,Data!$A$2:$A$852,1,FALSE)),0))),"H",IF(AND(BP$7&gt;=$J111,BP$7&lt;=$K111),($D111*(1-$P111)/$N111),0))),IF(AND(BP$7&gt;=$J111,BP$7&lt;=$K111),(($D111-$O111)/$N111),0))))),(((IF(Data!$C$2&gt;0,(IF(OR(BP$5=Data!$F$2,BP$5=Data!$G$2,(IF(COUNTIF(Data!$A$2:$A$939,BP$7),BP$7=(VLOOKUP(BP$7,Data!$A$2:$A$852,1,FALSE)),0))),"H",IF(AND(BP$7&gt;=$J111,BP$7&lt;=$L111),($D111*$P111/$M111),0))),IF(AND(BP$7&gt;=$J111,BP$7&lt;=$L111),(($D111*$P111)/$M111),0))))))</f>
        <v>H</v>
      </c>
      <c r="BQ112" s="37">
        <f>IF(BQ$7&gt;$L111,(((IF(Data!$C$2&gt;0,(IF(OR(BQ$5=Data!$F$2,BQ$5=Data!$G$2,(IF(COUNTIF(Data!$A$2:$A$939,BQ$7),BQ$7=(VLOOKUP(BQ$7,Data!$A$2:$A$852,1,FALSE)),0))),"H",IF(AND(BQ$7&gt;=$J111,BQ$7&lt;=$K111),($D111*(1-$P111)/$N111),0))),IF(AND(BQ$7&gt;=$J111,BQ$7&lt;=$K111),(($D111-$O111)/$N111),0))))),(((IF(Data!$C$2&gt;0,(IF(OR(BQ$5=Data!$F$2,BQ$5=Data!$G$2,(IF(COUNTIF(Data!$A$2:$A$939,BQ$7),BQ$7=(VLOOKUP(BQ$7,Data!$A$2:$A$852,1,FALSE)),0))),"H",IF(AND(BQ$7&gt;=$J111,BQ$7&lt;=$L111),($D111*$P111/$M111),0))),IF(AND(BQ$7&gt;=$J111,BQ$7&lt;=$L111),(($D111*$P111)/$M111),0))))))</f>
        <v>0</v>
      </c>
      <c r="BR112" s="37">
        <f>IF(BR$7&gt;$L111,(((IF(Data!$C$2&gt;0,(IF(OR(BR$5=Data!$F$2,BR$5=Data!$G$2,(IF(COUNTIF(Data!$A$2:$A$939,BR$7),BR$7=(VLOOKUP(BR$7,Data!$A$2:$A$852,1,FALSE)),0))),"H",IF(AND(BR$7&gt;=$J111,BR$7&lt;=$K111),($D111*(1-$P111)/$N111),0))),IF(AND(BR$7&gt;=$J111,BR$7&lt;=$K111),(($D111-$O111)/$N111),0))))),(((IF(Data!$C$2&gt;0,(IF(OR(BR$5=Data!$F$2,BR$5=Data!$G$2,(IF(COUNTIF(Data!$A$2:$A$939,BR$7),BR$7=(VLOOKUP(BR$7,Data!$A$2:$A$852,1,FALSE)),0))),"H",IF(AND(BR$7&gt;=$J111,BR$7&lt;=$L111),($D111*$P111/$M111),0))),IF(AND(BR$7&gt;=$J111,BR$7&lt;=$L111),(($D111*$P111)/$M111),0))))))</f>
        <v>0</v>
      </c>
      <c r="BS112" s="37">
        <f>IF(BS$7&gt;$L111,(((IF(Data!$C$2&gt;0,(IF(OR(BS$5=Data!$F$2,BS$5=Data!$G$2,(IF(COUNTIF(Data!$A$2:$A$939,BS$7),BS$7=(VLOOKUP(BS$7,Data!$A$2:$A$852,1,FALSE)),0))),"H",IF(AND(BS$7&gt;=$J111,BS$7&lt;=$K111),($D111*(1-$P111)/$N111),0))),IF(AND(BS$7&gt;=$J111,BS$7&lt;=$K111),(($D111-$O111)/$N111),0))))),(((IF(Data!$C$2&gt;0,(IF(OR(BS$5=Data!$F$2,BS$5=Data!$G$2,(IF(COUNTIF(Data!$A$2:$A$939,BS$7),BS$7=(VLOOKUP(BS$7,Data!$A$2:$A$852,1,FALSE)),0))),"H",IF(AND(BS$7&gt;=$J111,BS$7&lt;=$L111),($D111*$P111/$M111),0))),IF(AND(BS$7&gt;=$J111,BS$7&lt;=$L111),(($D111*$P111)/$M111),0))))))</f>
        <v>0</v>
      </c>
      <c r="BT112" s="37">
        <f>IF(BT$7&gt;$L111,(((IF(Data!$C$2&gt;0,(IF(OR(BT$5=Data!$F$2,BT$5=Data!$G$2,(IF(COUNTIF(Data!$A$2:$A$939,BT$7),BT$7=(VLOOKUP(BT$7,Data!$A$2:$A$852,1,FALSE)),0))),"H",IF(AND(BT$7&gt;=$J111,BT$7&lt;=$K111),($D111*(1-$P111)/$N111),0))),IF(AND(BT$7&gt;=$J111,BT$7&lt;=$K111),(($D111-$O111)/$N111),0))))),(((IF(Data!$C$2&gt;0,(IF(OR(BT$5=Data!$F$2,BT$5=Data!$G$2,(IF(COUNTIF(Data!$A$2:$A$939,BT$7),BT$7=(VLOOKUP(BT$7,Data!$A$2:$A$852,1,FALSE)),0))),"H",IF(AND(BT$7&gt;=$J111,BT$7&lt;=$L111),($D111*$P111/$M111),0))),IF(AND(BT$7&gt;=$J111,BT$7&lt;=$L111),(($D111*$P111)/$M111),0))))))</f>
        <v>0</v>
      </c>
      <c r="BU112" s="37">
        <f>IF(BU$7&gt;$L111,(((IF(Data!$C$2&gt;0,(IF(OR(BU$5=Data!$F$2,BU$5=Data!$G$2,(IF(COUNTIF(Data!$A$2:$A$939,BU$7),BU$7=(VLOOKUP(BU$7,Data!$A$2:$A$852,1,FALSE)),0))),"H",IF(AND(BU$7&gt;=$J111,BU$7&lt;=$K111),($D111*(1-$P111)/$N111),0))),IF(AND(BU$7&gt;=$J111,BU$7&lt;=$K111),(($D111-$O111)/$N111),0))))),(((IF(Data!$C$2&gt;0,(IF(OR(BU$5=Data!$F$2,BU$5=Data!$G$2,(IF(COUNTIF(Data!$A$2:$A$939,BU$7),BU$7=(VLOOKUP(BU$7,Data!$A$2:$A$852,1,FALSE)),0))),"H",IF(AND(BU$7&gt;=$J111,BU$7&lt;=$L111),($D111*$P111/$M111),0))),IF(AND(BU$7&gt;=$J111,BU$7&lt;=$L111),(($D111*$P111)/$M111),0))))))</f>
        <v>0</v>
      </c>
      <c r="BV112" s="37" t="str">
        <f>IF(BV$7&gt;$L111,(((IF(Data!$C$2&gt;0,(IF(OR(BV$5=Data!$F$2,BV$5=Data!$G$2,(IF(COUNTIF(Data!$A$2:$A$939,BV$7),BV$7=(VLOOKUP(BV$7,Data!$A$2:$A$852,1,FALSE)),0))),"H",IF(AND(BV$7&gt;=$J111,BV$7&lt;=$K111),($D111*(1-$P111)/$N111),0))),IF(AND(BV$7&gt;=$J111,BV$7&lt;=$K111),(($D111-$O111)/$N111),0))))),(((IF(Data!$C$2&gt;0,(IF(OR(BV$5=Data!$F$2,BV$5=Data!$G$2,(IF(COUNTIF(Data!$A$2:$A$939,BV$7),BV$7=(VLOOKUP(BV$7,Data!$A$2:$A$852,1,FALSE)),0))),"H",IF(AND(BV$7&gt;=$J111,BV$7&lt;=$L111),($D111*$P111/$M111),0))),IF(AND(BV$7&gt;=$J111,BV$7&lt;=$L111),(($D111*$P111)/$M111),0))))))</f>
        <v>H</v>
      </c>
      <c r="BW112" s="37" t="str">
        <f>IF(BW$7&gt;$L111,(((IF(Data!$C$2&gt;0,(IF(OR(BW$5=Data!$F$2,BW$5=Data!$G$2,(IF(COUNTIF(Data!$A$2:$A$939,BW$7),BW$7=(VLOOKUP(BW$7,Data!$A$2:$A$852,1,FALSE)),0))),"H",IF(AND(BW$7&gt;=$J111,BW$7&lt;=$K111),($D111*(1-$P111)/$N111),0))),IF(AND(BW$7&gt;=$J111,BW$7&lt;=$K111),(($D111-$O111)/$N111),0))))),(((IF(Data!$C$2&gt;0,(IF(OR(BW$5=Data!$F$2,BW$5=Data!$G$2,(IF(COUNTIF(Data!$A$2:$A$939,BW$7),BW$7=(VLOOKUP(BW$7,Data!$A$2:$A$852,1,FALSE)),0))),"H",IF(AND(BW$7&gt;=$J111,BW$7&lt;=$L111),($D111*$P111/$M111),0))),IF(AND(BW$7&gt;=$J111,BW$7&lt;=$L111),(($D111*$P111)/$M111),0))))))</f>
        <v>H</v>
      </c>
      <c r="BX112" s="37">
        <f>IF(BX$7&gt;$L111,(((IF(Data!$C$2&gt;0,(IF(OR(BX$5=Data!$F$2,BX$5=Data!$G$2,(IF(COUNTIF(Data!$A$2:$A$939,BX$7),BX$7=(VLOOKUP(BX$7,Data!$A$2:$A$852,1,FALSE)),0))),"H",IF(AND(BX$7&gt;=$J111,BX$7&lt;=$K111),($D111*(1-$P111)/$N111),0))),IF(AND(BX$7&gt;=$J111,BX$7&lt;=$K111),(($D111-$O111)/$N111),0))))),(((IF(Data!$C$2&gt;0,(IF(OR(BX$5=Data!$F$2,BX$5=Data!$G$2,(IF(COUNTIF(Data!$A$2:$A$939,BX$7),BX$7=(VLOOKUP(BX$7,Data!$A$2:$A$852,1,FALSE)),0))),"H",IF(AND(BX$7&gt;=$J111,BX$7&lt;=$L111),($D111*$P111/$M111),0))),IF(AND(BX$7&gt;=$J111,BX$7&lt;=$L111),(($D111*$P111)/$M111),0))))))</f>
        <v>0</v>
      </c>
      <c r="BY112" s="37">
        <f>IF(BY$7&gt;$L111,(((IF(Data!$C$2&gt;0,(IF(OR(BY$5=Data!$F$2,BY$5=Data!$G$2,(IF(COUNTIF(Data!$A$2:$A$939,BY$7),BY$7=(VLOOKUP(BY$7,Data!$A$2:$A$852,1,FALSE)),0))),"H",IF(AND(BY$7&gt;=$J111,BY$7&lt;=$K111),($D111*(1-$P111)/$N111),0))),IF(AND(BY$7&gt;=$J111,BY$7&lt;=$K111),(($D111-$O111)/$N111),0))))),(((IF(Data!$C$2&gt;0,(IF(OR(BY$5=Data!$F$2,BY$5=Data!$G$2,(IF(COUNTIF(Data!$A$2:$A$939,BY$7),BY$7=(VLOOKUP(BY$7,Data!$A$2:$A$852,1,FALSE)),0))),"H",IF(AND(BY$7&gt;=$J111,BY$7&lt;=$L111),($D111*$P111/$M111),0))),IF(AND(BY$7&gt;=$J111,BY$7&lt;=$L111),(($D111*$P111)/$M111),0))))))</f>
        <v>0</v>
      </c>
      <c r="BZ112" s="37">
        <f>IF(BZ$7&gt;$L111,(((IF(Data!$C$2&gt;0,(IF(OR(BZ$5=Data!$F$2,BZ$5=Data!$G$2,(IF(COUNTIF(Data!$A$2:$A$939,BZ$7),BZ$7=(VLOOKUP(BZ$7,Data!$A$2:$A$852,1,FALSE)),0))),"H",IF(AND(BZ$7&gt;=$J111,BZ$7&lt;=$K111),($D111*(1-$P111)/$N111),0))),IF(AND(BZ$7&gt;=$J111,BZ$7&lt;=$K111),(($D111-$O111)/$N111),0))))),(((IF(Data!$C$2&gt;0,(IF(OR(BZ$5=Data!$F$2,BZ$5=Data!$G$2,(IF(COUNTIF(Data!$A$2:$A$939,BZ$7),BZ$7=(VLOOKUP(BZ$7,Data!$A$2:$A$852,1,FALSE)),0))),"H",IF(AND(BZ$7&gt;=$J111,BZ$7&lt;=$L111),($D111*$P111/$M111),0))),IF(AND(BZ$7&gt;=$J111,BZ$7&lt;=$L111),(($D111*$P111)/$M111),0))))))</f>
        <v>0</v>
      </c>
      <c r="CA112" s="37">
        <f>IF(CA$7&gt;$L111,(((IF(Data!$C$2&gt;0,(IF(OR(CA$5=Data!$F$2,CA$5=Data!$G$2,(IF(COUNTIF(Data!$A$2:$A$939,CA$7),CA$7=(VLOOKUP(CA$7,Data!$A$2:$A$852,1,FALSE)),0))),"H",IF(AND(CA$7&gt;=$J111,CA$7&lt;=$K111),($D111*(1-$P111)/$N111),0))),IF(AND(CA$7&gt;=$J111,CA$7&lt;=$K111),(($D111-$O111)/$N111),0))))),(((IF(Data!$C$2&gt;0,(IF(OR(CA$5=Data!$F$2,CA$5=Data!$G$2,(IF(COUNTIF(Data!$A$2:$A$939,CA$7),CA$7=(VLOOKUP(CA$7,Data!$A$2:$A$852,1,FALSE)),0))),"H",IF(AND(CA$7&gt;=$J111,CA$7&lt;=$L111),($D111*$P111/$M111),0))),IF(AND(CA$7&gt;=$J111,CA$7&lt;=$L111),(($D111*$P111)/$M111),0))))))</f>
        <v>0</v>
      </c>
      <c r="CB112" s="37">
        <f>IF(CB$7&gt;$L111,(((IF(Data!$C$2&gt;0,(IF(OR(CB$5=Data!$F$2,CB$5=Data!$G$2,(IF(COUNTIF(Data!$A$2:$A$939,CB$7),CB$7=(VLOOKUP(CB$7,Data!$A$2:$A$852,1,FALSE)),0))),"H",IF(AND(CB$7&gt;=$J111,CB$7&lt;=$K111),($D111*(1-$P111)/$N111),0))),IF(AND(CB$7&gt;=$J111,CB$7&lt;=$K111),(($D111-$O111)/$N111),0))))),(((IF(Data!$C$2&gt;0,(IF(OR(CB$5=Data!$F$2,CB$5=Data!$G$2,(IF(COUNTIF(Data!$A$2:$A$939,CB$7),CB$7=(VLOOKUP(CB$7,Data!$A$2:$A$852,1,FALSE)),0))),"H",IF(AND(CB$7&gt;=$J111,CB$7&lt;=$L111),($D111*$P111/$M111),0))),IF(AND(CB$7&gt;=$J111,CB$7&lt;=$L111),(($D111*$P111)/$M111),0))))))</f>
        <v>0</v>
      </c>
      <c r="CC112" s="37" t="str">
        <f>IF(CC$7&gt;$L111,(((IF(Data!$C$2&gt;0,(IF(OR(CC$5=Data!$F$2,CC$5=Data!$G$2,(IF(COUNTIF(Data!$A$2:$A$939,CC$7),CC$7=(VLOOKUP(CC$7,Data!$A$2:$A$852,1,FALSE)),0))),"H",IF(AND(CC$7&gt;=$J111,CC$7&lt;=$K111),($D111*(1-$P111)/$N111),0))),IF(AND(CC$7&gt;=$J111,CC$7&lt;=$K111),(($D111-$O111)/$N111),0))))),(((IF(Data!$C$2&gt;0,(IF(OR(CC$5=Data!$F$2,CC$5=Data!$G$2,(IF(COUNTIF(Data!$A$2:$A$939,CC$7),CC$7=(VLOOKUP(CC$7,Data!$A$2:$A$852,1,FALSE)),0))),"H",IF(AND(CC$7&gt;=$J111,CC$7&lt;=$L111),($D111*$P111/$M111),0))),IF(AND(CC$7&gt;=$J111,CC$7&lt;=$L111),(($D111*$P111)/$M111),0))))))</f>
        <v>H</v>
      </c>
      <c r="CD112" s="37" t="str">
        <f>IF(CD$7&gt;$L111,(((IF(Data!$C$2&gt;0,(IF(OR(CD$5=Data!$F$2,CD$5=Data!$G$2,(IF(COUNTIF(Data!$A$2:$A$939,CD$7),CD$7=(VLOOKUP(CD$7,Data!$A$2:$A$852,1,FALSE)),0))),"H",IF(AND(CD$7&gt;=$J111,CD$7&lt;=$K111),($D111*(1-$P111)/$N111),0))),IF(AND(CD$7&gt;=$J111,CD$7&lt;=$K111),(($D111-$O111)/$N111),0))))),(((IF(Data!$C$2&gt;0,(IF(OR(CD$5=Data!$F$2,CD$5=Data!$G$2,(IF(COUNTIF(Data!$A$2:$A$939,CD$7),CD$7=(VLOOKUP(CD$7,Data!$A$2:$A$852,1,FALSE)),0))),"H",IF(AND(CD$7&gt;=$J111,CD$7&lt;=$L111),($D111*$P111/$M111),0))),IF(AND(CD$7&gt;=$J111,CD$7&lt;=$L111),(($D111*$P111)/$M111),0))))))</f>
        <v>H</v>
      </c>
      <c r="CE112" s="37">
        <f>IF(CE$7&gt;$L111,(((IF(Data!$C$2&gt;0,(IF(OR(CE$5=Data!$F$2,CE$5=Data!$G$2,(IF(COUNTIF(Data!$A$2:$A$939,CE$7),CE$7=(VLOOKUP(CE$7,Data!$A$2:$A$852,1,FALSE)),0))),"H",IF(AND(CE$7&gt;=$J111,CE$7&lt;=$K111),($D111*(1-$P111)/$N111),0))),IF(AND(CE$7&gt;=$J111,CE$7&lt;=$K111),(($D111-$O111)/$N111),0))))),(((IF(Data!$C$2&gt;0,(IF(OR(CE$5=Data!$F$2,CE$5=Data!$G$2,(IF(COUNTIF(Data!$A$2:$A$939,CE$7),CE$7=(VLOOKUP(CE$7,Data!$A$2:$A$852,1,FALSE)),0))),"H",IF(AND(CE$7&gt;=$J111,CE$7&lt;=$L111),($D111*$P111/$M111),0))),IF(AND(CE$7&gt;=$J111,CE$7&lt;=$L111),(($D111*$P111)/$M111),0))))))</f>
        <v>0</v>
      </c>
      <c r="CF112" s="37">
        <f>IF(CF$7&gt;$L111,(((IF(Data!$C$2&gt;0,(IF(OR(CF$5=Data!$F$2,CF$5=Data!$G$2,(IF(COUNTIF(Data!$A$2:$A$939,CF$7),CF$7=(VLOOKUP(CF$7,Data!$A$2:$A$852,1,FALSE)),0))),"H",IF(AND(CF$7&gt;=$J111,CF$7&lt;=$K111),($D111*(1-$P111)/$N111),0))),IF(AND(CF$7&gt;=$J111,CF$7&lt;=$K111),(($D111-$O111)/$N111),0))))),(((IF(Data!$C$2&gt;0,(IF(OR(CF$5=Data!$F$2,CF$5=Data!$G$2,(IF(COUNTIF(Data!$A$2:$A$939,CF$7),CF$7=(VLOOKUP(CF$7,Data!$A$2:$A$852,1,FALSE)),0))),"H",IF(AND(CF$7&gt;=$J111,CF$7&lt;=$L111),($D111*$P111/$M111),0))),IF(AND(CF$7&gt;=$J111,CF$7&lt;=$L111),(($D111*$P111)/$M111),0))))))</f>
        <v>0</v>
      </c>
      <c r="CG112" s="37">
        <f>IF(CG$7&gt;$L111,(((IF(Data!$C$2&gt;0,(IF(OR(CG$5=Data!$F$2,CG$5=Data!$G$2,(IF(COUNTIF(Data!$A$2:$A$939,CG$7),CG$7=(VLOOKUP(CG$7,Data!$A$2:$A$852,1,FALSE)),0))),"H",IF(AND(CG$7&gt;=$J111,CG$7&lt;=$K111),($D111*(1-$P111)/$N111),0))),IF(AND(CG$7&gt;=$J111,CG$7&lt;=$K111),(($D111-$O111)/$N111),0))))),(((IF(Data!$C$2&gt;0,(IF(OR(CG$5=Data!$F$2,CG$5=Data!$G$2,(IF(COUNTIF(Data!$A$2:$A$939,CG$7),CG$7=(VLOOKUP(CG$7,Data!$A$2:$A$852,1,FALSE)),0))),"H",IF(AND(CG$7&gt;=$J111,CG$7&lt;=$L111),($D111*$P111/$M111),0))),IF(AND(CG$7&gt;=$J111,CG$7&lt;=$L111),(($D111*$P111)/$M111),0))))))</f>
        <v>0</v>
      </c>
      <c r="CH112" s="37">
        <f>IF(CH$7&gt;$L111,(((IF(Data!$C$2&gt;0,(IF(OR(CH$5=Data!$F$2,CH$5=Data!$G$2,(IF(COUNTIF(Data!$A$2:$A$939,CH$7),CH$7=(VLOOKUP(CH$7,Data!$A$2:$A$852,1,FALSE)),0))),"H",IF(AND(CH$7&gt;=$J111,CH$7&lt;=$K111),($D111*(1-$P111)/$N111),0))),IF(AND(CH$7&gt;=$J111,CH$7&lt;=$K111),(($D111-$O111)/$N111),0))))),(((IF(Data!$C$2&gt;0,(IF(OR(CH$5=Data!$F$2,CH$5=Data!$G$2,(IF(COUNTIF(Data!$A$2:$A$939,CH$7),CH$7=(VLOOKUP(CH$7,Data!$A$2:$A$852,1,FALSE)),0))),"H",IF(AND(CH$7&gt;=$J111,CH$7&lt;=$L111),($D111*$P111/$M111),0))),IF(AND(CH$7&gt;=$J111,CH$7&lt;=$L111),(($D111*$P111)/$M111),0))))))</f>
        <v>0</v>
      </c>
      <c r="CI112" s="37">
        <f>IF(CI$7&gt;$L111,(((IF(Data!$C$2&gt;0,(IF(OR(CI$5=Data!$F$2,CI$5=Data!$G$2,(IF(COUNTIF(Data!$A$2:$A$939,CI$7),CI$7=(VLOOKUP(CI$7,Data!$A$2:$A$852,1,FALSE)),0))),"H",IF(AND(CI$7&gt;=$J111,CI$7&lt;=$K111),($D111*(1-$P111)/$N111),0))),IF(AND(CI$7&gt;=$J111,CI$7&lt;=$K111),(($D111-$O111)/$N111),0))))),(((IF(Data!$C$2&gt;0,(IF(OR(CI$5=Data!$F$2,CI$5=Data!$G$2,(IF(COUNTIF(Data!$A$2:$A$939,CI$7),CI$7=(VLOOKUP(CI$7,Data!$A$2:$A$852,1,FALSE)),0))),"H",IF(AND(CI$7&gt;=$J111,CI$7&lt;=$L111),($D111*$P111/$M111),0))),IF(AND(CI$7&gt;=$J111,CI$7&lt;=$L111),(($D111*$P111)/$M111),0))))))</f>
        <v>0</v>
      </c>
      <c r="CJ112" s="37" t="str">
        <f>IF(CJ$7&gt;$L111,(((IF(Data!$C$2&gt;0,(IF(OR(CJ$5=Data!$F$2,CJ$5=Data!$G$2,(IF(COUNTIF(Data!$A$2:$A$939,CJ$7),CJ$7=(VLOOKUP(CJ$7,Data!$A$2:$A$852,1,FALSE)),0))),"H",IF(AND(CJ$7&gt;=$J111,CJ$7&lt;=$K111),($D111*(1-$P111)/$N111),0))),IF(AND(CJ$7&gt;=$J111,CJ$7&lt;=$K111),(($D111-$O111)/$N111),0))))),(((IF(Data!$C$2&gt;0,(IF(OR(CJ$5=Data!$F$2,CJ$5=Data!$G$2,(IF(COUNTIF(Data!$A$2:$A$939,CJ$7),CJ$7=(VLOOKUP(CJ$7,Data!$A$2:$A$852,1,FALSE)),0))),"H",IF(AND(CJ$7&gt;=$J111,CJ$7&lt;=$L111),($D111*$P111/$M111),0))),IF(AND(CJ$7&gt;=$J111,CJ$7&lt;=$L111),(($D111*$P111)/$M111),0))))))</f>
        <v>H</v>
      </c>
      <c r="CK112" s="37" t="str">
        <f>IF(CK$7&gt;$L111,(((IF(Data!$C$2&gt;0,(IF(OR(CK$5=Data!$F$2,CK$5=Data!$G$2,(IF(COUNTIF(Data!$A$2:$A$939,CK$7),CK$7=(VLOOKUP(CK$7,Data!$A$2:$A$852,1,FALSE)),0))),"H",IF(AND(CK$7&gt;=$J111,CK$7&lt;=$K111),($D111*(1-$P111)/$N111),0))),IF(AND(CK$7&gt;=$J111,CK$7&lt;=$K111),(($D111-$O111)/$N111),0))))),(((IF(Data!$C$2&gt;0,(IF(OR(CK$5=Data!$F$2,CK$5=Data!$G$2,(IF(COUNTIF(Data!$A$2:$A$939,CK$7),CK$7=(VLOOKUP(CK$7,Data!$A$2:$A$852,1,FALSE)),0))),"H",IF(AND(CK$7&gt;=$J111,CK$7&lt;=$L111),($D111*$P111/$M111),0))),IF(AND(CK$7&gt;=$J111,CK$7&lt;=$L111),(($D111*$P111)/$M111),0))))))</f>
        <v>H</v>
      </c>
      <c r="CL112" s="37">
        <f>IF(CL$7&gt;$L111,(((IF(Data!$C$2&gt;0,(IF(OR(CL$5=Data!$F$2,CL$5=Data!$G$2,(IF(COUNTIF(Data!$A$2:$A$939,CL$7),CL$7=(VLOOKUP(CL$7,Data!$A$2:$A$852,1,FALSE)),0))),"H",IF(AND(CL$7&gt;=$J111,CL$7&lt;=$K111),($D111*(1-$P111)/$N111),0))),IF(AND(CL$7&gt;=$J111,CL$7&lt;=$K111),(($D111-$O111)/$N111),0))))),(((IF(Data!$C$2&gt;0,(IF(OR(CL$5=Data!$F$2,CL$5=Data!$G$2,(IF(COUNTIF(Data!$A$2:$A$939,CL$7),CL$7=(VLOOKUP(CL$7,Data!$A$2:$A$852,1,FALSE)),0))),"H",IF(AND(CL$7&gt;=$J111,CL$7&lt;=$L111),($D111*$P111/$M111),0))),IF(AND(CL$7&gt;=$J111,CL$7&lt;=$L111),(($D111*$P111)/$M111),0))))))</f>
        <v>0</v>
      </c>
      <c r="CM112" s="37">
        <f>IF(CM$7&gt;$L111,(((IF(Data!$C$2&gt;0,(IF(OR(CM$5=Data!$F$2,CM$5=Data!$G$2,(IF(COUNTIF(Data!$A$2:$A$939,CM$7),CM$7=(VLOOKUP(CM$7,Data!$A$2:$A$852,1,FALSE)),0))),"H",IF(AND(CM$7&gt;=$J111,CM$7&lt;=$K111),($D111*(1-$P111)/$N111),0))),IF(AND(CM$7&gt;=$J111,CM$7&lt;=$K111),(($D111-$O111)/$N111),0))))),(((IF(Data!$C$2&gt;0,(IF(OR(CM$5=Data!$F$2,CM$5=Data!$G$2,(IF(COUNTIF(Data!$A$2:$A$939,CM$7),CM$7=(VLOOKUP(CM$7,Data!$A$2:$A$852,1,FALSE)),0))),"H",IF(AND(CM$7&gt;=$J111,CM$7&lt;=$L111),($D111*$P111/$M111),0))),IF(AND(CM$7&gt;=$J111,CM$7&lt;=$L111),(($D111*$P111)/$M111),0))))))</f>
        <v>0</v>
      </c>
      <c r="CN112" s="37">
        <f>IF(CN$7&gt;$L111,(((IF(Data!$C$2&gt;0,(IF(OR(CN$5=Data!$F$2,CN$5=Data!$G$2,(IF(COUNTIF(Data!$A$2:$A$939,CN$7),CN$7=(VLOOKUP(CN$7,Data!$A$2:$A$852,1,FALSE)),0))),"H",IF(AND(CN$7&gt;=$J111,CN$7&lt;=$K111),($D111*(1-$P111)/$N111),0))),IF(AND(CN$7&gt;=$J111,CN$7&lt;=$K111),(($D111-$O111)/$N111),0))))),(((IF(Data!$C$2&gt;0,(IF(OR(CN$5=Data!$F$2,CN$5=Data!$G$2,(IF(COUNTIF(Data!$A$2:$A$939,CN$7),CN$7=(VLOOKUP(CN$7,Data!$A$2:$A$852,1,FALSE)),0))),"H",IF(AND(CN$7&gt;=$J111,CN$7&lt;=$L111),($D111*$P111/$M111),0))),IF(AND(CN$7&gt;=$J111,CN$7&lt;=$L111),(($D111*$P111)/$M111),0))))))</f>
        <v>0</v>
      </c>
      <c r="CO112" s="37">
        <f>IF(CO$7&gt;$L111,(((IF(Data!$C$2&gt;0,(IF(OR(CO$5=Data!$F$2,CO$5=Data!$G$2,(IF(COUNTIF(Data!$A$2:$A$939,CO$7),CO$7=(VLOOKUP(CO$7,Data!$A$2:$A$852,1,FALSE)),0))),"H",IF(AND(CO$7&gt;=$J111,CO$7&lt;=$K111),($D111*(1-$P111)/$N111),0))),IF(AND(CO$7&gt;=$J111,CO$7&lt;=$K111),(($D111-$O111)/$N111),0))))),(((IF(Data!$C$2&gt;0,(IF(OR(CO$5=Data!$F$2,CO$5=Data!$G$2,(IF(COUNTIF(Data!$A$2:$A$939,CO$7),CO$7=(VLOOKUP(CO$7,Data!$A$2:$A$852,1,FALSE)),0))),"H",IF(AND(CO$7&gt;=$J111,CO$7&lt;=$L111),($D111*$P111/$M111),0))),IF(AND(CO$7&gt;=$J111,CO$7&lt;=$L111),(($D111*$P111)/$M111),0))))))</f>
        <v>0</v>
      </c>
      <c r="CP112" s="37">
        <f>IF(CP$7&gt;$L111,(((IF(Data!$C$2&gt;0,(IF(OR(CP$5=Data!$F$2,CP$5=Data!$G$2,(IF(COUNTIF(Data!$A$2:$A$939,CP$7),CP$7=(VLOOKUP(CP$7,Data!$A$2:$A$852,1,FALSE)),0))),"H",IF(AND(CP$7&gt;=$J111,CP$7&lt;=$K111),($D111*(1-$P111)/$N111),0))),IF(AND(CP$7&gt;=$J111,CP$7&lt;=$K111),(($D111-$O111)/$N111),0))))),(((IF(Data!$C$2&gt;0,(IF(OR(CP$5=Data!$F$2,CP$5=Data!$G$2,(IF(COUNTIF(Data!$A$2:$A$939,CP$7),CP$7=(VLOOKUP(CP$7,Data!$A$2:$A$852,1,FALSE)),0))),"H",IF(AND(CP$7&gt;=$J111,CP$7&lt;=$L111),($D111*$P111/$M111),0))),IF(AND(CP$7&gt;=$J111,CP$7&lt;=$L111),(($D111*$P111)/$M111),0))))))</f>
        <v>0</v>
      </c>
      <c r="CQ112" s="37" t="str">
        <f>IF(CQ$7&gt;$L111,(((IF(Data!$C$2&gt;0,(IF(OR(CQ$5=Data!$F$2,CQ$5=Data!$G$2,(IF(COUNTIF(Data!$A$2:$A$939,CQ$7),CQ$7=(VLOOKUP(CQ$7,Data!$A$2:$A$852,1,FALSE)),0))),"H",IF(AND(CQ$7&gt;=$J111,CQ$7&lt;=$K111),($D111*(1-$P111)/$N111),0))),IF(AND(CQ$7&gt;=$J111,CQ$7&lt;=$K111),(($D111-$O111)/$N111),0))))),(((IF(Data!$C$2&gt;0,(IF(OR(CQ$5=Data!$F$2,CQ$5=Data!$G$2,(IF(COUNTIF(Data!$A$2:$A$939,CQ$7),CQ$7=(VLOOKUP(CQ$7,Data!$A$2:$A$852,1,FALSE)),0))),"H",IF(AND(CQ$7&gt;=$J111,CQ$7&lt;=$L111),($D111*$P111/$M111),0))),IF(AND(CQ$7&gt;=$J111,CQ$7&lt;=$L111),(($D111*$P111)/$M111),0))))))</f>
        <v>H</v>
      </c>
      <c r="CR112" s="37" t="str">
        <f>IF(CR$7&gt;$L111,(((IF(Data!$C$2&gt;0,(IF(OR(CR$5=Data!$F$2,CR$5=Data!$G$2,(IF(COUNTIF(Data!$A$2:$A$939,CR$7),CR$7=(VLOOKUP(CR$7,Data!$A$2:$A$852,1,FALSE)),0))),"H",IF(AND(CR$7&gt;=$J111,CR$7&lt;=$K111),($D111*(1-$P111)/$N111),0))),IF(AND(CR$7&gt;=$J111,CR$7&lt;=$K111),(($D111-$O111)/$N111),0))))),(((IF(Data!$C$2&gt;0,(IF(OR(CR$5=Data!$F$2,CR$5=Data!$G$2,(IF(COUNTIF(Data!$A$2:$A$939,CR$7),CR$7=(VLOOKUP(CR$7,Data!$A$2:$A$852,1,FALSE)),0))),"H",IF(AND(CR$7&gt;=$J111,CR$7&lt;=$L111),($D111*$P111/$M111),0))),IF(AND(CR$7&gt;=$J111,CR$7&lt;=$L111),(($D111*$P111)/$M111),0))))))</f>
        <v>H</v>
      </c>
      <c r="CS112" s="37">
        <f>IF(CS$7&gt;$L111,(((IF(Data!$C$2&gt;0,(IF(OR(CS$5=Data!$F$2,CS$5=Data!$G$2,(IF(COUNTIF(Data!$A$2:$A$939,CS$7),CS$7=(VLOOKUP(CS$7,Data!$A$2:$A$852,1,FALSE)),0))),"H",IF(AND(CS$7&gt;=$J111,CS$7&lt;=$K111),($D111*(1-$P111)/$N111),0))),IF(AND(CS$7&gt;=$J111,CS$7&lt;=$K111),(($D111-$O111)/$N111),0))))),(((IF(Data!$C$2&gt;0,(IF(OR(CS$5=Data!$F$2,CS$5=Data!$G$2,(IF(COUNTIF(Data!$A$2:$A$939,CS$7),CS$7=(VLOOKUP(CS$7,Data!$A$2:$A$852,1,FALSE)),0))),"H",IF(AND(CS$7&gt;=$J111,CS$7&lt;=$L111),($D111*$P111/$M111),0))),IF(AND(CS$7&gt;=$J111,CS$7&lt;=$L111),(($D111*$P111)/$M111),0))))))</f>
        <v>0</v>
      </c>
      <c r="CT112" s="37">
        <f>IF(CT$7&gt;$L111,(((IF(Data!$C$2&gt;0,(IF(OR(CT$5=Data!$F$2,CT$5=Data!$G$2,(IF(COUNTIF(Data!$A$2:$A$939,CT$7),CT$7=(VLOOKUP(CT$7,Data!$A$2:$A$852,1,FALSE)),0))),"H",IF(AND(CT$7&gt;=$J111,CT$7&lt;=$K111),($D111*(1-$P111)/$N111),0))),IF(AND(CT$7&gt;=$J111,CT$7&lt;=$K111),(($D111-$O111)/$N111),0))))),(((IF(Data!$C$2&gt;0,(IF(OR(CT$5=Data!$F$2,CT$5=Data!$G$2,(IF(COUNTIF(Data!$A$2:$A$939,CT$7),CT$7=(VLOOKUP(CT$7,Data!$A$2:$A$852,1,FALSE)),0))),"H",IF(AND(CT$7&gt;=$J111,CT$7&lt;=$L111),($D111*$P111/$M111),0))),IF(AND(CT$7&gt;=$J111,CT$7&lt;=$L111),(($D111*$P111)/$M111),0))))))</f>
        <v>0</v>
      </c>
      <c r="CU112" s="37">
        <f>IF(CU$7&gt;$L111,(((IF(Data!$C$2&gt;0,(IF(OR(CU$5=Data!$F$2,CU$5=Data!$G$2,(IF(COUNTIF(Data!$A$2:$A$939,CU$7),CU$7=(VLOOKUP(CU$7,Data!$A$2:$A$852,1,FALSE)),0))),"H",IF(AND(CU$7&gt;=$J111,CU$7&lt;=$K111),($D111*(1-$P111)/$N111),0))),IF(AND(CU$7&gt;=$J111,CU$7&lt;=$K111),(($D111-$O111)/$N111),0))))),(((IF(Data!$C$2&gt;0,(IF(OR(CU$5=Data!$F$2,CU$5=Data!$G$2,(IF(COUNTIF(Data!$A$2:$A$939,CU$7),CU$7=(VLOOKUP(CU$7,Data!$A$2:$A$852,1,FALSE)),0))),"H",IF(AND(CU$7&gt;=$J111,CU$7&lt;=$L111),($D111*$P111/$M111),0))),IF(AND(CU$7&gt;=$J111,CU$7&lt;=$L111),(($D111*$P111)/$M111),0))))))</f>
        <v>0</v>
      </c>
      <c r="CV112" s="37">
        <f>IF(CV$7&gt;$L111,(((IF(Data!$C$2&gt;0,(IF(OR(CV$5=Data!$F$2,CV$5=Data!$G$2,(IF(COUNTIF(Data!$A$2:$A$939,CV$7),CV$7=(VLOOKUP(CV$7,Data!$A$2:$A$852,1,FALSE)),0))),"H",IF(AND(CV$7&gt;=$J111,CV$7&lt;=$K111),($D111*(1-$P111)/$N111),0))),IF(AND(CV$7&gt;=$J111,CV$7&lt;=$K111),(($D111-$O111)/$N111),0))))),(((IF(Data!$C$2&gt;0,(IF(OR(CV$5=Data!$F$2,CV$5=Data!$G$2,(IF(COUNTIF(Data!$A$2:$A$939,CV$7),CV$7=(VLOOKUP(CV$7,Data!$A$2:$A$852,1,FALSE)),0))),"H",IF(AND(CV$7&gt;=$J111,CV$7&lt;=$L111),($D111*$P111/$M111),0))),IF(AND(CV$7&gt;=$J111,CV$7&lt;=$L111),(($D111*$P111)/$M111),0))))))</f>
        <v>0</v>
      </c>
      <c r="CW112" s="37">
        <f>IF(CW$7&gt;$L111,(((IF(Data!$C$2&gt;0,(IF(OR(CW$5=Data!$F$2,CW$5=Data!$G$2,(IF(COUNTIF(Data!$A$2:$A$939,CW$7),CW$7=(VLOOKUP(CW$7,Data!$A$2:$A$852,1,FALSE)),0))),"H",IF(AND(CW$7&gt;=$J111,CW$7&lt;=$K111),($D111*(1-$P111)/$N111),0))),IF(AND(CW$7&gt;=$J111,CW$7&lt;=$K111),(($D111-$O111)/$N111),0))))),(((IF(Data!$C$2&gt;0,(IF(OR(CW$5=Data!$F$2,CW$5=Data!$G$2,(IF(COUNTIF(Data!$A$2:$A$939,CW$7),CW$7=(VLOOKUP(CW$7,Data!$A$2:$A$852,1,FALSE)),0))),"H",IF(AND(CW$7&gt;=$J111,CW$7&lt;=$L111),($D111*$P111/$M111),0))),IF(AND(CW$7&gt;=$J111,CW$7&lt;=$L111),(($D111*$P111)/$M111),0))))))</f>
        <v>0</v>
      </c>
      <c r="CX112" s="37" t="str">
        <f>IF(CX$7&gt;$L111,(((IF(Data!$C$2&gt;0,(IF(OR(CX$5=Data!$F$2,CX$5=Data!$G$2,(IF(COUNTIF(Data!$A$2:$A$939,CX$7),CX$7=(VLOOKUP(CX$7,Data!$A$2:$A$852,1,FALSE)),0))),"H",IF(AND(CX$7&gt;=$J111,CX$7&lt;=$K111),($D111*(1-$P111)/$N111),0))),IF(AND(CX$7&gt;=$J111,CX$7&lt;=$K111),(($D111-$O111)/$N111),0))))),(((IF(Data!$C$2&gt;0,(IF(OR(CX$5=Data!$F$2,CX$5=Data!$G$2,(IF(COUNTIF(Data!$A$2:$A$939,CX$7),CX$7=(VLOOKUP(CX$7,Data!$A$2:$A$852,1,FALSE)),0))),"H",IF(AND(CX$7&gt;=$J111,CX$7&lt;=$L111),($D111*$P111/$M111),0))),IF(AND(CX$7&gt;=$J111,CX$7&lt;=$L111),(($D111*$P111)/$M111),0))))))</f>
        <v>H</v>
      </c>
      <c r="CY112" s="37" t="str">
        <f>IF(CY$7&gt;$L111,(((IF(Data!$C$2&gt;0,(IF(OR(CY$5=Data!$F$2,CY$5=Data!$G$2,(IF(COUNTIF(Data!$A$2:$A$939,CY$7),CY$7=(VLOOKUP(CY$7,Data!$A$2:$A$852,1,FALSE)),0))),"H",IF(AND(CY$7&gt;=$J111,CY$7&lt;=$K111),($D111*(1-$P111)/$N111),0))),IF(AND(CY$7&gt;=$J111,CY$7&lt;=$K111),(($D111-$O111)/$N111),0))))),(((IF(Data!$C$2&gt;0,(IF(OR(CY$5=Data!$F$2,CY$5=Data!$G$2,(IF(COUNTIF(Data!$A$2:$A$939,CY$7),CY$7=(VLOOKUP(CY$7,Data!$A$2:$A$852,1,FALSE)),0))),"H",IF(AND(CY$7&gt;=$J111,CY$7&lt;=$L111),($D111*$P111/$M111),0))),IF(AND(CY$7&gt;=$J111,CY$7&lt;=$L111),(($D111*$P111)/$M111),0))))))</f>
        <v>H</v>
      </c>
      <c r="CZ112" s="37">
        <f>IF(CZ$7&gt;$L111,(((IF(Data!$C$2&gt;0,(IF(OR(CZ$5=Data!$F$2,CZ$5=Data!$G$2,(IF(COUNTIF(Data!$A$2:$A$939,CZ$7),CZ$7=(VLOOKUP(CZ$7,Data!$A$2:$A$852,1,FALSE)),0))),"H",IF(AND(CZ$7&gt;=$J111,CZ$7&lt;=$K111),($D111*(1-$P111)/$N111),0))),IF(AND(CZ$7&gt;=$J111,CZ$7&lt;=$K111),(($D111-$O111)/$N111),0))))),(((IF(Data!$C$2&gt;0,(IF(OR(CZ$5=Data!$F$2,CZ$5=Data!$G$2,(IF(COUNTIF(Data!$A$2:$A$939,CZ$7),CZ$7=(VLOOKUP(CZ$7,Data!$A$2:$A$852,1,FALSE)),0))),"H",IF(AND(CZ$7&gt;=$J111,CZ$7&lt;=$L111),($D111*$P111/$M111),0))),IF(AND(CZ$7&gt;=$J111,CZ$7&lt;=$L111),(($D111*$P111)/$M111),0))))))</f>
        <v>0</v>
      </c>
      <c r="DA112" s="37">
        <f>IF(DA$7&gt;$L111,(((IF(Data!$C$2&gt;0,(IF(OR(DA$5=Data!$F$2,DA$5=Data!$G$2,(IF(COUNTIF(Data!$A$2:$A$939,DA$7),DA$7=(VLOOKUP(DA$7,Data!$A$2:$A$852,1,FALSE)),0))),"H",IF(AND(DA$7&gt;=$J111,DA$7&lt;=$K111),($D111*(1-$P111)/$N111),0))),IF(AND(DA$7&gt;=$J111,DA$7&lt;=$K111),(($D111-$O111)/$N111),0))))),(((IF(Data!$C$2&gt;0,(IF(OR(DA$5=Data!$F$2,DA$5=Data!$G$2,(IF(COUNTIF(Data!$A$2:$A$939,DA$7),DA$7=(VLOOKUP(DA$7,Data!$A$2:$A$852,1,FALSE)),0))),"H",IF(AND(DA$7&gt;=$J111,DA$7&lt;=$L111),($D111*$P111/$M111),0))),IF(AND(DA$7&gt;=$J111,DA$7&lt;=$L111),(($D111*$P111)/$M111),0))))))</f>
        <v>0</v>
      </c>
      <c r="DB112" s="37">
        <f>IF(DB$7&gt;$L111,(((IF(Data!$C$2&gt;0,(IF(OR(DB$5=Data!$F$2,DB$5=Data!$G$2,(IF(COUNTIF(Data!$A$2:$A$939,DB$7),DB$7=(VLOOKUP(DB$7,Data!$A$2:$A$852,1,FALSE)),0))),"H",IF(AND(DB$7&gt;=$J111,DB$7&lt;=$K111),($D111*(1-$P111)/$N111),0))),IF(AND(DB$7&gt;=$J111,DB$7&lt;=$K111),(($D111-$O111)/$N111),0))))),(((IF(Data!$C$2&gt;0,(IF(OR(DB$5=Data!$F$2,DB$5=Data!$G$2,(IF(COUNTIF(Data!$A$2:$A$939,DB$7),DB$7=(VLOOKUP(DB$7,Data!$A$2:$A$852,1,FALSE)),0))),"H",IF(AND(DB$7&gt;=$J111,DB$7&lt;=$L111),($D111*$P111/$M111),0))),IF(AND(DB$7&gt;=$J111,DB$7&lt;=$L111),(($D111*$P111)/$M111),0))))))</f>
        <v>0</v>
      </c>
      <c r="DC112" s="37">
        <f>IF(DC$7&gt;$L111,(((IF(Data!$C$2&gt;0,(IF(OR(DC$5=Data!$F$2,DC$5=Data!$G$2,(IF(COUNTIF(Data!$A$2:$A$939,DC$7),DC$7=(VLOOKUP(DC$7,Data!$A$2:$A$852,1,FALSE)),0))),"H",IF(AND(DC$7&gt;=$J111,DC$7&lt;=$K111),($D111*(1-$P111)/$N111),0))),IF(AND(DC$7&gt;=$J111,DC$7&lt;=$K111),(($D111-$O111)/$N111),0))))),(((IF(Data!$C$2&gt;0,(IF(OR(DC$5=Data!$F$2,DC$5=Data!$G$2,(IF(COUNTIF(Data!$A$2:$A$939,DC$7),DC$7=(VLOOKUP(DC$7,Data!$A$2:$A$852,1,FALSE)),0))),"H",IF(AND(DC$7&gt;=$J111,DC$7&lt;=$L111),($D111*$P111/$M111),0))),IF(AND(DC$7&gt;=$J111,DC$7&lt;=$L111),(($D111*$P111)/$M111),0))))))</f>
        <v>0</v>
      </c>
      <c r="DD112" s="37">
        <f>IF(DD$7&gt;$L111,(((IF(Data!$C$2&gt;0,(IF(OR(DD$5=Data!$F$2,DD$5=Data!$G$2,(IF(COUNTIF(Data!$A$2:$A$939,DD$7),DD$7=(VLOOKUP(DD$7,Data!$A$2:$A$852,1,FALSE)),0))),"H",IF(AND(DD$7&gt;=$J111,DD$7&lt;=$K111),($D111*(1-$P111)/$N111),0))),IF(AND(DD$7&gt;=$J111,DD$7&lt;=$K111),(($D111-$O111)/$N111),0))))),(((IF(Data!$C$2&gt;0,(IF(OR(DD$5=Data!$F$2,DD$5=Data!$G$2,(IF(COUNTIF(Data!$A$2:$A$939,DD$7),DD$7=(VLOOKUP(DD$7,Data!$A$2:$A$852,1,FALSE)),0))),"H",IF(AND(DD$7&gt;=$J111,DD$7&lt;=$L111),($D111*$P111/$M111),0))),IF(AND(DD$7&gt;=$J111,DD$7&lt;=$L111),(($D111*$P111)/$M111),0))))))</f>
        <v>0</v>
      </c>
      <c r="DE112" s="37" t="str">
        <f>IF(DE$7&gt;$L111,(((IF(Data!$C$2&gt;0,(IF(OR(DE$5=Data!$F$2,DE$5=Data!$G$2,(IF(COUNTIF(Data!$A$2:$A$939,DE$7),DE$7=(VLOOKUP(DE$7,Data!$A$2:$A$852,1,FALSE)),0))),"H",IF(AND(DE$7&gt;=$J111,DE$7&lt;=$K111),($D111*(1-$P111)/$N111),0))),IF(AND(DE$7&gt;=$J111,DE$7&lt;=$K111),(($D111-$O111)/$N111),0))))),(((IF(Data!$C$2&gt;0,(IF(OR(DE$5=Data!$F$2,DE$5=Data!$G$2,(IF(COUNTIF(Data!$A$2:$A$939,DE$7),DE$7=(VLOOKUP(DE$7,Data!$A$2:$A$852,1,FALSE)),0))),"H",IF(AND(DE$7&gt;=$J111,DE$7&lt;=$L111),($D111*$P111/$M111),0))),IF(AND(DE$7&gt;=$J111,DE$7&lt;=$L111),(($D111*$P111)/$M111),0))))))</f>
        <v>H</v>
      </c>
      <c r="DF112" s="37" t="str">
        <f>IF(DF$7&gt;$L111,(((IF(Data!$C$2&gt;0,(IF(OR(DF$5=Data!$F$2,DF$5=Data!$G$2,(IF(COUNTIF(Data!$A$2:$A$939,DF$7),DF$7=(VLOOKUP(DF$7,Data!$A$2:$A$852,1,FALSE)),0))),"H",IF(AND(DF$7&gt;=$J111,DF$7&lt;=$K111),($D111*(1-$P111)/$N111),0))),IF(AND(DF$7&gt;=$J111,DF$7&lt;=$K111),(($D111-$O111)/$N111),0))))),(((IF(Data!$C$2&gt;0,(IF(OR(DF$5=Data!$F$2,DF$5=Data!$G$2,(IF(COUNTIF(Data!$A$2:$A$939,DF$7),DF$7=(VLOOKUP(DF$7,Data!$A$2:$A$852,1,FALSE)),0))),"H",IF(AND(DF$7&gt;=$J111,DF$7&lt;=$L111),($D111*$P111/$M111),0))),IF(AND(DF$7&gt;=$J111,DF$7&lt;=$L111),(($D111*$P111)/$M111),0))))))</f>
        <v>H</v>
      </c>
      <c r="DG112" s="37">
        <f>IF(DG$7&gt;$L111,(((IF(Data!$C$2&gt;0,(IF(OR(DG$5=Data!$F$2,DG$5=Data!$G$2,(IF(COUNTIF(Data!$A$2:$A$939,DG$7),DG$7=(VLOOKUP(DG$7,Data!$A$2:$A$852,1,FALSE)),0))),"H",IF(AND(DG$7&gt;=$J111,DG$7&lt;=$K111),($D111*(1-$P111)/$N111),0))),IF(AND(DG$7&gt;=$J111,DG$7&lt;=$K111),(($D111-$O111)/$N111),0))))),(((IF(Data!$C$2&gt;0,(IF(OR(DG$5=Data!$F$2,DG$5=Data!$G$2,(IF(COUNTIF(Data!$A$2:$A$939,DG$7),DG$7=(VLOOKUP(DG$7,Data!$A$2:$A$852,1,FALSE)),0))),"H",IF(AND(DG$7&gt;=$J111,DG$7&lt;=$L111),($D111*$P111/$M111),0))),IF(AND(DG$7&gt;=$J111,DG$7&lt;=$L111),(($D111*$P111)/$M111),0))))))</f>
        <v>0</v>
      </c>
      <c r="DH112" s="37">
        <f>IF(DH$7&gt;$L111,(((IF(Data!$C$2&gt;0,(IF(OR(DH$5=Data!$F$2,DH$5=Data!$G$2,(IF(COUNTIF(Data!$A$2:$A$939,DH$7),DH$7=(VLOOKUP(DH$7,Data!$A$2:$A$852,1,FALSE)),0))),"H",IF(AND(DH$7&gt;=$J111,DH$7&lt;=$K111),($D111*(1-$P111)/$N111),0))),IF(AND(DH$7&gt;=$J111,DH$7&lt;=$K111),(($D111-$O111)/$N111),0))))),(((IF(Data!$C$2&gt;0,(IF(OR(DH$5=Data!$F$2,DH$5=Data!$G$2,(IF(COUNTIF(Data!$A$2:$A$939,DH$7),DH$7=(VLOOKUP(DH$7,Data!$A$2:$A$852,1,FALSE)),0))),"H",IF(AND(DH$7&gt;=$J111,DH$7&lt;=$L111),($D111*$P111/$M111),0))),IF(AND(DH$7&gt;=$J111,DH$7&lt;=$L111),(($D111*$P111)/$M111),0))))))</f>
        <v>0</v>
      </c>
      <c r="DI112" s="37">
        <f>IF(DI$7&gt;$L111,(((IF(Data!$C$2&gt;0,(IF(OR(DI$5=Data!$F$2,DI$5=Data!$G$2,(IF(COUNTIF(Data!$A$2:$A$939,DI$7),DI$7=(VLOOKUP(DI$7,Data!$A$2:$A$852,1,FALSE)),0))),"H",IF(AND(DI$7&gt;=$J111,DI$7&lt;=$K111),($D111*(1-$P111)/$N111),0))),IF(AND(DI$7&gt;=$J111,DI$7&lt;=$K111),(($D111-$O111)/$N111),0))))),(((IF(Data!$C$2&gt;0,(IF(OR(DI$5=Data!$F$2,DI$5=Data!$G$2,(IF(COUNTIF(Data!$A$2:$A$939,DI$7),DI$7=(VLOOKUP(DI$7,Data!$A$2:$A$852,1,FALSE)),0))),"H",IF(AND(DI$7&gt;=$J111,DI$7&lt;=$L111),($D111*$P111/$M111),0))),IF(AND(DI$7&gt;=$J111,DI$7&lt;=$L111),(($D111*$P111)/$M111),0))))))</f>
        <v>0</v>
      </c>
      <c r="DJ112" s="37">
        <f>IF(DJ$7&gt;$L111,(((IF(Data!$C$2&gt;0,(IF(OR(DJ$5=Data!$F$2,DJ$5=Data!$G$2,(IF(COUNTIF(Data!$A$2:$A$939,DJ$7),DJ$7=(VLOOKUP(DJ$7,Data!$A$2:$A$852,1,FALSE)),0))),"H",IF(AND(DJ$7&gt;=$J111,DJ$7&lt;=$K111),($D111*(1-$P111)/$N111),0))),IF(AND(DJ$7&gt;=$J111,DJ$7&lt;=$K111),(($D111-$O111)/$N111),0))))),(((IF(Data!$C$2&gt;0,(IF(OR(DJ$5=Data!$F$2,DJ$5=Data!$G$2,(IF(COUNTIF(Data!$A$2:$A$939,DJ$7),DJ$7=(VLOOKUP(DJ$7,Data!$A$2:$A$852,1,FALSE)),0))),"H",IF(AND(DJ$7&gt;=$J111,DJ$7&lt;=$L111),($D111*$P111/$M111),0))),IF(AND(DJ$7&gt;=$J111,DJ$7&lt;=$L111),(($D111*$P111)/$M111),0))))))</f>
        <v>0</v>
      </c>
      <c r="DK112" s="37">
        <f>IF(DK$7&gt;$L111,(((IF(Data!$C$2&gt;0,(IF(OR(DK$5=Data!$F$2,DK$5=Data!$G$2,(IF(COUNTIF(Data!$A$2:$A$939,DK$7),DK$7=(VLOOKUP(DK$7,Data!$A$2:$A$852,1,FALSE)),0))),"H",IF(AND(DK$7&gt;=$J111,DK$7&lt;=$K111),($D111*(1-$P111)/$N111),0))),IF(AND(DK$7&gt;=$J111,DK$7&lt;=$K111),(($D111-$O111)/$N111),0))))),(((IF(Data!$C$2&gt;0,(IF(OR(DK$5=Data!$F$2,DK$5=Data!$G$2,(IF(COUNTIF(Data!$A$2:$A$939,DK$7),DK$7=(VLOOKUP(DK$7,Data!$A$2:$A$852,1,FALSE)),0))),"H",IF(AND(DK$7&gt;=$J111,DK$7&lt;=$L111),($D111*$P111/$M111),0))),IF(AND(DK$7&gt;=$J111,DK$7&lt;=$L111),(($D111*$P111)/$M111),0))))))</f>
        <v>0</v>
      </c>
      <c r="DL112" s="37" t="str">
        <f>IF(DL$7&gt;$L111,(((IF(Data!$C$2&gt;0,(IF(OR(DL$5=Data!$F$2,DL$5=Data!$G$2,(IF(COUNTIF(Data!$A$2:$A$939,DL$7),DL$7=(VLOOKUP(DL$7,Data!$A$2:$A$852,1,FALSE)),0))),"H",IF(AND(DL$7&gt;=$J111,DL$7&lt;=$K111),($D111*(1-$P111)/$N111),0))),IF(AND(DL$7&gt;=$J111,DL$7&lt;=$K111),(($D111-$O111)/$N111),0))))),(((IF(Data!$C$2&gt;0,(IF(OR(DL$5=Data!$F$2,DL$5=Data!$G$2,(IF(COUNTIF(Data!$A$2:$A$939,DL$7),DL$7=(VLOOKUP(DL$7,Data!$A$2:$A$852,1,FALSE)),0))),"H",IF(AND(DL$7&gt;=$J111,DL$7&lt;=$L111),($D111*$P111/$M111),0))),IF(AND(DL$7&gt;=$J111,DL$7&lt;=$L111),(($D111*$P111)/$M111),0))))))</f>
        <v>H</v>
      </c>
      <c r="DM112" s="37" t="str">
        <f>IF(DM$7&gt;$L111,(((IF(Data!$C$2&gt;0,(IF(OR(DM$5=Data!$F$2,DM$5=Data!$G$2,(IF(COUNTIF(Data!$A$2:$A$939,DM$7),DM$7=(VLOOKUP(DM$7,Data!$A$2:$A$852,1,FALSE)),0))),"H",IF(AND(DM$7&gt;=$J111,DM$7&lt;=$K111),($D111*(1-$P111)/$N111),0))),IF(AND(DM$7&gt;=$J111,DM$7&lt;=$K111),(($D111-$O111)/$N111),0))))),(((IF(Data!$C$2&gt;0,(IF(OR(DM$5=Data!$F$2,DM$5=Data!$G$2,(IF(COUNTIF(Data!$A$2:$A$939,DM$7),DM$7=(VLOOKUP(DM$7,Data!$A$2:$A$852,1,FALSE)),0))),"H",IF(AND(DM$7&gt;=$J111,DM$7&lt;=$L111),($D111*$P111/$M111),0))),IF(AND(DM$7&gt;=$J111,DM$7&lt;=$L111),(($D111*$P111)/$M111),0))))))</f>
        <v>H</v>
      </c>
      <c r="DN112" s="37">
        <f>IF(DN$7&gt;$L111,(((IF(Data!$C$2&gt;0,(IF(OR(DN$5=Data!$F$2,DN$5=Data!$G$2,(IF(COUNTIF(Data!$A$2:$A$939,DN$7),DN$7=(VLOOKUP(DN$7,Data!$A$2:$A$852,1,FALSE)),0))),"H",IF(AND(DN$7&gt;=$J111,DN$7&lt;=$K111),($D111*(1-$P111)/$N111),0))),IF(AND(DN$7&gt;=$J111,DN$7&lt;=$K111),(($D111-$O111)/$N111),0))))),(((IF(Data!$C$2&gt;0,(IF(OR(DN$5=Data!$F$2,DN$5=Data!$G$2,(IF(COUNTIF(Data!$A$2:$A$939,DN$7),DN$7=(VLOOKUP(DN$7,Data!$A$2:$A$852,1,FALSE)),0))),"H",IF(AND(DN$7&gt;=$J111,DN$7&lt;=$L111),($D111*$P111/$M111),0))),IF(AND(DN$7&gt;=$J111,DN$7&lt;=$L111),(($D111*$P111)/$M111),0))))))</f>
        <v>0</v>
      </c>
      <c r="DO112" s="37">
        <f>IF(DO$7&gt;$L111,(((IF(Data!$C$2&gt;0,(IF(OR(DO$5=Data!$F$2,DO$5=Data!$G$2,(IF(COUNTIF(Data!$A$2:$A$939,DO$7),DO$7=(VLOOKUP(DO$7,Data!$A$2:$A$852,1,FALSE)),0))),"H",IF(AND(DO$7&gt;=$J111,DO$7&lt;=$K111),($D111*(1-$P111)/$N111),0))),IF(AND(DO$7&gt;=$J111,DO$7&lt;=$K111),(($D111-$O111)/$N111),0))))),(((IF(Data!$C$2&gt;0,(IF(OR(DO$5=Data!$F$2,DO$5=Data!$G$2,(IF(COUNTIF(Data!$A$2:$A$939,DO$7),DO$7=(VLOOKUP(DO$7,Data!$A$2:$A$852,1,FALSE)),0))),"H",IF(AND(DO$7&gt;=$J111,DO$7&lt;=$L111),($D111*$P111/$M111),0))),IF(AND(DO$7&gt;=$J111,DO$7&lt;=$L111),(($D111*$P111)/$M111),0))))))</f>
        <v>0</v>
      </c>
      <c r="DP112" s="37">
        <f>IF(DP$7&gt;$L111,(((IF(Data!$C$2&gt;0,(IF(OR(DP$5=Data!$F$2,DP$5=Data!$G$2,(IF(COUNTIF(Data!$A$2:$A$939,DP$7),DP$7=(VLOOKUP(DP$7,Data!$A$2:$A$852,1,FALSE)),0))),"H",IF(AND(DP$7&gt;=$J111,DP$7&lt;=$K111),($D111*(1-$P111)/$N111),0))),IF(AND(DP$7&gt;=$J111,DP$7&lt;=$K111),(($D111-$O111)/$N111),0))))),(((IF(Data!$C$2&gt;0,(IF(OR(DP$5=Data!$F$2,DP$5=Data!$G$2,(IF(COUNTIF(Data!$A$2:$A$939,DP$7),DP$7=(VLOOKUP(DP$7,Data!$A$2:$A$852,1,FALSE)),0))),"H",IF(AND(DP$7&gt;=$J111,DP$7&lt;=$L111),($D111*$P111/$M111),0))),IF(AND(DP$7&gt;=$J111,DP$7&lt;=$L111),(($D111*$P111)/$M111),0))))))</f>
        <v>0</v>
      </c>
      <c r="DQ112" s="37">
        <f>IF(DQ$7&gt;$L111,(((IF(Data!$C$2&gt;0,(IF(OR(DQ$5=Data!$F$2,DQ$5=Data!$G$2,(IF(COUNTIF(Data!$A$2:$A$939,DQ$7),DQ$7=(VLOOKUP(DQ$7,Data!$A$2:$A$852,1,FALSE)),0))),"H",IF(AND(DQ$7&gt;=$J111,DQ$7&lt;=$K111),($D111*(1-$P111)/$N111),0))),IF(AND(DQ$7&gt;=$J111,DQ$7&lt;=$K111),(($D111-$O111)/$N111),0))))),(((IF(Data!$C$2&gt;0,(IF(OR(DQ$5=Data!$F$2,DQ$5=Data!$G$2,(IF(COUNTIF(Data!$A$2:$A$939,DQ$7),DQ$7=(VLOOKUP(DQ$7,Data!$A$2:$A$852,1,FALSE)),0))),"H",IF(AND(DQ$7&gt;=$J111,DQ$7&lt;=$L111),($D111*$P111/$M111),0))),IF(AND(DQ$7&gt;=$J111,DQ$7&lt;=$L111),(($D111*$P111)/$M111),0))))))</f>
        <v>0</v>
      </c>
      <c r="DR112" s="37">
        <f>IF(DR$7&gt;$L111,(((IF(Data!$C$2&gt;0,(IF(OR(DR$5=Data!$F$2,DR$5=Data!$G$2,(IF(COUNTIF(Data!$A$2:$A$939,DR$7),DR$7=(VLOOKUP(DR$7,Data!$A$2:$A$852,1,FALSE)),0))),"H",IF(AND(DR$7&gt;=$J111,DR$7&lt;=$K111),($D111*(1-$P111)/$N111),0))),IF(AND(DR$7&gt;=$J111,DR$7&lt;=$K111),(($D111-$O111)/$N111),0))))),(((IF(Data!$C$2&gt;0,(IF(OR(DR$5=Data!$F$2,DR$5=Data!$G$2,(IF(COUNTIF(Data!$A$2:$A$939,DR$7),DR$7=(VLOOKUP(DR$7,Data!$A$2:$A$852,1,FALSE)),0))),"H",IF(AND(DR$7&gt;=$J111,DR$7&lt;=$L111),($D111*$P111/$M111),0))),IF(AND(DR$7&gt;=$J111,DR$7&lt;=$L111),(($D111*$P111)/$M111),0))))))</f>
        <v>0</v>
      </c>
      <c r="DS112" s="37" t="str">
        <f>IF(DS$7&gt;$L111,(((IF(Data!$C$2&gt;0,(IF(OR(DS$5=Data!$F$2,DS$5=Data!$G$2,(IF(COUNTIF(Data!$A$2:$A$939,DS$7),DS$7=(VLOOKUP(DS$7,Data!$A$2:$A$852,1,FALSE)),0))),"H",IF(AND(DS$7&gt;=$J111,DS$7&lt;=$K111),($D111*(1-$P111)/$N111),0))),IF(AND(DS$7&gt;=$J111,DS$7&lt;=$K111),(($D111-$O111)/$N111),0))))),(((IF(Data!$C$2&gt;0,(IF(OR(DS$5=Data!$F$2,DS$5=Data!$G$2,(IF(COUNTIF(Data!$A$2:$A$939,DS$7),DS$7=(VLOOKUP(DS$7,Data!$A$2:$A$852,1,FALSE)),0))),"H",IF(AND(DS$7&gt;=$J111,DS$7&lt;=$L111),($D111*$P111/$M111),0))),IF(AND(DS$7&gt;=$J111,DS$7&lt;=$L111),(($D111*$P111)/$M111),0))))))</f>
        <v>H</v>
      </c>
      <c r="DT112" s="37" t="str">
        <f>IF(DT$7&gt;$L111,(((IF(Data!$C$2&gt;0,(IF(OR(DT$5=Data!$F$2,DT$5=Data!$G$2,(IF(COUNTIF(Data!$A$2:$A$939,DT$7),DT$7=(VLOOKUP(DT$7,Data!$A$2:$A$852,1,FALSE)),0))),"H",IF(AND(DT$7&gt;=$J111,DT$7&lt;=$K111),($D111*(1-$P111)/$N111),0))),IF(AND(DT$7&gt;=$J111,DT$7&lt;=$K111),(($D111-$O111)/$N111),0))))),(((IF(Data!$C$2&gt;0,(IF(OR(DT$5=Data!$F$2,DT$5=Data!$G$2,(IF(COUNTIF(Data!$A$2:$A$939,DT$7),DT$7=(VLOOKUP(DT$7,Data!$A$2:$A$852,1,FALSE)),0))),"H",IF(AND(DT$7&gt;=$J111,DT$7&lt;=$L111),($D111*$P111/$M111),0))),IF(AND(DT$7&gt;=$J111,DT$7&lt;=$L111),(($D111*$P111)/$M111),0))))))</f>
        <v>H</v>
      </c>
      <c r="DU112" s="37">
        <f>IF(DU$7&gt;$L111,(((IF(Data!$C$2&gt;0,(IF(OR(DU$5=Data!$F$2,DU$5=Data!$G$2,(IF(COUNTIF(Data!$A$2:$A$939,DU$7),DU$7=(VLOOKUP(DU$7,Data!$A$2:$A$852,1,FALSE)),0))),"H",IF(AND(DU$7&gt;=$J111,DU$7&lt;=$K111),($D111*(1-$P111)/$N111),0))),IF(AND(DU$7&gt;=$J111,DU$7&lt;=$K111),(($D111-$O111)/$N111),0))))),(((IF(Data!$C$2&gt;0,(IF(OR(DU$5=Data!$F$2,DU$5=Data!$G$2,(IF(COUNTIF(Data!$A$2:$A$939,DU$7),DU$7=(VLOOKUP(DU$7,Data!$A$2:$A$852,1,FALSE)),0))),"H",IF(AND(DU$7&gt;=$J111,DU$7&lt;=$L111),($D111*$P111/$M111),0))),IF(AND(DU$7&gt;=$J111,DU$7&lt;=$L111),(($D111*$P111)/$M111),0))))))</f>
        <v>0</v>
      </c>
      <c r="DV112" s="37">
        <f>IF(DV$7&gt;$L111,(((IF(Data!$C$2&gt;0,(IF(OR(DV$5=Data!$F$2,DV$5=Data!$G$2,(IF(COUNTIF(Data!$A$2:$A$939,DV$7),DV$7=(VLOOKUP(DV$7,Data!$A$2:$A$852,1,FALSE)),0))),"H",IF(AND(DV$7&gt;=$J111,DV$7&lt;=$K111),($D111*(1-$P111)/$N111),0))),IF(AND(DV$7&gt;=$J111,DV$7&lt;=$K111),(($D111-$O111)/$N111),0))))),(((IF(Data!$C$2&gt;0,(IF(OR(DV$5=Data!$F$2,DV$5=Data!$G$2,(IF(COUNTIF(Data!$A$2:$A$939,DV$7),DV$7=(VLOOKUP(DV$7,Data!$A$2:$A$852,1,FALSE)),0))),"H",IF(AND(DV$7&gt;=$J111,DV$7&lt;=$L111),($D111*$P111/$M111),0))),IF(AND(DV$7&gt;=$J111,DV$7&lt;=$L111),(($D111*$P111)/$M111),0))))))</f>
        <v>0</v>
      </c>
      <c r="DW112" s="37">
        <f>IF(DW$7&gt;$L111,(((IF(Data!$C$2&gt;0,(IF(OR(DW$5=Data!$F$2,DW$5=Data!$G$2,(IF(COUNTIF(Data!$A$2:$A$939,DW$7),DW$7=(VLOOKUP(DW$7,Data!$A$2:$A$852,1,FALSE)),0))),"H",IF(AND(DW$7&gt;=$J111,DW$7&lt;=$K111),($D111*(1-$P111)/$N111),0))),IF(AND(DW$7&gt;=$J111,DW$7&lt;=$K111),(($D111-$O111)/$N111),0))))),(((IF(Data!$C$2&gt;0,(IF(OR(DW$5=Data!$F$2,DW$5=Data!$G$2,(IF(COUNTIF(Data!$A$2:$A$939,DW$7),DW$7=(VLOOKUP(DW$7,Data!$A$2:$A$852,1,FALSE)),0))),"H",IF(AND(DW$7&gt;=$J111,DW$7&lt;=$L111),($D111*$P111/$M111),0))),IF(AND(DW$7&gt;=$J111,DW$7&lt;=$L111),(($D111*$P111)/$M111),0))))))</f>
        <v>0</v>
      </c>
      <c r="DX112" s="37">
        <f>IF(DX$7&gt;$L111,(((IF(Data!$C$2&gt;0,(IF(OR(DX$5=Data!$F$2,DX$5=Data!$G$2,(IF(COUNTIF(Data!$A$2:$A$939,DX$7),DX$7=(VLOOKUP(DX$7,Data!$A$2:$A$852,1,FALSE)),0))),"H",IF(AND(DX$7&gt;=$J111,DX$7&lt;=$K111),($D111*(1-$P111)/$N111),0))),IF(AND(DX$7&gt;=$J111,DX$7&lt;=$K111),(($D111-$O111)/$N111),0))))),(((IF(Data!$C$2&gt;0,(IF(OR(DX$5=Data!$F$2,DX$5=Data!$G$2,(IF(COUNTIF(Data!$A$2:$A$939,DX$7),DX$7=(VLOOKUP(DX$7,Data!$A$2:$A$852,1,FALSE)),0))),"H",IF(AND(DX$7&gt;=$J111,DX$7&lt;=$L111),($D111*$P111/$M111),0))),IF(AND(DX$7&gt;=$J111,DX$7&lt;=$L111),(($D111*$P111)/$M111),0))))))</f>
        <v>0</v>
      </c>
      <c r="DY112" s="37">
        <f>IF(DY$7&gt;$L111,(((IF(Data!$C$2&gt;0,(IF(OR(DY$5=Data!$F$2,DY$5=Data!$G$2,(IF(COUNTIF(Data!$A$2:$A$939,DY$7),DY$7=(VLOOKUP(DY$7,Data!$A$2:$A$852,1,FALSE)),0))),"H",IF(AND(DY$7&gt;=$J111,DY$7&lt;=$K111),($D111*(1-$P111)/$N111),0))),IF(AND(DY$7&gt;=$J111,DY$7&lt;=$K111),(($D111-$O111)/$N111),0))))),(((IF(Data!$C$2&gt;0,(IF(OR(DY$5=Data!$F$2,DY$5=Data!$G$2,(IF(COUNTIF(Data!$A$2:$A$939,DY$7),DY$7=(VLOOKUP(DY$7,Data!$A$2:$A$852,1,FALSE)),0))),"H",IF(AND(DY$7&gt;=$J111,DY$7&lt;=$L111),($D111*$P111/$M111),0))),IF(AND(DY$7&gt;=$J111,DY$7&lt;=$L111),(($D111*$P111)/$M111),0))))))</f>
        <v>0</v>
      </c>
      <c r="DZ112" s="37" t="str">
        <f>IF(DZ$7&gt;$L111,(((IF(Data!$C$2&gt;0,(IF(OR(DZ$5=Data!$F$2,DZ$5=Data!$G$2,(IF(COUNTIF(Data!$A$2:$A$939,DZ$7),DZ$7=(VLOOKUP(DZ$7,Data!$A$2:$A$852,1,FALSE)),0))),"H",IF(AND(DZ$7&gt;=$J111,DZ$7&lt;=$K111),($D111*(1-$P111)/$N111),0))),IF(AND(DZ$7&gt;=$J111,DZ$7&lt;=$K111),(($D111-$O111)/$N111),0))))),(((IF(Data!$C$2&gt;0,(IF(OR(DZ$5=Data!$F$2,DZ$5=Data!$G$2,(IF(COUNTIF(Data!$A$2:$A$939,DZ$7),DZ$7=(VLOOKUP(DZ$7,Data!$A$2:$A$852,1,FALSE)),0))),"H",IF(AND(DZ$7&gt;=$J111,DZ$7&lt;=$L111),($D111*$P111/$M111),0))),IF(AND(DZ$7&gt;=$J111,DZ$7&lt;=$L111),(($D111*$P111)/$M111),0))))))</f>
        <v>H</v>
      </c>
      <c r="EA112" s="37" t="str">
        <f>IF(EA$7&gt;$L111,(((IF(Data!$C$2&gt;0,(IF(OR(EA$5=Data!$F$2,EA$5=Data!$G$2,(IF(COUNTIF(Data!$A$2:$A$939,EA$7),EA$7=(VLOOKUP(EA$7,Data!$A$2:$A$852,1,FALSE)),0))),"H",IF(AND(EA$7&gt;=$J111,EA$7&lt;=$K111),($D111*(1-$P111)/$N111),0))),IF(AND(EA$7&gt;=$J111,EA$7&lt;=$K111),(($D111-$O111)/$N111),0))))),(((IF(Data!$C$2&gt;0,(IF(OR(EA$5=Data!$F$2,EA$5=Data!$G$2,(IF(COUNTIF(Data!$A$2:$A$939,EA$7),EA$7=(VLOOKUP(EA$7,Data!$A$2:$A$852,1,FALSE)),0))),"H",IF(AND(EA$7&gt;=$J111,EA$7&lt;=$L111),($D111*$P111/$M111),0))),IF(AND(EA$7&gt;=$J111,EA$7&lt;=$L111),(($D111*$P111)/$M111),0))))))</f>
        <v>H</v>
      </c>
      <c r="EB112" s="37">
        <f>IF(EB$7&gt;$L111,(((IF(Data!$C$2&gt;0,(IF(OR(EB$5=Data!$F$2,EB$5=Data!$G$2,(IF(COUNTIF(Data!$A$2:$A$939,EB$7),EB$7=(VLOOKUP(EB$7,Data!$A$2:$A$852,1,FALSE)),0))),"H",IF(AND(EB$7&gt;=$J111,EB$7&lt;=$K111),($D111*(1-$P111)/$N111),0))),IF(AND(EB$7&gt;=$J111,EB$7&lt;=$K111),(($D111-$O111)/$N111),0))))),(((IF(Data!$C$2&gt;0,(IF(OR(EB$5=Data!$F$2,EB$5=Data!$G$2,(IF(COUNTIF(Data!$A$2:$A$939,EB$7),EB$7=(VLOOKUP(EB$7,Data!$A$2:$A$852,1,FALSE)),0))),"H",IF(AND(EB$7&gt;=$J111,EB$7&lt;=$L111),($D111*$P111/$M111),0))),IF(AND(EB$7&gt;=$J111,EB$7&lt;=$L111),(($D111*$P111)/$M111),0))))))</f>
        <v>0</v>
      </c>
      <c r="EC112" s="37">
        <f>IF(EC$7&gt;$L111,(((IF(Data!$C$2&gt;0,(IF(OR(EC$5=Data!$F$2,EC$5=Data!$G$2,(IF(COUNTIF(Data!$A$2:$A$939,EC$7),EC$7=(VLOOKUP(EC$7,Data!$A$2:$A$852,1,FALSE)),0))),"H",IF(AND(EC$7&gt;=$J111,EC$7&lt;=$K111),($D111*(1-$P111)/$N111),0))),IF(AND(EC$7&gt;=$J111,EC$7&lt;=$K111),(($D111-$O111)/$N111),0))))),(((IF(Data!$C$2&gt;0,(IF(OR(EC$5=Data!$F$2,EC$5=Data!$G$2,(IF(COUNTIF(Data!$A$2:$A$939,EC$7),EC$7=(VLOOKUP(EC$7,Data!$A$2:$A$852,1,FALSE)),0))),"H",IF(AND(EC$7&gt;=$J111,EC$7&lt;=$L111),($D111*$P111/$M111),0))),IF(AND(EC$7&gt;=$J111,EC$7&lt;=$L111),(($D111*$P111)/$M111),0))))))</f>
        <v>0</v>
      </c>
      <c r="ED112" s="37">
        <f>IF(ED$7&gt;$L111,(((IF(Data!$C$2&gt;0,(IF(OR(ED$5=Data!$F$2,ED$5=Data!$G$2,(IF(COUNTIF(Data!$A$2:$A$939,ED$7),ED$7=(VLOOKUP(ED$7,Data!$A$2:$A$852,1,FALSE)),0))),"H",IF(AND(ED$7&gt;=$J111,ED$7&lt;=$K111),($D111*(1-$P111)/$N111),0))),IF(AND(ED$7&gt;=$J111,ED$7&lt;=$K111),(($D111-$O111)/$N111),0))))),(((IF(Data!$C$2&gt;0,(IF(OR(ED$5=Data!$F$2,ED$5=Data!$G$2,(IF(COUNTIF(Data!$A$2:$A$939,ED$7),ED$7=(VLOOKUP(ED$7,Data!$A$2:$A$852,1,FALSE)),0))),"H",IF(AND(ED$7&gt;=$J111,ED$7&lt;=$L111),($D111*$P111/$M111),0))),IF(AND(ED$7&gt;=$J111,ED$7&lt;=$L111),(($D111*$P111)/$M111),0))))))</f>
        <v>0</v>
      </c>
      <c r="EE112" s="37">
        <f>IF(EE$7&gt;$L111,(((IF(Data!$C$2&gt;0,(IF(OR(EE$5=Data!$F$2,EE$5=Data!$G$2,(IF(COUNTIF(Data!$A$2:$A$939,EE$7),EE$7=(VLOOKUP(EE$7,Data!$A$2:$A$852,1,FALSE)),0))),"H",IF(AND(EE$7&gt;=$J111,EE$7&lt;=$K111),($D111*(1-$P111)/$N111),0))),IF(AND(EE$7&gt;=$J111,EE$7&lt;=$K111),(($D111-$O111)/$N111),0))))),(((IF(Data!$C$2&gt;0,(IF(OR(EE$5=Data!$F$2,EE$5=Data!$G$2,(IF(COUNTIF(Data!$A$2:$A$939,EE$7),EE$7=(VLOOKUP(EE$7,Data!$A$2:$A$852,1,FALSE)),0))),"H",IF(AND(EE$7&gt;=$J111,EE$7&lt;=$L111),($D111*$P111/$M111),0))),IF(AND(EE$7&gt;=$J111,EE$7&lt;=$L111),(($D111*$P111)/$M111),0))))))</f>
        <v>0</v>
      </c>
      <c r="EF112" s="37">
        <f>IF(EF$7&gt;$L111,(((IF(Data!$C$2&gt;0,(IF(OR(EF$5=Data!$F$2,EF$5=Data!$G$2,(IF(COUNTIF(Data!$A$2:$A$939,EF$7),EF$7=(VLOOKUP(EF$7,Data!$A$2:$A$852,1,FALSE)),0))),"H",IF(AND(EF$7&gt;=$J111,EF$7&lt;=$K111),($D111*(1-$P111)/$N111),0))),IF(AND(EF$7&gt;=$J111,EF$7&lt;=$K111),(($D111-$O111)/$N111),0))))),(((IF(Data!$C$2&gt;0,(IF(OR(EF$5=Data!$F$2,EF$5=Data!$G$2,(IF(COUNTIF(Data!$A$2:$A$939,EF$7),EF$7=(VLOOKUP(EF$7,Data!$A$2:$A$852,1,FALSE)),0))),"H",IF(AND(EF$7&gt;=$J111,EF$7&lt;=$L111),($D111*$P111/$M111),0))),IF(AND(EF$7&gt;=$J111,EF$7&lt;=$L111),(($D111*$P111)/$M111),0))))))</f>
        <v>0</v>
      </c>
      <c r="EG112" s="37" t="str">
        <f>IF(EG$7&gt;$L111,(((IF(Data!$C$2&gt;0,(IF(OR(EG$5=Data!$F$2,EG$5=Data!$G$2,(IF(COUNTIF(Data!$A$2:$A$939,EG$7),EG$7=(VLOOKUP(EG$7,Data!$A$2:$A$852,1,FALSE)),0))),"H",IF(AND(EG$7&gt;=$J111,EG$7&lt;=$K111),($D111*(1-$P111)/$N111),0))),IF(AND(EG$7&gt;=$J111,EG$7&lt;=$K111),(($D111-$O111)/$N111),0))))),(((IF(Data!$C$2&gt;0,(IF(OR(EG$5=Data!$F$2,EG$5=Data!$G$2,(IF(COUNTIF(Data!$A$2:$A$939,EG$7),EG$7=(VLOOKUP(EG$7,Data!$A$2:$A$852,1,FALSE)),0))),"H",IF(AND(EG$7&gt;=$J111,EG$7&lt;=$L111),($D111*$P111/$M111),0))),IF(AND(EG$7&gt;=$J111,EG$7&lt;=$L111),(($D111*$P111)/$M111),0))))))</f>
        <v>H</v>
      </c>
      <c r="EH112" s="37" t="str">
        <f>IF(EH$7&gt;$L111,(((IF(Data!$C$2&gt;0,(IF(OR(EH$5=Data!$F$2,EH$5=Data!$G$2,(IF(COUNTIF(Data!$A$2:$A$939,EH$7),EH$7=(VLOOKUP(EH$7,Data!$A$2:$A$852,1,FALSE)),0))),"H",IF(AND(EH$7&gt;=$J111,EH$7&lt;=$K111),($D111*(1-$P111)/$N111),0))),IF(AND(EH$7&gt;=$J111,EH$7&lt;=$K111),(($D111-$O111)/$N111),0))))),(((IF(Data!$C$2&gt;0,(IF(OR(EH$5=Data!$F$2,EH$5=Data!$G$2,(IF(COUNTIF(Data!$A$2:$A$939,EH$7),EH$7=(VLOOKUP(EH$7,Data!$A$2:$A$852,1,FALSE)),0))),"H",IF(AND(EH$7&gt;=$J111,EH$7&lt;=$L111),($D111*$P111/$M111),0))),IF(AND(EH$7&gt;=$J111,EH$7&lt;=$L111),(($D111*$P111)/$M111),0))))))</f>
        <v>H</v>
      </c>
      <c r="EI112" s="37">
        <f>IF(EI$7&gt;$L111,(((IF(Data!$C$2&gt;0,(IF(OR(EI$5=Data!$F$2,EI$5=Data!$G$2,(IF(COUNTIF(Data!$A$2:$A$939,EI$7),EI$7=(VLOOKUP(EI$7,Data!$A$2:$A$852,1,FALSE)),0))),"H",IF(AND(EI$7&gt;=$J111,EI$7&lt;=$K111),($D111*(1-$P111)/$N111),0))),IF(AND(EI$7&gt;=$J111,EI$7&lt;=$K111),(($D111-$O111)/$N111),0))))),(((IF(Data!$C$2&gt;0,(IF(OR(EI$5=Data!$F$2,EI$5=Data!$G$2,(IF(COUNTIF(Data!$A$2:$A$939,EI$7),EI$7=(VLOOKUP(EI$7,Data!$A$2:$A$852,1,FALSE)),0))),"H",IF(AND(EI$7&gt;=$J111,EI$7&lt;=$L111),($D111*$P111/$M111),0))),IF(AND(EI$7&gt;=$J111,EI$7&lt;=$L111),(($D111*$P111)/$M111),0))))))</f>
        <v>0</v>
      </c>
      <c r="EJ112" s="37">
        <f>IF(EJ$7&gt;$L111,(((IF(Data!$C$2&gt;0,(IF(OR(EJ$5=Data!$F$2,EJ$5=Data!$G$2,(IF(COUNTIF(Data!$A$2:$A$939,EJ$7),EJ$7=(VLOOKUP(EJ$7,Data!$A$2:$A$852,1,FALSE)),0))),"H",IF(AND(EJ$7&gt;=$J111,EJ$7&lt;=$K111),($D111*(1-$P111)/$N111),0))),IF(AND(EJ$7&gt;=$J111,EJ$7&lt;=$K111),(($D111-$O111)/$N111),0))))),(((IF(Data!$C$2&gt;0,(IF(OR(EJ$5=Data!$F$2,EJ$5=Data!$G$2,(IF(COUNTIF(Data!$A$2:$A$939,EJ$7),EJ$7=(VLOOKUP(EJ$7,Data!$A$2:$A$852,1,FALSE)),0))),"H",IF(AND(EJ$7&gt;=$J111,EJ$7&lt;=$L111),($D111*$P111/$M111),0))),IF(AND(EJ$7&gt;=$J111,EJ$7&lt;=$L111),(($D111*$P111)/$M111),0))))))</f>
        <v>0</v>
      </c>
      <c r="EK112" s="37">
        <f>IF(EK$7&gt;$L111,(((IF(Data!$C$2&gt;0,(IF(OR(EK$5=Data!$F$2,EK$5=Data!$G$2,(IF(COUNTIF(Data!$A$2:$A$939,EK$7),EK$7=(VLOOKUP(EK$7,Data!$A$2:$A$852,1,FALSE)),0))),"H",IF(AND(EK$7&gt;=$J111,EK$7&lt;=$K111),($D111*(1-$P111)/$N111),0))),IF(AND(EK$7&gt;=$J111,EK$7&lt;=$K111),(($D111-$O111)/$N111),0))))),(((IF(Data!$C$2&gt;0,(IF(OR(EK$5=Data!$F$2,EK$5=Data!$G$2,(IF(COUNTIF(Data!$A$2:$A$939,EK$7),EK$7=(VLOOKUP(EK$7,Data!$A$2:$A$852,1,FALSE)),0))),"H",IF(AND(EK$7&gt;=$J111,EK$7&lt;=$L111),($D111*$P111/$M111),0))),IF(AND(EK$7&gt;=$J111,EK$7&lt;=$L111),(($D111*$P111)/$M111),0))))))</f>
        <v>0</v>
      </c>
      <c r="EL112" s="37">
        <f>IF(EL$7&gt;$L111,(((IF(Data!$C$2&gt;0,(IF(OR(EL$5=Data!$F$2,EL$5=Data!$G$2,(IF(COUNTIF(Data!$A$2:$A$939,EL$7),EL$7=(VLOOKUP(EL$7,Data!$A$2:$A$852,1,FALSE)),0))),"H",IF(AND(EL$7&gt;=$J111,EL$7&lt;=$K111),($D111*(1-$P111)/$N111),0))),IF(AND(EL$7&gt;=$J111,EL$7&lt;=$K111),(($D111-$O111)/$N111),0))))),(((IF(Data!$C$2&gt;0,(IF(OR(EL$5=Data!$F$2,EL$5=Data!$G$2,(IF(COUNTIF(Data!$A$2:$A$939,EL$7),EL$7=(VLOOKUP(EL$7,Data!$A$2:$A$852,1,FALSE)),0))),"H",IF(AND(EL$7&gt;=$J111,EL$7&lt;=$L111),($D111*$P111/$M111),0))),IF(AND(EL$7&gt;=$J111,EL$7&lt;=$L111),(($D111*$P111)/$M111),0))))))</f>
        <v>0</v>
      </c>
      <c r="EM112" s="37">
        <f>IF(EM$7&gt;$L111,(((IF(Data!$C$2&gt;0,(IF(OR(EM$5=Data!$F$2,EM$5=Data!$G$2,(IF(COUNTIF(Data!$A$2:$A$939,EM$7),EM$7=(VLOOKUP(EM$7,Data!$A$2:$A$852,1,FALSE)),0))),"H",IF(AND(EM$7&gt;=$J111,EM$7&lt;=$K111),($D111*(1-$P111)/$N111),0))),IF(AND(EM$7&gt;=$J111,EM$7&lt;=$K111),(($D111-$O111)/$N111),0))))),(((IF(Data!$C$2&gt;0,(IF(OR(EM$5=Data!$F$2,EM$5=Data!$G$2,(IF(COUNTIF(Data!$A$2:$A$939,EM$7),EM$7=(VLOOKUP(EM$7,Data!$A$2:$A$852,1,FALSE)),0))),"H",IF(AND(EM$7&gt;=$J111,EM$7&lt;=$L111),($D111*$P111/$M111),0))),IF(AND(EM$7&gt;=$J111,EM$7&lt;=$L111),(($D111*$P111)/$M111),0))))))</f>
        <v>0</v>
      </c>
      <c r="EN112" s="37" t="str">
        <f>IF(EN$7&gt;$L111,(((IF(Data!$C$2&gt;0,(IF(OR(EN$5=Data!$F$2,EN$5=Data!$G$2,(IF(COUNTIF(Data!$A$2:$A$939,EN$7),EN$7=(VLOOKUP(EN$7,Data!$A$2:$A$852,1,FALSE)),0))),"H",IF(AND(EN$7&gt;=$J111,EN$7&lt;=$K111),($D111*(1-$P111)/$N111),0))),IF(AND(EN$7&gt;=$J111,EN$7&lt;=$K111),(($D111-$O111)/$N111),0))))),(((IF(Data!$C$2&gt;0,(IF(OR(EN$5=Data!$F$2,EN$5=Data!$G$2,(IF(COUNTIF(Data!$A$2:$A$939,EN$7),EN$7=(VLOOKUP(EN$7,Data!$A$2:$A$852,1,FALSE)),0))),"H",IF(AND(EN$7&gt;=$J111,EN$7&lt;=$L111),($D111*$P111/$M111),0))),IF(AND(EN$7&gt;=$J111,EN$7&lt;=$L111),(($D111*$P111)/$M111),0))))))</f>
        <v>H</v>
      </c>
      <c r="EO112" s="38" t="str">
        <f>IF(EO$7&gt;$L111,(((IF(Data!$C$2&gt;0,(IF(OR(EO$5=Data!$F$2,EO$5=Data!$G$2,(IF(COUNTIF(Data!$A$2:$A$939,EO$7),EO$7=(VLOOKUP(EO$7,Data!$A$2:$A$852,1,FALSE)),0))),"H",IF(AND(EO$7&gt;=$J111,EO$7&lt;=$K111),($D111*(1-$P111)/$N111),0))),IF(AND(EO$7&gt;=$J111,EO$7&lt;=$K111),(($D111-$O111)/$N111),0))))),(((IF(Data!$C$2&gt;0,(IF(OR(EO$5=Data!$F$2,EO$5=Data!$G$2,(IF(COUNTIF(Data!$A$2:$A$939,EO$7),EO$7=(VLOOKUP(EO$7,Data!$A$2:$A$852,1,FALSE)),0))),"H",IF(AND(EO$7&gt;=$J111,EO$7&lt;=$L111),($D111*$P111/$M111),0))),IF(AND(EO$7&gt;=$J111,EO$7&lt;=$L111),(($D111*$P111)/$M111),0))))))</f>
        <v>H</v>
      </c>
      <c r="EP112" s="8" t="s">
        <v>48</v>
      </c>
      <c r="EQ112" s="18">
        <f>SUM(T112:EO112)-D111</f>
        <v>0</v>
      </c>
    </row>
    <row r="113" spans="1:147" ht="30" customHeight="1" thickTop="1">
      <c r="A113" s="370"/>
      <c r="B113" s="368"/>
      <c r="C113" s="368"/>
      <c r="D113" s="346"/>
      <c r="E113" s="350"/>
      <c r="F113" s="350"/>
      <c r="G113" s="348">
        <f>IF(F113&gt;0,(IF(E113&gt;0,IF(Data!$C$2&gt;0,((NETWORKDAYS.INTL(E113,F113,Data!$C$2,Data!$A$2:$A$1242))),((F113-E113)+1)),0)),0)</f>
        <v>0</v>
      </c>
      <c r="H113" s="346">
        <f>I113*D113</f>
        <v>0</v>
      </c>
      <c r="I113" s="362">
        <f>IF(G113&gt;0,((IF(AND(E113&lt;=$EJ$3,F113&gt;=$EJ$3),(IF(Data!$C$2&gt;0,NETWORKDAYS.INTL(E113,$EJ$3,Data!$C$2,Data!$A$2:$A$1231),$EJ$3-E113)),IF(F113&lt;=$EJ$3,G113,0)))/G113),0)</f>
        <v>0</v>
      </c>
      <c r="J113" s="350"/>
      <c r="K113" s="350">
        <f>IF(AND(P113&lt;1,P113&gt;0,J113&gt;0),ROUND((((1-P113)*(F113-E113)+$EJ$3)),0),0)</f>
        <v>0</v>
      </c>
      <c r="L113" s="350">
        <f>IF(K113&gt;=$EJ$3,$EJ$3,K113)</f>
        <v>0</v>
      </c>
      <c r="M113" s="348">
        <f>IF(L113&gt;0,(IF(J113&gt;0,IF(Data!$C$2&gt;0,((NETWORKDAYS.INTL(J113,L113,Data!$C$2,Data!$A$2:$A$1242))),((L113-J113)+1)),0)),0)</f>
        <v>0</v>
      </c>
      <c r="N113" s="348">
        <f>IF(P113=1,0,IF(L113&gt;0,(IF(J113&gt;0,IF(Data!$C$2&gt;0,(((NETWORKDAYS.INTL($EJ$3,K113,Data!$C$2,Data!$A$2:$A$1242)))-1),((-$EJ$3+K113))),0)),0))</f>
        <v>0</v>
      </c>
      <c r="O113" s="346">
        <f>P113*D113</f>
        <v>0</v>
      </c>
      <c r="P113" s="362"/>
      <c r="Q113" s="344">
        <f>IF(K113&gt;0,F113-K113,0)</f>
        <v>0</v>
      </c>
      <c r="R113" s="346">
        <f>IF(K113&gt;0,O113-H113,0)</f>
        <v>0</v>
      </c>
      <c r="S113" s="341">
        <f>IF(P113&gt;0,P113-I113,0)</f>
        <v>0</v>
      </c>
      <c r="T113" s="33">
        <f>IF(Data!$C$2&gt;0,(IF(OR(T$5=Data!$F$2,T$5=Data!$G$2,(IF(COUNTIF(Data!$A$2:$A$939,T$7),T$7=(VLOOKUP(T$7,Data!$A$2:$A$852,1,FALSE)),0))),"H",IF(AND(T$7&gt;=$E113,T$7&lt;=$F113),($D113/$G113),0))),IF(AND(T$7&gt;=$E113,T$7&lt;=$F113),($D113/$G113),0))</f>
        <v>0</v>
      </c>
      <c r="U113" s="34">
        <f>IF(Data!$C$2&gt;0,(IF(OR(U$5=Data!$F$2,U$5=Data!$G$2,(IF(COUNTIF(Data!$A$2:$A$939,U$7),U$7=(VLOOKUP(U$7,Data!$A$2:$A$852,1,FALSE)),0))),"H",IF(AND(U$7&gt;=$E113,U$7&lt;=$F113),($D113/$G113),0))),IF(AND(U$7&gt;=$E113,U$7&lt;=$F113),($D113/$G113),0))</f>
        <v>0</v>
      </c>
      <c r="V113" s="34">
        <f>IF(Data!$C$2&gt;0,(IF(OR(V$5=Data!$F$2,V$5=Data!$G$2,(IF(COUNTIF(Data!$A$2:$A$939,V$7),V$7=(VLOOKUP(V$7,Data!$A$2:$A$852,1,FALSE)),0))),"H",IF(AND(V$7&gt;=$E113,V$7&lt;=$F113),($D113/$G113),0))),IF(AND(V$7&gt;=$E113,V$7&lt;=$F113),($D113/$G113),0))</f>
        <v>0</v>
      </c>
      <c r="W113" s="34">
        <f>IF(Data!$C$2&gt;0,(IF(OR(W$5=Data!$F$2,W$5=Data!$G$2,(IF(COUNTIF(Data!$A$2:$A$939,W$7),W$7=(VLOOKUP(W$7,Data!$A$2:$A$852,1,FALSE)),0))),"H",IF(AND(W$7&gt;=$E113,W$7&lt;=$F113),($D113/$G113),0))),IF(AND(W$7&gt;=$E113,W$7&lt;=$F113),($D113/$G113),0))</f>
        <v>0</v>
      </c>
      <c r="X113" s="34">
        <f>IF(Data!$C$2&gt;0,(IF(OR(X$5=Data!$F$2,X$5=Data!$G$2,(IF(COUNTIF(Data!$A$2:$A$939,X$7),X$7=(VLOOKUP(X$7,Data!$A$2:$A$852,1,FALSE)),0))),"H",IF(AND(X$7&gt;=$E113,X$7&lt;=$F113),($D113/$G113),0))),IF(AND(X$7&gt;=$E113,X$7&lt;=$F113),($D113/$G113),0))</f>
        <v>0</v>
      </c>
      <c r="Y113" s="34" t="str">
        <f>IF(Data!$C$2&gt;0,(IF(OR(Y$5=Data!$F$2,Y$5=Data!$G$2,(IF(COUNTIF(Data!$A$2:$A$939,Y$7),Y$7=(VLOOKUP(Y$7,Data!$A$2:$A$852,1,FALSE)),0))),"H",IF(AND(Y$7&gt;=$E113,Y$7&lt;=$F113),($D113/$G113),0))),IF(AND(Y$7&gt;=$E113,Y$7&lt;=$F113),($D113/$G113),0))</f>
        <v>H</v>
      </c>
      <c r="Z113" s="34" t="str">
        <f>IF(Data!$C$2&gt;0,(IF(OR(Z$5=Data!$F$2,Z$5=Data!$G$2,(IF(COUNTIF(Data!$A$2:$A$939,Z$7),Z$7=(VLOOKUP(Z$7,Data!$A$2:$A$852,1,FALSE)),0))),"H",IF(AND(Z$7&gt;=$E113,Z$7&lt;=$F113),($D113/$G113),0))),IF(AND(Z$7&gt;=$E113,Z$7&lt;=$F113),($D113/$G113),0))</f>
        <v>H</v>
      </c>
      <c r="AA113" s="34">
        <f>IF(Data!$C$2&gt;0,(IF(OR(AA$5=Data!$F$2,AA$5=Data!$G$2,(IF(COUNTIF(Data!$A$2:$A$939,AA$7),AA$7=(VLOOKUP(AA$7,Data!$A$2:$A$852,1,FALSE)),0))),"H",IF(AND(AA$7&gt;=$E113,AA$7&lt;=$F113),($D113/$G113),0))),IF(AND(AA$7&gt;=$E113,AA$7&lt;=$F113),($D113/$G113),0))</f>
        <v>0</v>
      </c>
      <c r="AB113" s="34">
        <f>IF(Data!$C$2&gt;0,(IF(OR(AB$5=Data!$F$2,AB$5=Data!$G$2,(IF(COUNTIF(Data!$A$2:$A$939,AB$7),AB$7=(VLOOKUP(AB$7,Data!$A$2:$A$852,1,FALSE)),0))),"H",IF(AND(AB$7&gt;=$E113,AB$7&lt;=$F113),($D113/$G113),0))),IF(AND(AB$7&gt;=$E113,AB$7&lt;=$F113),($D113/$G113),0))</f>
        <v>0</v>
      </c>
      <c r="AC113" s="34">
        <f>IF(Data!$C$2&gt;0,(IF(OR(AC$5=Data!$F$2,AC$5=Data!$G$2,(IF(COUNTIF(Data!$A$2:$A$939,AC$7),AC$7=(VLOOKUP(AC$7,Data!$A$2:$A$852,1,FALSE)),0))),"H",IF(AND(AC$7&gt;=$E113,AC$7&lt;=$F113),($D113/$G113),0))),IF(AND(AC$7&gt;=$E113,AC$7&lt;=$F113),($D113/$G113),0))</f>
        <v>0</v>
      </c>
      <c r="AD113" s="34">
        <f>IF(Data!$C$2&gt;0,(IF(OR(AD$5=Data!$F$2,AD$5=Data!$G$2,(IF(COUNTIF(Data!$A$2:$A$939,AD$7),AD$7=(VLOOKUP(AD$7,Data!$A$2:$A$852,1,FALSE)),0))),"H",IF(AND(AD$7&gt;=$E113,AD$7&lt;=$F113),($D113/$G113),0))),IF(AND(AD$7&gt;=$E113,AD$7&lt;=$F113),($D113/$G113),0))</f>
        <v>0</v>
      </c>
      <c r="AE113" s="34">
        <f>IF(Data!$C$2&gt;0,(IF(OR(AE$5=Data!$F$2,AE$5=Data!$G$2,(IF(COUNTIF(Data!$A$2:$A$939,AE$7),AE$7=(VLOOKUP(AE$7,Data!$A$2:$A$852,1,FALSE)),0))),"H",IF(AND(AE$7&gt;=$E113,AE$7&lt;=$F113),($D113/$G113),0))),IF(AND(AE$7&gt;=$E113,AE$7&lt;=$F113),($D113/$G113),0))</f>
        <v>0</v>
      </c>
      <c r="AF113" s="34" t="str">
        <f>IF(Data!$C$2&gt;0,(IF(OR(AF$5=Data!$F$2,AF$5=Data!$G$2,(IF(COUNTIF(Data!$A$2:$A$939,AF$7),AF$7=(VLOOKUP(AF$7,Data!$A$2:$A$852,1,FALSE)),0))),"H",IF(AND(AF$7&gt;=$E113,AF$7&lt;=$F113),($D113/$G113),0))),IF(AND(AF$7&gt;=$E113,AF$7&lt;=$F113),($D113/$G113),0))</f>
        <v>H</v>
      </c>
      <c r="AG113" s="34" t="str">
        <f>IF(Data!$C$2&gt;0,(IF(OR(AG$5=Data!$F$2,AG$5=Data!$G$2,(IF(COUNTIF(Data!$A$2:$A$939,AG$7),AG$7=(VLOOKUP(AG$7,Data!$A$2:$A$852,1,FALSE)),0))),"H",IF(AND(AG$7&gt;=$E113,AG$7&lt;=$F113),($D113/$G113),0))),IF(AND(AG$7&gt;=$E113,AG$7&lt;=$F113),($D113/$G113),0))</f>
        <v>H</v>
      </c>
      <c r="AH113" s="34">
        <f>IF(Data!$C$2&gt;0,(IF(OR(AH$5=Data!$F$2,AH$5=Data!$G$2,(IF(COUNTIF(Data!$A$2:$A$939,AH$7),AH$7=(VLOOKUP(AH$7,Data!$A$2:$A$852,1,FALSE)),0))),"H",IF(AND(AH$7&gt;=$E113,AH$7&lt;=$F113),($D113/$G113),0))),IF(AND(AH$7&gt;=$E113,AH$7&lt;=$F113),($D113/$G113),0))</f>
        <v>0</v>
      </c>
      <c r="AI113" s="34">
        <f>IF(Data!$C$2&gt;0,(IF(OR(AI$5=Data!$F$2,AI$5=Data!$G$2,(IF(COUNTIF(Data!$A$2:$A$939,AI$7),AI$7=(VLOOKUP(AI$7,Data!$A$2:$A$852,1,FALSE)),0))),"H",IF(AND(AI$7&gt;=$E113,AI$7&lt;=$F113),($D113/$G113),0))),IF(AND(AI$7&gt;=$E113,AI$7&lt;=$F113),($D113/$G113),0))</f>
        <v>0</v>
      </c>
      <c r="AJ113" s="34">
        <f>IF(Data!$C$2&gt;0,(IF(OR(AJ$5=Data!$F$2,AJ$5=Data!$G$2,(IF(COUNTIF(Data!$A$2:$A$939,AJ$7),AJ$7=(VLOOKUP(AJ$7,Data!$A$2:$A$852,1,FALSE)),0))),"H",IF(AND(AJ$7&gt;=$E113,AJ$7&lt;=$F113),($D113/$G113),0))),IF(AND(AJ$7&gt;=$E113,AJ$7&lt;=$F113),($D113/$G113),0))</f>
        <v>0</v>
      </c>
      <c r="AK113" s="34">
        <f>IF(Data!$C$2&gt;0,(IF(OR(AK$5=Data!$F$2,AK$5=Data!$G$2,(IF(COUNTIF(Data!$A$2:$A$939,AK$7),AK$7=(VLOOKUP(AK$7,Data!$A$2:$A$852,1,FALSE)),0))),"H",IF(AND(AK$7&gt;=$E113,AK$7&lt;=$F113),($D113/$G113),0))),IF(AND(AK$7&gt;=$E113,AK$7&lt;=$F113),($D113/$G113),0))</f>
        <v>0</v>
      </c>
      <c r="AL113" s="34">
        <f>IF(Data!$C$2&gt;0,(IF(OR(AL$5=Data!$F$2,AL$5=Data!$G$2,(IF(COUNTIF(Data!$A$2:$A$939,AL$7),AL$7=(VLOOKUP(AL$7,Data!$A$2:$A$852,1,FALSE)),0))),"H",IF(AND(AL$7&gt;=$E113,AL$7&lt;=$F113),($D113/$G113),0))),IF(AND(AL$7&gt;=$E113,AL$7&lt;=$F113),($D113/$G113),0))</f>
        <v>0</v>
      </c>
      <c r="AM113" s="34" t="str">
        <f>IF(Data!$C$2&gt;0,(IF(OR(AM$5=Data!$F$2,AM$5=Data!$G$2,(IF(COUNTIF(Data!$A$2:$A$939,AM$7),AM$7=(VLOOKUP(AM$7,Data!$A$2:$A$852,1,FALSE)),0))),"H",IF(AND(AM$7&gt;=$E113,AM$7&lt;=$F113),($D113/$G113),0))),IF(AND(AM$7&gt;=$E113,AM$7&lt;=$F113),($D113/$G113),0))</f>
        <v>H</v>
      </c>
      <c r="AN113" s="34" t="str">
        <f>IF(Data!$C$2&gt;0,(IF(OR(AN$5=Data!$F$2,AN$5=Data!$G$2,(IF(COUNTIF(Data!$A$2:$A$939,AN$7),AN$7=(VLOOKUP(AN$7,Data!$A$2:$A$852,1,FALSE)),0))),"H",IF(AND(AN$7&gt;=$E113,AN$7&lt;=$F113),($D113/$G113),0))),IF(AND(AN$7&gt;=$E113,AN$7&lt;=$F113),($D113/$G113),0))</f>
        <v>H</v>
      </c>
      <c r="AO113" s="34">
        <f>IF(Data!$C$2&gt;0,(IF(OR(AO$5=Data!$F$2,AO$5=Data!$G$2,(IF(COUNTIF(Data!$A$2:$A$939,AO$7),AO$7=(VLOOKUP(AO$7,Data!$A$2:$A$852,1,FALSE)),0))),"H",IF(AND(AO$7&gt;=$E113,AO$7&lt;=$F113),($D113/$G113),0))),IF(AND(AO$7&gt;=$E113,AO$7&lt;=$F113),($D113/$G113),0))</f>
        <v>0</v>
      </c>
      <c r="AP113" s="34">
        <f>IF(Data!$C$2&gt;0,(IF(OR(AP$5=Data!$F$2,AP$5=Data!$G$2,(IF(COUNTIF(Data!$A$2:$A$939,AP$7),AP$7=(VLOOKUP(AP$7,Data!$A$2:$A$852,1,FALSE)),0))),"H",IF(AND(AP$7&gt;=$E113,AP$7&lt;=$F113),($D113/$G113),0))),IF(AND(AP$7&gt;=$E113,AP$7&lt;=$F113),($D113/$G113),0))</f>
        <v>0</v>
      </c>
      <c r="AQ113" s="34">
        <f>IF(Data!$C$2&gt;0,(IF(OR(AQ$5=Data!$F$2,AQ$5=Data!$G$2,(IF(COUNTIF(Data!$A$2:$A$939,AQ$7),AQ$7=(VLOOKUP(AQ$7,Data!$A$2:$A$852,1,FALSE)),0))),"H",IF(AND(AQ$7&gt;=$E113,AQ$7&lt;=$F113),($D113/$G113),0))),IF(AND(AQ$7&gt;=$E113,AQ$7&lt;=$F113),($D113/$G113),0))</f>
        <v>0</v>
      </c>
      <c r="AR113" s="34">
        <f>IF(Data!$C$2&gt;0,(IF(OR(AR$5=Data!$F$2,AR$5=Data!$G$2,(IF(COUNTIF(Data!$A$2:$A$939,AR$7),AR$7=(VLOOKUP(AR$7,Data!$A$2:$A$852,1,FALSE)),0))),"H",IF(AND(AR$7&gt;=$E113,AR$7&lt;=$F113),($D113/$G113),0))),IF(AND(AR$7&gt;=$E113,AR$7&lt;=$F113),($D113/$G113),0))</f>
        <v>0</v>
      </c>
      <c r="AS113" s="34">
        <f>IF(Data!$C$2&gt;0,(IF(OR(AS$5=Data!$F$2,AS$5=Data!$G$2,(IF(COUNTIF(Data!$A$2:$A$939,AS$7),AS$7=(VLOOKUP(AS$7,Data!$A$2:$A$852,1,FALSE)),0))),"H",IF(AND(AS$7&gt;=$E113,AS$7&lt;=$F113),($D113/$G113),0))),IF(AND(AS$7&gt;=$E113,AS$7&lt;=$F113),($D113/$G113),0))</f>
        <v>0</v>
      </c>
      <c r="AT113" s="34" t="str">
        <f>IF(Data!$C$2&gt;0,(IF(OR(AT$5=Data!$F$2,AT$5=Data!$G$2,(IF(COUNTIF(Data!$A$2:$A$939,AT$7),AT$7=(VLOOKUP(AT$7,Data!$A$2:$A$852,1,FALSE)),0))),"H",IF(AND(AT$7&gt;=$E113,AT$7&lt;=$F113),($D113/$G113),0))),IF(AND(AT$7&gt;=$E113,AT$7&lt;=$F113),($D113/$G113),0))</f>
        <v>H</v>
      </c>
      <c r="AU113" s="34" t="str">
        <f>IF(Data!$C$2&gt;0,(IF(OR(AU$5=Data!$F$2,AU$5=Data!$G$2,(IF(COUNTIF(Data!$A$2:$A$939,AU$7),AU$7=(VLOOKUP(AU$7,Data!$A$2:$A$852,1,FALSE)),0))),"H",IF(AND(AU$7&gt;=$E113,AU$7&lt;=$F113),($D113/$G113),0))),IF(AND(AU$7&gt;=$E113,AU$7&lt;=$F113),($D113/$G113),0))</f>
        <v>H</v>
      </c>
      <c r="AV113" s="34">
        <f>IF(Data!$C$2&gt;0,(IF(OR(AV$5=Data!$F$2,AV$5=Data!$G$2,(IF(COUNTIF(Data!$A$2:$A$939,AV$7),AV$7=(VLOOKUP(AV$7,Data!$A$2:$A$852,1,FALSE)),0))),"H",IF(AND(AV$7&gt;=$E113,AV$7&lt;=$F113),($D113/$G113),0))),IF(AND(AV$7&gt;=$E113,AV$7&lt;=$F113),($D113/$G113),0))</f>
        <v>0</v>
      </c>
      <c r="AW113" s="34">
        <f>IF(Data!$C$2&gt;0,(IF(OR(AW$5=Data!$F$2,AW$5=Data!$G$2,(IF(COUNTIF(Data!$A$2:$A$939,AW$7),AW$7=(VLOOKUP(AW$7,Data!$A$2:$A$852,1,FALSE)),0))),"H",IF(AND(AW$7&gt;=$E113,AW$7&lt;=$F113),($D113/$G113),0))),IF(AND(AW$7&gt;=$E113,AW$7&lt;=$F113),($D113/$G113),0))</f>
        <v>0</v>
      </c>
      <c r="AX113" s="34">
        <f>IF(Data!$C$2&gt;0,(IF(OR(AX$5=Data!$F$2,AX$5=Data!$G$2,(IF(COUNTIF(Data!$A$2:$A$939,AX$7),AX$7=(VLOOKUP(AX$7,Data!$A$2:$A$852,1,FALSE)),0))),"H",IF(AND(AX$7&gt;=$E113,AX$7&lt;=$F113),($D113/$G113),0))),IF(AND(AX$7&gt;=$E113,AX$7&lt;=$F113),($D113/$G113),0))</f>
        <v>0</v>
      </c>
      <c r="AY113" s="34">
        <f>IF(Data!$C$2&gt;0,(IF(OR(AY$5=Data!$F$2,AY$5=Data!$G$2,(IF(COUNTIF(Data!$A$2:$A$939,AY$7),AY$7=(VLOOKUP(AY$7,Data!$A$2:$A$852,1,FALSE)),0))),"H",IF(AND(AY$7&gt;=$E113,AY$7&lt;=$F113),($D113/$G113),0))),IF(AND(AY$7&gt;=$E113,AY$7&lt;=$F113),($D113/$G113),0))</f>
        <v>0</v>
      </c>
      <c r="AZ113" s="34">
        <f>IF(Data!$C$2&gt;0,(IF(OR(AZ$5=Data!$F$2,AZ$5=Data!$G$2,(IF(COUNTIF(Data!$A$2:$A$939,AZ$7),AZ$7=(VLOOKUP(AZ$7,Data!$A$2:$A$852,1,FALSE)),0))),"H",IF(AND(AZ$7&gt;=$E113,AZ$7&lt;=$F113),($D113/$G113),0))),IF(AND(AZ$7&gt;=$E113,AZ$7&lt;=$F113),($D113/$G113),0))</f>
        <v>0</v>
      </c>
      <c r="BA113" s="34" t="str">
        <f>IF(Data!$C$2&gt;0,(IF(OR(BA$5=Data!$F$2,BA$5=Data!$G$2,(IF(COUNTIF(Data!$A$2:$A$939,BA$7),BA$7=(VLOOKUP(BA$7,Data!$A$2:$A$852,1,FALSE)),0))),"H",IF(AND(BA$7&gt;=$E113,BA$7&lt;=$F113),($D113/$G113),0))),IF(AND(BA$7&gt;=$E113,BA$7&lt;=$F113),($D113/$G113),0))</f>
        <v>H</v>
      </c>
      <c r="BB113" s="34" t="str">
        <f>IF(Data!$C$2&gt;0,(IF(OR(BB$5=Data!$F$2,BB$5=Data!$G$2,(IF(COUNTIF(Data!$A$2:$A$939,BB$7),BB$7=(VLOOKUP(BB$7,Data!$A$2:$A$852,1,FALSE)),0))),"H",IF(AND(BB$7&gt;=$E113,BB$7&lt;=$F113),($D113/$G113),0))),IF(AND(BB$7&gt;=$E113,BB$7&lt;=$F113),($D113/$G113),0))</f>
        <v>H</v>
      </c>
      <c r="BC113" s="34">
        <f>IF(Data!$C$2&gt;0,(IF(OR(BC$5=Data!$F$2,BC$5=Data!$G$2,(IF(COUNTIF(Data!$A$2:$A$939,BC$7),BC$7=(VLOOKUP(BC$7,Data!$A$2:$A$852,1,FALSE)),0))),"H",IF(AND(BC$7&gt;=$E113,BC$7&lt;=$F113),($D113/$G113),0))),IF(AND(BC$7&gt;=$E113,BC$7&lt;=$F113),($D113/$G113),0))</f>
        <v>0</v>
      </c>
      <c r="BD113" s="34">
        <f>IF(Data!$C$2&gt;0,(IF(OR(BD$5=Data!$F$2,BD$5=Data!$G$2,(IF(COUNTIF(Data!$A$2:$A$939,BD$7),BD$7=(VLOOKUP(BD$7,Data!$A$2:$A$852,1,FALSE)),0))),"H",IF(AND(BD$7&gt;=$E113,BD$7&lt;=$F113),($D113/$G113),0))),IF(AND(BD$7&gt;=$E113,BD$7&lt;=$F113),($D113/$G113),0))</f>
        <v>0</v>
      </c>
      <c r="BE113" s="34">
        <f>IF(Data!$C$2&gt;0,(IF(OR(BE$5=Data!$F$2,BE$5=Data!$G$2,(IF(COUNTIF(Data!$A$2:$A$939,BE$7),BE$7=(VLOOKUP(BE$7,Data!$A$2:$A$852,1,FALSE)),0))),"H",IF(AND(BE$7&gt;=$E113,BE$7&lt;=$F113),($D113/$G113),0))),IF(AND(BE$7&gt;=$E113,BE$7&lt;=$F113),($D113/$G113),0))</f>
        <v>0</v>
      </c>
      <c r="BF113" s="34">
        <f>IF(Data!$C$2&gt;0,(IF(OR(BF$5=Data!$F$2,BF$5=Data!$G$2,(IF(COUNTIF(Data!$A$2:$A$939,BF$7),BF$7=(VLOOKUP(BF$7,Data!$A$2:$A$852,1,FALSE)),0))),"H",IF(AND(BF$7&gt;=$E113,BF$7&lt;=$F113),($D113/$G113),0))),IF(AND(BF$7&gt;=$E113,BF$7&lt;=$F113),($D113/$G113),0))</f>
        <v>0</v>
      </c>
      <c r="BG113" s="34">
        <f>IF(Data!$C$2&gt;0,(IF(OR(BG$5=Data!$F$2,BG$5=Data!$G$2,(IF(COUNTIF(Data!$A$2:$A$939,BG$7),BG$7=(VLOOKUP(BG$7,Data!$A$2:$A$852,1,FALSE)),0))),"H",IF(AND(BG$7&gt;=$E113,BG$7&lt;=$F113),($D113/$G113),0))),IF(AND(BG$7&gt;=$E113,BG$7&lt;=$F113),($D113/$G113),0))</f>
        <v>0</v>
      </c>
      <c r="BH113" s="34" t="str">
        <f>IF(Data!$C$2&gt;0,(IF(OR(BH$5=Data!$F$2,BH$5=Data!$G$2,(IF(COUNTIF(Data!$A$2:$A$939,BH$7),BH$7=(VLOOKUP(BH$7,Data!$A$2:$A$852,1,FALSE)),0))),"H",IF(AND(BH$7&gt;=$E113,BH$7&lt;=$F113),($D113/$G113),0))),IF(AND(BH$7&gt;=$E113,BH$7&lt;=$F113),($D113/$G113),0))</f>
        <v>H</v>
      </c>
      <c r="BI113" s="34" t="str">
        <f>IF(Data!$C$2&gt;0,(IF(OR(BI$5=Data!$F$2,BI$5=Data!$G$2,(IF(COUNTIF(Data!$A$2:$A$939,BI$7),BI$7=(VLOOKUP(BI$7,Data!$A$2:$A$852,1,FALSE)),0))),"H",IF(AND(BI$7&gt;=$E113,BI$7&lt;=$F113),($D113/$G113),0))),IF(AND(BI$7&gt;=$E113,BI$7&lt;=$F113),($D113/$G113),0))</f>
        <v>H</v>
      </c>
      <c r="BJ113" s="34">
        <f>IF(Data!$C$2&gt;0,(IF(OR(BJ$5=Data!$F$2,BJ$5=Data!$G$2,(IF(COUNTIF(Data!$A$2:$A$939,BJ$7),BJ$7=(VLOOKUP(BJ$7,Data!$A$2:$A$852,1,FALSE)),0))),"H",IF(AND(BJ$7&gt;=$E113,BJ$7&lt;=$F113),($D113/$G113),0))),IF(AND(BJ$7&gt;=$E113,BJ$7&lt;=$F113),($D113/$G113),0))</f>
        <v>0</v>
      </c>
      <c r="BK113" s="34">
        <f>IF(Data!$C$2&gt;0,(IF(OR(BK$5=Data!$F$2,BK$5=Data!$G$2,(IF(COUNTIF(Data!$A$2:$A$939,BK$7),BK$7=(VLOOKUP(BK$7,Data!$A$2:$A$852,1,FALSE)),0))),"H",IF(AND(BK$7&gt;=$E113,BK$7&lt;=$F113),($D113/$G113),0))),IF(AND(BK$7&gt;=$E113,BK$7&lt;=$F113),($D113/$G113),0))</f>
        <v>0</v>
      </c>
      <c r="BL113" s="34">
        <f>IF(Data!$C$2&gt;0,(IF(OR(BL$5=Data!$F$2,BL$5=Data!$G$2,(IF(COUNTIF(Data!$A$2:$A$939,BL$7),BL$7=(VLOOKUP(BL$7,Data!$A$2:$A$852,1,FALSE)),0))),"H",IF(AND(BL$7&gt;=$E113,BL$7&lt;=$F113),($D113/$G113),0))),IF(AND(BL$7&gt;=$E113,BL$7&lt;=$F113),($D113/$G113),0))</f>
        <v>0</v>
      </c>
      <c r="BM113" s="34">
        <f>IF(Data!$C$2&gt;0,(IF(OR(BM$5=Data!$F$2,BM$5=Data!$G$2,(IF(COUNTIF(Data!$A$2:$A$939,BM$7),BM$7=(VLOOKUP(BM$7,Data!$A$2:$A$852,1,FALSE)),0))),"H",IF(AND(BM$7&gt;=$E113,BM$7&lt;=$F113),($D113/$G113),0))),IF(AND(BM$7&gt;=$E113,BM$7&lt;=$F113),($D113/$G113),0))</f>
        <v>0</v>
      </c>
      <c r="BN113" s="34">
        <f>IF(Data!$C$2&gt;0,(IF(OR(BN$5=Data!$F$2,BN$5=Data!$G$2,(IF(COUNTIF(Data!$A$2:$A$939,BN$7),BN$7=(VLOOKUP(BN$7,Data!$A$2:$A$852,1,FALSE)),0))),"H",IF(AND(BN$7&gt;=$E113,BN$7&lt;=$F113),($D113/$G113),0))),IF(AND(BN$7&gt;=$E113,BN$7&lt;=$F113),($D113/$G113),0))</f>
        <v>0</v>
      </c>
      <c r="BO113" s="34" t="str">
        <f>IF(Data!$C$2&gt;0,(IF(OR(BO$5=Data!$F$2,BO$5=Data!$G$2,(IF(COUNTIF(Data!$A$2:$A$939,BO$7),BO$7=(VLOOKUP(BO$7,Data!$A$2:$A$852,1,FALSE)),0))),"H",IF(AND(BO$7&gt;=$E113,BO$7&lt;=$F113),($D113/$G113),0))),IF(AND(BO$7&gt;=$E113,BO$7&lt;=$F113),($D113/$G113),0))</f>
        <v>H</v>
      </c>
      <c r="BP113" s="34" t="str">
        <f>IF(Data!$C$2&gt;0,(IF(OR(BP$5=Data!$F$2,BP$5=Data!$G$2,(IF(COUNTIF(Data!$A$2:$A$939,BP$7),BP$7=(VLOOKUP(BP$7,Data!$A$2:$A$852,1,FALSE)),0))),"H",IF(AND(BP$7&gt;=$E113,BP$7&lt;=$F113),($D113/$G113),0))),IF(AND(BP$7&gt;=$E113,BP$7&lt;=$F113),($D113/$G113),0))</f>
        <v>H</v>
      </c>
      <c r="BQ113" s="34">
        <f>IF(Data!$C$2&gt;0,(IF(OR(BQ$5=Data!$F$2,BQ$5=Data!$G$2,(IF(COUNTIF(Data!$A$2:$A$939,BQ$7),BQ$7=(VLOOKUP(BQ$7,Data!$A$2:$A$852,1,FALSE)),0))),"H",IF(AND(BQ$7&gt;=$E113,BQ$7&lt;=$F113),($D113/$G113),0))),IF(AND(BQ$7&gt;=$E113,BQ$7&lt;=$F113),($D113/$G113),0))</f>
        <v>0</v>
      </c>
      <c r="BR113" s="34">
        <f>IF(Data!$C$2&gt;0,(IF(OR(BR$5=Data!$F$2,BR$5=Data!$G$2,(IF(COUNTIF(Data!$A$2:$A$939,BR$7),BR$7=(VLOOKUP(BR$7,Data!$A$2:$A$852,1,FALSE)),0))),"H",IF(AND(BR$7&gt;=$E113,BR$7&lt;=$F113),($D113/$G113),0))),IF(AND(BR$7&gt;=$E113,BR$7&lt;=$F113),($D113/$G113),0))</f>
        <v>0</v>
      </c>
      <c r="BS113" s="34">
        <f>IF(Data!$C$2&gt;0,(IF(OR(BS$5=Data!$F$2,BS$5=Data!$G$2,(IF(COUNTIF(Data!$A$2:$A$939,BS$7),BS$7=(VLOOKUP(BS$7,Data!$A$2:$A$852,1,FALSE)),0))),"H",IF(AND(BS$7&gt;=$E113,BS$7&lt;=$F113),($D113/$G113),0))),IF(AND(BS$7&gt;=$E113,BS$7&lt;=$F113),($D113/$G113),0))</f>
        <v>0</v>
      </c>
      <c r="BT113" s="34">
        <f>IF(Data!$C$2&gt;0,(IF(OR(BT$5=Data!$F$2,BT$5=Data!$G$2,(IF(COUNTIF(Data!$A$2:$A$939,BT$7),BT$7=(VLOOKUP(BT$7,Data!$A$2:$A$852,1,FALSE)),0))),"H",IF(AND(BT$7&gt;=$E113,BT$7&lt;=$F113),($D113/$G113),0))),IF(AND(BT$7&gt;=$E113,BT$7&lt;=$F113),($D113/$G113),0))</f>
        <v>0</v>
      </c>
      <c r="BU113" s="34">
        <f>IF(Data!$C$2&gt;0,(IF(OR(BU$5=Data!$F$2,BU$5=Data!$G$2,(IF(COUNTIF(Data!$A$2:$A$939,BU$7),BU$7=(VLOOKUP(BU$7,Data!$A$2:$A$852,1,FALSE)),0))),"H",IF(AND(BU$7&gt;=$E113,BU$7&lt;=$F113),($D113/$G113),0))),IF(AND(BU$7&gt;=$E113,BU$7&lt;=$F113),($D113/$G113),0))</f>
        <v>0</v>
      </c>
      <c r="BV113" s="34" t="str">
        <f>IF(Data!$C$2&gt;0,(IF(OR(BV$5=Data!$F$2,BV$5=Data!$G$2,(IF(COUNTIF(Data!$A$2:$A$939,BV$7),BV$7=(VLOOKUP(BV$7,Data!$A$2:$A$852,1,FALSE)),0))),"H",IF(AND(BV$7&gt;=$E113,BV$7&lt;=$F113),($D113/$G113),0))),IF(AND(BV$7&gt;=$E113,BV$7&lt;=$F113),($D113/$G113),0))</f>
        <v>H</v>
      </c>
      <c r="BW113" s="34" t="str">
        <f>IF(Data!$C$2&gt;0,(IF(OR(BW$5=Data!$F$2,BW$5=Data!$G$2,(IF(COUNTIF(Data!$A$2:$A$939,BW$7),BW$7=(VLOOKUP(BW$7,Data!$A$2:$A$852,1,FALSE)),0))),"H",IF(AND(BW$7&gt;=$E113,BW$7&lt;=$F113),($D113/$G113),0))),IF(AND(BW$7&gt;=$E113,BW$7&lt;=$F113),($D113/$G113),0))</f>
        <v>H</v>
      </c>
      <c r="BX113" s="34">
        <f>IF(Data!$C$2&gt;0,(IF(OR(BX$5=Data!$F$2,BX$5=Data!$G$2,(IF(COUNTIF(Data!$A$2:$A$939,BX$7),BX$7=(VLOOKUP(BX$7,Data!$A$2:$A$852,1,FALSE)),0))),"H",IF(AND(BX$7&gt;=$E113,BX$7&lt;=$F113),($D113/$G113),0))),IF(AND(BX$7&gt;=$E113,BX$7&lt;=$F113),($D113/$G113),0))</f>
        <v>0</v>
      </c>
      <c r="BY113" s="34">
        <f>IF(Data!$C$2&gt;0,(IF(OR(BY$5=Data!$F$2,BY$5=Data!$G$2,(IF(COUNTIF(Data!$A$2:$A$939,BY$7),BY$7=(VLOOKUP(BY$7,Data!$A$2:$A$852,1,FALSE)),0))),"H",IF(AND(BY$7&gt;=$E113,BY$7&lt;=$F113),($D113/$G113),0))),IF(AND(BY$7&gt;=$E113,BY$7&lt;=$F113),($D113/$G113),0))</f>
        <v>0</v>
      </c>
      <c r="BZ113" s="34">
        <f>IF(Data!$C$2&gt;0,(IF(OR(BZ$5=Data!$F$2,BZ$5=Data!$G$2,(IF(COUNTIF(Data!$A$2:$A$939,BZ$7),BZ$7=(VLOOKUP(BZ$7,Data!$A$2:$A$852,1,FALSE)),0))),"H",IF(AND(BZ$7&gt;=$E113,BZ$7&lt;=$F113),($D113/$G113),0))),IF(AND(BZ$7&gt;=$E113,BZ$7&lt;=$F113),($D113/$G113),0))</f>
        <v>0</v>
      </c>
      <c r="CA113" s="34">
        <f>IF(Data!$C$2&gt;0,(IF(OR(CA$5=Data!$F$2,CA$5=Data!$G$2,(IF(COUNTIF(Data!$A$2:$A$939,CA$7),CA$7=(VLOOKUP(CA$7,Data!$A$2:$A$852,1,FALSE)),0))),"H",IF(AND(CA$7&gt;=$E113,CA$7&lt;=$F113),($D113/$G113),0))),IF(AND(CA$7&gt;=$E113,CA$7&lt;=$F113),($D113/$G113),0))</f>
        <v>0</v>
      </c>
      <c r="CB113" s="34">
        <f>IF(Data!$C$2&gt;0,(IF(OR(CB$5=Data!$F$2,CB$5=Data!$G$2,(IF(COUNTIF(Data!$A$2:$A$939,CB$7),CB$7=(VLOOKUP(CB$7,Data!$A$2:$A$852,1,FALSE)),0))),"H",IF(AND(CB$7&gt;=$E113,CB$7&lt;=$F113),($D113/$G113),0))),IF(AND(CB$7&gt;=$E113,CB$7&lt;=$F113),($D113/$G113),0))</f>
        <v>0</v>
      </c>
      <c r="CC113" s="34" t="str">
        <f>IF(Data!$C$2&gt;0,(IF(OR(CC$5=Data!$F$2,CC$5=Data!$G$2,(IF(COUNTIF(Data!$A$2:$A$939,CC$7),CC$7=(VLOOKUP(CC$7,Data!$A$2:$A$852,1,FALSE)),0))),"H",IF(AND(CC$7&gt;=$E113,CC$7&lt;=$F113),($D113/$G113),0))),IF(AND(CC$7&gt;=$E113,CC$7&lt;=$F113),($D113/$G113),0))</f>
        <v>H</v>
      </c>
      <c r="CD113" s="34" t="str">
        <f>IF(Data!$C$2&gt;0,(IF(OR(CD$5=Data!$F$2,CD$5=Data!$G$2,(IF(COUNTIF(Data!$A$2:$A$939,CD$7),CD$7=(VLOOKUP(CD$7,Data!$A$2:$A$852,1,FALSE)),0))),"H",IF(AND(CD$7&gt;=$E113,CD$7&lt;=$F113),($D113/$G113),0))),IF(AND(CD$7&gt;=$E113,CD$7&lt;=$F113),($D113/$G113),0))</f>
        <v>H</v>
      </c>
      <c r="CE113" s="34">
        <f>IF(Data!$C$2&gt;0,(IF(OR(CE$5=Data!$F$2,CE$5=Data!$G$2,(IF(COUNTIF(Data!$A$2:$A$939,CE$7),CE$7=(VLOOKUP(CE$7,Data!$A$2:$A$852,1,FALSE)),0))),"H",IF(AND(CE$7&gt;=$E113,CE$7&lt;=$F113),($D113/$G113),0))),IF(AND(CE$7&gt;=$E113,CE$7&lt;=$F113),($D113/$G113),0))</f>
        <v>0</v>
      </c>
      <c r="CF113" s="34">
        <f>IF(Data!$C$2&gt;0,(IF(OR(CF$5=Data!$F$2,CF$5=Data!$G$2,(IF(COUNTIF(Data!$A$2:$A$939,CF$7),CF$7=(VLOOKUP(CF$7,Data!$A$2:$A$852,1,FALSE)),0))),"H",IF(AND(CF$7&gt;=$E113,CF$7&lt;=$F113),($D113/$G113),0))),IF(AND(CF$7&gt;=$E113,CF$7&lt;=$F113),($D113/$G113),0))</f>
        <v>0</v>
      </c>
      <c r="CG113" s="34">
        <f>IF(Data!$C$2&gt;0,(IF(OR(CG$5=Data!$F$2,CG$5=Data!$G$2,(IF(COUNTIF(Data!$A$2:$A$939,CG$7),CG$7=(VLOOKUP(CG$7,Data!$A$2:$A$852,1,FALSE)),0))),"H",IF(AND(CG$7&gt;=$E113,CG$7&lt;=$F113),($D113/$G113),0))),IF(AND(CG$7&gt;=$E113,CG$7&lt;=$F113),($D113/$G113),0))</f>
        <v>0</v>
      </c>
      <c r="CH113" s="34">
        <f>IF(Data!$C$2&gt;0,(IF(OR(CH$5=Data!$F$2,CH$5=Data!$G$2,(IF(COUNTIF(Data!$A$2:$A$939,CH$7),CH$7=(VLOOKUP(CH$7,Data!$A$2:$A$852,1,FALSE)),0))),"H",IF(AND(CH$7&gt;=$E113,CH$7&lt;=$F113),($D113/$G113),0))),IF(AND(CH$7&gt;=$E113,CH$7&lt;=$F113),($D113/$G113),0))</f>
        <v>0</v>
      </c>
      <c r="CI113" s="34">
        <f>IF(Data!$C$2&gt;0,(IF(OR(CI$5=Data!$F$2,CI$5=Data!$G$2,(IF(COUNTIF(Data!$A$2:$A$939,CI$7),CI$7=(VLOOKUP(CI$7,Data!$A$2:$A$852,1,FALSE)),0))),"H",IF(AND(CI$7&gt;=$E113,CI$7&lt;=$F113),($D113/$G113),0))),IF(AND(CI$7&gt;=$E113,CI$7&lt;=$F113),($D113/$G113),0))</f>
        <v>0</v>
      </c>
      <c r="CJ113" s="34" t="str">
        <f>IF(Data!$C$2&gt;0,(IF(OR(CJ$5=Data!$F$2,CJ$5=Data!$G$2,(IF(COUNTIF(Data!$A$2:$A$939,CJ$7),CJ$7=(VLOOKUP(CJ$7,Data!$A$2:$A$852,1,FALSE)),0))),"H",IF(AND(CJ$7&gt;=$E113,CJ$7&lt;=$F113),($D113/$G113),0))),IF(AND(CJ$7&gt;=$E113,CJ$7&lt;=$F113),($D113/$G113),0))</f>
        <v>H</v>
      </c>
      <c r="CK113" s="34" t="str">
        <f>IF(Data!$C$2&gt;0,(IF(OR(CK$5=Data!$F$2,CK$5=Data!$G$2,(IF(COUNTIF(Data!$A$2:$A$939,CK$7),CK$7=(VLOOKUP(CK$7,Data!$A$2:$A$852,1,FALSE)),0))),"H",IF(AND(CK$7&gt;=$E113,CK$7&lt;=$F113),($D113/$G113),0))),IF(AND(CK$7&gt;=$E113,CK$7&lt;=$F113),($D113/$G113),0))</f>
        <v>H</v>
      </c>
      <c r="CL113" s="34">
        <f>IF(Data!$C$2&gt;0,(IF(OR(CL$5=Data!$F$2,CL$5=Data!$G$2,(IF(COUNTIF(Data!$A$2:$A$939,CL$7),CL$7=(VLOOKUP(CL$7,Data!$A$2:$A$852,1,FALSE)),0))),"H",IF(AND(CL$7&gt;=$E113,CL$7&lt;=$F113),($D113/$G113),0))),IF(AND(CL$7&gt;=$E113,CL$7&lt;=$F113),($D113/$G113),0))</f>
        <v>0</v>
      </c>
      <c r="CM113" s="34">
        <f>IF(Data!$C$2&gt;0,(IF(OR(CM$5=Data!$F$2,CM$5=Data!$G$2,(IF(COUNTIF(Data!$A$2:$A$939,CM$7),CM$7=(VLOOKUP(CM$7,Data!$A$2:$A$852,1,FALSE)),0))),"H",IF(AND(CM$7&gt;=$E113,CM$7&lt;=$F113),($D113/$G113),0))),IF(AND(CM$7&gt;=$E113,CM$7&lt;=$F113),($D113/$G113),0))</f>
        <v>0</v>
      </c>
      <c r="CN113" s="34">
        <f>IF(Data!$C$2&gt;0,(IF(OR(CN$5=Data!$F$2,CN$5=Data!$G$2,(IF(COUNTIF(Data!$A$2:$A$939,CN$7),CN$7=(VLOOKUP(CN$7,Data!$A$2:$A$852,1,FALSE)),0))),"H",IF(AND(CN$7&gt;=$E113,CN$7&lt;=$F113),($D113/$G113),0))),IF(AND(CN$7&gt;=$E113,CN$7&lt;=$F113),($D113/$G113),0))</f>
        <v>0</v>
      </c>
      <c r="CO113" s="34">
        <f>IF(Data!$C$2&gt;0,(IF(OR(CO$5=Data!$F$2,CO$5=Data!$G$2,(IF(COUNTIF(Data!$A$2:$A$939,CO$7),CO$7=(VLOOKUP(CO$7,Data!$A$2:$A$852,1,FALSE)),0))),"H",IF(AND(CO$7&gt;=$E113,CO$7&lt;=$F113),($D113/$G113),0))),IF(AND(CO$7&gt;=$E113,CO$7&lt;=$F113),($D113/$G113),0))</f>
        <v>0</v>
      </c>
      <c r="CP113" s="34">
        <f>IF(Data!$C$2&gt;0,(IF(OR(CP$5=Data!$F$2,CP$5=Data!$G$2,(IF(COUNTIF(Data!$A$2:$A$939,CP$7),CP$7=(VLOOKUP(CP$7,Data!$A$2:$A$852,1,FALSE)),0))),"H",IF(AND(CP$7&gt;=$E113,CP$7&lt;=$F113),($D113/$G113),0))),IF(AND(CP$7&gt;=$E113,CP$7&lt;=$F113),($D113/$G113),0))</f>
        <v>0</v>
      </c>
      <c r="CQ113" s="34" t="str">
        <f>IF(Data!$C$2&gt;0,(IF(OR(CQ$5=Data!$F$2,CQ$5=Data!$G$2,(IF(COUNTIF(Data!$A$2:$A$939,CQ$7),CQ$7=(VLOOKUP(CQ$7,Data!$A$2:$A$852,1,FALSE)),0))),"H",IF(AND(CQ$7&gt;=$E113,CQ$7&lt;=$F113),($D113/$G113),0))),IF(AND(CQ$7&gt;=$E113,CQ$7&lt;=$F113),($D113/$G113),0))</f>
        <v>H</v>
      </c>
      <c r="CR113" s="34" t="str">
        <f>IF(Data!$C$2&gt;0,(IF(OR(CR$5=Data!$F$2,CR$5=Data!$G$2,(IF(COUNTIF(Data!$A$2:$A$939,CR$7),CR$7=(VLOOKUP(CR$7,Data!$A$2:$A$852,1,FALSE)),0))),"H",IF(AND(CR$7&gt;=$E113,CR$7&lt;=$F113),($D113/$G113),0))),IF(AND(CR$7&gt;=$E113,CR$7&lt;=$F113),($D113/$G113),0))</f>
        <v>H</v>
      </c>
      <c r="CS113" s="34">
        <f>IF(Data!$C$2&gt;0,(IF(OR(CS$5=Data!$F$2,CS$5=Data!$G$2,(IF(COUNTIF(Data!$A$2:$A$939,CS$7),CS$7=(VLOOKUP(CS$7,Data!$A$2:$A$852,1,FALSE)),0))),"H",IF(AND(CS$7&gt;=$E113,CS$7&lt;=$F113),($D113/$G113),0))),IF(AND(CS$7&gt;=$E113,CS$7&lt;=$F113),($D113/$G113),0))</f>
        <v>0</v>
      </c>
      <c r="CT113" s="34">
        <f>IF(Data!$C$2&gt;0,(IF(OR(CT$5=Data!$F$2,CT$5=Data!$G$2,(IF(COUNTIF(Data!$A$2:$A$939,CT$7),CT$7=(VLOOKUP(CT$7,Data!$A$2:$A$852,1,FALSE)),0))),"H",IF(AND(CT$7&gt;=$E113,CT$7&lt;=$F113),($D113/$G113),0))),IF(AND(CT$7&gt;=$E113,CT$7&lt;=$F113),($D113/$G113),0))</f>
        <v>0</v>
      </c>
      <c r="CU113" s="34">
        <f>IF(Data!$C$2&gt;0,(IF(OR(CU$5=Data!$F$2,CU$5=Data!$G$2,(IF(COUNTIF(Data!$A$2:$A$939,CU$7),CU$7=(VLOOKUP(CU$7,Data!$A$2:$A$852,1,FALSE)),0))),"H",IF(AND(CU$7&gt;=$E113,CU$7&lt;=$F113),($D113/$G113),0))),IF(AND(CU$7&gt;=$E113,CU$7&lt;=$F113),($D113/$G113),0))</f>
        <v>0</v>
      </c>
      <c r="CV113" s="34">
        <f>IF(Data!$C$2&gt;0,(IF(OR(CV$5=Data!$F$2,CV$5=Data!$G$2,(IF(COUNTIF(Data!$A$2:$A$939,CV$7),CV$7=(VLOOKUP(CV$7,Data!$A$2:$A$852,1,FALSE)),0))),"H",IF(AND(CV$7&gt;=$E113,CV$7&lt;=$F113),($D113/$G113),0))),IF(AND(CV$7&gt;=$E113,CV$7&lt;=$F113),($D113/$G113),0))</f>
        <v>0</v>
      </c>
      <c r="CW113" s="34">
        <f>IF(Data!$C$2&gt;0,(IF(OR(CW$5=Data!$F$2,CW$5=Data!$G$2,(IF(COUNTIF(Data!$A$2:$A$939,CW$7),CW$7=(VLOOKUP(CW$7,Data!$A$2:$A$852,1,FALSE)),0))),"H",IF(AND(CW$7&gt;=$E113,CW$7&lt;=$F113),($D113/$G113),0))),IF(AND(CW$7&gt;=$E113,CW$7&lt;=$F113),($D113/$G113),0))</f>
        <v>0</v>
      </c>
      <c r="CX113" s="34" t="str">
        <f>IF(Data!$C$2&gt;0,(IF(OR(CX$5=Data!$F$2,CX$5=Data!$G$2,(IF(COUNTIF(Data!$A$2:$A$939,CX$7),CX$7=(VLOOKUP(CX$7,Data!$A$2:$A$852,1,FALSE)),0))),"H",IF(AND(CX$7&gt;=$E113,CX$7&lt;=$F113),($D113/$G113),0))),IF(AND(CX$7&gt;=$E113,CX$7&lt;=$F113),($D113/$G113),0))</f>
        <v>H</v>
      </c>
      <c r="CY113" s="34" t="str">
        <f>IF(Data!$C$2&gt;0,(IF(OR(CY$5=Data!$F$2,CY$5=Data!$G$2,(IF(COUNTIF(Data!$A$2:$A$939,CY$7),CY$7=(VLOOKUP(CY$7,Data!$A$2:$A$852,1,FALSE)),0))),"H",IF(AND(CY$7&gt;=$E113,CY$7&lt;=$F113),($D113/$G113),0))),IF(AND(CY$7&gt;=$E113,CY$7&lt;=$F113),($D113/$G113),0))</f>
        <v>H</v>
      </c>
      <c r="CZ113" s="34">
        <f>IF(Data!$C$2&gt;0,(IF(OR(CZ$5=Data!$F$2,CZ$5=Data!$G$2,(IF(COUNTIF(Data!$A$2:$A$939,CZ$7),CZ$7=(VLOOKUP(CZ$7,Data!$A$2:$A$852,1,FALSE)),0))),"H",IF(AND(CZ$7&gt;=$E113,CZ$7&lt;=$F113),($D113/$G113),0))),IF(AND(CZ$7&gt;=$E113,CZ$7&lt;=$F113),($D113/$G113),0))</f>
        <v>0</v>
      </c>
      <c r="DA113" s="34">
        <f>IF(Data!$C$2&gt;0,(IF(OR(DA$5=Data!$F$2,DA$5=Data!$G$2,(IF(COUNTIF(Data!$A$2:$A$939,DA$7),DA$7=(VLOOKUP(DA$7,Data!$A$2:$A$852,1,FALSE)),0))),"H",IF(AND(DA$7&gt;=$E113,DA$7&lt;=$F113),($D113/$G113),0))),IF(AND(DA$7&gt;=$E113,DA$7&lt;=$F113),($D113/$G113),0))</f>
        <v>0</v>
      </c>
      <c r="DB113" s="34">
        <f>IF(Data!$C$2&gt;0,(IF(OR(DB$5=Data!$F$2,DB$5=Data!$G$2,(IF(COUNTIF(Data!$A$2:$A$939,DB$7),DB$7=(VLOOKUP(DB$7,Data!$A$2:$A$852,1,FALSE)),0))),"H",IF(AND(DB$7&gt;=$E113,DB$7&lt;=$F113),($D113/$G113),0))),IF(AND(DB$7&gt;=$E113,DB$7&lt;=$F113),($D113/$G113),0))</f>
        <v>0</v>
      </c>
      <c r="DC113" s="34">
        <f>IF(Data!$C$2&gt;0,(IF(OR(DC$5=Data!$F$2,DC$5=Data!$G$2,(IF(COUNTIF(Data!$A$2:$A$939,DC$7),DC$7=(VLOOKUP(DC$7,Data!$A$2:$A$852,1,FALSE)),0))),"H",IF(AND(DC$7&gt;=$E113,DC$7&lt;=$F113),($D113/$G113),0))),IF(AND(DC$7&gt;=$E113,DC$7&lt;=$F113),($D113/$G113),0))</f>
        <v>0</v>
      </c>
      <c r="DD113" s="34">
        <f>IF(Data!$C$2&gt;0,(IF(OR(DD$5=Data!$F$2,DD$5=Data!$G$2,(IF(COUNTIF(Data!$A$2:$A$939,DD$7),DD$7=(VLOOKUP(DD$7,Data!$A$2:$A$852,1,FALSE)),0))),"H",IF(AND(DD$7&gt;=$E113,DD$7&lt;=$F113),($D113/$G113),0))),IF(AND(DD$7&gt;=$E113,DD$7&lt;=$F113),($D113/$G113),0))</f>
        <v>0</v>
      </c>
      <c r="DE113" s="34" t="str">
        <f>IF(Data!$C$2&gt;0,(IF(OR(DE$5=Data!$F$2,DE$5=Data!$G$2,(IF(COUNTIF(Data!$A$2:$A$939,DE$7),DE$7=(VLOOKUP(DE$7,Data!$A$2:$A$852,1,FALSE)),0))),"H",IF(AND(DE$7&gt;=$E113,DE$7&lt;=$F113),($D113/$G113),0))),IF(AND(DE$7&gt;=$E113,DE$7&lt;=$F113),($D113/$G113),0))</f>
        <v>H</v>
      </c>
      <c r="DF113" s="34" t="str">
        <f>IF(Data!$C$2&gt;0,(IF(OR(DF$5=Data!$F$2,DF$5=Data!$G$2,(IF(COUNTIF(Data!$A$2:$A$939,DF$7),DF$7=(VLOOKUP(DF$7,Data!$A$2:$A$852,1,FALSE)),0))),"H",IF(AND(DF$7&gt;=$E113,DF$7&lt;=$F113),($D113/$G113),0))),IF(AND(DF$7&gt;=$E113,DF$7&lt;=$F113),($D113/$G113),0))</f>
        <v>H</v>
      </c>
      <c r="DG113" s="34">
        <f>IF(Data!$C$2&gt;0,(IF(OR(DG$5=Data!$F$2,DG$5=Data!$G$2,(IF(COUNTIF(Data!$A$2:$A$939,DG$7),DG$7=(VLOOKUP(DG$7,Data!$A$2:$A$852,1,FALSE)),0))),"H",IF(AND(DG$7&gt;=$E113,DG$7&lt;=$F113),($D113/$G113),0))),IF(AND(DG$7&gt;=$E113,DG$7&lt;=$F113),($D113/$G113),0))</f>
        <v>0</v>
      </c>
      <c r="DH113" s="34">
        <f>IF(Data!$C$2&gt;0,(IF(OR(DH$5=Data!$F$2,DH$5=Data!$G$2,(IF(COUNTIF(Data!$A$2:$A$939,DH$7),DH$7=(VLOOKUP(DH$7,Data!$A$2:$A$852,1,FALSE)),0))),"H",IF(AND(DH$7&gt;=$E113,DH$7&lt;=$F113),($D113/$G113),0))),IF(AND(DH$7&gt;=$E113,DH$7&lt;=$F113),($D113/$G113),0))</f>
        <v>0</v>
      </c>
      <c r="DI113" s="34">
        <f>IF(Data!$C$2&gt;0,(IF(OR(DI$5=Data!$F$2,DI$5=Data!$G$2,(IF(COUNTIF(Data!$A$2:$A$939,DI$7),DI$7=(VLOOKUP(DI$7,Data!$A$2:$A$852,1,FALSE)),0))),"H",IF(AND(DI$7&gt;=$E113,DI$7&lt;=$F113),($D113/$G113),0))),IF(AND(DI$7&gt;=$E113,DI$7&lt;=$F113),($D113/$G113),0))</f>
        <v>0</v>
      </c>
      <c r="DJ113" s="34">
        <f>IF(Data!$C$2&gt;0,(IF(OR(DJ$5=Data!$F$2,DJ$5=Data!$G$2,(IF(COUNTIF(Data!$A$2:$A$939,DJ$7),DJ$7=(VLOOKUP(DJ$7,Data!$A$2:$A$852,1,FALSE)),0))),"H",IF(AND(DJ$7&gt;=$E113,DJ$7&lt;=$F113),($D113/$G113),0))),IF(AND(DJ$7&gt;=$E113,DJ$7&lt;=$F113),($D113/$G113),0))</f>
        <v>0</v>
      </c>
      <c r="DK113" s="34">
        <f>IF(Data!$C$2&gt;0,(IF(OR(DK$5=Data!$F$2,DK$5=Data!$G$2,(IF(COUNTIF(Data!$A$2:$A$939,DK$7),DK$7=(VLOOKUP(DK$7,Data!$A$2:$A$852,1,FALSE)),0))),"H",IF(AND(DK$7&gt;=$E113,DK$7&lt;=$F113),($D113/$G113),0))),IF(AND(DK$7&gt;=$E113,DK$7&lt;=$F113),($D113/$G113),0))</f>
        <v>0</v>
      </c>
      <c r="DL113" s="34" t="str">
        <f>IF(Data!$C$2&gt;0,(IF(OR(DL$5=Data!$F$2,DL$5=Data!$G$2,(IF(COUNTIF(Data!$A$2:$A$939,DL$7),DL$7=(VLOOKUP(DL$7,Data!$A$2:$A$852,1,FALSE)),0))),"H",IF(AND(DL$7&gt;=$E113,DL$7&lt;=$F113),($D113/$G113),0))),IF(AND(DL$7&gt;=$E113,DL$7&lt;=$F113),($D113/$G113),0))</f>
        <v>H</v>
      </c>
      <c r="DM113" s="34" t="str">
        <f>IF(Data!$C$2&gt;0,(IF(OR(DM$5=Data!$F$2,DM$5=Data!$G$2,(IF(COUNTIF(Data!$A$2:$A$939,DM$7),DM$7=(VLOOKUP(DM$7,Data!$A$2:$A$852,1,FALSE)),0))),"H",IF(AND(DM$7&gt;=$E113,DM$7&lt;=$F113),($D113/$G113),0))),IF(AND(DM$7&gt;=$E113,DM$7&lt;=$F113),($D113/$G113),0))</f>
        <v>H</v>
      </c>
      <c r="DN113" s="34">
        <f>IF(Data!$C$2&gt;0,(IF(OR(DN$5=Data!$F$2,DN$5=Data!$G$2,(IF(COUNTIF(Data!$A$2:$A$939,DN$7),DN$7=(VLOOKUP(DN$7,Data!$A$2:$A$852,1,FALSE)),0))),"H",IF(AND(DN$7&gt;=$E113,DN$7&lt;=$F113),($D113/$G113),0))),IF(AND(DN$7&gt;=$E113,DN$7&lt;=$F113),($D113/$G113),0))</f>
        <v>0</v>
      </c>
      <c r="DO113" s="34">
        <f>IF(Data!$C$2&gt;0,(IF(OR(DO$5=Data!$F$2,DO$5=Data!$G$2,(IF(COUNTIF(Data!$A$2:$A$939,DO$7),DO$7=(VLOOKUP(DO$7,Data!$A$2:$A$852,1,FALSE)),0))),"H",IF(AND(DO$7&gt;=$E113,DO$7&lt;=$F113),($D113/$G113),0))),IF(AND(DO$7&gt;=$E113,DO$7&lt;=$F113),($D113/$G113),0))</f>
        <v>0</v>
      </c>
      <c r="DP113" s="34">
        <f>IF(Data!$C$2&gt;0,(IF(OR(DP$5=Data!$F$2,DP$5=Data!$G$2,(IF(COUNTIF(Data!$A$2:$A$939,DP$7),DP$7=(VLOOKUP(DP$7,Data!$A$2:$A$852,1,FALSE)),0))),"H",IF(AND(DP$7&gt;=$E113,DP$7&lt;=$F113),($D113/$G113),0))),IF(AND(DP$7&gt;=$E113,DP$7&lt;=$F113),($D113/$G113),0))</f>
        <v>0</v>
      </c>
      <c r="DQ113" s="34">
        <f>IF(Data!$C$2&gt;0,(IF(OR(DQ$5=Data!$F$2,DQ$5=Data!$G$2,(IF(COUNTIF(Data!$A$2:$A$939,DQ$7),DQ$7=(VLOOKUP(DQ$7,Data!$A$2:$A$852,1,FALSE)),0))),"H",IF(AND(DQ$7&gt;=$E113,DQ$7&lt;=$F113),($D113/$G113),0))),IF(AND(DQ$7&gt;=$E113,DQ$7&lt;=$F113),($D113/$G113),0))</f>
        <v>0</v>
      </c>
      <c r="DR113" s="34">
        <f>IF(Data!$C$2&gt;0,(IF(OR(DR$5=Data!$F$2,DR$5=Data!$G$2,(IF(COUNTIF(Data!$A$2:$A$939,DR$7),DR$7=(VLOOKUP(DR$7,Data!$A$2:$A$852,1,FALSE)),0))),"H",IF(AND(DR$7&gt;=$E113,DR$7&lt;=$F113),($D113/$G113),0))),IF(AND(DR$7&gt;=$E113,DR$7&lt;=$F113),($D113/$G113),0))</f>
        <v>0</v>
      </c>
      <c r="DS113" s="34" t="str">
        <f>IF(Data!$C$2&gt;0,(IF(OR(DS$5=Data!$F$2,DS$5=Data!$G$2,(IF(COUNTIF(Data!$A$2:$A$939,DS$7),DS$7=(VLOOKUP(DS$7,Data!$A$2:$A$852,1,FALSE)),0))),"H",IF(AND(DS$7&gt;=$E113,DS$7&lt;=$F113),($D113/$G113),0))),IF(AND(DS$7&gt;=$E113,DS$7&lt;=$F113),($D113/$G113),0))</f>
        <v>H</v>
      </c>
      <c r="DT113" s="34" t="str">
        <f>IF(Data!$C$2&gt;0,(IF(OR(DT$5=Data!$F$2,DT$5=Data!$G$2,(IF(COUNTIF(Data!$A$2:$A$939,DT$7),DT$7=(VLOOKUP(DT$7,Data!$A$2:$A$852,1,FALSE)),0))),"H",IF(AND(DT$7&gt;=$E113,DT$7&lt;=$F113),($D113/$G113),0))),IF(AND(DT$7&gt;=$E113,DT$7&lt;=$F113),($D113/$G113),0))</f>
        <v>H</v>
      </c>
      <c r="DU113" s="34">
        <f>IF(Data!$C$2&gt;0,(IF(OR(DU$5=Data!$F$2,DU$5=Data!$G$2,(IF(COUNTIF(Data!$A$2:$A$939,DU$7),DU$7=(VLOOKUP(DU$7,Data!$A$2:$A$852,1,FALSE)),0))),"H",IF(AND(DU$7&gt;=$E113,DU$7&lt;=$F113),($D113/$G113),0))),IF(AND(DU$7&gt;=$E113,DU$7&lt;=$F113),($D113/$G113),0))</f>
        <v>0</v>
      </c>
      <c r="DV113" s="34">
        <f>IF(Data!$C$2&gt;0,(IF(OR(DV$5=Data!$F$2,DV$5=Data!$G$2,(IF(COUNTIF(Data!$A$2:$A$939,DV$7),DV$7=(VLOOKUP(DV$7,Data!$A$2:$A$852,1,FALSE)),0))),"H",IF(AND(DV$7&gt;=$E113,DV$7&lt;=$F113),($D113/$G113),0))),IF(AND(DV$7&gt;=$E113,DV$7&lt;=$F113),($D113/$G113),0))</f>
        <v>0</v>
      </c>
      <c r="DW113" s="34">
        <f>IF(Data!$C$2&gt;0,(IF(OR(DW$5=Data!$F$2,DW$5=Data!$G$2,(IF(COUNTIF(Data!$A$2:$A$939,DW$7),DW$7=(VLOOKUP(DW$7,Data!$A$2:$A$852,1,FALSE)),0))),"H",IF(AND(DW$7&gt;=$E113,DW$7&lt;=$F113),($D113/$G113),0))),IF(AND(DW$7&gt;=$E113,DW$7&lt;=$F113),($D113/$G113),0))</f>
        <v>0</v>
      </c>
      <c r="DX113" s="34">
        <f>IF(Data!$C$2&gt;0,(IF(OR(DX$5=Data!$F$2,DX$5=Data!$G$2,(IF(COUNTIF(Data!$A$2:$A$939,DX$7),DX$7=(VLOOKUP(DX$7,Data!$A$2:$A$852,1,FALSE)),0))),"H",IF(AND(DX$7&gt;=$E113,DX$7&lt;=$F113),($D113/$G113),0))),IF(AND(DX$7&gt;=$E113,DX$7&lt;=$F113),($D113/$G113),0))</f>
        <v>0</v>
      </c>
      <c r="DY113" s="34">
        <f>IF(Data!$C$2&gt;0,(IF(OR(DY$5=Data!$F$2,DY$5=Data!$G$2,(IF(COUNTIF(Data!$A$2:$A$939,DY$7),DY$7=(VLOOKUP(DY$7,Data!$A$2:$A$852,1,FALSE)),0))),"H",IF(AND(DY$7&gt;=$E113,DY$7&lt;=$F113),($D113/$G113),0))),IF(AND(DY$7&gt;=$E113,DY$7&lt;=$F113),($D113/$G113),0))</f>
        <v>0</v>
      </c>
      <c r="DZ113" s="34" t="str">
        <f>IF(Data!$C$2&gt;0,(IF(OR(DZ$5=Data!$F$2,DZ$5=Data!$G$2,(IF(COUNTIF(Data!$A$2:$A$939,DZ$7),DZ$7=(VLOOKUP(DZ$7,Data!$A$2:$A$852,1,FALSE)),0))),"H",IF(AND(DZ$7&gt;=$E113,DZ$7&lt;=$F113),($D113/$G113),0))),IF(AND(DZ$7&gt;=$E113,DZ$7&lt;=$F113),($D113/$G113),0))</f>
        <v>H</v>
      </c>
      <c r="EA113" s="34" t="str">
        <f>IF(Data!$C$2&gt;0,(IF(OR(EA$5=Data!$F$2,EA$5=Data!$G$2,(IF(COUNTIF(Data!$A$2:$A$939,EA$7),EA$7=(VLOOKUP(EA$7,Data!$A$2:$A$852,1,FALSE)),0))),"H",IF(AND(EA$7&gt;=$E113,EA$7&lt;=$F113),($D113/$G113),0))),IF(AND(EA$7&gt;=$E113,EA$7&lt;=$F113),($D113/$G113),0))</f>
        <v>H</v>
      </c>
      <c r="EB113" s="34">
        <f>IF(Data!$C$2&gt;0,(IF(OR(EB$5=Data!$F$2,EB$5=Data!$G$2,(IF(COUNTIF(Data!$A$2:$A$939,EB$7),EB$7=(VLOOKUP(EB$7,Data!$A$2:$A$852,1,FALSE)),0))),"H",IF(AND(EB$7&gt;=$E113,EB$7&lt;=$F113),($D113/$G113),0))),IF(AND(EB$7&gt;=$E113,EB$7&lt;=$F113),($D113/$G113),0))</f>
        <v>0</v>
      </c>
      <c r="EC113" s="34">
        <f>IF(Data!$C$2&gt;0,(IF(OR(EC$5=Data!$F$2,EC$5=Data!$G$2,(IF(COUNTIF(Data!$A$2:$A$939,EC$7),EC$7=(VLOOKUP(EC$7,Data!$A$2:$A$852,1,FALSE)),0))),"H",IF(AND(EC$7&gt;=$E113,EC$7&lt;=$F113),($D113/$G113),0))),IF(AND(EC$7&gt;=$E113,EC$7&lt;=$F113),($D113/$G113),0))</f>
        <v>0</v>
      </c>
      <c r="ED113" s="34">
        <f>IF(Data!$C$2&gt;0,(IF(OR(ED$5=Data!$F$2,ED$5=Data!$G$2,(IF(COUNTIF(Data!$A$2:$A$939,ED$7),ED$7=(VLOOKUP(ED$7,Data!$A$2:$A$852,1,FALSE)),0))),"H",IF(AND(ED$7&gt;=$E113,ED$7&lt;=$F113),($D113/$G113),0))),IF(AND(ED$7&gt;=$E113,ED$7&lt;=$F113),($D113/$G113),0))</f>
        <v>0</v>
      </c>
      <c r="EE113" s="34">
        <f>IF(Data!$C$2&gt;0,(IF(OR(EE$5=Data!$F$2,EE$5=Data!$G$2,(IF(COUNTIF(Data!$A$2:$A$939,EE$7),EE$7=(VLOOKUP(EE$7,Data!$A$2:$A$852,1,FALSE)),0))),"H",IF(AND(EE$7&gt;=$E113,EE$7&lt;=$F113),($D113/$G113),0))),IF(AND(EE$7&gt;=$E113,EE$7&lt;=$F113),($D113/$G113),0))</f>
        <v>0</v>
      </c>
      <c r="EF113" s="34">
        <f>IF(Data!$C$2&gt;0,(IF(OR(EF$5=Data!$F$2,EF$5=Data!$G$2,(IF(COUNTIF(Data!$A$2:$A$939,EF$7),EF$7=(VLOOKUP(EF$7,Data!$A$2:$A$852,1,FALSE)),0))),"H",IF(AND(EF$7&gt;=$E113,EF$7&lt;=$F113),($D113/$G113),0))),IF(AND(EF$7&gt;=$E113,EF$7&lt;=$F113),($D113/$G113),0))</f>
        <v>0</v>
      </c>
      <c r="EG113" s="34" t="str">
        <f>IF(Data!$C$2&gt;0,(IF(OR(EG$5=Data!$F$2,EG$5=Data!$G$2,(IF(COUNTIF(Data!$A$2:$A$939,EG$7),EG$7=(VLOOKUP(EG$7,Data!$A$2:$A$852,1,FALSE)),0))),"H",IF(AND(EG$7&gt;=$E113,EG$7&lt;=$F113),($D113/$G113),0))),IF(AND(EG$7&gt;=$E113,EG$7&lt;=$F113),($D113/$G113),0))</f>
        <v>H</v>
      </c>
      <c r="EH113" s="34" t="str">
        <f>IF(Data!$C$2&gt;0,(IF(OR(EH$5=Data!$F$2,EH$5=Data!$G$2,(IF(COUNTIF(Data!$A$2:$A$939,EH$7),EH$7=(VLOOKUP(EH$7,Data!$A$2:$A$852,1,FALSE)),0))),"H",IF(AND(EH$7&gt;=$E113,EH$7&lt;=$F113),($D113/$G113),0))),IF(AND(EH$7&gt;=$E113,EH$7&lt;=$F113),($D113/$G113),0))</f>
        <v>H</v>
      </c>
      <c r="EI113" s="34">
        <f>IF(Data!$C$2&gt;0,(IF(OR(EI$5=Data!$F$2,EI$5=Data!$G$2,(IF(COUNTIF(Data!$A$2:$A$939,EI$7),EI$7=(VLOOKUP(EI$7,Data!$A$2:$A$852,1,FALSE)),0))),"H",IF(AND(EI$7&gt;=$E113,EI$7&lt;=$F113),($D113/$G113),0))),IF(AND(EI$7&gt;=$E113,EI$7&lt;=$F113),($D113/$G113),0))</f>
        <v>0</v>
      </c>
      <c r="EJ113" s="34">
        <f>IF(Data!$C$2&gt;0,(IF(OR(EJ$5=Data!$F$2,EJ$5=Data!$G$2,(IF(COUNTIF(Data!$A$2:$A$939,EJ$7),EJ$7=(VLOOKUP(EJ$7,Data!$A$2:$A$852,1,FALSE)),0))),"H",IF(AND(EJ$7&gt;=$E113,EJ$7&lt;=$F113),($D113/$G113),0))),IF(AND(EJ$7&gt;=$E113,EJ$7&lt;=$F113),($D113/$G113),0))</f>
        <v>0</v>
      </c>
      <c r="EK113" s="34">
        <f>IF(Data!$C$2&gt;0,(IF(OR(EK$5=Data!$F$2,EK$5=Data!$G$2,(IF(COUNTIF(Data!$A$2:$A$939,EK$7),EK$7=(VLOOKUP(EK$7,Data!$A$2:$A$852,1,FALSE)),0))),"H",IF(AND(EK$7&gt;=$E113,EK$7&lt;=$F113),($D113/$G113),0))),IF(AND(EK$7&gt;=$E113,EK$7&lt;=$F113),($D113/$G113),0))</f>
        <v>0</v>
      </c>
      <c r="EL113" s="34">
        <f>IF(Data!$C$2&gt;0,(IF(OR(EL$5=Data!$F$2,EL$5=Data!$G$2,(IF(COUNTIF(Data!$A$2:$A$939,EL$7),EL$7=(VLOOKUP(EL$7,Data!$A$2:$A$852,1,FALSE)),0))),"H",IF(AND(EL$7&gt;=$E113,EL$7&lt;=$F113),($D113/$G113),0))),IF(AND(EL$7&gt;=$E113,EL$7&lt;=$F113),($D113/$G113),0))</f>
        <v>0</v>
      </c>
      <c r="EM113" s="34">
        <f>IF(Data!$C$2&gt;0,(IF(OR(EM$5=Data!$F$2,EM$5=Data!$G$2,(IF(COUNTIF(Data!$A$2:$A$939,EM$7),EM$7=(VLOOKUP(EM$7,Data!$A$2:$A$852,1,FALSE)),0))),"H",IF(AND(EM$7&gt;=$E113,EM$7&lt;=$F113),($D113/$G113),0))),IF(AND(EM$7&gt;=$E113,EM$7&lt;=$F113),($D113/$G113),0))</f>
        <v>0</v>
      </c>
      <c r="EN113" s="34" t="str">
        <f>IF(Data!$C$2&gt;0,(IF(OR(EN$5=Data!$F$2,EN$5=Data!$G$2,(IF(COUNTIF(Data!$A$2:$A$939,EN$7),EN$7=(VLOOKUP(EN$7,Data!$A$2:$A$852,1,FALSE)),0))),"H",IF(AND(EN$7&gt;=$E113,EN$7&lt;=$F113),($D113/$G113),0))),IF(AND(EN$7&gt;=$E113,EN$7&lt;=$F113),($D113/$G113),0))</f>
        <v>H</v>
      </c>
      <c r="EO113" s="35" t="str">
        <f>IF(Data!$C$2&gt;0,(IF(OR(EO$5=Data!$F$2,EO$5=Data!$G$2,(IF(COUNTIF(Data!$A$2:$A$939,EO$7),EO$7=(VLOOKUP(EO$7,Data!$A$2:$A$852,1,FALSE)),0))),"H",IF(AND(EO$7&gt;=$E113,EO$7&lt;=$F113),($D113/$G113),0))),IF(AND(EO$7&gt;=$E113,EO$7&lt;=$F113),($D113/$G113),0))</f>
        <v>H</v>
      </c>
      <c r="EP113" s="8" t="s">
        <v>47</v>
      </c>
      <c r="EQ113" s="18">
        <f>SUM(T113:EO113)-D113</f>
        <v>0</v>
      </c>
    </row>
    <row r="114" spans="1:147" ht="30" customHeight="1" thickBot="1">
      <c r="A114" s="385"/>
      <c r="B114" s="369"/>
      <c r="C114" s="369"/>
      <c r="D114" s="347"/>
      <c r="E114" s="366"/>
      <c r="F114" s="366"/>
      <c r="G114" s="373"/>
      <c r="H114" s="347"/>
      <c r="I114" s="363"/>
      <c r="J114" s="366"/>
      <c r="K114" s="366"/>
      <c r="L114" s="366"/>
      <c r="M114" s="373"/>
      <c r="N114" s="373"/>
      <c r="O114" s="347"/>
      <c r="P114" s="363"/>
      <c r="Q114" s="345"/>
      <c r="R114" s="347"/>
      <c r="S114" s="342"/>
      <c r="T114" s="36">
        <f>IF(T$7&gt;$L113,(((IF(Data!$C$2&gt;0,(IF(OR(T$5=Data!$F$2,T$5=Data!$G$2,(IF(COUNTIF(Data!$A$2:$A$939,T$7),T$7=(VLOOKUP(T$7,Data!$A$2:$A$852,1,FALSE)),0))),"H",IF(AND(T$7&gt;=$J113,T$7&lt;=$K113),($D113*(1-$P113)/$N113),0))),IF(AND(T$7&gt;=$J113,T$7&lt;=$K113),(($D113-$O113)/$N113),0))))),(((IF(Data!$C$2&gt;0,(IF(OR(T$5=Data!$F$2,T$5=Data!$G$2,(IF(COUNTIF(Data!$A$2:$A$939,T$7),T$7=(VLOOKUP(T$7,Data!$A$2:$A$852,1,FALSE)),0))),"H",IF(AND(T$7&gt;=$J113,T$7&lt;=$L113),($D113*$P113/$M113),0))),IF(AND(T$7&gt;=$J113,T$7&lt;=$L113),(($D113*$P113)/$M113),0))))))</f>
        <v>0</v>
      </c>
      <c r="U114" s="37">
        <f>IF(U$7&gt;$L113,(((IF(Data!$C$2&gt;0,(IF(OR(U$5=Data!$F$2,U$5=Data!$G$2,(IF(COUNTIF(Data!$A$2:$A$939,U$7),U$7=(VLOOKUP(U$7,Data!$A$2:$A$852,1,FALSE)),0))),"H",IF(AND(U$7&gt;=$J113,U$7&lt;=$K113),($D113*(1-$P113)/$N113),0))),IF(AND(U$7&gt;=$J113,U$7&lt;=$K113),(($D113-$O113)/$N113),0))))),(((IF(Data!$C$2&gt;0,(IF(OR(U$5=Data!$F$2,U$5=Data!$G$2,(IF(COUNTIF(Data!$A$2:$A$939,U$7),U$7=(VLOOKUP(U$7,Data!$A$2:$A$852,1,FALSE)),0))),"H",IF(AND(U$7&gt;=$J113,U$7&lt;=$L113),($D113*$P113/$M113),0))),IF(AND(U$7&gt;=$J113,U$7&lt;=$L113),(($D113*$P113)/$M113),0))))))</f>
        <v>0</v>
      </c>
      <c r="V114" s="37">
        <f>IF(V$7&gt;$L113,(((IF(Data!$C$2&gt;0,(IF(OR(V$5=Data!$F$2,V$5=Data!$G$2,(IF(COUNTIF(Data!$A$2:$A$939,V$7),V$7=(VLOOKUP(V$7,Data!$A$2:$A$852,1,FALSE)),0))),"H",IF(AND(V$7&gt;=$J113,V$7&lt;=$K113),($D113*(1-$P113)/$N113),0))),IF(AND(V$7&gt;=$J113,V$7&lt;=$K113),(($D113-$O113)/$N113),0))))),(((IF(Data!$C$2&gt;0,(IF(OR(V$5=Data!$F$2,V$5=Data!$G$2,(IF(COUNTIF(Data!$A$2:$A$939,V$7),V$7=(VLOOKUP(V$7,Data!$A$2:$A$852,1,FALSE)),0))),"H",IF(AND(V$7&gt;=$J113,V$7&lt;=$L113),($D113*$P113/$M113),0))),IF(AND(V$7&gt;=$J113,V$7&lt;=$L113),(($D113*$P113)/$M113),0))))))</f>
        <v>0</v>
      </c>
      <c r="W114" s="37">
        <f>IF(W$7&gt;$L113,(((IF(Data!$C$2&gt;0,(IF(OR(W$5=Data!$F$2,W$5=Data!$G$2,(IF(COUNTIF(Data!$A$2:$A$939,W$7),W$7=(VLOOKUP(W$7,Data!$A$2:$A$852,1,FALSE)),0))),"H",IF(AND(W$7&gt;=$J113,W$7&lt;=$K113),($D113*(1-$P113)/$N113),0))),IF(AND(W$7&gt;=$J113,W$7&lt;=$K113),(($D113-$O113)/$N113),0))))),(((IF(Data!$C$2&gt;0,(IF(OR(W$5=Data!$F$2,W$5=Data!$G$2,(IF(COUNTIF(Data!$A$2:$A$939,W$7),W$7=(VLOOKUP(W$7,Data!$A$2:$A$852,1,FALSE)),0))),"H",IF(AND(W$7&gt;=$J113,W$7&lt;=$L113),($D113*$P113/$M113),0))),IF(AND(W$7&gt;=$J113,W$7&lt;=$L113),(($D113*$P113)/$M113),0))))))</f>
        <v>0</v>
      </c>
      <c r="X114" s="37">
        <f>IF(X$7&gt;$L113,(((IF(Data!$C$2&gt;0,(IF(OR(X$5=Data!$F$2,X$5=Data!$G$2,(IF(COUNTIF(Data!$A$2:$A$939,X$7),X$7=(VLOOKUP(X$7,Data!$A$2:$A$852,1,FALSE)),0))),"H",IF(AND(X$7&gt;=$J113,X$7&lt;=$K113),($D113*(1-$P113)/$N113),0))),IF(AND(X$7&gt;=$J113,X$7&lt;=$K113),(($D113-$O113)/$N113),0))))),(((IF(Data!$C$2&gt;0,(IF(OR(X$5=Data!$F$2,X$5=Data!$G$2,(IF(COUNTIF(Data!$A$2:$A$939,X$7),X$7=(VLOOKUP(X$7,Data!$A$2:$A$852,1,FALSE)),0))),"H",IF(AND(X$7&gt;=$J113,X$7&lt;=$L113),($D113*$P113/$M113),0))),IF(AND(X$7&gt;=$J113,X$7&lt;=$L113),(($D113*$P113)/$M113),0))))))</f>
        <v>0</v>
      </c>
      <c r="Y114" s="37" t="str">
        <f>IF(Y$7&gt;$L113,(((IF(Data!$C$2&gt;0,(IF(OR(Y$5=Data!$F$2,Y$5=Data!$G$2,(IF(COUNTIF(Data!$A$2:$A$939,Y$7),Y$7=(VLOOKUP(Y$7,Data!$A$2:$A$852,1,FALSE)),0))),"H",IF(AND(Y$7&gt;=$J113,Y$7&lt;=$K113),($D113*(1-$P113)/$N113),0))),IF(AND(Y$7&gt;=$J113,Y$7&lt;=$K113),(($D113-$O113)/$N113),0))))),(((IF(Data!$C$2&gt;0,(IF(OR(Y$5=Data!$F$2,Y$5=Data!$G$2,(IF(COUNTIF(Data!$A$2:$A$939,Y$7),Y$7=(VLOOKUP(Y$7,Data!$A$2:$A$852,1,FALSE)),0))),"H",IF(AND(Y$7&gt;=$J113,Y$7&lt;=$L113),($D113*$P113/$M113),0))),IF(AND(Y$7&gt;=$J113,Y$7&lt;=$L113),(($D113*$P113)/$M113),0))))))</f>
        <v>H</v>
      </c>
      <c r="Z114" s="37" t="str">
        <f>IF(Z$7&gt;$L113,(((IF(Data!$C$2&gt;0,(IF(OR(Z$5=Data!$F$2,Z$5=Data!$G$2,(IF(COUNTIF(Data!$A$2:$A$939,Z$7),Z$7=(VLOOKUP(Z$7,Data!$A$2:$A$852,1,FALSE)),0))),"H",IF(AND(Z$7&gt;=$J113,Z$7&lt;=$K113),($D113*(1-$P113)/$N113),0))),IF(AND(Z$7&gt;=$J113,Z$7&lt;=$K113),(($D113-$O113)/$N113),0))))),(((IF(Data!$C$2&gt;0,(IF(OR(Z$5=Data!$F$2,Z$5=Data!$G$2,(IF(COUNTIF(Data!$A$2:$A$939,Z$7),Z$7=(VLOOKUP(Z$7,Data!$A$2:$A$852,1,FALSE)),0))),"H",IF(AND(Z$7&gt;=$J113,Z$7&lt;=$L113),($D113*$P113/$M113),0))),IF(AND(Z$7&gt;=$J113,Z$7&lt;=$L113),(($D113*$P113)/$M113),0))))))</f>
        <v>H</v>
      </c>
      <c r="AA114" s="37">
        <f>IF(AA$7&gt;$L113,(((IF(Data!$C$2&gt;0,(IF(OR(AA$5=Data!$F$2,AA$5=Data!$G$2,(IF(COUNTIF(Data!$A$2:$A$939,AA$7),AA$7=(VLOOKUP(AA$7,Data!$A$2:$A$852,1,FALSE)),0))),"H",IF(AND(AA$7&gt;=$J113,AA$7&lt;=$K113),($D113*(1-$P113)/$N113),0))),IF(AND(AA$7&gt;=$J113,AA$7&lt;=$K113),(($D113-$O113)/$N113),0))))),(((IF(Data!$C$2&gt;0,(IF(OR(AA$5=Data!$F$2,AA$5=Data!$G$2,(IF(COUNTIF(Data!$A$2:$A$939,AA$7),AA$7=(VLOOKUP(AA$7,Data!$A$2:$A$852,1,FALSE)),0))),"H",IF(AND(AA$7&gt;=$J113,AA$7&lt;=$L113),($D113*$P113/$M113),0))),IF(AND(AA$7&gt;=$J113,AA$7&lt;=$L113),(($D113*$P113)/$M113),0))))))</f>
        <v>0</v>
      </c>
      <c r="AB114" s="37">
        <f>IF(AB$7&gt;$L113,(((IF(Data!$C$2&gt;0,(IF(OR(AB$5=Data!$F$2,AB$5=Data!$G$2,(IF(COUNTIF(Data!$A$2:$A$939,AB$7),AB$7=(VLOOKUP(AB$7,Data!$A$2:$A$852,1,FALSE)),0))),"H",IF(AND(AB$7&gt;=$J113,AB$7&lt;=$K113),($D113*(1-$P113)/$N113),0))),IF(AND(AB$7&gt;=$J113,AB$7&lt;=$K113),(($D113-$O113)/$N113),0))))),(((IF(Data!$C$2&gt;0,(IF(OR(AB$5=Data!$F$2,AB$5=Data!$G$2,(IF(COUNTIF(Data!$A$2:$A$939,AB$7),AB$7=(VLOOKUP(AB$7,Data!$A$2:$A$852,1,FALSE)),0))),"H",IF(AND(AB$7&gt;=$J113,AB$7&lt;=$L113),($D113*$P113/$M113),0))),IF(AND(AB$7&gt;=$J113,AB$7&lt;=$L113),(($D113*$P113)/$M113),0))))))</f>
        <v>0</v>
      </c>
      <c r="AC114" s="37">
        <f>IF(AC$7&gt;$L113,(((IF(Data!$C$2&gt;0,(IF(OR(AC$5=Data!$F$2,AC$5=Data!$G$2,(IF(COUNTIF(Data!$A$2:$A$939,AC$7),AC$7=(VLOOKUP(AC$7,Data!$A$2:$A$852,1,FALSE)),0))),"H",IF(AND(AC$7&gt;=$J113,AC$7&lt;=$K113),($D113*(1-$P113)/$N113),0))),IF(AND(AC$7&gt;=$J113,AC$7&lt;=$K113),(($D113-$O113)/$N113),0))))),(((IF(Data!$C$2&gt;0,(IF(OR(AC$5=Data!$F$2,AC$5=Data!$G$2,(IF(COUNTIF(Data!$A$2:$A$939,AC$7),AC$7=(VLOOKUP(AC$7,Data!$A$2:$A$852,1,FALSE)),0))),"H",IF(AND(AC$7&gt;=$J113,AC$7&lt;=$L113),($D113*$P113/$M113),0))),IF(AND(AC$7&gt;=$J113,AC$7&lt;=$L113),(($D113*$P113)/$M113),0))))))</f>
        <v>0</v>
      </c>
      <c r="AD114" s="37">
        <f>IF(AD$7&gt;$L113,(((IF(Data!$C$2&gt;0,(IF(OR(AD$5=Data!$F$2,AD$5=Data!$G$2,(IF(COUNTIF(Data!$A$2:$A$939,AD$7),AD$7=(VLOOKUP(AD$7,Data!$A$2:$A$852,1,FALSE)),0))),"H",IF(AND(AD$7&gt;=$J113,AD$7&lt;=$K113),($D113*(1-$P113)/$N113),0))),IF(AND(AD$7&gt;=$J113,AD$7&lt;=$K113),(($D113-$O113)/$N113),0))))),(((IF(Data!$C$2&gt;0,(IF(OR(AD$5=Data!$F$2,AD$5=Data!$G$2,(IF(COUNTIF(Data!$A$2:$A$939,AD$7),AD$7=(VLOOKUP(AD$7,Data!$A$2:$A$852,1,FALSE)),0))),"H",IF(AND(AD$7&gt;=$J113,AD$7&lt;=$L113),($D113*$P113/$M113),0))),IF(AND(AD$7&gt;=$J113,AD$7&lt;=$L113),(($D113*$P113)/$M113),0))))))</f>
        <v>0</v>
      </c>
      <c r="AE114" s="37">
        <f>IF(AE$7&gt;$L113,(((IF(Data!$C$2&gt;0,(IF(OR(AE$5=Data!$F$2,AE$5=Data!$G$2,(IF(COUNTIF(Data!$A$2:$A$939,AE$7),AE$7=(VLOOKUP(AE$7,Data!$A$2:$A$852,1,FALSE)),0))),"H",IF(AND(AE$7&gt;=$J113,AE$7&lt;=$K113),($D113*(1-$P113)/$N113),0))),IF(AND(AE$7&gt;=$J113,AE$7&lt;=$K113),(($D113-$O113)/$N113),0))))),(((IF(Data!$C$2&gt;0,(IF(OR(AE$5=Data!$F$2,AE$5=Data!$G$2,(IF(COUNTIF(Data!$A$2:$A$939,AE$7),AE$7=(VLOOKUP(AE$7,Data!$A$2:$A$852,1,FALSE)),0))),"H",IF(AND(AE$7&gt;=$J113,AE$7&lt;=$L113),($D113*$P113/$M113),0))),IF(AND(AE$7&gt;=$J113,AE$7&lt;=$L113),(($D113*$P113)/$M113),0))))))</f>
        <v>0</v>
      </c>
      <c r="AF114" s="37" t="str">
        <f>IF(AF$7&gt;$L113,(((IF(Data!$C$2&gt;0,(IF(OR(AF$5=Data!$F$2,AF$5=Data!$G$2,(IF(COUNTIF(Data!$A$2:$A$939,AF$7),AF$7=(VLOOKUP(AF$7,Data!$A$2:$A$852,1,FALSE)),0))),"H",IF(AND(AF$7&gt;=$J113,AF$7&lt;=$K113),($D113*(1-$P113)/$N113),0))),IF(AND(AF$7&gt;=$J113,AF$7&lt;=$K113),(($D113-$O113)/$N113),0))))),(((IF(Data!$C$2&gt;0,(IF(OR(AF$5=Data!$F$2,AF$5=Data!$G$2,(IF(COUNTIF(Data!$A$2:$A$939,AF$7),AF$7=(VLOOKUP(AF$7,Data!$A$2:$A$852,1,FALSE)),0))),"H",IF(AND(AF$7&gt;=$J113,AF$7&lt;=$L113),($D113*$P113/$M113),0))),IF(AND(AF$7&gt;=$J113,AF$7&lt;=$L113),(($D113*$P113)/$M113),0))))))</f>
        <v>H</v>
      </c>
      <c r="AG114" s="37" t="str">
        <f>IF(AG$7&gt;$L113,(((IF(Data!$C$2&gt;0,(IF(OR(AG$5=Data!$F$2,AG$5=Data!$G$2,(IF(COUNTIF(Data!$A$2:$A$939,AG$7),AG$7=(VLOOKUP(AG$7,Data!$A$2:$A$852,1,FALSE)),0))),"H",IF(AND(AG$7&gt;=$J113,AG$7&lt;=$K113),($D113*(1-$P113)/$N113),0))),IF(AND(AG$7&gt;=$J113,AG$7&lt;=$K113),(($D113-$O113)/$N113),0))))),(((IF(Data!$C$2&gt;0,(IF(OR(AG$5=Data!$F$2,AG$5=Data!$G$2,(IF(COUNTIF(Data!$A$2:$A$939,AG$7),AG$7=(VLOOKUP(AG$7,Data!$A$2:$A$852,1,FALSE)),0))),"H",IF(AND(AG$7&gt;=$J113,AG$7&lt;=$L113),($D113*$P113/$M113),0))),IF(AND(AG$7&gt;=$J113,AG$7&lt;=$L113),(($D113*$P113)/$M113),0))))))</f>
        <v>H</v>
      </c>
      <c r="AH114" s="37">
        <f>IF(AH$7&gt;$L113,(((IF(Data!$C$2&gt;0,(IF(OR(AH$5=Data!$F$2,AH$5=Data!$G$2,(IF(COUNTIF(Data!$A$2:$A$939,AH$7),AH$7=(VLOOKUP(AH$7,Data!$A$2:$A$852,1,FALSE)),0))),"H",IF(AND(AH$7&gt;=$J113,AH$7&lt;=$K113),($D113*(1-$P113)/$N113),0))),IF(AND(AH$7&gt;=$J113,AH$7&lt;=$K113),(($D113-$O113)/$N113),0))))),(((IF(Data!$C$2&gt;0,(IF(OR(AH$5=Data!$F$2,AH$5=Data!$G$2,(IF(COUNTIF(Data!$A$2:$A$939,AH$7),AH$7=(VLOOKUP(AH$7,Data!$A$2:$A$852,1,FALSE)),0))),"H",IF(AND(AH$7&gt;=$J113,AH$7&lt;=$L113),($D113*$P113/$M113),0))),IF(AND(AH$7&gt;=$J113,AH$7&lt;=$L113),(($D113*$P113)/$M113),0))))))</f>
        <v>0</v>
      </c>
      <c r="AI114" s="37">
        <f>IF(AI$7&gt;$L113,(((IF(Data!$C$2&gt;0,(IF(OR(AI$5=Data!$F$2,AI$5=Data!$G$2,(IF(COUNTIF(Data!$A$2:$A$939,AI$7),AI$7=(VLOOKUP(AI$7,Data!$A$2:$A$852,1,FALSE)),0))),"H",IF(AND(AI$7&gt;=$J113,AI$7&lt;=$K113),($D113*(1-$P113)/$N113),0))),IF(AND(AI$7&gt;=$J113,AI$7&lt;=$K113),(($D113-$O113)/$N113),0))))),(((IF(Data!$C$2&gt;0,(IF(OR(AI$5=Data!$F$2,AI$5=Data!$G$2,(IF(COUNTIF(Data!$A$2:$A$939,AI$7),AI$7=(VLOOKUP(AI$7,Data!$A$2:$A$852,1,FALSE)),0))),"H",IF(AND(AI$7&gt;=$J113,AI$7&lt;=$L113),($D113*$P113/$M113),0))),IF(AND(AI$7&gt;=$J113,AI$7&lt;=$L113),(($D113*$P113)/$M113),0))))))</f>
        <v>0</v>
      </c>
      <c r="AJ114" s="37">
        <f>IF(AJ$7&gt;$L113,(((IF(Data!$C$2&gt;0,(IF(OR(AJ$5=Data!$F$2,AJ$5=Data!$G$2,(IF(COUNTIF(Data!$A$2:$A$939,AJ$7),AJ$7=(VLOOKUP(AJ$7,Data!$A$2:$A$852,1,FALSE)),0))),"H",IF(AND(AJ$7&gt;=$J113,AJ$7&lt;=$K113),($D113*(1-$P113)/$N113),0))),IF(AND(AJ$7&gt;=$J113,AJ$7&lt;=$K113),(($D113-$O113)/$N113),0))))),(((IF(Data!$C$2&gt;0,(IF(OR(AJ$5=Data!$F$2,AJ$5=Data!$G$2,(IF(COUNTIF(Data!$A$2:$A$939,AJ$7),AJ$7=(VLOOKUP(AJ$7,Data!$A$2:$A$852,1,FALSE)),0))),"H",IF(AND(AJ$7&gt;=$J113,AJ$7&lt;=$L113),($D113*$P113/$M113),0))),IF(AND(AJ$7&gt;=$J113,AJ$7&lt;=$L113),(($D113*$P113)/$M113),0))))))</f>
        <v>0</v>
      </c>
      <c r="AK114" s="37">
        <f>IF(AK$7&gt;$L113,(((IF(Data!$C$2&gt;0,(IF(OR(AK$5=Data!$F$2,AK$5=Data!$G$2,(IF(COUNTIF(Data!$A$2:$A$939,AK$7),AK$7=(VLOOKUP(AK$7,Data!$A$2:$A$852,1,FALSE)),0))),"H",IF(AND(AK$7&gt;=$J113,AK$7&lt;=$K113),($D113*(1-$P113)/$N113),0))),IF(AND(AK$7&gt;=$J113,AK$7&lt;=$K113),(($D113-$O113)/$N113),0))))),(((IF(Data!$C$2&gt;0,(IF(OR(AK$5=Data!$F$2,AK$5=Data!$G$2,(IF(COUNTIF(Data!$A$2:$A$939,AK$7),AK$7=(VLOOKUP(AK$7,Data!$A$2:$A$852,1,FALSE)),0))),"H",IF(AND(AK$7&gt;=$J113,AK$7&lt;=$L113),($D113*$P113/$M113),0))),IF(AND(AK$7&gt;=$J113,AK$7&lt;=$L113),(($D113*$P113)/$M113),0))))))</f>
        <v>0</v>
      </c>
      <c r="AL114" s="37">
        <f>IF(AL$7&gt;$L113,(((IF(Data!$C$2&gt;0,(IF(OR(AL$5=Data!$F$2,AL$5=Data!$G$2,(IF(COUNTIF(Data!$A$2:$A$939,AL$7),AL$7=(VLOOKUP(AL$7,Data!$A$2:$A$852,1,FALSE)),0))),"H",IF(AND(AL$7&gt;=$J113,AL$7&lt;=$K113),($D113*(1-$P113)/$N113),0))),IF(AND(AL$7&gt;=$J113,AL$7&lt;=$K113),(($D113-$O113)/$N113),0))))),(((IF(Data!$C$2&gt;0,(IF(OR(AL$5=Data!$F$2,AL$5=Data!$G$2,(IF(COUNTIF(Data!$A$2:$A$939,AL$7),AL$7=(VLOOKUP(AL$7,Data!$A$2:$A$852,1,FALSE)),0))),"H",IF(AND(AL$7&gt;=$J113,AL$7&lt;=$L113),($D113*$P113/$M113),0))),IF(AND(AL$7&gt;=$J113,AL$7&lt;=$L113),(($D113*$P113)/$M113),0))))))</f>
        <v>0</v>
      </c>
      <c r="AM114" s="37" t="str">
        <f>IF(AM$7&gt;$L113,(((IF(Data!$C$2&gt;0,(IF(OR(AM$5=Data!$F$2,AM$5=Data!$G$2,(IF(COUNTIF(Data!$A$2:$A$939,AM$7),AM$7=(VLOOKUP(AM$7,Data!$A$2:$A$852,1,FALSE)),0))),"H",IF(AND(AM$7&gt;=$J113,AM$7&lt;=$K113),($D113*(1-$P113)/$N113),0))),IF(AND(AM$7&gt;=$J113,AM$7&lt;=$K113),(($D113-$O113)/$N113),0))))),(((IF(Data!$C$2&gt;0,(IF(OR(AM$5=Data!$F$2,AM$5=Data!$G$2,(IF(COUNTIF(Data!$A$2:$A$939,AM$7),AM$7=(VLOOKUP(AM$7,Data!$A$2:$A$852,1,FALSE)),0))),"H",IF(AND(AM$7&gt;=$J113,AM$7&lt;=$L113),($D113*$P113/$M113),0))),IF(AND(AM$7&gt;=$J113,AM$7&lt;=$L113),(($D113*$P113)/$M113),0))))))</f>
        <v>H</v>
      </c>
      <c r="AN114" s="37" t="str">
        <f>IF(AN$7&gt;$L113,(((IF(Data!$C$2&gt;0,(IF(OR(AN$5=Data!$F$2,AN$5=Data!$G$2,(IF(COUNTIF(Data!$A$2:$A$939,AN$7),AN$7=(VLOOKUP(AN$7,Data!$A$2:$A$852,1,FALSE)),0))),"H",IF(AND(AN$7&gt;=$J113,AN$7&lt;=$K113),($D113*(1-$P113)/$N113),0))),IF(AND(AN$7&gt;=$J113,AN$7&lt;=$K113),(($D113-$O113)/$N113),0))))),(((IF(Data!$C$2&gt;0,(IF(OR(AN$5=Data!$F$2,AN$5=Data!$G$2,(IF(COUNTIF(Data!$A$2:$A$939,AN$7),AN$7=(VLOOKUP(AN$7,Data!$A$2:$A$852,1,FALSE)),0))),"H",IF(AND(AN$7&gt;=$J113,AN$7&lt;=$L113),($D113*$P113/$M113),0))),IF(AND(AN$7&gt;=$J113,AN$7&lt;=$L113),(($D113*$P113)/$M113),0))))))</f>
        <v>H</v>
      </c>
      <c r="AO114" s="37">
        <f>IF(AO$7&gt;$L113,(((IF(Data!$C$2&gt;0,(IF(OR(AO$5=Data!$F$2,AO$5=Data!$G$2,(IF(COUNTIF(Data!$A$2:$A$939,AO$7),AO$7=(VLOOKUP(AO$7,Data!$A$2:$A$852,1,FALSE)),0))),"H",IF(AND(AO$7&gt;=$J113,AO$7&lt;=$K113),($D113*(1-$P113)/$N113),0))),IF(AND(AO$7&gt;=$J113,AO$7&lt;=$K113),(($D113-$O113)/$N113),0))))),(((IF(Data!$C$2&gt;0,(IF(OR(AO$5=Data!$F$2,AO$5=Data!$G$2,(IF(COUNTIF(Data!$A$2:$A$939,AO$7),AO$7=(VLOOKUP(AO$7,Data!$A$2:$A$852,1,FALSE)),0))),"H",IF(AND(AO$7&gt;=$J113,AO$7&lt;=$L113),($D113*$P113/$M113),0))),IF(AND(AO$7&gt;=$J113,AO$7&lt;=$L113),(($D113*$P113)/$M113),0))))))</f>
        <v>0</v>
      </c>
      <c r="AP114" s="37">
        <f>IF(AP$7&gt;$L113,(((IF(Data!$C$2&gt;0,(IF(OR(AP$5=Data!$F$2,AP$5=Data!$G$2,(IF(COUNTIF(Data!$A$2:$A$939,AP$7),AP$7=(VLOOKUP(AP$7,Data!$A$2:$A$852,1,FALSE)),0))),"H",IF(AND(AP$7&gt;=$J113,AP$7&lt;=$K113),($D113*(1-$P113)/$N113),0))),IF(AND(AP$7&gt;=$J113,AP$7&lt;=$K113),(($D113-$O113)/$N113),0))))),(((IF(Data!$C$2&gt;0,(IF(OR(AP$5=Data!$F$2,AP$5=Data!$G$2,(IF(COUNTIF(Data!$A$2:$A$939,AP$7),AP$7=(VLOOKUP(AP$7,Data!$A$2:$A$852,1,FALSE)),0))),"H",IF(AND(AP$7&gt;=$J113,AP$7&lt;=$L113),($D113*$P113/$M113),0))),IF(AND(AP$7&gt;=$J113,AP$7&lt;=$L113),(($D113*$P113)/$M113),0))))))</f>
        <v>0</v>
      </c>
      <c r="AQ114" s="37">
        <f>IF(AQ$7&gt;$L113,(((IF(Data!$C$2&gt;0,(IF(OR(AQ$5=Data!$F$2,AQ$5=Data!$G$2,(IF(COUNTIF(Data!$A$2:$A$939,AQ$7),AQ$7=(VLOOKUP(AQ$7,Data!$A$2:$A$852,1,FALSE)),0))),"H",IF(AND(AQ$7&gt;=$J113,AQ$7&lt;=$K113),($D113*(1-$P113)/$N113),0))),IF(AND(AQ$7&gt;=$J113,AQ$7&lt;=$K113),(($D113-$O113)/$N113),0))))),(((IF(Data!$C$2&gt;0,(IF(OR(AQ$5=Data!$F$2,AQ$5=Data!$G$2,(IF(COUNTIF(Data!$A$2:$A$939,AQ$7),AQ$7=(VLOOKUP(AQ$7,Data!$A$2:$A$852,1,FALSE)),0))),"H",IF(AND(AQ$7&gt;=$J113,AQ$7&lt;=$L113),($D113*$P113/$M113),0))),IF(AND(AQ$7&gt;=$J113,AQ$7&lt;=$L113),(($D113*$P113)/$M113),0))))))</f>
        <v>0</v>
      </c>
      <c r="AR114" s="37">
        <f>IF(AR$7&gt;$L113,(((IF(Data!$C$2&gt;0,(IF(OR(AR$5=Data!$F$2,AR$5=Data!$G$2,(IF(COUNTIF(Data!$A$2:$A$939,AR$7),AR$7=(VLOOKUP(AR$7,Data!$A$2:$A$852,1,FALSE)),0))),"H",IF(AND(AR$7&gt;=$J113,AR$7&lt;=$K113),($D113*(1-$P113)/$N113),0))),IF(AND(AR$7&gt;=$J113,AR$7&lt;=$K113),(($D113-$O113)/$N113),0))))),(((IF(Data!$C$2&gt;0,(IF(OR(AR$5=Data!$F$2,AR$5=Data!$G$2,(IF(COUNTIF(Data!$A$2:$A$939,AR$7),AR$7=(VLOOKUP(AR$7,Data!$A$2:$A$852,1,FALSE)),0))),"H",IF(AND(AR$7&gt;=$J113,AR$7&lt;=$L113),($D113*$P113/$M113),0))),IF(AND(AR$7&gt;=$J113,AR$7&lt;=$L113),(($D113*$P113)/$M113),0))))))</f>
        <v>0</v>
      </c>
      <c r="AS114" s="37">
        <f>IF(AS$7&gt;$L113,(((IF(Data!$C$2&gt;0,(IF(OR(AS$5=Data!$F$2,AS$5=Data!$G$2,(IF(COUNTIF(Data!$A$2:$A$939,AS$7),AS$7=(VLOOKUP(AS$7,Data!$A$2:$A$852,1,FALSE)),0))),"H",IF(AND(AS$7&gt;=$J113,AS$7&lt;=$K113),($D113*(1-$P113)/$N113),0))),IF(AND(AS$7&gt;=$J113,AS$7&lt;=$K113),(($D113-$O113)/$N113),0))))),(((IF(Data!$C$2&gt;0,(IF(OR(AS$5=Data!$F$2,AS$5=Data!$G$2,(IF(COUNTIF(Data!$A$2:$A$939,AS$7),AS$7=(VLOOKUP(AS$7,Data!$A$2:$A$852,1,FALSE)),0))),"H",IF(AND(AS$7&gt;=$J113,AS$7&lt;=$L113),($D113*$P113/$M113),0))),IF(AND(AS$7&gt;=$J113,AS$7&lt;=$L113),(($D113*$P113)/$M113),0))))))</f>
        <v>0</v>
      </c>
      <c r="AT114" s="37" t="str">
        <f>IF(AT$7&gt;$L113,(((IF(Data!$C$2&gt;0,(IF(OR(AT$5=Data!$F$2,AT$5=Data!$G$2,(IF(COUNTIF(Data!$A$2:$A$939,AT$7),AT$7=(VLOOKUP(AT$7,Data!$A$2:$A$852,1,FALSE)),0))),"H",IF(AND(AT$7&gt;=$J113,AT$7&lt;=$K113),($D113*(1-$P113)/$N113),0))),IF(AND(AT$7&gt;=$J113,AT$7&lt;=$K113),(($D113-$O113)/$N113),0))))),(((IF(Data!$C$2&gt;0,(IF(OR(AT$5=Data!$F$2,AT$5=Data!$G$2,(IF(COUNTIF(Data!$A$2:$A$939,AT$7),AT$7=(VLOOKUP(AT$7,Data!$A$2:$A$852,1,FALSE)),0))),"H",IF(AND(AT$7&gt;=$J113,AT$7&lt;=$L113),($D113*$P113/$M113),0))),IF(AND(AT$7&gt;=$J113,AT$7&lt;=$L113),(($D113*$P113)/$M113),0))))))</f>
        <v>H</v>
      </c>
      <c r="AU114" s="37" t="str">
        <f>IF(AU$7&gt;$L113,(((IF(Data!$C$2&gt;0,(IF(OR(AU$5=Data!$F$2,AU$5=Data!$G$2,(IF(COUNTIF(Data!$A$2:$A$939,AU$7),AU$7=(VLOOKUP(AU$7,Data!$A$2:$A$852,1,FALSE)),0))),"H",IF(AND(AU$7&gt;=$J113,AU$7&lt;=$K113),($D113*(1-$P113)/$N113),0))),IF(AND(AU$7&gt;=$J113,AU$7&lt;=$K113),(($D113-$O113)/$N113),0))))),(((IF(Data!$C$2&gt;0,(IF(OR(AU$5=Data!$F$2,AU$5=Data!$G$2,(IF(COUNTIF(Data!$A$2:$A$939,AU$7),AU$7=(VLOOKUP(AU$7,Data!$A$2:$A$852,1,FALSE)),0))),"H",IF(AND(AU$7&gt;=$J113,AU$7&lt;=$L113),($D113*$P113/$M113),0))),IF(AND(AU$7&gt;=$J113,AU$7&lt;=$L113),(($D113*$P113)/$M113),0))))))</f>
        <v>H</v>
      </c>
      <c r="AV114" s="37">
        <f>IF(AV$7&gt;$L113,(((IF(Data!$C$2&gt;0,(IF(OR(AV$5=Data!$F$2,AV$5=Data!$G$2,(IF(COUNTIF(Data!$A$2:$A$939,AV$7),AV$7=(VLOOKUP(AV$7,Data!$A$2:$A$852,1,FALSE)),0))),"H",IF(AND(AV$7&gt;=$J113,AV$7&lt;=$K113),($D113*(1-$P113)/$N113),0))),IF(AND(AV$7&gt;=$J113,AV$7&lt;=$K113),(($D113-$O113)/$N113),0))))),(((IF(Data!$C$2&gt;0,(IF(OR(AV$5=Data!$F$2,AV$5=Data!$G$2,(IF(COUNTIF(Data!$A$2:$A$939,AV$7),AV$7=(VLOOKUP(AV$7,Data!$A$2:$A$852,1,FALSE)),0))),"H",IF(AND(AV$7&gt;=$J113,AV$7&lt;=$L113),($D113*$P113/$M113),0))),IF(AND(AV$7&gt;=$J113,AV$7&lt;=$L113),(($D113*$P113)/$M113),0))))))</f>
        <v>0</v>
      </c>
      <c r="AW114" s="37">
        <f>IF(AW$7&gt;$L113,(((IF(Data!$C$2&gt;0,(IF(OR(AW$5=Data!$F$2,AW$5=Data!$G$2,(IF(COUNTIF(Data!$A$2:$A$939,AW$7),AW$7=(VLOOKUP(AW$7,Data!$A$2:$A$852,1,FALSE)),0))),"H",IF(AND(AW$7&gt;=$J113,AW$7&lt;=$K113),($D113*(1-$P113)/$N113),0))),IF(AND(AW$7&gt;=$J113,AW$7&lt;=$K113),(($D113-$O113)/$N113),0))))),(((IF(Data!$C$2&gt;0,(IF(OR(AW$5=Data!$F$2,AW$5=Data!$G$2,(IF(COUNTIF(Data!$A$2:$A$939,AW$7),AW$7=(VLOOKUP(AW$7,Data!$A$2:$A$852,1,FALSE)),0))),"H",IF(AND(AW$7&gt;=$J113,AW$7&lt;=$L113),($D113*$P113/$M113),0))),IF(AND(AW$7&gt;=$J113,AW$7&lt;=$L113),(($D113*$P113)/$M113),0))))))</f>
        <v>0</v>
      </c>
      <c r="AX114" s="37">
        <f>IF(AX$7&gt;$L113,(((IF(Data!$C$2&gt;0,(IF(OR(AX$5=Data!$F$2,AX$5=Data!$G$2,(IF(COUNTIF(Data!$A$2:$A$939,AX$7),AX$7=(VLOOKUP(AX$7,Data!$A$2:$A$852,1,FALSE)),0))),"H",IF(AND(AX$7&gt;=$J113,AX$7&lt;=$K113),($D113*(1-$P113)/$N113),0))),IF(AND(AX$7&gt;=$J113,AX$7&lt;=$K113),(($D113-$O113)/$N113),0))))),(((IF(Data!$C$2&gt;0,(IF(OR(AX$5=Data!$F$2,AX$5=Data!$G$2,(IF(COUNTIF(Data!$A$2:$A$939,AX$7),AX$7=(VLOOKUP(AX$7,Data!$A$2:$A$852,1,FALSE)),0))),"H",IF(AND(AX$7&gt;=$J113,AX$7&lt;=$L113),($D113*$P113/$M113),0))),IF(AND(AX$7&gt;=$J113,AX$7&lt;=$L113),(($D113*$P113)/$M113),0))))))</f>
        <v>0</v>
      </c>
      <c r="AY114" s="37">
        <f>IF(AY$7&gt;$L113,(((IF(Data!$C$2&gt;0,(IF(OR(AY$5=Data!$F$2,AY$5=Data!$G$2,(IF(COUNTIF(Data!$A$2:$A$939,AY$7),AY$7=(VLOOKUP(AY$7,Data!$A$2:$A$852,1,FALSE)),0))),"H",IF(AND(AY$7&gt;=$J113,AY$7&lt;=$K113),($D113*(1-$P113)/$N113),0))),IF(AND(AY$7&gt;=$J113,AY$7&lt;=$K113),(($D113-$O113)/$N113),0))))),(((IF(Data!$C$2&gt;0,(IF(OR(AY$5=Data!$F$2,AY$5=Data!$G$2,(IF(COUNTIF(Data!$A$2:$A$939,AY$7),AY$7=(VLOOKUP(AY$7,Data!$A$2:$A$852,1,FALSE)),0))),"H",IF(AND(AY$7&gt;=$J113,AY$7&lt;=$L113),($D113*$P113/$M113),0))),IF(AND(AY$7&gt;=$J113,AY$7&lt;=$L113),(($D113*$P113)/$M113),0))))))</f>
        <v>0</v>
      </c>
      <c r="AZ114" s="37">
        <f>IF(AZ$7&gt;$L113,(((IF(Data!$C$2&gt;0,(IF(OR(AZ$5=Data!$F$2,AZ$5=Data!$G$2,(IF(COUNTIF(Data!$A$2:$A$939,AZ$7),AZ$7=(VLOOKUP(AZ$7,Data!$A$2:$A$852,1,FALSE)),0))),"H",IF(AND(AZ$7&gt;=$J113,AZ$7&lt;=$K113),($D113*(1-$P113)/$N113),0))),IF(AND(AZ$7&gt;=$J113,AZ$7&lt;=$K113),(($D113-$O113)/$N113),0))))),(((IF(Data!$C$2&gt;0,(IF(OR(AZ$5=Data!$F$2,AZ$5=Data!$G$2,(IF(COUNTIF(Data!$A$2:$A$939,AZ$7),AZ$7=(VLOOKUP(AZ$7,Data!$A$2:$A$852,1,FALSE)),0))),"H",IF(AND(AZ$7&gt;=$J113,AZ$7&lt;=$L113),($D113*$P113/$M113),0))),IF(AND(AZ$7&gt;=$J113,AZ$7&lt;=$L113),(($D113*$P113)/$M113),0))))))</f>
        <v>0</v>
      </c>
      <c r="BA114" s="37" t="str">
        <f>IF(BA$7&gt;$L113,(((IF(Data!$C$2&gt;0,(IF(OR(BA$5=Data!$F$2,BA$5=Data!$G$2,(IF(COUNTIF(Data!$A$2:$A$939,BA$7),BA$7=(VLOOKUP(BA$7,Data!$A$2:$A$852,1,FALSE)),0))),"H",IF(AND(BA$7&gt;=$J113,BA$7&lt;=$K113),($D113*(1-$P113)/$N113),0))),IF(AND(BA$7&gt;=$J113,BA$7&lt;=$K113),(($D113-$O113)/$N113),0))))),(((IF(Data!$C$2&gt;0,(IF(OR(BA$5=Data!$F$2,BA$5=Data!$G$2,(IF(COUNTIF(Data!$A$2:$A$939,BA$7),BA$7=(VLOOKUP(BA$7,Data!$A$2:$A$852,1,FALSE)),0))),"H",IF(AND(BA$7&gt;=$J113,BA$7&lt;=$L113),($D113*$P113/$M113),0))),IF(AND(BA$7&gt;=$J113,BA$7&lt;=$L113),(($D113*$P113)/$M113),0))))))</f>
        <v>H</v>
      </c>
      <c r="BB114" s="37" t="str">
        <f>IF(BB$7&gt;$L113,(((IF(Data!$C$2&gt;0,(IF(OR(BB$5=Data!$F$2,BB$5=Data!$G$2,(IF(COUNTIF(Data!$A$2:$A$939,BB$7),BB$7=(VLOOKUP(BB$7,Data!$A$2:$A$852,1,FALSE)),0))),"H",IF(AND(BB$7&gt;=$J113,BB$7&lt;=$K113),($D113*(1-$P113)/$N113),0))),IF(AND(BB$7&gt;=$J113,BB$7&lt;=$K113),(($D113-$O113)/$N113),0))))),(((IF(Data!$C$2&gt;0,(IF(OR(BB$5=Data!$F$2,BB$5=Data!$G$2,(IF(COUNTIF(Data!$A$2:$A$939,BB$7),BB$7=(VLOOKUP(BB$7,Data!$A$2:$A$852,1,FALSE)),0))),"H",IF(AND(BB$7&gt;=$J113,BB$7&lt;=$L113),($D113*$P113/$M113),0))),IF(AND(BB$7&gt;=$J113,BB$7&lt;=$L113),(($D113*$P113)/$M113),0))))))</f>
        <v>H</v>
      </c>
      <c r="BC114" s="37">
        <f>IF(BC$7&gt;$L113,(((IF(Data!$C$2&gt;0,(IF(OR(BC$5=Data!$F$2,BC$5=Data!$G$2,(IF(COUNTIF(Data!$A$2:$A$939,BC$7),BC$7=(VLOOKUP(BC$7,Data!$A$2:$A$852,1,FALSE)),0))),"H",IF(AND(BC$7&gt;=$J113,BC$7&lt;=$K113),($D113*(1-$P113)/$N113),0))),IF(AND(BC$7&gt;=$J113,BC$7&lt;=$K113),(($D113-$O113)/$N113),0))))),(((IF(Data!$C$2&gt;0,(IF(OR(BC$5=Data!$F$2,BC$5=Data!$G$2,(IF(COUNTIF(Data!$A$2:$A$939,BC$7),BC$7=(VLOOKUP(BC$7,Data!$A$2:$A$852,1,FALSE)),0))),"H",IF(AND(BC$7&gt;=$J113,BC$7&lt;=$L113),($D113*$P113/$M113),0))),IF(AND(BC$7&gt;=$J113,BC$7&lt;=$L113),(($D113*$P113)/$M113),0))))))</f>
        <v>0</v>
      </c>
      <c r="BD114" s="37">
        <f>IF(BD$7&gt;$L113,(((IF(Data!$C$2&gt;0,(IF(OR(BD$5=Data!$F$2,BD$5=Data!$G$2,(IF(COUNTIF(Data!$A$2:$A$939,BD$7),BD$7=(VLOOKUP(BD$7,Data!$A$2:$A$852,1,FALSE)),0))),"H",IF(AND(BD$7&gt;=$J113,BD$7&lt;=$K113),($D113*(1-$P113)/$N113),0))),IF(AND(BD$7&gt;=$J113,BD$7&lt;=$K113),(($D113-$O113)/$N113),0))))),(((IF(Data!$C$2&gt;0,(IF(OR(BD$5=Data!$F$2,BD$5=Data!$G$2,(IF(COUNTIF(Data!$A$2:$A$939,BD$7),BD$7=(VLOOKUP(BD$7,Data!$A$2:$A$852,1,FALSE)),0))),"H",IF(AND(BD$7&gt;=$J113,BD$7&lt;=$L113),($D113*$P113/$M113),0))),IF(AND(BD$7&gt;=$J113,BD$7&lt;=$L113),(($D113*$P113)/$M113),0))))))</f>
        <v>0</v>
      </c>
      <c r="BE114" s="37">
        <f>IF(BE$7&gt;$L113,(((IF(Data!$C$2&gt;0,(IF(OR(BE$5=Data!$F$2,BE$5=Data!$G$2,(IF(COUNTIF(Data!$A$2:$A$939,BE$7),BE$7=(VLOOKUP(BE$7,Data!$A$2:$A$852,1,FALSE)),0))),"H",IF(AND(BE$7&gt;=$J113,BE$7&lt;=$K113),($D113*(1-$P113)/$N113),0))),IF(AND(BE$7&gt;=$J113,BE$7&lt;=$K113),(($D113-$O113)/$N113),0))))),(((IF(Data!$C$2&gt;0,(IF(OR(BE$5=Data!$F$2,BE$5=Data!$G$2,(IF(COUNTIF(Data!$A$2:$A$939,BE$7),BE$7=(VLOOKUP(BE$7,Data!$A$2:$A$852,1,FALSE)),0))),"H",IF(AND(BE$7&gt;=$J113,BE$7&lt;=$L113),($D113*$P113/$M113),0))),IF(AND(BE$7&gt;=$J113,BE$7&lt;=$L113),(($D113*$P113)/$M113),0))))))</f>
        <v>0</v>
      </c>
      <c r="BF114" s="37">
        <f>IF(BF$7&gt;$L113,(((IF(Data!$C$2&gt;0,(IF(OR(BF$5=Data!$F$2,BF$5=Data!$G$2,(IF(COUNTIF(Data!$A$2:$A$939,BF$7),BF$7=(VLOOKUP(BF$7,Data!$A$2:$A$852,1,FALSE)),0))),"H",IF(AND(BF$7&gt;=$J113,BF$7&lt;=$K113),($D113*(1-$P113)/$N113),0))),IF(AND(BF$7&gt;=$J113,BF$7&lt;=$K113),(($D113-$O113)/$N113),0))))),(((IF(Data!$C$2&gt;0,(IF(OR(BF$5=Data!$F$2,BF$5=Data!$G$2,(IF(COUNTIF(Data!$A$2:$A$939,BF$7),BF$7=(VLOOKUP(BF$7,Data!$A$2:$A$852,1,FALSE)),0))),"H",IF(AND(BF$7&gt;=$J113,BF$7&lt;=$L113),($D113*$P113/$M113),0))),IF(AND(BF$7&gt;=$J113,BF$7&lt;=$L113),(($D113*$P113)/$M113),0))))))</f>
        <v>0</v>
      </c>
      <c r="BG114" s="37">
        <f>IF(BG$7&gt;$L113,(((IF(Data!$C$2&gt;0,(IF(OR(BG$5=Data!$F$2,BG$5=Data!$G$2,(IF(COUNTIF(Data!$A$2:$A$939,BG$7),BG$7=(VLOOKUP(BG$7,Data!$A$2:$A$852,1,FALSE)),0))),"H",IF(AND(BG$7&gt;=$J113,BG$7&lt;=$K113),($D113*(1-$P113)/$N113),0))),IF(AND(BG$7&gt;=$J113,BG$7&lt;=$K113),(($D113-$O113)/$N113),0))))),(((IF(Data!$C$2&gt;0,(IF(OR(BG$5=Data!$F$2,BG$5=Data!$G$2,(IF(COUNTIF(Data!$A$2:$A$939,BG$7),BG$7=(VLOOKUP(BG$7,Data!$A$2:$A$852,1,FALSE)),0))),"H",IF(AND(BG$7&gt;=$J113,BG$7&lt;=$L113),($D113*$P113/$M113),0))),IF(AND(BG$7&gt;=$J113,BG$7&lt;=$L113),(($D113*$P113)/$M113),0))))))</f>
        <v>0</v>
      </c>
      <c r="BH114" s="37" t="str">
        <f>IF(BH$7&gt;$L113,(((IF(Data!$C$2&gt;0,(IF(OR(BH$5=Data!$F$2,BH$5=Data!$G$2,(IF(COUNTIF(Data!$A$2:$A$939,BH$7),BH$7=(VLOOKUP(BH$7,Data!$A$2:$A$852,1,FALSE)),0))),"H",IF(AND(BH$7&gt;=$J113,BH$7&lt;=$K113),($D113*(1-$P113)/$N113),0))),IF(AND(BH$7&gt;=$J113,BH$7&lt;=$K113),(($D113-$O113)/$N113),0))))),(((IF(Data!$C$2&gt;0,(IF(OR(BH$5=Data!$F$2,BH$5=Data!$G$2,(IF(COUNTIF(Data!$A$2:$A$939,BH$7),BH$7=(VLOOKUP(BH$7,Data!$A$2:$A$852,1,FALSE)),0))),"H",IF(AND(BH$7&gt;=$J113,BH$7&lt;=$L113),($D113*$P113/$M113),0))),IF(AND(BH$7&gt;=$J113,BH$7&lt;=$L113),(($D113*$P113)/$M113),0))))))</f>
        <v>H</v>
      </c>
      <c r="BI114" s="37" t="str">
        <f>IF(BI$7&gt;$L113,(((IF(Data!$C$2&gt;0,(IF(OR(BI$5=Data!$F$2,BI$5=Data!$G$2,(IF(COUNTIF(Data!$A$2:$A$939,BI$7),BI$7=(VLOOKUP(BI$7,Data!$A$2:$A$852,1,FALSE)),0))),"H",IF(AND(BI$7&gt;=$J113,BI$7&lt;=$K113),($D113*(1-$P113)/$N113),0))),IF(AND(BI$7&gt;=$J113,BI$7&lt;=$K113),(($D113-$O113)/$N113),0))))),(((IF(Data!$C$2&gt;0,(IF(OR(BI$5=Data!$F$2,BI$5=Data!$G$2,(IF(COUNTIF(Data!$A$2:$A$939,BI$7),BI$7=(VLOOKUP(BI$7,Data!$A$2:$A$852,1,FALSE)),0))),"H",IF(AND(BI$7&gt;=$J113,BI$7&lt;=$L113),($D113*$P113/$M113),0))),IF(AND(BI$7&gt;=$J113,BI$7&lt;=$L113),(($D113*$P113)/$M113),0))))))</f>
        <v>H</v>
      </c>
      <c r="BJ114" s="37">
        <f>IF(BJ$7&gt;$L113,(((IF(Data!$C$2&gt;0,(IF(OR(BJ$5=Data!$F$2,BJ$5=Data!$G$2,(IF(COUNTIF(Data!$A$2:$A$939,BJ$7),BJ$7=(VLOOKUP(BJ$7,Data!$A$2:$A$852,1,FALSE)),0))),"H",IF(AND(BJ$7&gt;=$J113,BJ$7&lt;=$K113),($D113*(1-$P113)/$N113),0))),IF(AND(BJ$7&gt;=$J113,BJ$7&lt;=$K113),(($D113-$O113)/$N113),0))))),(((IF(Data!$C$2&gt;0,(IF(OR(BJ$5=Data!$F$2,BJ$5=Data!$G$2,(IF(COUNTIF(Data!$A$2:$A$939,BJ$7),BJ$7=(VLOOKUP(BJ$7,Data!$A$2:$A$852,1,FALSE)),0))),"H",IF(AND(BJ$7&gt;=$J113,BJ$7&lt;=$L113),($D113*$P113/$M113),0))),IF(AND(BJ$7&gt;=$J113,BJ$7&lt;=$L113),(($D113*$P113)/$M113),0))))))</f>
        <v>0</v>
      </c>
      <c r="BK114" s="37">
        <f>IF(BK$7&gt;$L113,(((IF(Data!$C$2&gt;0,(IF(OR(BK$5=Data!$F$2,BK$5=Data!$G$2,(IF(COUNTIF(Data!$A$2:$A$939,BK$7),BK$7=(VLOOKUP(BK$7,Data!$A$2:$A$852,1,FALSE)),0))),"H",IF(AND(BK$7&gt;=$J113,BK$7&lt;=$K113),($D113*(1-$P113)/$N113),0))),IF(AND(BK$7&gt;=$J113,BK$7&lt;=$K113),(($D113-$O113)/$N113),0))))),(((IF(Data!$C$2&gt;0,(IF(OR(BK$5=Data!$F$2,BK$5=Data!$G$2,(IF(COUNTIF(Data!$A$2:$A$939,BK$7),BK$7=(VLOOKUP(BK$7,Data!$A$2:$A$852,1,FALSE)),0))),"H",IF(AND(BK$7&gt;=$J113,BK$7&lt;=$L113),($D113*$P113/$M113),0))),IF(AND(BK$7&gt;=$J113,BK$7&lt;=$L113),(($D113*$P113)/$M113),0))))))</f>
        <v>0</v>
      </c>
      <c r="BL114" s="37">
        <f>IF(BL$7&gt;$L113,(((IF(Data!$C$2&gt;0,(IF(OR(BL$5=Data!$F$2,BL$5=Data!$G$2,(IF(COUNTIF(Data!$A$2:$A$939,BL$7),BL$7=(VLOOKUP(BL$7,Data!$A$2:$A$852,1,FALSE)),0))),"H",IF(AND(BL$7&gt;=$J113,BL$7&lt;=$K113),($D113*(1-$P113)/$N113),0))),IF(AND(BL$7&gt;=$J113,BL$7&lt;=$K113),(($D113-$O113)/$N113),0))))),(((IF(Data!$C$2&gt;0,(IF(OR(BL$5=Data!$F$2,BL$5=Data!$G$2,(IF(COUNTIF(Data!$A$2:$A$939,BL$7),BL$7=(VLOOKUP(BL$7,Data!$A$2:$A$852,1,FALSE)),0))),"H",IF(AND(BL$7&gt;=$J113,BL$7&lt;=$L113),($D113*$P113/$M113),0))),IF(AND(BL$7&gt;=$J113,BL$7&lt;=$L113),(($D113*$P113)/$M113),0))))))</f>
        <v>0</v>
      </c>
      <c r="BM114" s="37">
        <f>IF(BM$7&gt;$L113,(((IF(Data!$C$2&gt;0,(IF(OR(BM$5=Data!$F$2,BM$5=Data!$G$2,(IF(COUNTIF(Data!$A$2:$A$939,BM$7),BM$7=(VLOOKUP(BM$7,Data!$A$2:$A$852,1,FALSE)),0))),"H",IF(AND(BM$7&gt;=$J113,BM$7&lt;=$K113),($D113*(1-$P113)/$N113),0))),IF(AND(BM$7&gt;=$J113,BM$7&lt;=$K113),(($D113-$O113)/$N113),0))))),(((IF(Data!$C$2&gt;0,(IF(OR(BM$5=Data!$F$2,BM$5=Data!$G$2,(IF(COUNTIF(Data!$A$2:$A$939,BM$7),BM$7=(VLOOKUP(BM$7,Data!$A$2:$A$852,1,FALSE)),0))),"H",IF(AND(BM$7&gt;=$J113,BM$7&lt;=$L113),($D113*$P113/$M113),0))),IF(AND(BM$7&gt;=$J113,BM$7&lt;=$L113),(($D113*$P113)/$M113),0))))))</f>
        <v>0</v>
      </c>
      <c r="BN114" s="37">
        <f>IF(BN$7&gt;$L113,(((IF(Data!$C$2&gt;0,(IF(OR(BN$5=Data!$F$2,BN$5=Data!$G$2,(IF(COUNTIF(Data!$A$2:$A$939,BN$7),BN$7=(VLOOKUP(BN$7,Data!$A$2:$A$852,1,FALSE)),0))),"H",IF(AND(BN$7&gt;=$J113,BN$7&lt;=$K113),($D113*(1-$P113)/$N113),0))),IF(AND(BN$7&gt;=$J113,BN$7&lt;=$K113),(($D113-$O113)/$N113),0))))),(((IF(Data!$C$2&gt;0,(IF(OR(BN$5=Data!$F$2,BN$5=Data!$G$2,(IF(COUNTIF(Data!$A$2:$A$939,BN$7),BN$7=(VLOOKUP(BN$7,Data!$A$2:$A$852,1,FALSE)),0))),"H",IF(AND(BN$7&gt;=$J113,BN$7&lt;=$L113),($D113*$P113/$M113),0))),IF(AND(BN$7&gt;=$J113,BN$7&lt;=$L113),(($D113*$P113)/$M113),0))))))</f>
        <v>0</v>
      </c>
      <c r="BO114" s="37" t="str">
        <f>IF(BO$7&gt;$L113,(((IF(Data!$C$2&gt;0,(IF(OR(BO$5=Data!$F$2,BO$5=Data!$G$2,(IF(COUNTIF(Data!$A$2:$A$939,BO$7),BO$7=(VLOOKUP(BO$7,Data!$A$2:$A$852,1,FALSE)),0))),"H",IF(AND(BO$7&gt;=$J113,BO$7&lt;=$K113),($D113*(1-$P113)/$N113),0))),IF(AND(BO$7&gt;=$J113,BO$7&lt;=$K113),(($D113-$O113)/$N113),0))))),(((IF(Data!$C$2&gt;0,(IF(OR(BO$5=Data!$F$2,BO$5=Data!$G$2,(IF(COUNTIF(Data!$A$2:$A$939,BO$7),BO$7=(VLOOKUP(BO$7,Data!$A$2:$A$852,1,FALSE)),0))),"H",IF(AND(BO$7&gt;=$J113,BO$7&lt;=$L113),($D113*$P113/$M113),0))),IF(AND(BO$7&gt;=$J113,BO$7&lt;=$L113),(($D113*$P113)/$M113),0))))))</f>
        <v>H</v>
      </c>
      <c r="BP114" s="37" t="str">
        <f>IF(BP$7&gt;$L113,(((IF(Data!$C$2&gt;0,(IF(OR(BP$5=Data!$F$2,BP$5=Data!$G$2,(IF(COUNTIF(Data!$A$2:$A$939,BP$7),BP$7=(VLOOKUP(BP$7,Data!$A$2:$A$852,1,FALSE)),0))),"H",IF(AND(BP$7&gt;=$J113,BP$7&lt;=$K113),($D113*(1-$P113)/$N113),0))),IF(AND(BP$7&gt;=$J113,BP$7&lt;=$K113),(($D113-$O113)/$N113),0))))),(((IF(Data!$C$2&gt;0,(IF(OR(BP$5=Data!$F$2,BP$5=Data!$G$2,(IF(COUNTIF(Data!$A$2:$A$939,BP$7),BP$7=(VLOOKUP(BP$7,Data!$A$2:$A$852,1,FALSE)),0))),"H",IF(AND(BP$7&gt;=$J113,BP$7&lt;=$L113),($D113*$P113/$M113),0))),IF(AND(BP$7&gt;=$J113,BP$7&lt;=$L113),(($D113*$P113)/$M113),0))))))</f>
        <v>H</v>
      </c>
      <c r="BQ114" s="37">
        <f>IF(BQ$7&gt;$L113,(((IF(Data!$C$2&gt;0,(IF(OR(BQ$5=Data!$F$2,BQ$5=Data!$G$2,(IF(COUNTIF(Data!$A$2:$A$939,BQ$7),BQ$7=(VLOOKUP(BQ$7,Data!$A$2:$A$852,1,FALSE)),0))),"H",IF(AND(BQ$7&gt;=$J113,BQ$7&lt;=$K113),($D113*(1-$P113)/$N113),0))),IF(AND(BQ$7&gt;=$J113,BQ$7&lt;=$K113),(($D113-$O113)/$N113),0))))),(((IF(Data!$C$2&gt;0,(IF(OR(BQ$5=Data!$F$2,BQ$5=Data!$G$2,(IF(COUNTIF(Data!$A$2:$A$939,BQ$7),BQ$7=(VLOOKUP(BQ$7,Data!$A$2:$A$852,1,FALSE)),0))),"H",IF(AND(BQ$7&gt;=$J113,BQ$7&lt;=$L113),($D113*$P113/$M113),0))),IF(AND(BQ$7&gt;=$J113,BQ$7&lt;=$L113),(($D113*$P113)/$M113),0))))))</f>
        <v>0</v>
      </c>
      <c r="BR114" s="37">
        <f>IF(BR$7&gt;$L113,(((IF(Data!$C$2&gt;0,(IF(OR(BR$5=Data!$F$2,BR$5=Data!$G$2,(IF(COUNTIF(Data!$A$2:$A$939,BR$7),BR$7=(VLOOKUP(BR$7,Data!$A$2:$A$852,1,FALSE)),0))),"H",IF(AND(BR$7&gt;=$J113,BR$7&lt;=$K113),($D113*(1-$P113)/$N113),0))),IF(AND(BR$7&gt;=$J113,BR$7&lt;=$K113),(($D113-$O113)/$N113),0))))),(((IF(Data!$C$2&gt;0,(IF(OR(BR$5=Data!$F$2,BR$5=Data!$G$2,(IF(COUNTIF(Data!$A$2:$A$939,BR$7),BR$7=(VLOOKUP(BR$7,Data!$A$2:$A$852,1,FALSE)),0))),"H",IF(AND(BR$7&gt;=$J113,BR$7&lt;=$L113),($D113*$P113/$M113),0))),IF(AND(BR$7&gt;=$J113,BR$7&lt;=$L113),(($D113*$P113)/$M113),0))))))</f>
        <v>0</v>
      </c>
      <c r="BS114" s="37">
        <f>IF(BS$7&gt;$L113,(((IF(Data!$C$2&gt;0,(IF(OR(BS$5=Data!$F$2,BS$5=Data!$G$2,(IF(COUNTIF(Data!$A$2:$A$939,BS$7),BS$7=(VLOOKUP(BS$7,Data!$A$2:$A$852,1,FALSE)),0))),"H",IF(AND(BS$7&gt;=$J113,BS$7&lt;=$K113),($D113*(1-$P113)/$N113),0))),IF(AND(BS$7&gt;=$J113,BS$7&lt;=$K113),(($D113-$O113)/$N113),0))))),(((IF(Data!$C$2&gt;0,(IF(OR(BS$5=Data!$F$2,BS$5=Data!$G$2,(IF(COUNTIF(Data!$A$2:$A$939,BS$7),BS$7=(VLOOKUP(BS$7,Data!$A$2:$A$852,1,FALSE)),0))),"H",IF(AND(BS$7&gt;=$J113,BS$7&lt;=$L113),($D113*$P113/$M113),0))),IF(AND(BS$7&gt;=$J113,BS$7&lt;=$L113),(($D113*$P113)/$M113),0))))))</f>
        <v>0</v>
      </c>
      <c r="BT114" s="37">
        <f>IF(BT$7&gt;$L113,(((IF(Data!$C$2&gt;0,(IF(OR(BT$5=Data!$F$2,BT$5=Data!$G$2,(IF(COUNTIF(Data!$A$2:$A$939,BT$7),BT$7=(VLOOKUP(BT$7,Data!$A$2:$A$852,1,FALSE)),0))),"H",IF(AND(BT$7&gt;=$J113,BT$7&lt;=$K113),($D113*(1-$P113)/$N113),0))),IF(AND(BT$7&gt;=$J113,BT$7&lt;=$K113),(($D113-$O113)/$N113),0))))),(((IF(Data!$C$2&gt;0,(IF(OR(BT$5=Data!$F$2,BT$5=Data!$G$2,(IF(COUNTIF(Data!$A$2:$A$939,BT$7),BT$7=(VLOOKUP(BT$7,Data!$A$2:$A$852,1,FALSE)),0))),"H",IF(AND(BT$7&gt;=$J113,BT$7&lt;=$L113),($D113*$P113/$M113),0))),IF(AND(BT$7&gt;=$J113,BT$7&lt;=$L113),(($D113*$P113)/$M113),0))))))</f>
        <v>0</v>
      </c>
      <c r="BU114" s="37">
        <f>IF(BU$7&gt;$L113,(((IF(Data!$C$2&gt;0,(IF(OR(BU$5=Data!$F$2,BU$5=Data!$G$2,(IF(COUNTIF(Data!$A$2:$A$939,BU$7),BU$7=(VLOOKUP(BU$7,Data!$A$2:$A$852,1,FALSE)),0))),"H",IF(AND(BU$7&gt;=$J113,BU$7&lt;=$K113),($D113*(1-$P113)/$N113),0))),IF(AND(BU$7&gt;=$J113,BU$7&lt;=$K113),(($D113-$O113)/$N113),0))))),(((IF(Data!$C$2&gt;0,(IF(OR(BU$5=Data!$F$2,BU$5=Data!$G$2,(IF(COUNTIF(Data!$A$2:$A$939,BU$7),BU$7=(VLOOKUP(BU$7,Data!$A$2:$A$852,1,FALSE)),0))),"H",IF(AND(BU$7&gt;=$J113,BU$7&lt;=$L113),($D113*$P113/$M113),0))),IF(AND(BU$7&gt;=$J113,BU$7&lt;=$L113),(($D113*$P113)/$M113),0))))))</f>
        <v>0</v>
      </c>
      <c r="BV114" s="37" t="str">
        <f>IF(BV$7&gt;$L113,(((IF(Data!$C$2&gt;0,(IF(OR(BV$5=Data!$F$2,BV$5=Data!$G$2,(IF(COUNTIF(Data!$A$2:$A$939,BV$7),BV$7=(VLOOKUP(BV$7,Data!$A$2:$A$852,1,FALSE)),0))),"H",IF(AND(BV$7&gt;=$J113,BV$7&lt;=$K113),($D113*(1-$P113)/$N113),0))),IF(AND(BV$7&gt;=$J113,BV$7&lt;=$K113),(($D113-$O113)/$N113),0))))),(((IF(Data!$C$2&gt;0,(IF(OR(BV$5=Data!$F$2,BV$5=Data!$G$2,(IF(COUNTIF(Data!$A$2:$A$939,BV$7),BV$7=(VLOOKUP(BV$7,Data!$A$2:$A$852,1,FALSE)),0))),"H",IF(AND(BV$7&gt;=$J113,BV$7&lt;=$L113),($D113*$P113/$M113),0))),IF(AND(BV$7&gt;=$J113,BV$7&lt;=$L113),(($D113*$P113)/$M113),0))))))</f>
        <v>H</v>
      </c>
      <c r="BW114" s="37" t="str">
        <f>IF(BW$7&gt;$L113,(((IF(Data!$C$2&gt;0,(IF(OR(BW$5=Data!$F$2,BW$5=Data!$G$2,(IF(COUNTIF(Data!$A$2:$A$939,BW$7),BW$7=(VLOOKUP(BW$7,Data!$A$2:$A$852,1,FALSE)),0))),"H",IF(AND(BW$7&gt;=$J113,BW$7&lt;=$K113),($D113*(1-$P113)/$N113),0))),IF(AND(BW$7&gt;=$J113,BW$7&lt;=$K113),(($D113-$O113)/$N113),0))))),(((IF(Data!$C$2&gt;0,(IF(OR(BW$5=Data!$F$2,BW$5=Data!$G$2,(IF(COUNTIF(Data!$A$2:$A$939,BW$7),BW$7=(VLOOKUP(BW$7,Data!$A$2:$A$852,1,FALSE)),0))),"H",IF(AND(BW$7&gt;=$J113,BW$7&lt;=$L113),($D113*$P113/$M113),0))),IF(AND(BW$7&gt;=$J113,BW$7&lt;=$L113),(($D113*$P113)/$M113),0))))))</f>
        <v>H</v>
      </c>
      <c r="BX114" s="37">
        <f>IF(BX$7&gt;$L113,(((IF(Data!$C$2&gt;0,(IF(OR(BX$5=Data!$F$2,BX$5=Data!$G$2,(IF(COUNTIF(Data!$A$2:$A$939,BX$7),BX$7=(VLOOKUP(BX$7,Data!$A$2:$A$852,1,FALSE)),0))),"H",IF(AND(BX$7&gt;=$J113,BX$7&lt;=$K113),($D113*(1-$P113)/$N113),0))),IF(AND(BX$7&gt;=$J113,BX$7&lt;=$K113),(($D113-$O113)/$N113),0))))),(((IF(Data!$C$2&gt;0,(IF(OR(BX$5=Data!$F$2,BX$5=Data!$G$2,(IF(COUNTIF(Data!$A$2:$A$939,BX$7),BX$7=(VLOOKUP(BX$7,Data!$A$2:$A$852,1,FALSE)),0))),"H",IF(AND(BX$7&gt;=$J113,BX$7&lt;=$L113),($D113*$P113/$M113),0))),IF(AND(BX$7&gt;=$J113,BX$7&lt;=$L113),(($D113*$P113)/$M113),0))))))</f>
        <v>0</v>
      </c>
      <c r="BY114" s="37">
        <f>IF(BY$7&gt;$L113,(((IF(Data!$C$2&gt;0,(IF(OR(BY$5=Data!$F$2,BY$5=Data!$G$2,(IF(COUNTIF(Data!$A$2:$A$939,BY$7),BY$7=(VLOOKUP(BY$7,Data!$A$2:$A$852,1,FALSE)),0))),"H",IF(AND(BY$7&gt;=$J113,BY$7&lt;=$K113),($D113*(1-$P113)/$N113),0))),IF(AND(BY$7&gt;=$J113,BY$7&lt;=$K113),(($D113-$O113)/$N113),0))))),(((IF(Data!$C$2&gt;0,(IF(OR(BY$5=Data!$F$2,BY$5=Data!$G$2,(IF(COUNTIF(Data!$A$2:$A$939,BY$7),BY$7=(VLOOKUP(BY$7,Data!$A$2:$A$852,1,FALSE)),0))),"H",IF(AND(BY$7&gt;=$J113,BY$7&lt;=$L113),($D113*$P113/$M113),0))),IF(AND(BY$7&gt;=$J113,BY$7&lt;=$L113),(($D113*$P113)/$M113),0))))))</f>
        <v>0</v>
      </c>
      <c r="BZ114" s="37">
        <f>IF(BZ$7&gt;$L113,(((IF(Data!$C$2&gt;0,(IF(OR(BZ$5=Data!$F$2,BZ$5=Data!$G$2,(IF(COUNTIF(Data!$A$2:$A$939,BZ$7),BZ$7=(VLOOKUP(BZ$7,Data!$A$2:$A$852,1,FALSE)),0))),"H",IF(AND(BZ$7&gt;=$J113,BZ$7&lt;=$K113),($D113*(1-$P113)/$N113),0))),IF(AND(BZ$7&gt;=$J113,BZ$7&lt;=$K113),(($D113-$O113)/$N113),0))))),(((IF(Data!$C$2&gt;0,(IF(OR(BZ$5=Data!$F$2,BZ$5=Data!$G$2,(IF(COUNTIF(Data!$A$2:$A$939,BZ$7),BZ$7=(VLOOKUP(BZ$7,Data!$A$2:$A$852,1,FALSE)),0))),"H",IF(AND(BZ$7&gt;=$J113,BZ$7&lt;=$L113),($D113*$P113/$M113),0))),IF(AND(BZ$7&gt;=$J113,BZ$7&lt;=$L113),(($D113*$P113)/$M113),0))))))</f>
        <v>0</v>
      </c>
      <c r="CA114" s="37">
        <f>IF(CA$7&gt;$L113,(((IF(Data!$C$2&gt;0,(IF(OR(CA$5=Data!$F$2,CA$5=Data!$G$2,(IF(COUNTIF(Data!$A$2:$A$939,CA$7),CA$7=(VLOOKUP(CA$7,Data!$A$2:$A$852,1,FALSE)),0))),"H",IF(AND(CA$7&gt;=$J113,CA$7&lt;=$K113),($D113*(1-$P113)/$N113),0))),IF(AND(CA$7&gt;=$J113,CA$7&lt;=$K113),(($D113-$O113)/$N113),0))))),(((IF(Data!$C$2&gt;0,(IF(OR(CA$5=Data!$F$2,CA$5=Data!$G$2,(IF(COUNTIF(Data!$A$2:$A$939,CA$7),CA$7=(VLOOKUP(CA$7,Data!$A$2:$A$852,1,FALSE)),0))),"H",IF(AND(CA$7&gt;=$J113,CA$7&lt;=$L113),($D113*$P113/$M113),0))),IF(AND(CA$7&gt;=$J113,CA$7&lt;=$L113),(($D113*$P113)/$M113),0))))))</f>
        <v>0</v>
      </c>
      <c r="CB114" s="37">
        <f>IF(CB$7&gt;$L113,(((IF(Data!$C$2&gt;0,(IF(OR(CB$5=Data!$F$2,CB$5=Data!$G$2,(IF(COUNTIF(Data!$A$2:$A$939,CB$7),CB$7=(VLOOKUP(CB$7,Data!$A$2:$A$852,1,FALSE)),0))),"H",IF(AND(CB$7&gt;=$J113,CB$7&lt;=$K113),($D113*(1-$P113)/$N113),0))),IF(AND(CB$7&gt;=$J113,CB$7&lt;=$K113),(($D113-$O113)/$N113),0))))),(((IF(Data!$C$2&gt;0,(IF(OR(CB$5=Data!$F$2,CB$5=Data!$G$2,(IF(COUNTIF(Data!$A$2:$A$939,CB$7),CB$7=(VLOOKUP(CB$7,Data!$A$2:$A$852,1,FALSE)),0))),"H",IF(AND(CB$7&gt;=$J113,CB$7&lt;=$L113),($D113*$P113/$M113),0))),IF(AND(CB$7&gt;=$J113,CB$7&lt;=$L113),(($D113*$P113)/$M113),0))))))</f>
        <v>0</v>
      </c>
      <c r="CC114" s="37" t="str">
        <f>IF(CC$7&gt;$L113,(((IF(Data!$C$2&gt;0,(IF(OR(CC$5=Data!$F$2,CC$5=Data!$G$2,(IF(COUNTIF(Data!$A$2:$A$939,CC$7),CC$7=(VLOOKUP(CC$7,Data!$A$2:$A$852,1,FALSE)),0))),"H",IF(AND(CC$7&gt;=$J113,CC$7&lt;=$K113),($D113*(1-$P113)/$N113),0))),IF(AND(CC$7&gt;=$J113,CC$7&lt;=$K113),(($D113-$O113)/$N113),0))))),(((IF(Data!$C$2&gt;0,(IF(OR(CC$5=Data!$F$2,CC$5=Data!$G$2,(IF(COUNTIF(Data!$A$2:$A$939,CC$7),CC$7=(VLOOKUP(CC$7,Data!$A$2:$A$852,1,FALSE)),0))),"H",IF(AND(CC$7&gt;=$J113,CC$7&lt;=$L113),($D113*$P113/$M113),0))),IF(AND(CC$7&gt;=$J113,CC$7&lt;=$L113),(($D113*$P113)/$M113),0))))))</f>
        <v>H</v>
      </c>
      <c r="CD114" s="37" t="str">
        <f>IF(CD$7&gt;$L113,(((IF(Data!$C$2&gt;0,(IF(OR(CD$5=Data!$F$2,CD$5=Data!$G$2,(IF(COUNTIF(Data!$A$2:$A$939,CD$7),CD$7=(VLOOKUP(CD$7,Data!$A$2:$A$852,1,FALSE)),0))),"H",IF(AND(CD$7&gt;=$J113,CD$7&lt;=$K113),($D113*(1-$P113)/$N113),0))),IF(AND(CD$7&gt;=$J113,CD$7&lt;=$K113),(($D113-$O113)/$N113),0))))),(((IF(Data!$C$2&gt;0,(IF(OR(CD$5=Data!$F$2,CD$5=Data!$G$2,(IF(COUNTIF(Data!$A$2:$A$939,CD$7),CD$7=(VLOOKUP(CD$7,Data!$A$2:$A$852,1,FALSE)),0))),"H",IF(AND(CD$7&gt;=$J113,CD$7&lt;=$L113),($D113*$P113/$M113),0))),IF(AND(CD$7&gt;=$J113,CD$7&lt;=$L113),(($D113*$P113)/$M113),0))))))</f>
        <v>H</v>
      </c>
      <c r="CE114" s="37">
        <f>IF(CE$7&gt;$L113,(((IF(Data!$C$2&gt;0,(IF(OR(CE$5=Data!$F$2,CE$5=Data!$G$2,(IF(COUNTIF(Data!$A$2:$A$939,CE$7),CE$7=(VLOOKUP(CE$7,Data!$A$2:$A$852,1,FALSE)),0))),"H",IF(AND(CE$7&gt;=$J113,CE$7&lt;=$K113),($D113*(1-$P113)/$N113),0))),IF(AND(CE$7&gt;=$J113,CE$7&lt;=$K113),(($D113-$O113)/$N113),0))))),(((IF(Data!$C$2&gt;0,(IF(OR(CE$5=Data!$F$2,CE$5=Data!$G$2,(IF(COUNTIF(Data!$A$2:$A$939,CE$7),CE$7=(VLOOKUP(CE$7,Data!$A$2:$A$852,1,FALSE)),0))),"H",IF(AND(CE$7&gt;=$J113,CE$7&lt;=$L113),($D113*$P113/$M113),0))),IF(AND(CE$7&gt;=$J113,CE$7&lt;=$L113),(($D113*$P113)/$M113),0))))))</f>
        <v>0</v>
      </c>
      <c r="CF114" s="37">
        <f>IF(CF$7&gt;$L113,(((IF(Data!$C$2&gt;0,(IF(OR(CF$5=Data!$F$2,CF$5=Data!$G$2,(IF(COUNTIF(Data!$A$2:$A$939,CF$7),CF$7=(VLOOKUP(CF$7,Data!$A$2:$A$852,1,FALSE)),0))),"H",IF(AND(CF$7&gt;=$J113,CF$7&lt;=$K113),($D113*(1-$P113)/$N113),0))),IF(AND(CF$7&gt;=$J113,CF$7&lt;=$K113),(($D113-$O113)/$N113),0))))),(((IF(Data!$C$2&gt;0,(IF(OR(CF$5=Data!$F$2,CF$5=Data!$G$2,(IF(COUNTIF(Data!$A$2:$A$939,CF$7),CF$7=(VLOOKUP(CF$7,Data!$A$2:$A$852,1,FALSE)),0))),"H",IF(AND(CF$7&gt;=$J113,CF$7&lt;=$L113),($D113*$P113/$M113),0))),IF(AND(CF$7&gt;=$J113,CF$7&lt;=$L113),(($D113*$P113)/$M113),0))))))</f>
        <v>0</v>
      </c>
      <c r="CG114" s="37">
        <f>IF(CG$7&gt;$L113,(((IF(Data!$C$2&gt;0,(IF(OR(CG$5=Data!$F$2,CG$5=Data!$G$2,(IF(COUNTIF(Data!$A$2:$A$939,CG$7),CG$7=(VLOOKUP(CG$7,Data!$A$2:$A$852,1,FALSE)),0))),"H",IF(AND(CG$7&gt;=$J113,CG$7&lt;=$K113),($D113*(1-$P113)/$N113),0))),IF(AND(CG$7&gt;=$J113,CG$7&lt;=$K113),(($D113-$O113)/$N113),0))))),(((IF(Data!$C$2&gt;0,(IF(OR(CG$5=Data!$F$2,CG$5=Data!$G$2,(IF(COUNTIF(Data!$A$2:$A$939,CG$7),CG$7=(VLOOKUP(CG$7,Data!$A$2:$A$852,1,FALSE)),0))),"H",IF(AND(CG$7&gt;=$J113,CG$7&lt;=$L113),($D113*$P113/$M113),0))),IF(AND(CG$7&gt;=$J113,CG$7&lt;=$L113),(($D113*$P113)/$M113),0))))))</f>
        <v>0</v>
      </c>
      <c r="CH114" s="37">
        <f>IF(CH$7&gt;$L113,(((IF(Data!$C$2&gt;0,(IF(OR(CH$5=Data!$F$2,CH$5=Data!$G$2,(IF(COUNTIF(Data!$A$2:$A$939,CH$7),CH$7=(VLOOKUP(CH$7,Data!$A$2:$A$852,1,FALSE)),0))),"H",IF(AND(CH$7&gt;=$J113,CH$7&lt;=$K113),($D113*(1-$P113)/$N113),0))),IF(AND(CH$7&gt;=$J113,CH$7&lt;=$K113),(($D113-$O113)/$N113),0))))),(((IF(Data!$C$2&gt;0,(IF(OR(CH$5=Data!$F$2,CH$5=Data!$G$2,(IF(COUNTIF(Data!$A$2:$A$939,CH$7),CH$7=(VLOOKUP(CH$7,Data!$A$2:$A$852,1,FALSE)),0))),"H",IF(AND(CH$7&gt;=$J113,CH$7&lt;=$L113),($D113*$P113/$M113),0))),IF(AND(CH$7&gt;=$J113,CH$7&lt;=$L113),(($D113*$P113)/$M113),0))))))</f>
        <v>0</v>
      </c>
      <c r="CI114" s="37">
        <f>IF(CI$7&gt;$L113,(((IF(Data!$C$2&gt;0,(IF(OR(CI$5=Data!$F$2,CI$5=Data!$G$2,(IF(COUNTIF(Data!$A$2:$A$939,CI$7),CI$7=(VLOOKUP(CI$7,Data!$A$2:$A$852,1,FALSE)),0))),"H",IF(AND(CI$7&gt;=$J113,CI$7&lt;=$K113),($D113*(1-$P113)/$N113),0))),IF(AND(CI$7&gt;=$J113,CI$7&lt;=$K113),(($D113-$O113)/$N113),0))))),(((IF(Data!$C$2&gt;0,(IF(OR(CI$5=Data!$F$2,CI$5=Data!$G$2,(IF(COUNTIF(Data!$A$2:$A$939,CI$7),CI$7=(VLOOKUP(CI$7,Data!$A$2:$A$852,1,FALSE)),0))),"H",IF(AND(CI$7&gt;=$J113,CI$7&lt;=$L113),($D113*$P113/$M113),0))),IF(AND(CI$7&gt;=$J113,CI$7&lt;=$L113),(($D113*$P113)/$M113),0))))))</f>
        <v>0</v>
      </c>
      <c r="CJ114" s="37" t="str">
        <f>IF(CJ$7&gt;$L113,(((IF(Data!$C$2&gt;0,(IF(OR(CJ$5=Data!$F$2,CJ$5=Data!$G$2,(IF(COUNTIF(Data!$A$2:$A$939,CJ$7),CJ$7=(VLOOKUP(CJ$7,Data!$A$2:$A$852,1,FALSE)),0))),"H",IF(AND(CJ$7&gt;=$J113,CJ$7&lt;=$K113),($D113*(1-$P113)/$N113),0))),IF(AND(CJ$7&gt;=$J113,CJ$7&lt;=$K113),(($D113-$O113)/$N113),0))))),(((IF(Data!$C$2&gt;0,(IF(OR(CJ$5=Data!$F$2,CJ$5=Data!$G$2,(IF(COUNTIF(Data!$A$2:$A$939,CJ$7),CJ$7=(VLOOKUP(CJ$7,Data!$A$2:$A$852,1,FALSE)),0))),"H",IF(AND(CJ$7&gt;=$J113,CJ$7&lt;=$L113),($D113*$P113/$M113),0))),IF(AND(CJ$7&gt;=$J113,CJ$7&lt;=$L113),(($D113*$P113)/$M113),0))))))</f>
        <v>H</v>
      </c>
      <c r="CK114" s="37" t="str">
        <f>IF(CK$7&gt;$L113,(((IF(Data!$C$2&gt;0,(IF(OR(CK$5=Data!$F$2,CK$5=Data!$G$2,(IF(COUNTIF(Data!$A$2:$A$939,CK$7),CK$7=(VLOOKUP(CK$7,Data!$A$2:$A$852,1,FALSE)),0))),"H",IF(AND(CK$7&gt;=$J113,CK$7&lt;=$K113),($D113*(1-$P113)/$N113),0))),IF(AND(CK$7&gt;=$J113,CK$7&lt;=$K113),(($D113-$O113)/$N113),0))))),(((IF(Data!$C$2&gt;0,(IF(OR(CK$5=Data!$F$2,CK$5=Data!$G$2,(IF(COUNTIF(Data!$A$2:$A$939,CK$7),CK$7=(VLOOKUP(CK$7,Data!$A$2:$A$852,1,FALSE)),0))),"H",IF(AND(CK$7&gt;=$J113,CK$7&lt;=$L113),($D113*$P113/$M113),0))),IF(AND(CK$7&gt;=$J113,CK$7&lt;=$L113),(($D113*$P113)/$M113),0))))))</f>
        <v>H</v>
      </c>
      <c r="CL114" s="37">
        <f>IF(CL$7&gt;$L113,(((IF(Data!$C$2&gt;0,(IF(OR(CL$5=Data!$F$2,CL$5=Data!$G$2,(IF(COUNTIF(Data!$A$2:$A$939,CL$7),CL$7=(VLOOKUP(CL$7,Data!$A$2:$A$852,1,FALSE)),0))),"H",IF(AND(CL$7&gt;=$J113,CL$7&lt;=$K113),($D113*(1-$P113)/$N113),0))),IF(AND(CL$7&gt;=$J113,CL$7&lt;=$K113),(($D113-$O113)/$N113),0))))),(((IF(Data!$C$2&gt;0,(IF(OR(CL$5=Data!$F$2,CL$5=Data!$G$2,(IF(COUNTIF(Data!$A$2:$A$939,CL$7),CL$7=(VLOOKUP(CL$7,Data!$A$2:$A$852,1,FALSE)),0))),"H",IF(AND(CL$7&gt;=$J113,CL$7&lt;=$L113),($D113*$P113/$M113),0))),IF(AND(CL$7&gt;=$J113,CL$7&lt;=$L113),(($D113*$P113)/$M113),0))))))</f>
        <v>0</v>
      </c>
      <c r="CM114" s="37">
        <f>IF(CM$7&gt;$L113,(((IF(Data!$C$2&gt;0,(IF(OR(CM$5=Data!$F$2,CM$5=Data!$G$2,(IF(COUNTIF(Data!$A$2:$A$939,CM$7),CM$7=(VLOOKUP(CM$7,Data!$A$2:$A$852,1,FALSE)),0))),"H",IF(AND(CM$7&gt;=$J113,CM$7&lt;=$K113),($D113*(1-$P113)/$N113),0))),IF(AND(CM$7&gt;=$J113,CM$7&lt;=$K113),(($D113-$O113)/$N113),0))))),(((IF(Data!$C$2&gt;0,(IF(OR(CM$5=Data!$F$2,CM$5=Data!$G$2,(IF(COUNTIF(Data!$A$2:$A$939,CM$7),CM$7=(VLOOKUP(CM$7,Data!$A$2:$A$852,1,FALSE)),0))),"H",IF(AND(CM$7&gt;=$J113,CM$7&lt;=$L113),($D113*$P113/$M113),0))),IF(AND(CM$7&gt;=$J113,CM$7&lt;=$L113),(($D113*$P113)/$M113),0))))))</f>
        <v>0</v>
      </c>
      <c r="CN114" s="37">
        <f>IF(CN$7&gt;$L113,(((IF(Data!$C$2&gt;0,(IF(OR(CN$5=Data!$F$2,CN$5=Data!$G$2,(IF(COUNTIF(Data!$A$2:$A$939,CN$7),CN$7=(VLOOKUP(CN$7,Data!$A$2:$A$852,1,FALSE)),0))),"H",IF(AND(CN$7&gt;=$J113,CN$7&lt;=$K113),($D113*(1-$P113)/$N113),0))),IF(AND(CN$7&gt;=$J113,CN$7&lt;=$K113),(($D113-$O113)/$N113),0))))),(((IF(Data!$C$2&gt;0,(IF(OR(CN$5=Data!$F$2,CN$5=Data!$G$2,(IF(COUNTIF(Data!$A$2:$A$939,CN$7),CN$7=(VLOOKUP(CN$7,Data!$A$2:$A$852,1,FALSE)),0))),"H",IF(AND(CN$7&gt;=$J113,CN$7&lt;=$L113),($D113*$P113/$M113),0))),IF(AND(CN$7&gt;=$J113,CN$7&lt;=$L113),(($D113*$P113)/$M113),0))))))</f>
        <v>0</v>
      </c>
      <c r="CO114" s="37">
        <f>IF(CO$7&gt;$L113,(((IF(Data!$C$2&gt;0,(IF(OR(CO$5=Data!$F$2,CO$5=Data!$G$2,(IF(COUNTIF(Data!$A$2:$A$939,CO$7),CO$7=(VLOOKUP(CO$7,Data!$A$2:$A$852,1,FALSE)),0))),"H",IF(AND(CO$7&gt;=$J113,CO$7&lt;=$K113),($D113*(1-$P113)/$N113),0))),IF(AND(CO$7&gt;=$J113,CO$7&lt;=$K113),(($D113-$O113)/$N113),0))))),(((IF(Data!$C$2&gt;0,(IF(OR(CO$5=Data!$F$2,CO$5=Data!$G$2,(IF(COUNTIF(Data!$A$2:$A$939,CO$7),CO$7=(VLOOKUP(CO$7,Data!$A$2:$A$852,1,FALSE)),0))),"H",IF(AND(CO$7&gt;=$J113,CO$7&lt;=$L113),($D113*$P113/$M113),0))),IF(AND(CO$7&gt;=$J113,CO$7&lt;=$L113),(($D113*$P113)/$M113),0))))))</f>
        <v>0</v>
      </c>
      <c r="CP114" s="37">
        <f>IF(CP$7&gt;$L113,(((IF(Data!$C$2&gt;0,(IF(OR(CP$5=Data!$F$2,CP$5=Data!$G$2,(IF(COUNTIF(Data!$A$2:$A$939,CP$7),CP$7=(VLOOKUP(CP$7,Data!$A$2:$A$852,1,FALSE)),0))),"H",IF(AND(CP$7&gt;=$J113,CP$7&lt;=$K113),($D113*(1-$P113)/$N113),0))),IF(AND(CP$7&gt;=$J113,CP$7&lt;=$K113),(($D113-$O113)/$N113),0))))),(((IF(Data!$C$2&gt;0,(IF(OR(CP$5=Data!$F$2,CP$5=Data!$G$2,(IF(COUNTIF(Data!$A$2:$A$939,CP$7),CP$7=(VLOOKUP(CP$7,Data!$A$2:$A$852,1,FALSE)),0))),"H",IF(AND(CP$7&gt;=$J113,CP$7&lt;=$L113),($D113*$P113/$M113),0))),IF(AND(CP$7&gt;=$J113,CP$7&lt;=$L113),(($D113*$P113)/$M113),0))))))</f>
        <v>0</v>
      </c>
      <c r="CQ114" s="37" t="str">
        <f>IF(CQ$7&gt;$L113,(((IF(Data!$C$2&gt;0,(IF(OR(CQ$5=Data!$F$2,CQ$5=Data!$G$2,(IF(COUNTIF(Data!$A$2:$A$939,CQ$7),CQ$7=(VLOOKUP(CQ$7,Data!$A$2:$A$852,1,FALSE)),0))),"H",IF(AND(CQ$7&gt;=$J113,CQ$7&lt;=$K113),($D113*(1-$P113)/$N113),0))),IF(AND(CQ$7&gt;=$J113,CQ$7&lt;=$K113),(($D113-$O113)/$N113),0))))),(((IF(Data!$C$2&gt;0,(IF(OR(CQ$5=Data!$F$2,CQ$5=Data!$G$2,(IF(COUNTIF(Data!$A$2:$A$939,CQ$7),CQ$7=(VLOOKUP(CQ$7,Data!$A$2:$A$852,1,FALSE)),0))),"H",IF(AND(CQ$7&gt;=$J113,CQ$7&lt;=$L113),($D113*$P113/$M113),0))),IF(AND(CQ$7&gt;=$J113,CQ$7&lt;=$L113),(($D113*$P113)/$M113),0))))))</f>
        <v>H</v>
      </c>
      <c r="CR114" s="37" t="str">
        <f>IF(CR$7&gt;$L113,(((IF(Data!$C$2&gt;0,(IF(OR(CR$5=Data!$F$2,CR$5=Data!$G$2,(IF(COUNTIF(Data!$A$2:$A$939,CR$7),CR$7=(VLOOKUP(CR$7,Data!$A$2:$A$852,1,FALSE)),0))),"H",IF(AND(CR$7&gt;=$J113,CR$7&lt;=$K113),($D113*(1-$P113)/$N113),0))),IF(AND(CR$7&gt;=$J113,CR$7&lt;=$K113),(($D113-$O113)/$N113),0))))),(((IF(Data!$C$2&gt;0,(IF(OR(CR$5=Data!$F$2,CR$5=Data!$G$2,(IF(COUNTIF(Data!$A$2:$A$939,CR$7),CR$7=(VLOOKUP(CR$7,Data!$A$2:$A$852,1,FALSE)),0))),"H",IF(AND(CR$7&gt;=$J113,CR$7&lt;=$L113),($D113*$P113/$M113),0))),IF(AND(CR$7&gt;=$J113,CR$7&lt;=$L113),(($D113*$P113)/$M113),0))))))</f>
        <v>H</v>
      </c>
      <c r="CS114" s="37">
        <f>IF(CS$7&gt;$L113,(((IF(Data!$C$2&gt;0,(IF(OR(CS$5=Data!$F$2,CS$5=Data!$G$2,(IF(COUNTIF(Data!$A$2:$A$939,CS$7),CS$7=(VLOOKUP(CS$7,Data!$A$2:$A$852,1,FALSE)),0))),"H",IF(AND(CS$7&gt;=$J113,CS$7&lt;=$K113),($D113*(1-$P113)/$N113),0))),IF(AND(CS$7&gt;=$J113,CS$7&lt;=$K113),(($D113-$O113)/$N113),0))))),(((IF(Data!$C$2&gt;0,(IF(OR(CS$5=Data!$F$2,CS$5=Data!$G$2,(IF(COUNTIF(Data!$A$2:$A$939,CS$7),CS$7=(VLOOKUP(CS$7,Data!$A$2:$A$852,1,FALSE)),0))),"H",IF(AND(CS$7&gt;=$J113,CS$7&lt;=$L113),($D113*$P113/$M113),0))),IF(AND(CS$7&gt;=$J113,CS$7&lt;=$L113),(($D113*$P113)/$M113),0))))))</f>
        <v>0</v>
      </c>
      <c r="CT114" s="37">
        <f>IF(CT$7&gt;$L113,(((IF(Data!$C$2&gt;0,(IF(OR(CT$5=Data!$F$2,CT$5=Data!$G$2,(IF(COUNTIF(Data!$A$2:$A$939,CT$7),CT$7=(VLOOKUP(CT$7,Data!$A$2:$A$852,1,FALSE)),0))),"H",IF(AND(CT$7&gt;=$J113,CT$7&lt;=$K113),($D113*(1-$P113)/$N113),0))),IF(AND(CT$7&gt;=$J113,CT$7&lt;=$K113),(($D113-$O113)/$N113),0))))),(((IF(Data!$C$2&gt;0,(IF(OR(CT$5=Data!$F$2,CT$5=Data!$G$2,(IF(COUNTIF(Data!$A$2:$A$939,CT$7),CT$7=(VLOOKUP(CT$7,Data!$A$2:$A$852,1,FALSE)),0))),"H",IF(AND(CT$7&gt;=$J113,CT$7&lt;=$L113),($D113*$P113/$M113),0))),IF(AND(CT$7&gt;=$J113,CT$7&lt;=$L113),(($D113*$P113)/$M113),0))))))</f>
        <v>0</v>
      </c>
      <c r="CU114" s="37">
        <f>IF(CU$7&gt;$L113,(((IF(Data!$C$2&gt;0,(IF(OR(CU$5=Data!$F$2,CU$5=Data!$G$2,(IF(COUNTIF(Data!$A$2:$A$939,CU$7),CU$7=(VLOOKUP(CU$7,Data!$A$2:$A$852,1,FALSE)),0))),"H",IF(AND(CU$7&gt;=$J113,CU$7&lt;=$K113),($D113*(1-$P113)/$N113),0))),IF(AND(CU$7&gt;=$J113,CU$7&lt;=$K113),(($D113-$O113)/$N113),0))))),(((IF(Data!$C$2&gt;0,(IF(OR(CU$5=Data!$F$2,CU$5=Data!$G$2,(IF(COUNTIF(Data!$A$2:$A$939,CU$7),CU$7=(VLOOKUP(CU$7,Data!$A$2:$A$852,1,FALSE)),0))),"H",IF(AND(CU$7&gt;=$J113,CU$7&lt;=$L113),($D113*$P113/$M113),0))),IF(AND(CU$7&gt;=$J113,CU$7&lt;=$L113),(($D113*$P113)/$M113),0))))))</f>
        <v>0</v>
      </c>
      <c r="CV114" s="37">
        <f>IF(CV$7&gt;$L113,(((IF(Data!$C$2&gt;0,(IF(OR(CV$5=Data!$F$2,CV$5=Data!$G$2,(IF(COUNTIF(Data!$A$2:$A$939,CV$7),CV$7=(VLOOKUP(CV$7,Data!$A$2:$A$852,1,FALSE)),0))),"H",IF(AND(CV$7&gt;=$J113,CV$7&lt;=$K113),($D113*(1-$P113)/$N113),0))),IF(AND(CV$7&gt;=$J113,CV$7&lt;=$K113),(($D113-$O113)/$N113),0))))),(((IF(Data!$C$2&gt;0,(IF(OR(CV$5=Data!$F$2,CV$5=Data!$G$2,(IF(COUNTIF(Data!$A$2:$A$939,CV$7),CV$7=(VLOOKUP(CV$7,Data!$A$2:$A$852,1,FALSE)),0))),"H",IF(AND(CV$7&gt;=$J113,CV$7&lt;=$L113),($D113*$P113/$M113),0))),IF(AND(CV$7&gt;=$J113,CV$7&lt;=$L113),(($D113*$P113)/$M113),0))))))</f>
        <v>0</v>
      </c>
      <c r="CW114" s="37">
        <f>IF(CW$7&gt;$L113,(((IF(Data!$C$2&gt;0,(IF(OR(CW$5=Data!$F$2,CW$5=Data!$G$2,(IF(COUNTIF(Data!$A$2:$A$939,CW$7),CW$7=(VLOOKUP(CW$7,Data!$A$2:$A$852,1,FALSE)),0))),"H",IF(AND(CW$7&gt;=$J113,CW$7&lt;=$K113),($D113*(1-$P113)/$N113),0))),IF(AND(CW$7&gt;=$J113,CW$7&lt;=$K113),(($D113-$O113)/$N113),0))))),(((IF(Data!$C$2&gt;0,(IF(OR(CW$5=Data!$F$2,CW$5=Data!$G$2,(IF(COUNTIF(Data!$A$2:$A$939,CW$7),CW$7=(VLOOKUP(CW$7,Data!$A$2:$A$852,1,FALSE)),0))),"H",IF(AND(CW$7&gt;=$J113,CW$7&lt;=$L113),($D113*$P113/$M113),0))),IF(AND(CW$7&gt;=$J113,CW$7&lt;=$L113),(($D113*$P113)/$M113),0))))))</f>
        <v>0</v>
      </c>
      <c r="CX114" s="37" t="str">
        <f>IF(CX$7&gt;$L113,(((IF(Data!$C$2&gt;0,(IF(OR(CX$5=Data!$F$2,CX$5=Data!$G$2,(IF(COUNTIF(Data!$A$2:$A$939,CX$7),CX$7=(VLOOKUP(CX$7,Data!$A$2:$A$852,1,FALSE)),0))),"H",IF(AND(CX$7&gt;=$J113,CX$7&lt;=$K113),($D113*(1-$P113)/$N113),0))),IF(AND(CX$7&gt;=$J113,CX$7&lt;=$K113),(($D113-$O113)/$N113),0))))),(((IF(Data!$C$2&gt;0,(IF(OR(CX$5=Data!$F$2,CX$5=Data!$G$2,(IF(COUNTIF(Data!$A$2:$A$939,CX$7),CX$7=(VLOOKUP(CX$7,Data!$A$2:$A$852,1,FALSE)),0))),"H",IF(AND(CX$7&gt;=$J113,CX$7&lt;=$L113),($D113*$P113/$M113),0))),IF(AND(CX$7&gt;=$J113,CX$7&lt;=$L113),(($D113*$P113)/$M113),0))))))</f>
        <v>H</v>
      </c>
      <c r="CY114" s="37" t="str">
        <f>IF(CY$7&gt;$L113,(((IF(Data!$C$2&gt;0,(IF(OR(CY$5=Data!$F$2,CY$5=Data!$G$2,(IF(COUNTIF(Data!$A$2:$A$939,CY$7),CY$7=(VLOOKUP(CY$7,Data!$A$2:$A$852,1,FALSE)),0))),"H",IF(AND(CY$7&gt;=$J113,CY$7&lt;=$K113),($D113*(1-$P113)/$N113),0))),IF(AND(CY$7&gt;=$J113,CY$7&lt;=$K113),(($D113-$O113)/$N113),0))))),(((IF(Data!$C$2&gt;0,(IF(OR(CY$5=Data!$F$2,CY$5=Data!$G$2,(IF(COUNTIF(Data!$A$2:$A$939,CY$7),CY$7=(VLOOKUP(CY$7,Data!$A$2:$A$852,1,FALSE)),0))),"H",IF(AND(CY$7&gt;=$J113,CY$7&lt;=$L113),($D113*$P113/$M113),0))),IF(AND(CY$7&gt;=$J113,CY$7&lt;=$L113),(($D113*$P113)/$M113),0))))))</f>
        <v>H</v>
      </c>
      <c r="CZ114" s="37">
        <f>IF(CZ$7&gt;$L113,(((IF(Data!$C$2&gt;0,(IF(OR(CZ$5=Data!$F$2,CZ$5=Data!$G$2,(IF(COUNTIF(Data!$A$2:$A$939,CZ$7),CZ$7=(VLOOKUP(CZ$7,Data!$A$2:$A$852,1,FALSE)),0))),"H",IF(AND(CZ$7&gt;=$J113,CZ$7&lt;=$K113),($D113*(1-$P113)/$N113),0))),IF(AND(CZ$7&gt;=$J113,CZ$7&lt;=$K113),(($D113-$O113)/$N113),0))))),(((IF(Data!$C$2&gt;0,(IF(OR(CZ$5=Data!$F$2,CZ$5=Data!$G$2,(IF(COUNTIF(Data!$A$2:$A$939,CZ$7),CZ$7=(VLOOKUP(CZ$7,Data!$A$2:$A$852,1,FALSE)),0))),"H",IF(AND(CZ$7&gt;=$J113,CZ$7&lt;=$L113),($D113*$P113/$M113),0))),IF(AND(CZ$7&gt;=$J113,CZ$7&lt;=$L113),(($D113*$P113)/$M113),0))))))</f>
        <v>0</v>
      </c>
      <c r="DA114" s="37">
        <f>IF(DA$7&gt;$L113,(((IF(Data!$C$2&gt;0,(IF(OR(DA$5=Data!$F$2,DA$5=Data!$G$2,(IF(COUNTIF(Data!$A$2:$A$939,DA$7),DA$7=(VLOOKUP(DA$7,Data!$A$2:$A$852,1,FALSE)),0))),"H",IF(AND(DA$7&gt;=$J113,DA$7&lt;=$K113),($D113*(1-$P113)/$N113),0))),IF(AND(DA$7&gt;=$J113,DA$7&lt;=$K113),(($D113-$O113)/$N113),0))))),(((IF(Data!$C$2&gt;0,(IF(OR(DA$5=Data!$F$2,DA$5=Data!$G$2,(IF(COUNTIF(Data!$A$2:$A$939,DA$7),DA$7=(VLOOKUP(DA$7,Data!$A$2:$A$852,1,FALSE)),0))),"H",IF(AND(DA$7&gt;=$J113,DA$7&lt;=$L113),($D113*$P113/$M113),0))),IF(AND(DA$7&gt;=$J113,DA$7&lt;=$L113),(($D113*$P113)/$M113),0))))))</f>
        <v>0</v>
      </c>
      <c r="DB114" s="37">
        <f>IF(DB$7&gt;$L113,(((IF(Data!$C$2&gt;0,(IF(OR(DB$5=Data!$F$2,DB$5=Data!$G$2,(IF(COUNTIF(Data!$A$2:$A$939,DB$7),DB$7=(VLOOKUP(DB$7,Data!$A$2:$A$852,1,FALSE)),0))),"H",IF(AND(DB$7&gt;=$J113,DB$7&lt;=$K113),($D113*(1-$P113)/$N113),0))),IF(AND(DB$7&gt;=$J113,DB$7&lt;=$K113),(($D113-$O113)/$N113),0))))),(((IF(Data!$C$2&gt;0,(IF(OR(DB$5=Data!$F$2,DB$5=Data!$G$2,(IF(COUNTIF(Data!$A$2:$A$939,DB$7),DB$7=(VLOOKUP(DB$7,Data!$A$2:$A$852,1,FALSE)),0))),"H",IF(AND(DB$7&gt;=$J113,DB$7&lt;=$L113),($D113*$P113/$M113),0))),IF(AND(DB$7&gt;=$J113,DB$7&lt;=$L113),(($D113*$P113)/$M113),0))))))</f>
        <v>0</v>
      </c>
      <c r="DC114" s="37">
        <f>IF(DC$7&gt;$L113,(((IF(Data!$C$2&gt;0,(IF(OR(DC$5=Data!$F$2,DC$5=Data!$G$2,(IF(COUNTIF(Data!$A$2:$A$939,DC$7),DC$7=(VLOOKUP(DC$7,Data!$A$2:$A$852,1,FALSE)),0))),"H",IF(AND(DC$7&gt;=$J113,DC$7&lt;=$K113),($D113*(1-$P113)/$N113),0))),IF(AND(DC$7&gt;=$J113,DC$7&lt;=$K113),(($D113-$O113)/$N113),0))))),(((IF(Data!$C$2&gt;0,(IF(OR(DC$5=Data!$F$2,DC$5=Data!$G$2,(IF(COUNTIF(Data!$A$2:$A$939,DC$7),DC$7=(VLOOKUP(DC$7,Data!$A$2:$A$852,1,FALSE)),0))),"H",IF(AND(DC$7&gt;=$J113,DC$7&lt;=$L113),($D113*$P113/$M113),0))),IF(AND(DC$7&gt;=$J113,DC$7&lt;=$L113),(($D113*$P113)/$M113),0))))))</f>
        <v>0</v>
      </c>
      <c r="DD114" s="37">
        <f>IF(DD$7&gt;$L113,(((IF(Data!$C$2&gt;0,(IF(OR(DD$5=Data!$F$2,DD$5=Data!$G$2,(IF(COUNTIF(Data!$A$2:$A$939,DD$7),DD$7=(VLOOKUP(DD$7,Data!$A$2:$A$852,1,FALSE)),0))),"H",IF(AND(DD$7&gt;=$J113,DD$7&lt;=$K113),($D113*(1-$P113)/$N113),0))),IF(AND(DD$7&gt;=$J113,DD$7&lt;=$K113),(($D113-$O113)/$N113),0))))),(((IF(Data!$C$2&gt;0,(IF(OR(DD$5=Data!$F$2,DD$5=Data!$G$2,(IF(COUNTIF(Data!$A$2:$A$939,DD$7),DD$7=(VLOOKUP(DD$7,Data!$A$2:$A$852,1,FALSE)),0))),"H",IF(AND(DD$7&gt;=$J113,DD$7&lt;=$L113),($D113*$P113/$M113),0))),IF(AND(DD$7&gt;=$J113,DD$7&lt;=$L113),(($D113*$P113)/$M113),0))))))</f>
        <v>0</v>
      </c>
      <c r="DE114" s="37" t="str">
        <f>IF(DE$7&gt;$L113,(((IF(Data!$C$2&gt;0,(IF(OR(DE$5=Data!$F$2,DE$5=Data!$G$2,(IF(COUNTIF(Data!$A$2:$A$939,DE$7),DE$7=(VLOOKUP(DE$7,Data!$A$2:$A$852,1,FALSE)),0))),"H",IF(AND(DE$7&gt;=$J113,DE$7&lt;=$K113),($D113*(1-$P113)/$N113),0))),IF(AND(DE$7&gt;=$J113,DE$7&lt;=$K113),(($D113-$O113)/$N113),0))))),(((IF(Data!$C$2&gt;0,(IF(OR(DE$5=Data!$F$2,DE$5=Data!$G$2,(IF(COUNTIF(Data!$A$2:$A$939,DE$7),DE$7=(VLOOKUP(DE$7,Data!$A$2:$A$852,1,FALSE)),0))),"H",IF(AND(DE$7&gt;=$J113,DE$7&lt;=$L113),($D113*$P113/$M113),0))),IF(AND(DE$7&gt;=$J113,DE$7&lt;=$L113),(($D113*$P113)/$M113),0))))))</f>
        <v>H</v>
      </c>
      <c r="DF114" s="37" t="str">
        <f>IF(DF$7&gt;$L113,(((IF(Data!$C$2&gt;0,(IF(OR(DF$5=Data!$F$2,DF$5=Data!$G$2,(IF(COUNTIF(Data!$A$2:$A$939,DF$7),DF$7=(VLOOKUP(DF$7,Data!$A$2:$A$852,1,FALSE)),0))),"H",IF(AND(DF$7&gt;=$J113,DF$7&lt;=$K113),($D113*(1-$P113)/$N113),0))),IF(AND(DF$7&gt;=$J113,DF$7&lt;=$K113),(($D113-$O113)/$N113),0))))),(((IF(Data!$C$2&gt;0,(IF(OR(DF$5=Data!$F$2,DF$5=Data!$G$2,(IF(COUNTIF(Data!$A$2:$A$939,DF$7),DF$7=(VLOOKUP(DF$7,Data!$A$2:$A$852,1,FALSE)),0))),"H",IF(AND(DF$7&gt;=$J113,DF$7&lt;=$L113),($D113*$P113/$M113),0))),IF(AND(DF$7&gt;=$J113,DF$7&lt;=$L113),(($D113*$P113)/$M113),0))))))</f>
        <v>H</v>
      </c>
      <c r="DG114" s="37">
        <f>IF(DG$7&gt;$L113,(((IF(Data!$C$2&gt;0,(IF(OR(DG$5=Data!$F$2,DG$5=Data!$G$2,(IF(COUNTIF(Data!$A$2:$A$939,DG$7),DG$7=(VLOOKUP(DG$7,Data!$A$2:$A$852,1,FALSE)),0))),"H",IF(AND(DG$7&gt;=$J113,DG$7&lt;=$K113),($D113*(1-$P113)/$N113),0))),IF(AND(DG$7&gt;=$J113,DG$7&lt;=$K113),(($D113-$O113)/$N113),0))))),(((IF(Data!$C$2&gt;0,(IF(OR(DG$5=Data!$F$2,DG$5=Data!$G$2,(IF(COUNTIF(Data!$A$2:$A$939,DG$7),DG$7=(VLOOKUP(DG$7,Data!$A$2:$A$852,1,FALSE)),0))),"H",IF(AND(DG$7&gt;=$J113,DG$7&lt;=$L113),($D113*$P113/$M113),0))),IF(AND(DG$7&gt;=$J113,DG$7&lt;=$L113),(($D113*$P113)/$M113),0))))))</f>
        <v>0</v>
      </c>
      <c r="DH114" s="37">
        <f>IF(DH$7&gt;$L113,(((IF(Data!$C$2&gt;0,(IF(OR(DH$5=Data!$F$2,DH$5=Data!$G$2,(IF(COUNTIF(Data!$A$2:$A$939,DH$7),DH$7=(VLOOKUP(DH$7,Data!$A$2:$A$852,1,FALSE)),0))),"H",IF(AND(DH$7&gt;=$J113,DH$7&lt;=$K113),($D113*(1-$P113)/$N113),0))),IF(AND(DH$7&gt;=$J113,DH$7&lt;=$K113),(($D113-$O113)/$N113),0))))),(((IF(Data!$C$2&gt;0,(IF(OR(DH$5=Data!$F$2,DH$5=Data!$G$2,(IF(COUNTIF(Data!$A$2:$A$939,DH$7),DH$7=(VLOOKUP(DH$7,Data!$A$2:$A$852,1,FALSE)),0))),"H",IF(AND(DH$7&gt;=$J113,DH$7&lt;=$L113),($D113*$P113/$M113),0))),IF(AND(DH$7&gt;=$J113,DH$7&lt;=$L113),(($D113*$P113)/$M113),0))))))</f>
        <v>0</v>
      </c>
      <c r="DI114" s="37">
        <f>IF(DI$7&gt;$L113,(((IF(Data!$C$2&gt;0,(IF(OR(DI$5=Data!$F$2,DI$5=Data!$G$2,(IF(COUNTIF(Data!$A$2:$A$939,DI$7),DI$7=(VLOOKUP(DI$7,Data!$A$2:$A$852,1,FALSE)),0))),"H",IF(AND(DI$7&gt;=$J113,DI$7&lt;=$K113),($D113*(1-$P113)/$N113),0))),IF(AND(DI$7&gt;=$J113,DI$7&lt;=$K113),(($D113-$O113)/$N113),0))))),(((IF(Data!$C$2&gt;0,(IF(OR(DI$5=Data!$F$2,DI$5=Data!$G$2,(IF(COUNTIF(Data!$A$2:$A$939,DI$7),DI$7=(VLOOKUP(DI$7,Data!$A$2:$A$852,1,FALSE)),0))),"H",IF(AND(DI$7&gt;=$J113,DI$7&lt;=$L113),($D113*$P113/$M113),0))),IF(AND(DI$7&gt;=$J113,DI$7&lt;=$L113),(($D113*$P113)/$M113),0))))))</f>
        <v>0</v>
      </c>
      <c r="DJ114" s="37">
        <f>IF(DJ$7&gt;$L113,(((IF(Data!$C$2&gt;0,(IF(OR(DJ$5=Data!$F$2,DJ$5=Data!$G$2,(IF(COUNTIF(Data!$A$2:$A$939,DJ$7),DJ$7=(VLOOKUP(DJ$7,Data!$A$2:$A$852,1,FALSE)),0))),"H",IF(AND(DJ$7&gt;=$J113,DJ$7&lt;=$K113),($D113*(1-$P113)/$N113),0))),IF(AND(DJ$7&gt;=$J113,DJ$7&lt;=$K113),(($D113-$O113)/$N113),0))))),(((IF(Data!$C$2&gt;0,(IF(OR(DJ$5=Data!$F$2,DJ$5=Data!$G$2,(IF(COUNTIF(Data!$A$2:$A$939,DJ$7),DJ$7=(VLOOKUP(DJ$7,Data!$A$2:$A$852,1,FALSE)),0))),"H",IF(AND(DJ$7&gt;=$J113,DJ$7&lt;=$L113),($D113*$P113/$M113),0))),IF(AND(DJ$7&gt;=$J113,DJ$7&lt;=$L113),(($D113*$P113)/$M113),0))))))</f>
        <v>0</v>
      </c>
      <c r="DK114" s="37">
        <f>IF(DK$7&gt;$L113,(((IF(Data!$C$2&gt;0,(IF(OR(DK$5=Data!$F$2,DK$5=Data!$G$2,(IF(COUNTIF(Data!$A$2:$A$939,DK$7),DK$7=(VLOOKUP(DK$7,Data!$A$2:$A$852,1,FALSE)),0))),"H",IF(AND(DK$7&gt;=$J113,DK$7&lt;=$K113),($D113*(1-$P113)/$N113),0))),IF(AND(DK$7&gt;=$J113,DK$7&lt;=$K113),(($D113-$O113)/$N113),0))))),(((IF(Data!$C$2&gt;0,(IF(OR(DK$5=Data!$F$2,DK$5=Data!$G$2,(IF(COUNTIF(Data!$A$2:$A$939,DK$7),DK$7=(VLOOKUP(DK$7,Data!$A$2:$A$852,1,FALSE)),0))),"H",IF(AND(DK$7&gt;=$J113,DK$7&lt;=$L113),($D113*$P113/$M113),0))),IF(AND(DK$7&gt;=$J113,DK$7&lt;=$L113),(($D113*$P113)/$M113),0))))))</f>
        <v>0</v>
      </c>
      <c r="DL114" s="37" t="str">
        <f>IF(DL$7&gt;$L113,(((IF(Data!$C$2&gt;0,(IF(OR(DL$5=Data!$F$2,DL$5=Data!$G$2,(IF(COUNTIF(Data!$A$2:$A$939,DL$7),DL$7=(VLOOKUP(DL$7,Data!$A$2:$A$852,1,FALSE)),0))),"H",IF(AND(DL$7&gt;=$J113,DL$7&lt;=$K113),($D113*(1-$P113)/$N113),0))),IF(AND(DL$7&gt;=$J113,DL$7&lt;=$K113),(($D113-$O113)/$N113),0))))),(((IF(Data!$C$2&gt;0,(IF(OR(DL$5=Data!$F$2,DL$5=Data!$G$2,(IF(COUNTIF(Data!$A$2:$A$939,DL$7),DL$7=(VLOOKUP(DL$7,Data!$A$2:$A$852,1,FALSE)),0))),"H",IF(AND(DL$7&gt;=$J113,DL$7&lt;=$L113),($D113*$P113/$M113),0))),IF(AND(DL$7&gt;=$J113,DL$7&lt;=$L113),(($D113*$P113)/$M113),0))))))</f>
        <v>H</v>
      </c>
      <c r="DM114" s="37" t="str">
        <f>IF(DM$7&gt;$L113,(((IF(Data!$C$2&gt;0,(IF(OR(DM$5=Data!$F$2,DM$5=Data!$G$2,(IF(COUNTIF(Data!$A$2:$A$939,DM$7),DM$7=(VLOOKUP(DM$7,Data!$A$2:$A$852,1,FALSE)),0))),"H",IF(AND(DM$7&gt;=$J113,DM$7&lt;=$K113),($D113*(1-$P113)/$N113),0))),IF(AND(DM$7&gt;=$J113,DM$7&lt;=$K113),(($D113-$O113)/$N113),0))))),(((IF(Data!$C$2&gt;0,(IF(OR(DM$5=Data!$F$2,DM$5=Data!$G$2,(IF(COUNTIF(Data!$A$2:$A$939,DM$7),DM$7=(VLOOKUP(DM$7,Data!$A$2:$A$852,1,FALSE)),0))),"H",IF(AND(DM$7&gt;=$J113,DM$7&lt;=$L113),($D113*$P113/$M113),0))),IF(AND(DM$7&gt;=$J113,DM$7&lt;=$L113),(($D113*$P113)/$M113),0))))))</f>
        <v>H</v>
      </c>
      <c r="DN114" s="37">
        <f>IF(DN$7&gt;$L113,(((IF(Data!$C$2&gt;0,(IF(OR(DN$5=Data!$F$2,DN$5=Data!$G$2,(IF(COUNTIF(Data!$A$2:$A$939,DN$7),DN$7=(VLOOKUP(DN$7,Data!$A$2:$A$852,1,FALSE)),0))),"H",IF(AND(DN$7&gt;=$J113,DN$7&lt;=$K113),($D113*(1-$P113)/$N113),0))),IF(AND(DN$7&gt;=$J113,DN$7&lt;=$K113),(($D113-$O113)/$N113),0))))),(((IF(Data!$C$2&gt;0,(IF(OR(DN$5=Data!$F$2,DN$5=Data!$G$2,(IF(COUNTIF(Data!$A$2:$A$939,DN$7),DN$7=(VLOOKUP(DN$7,Data!$A$2:$A$852,1,FALSE)),0))),"H",IF(AND(DN$7&gt;=$J113,DN$7&lt;=$L113),($D113*$P113/$M113),0))),IF(AND(DN$7&gt;=$J113,DN$7&lt;=$L113),(($D113*$P113)/$M113),0))))))</f>
        <v>0</v>
      </c>
      <c r="DO114" s="37">
        <f>IF(DO$7&gt;$L113,(((IF(Data!$C$2&gt;0,(IF(OR(DO$5=Data!$F$2,DO$5=Data!$G$2,(IF(COUNTIF(Data!$A$2:$A$939,DO$7),DO$7=(VLOOKUP(DO$7,Data!$A$2:$A$852,1,FALSE)),0))),"H",IF(AND(DO$7&gt;=$J113,DO$7&lt;=$K113),($D113*(1-$P113)/$N113),0))),IF(AND(DO$7&gt;=$J113,DO$7&lt;=$K113),(($D113-$O113)/$N113),0))))),(((IF(Data!$C$2&gt;0,(IF(OR(DO$5=Data!$F$2,DO$5=Data!$G$2,(IF(COUNTIF(Data!$A$2:$A$939,DO$7),DO$7=(VLOOKUP(DO$7,Data!$A$2:$A$852,1,FALSE)),0))),"H",IF(AND(DO$7&gt;=$J113,DO$7&lt;=$L113),($D113*$P113/$M113),0))),IF(AND(DO$7&gt;=$J113,DO$7&lt;=$L113),(($D113*$P113)/$M113),0))))))</f>
        <v>0</v>
      </c>
      <c r="DP114" s="37">
        <f>IF(DP$7&gt;$L113,(((IF(Data!$C$2&gt;0,(IF(OR(DP$5=Data!$F$2,DP$5=Data!$G$2,(IF(COUNTIF(Data!$A$2:$A$939,DP$7),DP$7=(VLOOKUP(DP$7,Data!$A$2:$A$852,1,FALSE)),0))),"H",IF(AND(DP$7&gt;=$J113,DP$7&lt;=$K113),($D113*(1-$P113)/$N113),0))),IF(AND(DP$7&gt;=$J113,DP$7&lt;=$K113),(($D113-$O113)/$N113),0))))),(((IF(Data!$C$2&gt;0,(IF(OR(DP$5=Data!$F$2,DP$5=Data!$G$2,(IF(COUNTIF(Data!$A$2:$A$939,DP$7),DP$7=(VLOOKUP(DP$7,Data!$A$2:$A$852,1,FALSE)),0))),"H",IF(AND(DP$7&gt;=$J113,DP$7&lt;=$L113),($D113*$P113/$M113),0))),IF(AND(DP$7&gt;=$J113,DP$7&lt;=$L113),(($D113*$P113)/$M113),0))))))</f>
        <v>0</v>
      </c>
      <c r="DQ114" s="37">
        <f>IF(DQ$7&gt;$L113,(((IF(Data!$C$2&gt;0,(IF(OR(DQ$5=Data!$F$2,DQ$5=Data!$G$2,(IF(COUNTIF(Data!$A$2:$A$939,DQ$7),DQ$7=(VLOOKUP(DQ$7,Data!$A$2:$A$852,1,FALSE)),0))),"H",IF(AND(DQ$7&gt;=$J113,DQ$7&lt;=$K113),($D113*(1-$P113)/$N113),0))),IF(AND(DQ$7&gt;=$J113,DQ$7&lt;=$K113),(($D113-$O113)/$N113),0))))),(((IF(Data!$C$2&gt;0,(IF(OR(DQ$5=Data!$F$2,DQ$5=Data!$G$2,(IF(COUNTIF(Data!$A$2:$A$939,DQ$7),DQ$7=(VLOOKUP(DQ$7,Data!$A$2:$A$852,1,FALSE)),0))),"H",IF(AND(DQ$7&gt;=$J113,DQ$7&lt;=$L113),($D113*$P113/$M113),0))),IF(AND(DQ$7&gt;=$J113,DQ$7&lt;=$L113),(($D113*$P113)/$M113),0))))))</f>
        <v>0</v>
      </c>
      <c r="DR114" s="37">
        <f>IF(DR$7&gt;$L113,(((IF(Data!$C$2&gt;0,(IF(OR(DR$5=Data!$F$2,DR$5=Data!$G$2,(IF(COUNTIF(Data!$A$2:$A$939,DR$7),DR$7=(VLOOKUP(DR$7,Data!$A$2:$A$852,1,FALSE)),0))),"H",IF(AND(DR$7&gt;=$J113,DR$7&lt;=$K113),($D113*(1-$P113)/$N113),0))),IF(AND(DR$7&gt;=$J113,DR$7&lt;=$K113),(($D113-$O113)/$N113),0))))),(((IF(Data!$C$2&gt;0,(IF(OR(DR$5=Data!$F$2,DR$5=Data!$G$2,(IF(COUNTIF(Data!$A$2:$A$939,DR$7),DR$7=(VLOOKUP(DR$7,Data!$A$2:$A$852,1,FALSE)),0))),"H",IF(AND(DR$7&gt;=$J113,DR$7&lt;=$L113),($D113*$P113/$M113),0))),IF(AND(DR$7&gt;=$J113,DR$7&lt;=$L113),(($D113*$P113)/$M113),0))))))</f>
        <v>0</v>
      </c>
      <c r="DS114" s="37" t="str">
        <f>IF(DS$7&gt;$L113,(((IF(Data!$C$2&gt;0,(IF(OR(DS$5=Data!$F$2,DS$5=Data!$G$2,(IF(COUNTIF(Data!$A$2:$A$939,DS$7),DS$7=(VLOOKUP(DS$7,Data!$A$2:$A$852,1,FALSE)),0))),"H",IF(AND(DS$7&gt;=$J113,DS$7&lt;=$K113),($D113*(1-$P113)/$N113),0))),IF(AND(DS$7&gt;=$J113,DS$7&lt;=$K113),(($D113-$O113)/$N113),0))))),(((IF(Data!$C$2&gt;0,(IF(OR(DS$5=Data!$F$2,DS$5=Data!$G$2,(IF(COUNTIF(Data!$A$2:$A$939,DS$7),DS$7=(VLOOKUP(DS$7,Data!$A$2:$A$852,1,FALSE)),0))),"H",IF(AND(DS$7&gt;=$J113,DS$7&lt;=$L113),($D113*$P113/$M113),0))),IF(AND(DS$7&gt;=$J113,DS$7&lt;=$L113),(($D113*$P113)/$M113),0))))))</f>
        <v>H</v>
      </c>
      <c r="DT114" s="37" t="str">
        <f>IF(DT$7&gt;$L113,(((IF(Data!$C$2&gt;0,(IF(OR(DT$5=Data!$F$2,DT$5=Data!$G$2,(IF(COUNTIF(Data!$A$2:$A$939,DT$7),DT$7=(VLOOKUP(DT$7,Data!$A$2:$A$852,1,FALSE)),0))),"H",IF(AND(DT$7&gt;=$J113,DT$7&lt;=$K113),($D113*(1-$P113)/$N113),0))),IF(AND(DT$7&gt;=$J113,DT$7&lt;=$K113),(($D113-$O113)/$N113),0))))),(((IF(Data!$C$2&gt;0,(IF(OR(DT$5=Data!$F$2,DT$5=Data!$G$2,(IF(COUNTIF(Data!$A$2:$A$939,DT$7),DT$7=(VLOOKUP(DT$7,Data!$A$2:$A$852,1,FALSE)),0))),"H",IF(AND(DT$7&gt;=$J113,DT$7&lt;=$L113),($D113*$P113/$M113),0))),IF(AND(DT$7&gt;=$J113,DT$7&lt;=$L113),(($D113*$P113)/$M113),0))))))</f>
        <v>H</v>
      </c>
      <c r="DU114" s="37">
        <f>IF(DU$7&gt;$L113,(((IF(Data!$C$2&gt;0,(IF(OR(DU$5=Data!$F$2,DU$5=Data!$G$2,(IF(COUNTIF(Data!$A$2:$A$939,DU$7),DU$7=(VLOOKUP(DU$7,Data!$A$2:$A$852,1,FALSE)),0))),"H",IF(AND(DU$7&gt;=$J113,DU$7&lt;=$K113),($D113*(1-$P113)/$N113),0))),IF(AND(DU$7&gt;=$J113,DU$7&lt;=$K113),(($D113-$O113)/$N113),0))))),(((IF(Data!$C$2&gt;0,(IF(OR(DU$5=Data!$F$2,DU$5=Data!$G$2,(IF(COUNTIF(Data!$A$2:$A$939,DU$7),DU$7=(VLOOKUP(DU$7,Data!$A$2:$A$852,1,FALSE)),0))),"H",IF(AND(DU$7&gt;=$J113,DU$7&lt;=$L113),($D113*$P113/$M113),0))),IF(AND(DU$7&gt;=$J113,DU$7&lt;=$L113),(($D113*$P113)/$M113),0))))))</f>
        <v>0</v>
      </c>
      <c r="DV114" s="37">
        <f>IF(DV$7&gt;$L113,(((IF(Data!$C$2&gt;0,(IF(OR(DV$5=Data!$F$2,DV$5=Data!$G$2,(IF(COUNTIF(Data!$A$2:$A$939,DV$7),DV$7=(VLOOKUP(DV$7,Data!$A$2:$A$852,1,FALSE)),0))),"H",IF(AND(DV$7&gt;=$J113,DV$7&lt;=$K113),($D113*(1-$P113)/$N113),0))),IF(AND(DV$7&gt;=$J113,DV$7&lt;=$K113),(($D113-$O113)/$N113),0))))),(((IF(Data!$C$2&gt;0,(IF(OR(DV$5=Data!$F$2,DV$5=Data!$G$2,(IF(COUNTIF(Data!$A$2:$A$939,DV$7),DV$7=(VLOOKUP(DV$7,Data!$A$2:$A$852,1,FALSE)),0))),"H",IF(AND(DV$7&gt;=$J113,DV$7&lt;=$L113),($D113*$P113/$M113),0))),IF(AND(DV$7&gt;=$J113,DV$7&lt;=$L113),(($D113*$P113)/$M113),0))))))</f>
        <v>0</v>
      </c>
      <c r="DW114" s="37">
        <f>IF(DW$7&gt;$L113,(((IF(Data!$C$2&gt;0,(IF(OR(DW$5=Data!$F$2,DW$5=Data!$G$2,(IF(COUNTIF(Data!$A$2:$A$939,DW$7),DW$7=(VLOOKUP(DW$7,Data!$A$2:$A$852,1,FALSE)),0))),"H",IF(AND(DW$7&gt;=$J113,DW$7&lt;=$K113),($D113*(1-$P113)/$N113),0))),IF(AND(DW$7&gt;=$J113,DW$7&lt;=$K113),(($D113-$O113)/$N113),0))))),(((IF(Data!$C$2&gt;0,(IF(OR(DW$5=Data!$F$2,DW$5=Data!$G$2,(IF(COUNTIF(Data!$A$2:$A$939,DW$7),DW$7=(VLOOKUP(DW$7,Data!$A$2:$A$852,1,FALSE)),0))),"H",IF(AND(DW$7&gt;=$J113,DW$7&lt;=$L113),($D113*$P113/$M113),0))),IF(AND(DW$7&gt;=$J113,DW$7&lt;=$L113),(($D113*$P113)/$M113),0))))))</f>
        <v>0</v>
      </c>
      <c r="DX114" s="37">
        <f>IF(DX$7&gt;$L113,(((IF(Data!$C$2&gt;0,(IF(OR(DX$5=Data!$F$2,DX$5=Data!$G$2,(IF(COUNTIF(Data!$A$2:$A$939,DX$7),DX$7=(VLOOKUP(DX$7,Data!$A$2:$A$852,1,FALSE)),0))),"H",IF(AND(DX$7&gt;=$J113,DX$7&lt;=$K113),($D113*(1-$P113)/$N113),0))),IF(AND(DX$7&gt;=$J113,DX$7&lt;=$K113),(($D113-$O113)/$N113),0))))),(((IF(Data!$C$2&gt;0,(IF(OR(DX$5=Data!$F$2,DX$5=Data!$G$2,(IF(COUNTIF(Data!$A$2:$A$939,DX$7),DX$7=(VLOOKUP(DX$7,Data!$A$2:$A$852,1,FALSE)),0))),"H",IF(AND(DX$7&gt;=$J113,DX$7&lt;=$L113),($D113*$P113/$M113),0))),IF(AND(DX$7&gt;=$J113,DX$7&lt;=$L113),(($D113*$P113)/$M113),0))))))</f>
        <v>0</v>
      </c>
      <c r="DY114" s="37">
        <f>IF(DY$7&gt;$L113,(((IF(Data!$C$2&gt;0,(IF(OR(DY$5=Data!$F$2,DY$5=Data!$G$2,(IF(COUNTIF(Data!$A$2:$A$939,DY$7),DY$7=(VLOOKUP(DY$7,Data!$A$2:$A$852,1,FALSE)),0))),"H",IF(AND(DY$7&gt;=$J113,DY$7&lt;=$K113),($D113*(1-$P113)/$N113),0))),IF(AND(DY$7&gt;=$J113,DY$7&lt;=$K113),(($D113-$O113)/$N113),0))))),(((IF(Data!$C$2&gt;0,(IF(OR(DY$5=Data!$F$2,DY$5=Data!$G$2,(IF(COUNTIF(Data!$A$2:$A$939,DY$7),DY$7=(VLOOKUP(DY$7,Data!$A$2:$A$852,1,FALSE)),0))),"H",IF(AND(DY$7&gt;=$J113,DY$7&lt;=$L113),($D113*$P113/$M113),0))),IF(AND(DY$7&gt;=$J113,DY$7&lt;=$L113),(($D113*$P113)/$M113),0))))))</f>
        <v>0</v>
      </c>
      <c r="DZ114" s="37" t="str">
        <f>IF(DZ$7&gt;$L113,(((IF(Data!$C$2&gt;0,(IF(OR(DZ$5=Data!$F$2,DZ$5=Data!$G$2,(IF(COUNTIF(Data!$A$2:$A$939,DZ$7),DZ$7=(VLOOKUP(DZ$7,Data!$A$2:$A$852,1,FALSE)),0))),"H",IF(AND(DZ$7&gt;=$J113,DZ$7&lt;=$K113),($D113*(1-$P113)/$N113),0))),IF(AND(DZ$7&gt;=$J113,DZ$7&lt;=$K113),(($D113-$O113)/$N113),0))))),(((IF(Data!$C$2&gt;0,(IF(OR(DZ$5=Data!$F$2,DZ$5=Data!$G$2,(IF(COUNTIF(Data!$A$2:$A$939,DZ$7),DZ$7=(VLOOKUP(DZ$7,Data!$A$2:$A$852,1,FALSE)),0))),"H",IF(AND(DZ$7&gt;=$J113,DZ$7&lt;=$L113),($D113*$P113/$M113),0))),IF(AND(DZ$7&gt;=$J113,DZ$7&lt;=$L113),(($D113*$P113)/$M113),0))))))</f>
        <v>H</v>
      </c>
      <c r="EA114" s="37" t="str">
        <f>IF(EA$7&gt;$L113,(((IF(Data!$C$2&gt;0,(IF(OR(EA$5=Data!$F$2,EA$5=Data!$G$2,(IF(COUNTIF(Data!$A$2:$A$939,EA$7),EA$7=(VLOOKUP(EA$7,Data!$A$2:$A$852,1,FALSE)),0))),"H",IF(AND(EA$7&gt;=$J113,EA$7&lt;=$K113),($D113*(1-$P113)/$N113),0))),IF(AND(EA$7&gt;=$J113,EA$7&lt;=$K113),(($D113-$O113)/$N113),0))))),(((IF(Data!$C$2&gt;0,(IF(OR(EA$5=Data!$F$2,EA$5=Data!$G$2,(IF(COUNTIF(Data!$A$2:$A$939,EA$7),EA$7=(VLOOKUP(EA$7,Data!$A$2:$A$852,1,FALSE)),0))),"H",IF(AND(EA$7&gt;=$J113,EA$7&lt;=$L113),($D113*$P113/$M113),0))),IF(AND(EA$7&gt;=$J113,EA$7&lt;=$L113),(($D113*$P113)/$M113),0))))))</f>
        <v>H</v>
      </c>
      <c r="EB114" s="37">
        <f>IF(EB$7&gt;$L113,(((IF(Data!$C$2&gt;0,(IF(OR(EB$5=Data!$F$2,EB$5=Data!$G$2,(IF(COUNTIF(Data!$A$2:$A$939,EB$7),EB$7=(VLOOKUP(EB$7,Data!$A$2:$A$852,1,FALSE)),0))),"H",IF(AND(EB$7&gt;=$J113,EB$7&lt;=$K113),($D113*(1-$P113)/$N113),0))),IF(AND(EB$7&gt;=$J113,EB$7&lt;=$K113),(($D113-$O113)/$N113),0))))),(((IF(Data!$C$2&gt;0,(IF(OR(EB$5=Data!$F$2,EB$5=Data!$G$2,(IF(COUNTIF(Data!$A$2:$A$939,EB$7),EB$7=(VLOOKUP(EB$7,Data!$A$2:$A$852,1,FALSE)),0))),"H",IF(AND(EB$7&gt;=$J113,EB$7&lt;=$L113),($D113*$P113/$M113),0))),IF(AND(EB$7&gt;=$J113,EB$7&lt;=$L113),(($D113*$P113)/$M113),0))))))</f>
        <v>0</v>
      </c>
      <c r="EC114" s="37">
        <f>IF(EC$7&gt;$L113,(((IF(Data!$C$2&gt;0,(IF(OR(EC$5=Data!$F$2,EC$5=Data!$G$2,(IF(COUNTIF(Data!$A$2:$A$939,EC$7),EC$7=(VLOOKUP(EC$7,Data!$A$2:$A$852,1,FALSE)),0))),"H",IF(AND(EC$7&gt;=$J113,EC$7&lt;=$K113),($D113*(1-$P113)/$N113),0))),IF(AND(EC$7&gt;=$J113,EC$7&lt;=$K113),(($D113-$O113)/$N113),0))))),(((IF(Data!$C$2&gt;0,(IF(OR(EC$5=Data!$F$2,EC$5=Data!$G$2,(IF(COUNTIF(Data!$A$2:$A$939,EC$7),EC$7=(VLOOKUP(EC$7,Data!$A$2:$A$852,1,FALSE)),0))),"H",IF(AND(EC$7&gt;=$J113,EC$7&lt;=$L113),($D113*$P113/$M113),0))),IF(AND(EC$7&gt;=$J113,EC$7&lt;=$L113),(($D113*$P113)/$M113),0))))))</f>
        <v>0</v>
      </c>
      <c r="ED114" s="37">
        <f>IF(ED$7&gt;$L113,(((IF(Data!$C$2&gt;0,(IF(OR(ED$5=Data!$F$2,ED$5=Data!$G$2,(IF(COUNTIF(Data!$A$2:$A$939,ED$7),ED$7=(VLOOKUP(ED$7,Data!$A$2:$A$852,1,FALSE)),0))),"H",IF(AND(ED$7&gt;=$J113,ED$7&lt;=$K113),($D113*(1-$P113)/$N113),0))),IF(AND(ED$7&gt;=$J113,ED$7&lt;=$K113),(($D113-$O113)/$N113),0))))),(((IF(Data!$C$2&gt;0,(IF(OR(ED$5=Data!$F$2,ED$5=Data!$G$2,(IF(COUNTIF(Data!$A$2:$A$939,ED$7),ED$7=(VLOOKUP(ED$7,Data!$A$2:$A$852,1,FALSE)),0))),"H",IF(AND(ED$7&gt;=$J113,ED$7&lt;=$L113),($D113*$P113/$M113),0))),IF(AND(ED$7&gt;=$J113,ED$7&lt;=$L113),(($D113*$P113)/$M113),0))))))</f>
        <v>0</v>
      </c>
      <c r="EE114" s="37">
        <f>IF(EE$7&gt;$L113,(((IF(Data!$C$2&gt;0,(IF(OR(EE$5=Data!$F$2,EE$5=Data!$G$2,(IF(COUNTIF(Data!$A$2:$A$939,EE$7),EE$7=(VLOOKUP(EE$7,Data!$A$2:$A$852,1,FALSE)),0))),"H",IF(AND(EE$7&gt;=$J113,EE$7&lt;=$K113),($D113*(1-$P113)/$N113),0))),IF(AND(EE$7&gt;=$J113,EE$7&lt;=$K113),(($D113-$O113)/$N113),0))))),(((IF(Data!$C$2&gt;0,(IF(OR(EE$5=Data!$F$2,EE$5=Data!$G$2,(IF(COUNTIF(Data!$A$2:$A$939,EE$7),EE$7=(VLOOKUP(EE$7,Data!$A$2:$A$852,1,FALSE)),0))),"H",IF(AND(EE$7&gt;=$J113,EE$7&lt;=$L113),($D113*$P113/$M113),0))),IF(AND(EE$7&gt;=$J113,EE$7&lt;=$L113),(($D113*$P113)/$M113),0))))))</f>
        <v>0</v>
      </c>
      <c r="EF114" s="37">
        <f>IF(EF$7&gt;$L113,(((IF(Data!$C$2&gt;0,(IF(OR(EF$5=Data!$F$2,EF$5=Data!$G$2,(IF(COUNTIF(Data!$A$2:$A$939,EF$7),EF$7=(VLOOKUP(EF$7,Data!$A$2:$A$852,1,FALSE)),0))),"H",IF(AND(EF$7&gt;=$J113,EF$7&lt;=$K113),($D113*(1-$P113)/$N113),0))),IF(AND(EF$7&gt;=$J113,EF$7&lt;=$K113),(($D113-$O113)/$N113),0))))),(((IF(Data!$C$2&gt;0,(IF(OR(EF$5=Data!$F$2,EF$5=Data!$G$2,(IF(COUNTIF(Data!$A$2:$A$939,EF$7),EF$7=(VLOOKUP(EF$7,Data!$A$2:$A$852,1,FALSE)),0))),"H",IF(AND(EF$7&gt;=$J113,EF$7&lt;=$L113),($D113*$P113/$M113),0))),IF(AND(EF$7&gt;=$J113,EF$7&lt;=$L113),(($D113*$P113)/$M113),0))))))</f>
        <v>0</v>
      </c>
      <c r="EG114" s="37" t="str">
        <f>IF(EG$7&gt;$L113,(((IF(Data!$C$2&gt;0,(IF(OR(EG$5=Data!$F$2,EG$5=Data!$G$2,(IF(COUNTIF(Data!$A$2:$A$939,EG$7),EG$7=(VLOOKUP(EG$7,Data!$A$2:$A$852,1,FALSE)),0))),"H",IF(AND(EG$7&gt;=$J113,EG$7&lt;=$K113),($D113*(1-$P113)/$N113),0))),IF(AND(EG$7&gt;=$J113,EG$7&lt;=$K113),(($D113-$O113)/$N113),0))))),(((IF(Data!$C$2&gt;0,(IF(OR(EG$5=Data!$F$2,EG$5=Data!$G$2,(IF(COUNTIF(Data!$A$2:$A$939,EG$7),EG$7=(VLOOKUP(EG$7,Data!$A$2:$A$852,1,FALSE)),0))),"H",IF(AND(EG$7&gt;=$J113,EG$7&lt;=$L113),($D113*$P113/$M113),0))),IF(AND(EG$7&gt;=$J113,EG$7&lt;=$L113),(($D113*$P113)/$M113),0))))))</f>
        <v>H</v>
      </c>
      <c r="EH114" s="37" t="str">
        <f>IF(EH$7&gt;$L113,(((IF(Data!$C$2&gt;0,(IF(OR(EH$5=Data!$F$2,EH$5=Data!$G$2,(IF(COUNTIF(Data!$A$2:$A$939,EH$7),EH$7=(VLOOKUP(EH$7,Data!$A$2:$A$852,1,FALSE)),0))),"H",IF(AND(EH$7&gt;=$J113,EH$7&lt;=$K113),($D113*(1-$P113)/$N113),0))),IF(AND(EH$7&gt;=$J113,EH$7&lt;=$K113),(($D113-$O113)/$N113),0))))),(((IF(Data!$C$2&gt;0,(IF(OR(EH$5=Data!$F$2,EH$5=Data!$G$2,(IF(COUNTIF(Data!$A$2:$A$939,EH$7),EH$7=(VLOOKUP(EH$7,Data!$A$2:$A$852,1,FALSE)),0))),"H",IF(AND(EH$7&gt;=$J113,EH$7&lt;=$L113),($D113*$P113/$M113),0))),IF(AND(EH$7&gt;=$J113,EH$7&lt;=$L113),(($D113*$P113)/$M113),0))))))</f>
        <v>H</v>
      </c>
      <c r="EI114" s="37">
        <f>IF(EI$7&gt;$L113,(((IF(Data!$C$2&gt;0,(IF(OR(EI$5=Data!$F$2,EI$5=Data!$G$2,(IF(COUNTIF(Data!$A$2:$A$939,EI$7),EI$7=(VLOOKUP(EI$7,Data!$A$2:$A$852,1,FALSE)),0))),"H",IF(AND(EI$7&gt;=$J113,EI$7&lt;=$K113),($D113*(1-$P113)/$N113),0))),IF(AND(EI$7&gt;=$J113,EI$7&lt;=$K113),(($D113-$O113)/$N113),0))))),(((IF(Data!$C$2&gt;0,(IF(OR(EI$5=Data!$F$2,EI$5=Data!$G$2,(IF(COUNTIF(Data!$A$2:$A$939,EI$7),EI$7=(VLOOKUP(EI$7,Data!$A$2:$A$852,1,FALSE)),0))),"H",IF(AND(EI$7&gt;=$J113,EI$7&lt;=$L113),($D113*$P113/$M113),0))),IF(AND(EI$7&gt;=$J113,EI$7&lt;=$L113),(($D113*$P113)/$M113),0))))))</f>
        <v>0</v>
      </c>
      <c r="EJ114" s="37">
        <f>IF(EJ$7&gt;$L113,(((IF(Data!$C$2&gt;0,(IF(OR(EJ$5=Data!$F$2,EJ$5=Data!$G$2,(IF(COUNTIF(Data!$A$2:$A$939,EJ$7),EJ$7=(VLOOKUP(EJ$7,Data!$A$2:$A$852,1,FALSE)),0))),"H",IF(AND(EJ$7&gt;=$J113,EJ$7&lt;=$K113),($D113*(1-$P113)/$N113),0))),IF(AND(EJ$7&gt;=$J113,EJ$7&lt;=$K113),(($D113-$O113)/$N113),0))))),(((IF(Data!$C$2&gt;0,(IF(OR(EJ$5=Data!$F$2,EJ$5=Data!$G$2,(IF(COUNTIF(Data!$A$2:$A$939,EJ$7),EJ$7=(VLOOKUP(EJ$7,Data!$A$2:$A$852,1,FALSE)),0))),"H",IF(AND(EJ$7&gt;=$J113,EJ$7&lt;=$L113),($D113*$P113/$M113),0))),IF(AND(EJ$7&gt;=$J113,EJ$7&lt;=$L113),(($D113*$P113)/$M113),0))))))</f>
        <v>0</v>
      </c>
      <c r="EK114" s="37">
        <f>IF(EK$7&gt;$L113,(((IF(Data!$C$2&gt;0,(IF(OR(EK$5=Data!$F$2,EK$5=Data!$G$2,(IF(COUNTIF(Data!$A$2:$A$939,EK$7),EK$7=(VLOOKUP(EK$7,Data!$A$2:$A$852,1,FALSE)),0))),"H",IF(AND(EK$7&gt;=$J113,EK$7&lt;=$K113),($D113*(1-$P113)/$N113),0))),IF(AND(EK$7&gt;=$J113,EK$7&lt;=$K113),(($D113-$O113)/$N113),0))))),(((IF(Data!$C$2&gt;0,(IF(OR(EK$5=Data!$F$2,EK$5=Data!$G$2,(IF(COUNTIF(Data!$A$2:$A$939,EK$7),EK$7=(VLOOKUP(EK$7,Data!$A$2:$A$852,1,FALSE)),0))),"H",IF(AND(EK$7&gt;=$J113,EK$7&lt;=$L113),($D113*$P113/$M113),0))),IF(AND(EK$7&gt;=$J113,EK$7&lt;=$L113),(($D113*$P113)/$M113),0))))))</f>
        <v>0</v>
      </c>
      <c r="EL114" s="37">
        <f>IF(EL$7&gt;$L113,(((IF(Data!$C$2&gt;0,(IF(OR(EL$5=Data!$F$2,EL$5=Data!$G$2,(IF(COUNTIF(Data!$A$2:$A$939,EL$7),EL$7=(VLOOKUP(EL$7,Data!$A$2:$A$852,1,FALSE)),0))),"H",IF(AND(EL$7&gt;=$J113,EL$7&lt;=$K113),($D113*(1-$P113)/$N113),0))),IF(AND(EL$7&gt;=$J113,EL$7&lt;=$K113),(($D113-$O113)/$N113),0))))),(((IF(Data!$C$2&gt;0,(IF(OR(EL$5=Data!$F$2,EL$5=Data!$G$2,(IF(COUNTIF(Data!$A$2:$A$939,EL$7),EL$7=(VLOOKUP(EL$7,Data!$A$2:$A$852,1,FALSE)),0))),"H",IF(AND(EL$7&gt;=$J113,EL$7&lt;=$L113),($D113*$P113/$M113),0))),IF(AND(EL$7&gt;=$J113,EL$7&lt;=$L113),(($D113*$P113)/$M113),0))))))</f>
        <v>0</v>
      </c>
      <c r="EM114" s="37">
        <f>IF(EM$7&gt;$L113,(((IF(Data!$C$2&gt;0,(IF(OR(EM$5=Data!$F$2,EM$5=Data!$G$2,(IF(COUNTIF(Data!$A$2:$A$939,EM$7),EM$7=(VLOOKUP(EM$7,Data!$A$2:$A$852,1,FALSE)),0))),"H",IF(AND(EM$7&gt;=$J113,EM$7&lt;=$K113),($D113*(1-$P113)/$N113),0))),IF(AND(EM$7&gt;=$J113,EM$7&lt;=$K113),(($D113-$O113)/$N113),0))))),(((IF(Data!$C$2&gt;0,(IF(OR(EM$5=Data!$F$2,EM$5=Data!$G$2,(IF(COUNTIF(Data!$A$2:$A$939,EM$7),EM$7=(VLOOKUP(EM$7,Data!$A$2:$A$852,1,FALSE)),0))),"H",IF(AND(EM$7&gt;=$J113,EM$7&lt;=$L113),($D113*$P113/$M113),0))),IF(AND(EM$7&gt;=$J113,EM$7&lt;=$L113),(($D113*$P113)/$M113),0))))))</f>
        <v>0</v>
      </c>
      <c r="EN114" s="37" t="str">
        <f>IF(EN$7&gt;$L113,(((IF(Data!$C$2&gt;0,(IF(OR(EN$5=Data!$F$2,EN$5=Data!$G$2,(IF(COUNTIF(Data!$A$2:$A$939,EN$7),EN$7=(VLOOKUP(EN$7,Data!$A$2:$A$852,1,FALSE)),0))),"H",IF(AND(EN$7&gt;=$J113,EN$7&lt;=$K113),($D113*(1-$P113)/$N113),0))),IF(AND(EN$7&gt;=$J113,EN$7&lt;=$K113),(($D113-$O113)/$N113),0))))),(((IF(Data!$C$2&gt;0,(IF(OR(EN$5=Data!$F$2,EN$5=Data!$G$2,(IF(COUNTIF(Data!$A$2:$A$939,EN$7),EN$7=(VLOOKUP(EN$7,Data!$A$2:$A$852,1,FALSE)),0))),"H",IF(AND(EN$7&gt;=$J113,EN$7&lt;=$L113),($D113*$P113/$M113),0))),IF(AND(EN$7&gt;=$J113,EN$7&lt;=$L113),(($D113*$P113)/$M113),0))))))</f>
        <v>H</v>
      </c>
      <c r="EO114" s="38" t="str">
        <f>IF(EO$7&gt;$L113,(((IF(Data!$C$2&gt;0,(IF(OR(EO$5=Data!$F$2,EO$5=Data!$G$2,(IF(COUNTIF(Data!$A$2:$A$939,EO$7),EO$7=(VLOOKUP(EO$7,Data!$A$2:$A$852,1,FALSE)),0))),"H",IF(AND(EO$7&gt;=$J113,EO$7&lt;=$K113),($D113*(1-$P113)/$N113),0))),IF(AND(EO$7&gt;=$J113,EO$7&lt;=$K113),(($D113-$O113)/$N113),0))))),(((IF(Data!$C$2&gt;0,(IF(OR(EO$5=Data!$F$2,EO$5=Data!$G$2,(IF(COUNTIF(Data!$A$2:$A$939,EO$7),EO$7=(VLOOKUP(EO$7,Data!$A$2:$A$852,1,FALSE)),0))),"H",IF(AND(EO$7&gt;=$J113,EO$7&lt;=$L113),($D113*$P113/$M113),0))),IF(AND(EO$7&gt;=$J113,EO$7&lt;=$L113),(($D113*$P113)/$M113),0))))))</f>
        <v>H</v>
      </c>
      <c r="EP114" s="8" t="s">
        <v>48</v>
      </c>
      <c r="EQ114" s="18">
        <f>SUM(T114:EO114)-D113</f>
        <v>0</v>
      </c>
    </row>
    <row r="115" spans="1:147" ht="30" customHeight="1" thickTop="1">
      <c r="A115" s="370"/>
      <c r="B115" s="368"/>
      <c r="C115" s="368"/>
      <c r="D115" s="346"/>
      <c r="E115" s="350"/>
      <c r="F115" s="350"/>
      <c r="G115" s="348">
        <f>IF(F115&gt;0,(IF(E115&gt;0,IF(Data!$C$2&gt;0,((NETWORKDAYS.INTL(E115,F115,Data!$C$2,Data!$A$2:$A$1242))),((F115-E115)+1)),0)),0)</f>
        <v>0</v>
      </c>
      <c r="H115" s="346">
        <f>I115*D115</f>
        <v>0</v>
      </c>
      <c r="I115" s="362">
        <f>IF(G115&gt;0,((IF(AND(E115&lt;=$EJ$3,F115&gt;=$EJ$3),(IF(Data!$C$2&gt;0,NETWORKDAYS.INTL(E115,$EJ$3,Data!$C$2,Data!$A$2:$A$1231),$EJ$3-E115)),IF(F115&lt;=$EJ$3,G115,0)))/G115),0)</f>
        <v>0</v>
      </c>
      <c r="J115" s="350"/>
      <c r="K115" s="350">
        <f>IF(AND(P115&lt;1,P115&gt;0,J115&gt;0),ROUND((((1-P115)*(F115-E115)+$EJ$3)),0),0)</f>
        <v>0</v>
      </c>
      <c r="L115" s="350">
        <f>IF(K115&gt;=$EJ$3,$EJ$3,K115)</f>
        <v>0</v>
      </c>
      <c r="M115" s="348">
        <f>IF(L115&gt;0,(IF(J115&gt;0,IF(Data!$C$2&gt;0,((NETWORKDAYS.INTL(J115,L115,Data!$C$2,Data!$A$2:$A$1242))),((L115-J115)+1)),0)),0)</f>
        <v>0</v>
      </c>
      <c r="N115" s="348">
        <f>IF(P115=1,0,IF(L115&gt;0,(IF(J115&gt;0,IF(Data!$C$2&gt;0,(((NETWORKDAYS.INTL($EJ$3,K115,Data!$C$2,Data!$A$2:$A$1242)))-1),((-$EJ$3+K115))),0)),0))</f>
        <v>0</v>
      </c>
      <c r="O115" s="346">
        <f>P115*D115</f>
        <v>0</v>
      </c>
      <c r="P115" s="362"/>
      <c r="Q115" s="344">
        <f>IF(K115&gt;0,F115-K115,0)</f>
        <v>0</v>
      </c>
      <c r="R115" s="346">
        <f>IF(K115&gt;0,O115-H115,0)</f>
        <v>0</v>
      </c>
      <c r="S115" s="341">
        <f>IF(P115&gt;0,P115-I115,0)</f>
        <v>0</v>
      </c>
      <c r="T115" s="33">
        <f>IF(Data!$C$2&gt;0,(IF(OR(T$5=Data!$F$2,T$5=Data!$G$2,(IF(COUNTIF(Data!$A$2:$A$939,T$7),T$7=(VLOOKUP(T$7,Data!$A$2:$A$852,1,FALSE)),0))),"H",IF(AND(T$7&gt;=$E115,T$7&lt;=$F115),($D115/$G115),0))),IF(AND(T$7&gt;=$E115,T$7&lt;=$F115),($D115/$G115),0))</f>
        <v>0</v>
      </c>
      <c r="U115" s="34">
        <f>IF(Data!$C$2&gt;0,(IF(OR(U$5=Data!$F$2,U$5=Data!$G$2,(IF(COUNTIF(Data!$A$2:$A$939,U$7),U$7=(VLOOKUP(U$7,Data!$A$2:$A$852,1,FALSE)),0))),"H",IF(AND(U$7&gt;=$E115,U$7&lt;=$F115),($D115/$G115),0))),IF(AND(U$7&gt;=$E115,U$7&lt;=$F115),($D115/$G115),0))</f>
        <v>0</v>
      </c>
      <c r="V115" s="34">
        <f>IF(Data!$C$2&gt;0,(IF(OR(V$5=Data!$F$2,V$5=Data!$G$2,(IF(COUNTIF(Data!$A$2:$A$939,V$7),V$7=(VLOOKUP(V$7,Data!$A$2:$A$852,1,FALSE)),0))),"H",IF(AND(V$7&gt;=$E115,V$7&lt;=$F115),($D115/$G115),0))),IF(AND(V$7&gt;=$E115,V$7&lt;=$F115),($D115/$G115),0))</f>
        <v>0</v>
      </c>
      <c r="W115" s="34">
        <f>IF(Data!$C$2&gt;0,(IF(OR(W$5=Data!$F$2,W$5=Data!$G$2,(IF(COUNTIF(Data!$A$2:$A$939,W$7),W$7=(VLOOKUP(W$7,Data!$A$2:$A$852,1,FALSE)),0))),"H",IF(AND(W$7&gt;=$E115,W$7&lt;=$F115),($D115/$G115),0))),IF(AND(W$7&gt;=$E115,W$7&lt;=$F115),($D115/$G115),0))</f>
        <v>0</v>
      </c>
      <c r="X115" s="34">
        <f>IF(Data!$C$2&gt;0,(IF(OR(X$5=Data!$F$2,X$5=Data!$G$2,(IF(COUNTIF(Data!$A$2:$A$939,X$7),X$7=(VLOOKUP(X$7,Data!$A$2:$A$852,1,FALSE)),0))),"H",IF(AND(X$7&gt;=$E115,X$7&lt;=$F115),($D115/$G115),0))),IF(AND(X$7&gt;=$E115,X$7&lt;=$F115),($D115/$G115),0))</f>
        <v>0</v>
      </c>
      <c r="Y115" s="34" t="str">
        <f>IF(Data!$C$2&gt;0,(IF(OR(Y$5=Data!$F$2,Y$5=Data!$G$2,(IF(COUNTIF(Data!$A$2:$A$939,Y$7),Y$7=(VLOOKUP(Y$7,Data!$A$2:$A$852,1,FALSE)),0))),"H",IF(AND(Y$7&gt;=$E115,Y$7&lt;=$F115),($D115/$G115),0))),IF(AND(Y$7&gt;=$E115,Y$7&lt;=$F115),($D115/$G115),0))</f>
        <v>H</v>
      </c>
      <c r="Z115" s="34" t="str">
        <f>IF(Data!$C$2&gt;0,(IF(OR(Z$5=Data!$F$2,Z$5=Data!$G$2,(IF(COUNTIF(Data!$A$2:$A$939,Z$7),Z$7=(VLOOKUP(Z$7,Data!$A$2:$A$852,1,FALSE)),0))),"H",IF(AND(Z$7&gt;=$E115,Z$7&lt;=$F115),($D115/$G115),0))),IF(AND(Z$7&gt;=$E115,Z$7&lt;=$F115),($D115/$G115),0))</f>
        <v>H</v>
      </c>
      <c r="AA115" s="34">
        <f>IF(Data!$C$2&gt;0,(IF(OR(AA$5=Data!$F$2,AA$5=Data!$G$2,(IF(COUNTIF(Data!$A$2:$A$939,AA$7),AA$7=(VLOOKUP(AA$7,Data!$A$2:$A$852,1,FALSE)),0))),"H",IF(AND(AA$7&gt;=$E115,AA$7&lt;=$F115),($D115/$G115),0))),IF(AND(AA$7&gt;=$E115,AA$7&lt;=$F115),($D115/$G115),0))</f>
        <v>0</v>
      </c>
      <c r="AB115" s="34">
        <f>IF(Data!$C$2&gt;0,(IF(OR(AB$5=Data!$F$2,AB$5=Data!$G$2,(IF(COUNTIF(Data!$A$2:$A$939,AB$7),AB$7=(VLOOKUP(AB$7,Data!$A$2:$A$852,1,FALSE)),0))),"H",IF(AND(AB$7&gt;=$E115,AB$7&lt;=$F115),($D115/$G115),0))),IF(AND(AB$7&gt;=$E115,AB$7&lt;=$F115),($D115/$G115),0))</f>
        <v>0</v>
      </c>
      <c r="AC115" s="34">
        <f>IF(Data!$C$2&gt;0,(IF(OR(AC$5=Data!$F$2,AC$5=Data!$G$2,(IF(COUNTIF(Data!$A$2:$A$939,AC$7),AC$7=(VLOOKUP(AC$7,Data!$A$2:$A$852,1,FALSE)),0))),"H",IF(AND(AC$7&gt;=$E115,AC$7&lt;=$F115),($D115/$G115),0))),IF(AND(AC$7&gt;=$E115,AC$7&lt;=$F115),($D115/$G115),0))</f>
        <v>0</v>
      </c>
      <c r="AD115" s="34">
        <f>IF(Data!$C$2&gt;0,(IF(OR(AD$5=Data!$F$2,AD$5=Data!$G$2,(IF(COUNTIF(Data!$A$2:$A$939,AD$7),AD$7=(VLOOKUP(AD$7,Data!$A$2:$A$852,1,FALSE)),0))),"H",IF(AND(AD$7&gt;=$E115,AD$7&lt;=$F115),($D115/$G115),0))),IF(AND(AD$7&gt;=$E115,AD$7&lt;=$F115),($D115/$G115),0))</f>
        <v>0</v>
      </c>
      <c r="AE115" s="34">
        <f>IF(Data!$C$2&gt;0,(IF(OR(AE$5=Data!$F$2,AE$5=Data!$G$2,(IF(COUNTIF(Data!$A$2:$A$939,AE$7),AE$7=(VLOOKUP(AE$7,Data!$A$2:$A$852,1,FALSE)),0))),"H",IF(AND(AE$7&gt;=$E115,AE$7&lt;=$F115),($D115/$G115),0))),IF(AND(AE$7&gt;=$E115,AE$7&lt;=$F115),($D115/$G115),0))</f>
        <v>0</v>
      </c>
      <c r="AF115" s="34" t="str">
        <f>IF(Data!$C$2&gt;0,(IF(OR(AF$5=Data!$F$2,AF$5=Data!$G$2,(IF(COUNTIF(Data!$A$2:$A$939,AF$7),AF$7=(VLOOKUP(AF$7,Data!$A$2:$A$852,1,FALSE)),0))),"H",IF(AND(AF$7&gt;=$E115,AF$7&lt;=$F115),($D115/$G115),0))),IF(AND(AF$7&gt;=$E115,AF$7&lt;=$F115),($D115/$G115),0))</f>
        <v>H</v>
      </c>
      <c r="AG115" s="34" t="str">
        <f>IF(Data!$C$2&gt;0,(IF(OR(AG$5=Data!$F$2,AG$5=Data!$G$2,(IF(COUNTIF(Data!$A$2:$A$939,AG$7),AG$7=(VLOOKUP(AG$7,Data!$A$2:$A$852,1,FALSE)),0))),"H",IF(AND(AG$7&gt;=$E115,AG$7&lt;=$F115),($D115/$G115),0))),IF(AND(AG$7&gt;=$E115,AG$7&lt;=$F115),($D115/$G115),0))</f>
        <v>H</v>
      </c>
      <c r="AH115" s="34">
        <f>IF(Data!$C$2&gt;0,(IF(OR(AH$5=Data!$F$2,AH$5=Data!$G$2,(IF(COUNTIF(Data!$A$2:$A$939,AH$7),AH$7=(VLOOKUP(AH$7,Data!$A$2:$A$852,1,FALSE)),0))),"H",IF(AND(AH$7&gt;=$E115,AH$7&lt;=$F115),($D115/$G115),0))),IF(AND(AH$7&gt;=$E115,AH$7&lt;=$F115),($D115/$G115),0))</f>
        <v>0</v>
      </c>
      <c r="AI115" s="34">
        <f>IF(Data!$C$2&gt;0,(IF(OR(AI$5=Data!$F$2,AI$5=Data!$G$2,(IF(COUNTIF(Data!$A$2:$A$939,AI$7),AI$7=(VLOOKUP(AI$7,Data!$A$2:$A$852,1,FALSE)),0))),"H",IF(AND(AI$7&gt;=$E115,AI$7&lt;=$F115),($D115/$G115),0))),IF(AND(AI$7&gt;=$E115,AI$7&lt;=$F115),($D115/$G115),0))</f>
        <v>0</v>
      </c>
      <c r="AJ115" s="34">
        <f>IF(Data!$C$2&gt;0,(IF(OR(AJ$5=Data!$F$2,AJ$5=Data!$G$2,(IF(COUNTIF(Data!$A$2:$A$939,AJ$7),AJ$7=(VLOOKUP(AJ$7,Data!$A$2:$A$852,1,FALSE)),0))),"H",IF(AND(AJ$7&gt;=$E115,AJ$7&lt;=$F115),($D115/$G115),0))),IF(AND(AJ$7&gt;=$E115,AJ$7&lt;=$F115),($D115/$G115),0))</f>
        <v>0</v>
      </c>
      <c r="AK115" s="34">
        <f>IF(Data!$C$2&gt;0,(IF(OR(AK$5=Data!$F$2,AK$5=Data!$G$2,(IF(COUNTIF(Data!$A$2:$A$939,AK$7),AK$7=(VLOOKUP(AK$7,Data!$A$2:$A$852,1,FALSE)),0))),"H",IF(AND(AK$7&gt;=$E115,AK$7&lt;=$F115),($D115/$G115),0))),IF(AND(AK$7&gt;=$E115,AK$7&lt;=$F115),($D115/$G115),0))</f>
        <v>0</v>
      </c>
      <c r="AL115" s="34">
        <f>IF(Data!$C$2&gt;0,(IF(OR(AL$5=Data!$F$2,AL$5=Data!$G$2,(IF(COUNTIF(Data!$A$2:$A$939,AL$7),AL$7=(VLOOKUP(AL$7,Data!$A$2:$A$852,1,FALSE)),0))),"H",IF(AND(AL$7&gt;=$E115,AL$7&lt;=$F115),($D115/$G115),0))),IF(AND(AL$7&gt;=$E115,AL$7&lt;=$F115),($D115/$G115),0))</f>
        <v>0</v>
      </c>
      <c r="AM115" s="34" t="str">
        <f>IF(Data!$C$2&gt;0,(IF(OR(AM$5=Data!$F$2,AM$5=Data!$G$2,(IF(COUNTIF(Data!$A$2:$A$939,AM$7),AM$7=(VLOOKUP(AM$7,Data!$A$2:$A$852,1,FALSE)),0))),"H",IF(AND(AM$7&gt;=$E115,AM$7&lt;=$F115),($D115/$G115),0))),IF(AND(AM$7&gt;=$E115,AM$7&lt;=$F115),($D115/$G115),0))</f>
        <v>H</v>
      </c>
      <c r="AN115" s="34" t="str">
        <f>IF(Data!$C$2&gt;0,(IF(OR(AN$5=Data!$F$2,AN$5=Data!$G$2,(IF(COUNTIF(Data!$A$2:$A$939,AN$7),AN$7=(VLOOKUP(AN$7,Data!$A$2:$A$852,1,FALSE)),0))),"H",IF(AND(AN$7&gt;=$E115,AN$7&lt;=$F115),($D115/$G115),0))),IF(AND(AN$7&gt;=$E115,AN$7&lt;=$F115),($D115/$G115),0))</f>
        <v>H</v>
      </c>
      <c r="AO115" s="34">
        <f>IF(Data!$C$2&gt;0,(IF(OR(AO$5=Data!$F$2,AO$5=Data!$G$2,(IF(COUNTIF(Data!$A$2:$A$939,AO$7),AO$7=(VLOOKUP(AO$7,Data!$A$2:$A$852,1,FALSE)),0))),"H",IF(AND(AO$7&gt;=$E115,AO$7&lt;=$F115),($D115/$G115),0))),IF(AND(AO$7&gt;=$E115,AO$7&lt;=$F115),($D115/$G115),0))</f>
        <v>0</v>
      </c>
      <c r="AP115" s="34">
        <f>IF(Data!$C$2&gt;0,(IF(OR(AP$5=Data!$F$2,AP$5=Data!$G$2,(IF(COUNTIF(Data!$A$2:$A$939,AP$7),AP$7=(VLOOKUP(AP$7,Data!$A$2:$A$852,1,FALSE)),0))),"H",IF(AND(AP$7&gt;=$E115,AP$7&lt;=$F115),($D115/$G115),0))),IF(AND(AP$7&gt;=$E115,AP$7&lt;=$F115),($D115/$G115),0))</f>
        <v>0</v>
      </c>
      <c r="AQ115" s="34">
        <f>IF(Data!$C$2&gt;0,(IF(OR(AQ$5=Data!$F$2,AQ$5=Data!$G$2,(IF(COUNTIF(Data!$A$2:$A$939,AQ$7),AQ$7=(VLOOKUP(AQ$7,Data!$A$2:$A$852,1,FALSE)),0))),"H",IF(AND(AQ$7&gt;=$E115,AQ$7&lt;=$F115),($D115/$G115),0))),IF(AND(AQ$7&gt;=$E115,AQ$7&lt;=$F115),($D115/$G115),0))</f>
        <v>0</v>
      </c>
      <c r="AR115" s="34">
        <f>IF(Data!$C$2&gt;0,(IF(OR(AR$5=Data!$F$2,AR$5=Data!$G$2,(IF(COUNTIF(Data!$A$2:$A$939,AR$7),AR$7=(VLOOKUP(AR$7,Data!$A$2:$A$852,1,FALSE)),0))),"H",IF(AND(AR$7&gt;=$E115,AR$7&lt;=$F115),($D115/$G115),0))),IF(AND(AR$7&gt;=$E115,AR$7&lt;=$F115),($D115/$G115),0))</f>
        <v>0</v>
      </c>
      <c r="AS115" s="34">
        <f>IF(Data!$C$2&gt;0,(IF(OR(AS$5=Data!$F$2,AS$5=Data!$G$2,(IF(COUNTIF(Data!$A$2:$A$939,AS$7),AS$7=(VLOOKUP(AS$7,Data!$A$2:$A$852,1,FALSE)),0))),"H",IF(AND(AS$7&gt;=$E115,AS$7&lt;=$F115),($D115/$G115),0))),IF(AND(AS$7&gt;=$E115,AS$7&lt;=$F115),($D115/$G115),0))</f>
        <v>0</v>
      </c>
      <c r="AT115" s="34" t="str">
        <f>IF(Data!$C$2&gt;0,(IF(OR(AT$5=Data!$F$2,AT$5=Data!$G$2,(IF(COUNTIF(Data!$A$2:$A$939,AT$7),AT$7=(VLOOKUP(AT$7,Data!$A$2:$A$852,1,FALSE)),0))),"H",IF(AND(AT$7&gt;=$E115,AT$7&lt;=$F115),($D115/$G115),0))),IF(AND(AT$7&gt;=$E115,AT$7&lt;=$F115),($D115/$G115),0))</f>
        <v>H</v>
      </c>
      <c r="AU115" s="34" t="str">
        <f>IF(Data!$C$2&gt;0,(IF(OR(AU$5=Data!$F$2,AU$5=Data!$G$2,(IF(COUNTIF(Data!$A$2:$A$939,AU$7),AU$7=(VLOOKUP(AU$7,Data!$A$2:$A$852,1,FALSE)),0))),"H",IF(AND(AU$7&gt;=$E115,AU$7&lt;=$F115),($D115/$G115),0))),IF(AND(AU$7&gt;=$E115,AU$7&lt;=$F115),($D115/$G115),0))</f>
        <v>H</v>
      </c>
      <c r="AV115" s="34">
        <f>IF(Data!$C$2&gt;0,(IF(OR(AV$5=Data!$F$2,AV$5=Data!$G$2,(IF(COUNTIF(Data!$A$2:$A$939,AV$7),AV$7=(VLOOKUP(AV$7,Data!$A$2:$A$852,1,FALSE)),0))),"H",IF(AND(AV$7&gt;=$E115,AV$7&lt;=$F115),($D115/$G115),0))),IF(AND(AV$7&gt;=$E115,AV$7&lt;=$F115),($D115/$G115),0))</f>
        <v>0</v>
      </c>
      <c r="AW115" s="34">
        <f>IF(Data!$C$2&gt;0,(IF(OR(AW$5=Data!$F$2,AW$5=Data!$G$2,(IF(COUNTIF(Data!$A$2:$A$939,AW$7),AW$7=(VLOOKUP(AW$7,Data!$A$2:$A$852,1,FALSE)),0))),"H",IF(AND(AW$7&gt;=$E115,AW$7&lt;=$F115),($D115/$G115),0))),IF(AND(AW$7&gt;=$E115,AW$7&lt;=$F115),($D115/$G115),0))</f>
        <v>0</v>
      </c>
      <c r="AX115" s="34">
        <f>IF(Data!$C$2&gt;0,(IF(OR(AX$5=Data!$F$2,AX$5=Data!$G$2,(IF(COUNTIF(Data!$A$2:$A$939,AX$7),AX$7=(VLOOKUP(AX$7,Data!$A$2:$A$852,1,FALSE)),0))),"H",IF(AND(AX$7&gt;=$E115,AX$7&lt;=$F115),($D115/$G115),0))),IF(AND(AX$7&gt;=$E115,AX$7&lt;=$F115),($D115/$G115),0))</f>
        <v>0</v>
      </c>
      <c r="AY115" s="34">
        <f>IF(Data!$C$2&gt;0,(IF(OR(AY$5=Data!$F$2,AY$5=Data!$G$2,(IF(COUNTIF(Data!$A$2:$A$939,AY$7),AY$7=(VLOOKUP(AY$7,Data!$A$2:$A$852,1,FALSE)),0))),"H",IF(AND(AY$7&gt;=$E115,AY$7&lt;=$F115),($D115/$G115),0))),IF(AND(AY$7&gt;=$E115,AY$7&lt;=$F115),($D115/$G115),0))</f>
        <v>0</v>
      </c>
      <c r="AZ115" s="34">
        <f>IF(Data!$C$2&gt;0,(IF(OR(AZ$5=Data!$F$2,AZ$5=Data!$G$2,(IF(COUNTIF(Data!$A$2:$A$939,AZ$7),AZ$7=(VLOOKUP(AZ$7,Data!$A$2:$A$852,1,FALSE)),0))),"H",IF(AND(AZ$7&gt;=$E115,AZ$7&lt;=$F115),($D115/$G115),0))),IF(AND(AZ$7&gt;=$E115,AZ$7&lt;=$F115),($D115/$G115),0))</f>
        <v>0</v>
      </c>
      <c r="BA115" s="34" t="str">
        <f>IF(Data!$C$2&gt;0,(IF(OR(BA$5=Data!$F$2,BA$5=Data!$G$2,(IF(COUNTIF(Data!$A$2:$A$939,BA$7),BA$7=(VLOOKUP(BA$7,Data!$A$2:$A$852,1,FALSE)),0))),"H",IF(AND(BA$7&gt;=$E115,BA$7&lt;=$F115),($D115/$G115),0))),IF(AND(BA$7&gt;=$E115,BA$7&lt;=$F115),($D115/$G115),0))</f>
        <v>H</v>
      </c>
      <c r="BB115" s="34" t="str">
        <f>IF(Data!$C$2&gt;0,(IF(OR(BB$5=Data!$F$2,BB$5=Data!$G$2,(IF(COUNTIF(Data!$A$2:$A$939,BB$7),BB$7=(VLOOKUP(BB$7,Data!$A$2:$A$852,1,FALSE)),0))),"H",IF(AND(BB$7&gt;=$E115,BB$7&lt;=$F115),($D115/$G115),0))),IF(AND(BB$7&gt;=$E115,BB$7&lt;=$F115),($D115/$G115),0))</f>
        <v>H</v>
      </c>
      <c r="BC115" s="34">
        <f>IF(Data!$C$2&gt;0,(IF(OR(BC$5=Data!$F$2,BC$5=Data!$G$2,(IF(COUNTIF(Data!$A$2:$A$939,BC$7),BC$7=(VLOOKUP(BC$7,Data!$A$2:$A$852,1,FALSE)),0))),"H",IF(AND(BC$7&gt;=$E115,BC$7&lt;=$F115),($D115/$G115),0))),IF(AND(BC$7&gt;=$E115,BC$7&lt;=$F115),($D115/$G115),0))</f>
        <v>0</v>
      </c>
      <c r="BD115" s="34">
        <f>IF(Data!$C$2&gt;0,(IF(OR(BD$5=Data!$F$2,BD$5=Data!$G$2,(IF(COUNTIF(Data!$A$2:$A$939,BD$7),BD$7=(VLOOKUP(BD$7,Data!$A$2:$A$852,1,FALSE)),0))),"H",IF(AND(BD$7&gt;=$E115,BD$7&lt;=$F115),($D115/$G115),0))),IF(AND(BD$7&gt;=$E115,BD$7&lt;=$F115),($D115/$G115),0))</f>
        <v>0</v>
      </c>
      <c r="BE115" s="34">
        <f>IF(Data!$C$2&gt;0,(IF(OR(BE$5=Data!$F$2,BE$5=Data!$G$2,(IF(COUNTIF(Data!$A$2:$A$939,BE$7),BE$7=(VLOOKUP(BE$7,Data!$A$2:$A$852,1,FALSE)),0))),"H",IF(AND(BE$7&gt;=$E115,BE$7&lt;=$F115),($D115/$G115),0))),IF(AND(BE$7&gt;=$E115,BE$7&lt;=$F115),($D115/$G115),0))</f>
        <v>0</v>
      </c>
      <c r="BF115" s="34">
        <f>IF(Data!$C$2&gt;0,(IF(OR(BF$5=Data!$F$2,BF$5=Data!$G$2,(IF(COUNTIF(Data!$A$2:$A$939,BF$7),BF$7=(VLOOKUP(BF$7,Data!$A$2:$A$852,1,FALSE)),0))),"H",IF(AND(BF$7&gt;=$E115,BF$7&lt;=$F115),($D115/$G115),0))),IF(AND(BF$7&gt;=$E115,BF$7&lt;=$F115),($D115/$G115),0))</f>
        <v>0</v>
      </c>
      <c r="BG115" s="34">
        <f>IF(Data!$C$2&gt;0,(IF(OR(BG$5=Data!$F$2,BG$5=Data!$G$2,(IF(COUNTIF(Data!$A$2:$A$939,BG$7),BG$7=(VLOOKUP(BG$7,Data!$A$2:$A$852,1,FALSE)),0))),"H",IF(AND(BG$7&gt;=$E115,BG$7&lt;=$F115),($D115/$G115),0))),IF(AND(BG$7&gt;=$E115,BG$7&lt;=$F115),($D115/$G115),0))</f>
        <v>0</v>
      </c>
      <c r="BH115" s="34" t="str">
        <f>IF(Data!$C$2&gt;0,(IF(OR(BH$5=Data!$F$2,BH$5=Data!$G$2,(IF(COUNTIF(Data!$A$2:$A$939,BH$7),BH$7=(VLOOKUP(BH$7,Data!$A$2:$A$852,1,FALSE)),0))),"H",IF(AND(BH$7&gt;=$E115,BH$7&lt;=$F115),($D115/$G115),0))),IF(AND(BH$7&gt;=$E115,BH$7&lt;=$F115),($D115/$G115),0))</f>
        <v>H</v>
      </c>
      <c r="BI115" s="34" t="str">
        <f>IF(Data!$C$2&gt;0,(IF(OR(BI$5=Data!$F$2,BI$5=Data!$G$2,(IF(COUNTIF(Data!$A$2:$A$939,BI$7),BI$7=(VLOOKUP(BI$7,Data!$A$2:$A$852,1,FALSE)),0))),"H",IF(AND(BI$7&gt;=$E115,BI$7&lt;=$F115),($D115/$G115),0))),IF(AND(BI$7&gt;=$E115,BI$7&lt;=$F115),($D115/$G115),0))</f>
        <v>H</v>
      </c>
      <c r="BJ115" s="34">
        <f>IF(Data!$C$2&gt;0,(IF(OR(BJ$5=Data!$F$2,BJ$5=Data!$G$2,(IF(COUNTIF(Data!$A$2:$A$939,BJ$7),BJ$7=(VLOOKUP(BJ$7,Data!$A$2:$A$852,1,FALSE)),0))),"H",IF(AND(BJ$7&gt;=$E115,BJ$7&lt;=$F115),($D115/$G115),0))),IF(AND(BJ$7&gt;=$E115,BJ$7&lt;=$F115),($D115/$G115),0))</f>
        <v>0</v>
      </c>
      <c r="BK115" s="34">
        <f>IF(Data!$C$2&gt;0,(IF(OR(BK$5=Data!$F$2,BK$5=Data!$G$2,(IF(COUNTIF(Data!$A$2:$A$939,BK$7),BK$7=(VLOOKUP(BK$7,Data!$A$2:$A$852,1,FALSE)),0))),"H",IF(AND(BK$7&gt;=$E115,BK$7&lt;=$F115),($D115/$G115),0))),IF(AND(BK$7&gt;=$E115,BK$7&lt;=$F115),($D115/$G115),0))</f>
        <v>0</v>
      </c>
      <c r="BL115" s="34">
        <f>IF(Data!$C$2&gt;0,(IF(OR(BL$5=Data!$F$2,BL$5=Data!$G$2,(IF(COUNTIF(Data!$A$2:$A$939,BL$7),BL$7=(VLOOKUP(BL$7,Data!$A$2:$A$852,1,FALSE)),0))),"H",IF(AND(BL$7&gt;=$E115,BL$7&lt;=$F115),($D115/$G115),0))),IF(AND(BL$7&gt;=$E115,BL$7&lt;=$F115),($D115/$G115),0))</f>
        <v>0</v>
      </c>
      <c r="BM115" s="34">
        <f>IF(Data!$C$2&gt;0,(IF(OR(BM$5=Data!$F$2,BM$5=Data!$G$2,(IF(COUNTIF(Data!$A$2:$A$939,BM$7),BM$7=(VLOOKUP(BM$7,Data!$A$2:$A$852,1,FALSE)),0))),"H",IF(AND(BM$7&gt;=$E115,BM$7&lt;=$F115),($D115/$G115),0))),IF(AND(BM$7&gt;=$E115,BM$7&lt;=$F115),($D115/$G115),0))</f>
        <v>0</v>
      </c>
      <c r="BN115" s="34">
        <f>IF(Data!$C$2&gt;0,(IF(OR(BN$5=Data!$F$2,BN$5=Data!$G$2,(IF(COUNTIF(Data!$A$2:$A$939,BN$7),BN$7=(VLOOKUP(BN$7,Data!$A$2:$A$852,1,FALSE)),0))),"H",IF(AND(BN$7&gt;=$E115,BN$7&lt;=$F115),($D115/$G115),0))),IF(AND(BN$7&gt;=$E115,BN$7&lt;=$F115),($D115/$G115),0))</f>
        <v>0</v>
      </c>
      <c r="BO115" s="34" t="str">
        <f>IF(Data!$C$2&gt;0,(IF(OR(BO$5=Data!$F$2,BO$5=Data!$G$2,(IF(COUNTIF(Data!$A$2:$A$939,BO$7),BO$7=(VLOOKUP(BO$7,Data!$A$2:$A$852,1,FALSE)),0))),"H",IF(AND(BO$7&gt;=$E115,BO$7&lt;=$F115),($D115/$G115),0))),IF(AND(BO$7&gt;=$E115,BO$7&lt;=$F115),($D115/$G115),0))</f>
        <v>H</v>
      </c>
      <c r="BP115" s="34" t="str">
        <f>IF(Data!$C$2&gt;0,(IF(OR(BP$5=Data!$F$2,BP$5=Data!$G$2,(IF(COUNTIF(Data!$A$2:$A$939,BP$7),BP$7=(VLOOKUP(BP$7,Data!$A$2:$A$852,1,FALSE)),0))),"H",IF(AND(BP$7&gt;=$E115,BP$7&lt;=$F115),($D115/$G115),0))),IF(AND(BP$7&gt;=$E115,BP$7&lt;=$F115),($D115/$G115),0))</f>
        <v>H</v>
      </c>
      <c r="BQ115" s="34">
        <f>IF(Data!$C$2&gt;0,(IF(OR(BQ$5=Data!$F$2,BQ$5=Data!$G$2,(IF(COUNTIF(Data!$A$2:$A$939,BQ$7),BQ$7=(VLOOKUP(BQ$7,Data!$A$2:$A$852,1,FALSE)),0))),"H",IF(AND(BQ$7&gt;=$E115,BQ$7&lt;=$F115),($D115/$G115),0))),IF(AND(BQ$7&gt;=$E115,BQ$7&lt;=$F115),($D115/$G115),0))</f>
        <v>0</v>
      </c>
      <c r="BR115" s="34">
        <f>IF(Data!$C$2&gt;0,(IF(OR(BR$5=Data!$F$2,BR$5=Data!$G$2,(IF(COUNTIF(Data!$A$2:$A$939,BR$7),BR$7=(VLOOKUP(BR$7,Data!$A$2:$A$852,1,FALSE)),0))),"H",IF(AND(BR$7&gt;=$E115,BR$7&lt;=$F115),($D115/$G115),0))),IF(AND(BR$7&gt;=$E115,BR$7&lt;=$F115),($D115/$G115),0))</f>
        <v>0</v>
      </c>
      <c r="BS115" s="34">
        <f>IF(Data!$C$2&gt;0,(IF(OR(BS$5=Data!$F$2,BS$5=Data!$G$2,(IF(COUNTIF(Data!$A$2:$A$939,BS$7),BS$7=(VLOOKUP(BS$7,Data!$A$2:$A$852,1,FALSE)),0))),"H",IF(AND(BS$7&gt;=$E115,BS$7&lt;=$F115),($D115/$G115),0))),IF(AND(BS$7&gt;=$E115,BS$7&lt;=$F115),($D115/$G115),0))</f>
        <v>0</v>
      </c>
      <c r="BT115" s="34">
        <f>IF(Data!$C$2&gt;0,(IF(OR(BT$5=Data!$F$2,BT$5=Data!$G$2,(IF(COUNTIF(Data!$A$2:$A$939,BT$7),BT$7=(VLOOKUP(BT$7,Data!$A$2:$A$852,1,FALSE)),0))),"H",IF(AND(BT$7&gt;=$E115,BT$7&lt;=$F115),($D115/$G115),0))),IF(AND(BT$7&gt;=$E115,BT$7&lt;=$F115),($D115/$G115),0))</f>
        <v>0</v>
      </c>
      <c r="BU115" s="34">
        <f>IF(Data!$C$2&gt;0,(IF(OR(BU$5=Data!$F$2,BU$5=Data!$G$2,(IF(COUNTIF(Data!$A$2:$A$939,BU$7),BU$7=(VLOOKUP(BU$7,Data!$A$2:$A$852,1,FALSE)),0))),"H",IF(AND(BU$7&gt;=$E115,BU$7&lt;=$F115),($D115/$G115),0))),IF(AND(BU$7&gt;=$E115,BU$7&lt;=$F115),($D115/$G115),0))</f>
        <v>0</v>
      </c>
      <c r="BV115" s="34" t="str">
        <f>IF(Data!$C$2&gt;0,(IF(OR(BV$5=Data!$F$2,BV$5=Data!$G$2,(IF(COUNTIF(Data!$A$2:$A$939,BV$7),BV$7=(VLOOKUP(BV$7,Data!$A$2:$A$852,1,FALSE)),0))),"H",IF(AND(BV$7&gt;=$E115,BV$7&lt;=$F115),($D115/$G115),0))),IF(AND(BV$7&gt;=$E115,BV$7&lt;=$F115),($D115/$G115),0))</f>
        <v>H</v>
      </c>
      <c r="BW115" s="34" t="str">
        <f>IF(Data!$C$2&gt;0,(IF(OR(BW$5=Data!$F$2,BW$5=Data!$G$2,(IF(COUNTIF(Data!$A$2:$A$939,BW$7),BW$7=(VLOOKUP(BW$7,Data!$A$2:$A$852,1,FALSE)),0))),"H",IF(AND(BW$7&gt;=$E115,BW$7&lt;=$F115),($D115/$G115),0))),IF(AND(BW$7&gt;=$E115,BW$7&lt;=$F115),($D115/$G115),0))</f>
        <v>H</v>
      </c>
      <c r="BX115" s="34">
        <f>IF(Data!$C$2&gt;0,(IF(OR(BX$5=Data!$F$2,BX$5=Data!$G$2,(IF(COUNTIF(Data!$A$2:$A$939,BX$7),BX$7=(VLOOKUP(BX$7,Data!$A$2:$A$852,1,FALSE)),0))),"H",IF(AND(BX$7&gt;=$E115,BX$7&lt;=$F115),($D115/$G115),0))),IF(AND(BX$7&gt;=$E115,BX$7&lt;=$F115),($D115/$G115),0))</f>
        <v>0</v>
      </c>
      <c r="BY115" s="34">
        <f>IF(Data!$C$2&gt;0,(IF(OR(BY$5=Data!$F$2,BY$5=Data!$G$2,(IF(COUNTIF(Data!$A$2:$A$939,BY$7),BY$7=(VLOOKUP(BY$7,Data!$A$2:$A$852,1,FALSE)),0))),"H",IF(AND(BY$7&gt;=$E115,BY$7&lt;=$F115),($D115/$G115),0))),IF(AND(BY$7&gt;=$E115,BY$7&lt;=$F115),($D115/$G115),0))</f>
        <v>0</v>
      </c>
      <c r="BZ115" s="34">
        <f>IF(Data!$C$2&gt;0,(IF(OR(BZ$5=Data!$F$2,BZ$5=Data!$G$2,(IF(COUNTIF(Data!$A$2:$A$939,BZ$7),BZ$7=(VLOOKUP(BZ$7,Data!$A$2:$A$852,1,FALSE)),0))),"H",IF(AND(BZ$7&gt;=$E115,BZ$7&lt;=$F115),($D115/$G115),0))),IF(AND(BZ$7&gt;=$E115,BZ$7&lt;=$F115),($D115/$G115),0))</f>
        <v>0</v>
      </c>
      <c r="CA115" s="34">
        <f>IF(Data!$C$2&gt;0,(IF(OR(CA$5=Data!$F$2,CA$5=Data!$G$2,(IF(COUNTIF(Data!$A$2:$A$939,CA$7),CA$7=(VLOOKUP(CA$7,Data!$A$2:$A$852,1,FALSE)),0))),"H",IF(AND(CA$7&gt;=$E115,CA$7&lt;=$F115),($D115/$G115),0))),IF(AND(CA$7&gt;=$E115,CA$7&lt;=$F115),($D115/$G115),0))</f>
        <v>0</v>
      </c>
      <c r="CB115" s="34">
        <f>IF(Data!$C$2&gt;0,(IF(OR(CB$5=Data!$F$2,CB$5=Data!$G$2,(IF(COUNTIF(Data!$A$2:$A$939,CB$7),CB$7=(VLOOKUP(CB$7,Data!$A$2:$A$852,1,FALSE)),0))),"H",IF(AND(CB$7&gt;=$E115,CB$7&lt;=$F115),($D115/$G115),0))),IF(AND(CB$7&gt;=$E115,CB$7&lt;=$F115),($D115/$G115),0))</f>
        <v>0</v>
      </c>
      <c r="CC115" s="34" t="str">
        <f>IF(Data!$C$2&gt;0,(IF(OR(CC$5=Data!$F$2,CC$5=Data!$G$2,(IF(COUNTIF(Data!$A$2:$A$939,CC$7),CC$7=(VLOOKUP(CC$7,Data!$A$2:$A$852,1,FALSE)),0))),"H",IF(AND(CC$7&gt;=$E115,CC$7&lt;=$F115),($D115/$G115),0))),IF(AND(CC$7&gt;=$E115,CC$7&lt;=$F115),($D115/$G115),0))</f>
        <v>H</v>
      </c>
      <c r="CD115" s="34" t="str">
        <f>IF(Data!$C$2&gt;0,(IF(OR(CD$5=Data!$F$2,CD$5=Data!$G$2,(IF(COUNTIF(Data!$A$2:$A$939,CD$7),CD$7=(VLOOKUP(CD$7,Data!$A$2:$A$852,1,FALSE)),0))),"H",IF(AND(CD$7&gt;=$E115,CD$7&lt;=$F115),($D115/$G115),0))),IF(AND(CD$7&gt;=$E115,CD$7&lt;=$F115),($D115/$G115),0))</f>
        <v>H</v>
      </c>
      <c r="CE115" s="34">
        <f>IF(Data!$C$2&gt;0,(IF(OR(CE$5=Data!$F$2,CE$5=Data!$G$2,(IF(COUNTIF(Data!$A$2:$A$939,CE$7),CE$7=(VLOOKUP(CE$7,Data!$A$2:$A$852,1,FALSE)),0))),"H",IF(AND(CE$7&gt;=$E115,CE$7&lt;=$F115),($D115/$G115),0))),IF(AND(CE$7&gt;=$E115,CE$7&lt;=$F115),($D115/$G115),0))</f>
        <v>0</v>
      </c>
      <c r="CF115" s="34">
        <f>IF(Data!$C$2&gt;0,(IF(OR(CF$5=Data!$F$2,CF$5=Data!$G$2,(IF(COUNTIF(Data!$A$2:$A$939,CF$7),CF$7=(VLOOKUP(CF$7,Data!$A$2:$A$852,1,FALSE)),0))),"H",IF(AND(CF$7&gt;=$E115,CF$7&lt;=$F115),($D115/$G115),0))),IF(AND(CF$7&gt;=$E115,CF$7&lt;=$F115),($D115/$G115),0))</f>
        <v>0</v>
      </c>
      <c r="CG115" s="34">
        <f>IF(Data!$C$2&gt;0,(IF(OR(CG$5=Data!$F$2,CG$5=Data!$G$2,(IF(COUNTIF(Data!$A$2:$A$939,CG$7),CG$7=(VLOOKUP(CG$7,Data!$A$2:$A$852,1,FALSE)),0))),"H",IF(AND(CG$7&gt;=$E115,CG$7&lt;=$F115),($D115/$G115),0))),IF(AND(CG$7&gt;=$E115,CG$7&lt;=$F115),($D115/$G115),0))</f>
        <v>0</v>
      </c>
      <c r="CH115" s="34">
        <f>IF(Data!$C$2&gt;0,(IF(OR(CH$5=Data!$F$2,CH$5=Data!$G$2,(IF(COUNTIF(Data!$A$2:$A$939,CH$7),CH$7=(VLOOKUP(CH$7,Data!$A$2:$A$852,1,FALSE)),0))),"H",IF(AND(CH$7&gt;=$E115,CH$7&lt;=$F115),($D115/$G115),0))),IF(AND(CH$7&gt;=$E115,CH$7&lt;=$F115),($D115/$G115),0))</f>
        <v>0</v>
      </c>
      <c r="CI115" s="34">
        <f>IF(Data!$C$2&gt;0,(IF(OR(CI$5=Data!$F$2,CI$5=Data!$G$2,(IF(COUNTIF(Data!$A$2:$A$939,CI$7),CI$7=(VLOOKUP(CI$7,Data!$A$2:$A$852,1,FALSE)),0))),"H",IF(AND(CI$7&gt;=$E115,CI$7&lt;=$F115),($D115/$G115),0))),IF(AND(CI$7&gt;=$E115,CI$7&lt;=$F115),($D115/$G115),0))</f>
        <v>0</v>
      </c>
      <c r="CJ115" s="34" t="str">
        <f>IF(Data!$C$2&gt;0,(IF(OR(CJ$5=Data!$F$2,CJ$5=Data!$G$2,(IF(COUNTIF(Data!$A$2:$A$939,CJ$7),CJ$7=(VLOOKUP(CJ$7,Data!$A$2:$A$852,1,FALSE)),0))),"H",IF(AND(CJ$7&gt;=$E115,CJ$7&lt;=$F115),($D115/$G115),0))),IF(AND(CJ$7&gt;=$E115,CJ$7&lt;=$F115),($D115/$G115),0))</f>
        <v>H</v>
      </c>
      <c r="CK115" s="34" t="str">
        <f>IF(Data!$C$2&gt;0,(IF(OR(CK$5=Data!$F$2,CK$5=Data!$G$2,(IF(COUNTIF(Data!$A$2:$A$939,CK$7),CK$7=(VLOOKUP(CK$7,Data!$A$2:$A$852,1,FALSE)),0))),"H",IF(AND(CK$7&gt;=$E115,CK$7&lt;=$F115),($D115/$G115),0))),IF(AND(CK$7&gt;=$E115,CK$7&lt;=$F115),($D115/$G115),0))</f>
        <v>H</v>
      </c>
      <c r="CL115" s="34">
        <f>IF(Data!$C$2&gt;0,(IF(OR(CL$5=Data!$F$2,CL$5=Data!$G$2,(IF(COUNTIF(Data!$A$2:$A$939,CL$7),CL$7=(VLOOKUP(CL$7,Data!$A$2:$A$852,1,FALSE)),0))),"H",IF(AND(CL$7&gt;=$E115,CL$7&lt;=$F115),($D115/$G115),0))),IF(AND(CL$7&gt;=$E115,CL$7&lt;=$F115),($D115/$G115),0))</f>
        <v>0</v>
      </c>
      <c r="CM115" s="34">
        <f>IF(Data!$C$2&gt;0,(IF(OR(CM$5=Data!$F$2,CM$5=Data!$G$2,(IF(COUNTIF(Data!$A$2:$A$939,CM$7),CM$7=(VLOOKUP(CM$7,Data!$A$2:$A$852,1,FALSE)),0))),"H",IF(AND(CM$7&gt;=$E115,CM$7&lt;=$F115),($D115/$G115),0))),IF(AND(CM$7&gt;=$E115,CM$7&lt;=$F115),($D115/$G115),0))</f>
        <v>0</v>
      </c>
      <c r="CN115" s="34">
        <f>IF(Data!$C$2&gt;0,(IF(OR(CN$5=Data!$F$2,CN$5=Data!$G$2,(IF(COUNTIF(Data!$A$2:$A$939,CN$7),CN$7=(VLOOKUP(CN$7,Data!$A$2:$A$852,1,FALSE)),0))),"H",IF(AND(CN$7&gt;=$E115,CN$7&lt;=$F115),($D115/$G115),0))),IF(AND(CN$7&gt;=$E115,CN$7&lt;=$F115),($D115/$G115),0))</f>
        <v>0</v>
      </c>
      <c r="CO115" s="34">
        <f>IF(Data!$C$2&gt;0,(IF(OR(CO$5=Data!$F$2,CO$5=Data!$G$2,(IF(COUNTIF(Data!$A$2:$A$939,CO$7),CO$7=(VLOOKUP(CO$7,Data!$A$2:$A$852,1,FALSE)),0))),"H",IF(AND(CO$7&gt;=$E115,CO$7&lt;=$F115),($D115/$G115),0))),IF(AND(CO$7&gt;=$E115,CO$7&lt;=$F115),($D115/$G115),0))</f>
        <v>0</v>
      </c>
      <c r="CP115" s="34">
        <f>IF(Data!$C$2&gt;0,(IF(OR(CP$5=Data!$F$2,CP$5=Data!$G$2,(IF(COUNTIF(Data!$A$2:$A$939,CP$7),CP$7=(VLOOKUP(CP$7,Data!$A$2:$A$852,1,FALSE)),0))),"H",IF(AND(CP$7&gt;=$E115,CP$7&lt;=$F115),($D115/$G115),0))),IF(AND(CP$7&gt;=$E115,CP$7&lt;=$F115),($D115/$G115),0))</f>
        <v>0</v>
      </c>
      <c r="CQ115" s="34" t="str">
        <f>IF(Data!$C$2&gt;0,(IF(OR(CQ$5=Data!$F$2,CQ$5=Data!$G$2,(IF(COUNTIF(Data!$A$2:$A$939,CQ$7),CQ$7=(VLOOKUP(CQ$7,Data!$A$2:$A$852,1,FALSE)),0))),"H",IF(AND(CQ$7&gt;=$E115,CQ$7&lt;=$F115),($D115/$G115),0))),IF(AND(CQ$7&gt;=$E115,CQ$7&lt;=$F115),($D115/$G115),0))</f>
        <v>H</v>
      </c>
      <c r="CR115" s="34" t="str">
        <f>IF(Data!$C$2&gt;0,(IF(OR(CR$5=Data!$F$2,CR$5=Data!$G$2,(IF(COUNTIF(Data!$A$2:$A$939,CR$7),CR$7=(VLOOKUP(CR$7,Data!$A$2:$A$852,1,FALSE)),0))),"H",IF(AND(CR$7&gt;=$E115,CR$7&lt;=$F115),($D115/$G115),0))),IF(AND(CR$7&gt;=$E115,CR$7&lt;=$F115),($D115/$G115),0))</f>
        <v>H</v>
      </c>
      <c r="CS115" s="34">
        <f>IF(Data!$C$2&gt;0,(IF(OR(CS$5=Data!$F$2,CS$5=Data!$G$2,(IF(COUNTIF(Data!$A$2:$A$939,CS$7),CS$7=(VLOOKUP(CS$7,Data!$A$2:$A$852,1,FALSE)),0))),"H",IF(AND(CS$7&gt;=$E115,CS$7&lt;=$F115),($D115/$G115),0))),IF(AND(CS$7&gt;=$E115,CS$7&lt;=$F115),($D115/$G115),0))</f>
        <v>0</v>
      </c>
      <c r="CT115" s="34">
        <f>IF(Data!$C$2&gt;0,(IF(OR(CT$5=Data!$F$2,CT$5=Data!$G$2,(IF(COUNTIF(Data!$A$2:$A$939,CT$7),CT$7=(VLOOKUP(CT$7,Data!$A$2:$A$852,1,FALSE)),0))),"H",IF(AND(CT$7&gt;=$E115,CT$7&lt;=$F115),($D115/$G115),0))),IF(AND(CT$7&gt;=$E115,CT$7&lt;=$F115),($D115/$G115),0))</f>
        <v>0</v>
      </c>
      <c r="CU115" s="34">
        <f>IF(Data!$C$2&gt;0,(IF(OR(CU$5=Data!$F$2,CU$5=Data!$G$2,(IF(COUNTIF(Data!$A$2:$A$939,CU$7),CU$7=(VLOOKUP(CU$7,Data!$A$2:$A$852,1,FALSE)),0))),"H",IF(AND(CU$7&gt;=$E115,CU$7&lt;=$F115),($D115/$G115),0))),IF(AND(CU$7&gt;=$E115,CU$7&lt;=$F115),($D115/$G115),0))</f>
        <v>0</v>
      </c>
      <c r="CV115" s="34">
        <f>IF(Data!$C$2&gt;0,(IF(OR(CV$5=Data!$F$2,CV$5=Data!$G$2,(IF(COUNTIF(Data!$A$2:$A$939,CV$7),CV$7=(VLOOKUP(CV$7,Data!$A$2:$A$852,1,FALSE)),0))),"H",IF(AND(CV$7&gt;=$E115,CV$7&lt;=$F115),($D115/$G115),0))),IF(AND(CV$7&gt;=$E115,CV$7&lt;=$F115),($D115/$G115),0))</f>
        <v>0</v>
      </c>
      <c r="CW115" s="34">
        <f>IF(Data!$C$2&gt;0,(IF(OR(CW$5=Data!$F$2,CW$5=Data!$G$2,(IF(COUNTIF(Data!$A$2:$A$939,CW$7),CW$7=(VLOOKUP(CW$7,Data!$A$2:$A$852,1,FALSE)),0))),"H",IF(AND(CW$7&gt;=$E115,CW$7&lt;=$F115),($D115/$G115),0))),IF(AND(CW$7&gt;=$E115,CW$7&lt;=$F115),($D115/$G115),0))</f>
        <v>0</v>
      </c>
      <c r="CX115" s="34" t="str">
        <f>IF(Data!$C$2&gt;0,(IF(OR(CX$5=Data!$F$2,CX$5=Data!$G$2,(IF(COUNTIF(Data!$A$2:$A$939,CX$7),CX$7=(VLOOKUP(CX$7,Data!$A$2:$A$852,1,FALSE)),0))),"H",IF(AND(CX$7&gt;=$E115,CX$7&lt;=$F115),($D115/$G115),0))),IF(AND(CX$7&gt;=$E115,CX$7&lt;=$F115),($D115/$G115),0))</f>
        <v>H</v>
      </c>
      <c r="CY115" s="34" t="str">
        <f>IF(Data!$C$2&gt;0,(IF(OR(CY$5=Data!$F$2,CY$5=Data!$G$2,(IF(COUNTIF(Data!$A$2:$A$939,CY$7),CY$7=(VLOOKUP(CY$7,Data!$A$2:$A$852,1,FALSE)),0))),"H",IF(AND(CY$7&gt;=$E115,CY$7&lt;=$F115),($D115/$G115),0))),IF(AND(CY$7&gt;=$E115,CY$7&lt;=$F115),($D115/$G115),0))</f>
        <v>H</v>
      </c>
      <c r="CZ115" s="34">
        <f>IF(Data!$C$2&gt;0,(IF(OR(CZ$5=Data!$F$2,CZ$5=Data!$G$2,(IF(COUNTIF(Data!$A$2:$A$939,CZ$7),CZ$7=(VLOOKUP(CZ$7,Data!$A$2:$A$852,1,FALSE)),0))),"H",IF(AND(CZ$7&gt;=$E115,CZ$7&lt;=$F115),($D115/$G115),0))),IF(AND(CZ$7&gt;=$E115,CZ$7&lt;=$F115),($D115/$G115),0))</f>
        <v>0</v>
      </c>
      <c r="DA115" s="34">
        <f>IF(Data!$C$2&gt;0,(IF(OR(DA$5=Data!$F$2,DA$5=Data!$G$2,(IF(COUNTIF(Data!$A$2:$A$939,DA$7),DA$7=(VLOOKUP(DA$7,Data!$A$2:$A$852,1,FALSE)),0))),"H",IF(AND(DA$7&gt;=$E115,DA$7&lt;=$F115),($D115/$G115),0))),IF(AND(DA$7&gt;=$E115,DA$7&lt;=$F115),($D115/$G115),0))</f>
        <v>0</v>
      </c>
      <c r="DB115" s="34">
        <f>IF(Data!$C$2&gt;0,(IF(OR(DB$5=Data!$F$2,DB$5=Data!$G$2,(IF(COUNTIF(Data!$A$2:$A$939,DB$7),DB$7=(VLOOKUP(DB$7,Data!$A$2:$A$852,1,FALSE)),0))),"H",IF(AND(DB$7&gt;=$E115,DB$7&lt;=$F115),($D115/$G115),0))),IF(AND(DB$7&gt;=$E115,DB$7&lt;=$F115),($D115/$G115),0))</f>
        <v>0</v>
      </c>
      <c r="DC115" s="34">
        <f>IF(Data!$C$2&gt;0,(IF(OR(DC$5=Data!$F$2,DC$5=Data!$G$2,(IF(COUNTIF(Data!$A$2:$A$939,DC$7),DC$7=(VLOOKUP(DC$7,Data!$A$2:$A$852,1,FALSE)),0))),"H",IF(AND(DC$7&gt;=$E115,DC$7&lt;=$F115),($D115/$G115),0))),IF(AND(DC$7&gt;=$E115,DC$7&lt;=$F115),($D115/$G115),0))</f>
        <v>0</v>
      </c>
      <c r="DD115" s="34">
        <f>IF(Data!$C$2&gt;0,(IF(OR(DD$5=Data!$F$2,DD$5=Data!$G$2,(IF(COUNTIF(Data!$A$2:$A$939,DD$7),DD$7=(VLOOKUP(DD$7,Data!$A$2:$A$852,1,FALSE)),0))),"H",IF(AND(DD$7&gt;=$E115,DD$7&lt;=$F115),($D115/$G115),0))),IF(AND(DD$7&gt;=$E115,DD$7&lt;=$F115),($D115/$G115),0))</f>
        <v>0</v>
      </c>
      <c r="DE115" s="34" t="str">
        <f>IF(Data!$C$2&gt;0,(IF(OR(DE$5=Data!$F$2,DE$5=Data!$G$2,(IF(COUNTIF(Data!$A$2:$A$939,DE$7),DE$7=(VLOOKUP(DE$7,Data!$A$2:$A$852,1,FALSE)),0))),"H",IF(AND(DE$7&gt;=$E115,DE$7&lt;=$F115),($D115/$G115),0))),IF(AND(DE$7&gt;=$E115,DE$7&lt;=$F115),($D115/$G115),0))</f>
        <v>H</v>
      </c>
      <c r="DF115" s="34" t="str">
        <f>IF(Data!$C$2&gt;0,(IF(OR(DF$5=Data!$F$2,DF$5=Data!$G$2,(IF(COUNTIF(Data!$A$2:$A$939,DF$7),DF$7=(VLOOKUP(DF$7,Data!$A$2:$A$852,1,FALSE)),0))),"H",IF(AND(DF$7&gt;=$E115,DF$7&lt;=$F115),($D115/$G115),0))),IF(AND(DF$7&gt;=$E115,DF$7&lt;=$F115),($D115/$G115),0))</f>
        <v>H</v>
      </c>
      <c r="DG115" s="34">
        <f>IF(Data!$C$2&gt;0,(IF(OR(DG$5=Data!$F$2,DG$5=Data!$G$2,(IF(COUNTIF(Data!$A$2:$A$939,DG$7),DG$7=(VLOOKUP(DG$7,Data!$A$2:$A$852,1,FALSE)),0))),"H",IF(AND(DG$7&gt;=$E115,DG$7&lt;=$F115),($D115/$G115),0))),IF(AND(DG$7&gt;=$E115,DG$7&lt;=$F115),($D115/$G115),0))</f>
        <v>0</v>
      </c>
      <c r="DH115" s="34">
        <f>IF(Data!$C$2&gt;0,(IF(OR(DH$5=Data!$F$2,DH$5=Data!$G$2,(IF(COUNTIF(Data!$A$2:$A$939,DH$7),DH$7=(VLOOKUP(DH$7,Data!$A$2:$A$852,1,FALSE)),0))),"H",IF(AND(DH$7&gt;=$E115,DH$7&lt;=$F115),($D115/$G115),0))),IF(AND(DH$7&gt;=$E115,DH$7&lt;=$F115),($D115/$G115),0))</f>
        <v>0</v>
      </c>
      <c r="DI115" s="34">
        <f>IF(Data!$C$2&gt;0,(IF(OR(DI$5=Data!$F$2,DI$5=Data!$G$2,(IF(COUNTIF(Data!$A$2:$A$939,DI$7),DI$7=(VLOOKUP(DI$7,Data!$A$2:$A$852,1,FALSE)),0))),"H",IF(AND(DI$7&gt;=$E115,DI$7&lt;=$F115),($D115/$G115),0))),IF(AND(DI$7&gt;=$E115,DI$7&lt;=$F115),($D115/$G115),0))</f>
        <v>0</v>
      </c>
      <c r="DJ115" s="34">
        <f>IF(Data!$C$2&gt;0,(IF(OR(DJ$5=Data!$F$2,DJ$5=Data!$G$2,(IF(COUNTIF(Data!$A$2:$A$939,DJ$7),DJ$7=(VLOOKUP(DJ$7,Data!$A$2:$A$852,1,FALSE)),0))),"H",IF(AND(DJ$7&gt;=$E115,DJ$7&lt;=$F115),($D115/$G115),0))),IF(AND(DJ$7&gt;=$E115,DJ$7&lt;=$F115),($D115/$G115),0))</f>
        <v>0</v>
      </c>
      <c r="DK115" s="34">
        <f>IF(Data!$C$2&gt;0,(IF(OR(DK$5=Data!$F$2,DK$5=Data!$G$2,(IF(COUNTIF(Data!$A$2:$A$939,DK$7),DK$7=(VLOOKUP(DK$7,Data!$A$2:$A$852,1,FALSE)),0))),"H",IF(AND(DK$7&gt;=$E115,DK$7&lt;=$F115),($D115/$G115),0))),IF(AND(DK$7&gt;=$E115,DK$7&lt;=$F115),($D115/$G115),0))</f>
        <v>0</v>
      </c>
      <c r="DL115" s="34" t="str">
        <f>IF(Data!$C$2&gt;0,(IF(OR(DL$5=Data!$F$2,DL$5=Data!$G$2,(IF(COUNTIF(Data!$A$2:$A$939,DL$7),DL$7=(VLOOKUP(DL$7,Data!$A$2:$A$852,1,FALSE)),0))),"H",IF(AND(DL$7&gt;=$E115,DL$7&lt;=$F115),($D115/$G115),0))),IF(AND(DL$7&gt;=$E115,DL$7&lt;=$F115),($D115/$G115),0))</f>
        <v>H</v>
      </c>
      <c r="DM115" s="34" t="str">
        <f>IF(Data!$C$2&gt;0,(IF(OR(DM$5=Data!$F$2,DM$5=Data!$G$2,(IF(COUNTIF(Data!$A$2:$A$939,DM$7),DM$7=(VLOOKUP(DM$7,Data!$A$2:$A$852,1,FALSE)),0))),"H",IF(AND(DM$7&gt;=$E115,DM$7&lt;=$F115),($D115/$G115),0))),IF(AND(DM$7&gt;=$E115,DM$7&lt;=$F115),($D115/$G115),0))</f>
        <v>H</v>
      </c>
      <c r="DN115" s="34">
        <f>IF(Data!$C$2&gt;0,(IF(OR(DN$5=Data!$F$2,DN$5=Data!$G$2,(IF(COUNTIF(Data!$A$2:$A$939,DN$7),DN$7=(VLOOKUP(DN$7,Data!$A$2:$A$852,1,FALSE)),0))),"H",IF(AND(DN$7&gt;=$E115,DN$7&lt;=$F115),($D115/$G115),0))),IF(AND(DN$7&gt;=$E115,DN$7&lt;=$F115),($D115/$G115),0))</f>
        <v>0</v>
      </c>
      <c r="DO115" s="34">
        <f>IF(Data!$C$2&gt;0,(IF(OR(DO$5=Data!$F$2,DO$5=Data!$G$2,(IF(COUNTIF(Data!$A$2:$A$939,DO$7),DO$7=(VLOOKUP(DO$7,Data!$A$2:$A$852,1,FALSE)),0))),"H",IF(AND(DO$7&gt;=$E115,DO$7&lt;=$F115),($D115/$G115),0))),IF(AND(DO$7&gt;=$E115,DO$7&lt;=$F115),($D115/$G115),0))</f>
        <v>0</v>
      </c>
      <c r="DP115" s="34">
        <f>IF(Data!$C$2&gt;0,(IF(OR(DP$5=Data!$F$2,DP$5=Data!$G$2,(IF(COUNTIF(Data!$A$2:$A$939,DP$7),DP$7=(VLOOKUP(DP$7,Data!$A$2:$A$852,1,FALSE)),0))),"H",IF(AND(DP$7&gt;=$E115,DP$7&lt;=$F115),($D115/$G115),0))),IF(AND(DP$7&gt;=$E115,DP$7&lt;=$F115),($D115/$G115),0))</f>
        <v>0</v>
      </c>
      <c r="DQ115" s="34">
        <f>IF(Data!$C$2&gt;0,(IF(OR(DQ$5=Data!$F$2,DQ$5=Data!$G$2,(IF(COUNTIF(Data!$A$2:$A$939,DQ$7),DQ$7=(VLOOKUP(DQ$7,Data!$A$2:$A$852,1,FALSE)),0))),"H",IF(AND(DQ$7&gt;=$E115,DQ$7&lt;=$F115),($D115/$G115),0))),IF(AND(DQ$7&gt;=$E115,DQ$7&lt;=$F115),($D115/$G115),0))</f>
        <v>0</v>
      </c>
      <c r="DR115" s="34">
        <f>IF(Data!$C$2&gt;0,(IF(OR(DR$5=Data!$F$2,DR$5=Data!$G$2,(IF(COUNTIF(Data!$A$2:$A$939,DR$7),DR$7=(VLOOKUP(DR$7,Data!$A$2:$A$852,1,FALSE)),0))),"H",IF(AND(DR$7&gt;=$E115,DR$7&lt;=$F115),($D115/$G115),0))),IF(AND(DR$7&gt;=$E115,DR$7&lt;=$F115),($D115/$G115),0))</f>
        <v>0</v>
      </c>
      <c r="DS115" s="34" t="str">
        <f>IF(Data!$C$2&gt;0,(IF(OR(DS$5=Data!$F$2,DS$5=Data!$G$2,(IF(COUNTIF(Data!$A$2:$A$939,DS$7),DS$7=(VLOOKUP(DS$7,Data!$A$2:$A$852,1,FALSE)),0))),"H",IF(AND(DS$7&gt;=$E115,DS$7&lt;=$F115),($D115/$G115),0))),IF(AND(DS$7&gt;=$E115,DS$7&lt;=$F115),($D115/$G115),0))</f>
        <v>H</v>
      </c>
      <c r="DT115" s="34" t="str">
        <f>IF(Data!$C$2&gt;0,(IF(OR(DT$5=Data!$F$2,DT$5=Data!$G$2,(IF(COUNTIF(Data!$A$2:$A$939,DT$7),DT$7=(VLOOKUP(DT$7,Data!$A$2:$A$852,1,FALSE)),0))),"H",IF(AND(DT$7&gt;=$E115,DT$7&lt;=$F115),($D115/$G115),0))),IF(AND(DT$7&gt;=$E115,DT$7&lt;=$F115),($D115/$G115),0))</f>
        <v>H</v>
      </c>
      <c r="DU115" s="34">
        <f>IF(Data!$C$2&gt;0,(IF(OR(DU$5=Data!$F$2,DU$5=Data!$G$2,(IF(COUNTIF(Data!$A$2:$A$939,DU$7),DU$7=(VLOOKUP(DU$7,Data!$A$2:$A$852,1,FALSE)),0))),"H",IF(AND(DU$7&gt;=$E115,DU$7&lt;=$F115),($D115/$G115),0))),IF(AND(DU$7&gt;=$E115,DU$7&lt;=$F115),($D115/$G115),0))</f>
        <v>0</v>
      </c>
      <c r="DV115" s="34">
        <f>IF(Data!$C$2&gt;0,(IF(OR(DV$5=Data!$F$2,DV$5=Data!$G$2,(IF(COUNTIF(Data!$A$2:$A$939,DV$7),DV$7=(VLOOKUP(DV$7,Data!$A$2:$A$852,1,FALSE)),0))),"H",IF(AND(DV$7&gt;=$E115,DV$7&lt;=$F115),($D115/$G115),0))),IF(AND(DV$7&gt;=$E115,DV$7&lt;=$F115),($D115/$G115),0))</f>
        <v>0</v>
      </c>
      <c r="DW115" s="34">
        <f>IF(Data!$C$2&gt;0,(IF(OR(DW$5=Data!$F$2,DW$5=Data!$G$2,(IF(COUNTIF(Data!$A$2:$A$939,DW$7),DW$7=(VLOOKUP(DW$7,Data!$A$2:$A$852,1,FALSE)),0))),"H",IF(AND(DW$7&gt;=$E115,DW$7&lt;=$F115),($D115/$G115),0))),IF(AND(DW$7&gt;=$E115,DW$7&lt;=$F115),($D115/$G115),0))</f>
        <v>0</v>
      </c>
      <c r="DX115" s="34">
        <f>IF(Data!$C$2&gt;0,(IF(OR(DX$5=Data!$F$2,DX$5=Data!$G$2,(IF(COUNTIF(Data!$A$2:$A$939,DX$7),DX$7=(VLOOKUP(DX$7,Data!$A$2:$A$852,1,FALSE)),0))),"H",IF(AND(DX$7&gt;=$E115,DX$7&lt;=$F115),($D115/$G115),0))),IF(AND(DX$7&gt;=$E115,DX$7&lt;=$F115),($D115/$G115),0))</f>
        <v>0</v>
      </c>
      <c r="DY115" s="34">
        <f>IF(Data!$C$2&gt;0,(IF(OR(DY$5=Data!$F$2,DY$5=Data!$G$2,(IF(COUNTIF(Data!$A$2:$A$939,DY$7),DY$7=(VLOOKUP(DY$7,Data!$A$2:$A$852,1,FALSE)),0))),"H",IF(AND(DY$7&gt;=$E115,DY$7&lt;=$F115),($D115/$G115),0))),IF(AND(DY$7&gt;=$E115,DY$7&lt;=$F115),($D115/$G115),0))</f>
        <v>0</v>
      </c>
      <c r="DZ115" s="34" t="str">
        <f>IF(Data!$C$2&gt;0,(IF(OR(DZ$5=Data!$F$2,DZ$5=Data!$G$2,(IF(COUNTIF(Data!$A$2:$A$939,DZ$7),DZ$7=(VLOOKUP(DZ$7,Data!$A$2:$A$852,1,FALSE)),0))),"H",IF(AND(DZ$7&gt;=$E115,DZ$7&lt;=$F115),($D115/$G115),0))),IF(AND(DZ$7&gt;=$E115,DZ$7&lt;=$F115),($D115/$G115),0))</f>
        <v>H</v>
      </c>
      <c r="EA115" s="34" t="str">
        <f>IF(Data!$C$2&gt;0,(IF(OR(EA$5=Data!$F$2,EA$5=Data!$G$2,(IF(COUNTIF(Data!$A$2:$A$939,EA$7),EA$7=(VLOOKUP(EA$7,Data!$A$2:$A$852,1,FALSE)),0))),"H",IF(AND(EA$7&gt;=$E115,EA$7&lt;=$F115),($D115/$G115),0))),IF(AND(EA$7&gt;=$E115,EA$7&lt;=$F115),($D115/$G115),0))</f>
        <v>H</v>
      </c>
      <c r="EB115" s="34">
        <f>IF(Data!$C$2&gt;0,(IF(OR(EB$5=Data!$F$2,EB$5=Data!$G$2,(IF(COUNTIF(Data!$A$2:$A$939,EB$7),EB$7=(VLOOKUP(EB$7,Data!$A$2:$A$852,1,FALSE)),0))),"H",IF(AND(EB$7&gt;=$E115,EB$7&lt;=$F115),($D115/$G115),0))),IF(AND(EB$7&gt;=$E115,EB$7&lt;=$F115),($D115/$G115),0))</f>
        <v>0</v>
      </c>
      <c r="EC115" s="34">
        <f>IF(Data!$C$2&gt;0,(IF(OR(EC$5=Data!$F$2,EC$5=Data!$G$2,(IF(COUNTIF(Data!$A$2:$A$939,EC$7),EC$7=(VLOOKUP(EC$7,Data!$A$2:$A$852,1,FALSE)),0))),"H",IF(AND(EC$7&gt;=$E115,EC$7&lt;=$F115),($D115/$G115),0))),IF(AND(EC$7&gt;=$E115,EC$7&lt;=$F115),($D115/$G115),0))</f>
        <v>0</v>
      </c>
      <c r="ED115" s="34">
        <f>IF(Data!$C$2&gt;0,(IF(OR(ED$5=Data!$F$2,ED$5=Data!$G$2,(IF(COUNTIF(Data!$A$2:$A$939,ED$7),ED$7=(VLOOKUP(ED$7,Data!$A$2:$A$852,1,FALSE)),0))),"H",IF(AND(ED$7&gt;=$E115,ED$7&lt;=$F115),($D115/$G115),0))),IF(AND(ED$7&gt;=$E115,ED$7&lt;=$F115),($D115/$G115),0))</f>
        <v>0</v>
      </c>
      <c r="EE115" s="34">
        <f>IF(Data!$C$2&gt;0,(IF(OR(EE$5=Data!$F$2,EE$5=Data!$G$2,(IF(COUNTIF(Data!$A$2:$A$939,EE$7),EE$7=(VLOOKUP(EE$7,Data!$A$2:$A$852,1,FALSE)),0))),"H",IF(AND(EE$7&gt;=$E115,EE$7&lt;=$F115),($D115/$G115),0))),IF(AND(EE$7&gt;=$E115,EE$7&lt;=$F115),($D115/$G115),0))</f>
        <v>0</v>
      </c>
      <c r="EF115" s="34">
        <f>IF(Data!$C$2&gt;0,(IF(OR(EF$5=Data!$F$2,EF$5=Data!$G$2,(IF(COUNTIF(Data!$A$2:$A$939,EF$7),EF$7=(VLOOKUP(EF$7,Data!$A$2:$A$852,1,FALSE)),0))),"H",IF(AND(EF$7&gt;=$E115,EF$7&lt;=$F115),($D115/$G115),0))),IF(AND(EF$7&gt;=$E115,EF$7&lt;=$F115),($D115/$G115),0))</f>
        <v>0</v>
      </c>
      <c r="EG115" s="34" t="str">
        <f>IF(Data!$C$2&gt;0,(IF(OR(EG$5=Data!$F$2,EG$5=Data!$G$2,(IF(COUNTIF(Data!$A$2:$A$939,EG$7),EG$7=(VLOOKUP(EG$7,Data!$A$2:$A$852,1,FALSE)),0))),"H",IF(AND(EG$7&gt;=$E115,EG$7&lt;=$F115),($D115/$G115),0))),IF(AND(EG$7&gt;=$E115,EG$7&lt;=$F115),($D115/$G115),0))</f>
        <v>H</v>
      </c>
      <c r="EH115" s="34" t="str">
        <f>IF(Data!$C$2&gt;0,(IF(OR(EH$5=Data!$F$2,EH$5=Data!$G$2,(IF(COUNTIF(Data!$A$2:$A$939,EH$7),EH$7=(VLOOKUP(EH$7,Data!$A$2:$A$852,1,FALSE)),0))),"H",IF(AND(EH$7&gt;=$E115,EH$7&lt;=$F115),($D115/$G115),0))),IF(AND(EH$7&gt;=$E115,EH$7&lt;=$F115),($D115/$G115),0))</f>
        <v>H</v>
      </c>
      <c r="EI115" s="34">
        <f>IF(Data!$C$2&gt;0,(IF(OR(EI$5=Data!$F$2,EI$5=Data!$G$2,(IF(COUNTIF(Data!$A$2:$A$939,EI$7),EI$7=(VLOOKUP(EI$7,Data!$A$2:$A$852,1,FALSE)),0))),"H",IF(AND(EI$7&gt;=$E115,EI$7&lt;=$F115),($D115/$G115),0))),IF(AND(EI$7&gt;=$E115,EI$7&lt;=$F115),($D115/$G115),0))</f>
        <v>0</v>
      </c>
      <c r="EJ115" s="34">
        <f>IF(Data!$C$2&gt;0,(IF(OR(EJ$5=Data!$F$2,EJ$5=Data!$G$2,(IF(COUNTIF(Data!$A$2:$A$939,EJ$7),EJ$7=(VLOOKUP(EJ$7,Data!$A$2:$A$852,1,FALSE)),0))),"H",IF(AND(EJ$7&gt;=$E115,EJ$7&lt;=$F115),($D115/$G115),0))),IF(AND(EJ$7&gt;=$E115,EJ$7&lt;=$F115),($D115/$G115),0))</f>
        <v>0</v>
      </c>
      <c r="EK115" s="34">
        <f>IF(Data!$C$2&gt;0,(IF(OR(EK$5=Data!$F$2,EK$5=Data!$G$2,(IF(COUNTIF(Data!$A$2:$A$939,EK$7),EK$7=(VLOOKUP(EK$7,Data!$A$2:$A$852,1,FALSE)),0))),"H",IF(AND(EK$7&gt;=$E115,EK$7&lt;=$F115),($D115/$G115),0))),IF(AND(EK$7&gt;=$E115,EK$7&lt;=$F115),($D115/$G115),0))</f>
        <v>0</v>
      </c>
      <c r="EL115" s="34">
        <f>IF(Data!$C$2&gt;0,(IF(OR(EL$5=Data!$F$2,EL$5=Data!$G$2,(IF(COUNTIF(Data!$A$2:$A$939,EL$7),EL$7=(VLOOKUP(EL$7,Data!$A$2:$A$852,1,FALSE)),0))),"H",IF(AND(EL$7&gt;=$E115,EL$7&lt;=$F115),($D115/$G115),0))),IF(AND(EL$7&gt;=$E115,EL$7&lt;=$F115),($D115/$G115),0))</f>
        <v>0</v>
      </c>
      <c r="EM115" s="34">
        <f>IF(Data!$C$2&gt;0,(IF(OR(EM$5=Data!$F$2,EM$5=Data!$G$2,(IF(COUNTIF(Data!$A$2:$A$939,EM$7),EM$7=(VLOOKUP(EM$7,Data!$A$2:$A$852,1,FALSE)),0))),"H",IF(AND(EM$7&gt;=$E115,EM$7&lt;=$F115),($D115/$G115),0))),IF(AND(EM$7&gt;=$E115,EM$7&lt;=$F115),($D115/$G115),0))</f>
        <v>0</v>
      </c>
      <c r="EN115" s="34" t="str">
        <f>IF(Data!$C$2&gt;0,(IF(OR(EN$5=Data!$F$2,EN$5=Data!$G$2,(IF(COUNTIF(Data!$A$2:$A$939,EN$7),EN$7=(VLOOKUP(EN$7,Data!$A$2:$A$852,1,FALSE)),0))),"H",IF(AND(EN$7&gt;=$E115,EN$7&lt;=$F115),($D115/$G115),0))),IF(AND(EN$7&gt;=$E115,EN$7&lt;=$F115),($D115/$G115),0))</f>
        <v>H</v>
      </c>
      <c r="EO115" s="35" t="str">
        <f>IF(Data!$C$2&gt;0,(IF(OR(EO$5=Data!$F$2,EO$5=Data!$G$2,(IF(COUNTIF(Data!$A$2:$A$939,EO$7),EO$7=(VLOOKUP(EO$7,Data!$A$2:$A$852,1,FALSE)),0))),"H",IF(AND(EO$7&gt;=$E115,EO$7&lt;=$F115),($D115/$G115),0))),IF(AND(EO$7&gt;=$E115,EO$7&lt;=$F115),($D115/$G115),0))</f>
        <v>H</v>
      </c>
      <c r="EP115" s="8" t="s">
        <v>47</v>
      </c>
      <c r="EQ115" s="18">
        <f>SUM(T115:EO115)-D115</f>
        <v>0</v>
      </c>
    </row>
    <row r="116" spans="1:147" ht="30" customHeight="1" thickBot="1">
      <c r="A116" s="371"/>
      <c r="B116" s="372"/>
      <c r="C116" s="372"/>
      <c r="D116" s="364"/>
      <c r="E116" s="351"/>
      <c r="F116" s="351"/>
      <c r="G116" s="349"/>
      <c r="H116" s="364"/>
      <c r="I116" s="365"/>
      <c r="J116" s="351"/>
      <c r="K116" s="351"/>
      <c r="L116" s="351"/>
      <c r="M116" s="349"/>
      <c r="N116" s="349"/>
      <c r="O116" s="364"/>
      <c r="P116" s="365"/>
      <c r="Q116" s="391"/>
      <c r="R116" s="364"/>
      <c r="S116" s="343"/>
      <c r="T116" s="36">
        <f>IF(T$7&gt;$L115,(((IF(Data!$C$2&gt;0,(IF(OR(T$5=Data!$F$2,T$5=Data!$G$2,(IF(COUNTIF(Data!$A$2:$A$939,T$7),T$7=(VLOOKUP(T$7,Data!$A$2:$A$852,1,FALSE)),0))),"H",IF(AND(T$7&gt;=$J115,T$7&lt;=$K115),($D115*(1-$P115)/$N115),0))),IF(AND(T$7&gt;=$J115,T$7&lt;=$K115),(($D115-$O115)/$N115),0))))),(((IF(Data!$C$2&gt;0,(IF(OR(T$5=Data!$F$2,T$5=Data!$G$2,(IF(COUNTIF(Data!$A$2:$A$939,T$7),T$7=(VLOOKUP(T$7,Data!$A$2:$A$852,1,FALSE)),0))),"H",IF(AND(T$7&gt;=$J115,T$7&lt;=$L115),($D115*$P115/$M115),0))),IF(AND(T$7&gt;=$J115,T$7&lt;=$L115),(($D115*$P115)/$M115),0))))))</f>
        <v>0</v>
      </c>
      <c r="U116" s="37">
        <f>IF(U$7&gt;$L115,(((IF(Data!$C$2&gt;0,(IF(OR(U$5=Data!$F$2,U$5=Data!$G$2,(IF(COUNTIF(Data!$A$2:$A$939,U$7),U$7=(VLOOKUP(U$7,Data!$A$2:$A$852,1,FALSE)),0))),"H",IF(AND(U$7&gt;=$J115,U$7&lt;=$K115),($D115*(1-$P115)/$N115),0))),IF(AND(U$7&gt;=$J115,U$7&lt;=$K115),(($D115-$O115)/$N115),0))))),(((IF(Data!$C$2&gt;0,(IF(OR(U$5=Data!$F$2,U$5=Data!$G$2,(IF(COUNTIF(Data!$A$2:$A$939,U$7),U$7=(VLOOKUP(U$7,Data!$A$2:$A$852,1,FALSE)),0))),"H",IF(AND(U$7&gt;=$J115,U$7&lt;=$L115),($D115*$P115/$M115),0))),IF(AND(U$7&gt;=$J115,U$7&lt;=$L115),(($D115*$P115)/$M115),0))))))</f>
        <v>0</v>
      </c>
      <c r="V116" s="37">
        <f>IF(V$7&gt;$L115,(((IF(Data!$C$2&gt;0,(IF(OR(V$5=Data!$F$2,V$5=Data!$G$2,(IF(COUNTIF(Data!$A$2:$A$939,V$7),V$7=(VLOOKUP(V$7,Data!$A$2:$A$852,1,FALSE)),0))),"H",IF(AND(V$7&gt;=$J115,V$7&lt;=$K115),($D115*(1-$P115)/$N115),0))),IF(AND(V$7&gt;=$J115,V$7&lt;=$K115),(($D115-$O115)/$N115),0))))),(((IF(Data!$C$2&gt;0,(IF(OR(V$5=Data!$F$2,V$5=Data!$G$2,(IF(COUNTIF(Data!$A$2:$A$939,V$7),V$7=(VLOOKUP(V$7,Data!$A$2:$A$852,1,FALSE)),0))),"H",IF(AND(V$7&gt;=$J115,V$7&lt;=$L115),($D115*$P115/$M115),0))),IF(AND(V$7&gt;=$J115,V$7&lt;=$L115),(($D115*$P115)/$M115),0))))))</f>
        <v>0</v>
      </c>
      <c r="W116" s="37">
        <f>IF(W$7&gt;$L115,(((IF(Data!$C$2&gt;0,(IF(OR(W$5=Data!$F$2,W$5=Data!$G$2,(IF(COUNTIF(Data!$A$2:$A$939,W$7),W$7=(VLOOKUP(W$7,Data!$A$2:$A$852,1,FALSE)),0))),"H",IF(AND(W$7&gt;=$J115,W$7&lt;=$K115),($D115*(1-$P115)/$N115),0))),IF(AND(W$7&gt;=$J115,W$7&lt;=$K115),(($D115-$O115)/$N115),0))))),(((IF(Data!$C$2&gt;0,(IF(OR(W$5=Data!$F$2,W$5=Data!$G$2,(IF(COUNTIF(Data!$A$2:$A$939,W$7),W$7=(VLOOKUP(W$7,Data!$A$2:$A$852,1,FALSE)),0))),"H",IF(AND(W$7&gt;=$J115,W$7&lt;=$L115),($D115*$P115/$M115),0))),IF(AND(W$7&gt;=$J115,W$7&lt;=$L115),(($D115*$P115)/$M115),0))))))</f>
        <v>0</v>
      </c>
      <c r="X116" s="37">
        <f>IF(X$7&gt;$L115,(((IF(Data!$C$2&gt;0,(IF(OR(X$5=Data!$F$2,X$5=Data!$G$2,(IF(COUNTIF(Data!$A$2:$A$939,X$7),X$7=(VLOOKUP(X$7,Data!$A$2:$A$852,1,FALSE)),0))),"H",IF(AND(X$7&gt;=$J115,X$7&lt;=$K115),($D115*(1-$P115)/$N115),0))),IF(AND(X$7&gt;=$J115,X$7&lt;=$K115),(($D115-$O115)/$N115),0))))),(((IF(Data!$C$2&gt;0,(IF(OR(X$5=Data!$F$2,X$5=Data!$G$2,(IF(COUNTIF(Data!$A$2:$A$939,X$7),X$7=(VLOOKUP(X$7,Data!$A$2:$A$852,1,FALSE)),0))),"H",IF(AND(X$7&gt;=$J115,X$7&lt;=$L115),($D115*$P115/$M115),0))),IF(AND(X$7&gt;=$J115,X$7&lt;=$L115),(($D115*$P115)/$M115),0))))))</f>
        <v>0</v>
      </c>
      <c r="Y116" s="37" t="str">
        <f>IF(Y$7&gt;$L115,(((IF(Data!$C$2&gt;0,(IF(OR(Y$5=Data!$F$2,Y$5=Data!$G$2,(IF(COUNTIF(Data!$A$2:$A$939,Y$7),Y$7=(VLOOKUP(Y$7,Data!$A$2:$A$852,1,FALSE)),0))),"H",IF(AND(Y$7&gt;=$J115,Y$7&lt;=$K115),($D115*(1-$P115)/$N115),0))),IF(AND(Y$7&gt;=$J115,Y$7&lt;=$K115),(($D115-$O115)/$N115),0))))),(((IF(Data!$C$2&gt;0,(IF(OR(Y$5=Data!$F$2,Y$5=Data!$G$2,(IF(COUNTIF(Data!$A$2:$A$939,Y$7),Y$7=(VLOOKUP(Y$7,Data!$A$2:$A$852,1,FALSE)),0))),"H",IF(AND(Y$7&gt;=$J115,Y$7&lt;=$L115),($D115*$P115/$M115),0))),IF(AND(Y$7&gt;=$J115,Y$7&lt;=$L115),(($D115*$P115)/$M115),0))))))</f>
        <v>H</v>
      </c>
      <c r="Z116" s="37" t="str">
        <f>IF(Z$7&gt;$L115,(((IF(Data!$C$2&gt;0,(IF(OR(Z$5=Data!$F$2,Z$5=Data!$G$2,(IF(COUNTIF(Data!$A$2:$A$939,Z$7),Z$7=(VLOOKUP(Z$7,Data!$A$2:$A$852,1,FALSE)),0))),"H",IF(AND(Z$7&gt;=$J115,Z$7&lt;=$K115),($D115*(1-$P115)/$N115),0))),IF(AND(Z$7&gt;=$J115,Z$7&lt;=$K115),(($D115-$O115)/$N115),0))))),(((IF(Data!$C$2&gt;0,(IF(OR(Z$5=Data!$F$2,Z$5=Data!$G$2,(IF(COUNTIF(Data!$A$2:$A$939,Z$7),Z$7=(VLOOKUP(Z$7,Data!$A$2:$A$852,1,FALSE)),0))),"H",IF(AND(Z$7&gt;=$J115,Z$7&lt;=$L115),($D115*$P115/$M115),0))),IF(AND(Z$7&gt;=$J115,Z$7&lt;=$L115),(($D115*$P115)/$M115),0))))))</f>
        <v>H</v>
      </c>
      <c r="AA116" s="37">
        <f>IF(AA$7&gt;$L115,(((IF(Data!$C$2&gt;0,(IF(OR(AA$5=Data!$F$2,AA$5=Data!$G$2,(IF(COUNTIF(Data!$A$2:$A$939,AA$7),AA$7=(VLOOKUP(AA$7,Data!$A$2:$A$852,1,FALSE)),0))),"H",IF(AND(AA$7&gt;=$J115,AA$7&lt;=$K115),($D115*(1-$P115)/$N115),0))),IF(AND(AA$7&gt;=$J115,AA$7&lt;=$K115),(($D115-$O115)/$N115),0))))),(((IF(Data!$C$2&gt;0,(IF(OR(AA$5=Data!$F$2,AA$5=Data!$G$2,(IF(COUNTIF(Data!$A$2:$A$939,AA$7),AA$7=(VLOOKUP(AA$7,Data!$A$2:$A$852,1,FALSE)),0))),"H",IF(AND(AA$7&gt;=$J115,AA$7&lt;=$L115),($D115*$P115/$M115),0))),IF(AND(AA$7&gt;=$J115,AA$7&lt;=$L115),(($D115*$P115)/$M115),0))))))</f>
        <v>0</v>
      </c>
      <c r="AB116" s="37">
        <f>IF(AB$7&gt;$L115,(((IF(Data!$C$2&gt;0,(IF(OR(AB$5=Data!$F$2,AB$5=Data!$G$2,(IF(COUNTIF(Data!$A$2:$A$939,AB$7),AB$7=(VLOOKUP(AB$7,Data!$A$2:$A$852,1,FALSE)),0))),"H",IF(AND(AB$7&gt;=$J115,AB$7&lt;=$K115),($D115*(1-$P115)/$N115),0))),IF(AND(AB$7&gt;=$J115,AB$7&lt;=$K115),(($D115-$O115)/$N115),0))))),(((IF(Data!$C$2&gt;0,(IF(OR(AB$5=Data!$F$2,AB$5=Data!$G$2,(IF(COUNTIF(Data!$A$2:$A$939,AB$7),AB$7=(VLOOKUP(AB$7,Data!$A$2:$A$852,1,FALSE)),0))),"H",IF(AND(AB$7&gt;=$J115,AB$7&lt;=$L115),($D115*$P115/$M115),0))),IF(AND(AB$7&gt;=$J115,AB$7&lt;=$L115),(($D115*$P115)/$M115),0))))))</f>
        <v>0</v>
      </c>
      <c r="AC116" s="37">
        <f>IF(AC$7&gt;$L115,(((IF(Data!$C$2&gt;0,(IF(OR(AC$5=Data!$F$2,AC$5=Data!$G$2,(IF(COUNTIF(Data!$A$2:$A$939,AC$7),AC$7=(VLOOKUP(AC$7,Data!$A$2:$A$852,1,FALSE)),0))),"H",IF(AND(AC$7&gt;=$J115,AC$7&lt;=$K115),($D115*(1-$P115)/$N115),0))),IF(AND(AC$7&gt;=$J115,AC$7&lt;=$K115),(($D115-$O115)/$N115),0))))),(((IF(Data!$C$2&gt;0,(IF(OR(AC$5=Data!$F$2,AC$5=Data!$G$2,(IF(COUNTIF(Data!$A$2:$A$939,AC$7),AC$7=(VLOOKUP(AC$7,Data!$A$2:$A$852,1,FALSE)),0))),"H",IF(AND(AC$7&gt;=$J115,AC$7&lt;=$L115),($D115*$P115/$M115),0))),IF(AND(AC$7&gt;=$J115,AC$7&lt;=$L115),(($D115*$P115)/$M115),0))))))</f>
        <v>0</v>
      </c>
      <c r="AD116" s="37">
        <f>IF(AD$7&gt;$L115,(((IF(Data!$C$2&gt;0,(IF(OR(AD$5=Data!$F$2,AD$5=Data!$G$2,(IF(COUNTIF(Data!$A$2:$A$939,AD$7),AD$7=(VLOOKUP(AD$7,Data!$A$2:$A$852,1,FALSE)),0))),"H",IF(AND(AD$7&gt;=$J115,AD$7&lt;=$K115),($D115*(1-$P115)/$N115),0))),IF(AND(AD$7&gt;=$J115,AD$7&lt;=$K115),(($D115-$O115)/$N115),0))))),(((IF(Data!$C$2&gt;0,(IF(OR(AD$5=Data!$F$2,AD$5=Data!$G$2,(IF(COUNTIF(Data!$A$2:$A$939,AD$7),AD$7=(VLOOKUP(AD$7,Data!$A$2:$A$852,1,FALSE)),0))),"H",IF(AND(AD$7&gt;=$J115,AD$7&lt;=$L115),($D115*$P115/$M115),0))),IF(AND(AD$7&gt;=$J115,AD$7&lt;=$L115),(($D115*$P115)/$M115),0))))))</f>
        <v>0</v>
      </c>
      <c r="AE116" s="37">
        <f>IF(AE$7&gt;$L115,(((IF(Data!$C$2&gt;0,(IF(OR(AE$5=Data!$F$2,AE$5=Data!$G$2,(IF(COUNTIF(Data!$A$2:$A$939,AE$7),AE$7=(VLOOKUP(AE$7,Data!$A$2:$A$852,1,FALSE)),0))),"H",IF(AND(AE$7&gt;=$J115,AE$7&lt;=$K115),($D115*(1-$P115)/$N115),0))),IF(AND(AE$7&gt;=$J115,AE$7&lt;=$K115),(($D115-$O115)/$N115),0))))),(((IF(Data!$C$2&gt;0,(IF(OR(AE$5=Data!$F$2,AE$5=Data!$G$2,(IF(COUNTIF(Data!$A$2:$A$939,AE$7),AE$7=(VLOOKUP(AE$7,Data!$A$2:$A$852,1,FALSE)),0))),"H",IF(AND(AE$7&gt;=$J115,AE$7&lt;=$L115),($D115*$P115/$M115),0))),IF(AND(AE$7&gt;=$J115,AE$7&lt;=$L115),(($D115*$P115)/$M115),0))))))</f>
        <v>0</v>
      </c>
      <c r="AF116" s="37" t="str">
        <f>IF(AF$7&gt;$L115,(((IF(Data!$C$2&gt;0,(IF(OR(AF$5=Data!$F$2,AF$5=Data!$G$2,(IF(COUNTIF(Data!$A$2:$A$939,AF$7),AF$7=(VLOOKUP(AF$7,Data!$A$2:$A$852,1,FALSE)),0))),"H",IF(AND(AF$7&gt;=$J115,AF$7&lt;=$K115),($D115*(1-$P115)/$N115),0))),IF(AND(AF$7&gt;=$J115,AF$7&lt;=$K115),(($D115-$O115)/$N115),0))))),(((IF(Data!$C$2&gt;0,(IF(OR(AF$5=Data!$F$2,AF$5=Data!$G$2,(IF(COUNTIF(Data!$A$2:$A$939,AF$7),AF$7=(VLOOKUP(AF$7,Data!$A$2:$A$852,1,FALSE)),0))),"H",IF(AND(AF$7&gt;=$J115,AF$7&lt;=$L115),($D115*$P115/$M115),0))),IF(AND(AF$7&gt;=$J115,AF$7&lt;=$L115),(($D115*$P115)/$M115),0))))))</f>
        <v>H</v>
      </c>
      <c r="AG116" s="37" t="str">
        <f>IF(AG$7&gt;$L115,(((IF(Data!$C$2&gt;0,(IF(OR(AG$5=Data!$F$2,AG$5=Data!$G$2,(IF(COUNTIF(Data!$A$2:$A$939,AG$7),AG$7=(VLOOKUP(AG$7,Data!$A$2:$A$852,1,FALSE)),0))),"H",IF(AND(AG$7&gt;=$J115,AG$7&lt;=$K115),($D115*(1-$P115)/$N115),0))),IF(AND(AG$7&gt;=$J115,AG$7&lt;=$K115),(($D115-$O115)/$N115),0))))),(((IF(Data!$C$2&gt;0,(IF(OR(AG$5=Data!$F$2,AG$5=Data!$G$2,(IF(COUNTIF(Data!$A$2:$A$939,AG$7),AG$7=(VLOOKUP(AG$7,Data!$A$2:$A$852,1,FALSE)),0))),"H",IF(AND(AG$7&gt;=$J115,AG$7&lt;=$L115),($D115*$P115/$M115),0))),IF(AND(AG$7&gt;=$J115,AG$7&lt;=$L115),(($D115*$P115)/$M115),0))))))</f>
        <v>H</v>
      </c>
      <c r="AH116" s="37">
        <f>IF(AH$7&gt;$L115,(((IF(Data!$C$2&gt;0,(IF(OR(AH$5=Data!$F$2,AH$5=Data!$G$2,(IF(COUNTIF(Data!$A$2:$A$939,AH$7),AH$7=(VLOOKUP(AH$7,Data!$A$2:$A$852,1,FALSE)),0))),"H",IF(AND(AH$7&gt;=$J115,AH$7&lt;=$K115),($D115*(1-$P115)/$N115),0))),IF(AND(AH$7&gt;=$J115,AH$7&lt;=$K115),(($D115-$O115)/$N115),0))))),(((IF(Data!$C$2&gt;0,(IF(OR(AH$5=Data!$F$2,AH$5=Data!$G$2,(IF(COUNTIF(Data!$A$2:$A$939,AH$7),AH$7=(VLOOKUP(AH$7,Data!$A$2:$A$852,1,FALSE)),0))),"H",IF(AND(AH$7&gt;=$J115,AH$7&lt;=$L115),($D115*$P115/$M115),0))),IF(AND(AH$7&gt;=$J115,AH$7&lt;=$L115),(($D115*$P115)/$M115),0))))))</f>
        <v>0</v>
      </c>
      <c r="AI116" s="37">
        <f>IF(AI$7&gt;$L115,(((IF(Data!$C$2&gt;0,(IF(OR(AI$5=Data!$F$2,AI$5=Data!$G$2,(IF(COUNTIF(Data!$A$2:$A$939,AI$7),AI$7=(VLOOKUP(AI$7,Data!$A$2:$A$852,1,FALSE)),0))),"H",IF(AND(AI$7&gt;=$J115,AI$7&lt;=$K115),($D115*(1-$P115)/$N115),0))),IF(AND(AI$7&gt;=$J115,AI$7&lt;=$K115),(($D115-$O115)/$N115),0))))),(((IF(Data!$C$2&gt;0,(IF(OR(AI$5=Data!$F$2,AI$5=Data!$G$2,(IF(COUNTIF(Data!$A$2:$A$939,AI$7),AI$7=(VLOOKUP(AI$7,Data!$A$2:$A$852,1,FALSE)),0))),"H",IF(AND(AI$7&gt;=$J115,AI$7&lt;=$L115),($D115*$P115/$M115),0))),IF(AND(AI$7&gt;=$J115,AI$7&lt;=$L115),(($D115*$P115)/$M115),0))))))</f>
        <v>0</v>
      </c>
      <c r="AJ116" s="37">
        <f>IF(AJ$7&gt;$L115,(((IF(Data!$C$2&gt;0,(IF(OR(AJ$5=Data!$F$2,AJ$5=Data!$G$2,(IF(COUNTIF(Data!$A$2:$A$939,AJ$7),AJ$7=(VLOOKUP(AJ$7,Data!$A$2:$A$852,1,FALSE)),0))),"H",IF(AND(AJ$7&gt;=$J115,AJ$7&lt;=$K115),($D115*(1-$P115)/$N115),0))),IF(AND(AJ$7&gt;=$J115,AJ$7&lt;=$K115),(($D115-$O115)/$N115),0))))),(((IF(Data!$C$2&gt;0,(IF(OR(AJ$5=Data!$F$2,AJ$5=Data!$G$2,(IF(COUNTIF(Data!$A$2:$A$939,AJ$7),AJ$7=(VLOOKUP(AJ$7,Data!$A$2:$A$852,1,FALSE)),0))),"H",IF(AND(AJ$7&gt;=$J115,AJ$7&lt;=$L115),($D115*$P115/$M115),0))),IF(AND(AJ$7&gt;=$J115,AJ$7&lt;=$L115),(($D115*$P115)/$M115),0))))))</f>
        <v>0</v>
      </c>
      <c r="AK116" s="37">
        <f>IF(AK$7&gt;$L115,(((IF(Data!$C$2&gt;0,(IF(OR(AK$5=Data!$F$2,AK$5=Data!$G$2,(IF(COUNTIF(Data!$A$2:$A$939,AK$7),AK$7=(VLOOKUP(AK$7,Data!$A$2:$A$852,1,FALSE)),0))),"H",IF(AND(AK$7&gt;=$J115,AK$7&lt;=$K115),($D115*(1-$P115)/$N115),0))),IF(AND(AK$7&gt;=$J115,AK$7&lt;=$K115),(($D115-$O115)/$N115),0))))),(((IF(Data!$C$2&gt;0,(IF(OR(AK$5=Data!$F$2,AK$5=Data!$G$2,(IF(COUNTIF(Data!$A$2:$A$939,AK$7),AK$7=(VLOOKUP(AK$7,Data!$A$2:$A$852,1,FALSE)),0))),"H",IF(AND(AK$7&gt;=$J115,AK$7&lt;=$L115),($D115*$P115/$M115),0))),IF(AND(AK$7&gt;=$J115,AK$7&lt;=$L115),(($D115*$P115)/$M115),0))))))</f>
        <v>0</v>
      </c>
      <c r="AL116" s="37">
        <f>IF(AL$7&gt;$L115,(((IF(Data!$C$2&gt;0,(IF(OR(AL$5=Data!$F$2,AL$5=Data!$G$2,(IF(COUNTIF(Data!$A$2:$A$939,AL$7),AL$7=(VLOOKUP(AL$7,Data!$A$2:$A$852,1,FALSE)),0))),"H",IF(AND(AL$7&gt;=$J115,AL$7&lt;=$K115),($D115*(1-$P115)/$N115),0))),IF(AND(AL$7&gt;=$J115,AL$7&lt;=$K115),(($D115-$O115)/$N115),0))))),(((IF(Data!$C$2&gt;0,(IF(OR(AL$5=Data!$F$2,AL$5=Data!$G$2,(IF(COUNTIF(Data!$A$2:$A$939,AL$7),AL$7=(VLOOKUP(AL$7,Data!$A$2:$A$852,1,FALSE)),0))),"H",IF(AND(AL$7&gt;=$J115,AL$7&lt;=$L115),($D115*$P115/$M115),0))),IF(AND(AL$7&gt;=$J115,AL$7&lt;=$L115),(($D115*$P115)/$M115),0))))))</f>
        <v>0</v>
      </c>
      <c r="AM116" s="37" t="str">
        <f>IF(AM$7&gt;$L115,(((IF(Data!$C$2&gt;0,(IF(OR(AM$5=Data!$F$2,AM$5=Data!$G$2,(IF(COUNTIF(Data!$A$2:$A$939,AM$7),AM$7=(VLOOKUP(AM$7,Data!$A$2:$A$852,1,FALSE)),0))),"H",IF(AND(AM$7&gt;=$J115,AM$7&lt;=$K115),($D115*(1-$P115)/$N115),0))),IF(AND(AM$7&gt;=$J115,AM$7&lt;=$K115),(($D115-$O115)/$N115),0))))),(((IF(Data!$C$2&gt;0,(IF(OR(AM$5=Data!$F$2,AM$5=Data!$G$2,(IF(COUNTIF(Data!$A$2:$A$939,AM$7),AM$7=(VLOOKUP(AM$7,Data!$A$2:$A$852,1,FALSE)),0))),"H",IF(AND(AM$7&gt;=$J115,AM$7&lt;=$L115),($D115*$P115/$M115),0))),IF(AND(AM$7&gt;=$J115,AM$7&lt;=$L115),(($D115*$P115)/$M115),0))))))</f>
        <v>H</v>
      </c>
      <c r="AN116" s="37" t="str">
        <f>IF(AN$7&gt;$L115,(((IF(Data!$C$2&gt;0,(IF(OR(AN$5=Data!$F$2,AN$5=Data!$G$2,(IF(COUNTIF(Data!$A$2:$A$939,AN$7),AN$7=(VLOOKUP(AN$7,Data!$A$2:$A$852,1,FALSE)),0))),"H",IF(AND(AN$7&gt;=$J115,AN$7&lt;=$K115),($D115*(1-$P115)/$N115),0))),IF(AND(AN$7&gt;=$J115,AN$7&lt;=$K115),(($D115-$O115)/$N115),0))))),(((IF(Data!$C$2&gt;0,(IF(OR(AN$5=Data!$F$2,AN$5=Data!$G$2,(IF(COUNTIF(Data!$A$2:$A$939,AN$7),AN$7=(VLOOKUP(AN$7,Data!$A$2:$A$852,1,FALSE)),0))),"H",IF(AND(AN$7&gt;=$J115,AN$7&lt;=$L115),($D115*$P115/$M115),0))),IF(AND(AN$7&gt;=$J115,AN$7&lt;=$L115),(($D115*$P115)/$M115),0))))))</f>
        <v>H</v>
      </c>
      <c r="AO116" s="37">
        <f>IF(AO$7&gt;$L115,(((IF(Data!$C$2&gt;0,(IF(OR(AO$5=Data!$F$2,AO$5=Data!$G$2,(IF(COUNTIF(Data!$A$2:$A$939,AO$7),AO$7=(VLOOKUP(AO$7,Data!$A$2:$A$852,1,FALSE)),0))),"H",IF(AND(AO$7&gt;=$J115,AO$7&lt;=$K115),($D115*(1-$P115)/$N115),0))),IF(AND(AO$7&gt;=$J115,AO$7&lt;=$K115),(($D115-$O115)/$N115),0))))),(((IF(Data!$C$2&gt;0,(IF(OR(AO$5=Data!$F$2,AO$5=Data!$G$2,(IF(COUNTIF(Data!$A$2:$A$939,AO$7),AO$7=(VLOOKUP(AO$7,Data!$A$2:$A$852,1,FALSE)),0))),"H",IF(AND(AO$7&gt;=$J115,AO$7&lt;=$L115),($D115*$P115/$M115),0))),IF(AND(AO$7&gt;=$J115,AO$7&lt;=$L115),(($D115*$P115)/$M115),0))))))</f>
        <v>0</v>
      </c>
      <c r="AP116" s="37">
        <f>IF(AP$7&gt;$L115,(((IF(Data!$C$2&gt;0,(IF(OR(AP$5=Data!$F$2,AP$5=Data!$G$2,(IF(COUNTIF(Data!$A$2:$A$939,AP$7),AP$7=(VLOOKUP(AP$7,Data!$A$2:$A$852,1,FALSE)),0))),"H",IF(AND(AP$7&gt;=$J115,AP$7&lt;=$K115),($D115*(1-$P115)/$N115),0))),IF(AND(AP$7&gt;=$J115,AP$7&lt;=$K115),(($D115-$O115)/$N115),0))))),(((IF(Data!$C$2&gt;0,(IF(OR(AP$5=Data!$F$2,AP$5=Data!$G$2,(IF(COUNTIF(Data!$A$2:$A$939,AP$7),AP$7=(VLOOKUP(AP$7,Data!$A$2:$A$852,1,FALSE)),0))),"H",IF(AND(AP$7&gt;=$J115,AP$7&lt;=$L115),($D115*$P115/$M115),0))),IF(AND(AP$7&gt;=$J115,AP$7&lt;=$L115),(($D115*$P115)/$M115),0))))))</f>
        <v>0</v>
      </c>
      <c r="AQ116" s="37">
        <f>IF(AQ$7&gt;$L115,(((IF(Data!$C$2&gt;0,(IF(OR(AQ$5=Data!$F$2,AQ$5=Data!$G$2,(IF(COUNTIF(Data!$A$2:$A$939,AQ$7),AQ$7=(VLOOKUP(AQ$7,Data!$A$2:$A$852,1,FALSE)),0))),"H",IF(AND(AQ$7&gt;=$J115,AQ$7&lt;=$K115),($D115*(1-$P115)/$N115),0))),IF(AND(AQ$7&gt;=$J115,AQ$7&lt;=$K115),(($D115-$O115)/$N115),0))))),(((IF(Data!$C$2&gt;0,(IF(OR(AQ$5=Data!$F$2,AQ$5=Data!$G$2,(IF(COUNTIF(Data!$A$2:$A$939,AQ$7),AQ$7=(VLOOKUP(AQ$7,Data!$A$2:$A$852,1,FALSE)),0))),"H",IF(AND(AQ$7&gt;=$J115,AQ$7&lt;=$L115),($D115*$P115/$M115),0))),IF(AND(AQ$7&gt;=$J115,AQ$7&lt;=$L115),(($D115*$P115)/$M115),0))))))</f>
        <v>0</v>
      </c>
      <c r="AR116" s="37">
        <f>IF(AR$7&gt;$L115,(((IF(Data!$C$2&gt;0,(IF(OR(AR$5=Data!$F$2,AR$5=Data!$G$2,(IF(COUNTIF(Data!$A$2:$A$939,AR$7),AR$7=(VLOOKUP(AR$7,Data!$A$2:$A$852,1,FALSE)),0))),"H",IF(AND(AR$7&gt;=$J115,AR$7&lt;=$K115),($D115*(1-$P115)/$N115),0))),IF(AND(AR$7&gt;=$J115,AR$7&lt;=$K115),(($D115-$O115)/$N115),0))))),(((IF(Data!$C$2&gt;0,(IF(OR(AR$5=Data!$F$2,AR$5=Data!$G$2,(IF(COUNTIF(Data!$A$2:$A$939,AR$7),AR$7=(VLOOKUP(AR$7,Data!$A$2:$A$852,1,FALSE)),0))),"H",IF(AND(AR$7&gt;=$J115,AR$7&lt;=$L115),($D115*$P115/$M115),0))),IF(AND(AR$7&gt;=$J115,AR$7&lt;=$L115),(($D115*$P115)/$M115),0))))))</f>
        <v>0</v>
      </c>
      <c r="AS116" s="37">
        <f>IF(AS$7&gt;$L115,(((IF(Data!$C$2&gt;0,(IF(OR(AS$5=Data!$F$2,AS$5=Data!$G$2,(IF(COUNTIF(Data!$A$2:$A$939,AS$7),AS$7=(VLOOKUP(AS$7,Data!$A$2:$A$852,1,FALSE)),0))),"H",IF(AND(AS$7&gt;=$J115,AS$7&lt;=$K115),($D115*(1-$P115)/$N115),0))),IF(AND(AS$7&gt;=$J115,AS$7&lt;=$K115),(($D115-$O115)/$N115),0))))),(((IF(Data!$C$2&gt;0,(IF(OR(AS$5=Data!$F$2,AS$5=Data!$G$2,(IF(COUNTIF(Data!$A$2:$A$939,AS$7),AS$7=(VLOOKUP(AS$7,Data!$A$2:$A$852,1,FALSE)),0))),"H",IF(AND(AS$7&gt;=$J115,AS$7&lt;=$L115),($D115*$P115/$M115),0))),IF(AND(AS$7&gt;=$J115,AS$7&lt;=$L115),(($D115*$P115)/$M115),0))))))</f>
        <v>0</v>
      </c>
      <c r="AT116" s="37" t="str">
        <f>IF(AT$7&gt;$L115,(((IF(Data!$C$2&gt;0,(IF(OR(AT$5=Data!$F$2,AT$5=Data!$G$2,(IF(COUNTIF(Data!$A$2:$A$939,AT$7),AT$7=(VLOOKUP(AT$7,Data!$A$2:$A$852,1,FALSE)),0))),"H",IF(AND(AT$7&gt;=$J115,AT$7&lt;=$K115),($D115*(1-$P115)/$N115),0))),IF(AND(AT$7&gt;=$J115,AT$7&lt;=$K115),(($D115-$O115)/$N115),0))))),(((IF(Data!$C$2&gt;0,(IF(OR(AT$5=Data!$F$2,AT$5=Data!$G$2,(IF(COUNTIF(Data!$A$2:$A$939,AT$7),AT$7=(VLOOKUP(AT$7,Data!$A$2:$A$852,1,FALSE)),0))),"H",IF(AND(AT$7&gt;=$J115,AT$7&lt;=$L115),($D115*$P115/$M115),0))),IF(AND(AT$7&gt;=$J115,AT$7&lt;=$L115),(($D115*$P115)/$M115),0))))))</f>
        <v>H</v>
      </c>
      <c r="AU116" s="37" t="str">
        <f>IF(AU$7&gt;$L115,(((IF(Data!$C$2&gt;0,(IF(OR(AU$5=Data!$F$2,AU$5=Data!$G$2,(IF(COUNTIF(Data!$A$2:$A$939,AU$7),AU$7=(VLOOKUP(AU$7,Data!$A$2:$A$852,1,FALSE)),0))),"H",IF(AND(AU$7&gt;=$J115,AU$7&lt;=$K115),($D115*(1-$P115)/$N115),0))),IF(AND(AU$7&gt;=$J115,AU$7&lt;=$K115),(($D115-$O115)/$N115),0))))),(((IF(Data!$C$2&gt;0,(IF(OR(AU$5=Data!$F$2,AU$5=Data!$G$2,(IF(COUNTIF(Data!$A$2:$A$939,AU$7),AU$7=(VLOOKUP(AU$7,Data!$A$2:$A$852,1,FALSE)),0))),"H",IF(AND(AU$7&gt;=$J115,AU$7&lt;=$L115),($D115*$P115/$M115),0))),IF(AND(AU$7&gt;=$J115,AU$7&lt;=$L115),(($D115*$P115)/$M115),0))))))</f>
        <v>H</v>
      </c>
      <c r="AV116" s="37">
        <f>IF(AV$7&gt;$L115,(((IF(Data!$C$2&gt;0,(IF(OR(AV$5=Data!$F$2,AV$5=Data!$G$2,(IF(COUNTIF(Data!$A$2:$A$939,AV$7),AV$7=(VLOOKUP(AV$7,Data!$A$2:$A$852,1,FALSE)),0))),"H",IF(AND(AV$7&gt;=$J115,AV$7&lt;=$K115),($D115*(1-$P115)/$N115),0))),IF(AND(AV$7&gt;=$J115,AV$7&lt;=$K115),(($D115-$O115)/$N115),0))))),(((IF(Data!$C$2&gt;0,(IF(OR(AV$5=Data!$F$2,AV$5=Data!$G$2,(IF(COUNTIF(Data!$A$2:$A$939,AV$7),AV$7=(VLOOKUP(AV$7,Data!$A$2:$A$852,1,FALSE)),0))),"H",IF(AND(AV$7&gt;=$J115,AV$7&lt;=$L115),($D115*$P115/$M115),0))),IF(AND(AV$7&gt;=$J115,AV$7&lt;=$L115),(($D115*$P115)/$M115),0))))))</f>
        <v>0</v>
      </c>
      <c r="AW116" s="37">
        <f>IF(AW$7&gt;$L115,(((IF(Data!$C$2&gt;0,(IF(OR(AW$5=Data!$F$2,AW$5=Data!$G$2,(IF(COUNTIF(Data!$A$2:$A$939,AW$7),AW$7=(VLOOKUP(AW$7,Data!$A$2:$A$852,1,FALSE)),0))),"H",IF(AND(AW$7&gt;=$J115,AW$7&lt;=$K115),($D115*(1-$P115)/$N115),0))),IF(AND(AW$7&gt;=$J115,AW$7&lt;=$K115),(($D115-$O115)/$N115),0))))),(((IF(Data!$C$2&gt;0,(IF(OR(AW$5=Data!$F$2,AW$5=Data!$G$2,(IF(COUNTIF(Data!$A$2:$A$939,AW$7),AW$7=(VLOOKUP(AW$7,Data!$A$2:$A$852,1,FALSE)),0))),"H",IF(AND(AW$7&gt;=$J115,AW$7&lt;=$L115),($D115*$P115/$M115),0))),IF(AND(AW$7&gt;=$J115,AW$7&lt;=$L115),(($D115*$P115)/$M115),0))))))</f>
        <v>0</v>
      </c>
      <c r="AX116" s="37">
        <f>IF(AX$7&gt;$L115,(((IF(Data!$C$2&gt;0,(IF(OR(AX$5=Data!$F$2,AX$5=Data!$G$2,(IF(COUNTIF(Data!$A$2:$A$939,AX$7),AX$7=(VLOOKUP(AX$7,Data!$A$2:$A$852,1,FALSE)),0))),"H",IF(AND(AX$7&gt;=$J115,AX$7&lt;=$K115),($D115*(1-$P115)/$N115),0))),IF(AND(AX$7&gt;=$J115,AX$7&lt;=$K115),(($D115-$O115)/$N115),0))))),(((IF(Data!$C$2&gt;0,(IF(OR(AX$5=Data!$F$2,AX$5=Data!$G$2,(IF(COUNTIF(Data!$A$2:$A$939,AX$7),AX$7=(VLOOKUP(AX$7,Data!$A$2:$A$852,1,FALSE)),0))),"H",IF(AND(AX$7&gt;=$J115,AX$7&lt;=$L115),($D115*$P115/$M115),0))),IF(AND(AX$7&gt;=$J115,AX$7&lt;=$L115),(($D115*$P115)/$M115),0))))))</f>
        <v>0</v>
      </c>
      <c r="AY116" s="37">
        <f>IF(AY$7&gt;$L115,(((IF(Data!$C$2&gt;0,(IF(OR(AY$5=Data!$F$2,AY$5=Data!$G$2,(IF(COUNTIF(Data!$A$2:$A$939,AY$7),AY$7=(VLOOKUP(AY$7,Data!$A$2:$A$852,1,FALSE)),0))),"H",IF(AND(AY$7&gt;=$J115,AY$7&lt;=$K115),($D115*(1-$P115)/$N115),0))),IF(AND(AY$7&gt;=$J115,AY$7&lt;=$K115),(($D115-$O115)/$N115),0))))),(((IF(Data!$C$2&gt;0,(IF(OR(AY$5=Data!$F$2,AY$5=Data!$G$2,(IF(COUNTIF(Data!$A$2:$A$939,AY$7),AY$7=(VLOOKUP(AY$7,Data!$A$2:$A$852,1,FALSE)),0))),"H",IF(AND(AY$7&gt;=$J115,AY$7&lt;=$L115),($D115*$P115/$M115),0))),IF(AND(AY$7&gt;=$J115,AY$7&lt;=$L115),(($D115*$P115)/$M115),0))))))</f>
        <v>0</v>
      </c>
      <c r="AZ116" s="37">
        <f>IF(AZ$7&gt;$L115,(((IF(Data!$C$2&gt;0,(IF(OR(AZ$5=Data!$F$2,AZ$5=Data!$G$2,(IF(COUNTIF(Data!$A$2:$A$939,AZ$7),AZ$7=(VLOOKUP(AZ$7,Data!$A$2:$A$852,1,FALSE)),0))),"H",IF(AND(AZ$7&gt;=$J115,AZ$7&lt;=$K115),($D115*(1-$P115)/$N115),0))),IF(AND(AZ$7&gt;=$J115,AZ$7&lt;=$K115),(($D115-$O115)/$N115),0))))),(((IF(Data!$C$2&gt;0,(IF(OR(AZ$5=Data!$F$2,AZ$5=Data!$G$2,(IF(COUNTIF(Data!$A$2:$A$939,AZ$7),AZ$7=(VLOOKUP(AZ$7,Data!$A$2:$A$852,1,FALSE)),0))),"H",IF(AND(AZ$7&gt;=$J115,AZ$7&lt;=$L115),($D115*$P115/$M115),0))),IF(AND(AZ$7&gt;=$J115,AZ$7&lt;=$L115),(($D115*$P115)/$M115),0))))))</f>
        <v>0</v>
      </c>
      <c r="BA116" s="37" t="str">
        <f>IF(BA$7&gt;$L115,(((IF(Data!$C$2&gt;0,(IF(OR(BA$5=Data!$F$2,BA$5=Data!$G$2,(IF(COUNTIF(Data!$A$2:$A$939,BA$7),BA$7=(VLOOKUP(BA$7,Data!$A$2:$A$852,1,FALSE)),0))),"H",IF(AND(BA$7&gt;=$J115,BA$7&lt;=$K115),($D115*(1-$P115)/$N115),0))),IF(AND(BA$7&gt;=$J115,BA$7&lt;=$K115),(($D115-$O115)/$N115),0))))),(((IF(Data!$C$2&gt;0,(IF(OR(BA$5=Data!$F$2,BA$5=Data!$G$2,(IF(COUNTIF(Data!$A$2:$A$939,BA$7),BA$7=(VLOOKUP(BA$7,Data!$A$2:$A$852,1,FALSE)),0))),"H",IF(AND(BA$7&gt;=$J115,BA$7&lt;=$L115),($D115*$P115/$M115),0))),IF(AND(BA$7&gt;=$J115,BA$7&lt;=$L115),(($D115*$P115)/$M115),0))))))</f>
        <v>H</v>
      </c>
      <c r="BB116" s="37" t="str">
        <f>IF(BB$7&gt;$L115,(((IF(Data!$C$2&gt;0,(IF(OR(BB$5=Data!$F$2,BB$5=Data!$G$2,(IF(COUNTIF(Data!$A$2:$A$939,BB$7),BB$7=(VLOOKUP(BB$7,Data!$A$2:$A$852,1,FALSE)),0))),"H",IF(AND(BB$7&gt;=$J115,BB$7&lt;=$K115),($D115*(1-$P115)/$N115),0))),IF(AND(BB$7&gt;=$J115,BB$7&lt;=$K115),(($D115-$O115)/$N115),0))))),(((IF(Data!$C$2&gt;0,(IF(OR(BB$5=Data!$F$2,BB$5=Data!$G$2,(IF(COUNTIF(Data!$A$2:$A$939,BB$7),BB$7=(VLOOKUP(BB$7,Data!$A$2:$A$852,1,FALSE)),0))),"H",IF(AND(BB$7&gt;=$J115,BB$7&lt;=$L115),($D115*$P115/$M115),0))),IF(AND(BB$7&gt;=$J115,BB$7&lt;=$L115),(($D115*$P115)/$M115),0))))))</f>
        <v>H</v>
      </c>
      <c r="BC116" s="37">
        <f>IF(BC$7&gt;$L115,(((IF(Data!$C$2&gt;0,(IF(OR(BC$5=Data!$F$2,BC$5=Data!$G$2,(IF(COUNTIF(Data!$A$2:$A$939,BC$7),BC$7=(VLOOKUP(BC$7,Data!$A$2:$A$852,1,FALSE)),0))),"H",IF(AND(BC$7&gt;=$J115,BC$7&lt;=$K115),($D115*(1-$P115)/$N115),0))),IF(AND(BC$7&gt;=$J115,BC$7&lt;=$K115),(($D115-$O115)/$N115),0))))),(((IF(Data!$C$2&gt;0,(IF(OR(BC$5=Data!$F$2,BC$5=Data!$G$2,(IF(COUNTIF(Data!$A$2:$A$939,BC$7),BC$7=(VLOOKUP(BC$7,Data!$A$2:$A$852,1,FALSE)),0))),"H",IF(AND(BC$7&gt;=$J115,BC$7&lt;=$L115),($D115*$P115/$M115),0))),IF(AND(BC$7&gt;=$J115,BC$7&lt;=$L115),(($D115*$P115)/$M115),0))))))</f>
        <v>0</v>
      </c>
      <c r="BD116" s="37">
        <f>IF(BD$7&gt;$L115,(((IF(Data!$C$2&gt;0,(IF(OR(BD$5=Data!$F$2,BD$5=Data!$G$2,(IF(COUNTIF(Data!$A$2:$A$939,BD$7),BD$7=(VLOOKUP(BD$7,Data!$A$2:$A$852,1,FALSE)),0))),"H",IF(AND(BD$7&gt;=$J115,BD$7&lt;=$K115),($D115*(1-$P115)/$N115),0))),IF(AND(BD$7&gt;=$J115,BD$7&lt;=$K115),(($D115-$O115)/$N115),0))))),(((IF(Data!$C$2&gt;0,(IF(OR(BD$5=Data!$F$2,BD$5=Data!$G$2,(IF(COUNTIF(Data!$A$2:$A$939,BD$7),BD$7=(VLOOKUP(BD$7,Data!$A$2:$A$852,1,FALSE)),0))),"H",IF(AND(BD$7&gt;=$J115,BD$7&lt;=$L115),($D115*$P115/$M115),0))),IF(AND(BD$7&gt;=$J115,BD$7&lt;=$L115),(($D115*$P115)/$M115),0))))))</f>
        <v>0</v>
      </c>
      <c r="BE116" s="37">
        <f>IF(BE$7&gt;$L115,(((IF(Data!$C$2&gt;0,(IF(OR(BE$5=Data!$F$2,BE$5=Data!$G$2,(IF(COUNTIF(Data!$A$2:$A$939,BE$7),BE$7=(VLOOKUP(BE$7,Data!$A$2:$A$852,1,FALSE)),0))),"H",IF(AND(BE$7&gt;=$J115,BE$7&lt;=$K115),($D115*(1-$P115)/$N115),0))),IF(AND(BE$7&gt;=$J115,BE$7&lt;=$K115),(($D115-$O115)/$N115),0))))),(((IF(Data!$C$2&gt;0,(IF(OR(BE$5=Data!$F$2,BE$5=Data!$G$2,(IF(COUNTIF(Data!$A$2:$A$939,BE$7),BE$7=(VLOOKUP(BE$7,Data!$A$2:$A$852,1,FALSE)),0))),"H",IF(AND(BE$7&gt;=$J115,BE$7&lt;=$L115),($D115*$P115/$M115),0))),IF(AND(BE$7&gt;=$J115,BE$7&lt;=$L115),(($D115*$P115)/$M115),0))))))</f>
        <v>0</v>
      </c>
      <c r="BF116" s="37">
        <f>IF(BF$7&gt;$L115,(((IF(Data!$C$2&gt;0,(IF(OR(BF$5=Data!$F$2,BF$5=Data!$G$2,(IF(COUNTIF(Data!$A$2:$A$939,BF$7),BF$7=(VLOOKUP(BF$7,Data!$A$2:$A$852,1,FALSE)),0))),"H",IF(AND(BF$7&gt;=$J115,BF$7&lt;=$K115),($D115*(1-$P115)/$N115),0))),IF(AND(BF$7&gt;=$J115,BF$7&lt;=$K115),(($D115-$O115)/$N115),0))))),(((IF(Data!$C$2&gt;0,(IF(OR(BF$5=Data!$F$2,BF$5=Data!$G$2,(IF(COUNTIF(Data!$A$2:$A$939,BF$7),BF$7=(VLOOKUP(BF$7,Data!$A$2:$A$852,1,FALSE)),0))),"H",IF(AND(BF$7&gt;=$J115,BF$7&lt;=$L115),($D115*$P115/$M115),0))),IF(AND(BF$7&gt;=$J115,BF$7&lt;=$L115),(($D115*$P115)/$M115),0))))))</f>
        <v>0</v>
      </c>
      <c r="BG116" s="37">
        <f>IF(BG$7&gt;$L115,(((IF(Data!$C$2&gt;0,(IF(OR(BG$5=Data!$F$2,BG$5=Data!$G$2,(IF(COUNTIF(Data!$A$2:$A$939,BG$7),BG$7=(VLOOKUP(BG$7,Data!$A$2:$A$852,1,FALSE)),0))),"H",IF(AND(BG$7&gt;=$J115,BG$7&lt;=$K115),($D115*(1-$P115)/$N115),0))),IF(AND(BG$7&gt;=$J115,BG$7&lt;=$K115),(($D115-$O115)/$N115),0))))),(((IF(Data!$C$2&gt;0,(IF(OR(BG$5=Data!$F$2,BG$5=Data!$G$2,(IF(COUNTIF(Data!$A$2:$A$939,BG$7),BG$7=(VLOOKUP(BG$7,Data!$A$2:$A$852,1,FALSE)),0))),"H",IF(AND(BG$7&gt;=$J115,BG$7&lt;=$L115),($D115*$P115/$M115),0))),IF(AND(BG$7&gt;=$J115,BG$7&lt;=$L115),(($D115*$P115)/$M115),0))))))</f>
        <v>0</v>
      </c>
      <c r="BH116" s="37" t="str">
        <f>IF(BH$7&gt;$L115,(((IF(Data!$C$2&gt;0,(IF(OR(BH$5=Data!$F$2,BH$5=Data!$G$2,(IF(COUNTIF(Data!$A$2:$A$939,BH$7),BH$7=(VLOOKUP(BH$7,Data!$A$2:$A$852,1,FALSE)),0))),"H",IF(AND(BH$7&gt;=$J115,BH$7&lt;=$K115),($D115*(1-$P115)/$N115),0))),IF(AND(BH$7&gt;=$J115,BH$7&lt;=$K115),(($D115-$O115)/$N115),0))))),(((IF(Data!$C$2&gt;0,(IF(OR(BH$5=Data!$F$2,BH$5=Data!$G$2,(IF(COUNTIF(Data!$A$2:$A$939,BH$7),BH$7=(VLOOKUP(BH$7,Data!$A$2:$A$852,1,FALSE)),0))),"H",IF(AND(BH$7&gt;=$J115,BH$7&lt;=$L115),($D115*$P115/$M115),0))),IF(AND(BH$7&gt;=$J115,BH$7&lt;=$L115),(($D115*$P115)/$M115),0))))))</f>
        <v>H</v>
      </c>
      <c r="BI116" s="37" t="str">
        <f>IF(BI$7&gt;$L115,(((IF(Data!$C$2&gt;0,(IF(OR(BI$5=Data!$F$2,BI$5=Data!$G$2,(IF(COUNTIF(Data!$A$2:$A$939,BI$7),BI$7=(VLOOKUP(BI$7,Data!$A$2:$A$852,1,FALSE)),0))),"H",IF(AND(BI$7&gt;=$J115,BI$7&lt;=$K115),($D115*(1-$P115)/$N115),0))),IF(AND(BI$7&gt;=$J115,BI$7&lt;=$K115),(($D115-$O115)/$N115),0))))),(((IF(Data!$C$2&gt;0,(IF(OR(BI$5=Data!$F$2,BI$5=Data!$G$2,(IF(COUNTIF(Data!$A$2:$A$939,BI$7),BI$7=(VLOOKUP(BI$7,Data!$A$2:$A$852,1,FALSE)),0))),"H",IF(AND(BI$7&gt;=$J115,BI$7&lt;=$L115),($D115*$P115/$M115),0))),IF(AND(BI$7&gt;=$J115,BI$7&lt;=$L115),(($D115*$P115)/$M115),0))))))</f>
        <v>H</v>
      </c>
      <c r="BJ116" s="37">
        <f>IF(BJ$7&gt;$L115,(((IF(Data!$C$2&gt;0,(IF(OR(BJ$5=Data!$F$2,BJ$5=Data!$G$2,(IF(COUNTIF(Data!$A$2:$A$939,BJ$7),BJ$7=(VLOOKUP(BJ$7,Data!$A$2:$A$852,1,FALSE)),0))),"H",IF(AND(BJ$7&gt;=$J115,BJ$7&lt;=$K115),($D115*(1-$P115)/$N115),0))),IF(AND(BJ$7&gt;=$J115,BJ$7&lt;=$K115),(($D115-$O115)/$N115),0))))),(((IF(Data!$C$2&gt;0,(IF(OR(BJ$5=Data!$F$2,BJ$5=Data!$G$2,(IF(COUNTIF(Data!$A$2:$A$939,BJ$7),BJ$7=(VLOOKUP(BJ$7,Data!$A$2:$A$852,1,FALSE)),0))),"H",IF(AND(BJ$7&gt;=$J115,BJ$7&lt;=$L115),($D115*$P115/$M115),0))),IF(AND(BJ$7&gt;=$J115,BJ$7&lt;=$L115),(($D115*$P115)/$M115),0))))))</f>
        <v>0</v>
      </c>
      <c r="BK116" s="37">
        <f>IF(BK$7&gt;$L115,(((IF(Data!$C$2&gt;0,(IF(OR(BK$5=Data!$F$2,BK$5=Data!$G$2,(IF(COUNTIF(Data!$A$2:$A$939,BK$7),BK$7=(VLOOKUP(BK$7,Data!$A$2:$A$852,1,FALSE)),0))),"H",IF(AND(BK$7&gt;=$J115,BK$7&lt;=$K115),($D115*(1-$P115)/$N115),0))),IF(AND(BK$7&gt;=$J115,BK$7&lt;=$K115),(($D115-$O115)/$N115),0))))),(((IF(Data!$C$2&gt;0,(IF(OR(BK$5=Data!$F$2,BK$5=Data!$G$2,(IF(COUNTIF(Data!$A$2:$A$939,BK$7),BK$7=(VLOOKUP(BK$7,Data!$A$2:$A$852,1,FALSE)),0))),"H",IF(AND(BK$7&gt;=$J115,BK$7&lt;=$L115),($D115*$P115/$M115),0))),IF(AND(BK$7&gt;=$J115,BK$7&lt;=$L115),(($D115*$P115)/$M115),0))))))</f>
        <v>0</v>
      </c>
      <c r="BL116" s="37">
        <f>IF(BL$7&gt;$L115,(((IF(Data!$C$2&gt;0,(IF(OR(BL$5=Data!$F$2,BL$5=Data!$G$2,(IF(COUNTIF(Data!$A$2:$A$939,BL$7),BL$7=(VLOOKUP(BL$7,Data!$A$2:$A$852,1,FALSE)),0))),"H",IF(AND(BL$7&gt;=$J115,BL$7&lt;=$K115),($D115*(1-$P115)/$N115),0))),IF(AND(BL$7&gt;=$J115,BL$7&lt;=$K115),(($D115-$O115)/$N115),0))))),(((IF(Data!$C$2&gt;0,(IF(OR(BL$5=Data!$F$2,BL$5=Data!$G$2,(IF(COUNTIF(Data!$A$2:$A$939,BL$7),BL$7=(VLOOKUP(BL$7,Data!$A$2:$A$852,1,FALSE)),0))),"H",IF(AND(BL$7&gt;=$J115,BL$7&lt;=$L115),($D115*$P115/$M115),0))),IF(AND(BL$7&gt;=$J115,BL$7&lt;=$L115),(($D115*$P115)/$M115),0))))))</f>
        <v>0</v>
      </c>
      <c r="BM116" s="37">
        <f>IF(BM$7&gt;$L115,(((IF(Data!$C$2&gt;0,(IF(OR(BM$5=Data!$F$2,BM$5=Data!$G$2,(IF(COUNTIF(Data!$A$2:$A$939,BM$7),BM$7=(VLOOKUP(BM$7,Data!$A$2:$A$852,1,FALSE)),0))),"H",IF(AND(BM$7&gt;=$J115,BM$7&lt;=$K115),($D115*(1-$P115)/$N115),0))),IF(AND(BM$7&gt;=$J115,BM$7&lt;=$K115),(($D115-$O115)/$N115),0))))),(((IF(Data!$C$2&gt;0,(IF(OR(BM$5=Data!$F$2,BM$5=Data!$G$2,(IF(COUNTIF(Data!$A$2:$A$939,BM$7),BM$7=(VLOOKUP(BM$7,Data!$A$2:$A$852,1,FALSE)),0))),"H",IF(AND(BM$7&gt;=$J115,BM$7&lt;=$L115),($D115*$P115/$M115),0))),IF(AND(BM$7&gt;=$J115,BM$7&lt;=$L115),(($D115*$P115)/$M115),0))))))</f>
        <v>0</v>
      </c>
      <c r="BN116" s="37">
        <f>IF(BN$7&gt;$L115,(((IF(Data!$C$2&gt;0,(IF(OR(BN$5=Data!$F$2,BN$5=Data!$G$2,(IF(COUNTIF(Data!$A$2:$A$939,BN$7),BN$7=(VLOOKUP(BN$7,Data!$A$2:$A$852,1,FALSE)),0))),"H",IF(AND(BN$7&gt;=$J115,BN$7&lt;=$K115),($D115*(1-$P115)/$N115),0))),IF(AND(BN$7&gt;=$J115,BN$7&lt;=$K115),(($D115-$O115)/$N115),0))))),(((IF(Data!$C$2&gt;0,(IF(OR(BN$5=Data!$F$2,BN$5=Data!$G$2,(IF(COUNTIF(Data!$A$2:$A$939,BN$7),BN$7=(VLOOKUP(BN$7,Data!$A$2:$A$852,1,FALSE)),0))),"H",IF(AND(BN$7&gt;=$J115,BN$7&lt;=$L115),($D115*$P115/$M115),0))),IF(AND(BN$7&gt;=$J115,BN$7&lt;=$L115),(($D115*$P115)/$M115),0))))))</f>
        <v>0</v>
      </c>
      <c r="BO116" s="37" t="str">
        <f>IF(BO$7&gt;$L115,(((IF(Data!$C$2&gt;0,(IF(OR(BO$5=Data!$F$2,BO$5=Data!$G$2,(IF(COUNTIF(Data!$A$2:$A$939,BO$7),BO$7=(VLOOKUP(BO$7,Data!$A$2:$A$852,1,FALSE)),0))),"H",IF(AND(BO$7&gt;=$J115,BO$7&lt;=$K115),($D115*(1-$P115)/$N115),0))),IF(AND(BO$7&gt;=$J115,BO$7&lt;=$K115),(($D115-$O115)/$N115),0))))),(((IF(Data!$C$2&gt;0,(IF(OR(BO$5=Data!$F$2,BO$5=Data!$G$2,(IF(COUNTIF(Data!$A$2:$A$939,BO$7),BO$7=(VLOOKUP(BO$7,Data!$A$2:$A$852,1,FALSE)),0))),"H",IF(AND(BO$7&gt;=$J115,BO$7&lt;=$L115),($D115*$P115/$M115),0))),IF(AND(BO$7&gt;=$J115,BO$7&lt;=$L115),(($D115*$P115)/$M115),0))))))</f>
        <v>H</v>
      </c>
      <c r="BP116" s="37" t="str">
        <f>IF(BP$7&gt;$L115,(((IF(Data!$C$2&gt;0,(IF(OR(BP$5=Data!$F$2,BP$5=Data!$G$2,(IF(COUNTIF(Data!$A$2:$A$939,BP$7),BP$7=(VLOOKUP(BP$7,Data!$A$2:$A$852,1,FALSE)),0))),"H",IF(AND(BP$7&gt;=$J115,BP$7&lt;=$K115),($D115*(1-$P115)/$N115),0))),IF(AND(BP$7&gt;=$J115,BP$7&lt;=$K115),(($D115-$O115)/$N115),0))))),(((IF(Data!$C$2&gt;0,(IF(OR(BP$5=Data!$F$2,BP$5=Data!$G$2,(IF(COUNTIF(Data!$A$2:$A$939,BP$7),BP$7=(VLOOKUP(BP$7,Data!$A$2:$A$852,1,FALSE)),0))),"H",IF(AND(BP$7&gt;=$J115,BP$7&lt;=$L115),($D115*$P115/$M115),0))),IF(AND(BP$7&gt;=$J115,BP$7&lt;=$L115),(($D115*$P115)/$M115),0))))))</f>
        <v>H</v>
      </c>
      <c r="BQ116" s="37">
        <f>IF(BQ$7&gt;$L115,(((IF(Data!$C$2&gt;0,(IF(OR(BQ$5=Data!$F$2,BQ$5=Data!$G$2,(IF(COUNTIF(Data!$A$2:$A$939,BQ$7),BQ$7=(VLOOKUP(BQ$7,Data!$A$2:$A$852,1,FALSE)),0))),"H",IF(AND(BQ$7&gt;=$J115,BQ$7&lt;=$K115),($D115*(1-$P115)/$N115),0))),IF(AND(BQ$7&gt;=$J115,BQ$7&lt;=$K115),(($D115-$O115)/$N115),0))))),(((IF(Data!$C$2&gt;0,(IF(OR(BQ$5=Data!$F$2,BQ$5=Data!$G$2,(IF(COUNTIF(Data!$A$2:$A$939,BQ$7),BQ$7=(VLOOKUP(BQ$7,Data!$A$2:$A$852,1,FALSE)),0))),"H",IF(AND(BQ$7&gt;=$J115,BQ$7&lt;=$L115),($D115*$P115/$M115),0))),IF(AND(BQ$7&gt;=$J115,BQ$7&lt;=$L115),(($D115*$P115)/$M115),0))))))</f>
        <v>0</v>
      </c>
      <c r="BR116" s="37">
        <f>IF(BR$7&gt;$L115,(((IF(Data!$C$2&gt;0,(IF(OR(BR$5=Data!$F$2,BR$5=Data!$G$2,(IF(COUNTIF(Data!$A$2:$A$939,BR$7),BR$7=(VLOOKUP(BR$7,Data!$A$2:$A$852,1,FALSE)),0))),"H",IF(AND(BR$7&gt;=$J115,BR$7&lt;=$K115),($D115*(1-$P115)/$N115),0))),IF(AND(BR$7&gt;=$J115,BR$7&lt;=$K115),(($D115-$O115)/$N115),0))))),(((IF(Data!$C$2&gt;0,(IF(OR(BR$5=Data!$F$2,BR$5=Data!$G$2,(IF(COUNTIF(Data!$A$2:$A$939,BR$7),BR$7=(VLOOKUP(BR$7,Data!$A$2:$A$852,1,FALSE)),0))),"H",IF(AND(BR$7&gt;=$J115,BR$7&lt;=$L115),($D115*$P115/$M115),0))),IF(AND(BR$7&gt;=$J115,BR$7&lt;=$L115),(($D115*$P115)/$M115),0))))))</f>
        <v>0</v>
      </c>
      <c r="BS116" s="37">
        <f>IF(BS$7&gt;$L115,(((IF(Data!$C$2&gt;0,(IF(OR(BS$5=Data!$F$2,BS$5=Data!$G$2,(IF(COUNTIF(Data!$A$2:$A$939,BS$7),BS$7=(VLOOKUP(BS$7,Data!$A$2:$A$852,1,FALSE)),0))),"H",IF(AND(BS$7&gt;=$J115,BS$7&lt;=$K115),($D115*(1-$P115)/$N115),0))),IF(AND(BS$7&gt;=$J115,BS$7&lt;=$K115),(($D115-$O115)/$N115),0))))),(((IF(Data!$C$2&gt;0,(IF(OR(BS$5=Data!$F$2,BS$5=Data!$G$2,(IF(COUNTIF(Data!$A$2:$A$939,BS$7),BS$7=(VLOOKUP(BS$7,Data!$A$2:$A$852,1,FALSE)),0))),"H",IF(AND(BS$7&gt;=$J115,BS$7&lt;=$L115),($D115*$P115/$M115),0))),IF(AND(BS$7&gt;=$J115,BS$7&lt;=$L115),(($D115*$P115)/$M115),0))))))</f>
        <v>0</v>
      </c>
      <c r="BT116" s="37">
        <f>IF(BT$7&gt;$L115,(((IF(Data!$C$2&gt;0,(IF(OR(BT$5=Data!$F$2,BT$5=Data!$G$2,(IF(COUNTIF(Data!$A$2:$A$939,BT$7),BT$7=(VLOOKUP(BT$7,Data!$A$2:$A$852,1,FALSE)),0))),"H",IF(AND(BT$7&gt;=$J115,BT$7&lt;=$K115),($D115*(1-$P115)/$N115),0))),IF(AND(BT$7&gt;=$J115,BT$7&lt;=$K115),(($D115-$O115)/$N115),0))))),(((IF(Data!$C$2&gt;0,(IF(OR(BT$5=Data!$F$2,BT$5=Data!$G$2,(IF(COUNTIF(Data!$A$2:$A$939,BT$7),BT$7=(VLOOKUP(BT$7,Data!$A$2:$A$852,1,FALSE)),0))),"H",IF(AND(BT$7&gt;=$J115,BT$7&lt;=$L115),($D115*$P115/$M115),0))),IF(AND(BT$7&gt;=$J115,BT$7&lt;=$L115),(($D115*$P115)/$M115),0))))))</f>
        <v>0</v>
      </c>
      <c r="BU116" s="37">
        <f>IF(BU$7&gt;$L115,(((IF(Data!$C$2&gt;0,(IF(OR(BU$5=Data!$F$2,BU$5=Data!$G$2,(IF(COUNTIF(Data!$A$2:$A$939,BU$7),BU$7=(VLOOKUP(BU$7,Data!$A$2:$A$852,1,FALSE)),0))),"H",IF(AND(BU$7&gt;=$J115,BU$7&lt;=$K115),($D115*(1-$P115)/$N115),0))),IF(AND(BU$7&gt;=$J115,BU$7&lt;=$K115),(($D115-$O115)/$N115),0))))),(((IF(Data!$C$2&gt;0,(IF(OR(BU$5=Data!$F$2,BU$5=Data!$G$2,(IF(COUNTIF(Data!$A$2:$A$939,BU$7),BU$7=(VLOOKUP(BU$7,Data!$A$2:$A$852,1,FALSE)),0))),"H",IF(AND(BU$7&gt;=$J115,BU$7&lt;=$L115),($D115*$P115/$M115),0))),IF(AND(BU$7&gt;=$J115,BU$7&lt;=$L115),(($D115*$P115)/$M115),0))))))</f>
        <v>0</v>
      </c>
      <c r="BV116" s="37" t="str">
        <f>IF(BV$7&gt;$L115,(((IF(Data!$C$2&gt;0,(IF(OR(BV$5=Data!$F$2,BV$5=Data!$G$2,(IF(COUNTIF(Data!$A$2:$A$939,BV$7),BV$7=(VLOOKUP(BV$7,Data!$A$2:$A$852,1,FALSE)),0))),"H",IF(AND(BV$7&gt;=$J115,BV$7&lt;=$K115),($D115*(1-$P115)/$N115),0))),IF(AND(BV$7&gt;=$J115,BV$7&lt;=$K115),(($D115-$O115)/$N115),0))))),(((IF(Data!$C$2&gt;0,(IF(OR(BV$5=Data!$F$2,BV$5=Data!$G$2,(IF(COUNTIF(Data!$A$2:$A$939,BV$7),BV$7=(VLOOKUP(BV$7,Data!$A$2:$A$852,1,FALSE)),0))),"H",IF(AND(BV$7&gt;=$J115,BV$7&lt;=$L115),($D115*$P115/$M115),0))),IF(AND(BV$7&gt;=$J115,BV$7&lt;=$L115),(($D115*$P115)/$M115),0))))))</f>
        <v>H</v>
      </c>
      <c r="BW116" s="37" t="str">
        <f>IF(BW$7&gt;$L115,(((IF(Data!$C$2&gt;0,(IF(OR(BW$5=Data!$F$2,BW$5=Data!$G$2,(IF(COUNTIF(Data!$A$2:$A$939,BW$7),BW$7=(VLOOKUP(BW$7,Data!$A$2:$A$852,1,FALSE)),0))),"H",IF(AND(BW$7&gt;=$J115,BW$7&lt;=$K115),($D115*(1-$P115)/$N115),0))),IF(AND(BW$7&gt;=$J115,BW$7&lt;=$K115),(($D115-$O115)/$N115),0))))),(((IF(Data!$C$2&gt;0,(IF(OR(BW$5=Data!$F$2,BW$5=Data!$G$2,(IF(COUNTIF(Data!$A$2:$A$939,BW$7),BW$7=(VLOOKUP(BW$7,Data!$A$2:$A$852,1,FALSE)),0))),"H",IF(AND(BW$7&gt;=$J115,BW$7&lt;=$L115),($D115*$P115/$M115),0))),IF(AND(BW$7&gt;=$J115,BW$7&lt;=$L115),(($D115*$P115)/$M115),0))))))</f>
        <v>H</v>
      </c>
      <c r="BX116" s="37">
        <f>IF(BX$7&gt;$L115,(((IF(Data!$C$2&gt;0,(IF(OR(BX$5=Data!$F$2,BX$5=Data!$G$2,(IF(COUNTIF(Data!$A$2:$A$939,BX$7),BX$7=(VLOOKUP(BX$7,Data!$A$2:$A$852,1,FALSE)),0))),"H",IF(AND(BX$7&gt;=$J115,BX$7&lt;=$K115),($D115*(1-$P115)/$N115),0))),IF(AND(BX$7&gt;=$J115,BX$7&lt;=$K115),(($D115-$O115)/$N115),0))))),(((IF(Data!$C$2&gt;0,(IF(OR(BX$5=Data!$F$2,BX$5=Data!$G$2,(IF(COUNTIF(Data!$A$2:$A$939,BX$7),BX$7=(VLOOKUP(BX$7,Data!$A$2:$A$852,1,FALSE)),0))),"H",IF(AND(BX$7&gt;=$J115,BX$7&lt;=$L115),($D115*$P115/$M115),0))),IF(AND(BX$7&gt;=$J115,BX$7&lt;=$L115),(($D115*$P115)/$M115),0))))))</f>
        <v>0</v>
      </c>
      <c r="BY116" s="37">
        <f>IF(BY$7&gt;$L115,(((IF(Data!$C$2&gt;0,(IF(OR(BY$5=Data!$F$2,BY$5=Data!$G$2,(IF(COUNTIF(Data!$A$2:$A$939,BY$7),BY$7=(VLOOKUP(BY$7,Data!$A$2:$A$852,1,FALSE)),0))),"H",IF(AND(BY$7&gt;=$J115,BY$7&lt;=$K115),($D115*(1-$P115)/$N115),0))),IF(AND(BY$7&gt;=$J115,BY$7&lt;=$K115),(($D115-$O115)/$N115),0))))),(((IF(Data!$C$2&gt;0,(IF(OR(BY$5=Data!$F$2,BY$5=Data!$G$2,(IF(COUNTIF(Data!$A$2:$A$939,BY$7),BY$7=(VLOOKUP(BY$7,Data!$A$2:$A$852,1,FALSE)),0))),"H",IF(AND(BY$7&gt;=$J115,BY$7&lt;=$L115),($D115*$P115/$M115),0))),IF(AND(BY$7&gt;=$J115,BY$7&lt;=$L115),(($D115*$P115)/$M115),0))))))</f>
        <v>0</v>
      </c>
      <c r="BZ116" s="37">
        <f>IF(BZ$7&gt;$L115,(((IF(Data!$C$2&gt;0,(IF(OR(BZ$5=Data!$F$2,BZ$5=Data!$G$2,(IF(COUNTIF(Data!$A$2:$A$939,BZ$7),BZ$7=(VLOOKUP(BZ$7,Data!$A$2:$A$852,1,FALSE)),0))),"H",IF(AND(BZ$7&gt;=$J115,BZ$7&lt;=$K115),($D115*(1-$P115)/$N115),0))),IF(AND(BZ$7&gt;=$J115,BZ$7&lt;=$K115),(($D115-$O115)/$N115),0))))),(((IF(Data!$C$2&gt;0,(IF(OR(BZ$5=Data!$F$2,BZ$5=Data!$G$2,(IF(COUNTIF(Data!$A$2:$A$939,BZ$7),BZ$7=(VLOOKUP(BZ$7,Data!$A$2:$A$852,1,FALSE)),0))),"H",IF(AND(BZ$7&gt;=$J115,BZ$7&lt;=$L115),($D115*$P115/$M115),0))),IF(AND(BZ$7&gt;=$J115,BZ$7&lt;=$L115),(($D115*$P115)/$M115),0))))))</f>
        <v>0</v>
      </c>
      <c r="CA116" s="37">
        <f>IF(CA$7&gt;$L115,(((IF(Data!$C$2&gt;0,(IF(OR(CA$5=Data!$F$2,CA$5=Data!$G$2,(IF(COUNTIF(Data!$A$2:$A$939,CA$7),CA$7=(VLOOKUP(CA$7,Data!$A$2:$A$852,1,FALSE)),0))),"H",IF(AND(CA$7&gt;=$J115,CA$7&lt;=$K115),($D115*(1-$P115)/$N115),0))),IF(AND(CA$7&gt;=$J115,CA$7&lt;=$K115),(($D115-$O115)/$N115),0))))),(((IF(Data!$C$2&gt;0,(IF(OR(CA$5=Data!$F$2,CA$5=Data!$G$2,(IF(COUNTIF(Data!$A$2:$A$939,CA$7),CA$7=(VLOOKUP(CA$7,Data!$A$2:$A$852,1,FALSE)),0))),"H",IF(AND(CA$7&gt;=$J115,CA$7&lt;=$L115),($D115*$P115/$M115),0))),IF(AND(CA$7&gt;=$J115,CA$7&lt;=$L115),(($D115*$P115)/$M115),0))))))</f>
        <v>0</v>
      </c>
      <c r="CB116" s="37">
        <f>IF(CB$7&gt;$L115,(((IF(Data!$C$2&gt;0,(IF(OR(CB$5=Data!$F$2,CB$5=Data!$G$2,(IF(COUNTIF(Data!$A$2:$A$939,CB$7),CB$7=(VLOOKUP(CB$7,Data!$A$2:$A$852,1,FALSE)),0))),"H",IF(AND(CB$7&gt;=$J115,CB$7&lt;=$K115),($D115*(1-$P115)/$N115),0))),IF(AND(CB$7&gt;=$J115,CB$7&lt;=$K115),(($D115-$O115)/$N115),0))))),(((IF(Data!$C$2&gt;0,(IF(OR(CB$5=Data!$F$2,CB$5=Data!$G$2,(IF(COUNTIF(Data!$A$2:$A$939,CB$7),CB$7=(VLOOKUP(CB$7,Data!$A$2:$A$852,1,FALSE)),0))),"H",IF(AND(CB$7&gt;=$J115,CB$7&lt;=$L115),($D115*$P115/$M115),0))),IF(AND(CB$7&gt;=$J115,CB$7&lt;=$L115),(($D115*$P115)/$M115),0))))))</f>
        <v>0</v>
      </c>
      <c r="CC116" s="37" t="str">
        <f>IF(CC$7&gt;$L115,(((IF(Data!$C$2&gt;0,(IF(OR(CC$5=Data!$F$2,CC$5=Data!$G$2,(IF(COUNTIF(Data!$A$2:$A$939,CC$7),CC$7=(VLOOKUP(CC$7,Data!$A$2:$A$852,1,FALSE)),0))),"H",IF(AND(CC$7&gt;=$J115,CC$7&lt;=$K115),($D115*(1-$P115)/$N115),0))),IF(AND(CC$7&gt;=$J115,CC$7&lt;=$K115),(($D115-$O115)/$N115),0))))),(((IF(Data!$C$2&gt;0,(IF(OR(CC$5=Data!$F$2,CC$5=Data!$G$2,(IF(COUNTIF(Data!$A$2:$A$939,CC$7),CC$7=(VLOOKUP(CC$7,Data!$A$2:$A$852,1,FALSE)),0))),"H",IF(AND(CC$7&gt;=$J115,CC$7&lt;=$L115),($D115*$P115/$M115),0))),IF(AND(CC$7&gt;=$J115,CC$7&lt;=$L115),(($D115*$P115)/$M115),0))))))</f>
        <v>H</v>
      </c>
      <c r="CD116" s="37" t="str">
        <f>IF(CD$7&gt;$L115,(((IF(Data!$C$2&gt;0,(IF(OR(CD$5=Data!$F$2,CD$5=Data!$G$2,(IF(COUNTIF(Data!$A$2:$A$939,CD$7),CD$7=(VLOOKUP(CD$7,Data!$A$2:$A$852,1,FALSE)),0))),"H",IF(AND(CD$7&gt;=$J115,CD$7&lt;=$K115),($D115*(1-$P115)/$N115),0))),IF(AND(CD$7&gt;=$J115,CD$7&lt;=$K115),(($D115-$O115)/$N115),0))))),(((IF(Data!$C$2&gt;0,(IF(OR(CD$5=Data!$F$2,CD$5=Data!$G$2,(IF(COUNTIF(Data!$A$2:$A$939,CD$7),CD$7=(VLOOKUP(CD$7,Data!$A$2:$A$852,1,FALSE)),0))),"H",IF(AND(CD$7&gt;=$J115,CD$7&lt;=$L115),($D115*$P115/$M115),0))),IF(AND(CD$7&gt;=$J115,CD$7&lt;=$L115),(($D115*$P115)/$M115),0))))))</f>
        <v>H</v>
      </c>
      <c r="CE116" s="37">
        <f>IF(CE$7&gt;$L115,(((IF(Data!$C$2&gt;0,(IF(OR(CE$5=Data!$F$2,CE$5=Data!$G$2,(IF(COUNTIF(Data!$A$2:$A$939,CE$7),CE$7=(VLOOKUP(CE$7,Data!$A$2:$A$852,1,FALSE)),0))),"H",IF(AND(CE$7&gt;=$J115,CE$7&lt;=$K115),($D115*(1-$P115)/$N115),0))),IF(AND(CE$7&gt;=$J115,CE$7&lt;=$K115),(($D115-$O115)/$N115),0))))),(((IF(Data!$C$2&gt;0,(IF(OR(CE$5=Data!$F$2,CE$5=Data!$G$2,(IF(COUNTIF(Data!$A$2:$A$939,CE$7),CE$7=(VLOOKUP(CE$7,Data!$A$2:$A$852,1,FALSE)),0))),"H",IF(AND(CE$7&gt;=$J115,CE$7&lt;=$L115),($D115*$P115/$M115),0))),IF(AND(CE$7&gt;=$J115,CE$7&lt;=$L115),(($D115*$P115)/$M115),0))))))</f>
        <v>0</v>
      </c>
      <c r="CF116" s="37">
        <f>IF(CF$7&gt;$L115,(((IF(Data!$C$2&gt;0,(IF(OR(CF$5=Data!$F$2,CF$5=Data!$G$2,(IF(COUNTIF(Data!$A$2:$A$939,CF$7),CF$7=(VLOOKUP(CF$7,Data!$A$2:$A$852,1,FALSE)),0))),"H",IF(AND(CF$7&gt;=$J115,CF$7&lt;=$K115),($D115*(1-$P115)/$N115),0))),IF(AND(CF$7&gt;=$J115,CF$7&lt;=$K115),(($D115-$O115)/$N115),0))))),(((IF(Data!$C$2&gt;0,(IF(OR(CF$5=Data!$F$2,CF$5=Data!$G$2,(IF(COUNTIF(Data!$A$2:$A$939,CF$7),CF$7=(VLOOKUP(CF$7,Data!$A$2:$A$852,1,FALSE)),0))),"H",IF(AND(CF$7&gt;=$J115,CF$7&lt;=$L115),($D115*$P115/$M115),0))),IF(AND(CF$7&gt;=$J115,CF$7&lt;=$L115),(($D115*$P115)/$M115),0))))))</f>
        <v>0</v>
      </c>
      <c r="CG116" s="37">
        <f>IF(CG$7&gt;$L115,(((IF(Data!$C$2&gt;0,(IF(OR(CG$5=Data!$F$2,CG$5=Data!$G$2,(IF(COUNTIF(Data!$A$2:$A$939,CG$7),CG$7=(VLOOKUP(CG$7,Data!$A$2:$A$852,1,FALSE)),0))),"H",IF(AND(CG$7&gt;=$J115,CG$7&lt;=$K115),($D115*(1-$P115)/$N115),0))),IF(AND(CG$7&gt;=$J115,CG$7&lt;=$K115),(($D115-$O115)/$N115),0))))),(((IF(Data!$C$2&gt;0,(IF(OR(CG$5=Data!$F$2,CG$5=Data!$G$2,(IF(COUNTIF(Data!$A$2:$A$939,CG$7),CG$7=(VLOOKUP(CG$7,Data!$A$2:$A$852,1,FALSE)),0))),"H",IF(AND(CG$7&gt;=$J115,CG$7&lt;=$L115),($D115*$P115/$M115),0))),IF(AND(CG$7&gt;=$J115,CG$7&lt;=$L115),(($D115*$P115)/$M115),0))))))</f>
        <v>0</v>
      </c>
      <c r="CH116" s="37">
        <f>IF(CH$7&gt;$L115,(((IF(Data!$C$2&gt;0,(IF(OR(CH$5=Data!$F$2,CH$5=Data!$G$2,(IF(COUNTIF(Data!$A$2:$A$939,CH$7),CH$7=(VLOOKUP(CH$7,Data!$A$2:$A$852,1,FALSE)),0))),"H",IF(AND(CH$7&gt;=$J115,CH$7&lt;=$K115),($D115*(1-$P115)/$N115),0))),IF(AND(CH$7&gt;=$J115,CH$7&lt;=$K115),(($D115-$O115)/$N115),0))))),(((IF(Data!$C$2&gt;0,(IF(OR(CH$5=Data!$F$2,CH$5=Data!$G$2,(IF(COUNTIF(Data!$A$2:$A$939,CH$7),CH$7=(VLOOKUP(CH$7,Data!$A$2:$A$852,1,FALSE)),0))),"H",IF(AND(CH$7&gt;=$J115,CH$7&lt;=$L115),($D115*$P115/$M115),0))),IF(AND(CH$7&gt;=$J115,CH$7&lt;=$L115),(($D115*$P115)/$M115),0))))))</f>
        <v>0</v>
      </c>
      <c r="CI116" s="37">
        <f>IF(CI$7&gt;$L115,(((IF(Data!$C$2&gt;0,(IF(OR(CI$5=Data!$F$2,CI$5=Data!$G$2,(IF(COUNTIF(Data!$A$2:$A$939,CI$7),CI$7=(VLOOKUP(CI$7,Data!$A$2:$A$852,1,FALSE)),0))),"H",IF(AND(CI$7&gt;=$J115,CI$7&lt;=$K115),($D115*(1-$P115)/$N115),0))),IF(AND(CI$7&gt;=$J115,CI$7&lt;=$K115),(($D115-$O115)/$N115),0))))),(((IF(Data!$C$2&gt;0,(IF(OR(CI$5=Data!$F$2,CI$5=Data!$G$2,(IF(COUNTIF(Data!$A$2:$A$939,CI$7),CI$7=(VLOOKUP(CI$7,Data!$A$2:$A$852,1,FALSE)),0))),"H",IF(AND(CI$7&gt;=$J115,CI$7&lt;=$L115),($D115*$P115/$M115),0))),IF(AND(CI$7&gt;=$J115,CI$7&lt;=$L115),(($D115*$P115)/$M115),0))))))</f>
        <v>0</v>
      </c>
      <c r="CJ116" s="37" t="str">
        <f>IF(CJ$7&gt;$L115,(((IF(Data!$C$2&gt;0,(IF(OR(CJ$5=Data!$F$2,CJ$5=Data!$G$2,(IF(COUNTIF(Data!$A$2:$A$939,CJ$7),CJ$7=(VLOOKUP(CJ$7,Data!$A$2:$A$852,1,FALSE)),0))),"H",IF(AND(CJ$7&gt;=$J115,CJ$7&lt;=$K115),($D115*(1-$P115)/$N115),0))),IF(AND(CJ$7&gt;=$J115,CJ$7&lt;=$K115),(($D115-$O115)/$N115),0))))),(((IF(Data!$C$2&gt;0,(IF(OR(CJ$5=Data!$F$2,CJ$5=Data!$G$2,(IF(COUNTIF(Data!$A$2:$A$939,CJ$7),CJ$7=(VLOOKUP(CJ$7,Data!$A$2:$A$852,1,FALSE)),0))),"H",IF(AND(CJ$7&gt;=$J115,CJ$7&lt;=$L115),($D115*$P115/$M115),0))),IF(AND(CJ$7&gt;=$J115,CJ$7&lt;=$L115),(($D115*$P115)/$M115),0))))))</f>
        <v>H</v>
      </c>
      <c r="CK116" s="37" t="str">
        <f>IF(CK$7&gt;$L115,(((IF(Data!$C$2&gt;0,(IF(OR(CK$5=Data!$F$2,CK$5=Data!$G$2,(IF(COUNTIF(Data!$A$2:$A$939,CK$7),CK$7=(VLOOKUP(CK$7,Data!$A$2:$A$852,1,FALSE)),0))),"H",IF(AND(CK$7&gt;=$J115,CK$7&lt;=$K115),($D115*(1-$P115)/$N115),0))),IF(AND(CK$7&gt;=$J115,CK$7&lt;=$K115),(($D115-$O115)/$N115),0))))),(((IF(Data!$C$2&gt;0,(IF(OR(CK$5=Data!$F$2,CK$5=Data!$G$2,(IF(COUNTIF(Data!$A$2:$A$939,CK$7),CK$7=(VLOOKUP(CK$7,Data!$A$2:$A$852,1,FALSE)),0))),"H",IF(AND(CK$7&gt;=$J115,CK$7&lt;=$L115),($D115*$P115/$M115),0))),IF(AND(CK$7&gt;=$J115,CK$7&lt;=$L115),(($D115*$P115)/$M115),0))))))</f>
        <v>H</v>
      </c>
      <c r="CL116" s="37">
        <f>IF(CL$7&gt;$L115,(((IF(Data!$C$2&gt;0,(IF(OR(CL$5=Data!$F$2,CL$5=Data!$G$2,(IF(COUNTIF(Data!$A$2:$A$939,CL$7),CL$7=(VLOOKUP(CL$7,Data!$A$2:$A$852,1,FALSE)),0))),"H",IF(AND(CL$7&gt;=$J115,CL$7&lt;=$K115),($D115*(1-$P115)/$N115),0))),IF(AND(CL$7&gt;=$J115,CL$7&lt;=$K115),(($D115-$O115)/$N115),0))))),(((IF(Data!$C$2&gt;0,(IF(OR(CL$5=Data!$F$2,CL$5=Data!$G$2,(IF(COUNTIF(Data!$A$2:$A$939,CL$7),CL$7=(VLOOKUP(CL$7,Data!$A$2:$A$852,1,FALSE)),0))),"H",IF(AND(CL$7&gt;=$J115,CL$7&lt;=$L115),($D115*$P115/$M115),0))),IF(AND(CL$7&gt;=$J115,CL$7&lt;=$L115),(($D115*$P115)/$M115),0))))))</f>
        <v>0</v>
      </c>
      <c r="CM116" s="37">
        <f>IF(CM$7&gt;$L115,(((IF(Data!$C$2&gt;0,(IF(OR(CM$5=Data!$F$2,CM$5=Data!$G$2,(IF(COUNTIF(Data!$A$2:$A$939,CM$7),CM$7=(VLOOKUP(CM$7,Data!$A$2:$A$852,1,FALSE)),0))),"H",IF(AND(CM$7&gt;=$J115,CM$7&lt;=$K115),($D115*(1-$P115)/$N115),0))),IF(AND(CM$7&gt;=$J115,CM$7&lt;=$K115),(($D115-$O115)/$N115),0))))),(((IF(Data!$C$2&gt;0,(IF(OR(CM$5=Data!$F$2,CM$5=Data!$G$2,(IF(COUNTIF(Data!$A$2:$A$939,CM$7),CM$7=(VLOOKUP(CM$7,Data!$A$2:$A$852,1,FALSE)),0))),"H",IF(AND(CM$7&gt;=$J115,CM$7&lt;=$L115),($D115*$P115/$M115),0))),IF(AND(CM$7&gt;=$J115,CM$7&lt;=$L115),(($D115*$P115)/$M115),0))))))</f>
        <v>0</v>
      </c>
      <c r="CN116" s="37">
        <f>IF(CN$7&gt;$L115,(((IF(Data!$C$2&gt;0,(IF(OR(CN$5=Data!$F$2,CN$5=Data!$G$2,(IF(COUNTIF(Data!$A$2:$A$939,CN$7),CN$7=(VLOOKUP(CN$7,Data!$A$2:$A$852,1,FALSE)),0))),"H",IF(AND(CN$7&gt;=$J115,CN$7&lt;=$K115),($D115*(1-$P115)/$N115),0))),IF(AND(CN$7&gt;=$J115,CN$7&lt;=$K115),(($D115-$O115)/$N115),0))))),(((IF(Data!$C$2&gt;0,(IF(OR(CN$5=Data!$F$2,CN$5=Data!$G$2,(IF(COUNTIF(Data!$A$2:$A$939,CN$7),CN$7=(VLOOKUP(CN$7,Data!$A$2:$A$852,1,FALSE)),0))),"H",IF(AND(CN$7&gt;=$J115,CN$7&lt;=$L115),($D115*$P115/$M115),0))),IF(AND(CN$7&gt;=$J115,CN$7&lt;=$L115),(($D115*$P115)/$M115),0))))))</f>
        <v>0</v>
      </c>
      <c r="CO116" s="37">
        <f>IF(CO$7&gt;$L115,(((IF(Data!$C$2&gt;0,(IF(OR(CO$5=Data!$F$2,CO$5=Data!$G$2,(IF(COUNTIF(Data!$A$2:$A$939,CO$7),CO$7=(VLOOKUP(CO$7,Data!$A$2:$A$852,1,FALSE)),0))),"H",IF(AND(CO$7&gt;=$J115,CO$7&lt;=$K115),($D115*(1-$P115)/$N115),0))),IF(AND(CO$7&gt;=$J115,CO$7&lt;=$K115),(($D115-$O115)/$N115),0))))),(((IF(Data!$C$2&gt;0,(IF(OR(CO$5=Data!$F$2,CO$5=Data!$G$2,(IF(COUNTIF(Data!$A$2:$A$939,CO$7),CO$7=(VLOOKUP(CO$7,Data!$A$2:$A$852,1,FALSE)),0))),"H",IF(AND(CO$7&gt;=$J115,CO$7&lt;=$L115),($D115*$P115/$M115),0))),IF(AND(CO$7&gt;=$J115,CO$7&lt;=$L115),(($D115*$P115)/$M115),0))))))</f>
        <v>0</v>
      </c>
      <c r="CP116" s="37">
        <f>IF(CP$7&gt;$L115,(((IF(Data!$C$2&gt;0,(IF(OR(CP$5=Data!$F$2,CP$5=Data!$G$2,(IF(COUNTIF(Data!$A$2:$A$939,CP$7),CP$7=(VLOOKUP(CP$7,Data!$A$2:$A$852,1,FALSE)),0))),"H",IF(AND(CP$7&gt;=$J115,CP$7&lt;=$K115),($D115*(1-$P115)/$N115),0))),IF(AND(CP$7&gt;=$J115,CP$7&lt;=$K115),(($D115-$O115)/$N115),0))))),(((IF(Data!$C$2&gt;0,(IF(OR(CP$5=Data!$F$2,CP$5=Data!$G$2,(IF(COUNTIF(Data!$A$2:$A$939,CP$7),CP$7=(VLOOKUP(CP$7,Data!$A$2:$A$852,1,FALSE)),0))),"H",IF(AND(CP$7&gt;=$J115,CP$7&lt;=$L115),($D115*$P115/$M115),0))),IF(AND(CP$7&gt;=$J115,CP$7&lt;=$L115),(($D115*$P115)/$M115),0))))))</f>
        <v>0</v>
      </c>
      <c r="CQ116" s="37" t="str">
        <f>IF(CQ$7&gt;$L115,(((IF(Data!$C$2&gt;0,(IF(OR(CQ$5=Data!$F$2,CQ$5=Data!$G$2,(IF(COUNTIF(Data!$A$2:$A$939,CQ$7),CQ$7=(VLOOKUP(CQ$7,Data!$A$2:$A$852,1,FALSE)),0))),"H",IF(AND(CQ$7&gt;=$J115,CQ$7&lt;=$K115),($D115*(1-$P115)/$N115),0))),IF(AND(CQ$7&gt;=$J115,CQ$7&lt;=$K115),(($D115-$O115)/$N115),0))))),(((IF(Data!$C$2&gt;0,(IF(OR(CQ$5=Data!$F$2,CQ$5=Data!$G$2,(IF(COUNTIF(Data!$A$2:$A$939,CQ$7),CQ$7=(VLOOKUP(CQ$7,Data!$A$2:$A$852,1,FALSE)),0))),"H",IF(AND(CQ$7&gt;=$J115,CQ$7&lt;=$L115),($D115*$P115/$M115),0))),IF(AND(CQ$7&gt;=$J115,CQ$7&lt;=$L115),(($D115*$P115)/$M115),0))))))</f>
        <v>H</v>
      </c>
      <c r="CR116" s="37" t="str">
        <f>IF(CR$7&gt;$L115,(((IF(Data!$C$2&gt;0,(IF(OR(CR$5=Data!$F$2,CR$5=Data!$G$2,(IF(COUNTIF(Data!$A$2:$A$939,CR$7),CR$7=(VLOOKUP(CR$7,Data!$A$2:$A$852,1,FALSE)),0))),"H",IF(AND(CR$7&gt;=$J115,CR$7&lt;=$K115),($D115*(1-$P115)/$N115),0))),IF(AND(CR$7&gt;=$J115,CR$7&lt;=$K115),(($D115-$O115)/$N115),0))))),(((IF(Data!$C$2&gt;0,(IF(OR(CR$5=Data!$F$2,CR$5=Data!$G$2,(IF(COUNTIF(Data!$A$2:$A$939,CR$7),CR$7=(VLOOKUP(CR$7,Data!$A$2:$A$852,1,FALSE)),0))),"H",IF(AND(CR$7&gt;=$J115,CR$7&lt;=$L115),($D115*$P115/$M115),0))),IF(AND(CR$7&gt;=$J115,CR$7&lt;=$L115),(($D115*$P115)/$M115),0))))))</f>
        <v>H</v>
      </c>
      <c r="CS116" s="37">
        <f>IF(CS$7&gt;$L115,(((IF(Data!$C$2&gt;0,(IF(OR(CS$5=Data!$F$2,CS$5=Data!$G$2,(IF(COUNTIF(Data!$A$2:$A$939,CS$7),CS$7=(VLOOKUP(CS$7,Data!$A$2:$A$852,1,FALSE)),0))),"H",IF(AND(CS$7&gt;=$J115,CS$7&lt;=$K115),($D115*(1-$P115)/$N115),0))),IF(AND(CS$7&gt;=$J115,CS$7&lt;=$K115),(($D115-$O115)/$N115),0))))),(((IF(Data!$C$2&gt;0,(IF(OR(CS$5=Data!$F$2,CS$5=Data!$G$2,(IF(COUNTIF(Data!$A$2:$A$939,CS$7),CS$7=(VLOOKUP(CS$7,Data!$A$2:$A$852,1,FALSE)),0))),"H",IF(AND(CS$7&gt;=$J115,CS$7&lt;=$L115),($D115*$P115/$M115),0))),IF(AND(CS$7&gt;=$J115,CS$7&lt;=$L115),(($D115*$P115)/$M115),0))))))</f>
        <v>0</v>
      </c>
      <c r="CT116" s="37">
        <f>IF(CT$7&gt;$L115,(((IF(Data!$C$2&gt;0,(IF(OR(CT$5=Data!$F$2,CT$5=Data!$G$2,(IF(COUNTIF(Data!$A$2:$A$939,CT$7),CT$7=(VLOOKUP(CT$7,Data!$A$2:$A$852,1,FALSE)),0))),"H",IF(AND(CT$7&gt;=$J115,CT$7&lt;=$K115),($D115*(1-$P115)/$N115),0))),IF(AND(CT$7&gt;=$J115,CT$7&lt;=$K115),(($D115-$O115)/$N115),0))))),(((IF(Data!$C$2&gt;0,(IF(OR(CT$5=Data!$F$2,CT$5=Data!$G$2,(IF(COUNTIF(Data!$A$2:$A$939,CT$7),CT$7=(VLOOKUP(CT$7,Data!$A$2:$A$852,1,FALSE)),0))),"H",IF(AND(CT$7&gt;=$J115,CT$7&lt;=$L115),($D115*$P115/$M115),0))),IF(AND(CT$7&gt;=$J115,CT$7&lt;=$L115),(($D115*$P115)/$M115),0))))))</f>
        <v>0</v>
      </c>
      <c r="CU116" s="37">
        <f>IF(CU$7&gt;$L115,(((IF(Data!$C$2&gt;0,(IF(OR(CU$5=Data!$F$2,CU$5=Data!$G$2,(IF(COUNTIF(Data!$A$2:$A$939,CU$7),CU$7=(VLOOKUP(CU$7,Data!$A$2:$A$852,1,FALSE)),0))),"H",IF(AND(CU$7&gt;=$J115,CU$7&lt;=$K115),($D115*(1-$P115)/$N115),0))),IF(AND(CU$7&gt;=$J115,CU$7&lt;=$K115),(($D115-$O115)/$N115),0))))),(((IF(Data!$C$2&gt;0,(IF(OR(CU$5=Data!$F$2,CU$5=Data!$G$2,(IF(COUNTIF(Data!$A$2:$A$939,CU$7),CU$7=(VLOOKUP(CU$7,Data!$A$2:$A$852,1,FALSE)),0))),"H",IF(AND(CU$7&gt;=$J115,CU$7&lt;=$L115),($D115*$P115/$M115),0))),IF(AND(CU$7&gt;=$J115,CU$7&lt;=$L115),(($D115*$P115)/$M115),0))))))</f>
        <v>0</v>
      </c>
      <c r="CV116" s="37">
        <f>IF(CV$7&gt;$L115,(((IF(Data!$C$2&gt;0,(IF(OR(CV$5=Data!$F$2,CV$5=Data!$G$2,(IF(COUNTIF(Data!$A$2:$A$939,CV$7),CV$7=(VLOOKUP(CV$7,Data!$A$2:$A$852,1,FALSE)),0))),"H",IF(AND(CV$7&gt;=$J115,CV$7&lt;=$K115),($D115*(1-$P115)/$N115),0))),IF(AND(CV$7&gt;=$J115,CV$7&lt;=$K115),(($D115-$O115)/$N115),0))))),(((IF(Data!$C$2&gt;0,(IF(OR(CV$5=Data!$F$2,CV$5=Data!$G$2,(IF(COUNTIF(Data!$A$2:$A$939,CV$7),CV$7=(VLOOKUP(CV$7,Data!$A$2:$A$852,1,FALSE)),0))),"H",IF(AND(CV$7&gt;=$J115,CV$7&lt;=$L115),($D115*$P115/$M115),0))),IF(AND(CV$7&gt;=$J115,CV$7&lt;=$L115),(($D115*$P115)/$M115),0))))))</f>
        <v>0</v>
      </c>
      <c r="CW116" s="37">
        <f>IF(CW$7&gt;$L115,(((IF(Data!$C$2&gt;0,(IF(OR(CW$5=Data!$F$2,CW$5=Data!$G$2,(IF(COUNTIF(Data!$A$2:$A$939,CW$7),CW$7=(VLOOKUP(CW$7,Data!$A$2:$A$852,1,FALSE)),0))),"H",IF(AND(CW$7&gt;=$J115,CW$7&lt;=$K115),($D115*(1-$P115)/$N115),0))),IF(AND(CW$7&gt;=$J115,CW$7&lt;=$K115),(($D115-$O115)/$N115),0))))),(((IF(Data!$C$2&gt;0,(IF(OR(CW$5=Data!$F$2,CW$5=Data!$G$2,(IF(COUNTIF(Data!$A$2:$A$939,CW$7),CW$7=(VLOOKUP(CW$7,Data!$A$2:$A$852,1,FALSE)),0))),"H",IF(AND(CW$7&gt;=$J115,CW$7&lt;=$L115),($D115*$P115/$M115),0))),IF(AND(CW$7&gt;=$J115,CW$7&lt;=$L115),(($D115*$P115)/$M115),0))))))</f>
        <v>0</v>
      </c>
      <c r="CX116" s="37" t="str">
        <f>IF(CX$7&gt;$L115,(((IF(Data!$C$2&gt;0,(IF(OR(CX$5=Data!$F$2,CX$5=Data!$G$2,(IF(COUNTIF(Data!$A$2:$A$939,CX$7),CX$7=(VLOOKUP(CX$7,Data!$A$2:$A$852,1,FALSE)),0))),"H",IF(AND(CX$7&gt;=$J115,CX$7&lt;=$K115),($D115*(1-$P115)/$N115),0))),IF(AND(CX$7&gt;=$J115,CX$7&lt;=$K115),(($D115-$O115)/$N115),0))))),(((IF(Data!$C$2&gt;0,(IF(OR(CX$5=Data!$F$2,CX$5=Data!$G$2,(IF(COUNTIF(Data!$A$2:$A$939,CX$7),CX$7=(VLOOKUP(CX$7,Data!$A$2:$A$852,1,FALSE)),0))),"H",IF(AND(CX$7&gt;=$J115,CX$7&lt;=$L115),($D115*$P115/$M115),0))),IF(AND(CX$7&gt;=$J115,CX$7&lt;=$L115),(($D115*$P115)/$M115),0))))))</f>
        <v>H</v>
      </c>
      <c r="CY116" s="37" t="str">
        <f>IF(CY$7&gt;$L115,(((IF(Data!$C$2&gt;0,(IF(OR(CY$5=Data!$F$2,CY$5=Data!$G$2,(IF(COUNTIF(Data!$A$2:$A$939,CY$7),CY$7=(VLOOKUP(CY$7,Data!$A$2:$A$852,1,FALSE)),0))),"H",IF(AND(CY$7&gt;=$J115,CY$7&lt;=$K115),($D115*(1-$P115)/$N115),0))),IF(AND(CY$7&gt;=$J115,CY$7&lt;=$K115),(($D115-$O115)/$N115),0))))),(((IF(Data!$C$2&gt;0,(IF(OR(CY$5=Data!$F$2,CY$5=Data!$G$2,(IF(COUNTIF(Data!$A$2:$A$939,CY$7),CY$7=(VLOOKUP(CY$7,Data!$A$2:$A$852,1,FALSE)),0))),"H",IF(AND(CY$7&gt;=$J115,CY$7&lt;=$L115),($D115*$P115/$M115),0))),IF(AND(CY$7&gt;=$J115,CY$7&lt;=$L115),(($D115*$P115)/$M115),0))))))</f>
        <v>H</v>
      </c>
      <c r="CZ116" s="37">
        <f>IF(CZ$7&gt;$L115,(((IF(Data!$C$2&gt;0,(IF(OR(CZ$5=Data!$F$2,CZ$5=Data!$G$2,(IF(COUNTIF(Data!$A$2:$A$939,CZ$7),CZ$7=(VLOOKUP(CZ$7,Data!$A$2:$A$852,1,FALSE)),0))),"H",IF(AND(CZ$7&gt;=$J115,CZ$7&lt;=$K115),($D115*(1-$P115)/$N115),0))),IF(AND(CZ$7&gt;=$J115,CZ$7&lt;=$K115),(($D115-$O115)/$N115),0))))),(((IF(Data!$C$2&gt;0,(IF(OR(CZ$5=Data!$F$2,CZ$5=Data!$G$2,(IF(COUNTIF(Data!$A$2:$A$939,CZ$7),CZ$7=(VLOOKUP(CZ$7,Data!$A$2:$A$852,1,FALSE)),0))),"H",IF(AND(CZ$7&gt;=$J115,CZ$7&lt;=$L115),($D115*$P115/$M115),0))),IF(AND(CZ$7&gt;=$J115,CZ$7&lt;=$L115),(($D115*$P115)/$M115),0))))))</f>
        <v>0</v>
      </c>
      <c r="DA116" s="37">
        <f>IF(DA$7&gt;$L115,(((IF(Data!$C$2&gt;0,(IF(OR(DA$5=Data!$F$2,DA$5=Data!$G$2,(IF(COUNTIF(Data!$A$2:$A$939,DA$7),DA$7=(VLOOKUP(DA$7,Data!$A$2:$A$852,1,FALSE)),0))),"H",IF(AND(DA$7&gt;=$J115,DA$7&lt;=$K115),($D115*(1-$P115)/$N115),0))),IF(AND(DA$7&gt;=$J115,DA$7&lt;=$K115),(($D115-$O115)/$N115),0))))),(((IF(Data!$C$2&gt;0,(IF(OR(DA$5=Data!$F$2,DA$5=Data!$G$2,(IF(COUNTIF(Data!$A$2:$A$939,DA$7),DA$7=(VLOOKUP(DA$7,Data!$A$2:$A$852,1,FALSE)),0))),"H",IF(AND(DA$7&gt;=$J115,DA$7&lt;=$L115),($D115*$P115/$M115),0))),IF(AND(DA$7&gt;=$J115,DA$7&lt;=$L115),(($D115*$P115)/$M115),0))))))</f>
        <v>0</v>
      </c>
      <c r="DB116" s="37">
        <f>IF(DB$7&gt;$L115,(((IF(Data!$C$2&gt;0,(IF(OR(DB$5=Data!$F$2,DB$5=Data!$G$2,(IF(COUNTIF(Data!$A$2:$A$939,DB$7),DB$7=(VLOOKUP(DB$7,Data!$A$2:$A$852,1,FALSE)),0))),"H",IF(AND(DB$7&gt;=$J115,DB$7&lt;=$K115),($D115*(1-$P115)/$N115),0))),IF(AND(DB$7&gt;=$J115,DB$7&lt;=$K115),(($D115-$O115)/$N115),0))))),(((IF(Data!$C$2&gt;0,(IF(OR(DB$5=Data!$F$2,DB$5=Data!$G$2,(IF(COUNTIF(Data!$A$2:$A$939,DB$7),DB$7=(VLOOKUP(DB$7,Data!$A$2:$A$852,1,FALSE)),0))),"H",IF(AND(DB$7&gt;=$J115,DB$7&lt;=$L115),($D115*$P115/$M115),0))),IF(AND(DB$7&gt;=$J115,DB$7&lt;=$L115),(($D115*$P115)/$M115),0))))))</f>
        <v>0</v>
      </c>
      <c r="DC116" s="37">
        <f>IF(DC$7&gt;$L115,(((IF(Data!$C$2&gt;0,(IF(OR(DC$5=Data!$F$2,DC$5=Data!$G$2,(IF(COUNTIF(Data!$A$2:$A$939,DC$7),DC$7=(VLOOKUP(DC$7,Data!$A$2:$A$852,1,FALSE)),0))),"H",IF(AND(DC$7&gt;=$J115,DC$7&lt;=$K115),($D115*(1-$P115)/$N115),0))),IF(AND(DC$7&gt;=$J115,DC$7&lt;=$K115),(($D115-$O115)/$N115),0))))),(((IF(Data!$C$2&gt;0,(IF(OR(DC$5=Data!$F$2,DC$5=Data!$G$2,(IF(COUNTIF(Data!$A$2:$A$939,DC$7),DC$7=(VLOOKUP(DC$7,Data!$A$2:$A$852,1,FALSE)),0))),"H",IF(AND(DC$7&gt;=$J115,DC$7&lt;=$L115),($D115*$P115/$M115),0))),IF(AND(DC$7&gt;=$J115,DC$7&lt;=$L115),(($D115*$P115)/$M115),0))))))</f>
        <v>0</v>
      </c>
      <c r="DD116" s="37">
        <f>IF(DD$7&gt;$L115,(((IF(Data!$C$2&gt;0,(IF(OR(DD$5=Data!$F$2,DD$5=Data!$G$2,(IF(COUNTIF(Data!$A$2:$A$939,DD$7),DD$7=(VLOOKUP(DD$7,Data!$A$2:$A$852,1,FALSE)),0))),"H",IF(AND(DD$7&gt;=$J115,DD$7&lt;=$K115),($D115*(1-$P115)/$N115),0))),IF(AND(DD$7&gt;=$J115,DD$7&lt;=$K115),(($D115-$O115)/$N115),0))))),(((IF(Data!$C$2&gt;0,(IF(OR(DD$5=Data!$F$2,DD$5=Data!$G$2,(IF(COUNTIF(Data!$A$2:$A$939,DD$7),DD$7=(VLOOKUP(DD$7,Data!$A$2:$A$852,1,FALSE)),0))),"H",IF(AND(DD$7&gt;=$J115,DD$7&lt;=$L115),($D115*$P115/$M115),0))),IF(AND(DD$7&gt;=$J115,DD$7&lt;=$L115),(($D115*$P115)/$M115),0))))))</f>
        <v>0</v>
      </c>
      <c r="DE116" s="37" t="str">
        <f>IF(DE$7&gt;$L115,(((IF(Data!$C$2&gt;0,(IF(OR(DE$5=Data!$F$2,DE$5=Data!$G$2,(IF(COUNTIF(Data!$A$2:$A$939,DE$7),DE$7=(VLOOKUP(DE$7,Data!$A$2:$A$852,1,FALSE)),0))),"H",IF(AND(DE$7&gt;=$J115,DE$7&lt;=$K115),($D115*(1-$P115)/$N115),0))),IF(AND(DE$7&gt;=$J115,DE$7&lt;=$K115),(($D115-$O115)/$N115),0))))),(((IF(Data!$C$2&gt;0,(IF(OR(DE$5=Data!$F$2,DE$5=Data!$G$2,(IF(COUNTIF(Data!$A$2:$A$939,DE$7),DE$7=(VLOOKUP(DE$7,Data!$A$2:$A$852,1,FALSE)),0))),"H",IF(AND(DE$7&gt;=$J115,DE$7&lt;=$L115),($D115*$P115/$M115),0))),IF(AND(DE$7&gt;=$J115,DE$7&lt;=$L115),(($D115*$P115)/$M115),0))))))</f>
        <v>H</v>
      </c>
      <c r="DF116" s="37" t="str">
        <f>IF(DF$7&gt;$L115,(((IF(Data!$C$2&gt;0,(IF(OR(DF$5=Data!$F$2,DF$5=Data!$G$2,(IF(COUNTIF(Data!$A$2:$A$939,DF$7),DF$7=(VLOOKUP(DF$7,Data!$A$2:$A$852,1,FALSE)),0))),"H",IF(AND(DF$7&gt;=$J115,DF$7&lt;=$K115),($D115*(1-$P115)/$N115),0))),IF(AND(DF$7&gt;=$J115,DF$7&lt;=$K115),(($D115-$O115)/$N115),0))))),(((IF(Data!$C$2&gt;0,(IF(OR(DF$5=Data!$F$2,DF$5=Data!$G$2,(IF(COUNTIF(Data!$A$2:$A$939,DF$7),DF$7=(VLOOKUP(DF$7,Data!$A$2:$A$852,1,FALSE)),0))),"H",IF(AND(DF$7&gt;=$J115,DF$7&lt;=$L115),($D115*$P115/$M115),0))),IF(AND(DF$7&gt;=$J115,DF$7&lt;=$L115),(($D115*$P115)/$M115),0))))))</f>
        <v>H</v>
      </c>
      <c r="DG116" s="37">
        <f>IF(DG$7&gt;$L115,(((IF(Data!$C$2&gt;0,(IF(OR(DG$5=Data!$F$2,DG$5=Data!$G$2,(IF(COUNTIF(Data!$A$2:$A$939,DG$7),DG$7=(VLOOKUP(DG$7,Data!$A$2:$A$852,1,FALSE)),0))),"H",IF(AND(DG$7&gt;=$J115,DG$7&lt;=$K115),($D115*(1-$P115)/$N115),0))),IF(AND(DG$7&gt;=$J115,DG$7&lt;=$K115),(($D115-$O115)/$N115),0))))),(((IF(Data!$C$2&gt;0,(IF(OR(DG$5=Data!$F$2,DG$5=Data!$G$2,(IF(COUNTIF(Data!$A$2:$A$939,DG$7),DG$7=(VLOOKUP(DG$7,Data!$A$2:$A$852,1,FALSE)),0))),"H",IF(AND(DG$7&gt;=$J115,DG$7&lt;=$L115),($D115*$P115/$M115),0))),IF(AND(DG$7&gt;=$J115,DG$7&lt;=$L115),(($D115*$P115)/$M115),0))))))</f>
        <v>0</v>
      </c>
      <c r="DH116" s="37">
        <f>IF(DH$7&gt;$L115,(((IF(Data!$C$2&gt;0,(IF(OR(DH$5=Data!$F$2,DH$5=Data!$G$2,(IF(COUNTIF(Data!$A$2:$A$939,DH$7),DH$7=(VLOOKUP(DH$7,Data!$A$2:$A$852,1,FALSE)),0))),"H",IF(AND(DH$7&gt;=$J115,DH$7&lt;=$K115),($D115*(1-$P115)/$N115),0))),IF(AND(DH$7&gt;=$J115,DH$7&lt;=$K115),(($D115-$O115)/$N115),0))))),(((IF(Data!$C$2&gt;0,(IF(OR(DH$5=Data!$F$2,DH$5=Data!$G$2,(IF(COUNTIF(Data!$A$2:$A$939,DH$7),DH$7=(VLOOKUP(DH$7,Data!$A$2:$A$852,1,FALSE)),0))),"H",IF(AND(DH$7&gt;=$J115,DH$7&lt;=$L115),($D115*$P115/$M115),0))),IF(AND(DH$7&gt;=$J115,DH$7&lt;=$L115),(($D115*$P115)/$M115),0))))))</f>
        <v>0</v>
      </c>
      <c r="DI116" s="37">
        <f>IF(DI$7&gt;$L115,(((IF(Data!$C$2&gt;0,(IF(OR(DI$5=Data!$F$2,DI$5=Data!$G$2,(IF(COUNTIF(Data!$A$2:$A$939,DI$7),DI$7=(VLOOKUP(DI$7,Data!$A$2:$A$852,1,FALSE)),0))),"H",IF(AND(DI$7&gt;=$J115,DI$7&lt;=$K115),($D115*(1-$P115)/$N115),0))),IF(AND(DI$7&gt;=$J115,DI$7&lt;=$K115),(($D115-$O115)/$N115),0))))),(((IF(Data!$C$2&gt;0,(IF(OR(DI$5=Data!$F$2,DI$5=Data!$G$2,(IF(COUNTIF(Data!$A$2:$A$939,DI$7),DI$7=(VLOOKUP(DI$7,Data!$A$2:$A$852,1,FALSE)),0))),"H",IF(AND(DI$7&gt;=$J115,DI$7&lt;=$L115),($D115*$P115/$M115),0))),IF(AND(DI$7&gt;=$J115,DI$7&lt;=$L115),(($D115*$P115)/$M115),0))))))</f>
        <v>0</v>
      </c>
      <c r="DJ116" s="37">
        <f>IF(DJ$7&gt;$L115,(((IF(Data!$C$2&gt;0,(IF(OR(DJ$5=Data!$F$2,DJ$5=Data!$G$2,(IF(COUNTIF(Data!$A$2:$A$939,DJ$7),DJ$7=(VLOOKUP(DJ$7,Data!$A$2:$A$852,1,FALSE)),0))),"H",IF(AND(DJ$7&gt;=$J115,DJ$7&lt;=$K115),($D115*(1-$P115)/$N115),0))),IF(AND(DJ$7&gt;=$J115,DJ$7&lt;=$K115),(($D115-$O115)/$N115),0))))),(((IF(Data!$C$2&gt;0,(IF(OR(DJ$5=Data!$F$2,DJ$5=Data!$G$2,(IF(COUNTIF(Data!$A$2:$A$939,DJ$7),DJ$7=(VLOOKUP(DJ$7,Data!$A$2:$A$852,1,FALSE)),0))),"H",IF(AND(DJ$7&gt;=$J115,DJ$7&lt;=$L115),($D115*$P115/$M115),0))),IF(AND(DJ$7&gt;=$J115,DJ$7&lt;=$L115),(($D115*$P115)/$M115),0))))))</f>
        <v>0</v>
      </c>
      <c r="DK116" s="37">
        <f>IF(DK$7&gt;$L115,(((IF(Data!$C$2&gt;0,(IF(OR(DK$5=Data!$F$2,DK$5=Data!$G$2,(IF(COUNTIF(Data!$A$2:$A$939,DK$7),DK$7=(VLOOKUP(DK$7,Data!$A$2:$A$852,1,FALSE)),0))),"H",IF(AND(DK$7&gt;=$J115,DK$7&lt;=$K115),($D115*(1-$P115)/$N115),0))),IF(AND(DK$7&gt;=$J115,DK$7&lt;=$K115),(($D115-$O115)/$N115),0))))),(((IF(Data!$C$2&gt;0,(IF(OR(DK$5=Data!$F$2,DK$5=Data!$G$2,(IF(COUNTIF(Data!$A$2:$A$939,DK$7),DK$7=(VLOOKUP(DK$7,Data!$A$2:$A$852,1,FALSE)),0))),"H",IF(AND(DK$7&gt;=$J115,DK$7&lt;=$L115),($D115*$P115/$M115),0))),IF(AND(DK$7&gt;=$J115,DK$7&lt;=$L115),(($D115*$P115)/$M115),0))))))</f>
        <v>0</v>
      </c>
      <c r="DL116" s="37" t="str">
        <f>IF(DL$7&gt;$L115,(((IF(Data!$C$2&gt;0,(IF(OR(DL$5=Data!$F$2,DL$5=Data!$G$2,(IF(COUNTIF(Data!$A$2:$A$939,DL$7),DL$7=(VLOOKUP(DL$7,Data!$A$2:$A$852,1,FALSE)),0))),"H",IF(AND(DL$7&gt;=$J115,DL$7&lt;=$K115),($D115*(1-$P115)/$N115),0))),IF(AND(DL$7&gt;=$J115,DL$7&lt;=$K115),(($D115-$O115)/$N115),0))))),(((IF(Data!$C$2&gt;0,(IF(OR(DL$5=Data!$F$2,DL$5=Data!$G$2,(IF(COUNTIF(Data!$A$2:$A$939,DL$7),DL$7=(VLOOKUP(DL$7,Data!$A$2:$A$852,1,FALSE)),0))),"H",IF(AND(DL$7&gt;=$J115,DL$7&lt;=$L115),($D115*$P115/$M115),0))),IF(AND(DL$7&gt;=$J115,DL$7&lt;=$L115),(($D115*$P115)/$M115),0))))))</f>
        <v>H</v>
      </c>
      <c r="DM116" s="37" t="str">
        <f>IF(DM$7&gt;$L115,(((IF(Data!$C$2&gt;0,(IF(OR(DM$5=Data!$F$2,DM$5=Data!$G$2,(IF(COUNTIF(Data!$A$2:$A$939,DM$7),DM$7=(VLOOKUP(DM$7,Data!$A$2:$A$852,1,FALSE)),0))),"H",IF(AND(DM$7&gt;=$J115,DM$7&lt;=$K115),($D115*(1-$P115)/$N115),0))),IF(AND(DM$7&gt;=$J115,DM$7&lt;=$K115),(($D115-$O115)/$N115),0))))),(((IF(Data!$C$2&gt;0,(IF(OR(DM$5=Data!$F$2,DM$5=Data!$G$2,(IF(COUNTIF(Data!$A$2:$A$939,DM$7),DM$7=(VLOOKUP(DM$7,Data!$A$2:$A$852,1,FALSE)),0))),"H",IF(AND(DM$7&gt;=$J115,DM$7&lt;=$L115),($D115*$P115/$M115),0))),IF(AND(DM$7&gt;=$J115,DM$7&lt;=$L115),(($D115*$P115)/$M115),0))))))</f>
        <v>H</v>
      </c>
      <c r="DN116" s="37">
        <f>IF(DN$7&gt;$L115,(((IF(Data!$C$2&gt;0,(IF(OR(DN$5=Data!$F$2,DN$5=Data!$G$2,(IF(COUNTIF(Data!$A$2:$A$939,DN$7),DN$7=(VLOOKUP(DN$7,Data!$A$2:$A$852,1,FALSE)),0))),"H",IF(AND(DN$7&gt;=$J115,DN$7&lt;=$K115),($D115*(1-$P115)/$N115),0))),IF(AND(DN$7&gt;=$J115,DN$7&lt;=$K115),(($D115-$O115)/$N115),0))))),(((IF(Data!$C$2&gt;0,(IF(OR(DN$5=Data!$F$2,DN$5=Data!$G$2,(IF(COUNTIF(Data!$A$2:$A$939,DN$7),DN$7=(VLOOKUP(DN$7,Data!$A$2:$A$852,1,FALSE)),0))),"H",IF(AND(DN$7&gt;=$J115,DN$7&lt;=$L115),($D115*$P115/$M115),0))),IF(AND(DN$7&gt;=$J115,DN$7&lt;=$L115),(($D115*$P115)/$M115),0))))))</f>
        <v>0</v>
      </c>
      <c r="DO116" s="37">
        <f>IF(DO$7&gt;$L115,(((IF(Data!$C$2&gt;0,(IF(OR(DO$5=Data!$F$2,DO$5=Data!$G$2,(IF(COUNTIF(Data!$A$2:$A$939,DO$7),DO$7=(VLOOKUP(DO$7,Data!$A$2:$A$852,1,FALSE)),0))),"H",IF(AND(DO$7&gt;=$J115,DO$7&lt;=$K115),($D115*(1-$P115)/$N115),0))),IF(AND(DO$7&gt;=$J115,DO$7&lt;=$K115),(($D115-$O115)/$N115),0))))),(((IF(Data!$C$2&gt;0,(IF(OR(DO$5=Data!$F$2,DO$5=Data!$G$2,(IF(COUNTIF(Data!$A$2:$A$939,DO$7),DO$7=(VLOOKUP(DO$7,Data!$A$2:$A$852,1,FALSE)),0))),"H",IF(AND(DO$7&gt;=$J115,DO$7&lt;=$L115),($D115*$P115/$M115),0))),IF(AND(DO$7&gt;=$J115,DO$7&lt;=$L115),(($D115*$P115)/$M115),0))))))</f>
        <v>0</v>
      </c>
      <c r="DP116" s="37">
        <f>IF(DP$7&gt;$L115,(((IF(Data!$C$2&gt;0,(IF(OR(DP$5=Data!$F$2,DP$5=Data!$G$2,(IF(COUNTIF(Data!$A$2:$A$939,DP$7),DP$7=(VLOOKUP(DP$7,Data!$A$2:$A$852,1,FALSE)),0))),"H",IF(AND(DP$7&gt;=$J115,DP$7&lt;=$K115),($D115*(1-$P115)/$N115),0))),IF(AND(DP$7&gt;=$J115,DP$7&lt;=$K115),(($D115-$O115)/$N115),0))))),(((IF(Data!$C$2&gt;0,(IF(OR(DP$5=Data!$F$2,DP$5=Data!$G$2,(IF(COUNTIF(Data!$A$2:$A$939,DP$7),DP$7=(VLOOKUP(DP$7,Data!$A$2:$A$852,1,FALSE)),0))),"H",IF(AND(DP$7&gt;=$J115,DP$7&lt;=$L115),($D115*$P115/$M115),0))),IF(AND(DP$7&gt;=$J115,DP$7&lt;=$L115),(($D115*$P115)/$M115),0))))))</f>
        <v>0</v>
      </c>
      <c r="DQ116" s="37">
        <f>IF(DQ$7&gt;$L115,(((IF(Data!$C$2&gt;0,(IF(OR(DQ$5=Data!$F$2,DQ$5=Data!$G$2,(IF(COUNTIF(Data!$A$2:$A$939,DQ$7),DQ$7=(VLOOKUP(DQ$7,Data!$A$2:$A$852,1,FALSE)),0))),"H",IF(AND(DQ$7&gt;=$J115,DQ$7&lt;=$K115),($D115*(1-$P115)/$N115),0))),IF(AND(DQ$7&gt;=$J115,DQ$7&lt;=$K115),(($D115-$O115)/$N115),0))))),(((IF(Data!$C$2&gt;0,(IF(OR(DQ$5=Data!$F$2,DQ$5=Data!$G$2,(IF(COUNTIF(Data!$A$2:$A$939,DQ$7),DQ$7=(VLOOKUP(DQ$7,Data!$A$2:$A$852,1,FALSE)),0))),"H",IF(AND(DQ$7&gt;=$J115,DQ$7&lt;=$L115),($D115*$P115/$M115),0))),IF(AND(DQ$7&gt;=$J115,DQ$7&lt;=$L115),(($D115*$P115)/$M115),0))))))</f>
        <v>0</v>
      </c>
      <c r="DR116" s="37">
        <f>IF(DR$7&gt;$L115,(((IF(Data!$C$2&gt;0,(IF(OR(DR$5=Data!$F$2,DR$5=Data!$G$2,(IF(COUNTIF(Data!$A$2:$A$939,DR$7),DR$7=(VLOOKUP(DR$7,Data!$A$2:$A$852,1,FALSE)),0))),"H",IF(AND(DR$7&gt;=$J115,DR$7&lt;=$K115),($D115*(1-$P115)/$N115),0))),IF(AND(DR$7&gt;=$J115,DR$7&lt;=$K115),(($D115-$O115)/$N115),0))))),(((IF(Data!$C$2&gt;0,(IF(OR(DR$5=Data!$F$2,DR$5=Data!$G$2,(IF(COUNTIF(Data!$A$2:$A$939,DR$7),DR$7=(VLOOKUP(DR$7,Data!$A$2:$A$852,1,FALSE)),0))),"H",IF(AND(DR$7&gt;=$J115,DR$7&lt;=$L115),($D115*$P115/$M115),0))),IF(AND(DR$7&gt;=$J115,DR$7&lt;=$L115),(($D115*$P115)/$M115),0))))))</f>
        <v>0</v>
      </c>
      <c r="DS116" s="37" t="str">
        <f>IF(DS$7&gt;$L115,(((IF(Data!$C$2&gt;0,(IF(OR(DS$5=Data!$F$2,DS$5=Data!$G$2,(IF(COUNTIF(Data!$A$2:$A$939,DS$7),DS$7=(VLOOKUP(DS$7,Data!$A$2:$A$852,1,FALSE)),0))),"H",IF(AND(DS$7&gt;=$J115,DS$7&lt;=$K115),($D115*(1-$P115)/$N115),0))),IF(AND(DS$7&gt;=$J115,DS$7&lt;=$K115),(($D115-$O115)/$N115),0))))),(((IF(Data!$C$2&gt;0,(IF(OR(DS$5=Data!$F$2,DS$5=Data!$G$2,(IF(COUNTIF(Data!$A$2:$A$939,DS$7),DS$7=(VLOOKUP(DS$7,Data!$A$2:$A$852,1,FALSE)),0))),"H",IF(AND(DS$7&gt;=$J115,DS$7&lt;=$L115),($D115*$P115/$M115),0))),IF(AND(DS$7&gt;=$J115,DS$7&lt;=$L115),(($D115*$P115)/$M115),0))))))</f>
        <v>H</v>
      </c>
      <c r="DT116" s="37" t="str">
        <f>IF(DT$7&gt;$L115,(((IF(Data!$C$2&gt;0,(IF(OR(DT$5=Data!$F$2,DT$5=Data!$G$2,(IF(COUNTIF(Data!$A$2:$A$939,DT$7),DT$7=(VLOOKUP(DT$7,Data!$A$2:$A$852,1,FALSE)),0))),"H",IF(AND(DT$7&gt;=$J115,DT$7&lt;=$K115),($D115*(1-$P115)/$N115),0))),IF(AND(DT$7&gt;=$J115,DT$7&lt;=$K115),(($D115-$O115)/$N115),0))))),(((IF(Data!$C$2&gt;0,(IF(OR(DT$5=Data!$F$2,DT$5=Data!$G$2,(IF(COUNTIF(Data!$A$2:$A$939,DT$7),DT$7=(VLOOKUP(DT$7,Data!$A$2:$A$852,1,FALSE)),0))),"H",IF(AND(DT$7&gt;=$J115,DT$7&lt;=$L115),($D115*$P115/$M115),0))),IF(AND(DT$7&gt;=$J115,DT$7&lt;=$L115),(($D115*$P115)/$M115),0))))))</f>
        <v>H</v>
      </c>
      <c r="DU116" s="37">
        <f>IF(DU$7&gt;$L115,(((IF(Data!$C$2&gt;0,(IF(OR(DU$5=Data!$F$2,DU$5=Data!$G$2,(IF(COUNTIF(Data!$A$2:$A$939,DU$7),DU$7=(VLOOKUP(DU$7,Data!$A$2:$A$852,1,FALSE)),0))),"H",IF(AND(DU$7&gt;=$J115,DU$7&lt;=$K115),($D115*(1-$P115)/$N115),0))),IF(AND(DU$7&gt;=$J115,DU$7&lt;=$K115),(($D115-$O115)/$N115),0))))),(((IF(Data!$C$2&gt;0,(IF(OR(DU$5=Data!$F$2,DU$5=Data!$G$2,(IF(COUNTIF(Data!$A$2:$A$939,DU$7),DU$7=(VLOOKUP(DU$7,Data!$A$2:$A$852,1,FALSE)),0))),"H",IF(AND(DU$7&gt;=$J115,DU$7&lt;=$L115),($D115*$P115/$M115),0))),IF(AND(DU$7&gt;=$J115,DU$7&lt;=$L115),(($D115*$P115)/$M115),0))))))</f>
        <v>0</v>
      </c>
      <c r="DV116" s="37">
        <f>IF(DV$7&gt;$L115,(((IF(Data!$C$2&gt;0,(IF(OR(DV$5=Data!$F$2,DV$5=Data!$G$2,(IF(COUNTIF(Data!$A$2:$A$939,DV$7),DV$7=(VLOOKUP(DV$7,Data!$A$2:$A$852,1,FALSE)),0))),"H",IF(AND(DV$7&gt;=$J115,DV$7&lt;=$K115),($D115*(1-$P115)/$N115),0))),IF(AND(DV$7&gt;=$J115,DV$7&lt;=$K115),(($D115-$O115)/$N115),0))))),(((IF(Data!$C$2&gt;0,(IF(OR(DV$5=Data!$F$2,DV$5=Data!$G$2,(IF(COUNTIF(Data!$A$2:$A$939,DV$7),DV$7=(VLOOKUP(DV$7,Data!$A$2:$A$852,1,FALSE)),0))),"H",IF(AND(DV$7&gt;=$J115,DV$7&lt;=$L115),($D115*$P115/$M115),0))),IF(AND(DV$7&gt;=$J115,DV$7&lt;=$L115),(($D115*$P115)/$M115),0))))))</f>
        <v>0</v>
      </c>
      <c r="DW116" s="37">
        <f>IF(DW$7&gt;$L115,(((IF(Data!$C$2&gt;0,(IF(OR(DW$5=Data!$F$2,DW$5=Data!$G$2,(IF(COUNTIF(Data!$A$2:$A$939,DW$7),DW$7=(VLOOKUP(DW$7,Data!$A$2:$A$852,1,FALSE)),0))),"H",IF(AND(DW$7&gt;=$J115,DW$7&lt;=$K115),($D115*(1-$P115)/$N115),0))),IF(AND(DW$7&gt;=$J115,DW$7&lt;=$K115),(($D115-$O115)/$N115),0))))),(((IF(Data!$C$2&gt;0,(IF(OR(DW$5=Data!$F$2,DW$5=Data!$G$2,(IF(COUNTIF(Data!$A$2:$A$939,DW$7),DW$7=(VLOOKUP(DW$7,Data!$A$2:$A$852,1,FALSE)),0))),"H",IF(AND(DW$7&gt;=$J115,DW$7&lt;=$L115),($D115*$P115/$M115),0))),IF(AND(DW$7&gt;=$J115,DW$7&lt;=$L115),(($D115*$P115)/$M115),0))))))</f>
        <v>0</v>
      </c>
      <c r="DX116" s="37">
        <f>IF(DX$7&gt;$L115,(((IF(Data!$C$2&gt;0,(IF(OR(DX$5=Data!$F$2,DX$5=Data!$G$2,(IF(COUNTIF(Data!$A$2:$A$939,DX$7),DX$7=(VLOOKUP(DX$7,Data!$A$2:$A$852,1,FALSE)),0))),"H",IF(AND(DX$7&gt;=$J115,DX$7&lt;=$K115),($D115*(1-$P115)/$N115),0))),IF(AND(DX$7&gt;=$J115,DX$7&lt;=$K115),(($D115-$O115)/$N115),0))))),(((IF(Data!$C$2&gt;0,(IF(OR(DX$5=Data!$F$2,DX$5=Data!$G$2,(IF(COUNTIF(Data!$A$2:$A$939,DX$7),DX$7=(VLOOKUP(DX$7,Data!$A$2:$A$852,1,FALSE)),0))),"H",IF(AND(DX$7&gt;=$J115,DX$7&lt;=$L115),($D115*$P115/$M115),0))),IF(AND(DX$7&gt;=$J115,DX$7&lt;=$L115),(($D115*$P115)/$M115),0))))))</f>
        <v>0</v>
      </c>
      <c r="DY116" s="37">
        <f>IF(DY$7&gt;$L115,(((IF(Data!$C$2&gt;0,(IF(OR(DY$5=Data!$F$2,DY$5=Data!$G$2,(IF(COUNTIF(Data!$A$2:$A$939,DY$7),DY$7=(VLOOKUP(DY$7,Data!$A$2:$A$852,1,FALSE)),0))),"H",IF(AND(DY$7&gt;=$J115,DY$7&lt;=$K115),($D115*(1-$P115)/$N115),0))),IF(AND(DY$7&gt;=$J115,DY$7&lt;=$K115),(($D115-$O115)/$N115),0))))),(((IF(Data!$C$2&gt;0,(IF(OR(DY$5=Data!$F$2,DY$5=Data!$G$2,(IF(COUNTIF(Data!$A$2:$A$939,DY$7),DY$7=(VLOOKUP(DY$7,Data!$A$2:$A$852,1,FALSE)),0))),"H",IF(AND(DY$7&gt;=$J115,DY$7&lt;=$L115),($D115*$P115/$M115),0))),IF(AND(DY$7&gt;=$J115,DY$7&lt;=$L115),(($D115*$P115)/$M115),0))))))</f>
        <v>0</v>
      </c>
      <c r="DZ116" s="37" t="str">
        <f>IF(DZ$7&gt;$L115,(((IF(Data!$C$2&gt;0,(IF(OR(DZ$5=Data!$F$2,DZ$5=Data!$G$2,(IF(COUNTIF(Data!$A$2:$A$939,DZ$7),DZ$7=(VLOOKUP(DZ$7,Data!$A$2:$A$852,1,FALSE)),0))),"H",IF(AND(DZ$7&gt;=$J115,DZ$7&lt;=$K115),($D115*(1-$P115)/$N115),0))),IF(AND(DZ$7&gt;=$J115,DZ$7&lt;=$K115),(($D115-$O115)/$N115),0))))),(((IF(Data!$C$2&gt;0,(IF(OR(DZ$5=Data!$F$2,DZ$5=Data!$G$2,(IF(COUNTIF(Data!$A$2:$A$939,DZ$7),DZ$7=(VLOOKUP(DZ$7,Data!$A$2:$A$852,1,FALSE)),0))),"H",IF(AND(DZ$7&gt;=$J115,DZ$7&lt;=$L115),($D115*$P115/$M115),0))),IF(AND(DZ$7&gt;=$J115,DZ$7&lt;=$L115),(($D115*$P115)/$M115),0))))))</f>
        <v>H</v>
      </c>
      <c r="EA116" s="37" t="str">
        <f>IF(EA$7&gt;$L115,(((IF(Data!$C$2&gt;0,(IF(OR(EA$5=Data!$F$2,EA$5=Data!$G$2,(IF(COUNTIF(Data!$A$2:$A$939,EA$7),EA$7=(VLOOKUP(EA$7,Data!$A$2:$A$852,1,FALSE)),0))),"H",IF(AND(EA$7&gt;=$J115,EA$7&lt;=$K115),($D115*(1-$P115)/$N115),0))),IF(AND(EA$7&gt;=$J115,EA$7&lt;=$K115),(($D115-$O115)/$N115),0))))),(((IF(Data!$C$2&gt;0,(IF(OR(EA$5=Data!$F$2,EA$5=Data!$G$2,(IF(COUNTIF(Data!$A$2:$A$939,EA$7),EA$7=(VLOOKUP(EA$7,Data!$A$2:$A$852,1,FALSE)),0))),"H",IF(AND(EA$7&gt;=$J115,EA$7&lt;=$L115),($D115*$P115/$M115),0))),IF(AND(EA$7&gt;=$J115,EA$7&lt;=$L115),(($D115*$P115)/$M115),0))))))</f>
        <v>H</v>
      </c>
      <c r="EB116" s="37">
        <f>IF(EB$7&gt;$L115,(((IF(Data!$C$2&gt;0,(IF(OR(EB$5=Data!$F$2,EB$5=Data!$G$2,(IF(COUNTIF(Data!$A$2:$A$939,EB$7),EB$7=(VLOOKUP(EB$7,Data!$A$2:$A$852,1,FALSE)),0))),"H",IF(AND(EB$7&gt;=$J115,EB$7&lt;=$K115),($D115*(1-$P115)/$N115),0))),IF(AND(EB$7&gt;=$J115,EB$7&lt;=$K115),(($D115-$O115)/$N115),0))))),(((IF(Data!$C$2&gt;0,(IF(OR(EB$5=Data!$F$2,EB$5=Data!$G$2,(IF(COUNTIF(Data!$A$2:$A$939,EB$7),EB$7=(VLOOKUP(EB$7,Data!$A$2:$A$852,1,FALSE)),0))),"H",IF(AND(EB$7&gt;=$J115,EB$7&lt;=$L115),($D115*$P115/$M115),0))),IF(AND(EB$7&gt;=$J115,EB$7&lt;=$L115),(($D115*$P115)/$M115),0))))))</f>
        <v>0</v>
      </c>
      <c r="EC116" s="37">
        <f>IF(EC$7&gt;$L115,(((IF(Data!$C$2&gt;0,(IF(OR(EC$5=Data!$F$2,EC$5=Data!$G$2,(IF(COUNTIF(Data!$A$2:$A$939,EC$7),EC$7=(VLOOKUP(EC$7,Data!$A$2:$A$852,1,FALSE)),0))),"H",IF(AND(EC$7&gt;=$J115,EC$7&lt;=$K115),($D115*(1-$P115)/$N115),0))),IF(AND(EC$7&gt;=$J115,EC$7&lt;=$K115),(($D115-$O115)/$N115),0))))),(((IF(Data!$C$2&gt;0,(IF(OR(EC$5=Data!$F$2,EC$5=Data!$G$2,(IF(COUNTIF(Data!$A$2:$A$939,EC$7),EC$7=(VLOOKUP(EC$7,Data!$A$2:$A$852,1,FALSE)),0))),"H",IF(AND(EC$7&gt;=$J115,EC$7&lt;=$L115),($D115*$P115/$M115),0))),IF(AND(EC$7&gt;=$J115,EC$7&lt;=$L115),(($D115*$P115)/$M115),0))))))</f>
        <v>0</v>
      </c>
      <c r="ED116" s="37">
        <f>IF(ED$7&gt;$L115,(((IF(Data!$C$2&gt;0,(IF(OR(ED$5=Data!$F$2,ED$5=Data!$G$2,(IF(COUNTIF(Data!$A$2:$A$939,ED$7),ED$7=(VLOOKUP(ED$7,Data!$A$2:$A$852,1,FALSE)),0))),"H",IF(AND(ED$7&gt;=$J115,ED$7&lt;=$K115),($D115*(1-$P115)/$N115),0))),IF(AND(ED$7&gt;=$J115,ED$7&lt;=$K115),(($D115-$O115)/$N115),0))))),(((IF(Data!$C$2&gt;0,(IF(OR(ED$5=Data!$F$2,ED$5=Data!$G$2,(IF(COUNTIF(Data!$A$2:$A$939,ED$7),ED$7=(VLOOKUP(ED$7,Data!$A$2:$A$852,1,FALSE)),0))),"H",IF(AND(ED$7&gt;=$J115,ED$7&lt;=$L115),($D115*$P115/$M115),0))),IF(AND(ED$7&gt;=$J115,ED$7&lt;=$L115),(($D115*$P115)/$M115),0))))))</f>
        <v>0</v>
      </c>
      <c r="EE116" s="37">
        <f>IF(EE$7&gt;$L115,(((IF(Data!$C$2&gt;0,(IF(OR(EE$5=Data!$F$2,EE$5=Data!$G$2,(IF(COUNTIF(Data!$A$2:$A$939,EE$7),EE$7=(VLOOKUP(EE$7,Data!$A$2:$A$852,1,FALSE)),0))),"H",IF(AND(EE$7&gt;=$J115,EE$7&lt;=$K115),($D115*(1-$P115)/$N115),0))),IF(AND(EE$7&gt;=$J115,EE$7&lt;=$K115),(($D115-$O115)/$N115),0))))),(((IF(Data!$C$2&gt;0,(IF(OR(EE$5=Data!$F$2,EE$5=Data!$G$2,(IF(COUNTIF(Data!$A$2:$A$939,EE$7),EE$7=(VLOOKUP(EE$7,Data!$A$2:$A$852,1,FALSE)),0))),"H",IF(AND(EE$7&gt;=$J115,EE$7&lt;=$L115),($D115*$P115/$M115),0))),IF(AND(EE$7&gt;=$J115,EE$7&lt;=$L115),(($D115*$P115)/$M115),0))))))</f>
        <v>0</v>
      </c>
      <c r="EF116" s="37">
        <f>IF(EF$7&gt;$L115,(((IF(Data!$C$2&gt;0,(IF(OR(EF$5=Data!$F$2,EF$5=Data!$G$2,(IF(COUNTIF(Data!$A$2:$A$939,EF$7),EF$7=(VLOOKUP(EF$7,Data!$A$2:$A$852,1,FALSE)),0))),"H",IF(AND(EF$7&gt;=$J115,EF$7&lt;=$K115),($D115*(1-$P115)/$N115),0))),IF(AND(EF$7&gt;=$J115,EF$7&lt;=$K115),(($D115-$O115)/$N115),0))))),(((IF(Data!$C$2&gt;0,(IF(OR(EF$5=Data!$F$2,EF$5=Data!$G$2,(IF(COUNTIF(Data!$A$2:$A$939,EF$7),EF$7=(VLOOKUP(EF$7,Data!$A$2:$A$852,1,FALSE)),0))),"H",IF(AND(EF$7&gt;=$J115,EF$7&lt;=$L115),($D115*$P115/$M115),0))),IF(AND(EF$7&gt;=$J115,EF$7&lt;=$L115),(($D115*$P115)/$M115),0))))))</f>
        <v>0</v>
      </c>
      <c r="EG116" s="37" t="str">
        <f>IF(EG$7&gt;$L115,(((IF(Data!$C$2&gt;0,(IF(OR(EG$5=Data!$F$2,EG$5=Data!$G$2,(IF(COUNTIF(Data!$A$2:$A$939,EG$7),EG$7=(VLOOKUP(EG$7,Data!$A$2:$A$852,1,FALSE)),0))),"H",IF(AND(EG$7&gt;=$J115,EG$7&lt;=$K115),($D115*(1-$P115)/$N115),0))),IF(AND(EG$7&gt;=$J115,EG$7&lt;=$K115),(($D115-$O115)/$N115),0))))),(((IF(Data!$C$2&gt;0,(IF(OR(EG$5=Data!$F$2,EG$5=Data!$G$2,(IF(COUNTIF(Data!$A$2:$A$939,EG$7),EG$7=(VLOOKUP(EG$7,Data!$A$2:$A$852,1,FALSE)),0))),"H",IF(AND(EG$7&gt;=$J115,EG$7&lt;=$L115),($D115*$P115/$M115),0))),IF(AND(EG$7&gt;=$J115,EG$7&lt;=$L115),(($D115*$P115)/$M115),0))))))</f>
        <v>H</v>
      </c>
      <c r="EH116" s="37" t="str">
        <f>IF(EH$7&gt;$L115,(((IF(Data!$C$2&gt;0,(IF(OR(EH$5=Data!$F$2,EH$5=Data!$G$2,(IF(COUNTIF(Data!$A$2:$A$939,EH$7),EH$7=(VLOOKUP(EH$7,Data!$A$2:$A$852,1,FALSE)),0))),"H",IF(AND(EH$7&gt;=$J115,EH$7&lt;=$K115),($D115*(1-$P115)/$N115),0))),IF(AND(EH$7&gt;=$J115,EH$7&lt;=$K115),(($D115-$O115)/$N115),0))))),(((IF(Data!$C$2&gt;0,(IF(OR(EH$5=Data!$F$2,EH$5=Data!$G$2,(IF(COUNTIF(Data!$A$2:$A$939,EH$7),EH$7=(VLOOKUP(EH$7,Data!$A$2:$A$852,1,FALSE)),0))),"H",IF(AND(EH$7&gt;=$J115,EH$7&lt;=$L115),($D115*$P115/$M115),0))),IF(AND(EH$7&gt;=$J115,EH$7&lt;=$L115),(($D115*$P115)/$M115),0))))))</f>
        <v>H</v>
      </c>
      <c r="EI116" s="37">
        <f>IF(EI$7&gt;$L115,(((IF(Data!$C$2&gt;0,(IF(OR(EI$5=Data!$F$2,EI$5=Data!$G$2,(IF(COUNTIF(Data!$A$2:$A$939,EI$7),EI$7=(VLOOKUP(EI$7,Data!$A$2:$A$852,1,FALSE)),0))),"H",IF(AND(EI$7&gt;=$J115,EI$7&lt;=$K115),($D115*(1-$P115)/$N115),0))),IF(AND(EI$7&gt;=$J115,EI$7&lt;=$K115),(($D115-$O115)/$N115),0))))),(((IF(Data!$C$2&gt;0,(IF(OR(EI$5=Data!$F$2,EI$5=Data!$G$2,(IF(COUNTIF(Data!$A$2:$A$939,EI$7),EI$7=(VLOOKUP(EI$7,Data!$A$2:$A$852,1,FALSE)),0))),"H",IF(AND(EI$7&gt;=$J115,EI$7&lt;=$L115),($D115*$P115/$M115),0))),IF(AND(EI$7&gt;=$J115,EI$7&lt;=$L115),(($D115*$P115)/$M115),0))))))</f>
        <v>0</v>
      </c>
      <c r="EJ116" s="37">
        <f>IF(EJ$7&gt;$L115,(((IF(Data!$C$2&gt;0,(IF(OR(EJ$5=Data!$F$2,EJ$5=Data!$G$2,(IF(COUNTIF(Data!$A$2:$A$939,EJ$7),EJ$7=(VLOOKUP(EJ$7,Data!$A$2:$A$852,1,FALSE)),0))),"H",IF(AND(EJ$7&gt;=$J115,EJ$7&lt;=$K115),($D115*(1-$P115)/$N115),0))),IF(AND(EJ$7&gt;=$J115,EJ$7&lt;=$K115),(($D115-$O115)/$N115),0))))),(((IF(Data!$C$2&gt;0,(IF(OR(EJ$5=Data!$F$2,EJ$5=Data!$G$2,(IF(COUNTIF(Data!$A$2:$A$939,EJ$7),EJ$7=(VLOOKUP(EJ$7,Data!$A$2:$A$852,1,FALSE)),0))),"H",IF(AND(EJ$7&gt;=$J115,EJ$7&lt;=$L115),($D115*$P115/$M115),0))),IF(AND(EJ$7&gt;=$J115,EJ$7&lt;=$L115),(($D115*$P115)/$M115),0))))))</f>
        <v>0</v>
      </c>
      <c r="EK116" s="37">
        <f>IF(EK$7&gt;$L115,(((IF(Data!$C$2&gt;0,(IF(OR(EK$5=Data!$F$2,EK$5=Data!$G$2,(IF(COUNTIF(Data!$A$2:$A$939,EK$7),EK$7=(VLOOKUP(EK$7,Data!$A$2:$A$852,1,FALSE)),0))),"H",IF(AND(EK$7&gt;=$J115,EK$7&lt;=$K115),($D115*(1-$P115)/$N115),0))),IF(AND(EK$7&gt;=$J115,EK$7&lt;=$K115),(($D115-$O115)/$N115),0))))),(((IF(Data!$C$2&gt;0,(IF(OR(EK$5=Data!$F$2,EK$5=Data!$G$2,(IF(COUNTIF(Data!$A$2:$A$939,EK$7),EK$7=(VLOOKUP(EK$7,Data!$A$2:$A$852,1,FALSE)),0))),"H",IF(AND(EK$7&gt;=$J115,EK$7&lt;=$L115),($D115*$P115/$M115),0))),IF(AND(EK$7&gt;=$J115,EK$7&lt;=$L115),(($D115*$P115)/$M115),0))))))</f>
        <v>0</v>
      </c>
      <c r="EL116" s="37">
        <f>IF(EL$7&gt;$L115,(((IF(Data!$C$2&gt;0,(IF(OR(EL$5=Data!$F$2,EL$5=Data!$G$2,(IF(COUNTIF(Data!$A$2:$A$939,EL$7),EL$7=(VLOOKUP(EL$7,Data!$A$2:$A$852,1,FALSE)),0))),"H",IF(AND(EL$7&gt;=$J115,EL$7&lt;=$K115),($D115*(1-$P115)/$N115),0))),IF(AND(EL$7&gt;=$J115,EL$7&lt;=$K115),(($D115-$O115)/$N115),0))))),(((IF(Data!$C$2&gt;0,(IF(OR(EL$5=Data!$F$2,EL$5=Data!$G$2,(IF(COUNTIF(Data!$A$2:$A$939,EL$7),EL$7=(VLOOKUP(EL$7,Data!$A$2:$A$852,1,FALSE)),0))),"H",IF(AND(EL$7&gt;=$J115,EL$7&lt;=$L115),($D115*$P115/$M115),0))),IF(AND(EL$7&gt;=$J115,EL$7&lt;=$L115),(($D115*$P115)/$M115),0))))))</f>
        <v>0</v>
      </c>
      <c r="EM116" s="37">
        <f>IF(EM$7&gt;$L115,(((IF(Data!$C$2&gt;0,(IF(OR(EM$5=Data!$F$2,EM$5=Data!$G$2,(IF(COUNTIF(Data!$A$2:$A$939,EM$7),EM$7=(VLOOKUP(EM$7,Data!$A$2:$A$852,1,FALSE)),0))),"H",IF(AND(EM$7&gt;=$J115,EM$7&lt;=$K115),($D115*(1-$P115)/$N115),0))),IF(AND(EM$7&gt;=$J115,EM$7&lt;=$K115),(($D115-$O115)/$N115),0))))),(((IF(Data!$C$2&gt;0,(IF(OR(EM$5=Data!$F$2,EM$5=Data!$G$2,(IF(COUNTIF(Data!$A$2:$A$939,EM$7),EM$7=(VLOOKUP(EM$7,Data!$A$2:$A$852,1,FALSE)),0))),"H",IF(AND(EM$7&gt;=$J115,EM$7&lt;=$L115),($D115*$P115/$M115),0))),IF(AND(EM$7&gt;=$J115,EM$7&lt;=$L115),(($D115*$P115)/$M115),0))))))</f>
        <v>0</v>
      </c>
      <c r="EN116" s="37" t="str">
        <f>IF(EN$7&gt;$L115,(((IF(Data!$C$2&gt;0,(IF(OR(EN$5=Data!$F$2,EN$5=Data!$G$2,(IF(COUNTIF(Data!$A$2:$A$939,EN$7),EN$7=(VLOOKUP(EN$7,Data!$A$2:$A$852,1,FALSE)),0))),"H",IF(AND(EN$7&gt;=$J115,EN$7&lt;=$K115),($D115*(1-$P115)/$N115),0))),IF(AND(EN$7&gt;=$J115,EN$7&lt;=$K115),(($D115-$O115)/$N115),0))))),(((IF(Data!$C$2&gt;0,(IF(OR(EN$5=Data!$F$2,EN$5=Data!$G$2,(IF(COUNTIF(Data!$A$2:$A$939,EN$7),EN$7=(VLOOKUP(EN$7,Data!$A$2:$A$852,1,FALSE)),0))),"H",IF(AND(EN$7&gt;=$J115,EN$7&lt;=$L115),($D115*$P115/$M115),0))),IF(AND(EN$7&gt;=$J115,EN$7&lt;=$L115),(($D115*$P115)/$M115),0))))))</f>
        <v>H</v>
      </c>
      <c r="EO116" s="38" t="str">
        <f>IF(EO$7&gt;$L115,(((IF(Data!$C$2&gt;0,(IF(OR(EO$5=Data!$F$2,EO$5=Data!$G$2,(IF(COUNTIF(Data!$A$2:$A$939,EO$7),EO$7=(VLOOKUP(EO$7,Data!$A$2:$A$852,1,FALSE)),0))),"H",IF(AND(EO$7&gt;=$J115,EO$7&lt;=$K115),($D115*(1-$P115)/$N115),0))),IF(AND(EO$7&gt;=$J115,EO$7&lt;=$K115),(($D115-$O115)/$N115),0))))),(((IF(Data!$C$2&gt;0,(IF(OR(EO$5=Data!$F$2,EO$5=Data!$G$2,(IF(COUNTIF(Data!$A$2:$A$939,EO$7),EO$7=(VLOOKUP(EO$7,Data!$A$2:$A$852,1,FALSE)),0))),"H",IF(AND(EO$7&gt;=$J115,EO$7&lt;=$L115),($D115*$P115/$M115),0))),IF(AND(EO$7&gt;=$J115,EO$7&lt;=$L115),(($D115*$P115)/$M115),0))))))</f>
        <v>H</v>
      </c>
      <c r="EP116" s="8" t="s">
        <v>48</v>
      </c>
      <c r="EQ116" s="18">
        <f>SUM(T116:EO116)-D115</f>
        <v>0</v>
      </c>
    </row>
    <row r="117" spans="1:147" ht="30" customHeight="1" thickTop="1">
      <c r="A117" s="370"/>
      <c r="B117" s="368"/>
      <c r="C117" s="368"/>
      <c r="D117" s="346"/>
      <c r="E117" s="350"/>
      <c r="F117" s="350"/>
      <c r="G117" s="348">
        <f>IF(F117&gt;0,(IF(E117&gt;0,IF(Data!$C$2&gt;0,((NETWORKDAYS.INTL(E117,F117,Data!$C$2,Data!$A$2:$A$1242))),((F117-E117)+1)),0)),0)</f>
        <v>0</v>
      </c>
      <c r="H117" s="346">
        <f>I117*D117</f>
        <v>0</v>
      </c>
      <c r="I117" s="362">
        <f>IF(G117&gt;0,((IF(AND(E117&lt;=$EJ$3,F117&gt;=$EJ$3),(IF(Data!$C$2&gt;0,NETWORKDAYS.INTL(E117,$EJ$3,Data!$C$2,Data!$A$2:$A$1231),$EJ$3-E117)),IF(F117&lt;=$EJ$3,G117,0)))/G117),0)</f>
        <v>0</v>
      </c>
      <c r="J117" s="350"/>
      <c r="K117" s="350">
        <f>IF(AND(P117&lt;1,P117&gt;0,J117&gt;0),ROUND((((1-P117)*(F117-E117)+$EJ$3)),0),0)</f>
        <v>0</v>
      </c>
      <c r="L117" s="350">
        <f>IF(K117&gt;=$EJ$3,$EJ$3,K117)</f>
        <v>0</v>
      </c>
      <c r="M117" s="348">
        <f>IF(L117&gt;0,(IF(J117&gt;0,IF(Data!$C$2&gt;0,((NETWORKDAYS.INTL(J117,L117,Data!$C$2,Data!$A$2:$A$1242))),((L117-J117)+1)),0)),0)</f>
        <v>0</v>
      </c>
      <c r="N117" s="348">
        <f>IF(P117=1,0,IF(L117&gt;0,(IF(J117&gt;0,IF(Data!$C$2&gt;0,(((NETWORKDAYS.INTL($EJ$3,K117,Data!$C$2,Data!$A$2:$A$1242)))-1),((-$EJ$3+K117))),0)),0))</f>
        <v>0</v>
      </c>
      <c r="O117" s="346">
        <f>P117*D117</f>
        <v>0</v>
      </c>
      <c r="P117" s="362"/>
      <c r="Q117" s="344">
        <f>IF(K117&gt;0,F117-K117,0)</f>
        <v>0</v>
      </c>
      <c r="R117" s="346">
        <f>IF(K117&gt;0,O117-H117,0)</f>
        <v>0</v>
      </c>
      <c r="S117" s="341">
        <f>IF(P117&gt;0,P117-I117,0)</f>
        <v>0</v>
      </c>
      <c r="T117" s="33">
        <f>IF(Data!$C$2&gt;0,(IF(OR(T$5=Data!$F$2,T$5=Data!$G$2,(IF(COUNTIF(Data!$A$2:$A$939,T$7),T$7=(VLOOKUP(T$7,Data!$A$2:$A$852,1,FALSE)),0))),"H",IF(AND(T$7&gt;=$E117,T$7&lt;=$F117),($D117/$G117),0))),IF(AND(T$7&gt;=$E117,T$7&lt;=$F117),($D117/$G117),0))</f>
        <v>0</v>
      </c>
      <c r="U117" s="34">
        <f>IF(Data!$C$2&gt;0,(IF(OR(U$5=Data!$F$2,U$5=Data!$G$2,(IF(COUNTIF(Data!$A$2:$A$939,U$7),U$7=(VLOOKUP(U$7,Data!$A$2:$A$852,1,FALSE)),0))),"H",IF(AND(U$7&gt;=$E117,U$7&lt;=$F117),($D117/$G117),0))),IF(AND(U$7&gt;=$E117,U$7&lt;=$F117),($D117/$G117),0))</f>
        <v>0</v>
      </c>
      <c r="V117" s="34">
        <f>IF(Data!$C$2&gt;0,(IF(OR(V$5=Data!$F$2,V$5=Data!$G$2,(IF(COUNTIF(Data!$A$2:$A$939,V$7),V$7=(VLOOKUP(V$7,Data!$A$2:$A$852,1,FALSE)),0))),"H",IF(AND(V$7&gt;=$E117,V$7&lt;=$F117),($D117/$G117),0))),IF(AND(V$7&gt;=$E117,V$7&lt;=$F117),($D117/$G117),0))</f>
        <v>0</v>
      </c>
      <c r="W117" s="34">
        <f>IF(Data!$C$2&gt;0,(IF(OR(W$5=Data!$F$2,W$5=Data!$G$2,(IF(COUNTIF(Data!$A$2:$A$939,W$7),W$7=(VLOOKUP(W$7,Data!$A$2:$A$852,1,FALSE)),0))),"H",IF(AND(W$7&gt;=$E117,W$7&lt;=$F117),($D117/$G117),0))),IF(AND(W$7&gt;=$E117,W$7&lt;=$F117),($D117/$G117),0))</f>
        <v>0</v>
      </c>
      <c r="X117" s="34">
        <f>IF(Data!$C$2&gt;0,(IF(OR(X$5=Data!$F$2,X$5=Data!$G$2,(IF(COUNTIF(Data!$A$2:$A$939,X$7),X$7=(VLOOKUP(X$7,Data!$A$2:$A$852,1,FALSE)),0))),"H",IF(AND(X$7&gt;=$E117,X$7&lt;=$F117),($D117/$G117),0))),IF(AND(X$7&gt;=$E117,X$7&lt;=$F117),($D117/$G117),0))</f>
        <v>0</v>
      </c>
      <c r="Y117" s="34" t="str">
        <f>IF(Data!$C$2&gt;0,(IF(OR(Y$5=Data!$F$2,Y$5=Data!$G$2,(IF(COUNTIF(Data!$A$2:$A$939,Y$7),Y$7=(VLOOKUP(Y$7,Data!$A$2:$A$852,1,FALSE)),0))),"H",IF(AND(Y$7&gt;=$E117,Y$7&lt;=$F117),($D117/$G117),0))),IF(AND(Y$7&gt;=$E117,Y$7&lt;=$F117),($D117/$G117),0))</f>
        <v>H</v>
      </c>
      <c r="Z117" s="34" t="str">
        <f>IF(Data!$C$2&gt;0,(IF(OR(Z$5=Data!$F$2,Z$5=Data!$G$2,(IF(COUNTIF(Data!$A$2:$A$939,Z$7),Z$7=(VLOOKUP(Z$7,Data!$A$2:$A$852,1,FALSE)),0))),"H",IF(AND(Z$7&gt;=$E117,Z$7&lt;=$F117),($D117/$G117),0))),IF(AND(Z$7&gt;=$E117,Z$7&lt;=$F117),($D117/$G117),0))</f>
        <v>H</v>
      </c>
      <c r="AA117" s="34">
        <f>IF(Data!$C$2&gt;0,(IF(OR(AA$5=Data!$F$2,AA$5=Data!$G$2,(IF(COUNTIF(Data!$A$2:$A$939,AA$7),AA$7=(VLOOKUP(AA$7,Data!$A$2:$A$852,1,FALSE)),0))),"H",IF(AND(AA$7&gt;=$E117,AA$7&lt;=$F117),($D117/$G117),0))),IF(AND(AA$7&gt;=$E117,AA$7&lt;=$F117),($D117/$G117),0))</f>
        <v>0</v>
      </c>
      <c r="AB117" s="34">
        <f>IF(Data!$C$2&gt;0,(IF(OR(AB$5=Data!$F$2,AB$5=Data!$G$2,(IF(COUNTIF(Data!$A$2:$A$939,AB$7),AB$7=(VLOOKUP(AB$7,Data!$A$2:$A$852,1,FALSE)),0))),"H",IF(AND(AB$7&gt;=$E117,AB$7&lt;=$F117),($D117/$G117),0))),IF(AND(AB$7&gt;=$E117,AB$7&lt;=$F117),($D117/$G117),0))</f>
        <v>0</v>
      </c>
      <c r="AC117" s="34">
        <f>IF(Data!$C$2&gt;0,(IF(OR(AC$5=Data!$F$2,AC$5=Data!$G$2,(IF(COUNTIF(Data!$A$2:$A$939,AC$7),AC$7=(VLOOKUP(AC$7,Data!$A$2:$A$852,1,FALSE)),0))),"H",IF(AND(AC$7&gt;=$E117,AC$7&lt;=$F117),($D117/$G117),0))),IF(AND(AC$7&gt;=$E117,AC$7&lt;=$F117),($D117/$G117),0))</f>
        <v>0</v>
      </c>
      <c r="AD117" s="34">
        <f>IF(Data!$C$2&gt;0,(IF(OR(AD$5=Data!$F$2,AD$5=Data!$G$2,(IF(COUNTIF(Data!$A$2:$A$939,AD$7),AD$7=(VLOOKUP(AD$7,Data!$A$2:$A$852,1,FALSE)),0))),"H",IF(AND(AD$7&gt;=$E117,AD$7&lt;=$F117),($D117/$G117),0))),IF(AND(AD$7&gt;=$E117,AD$7&lt;=$F117),($D117/$G117),0))</f>
        <v>0</v>
      </c>
      <c r="AE117" s="34">
        <f>IF(Data!$C$2&gt;0,(IF(OR(AE$5=Data!$F$2,AE$5=Data!$G$2,(IF(COUNTIF(Data!$A$2:$A$939,AE$7),AE$7=(VLOOKUP(AE$7,Data!$A$2:$A$852,1,FALSE)),0))),"H",IF(AND(AE$7&gt;=$E117,AE$7&lt;=$F117),($D117/$G117),0))),IF(AND(AE$7&gt;=$E117,AE$7&lt;=$F117),($D117/$G117),0))</f>
        <v>0</v>
      </c>
      <c r="AF117" s="34" t="str">
        <f>IF(Data!$C$2&gt;0,(IF(OR(AF$5=Data!$F$2,AF$5=Data!$G$2,(IF(COUNTIF(Data!$A$2:$A$939,AF$7),AF$7=(VLOOKUP(AF$7,Data!$A$2:$A$852,1,FALSE)),0))),"H",IF(AND(AF$7&gt;=$E117,AF$7&lt;=$F117),($D117/$G117),0))),IF(AND(AF$7&gt;=$E117,AF$7&lt;=$F117),($D117/$G117),0))</f>
        <v>H</v>
      </c>
      <c r="AG117" s="34" t="str">
        <f>IF(Data!$C$2&gt;0,(IF(OR(AG$5=Data!$F$2,AG$5=Data!$G$2,(IF(COUNTIF(Data!$A$2:$A$939,AG$7),AG$7=(VLOOKUP(AG$7,Data!$A$2:$A$852,1,FALSE)),0))),"H",IF(AND(AG$7&gt;=$E117,AG$7&lt;=$F117),($D117/$G117),0))),IF(AND(AG$7&gt;=$E117,AG$7&lt;=$F117),($D117/$G117),0))</f>
        <v>H</v>
      </c>
      <c r="AH117" s="34">
        <f>IF(Data!$C$2&gt;0,(IF(OR(AH$5=Data!$F$2,AH$5=Data!$G$2,(IF(COUNTIF(Data!$A$2:$A$939,AH$7),AH$7=(VLOOKUP(AH$7,Data!$A$2:$A$852,1,FALSE)),0))),"H",IF(AND(AH$7&gt;=$E117,AH$7&lt;=$F117),($D117/$G117),0))),IF(AND(AH$7&gt;=$E117,AH$7&lt;=$F117),($D117/$G117),0))</f>
        <v>0</v>
      </c>
      <c r="AI117" s="34">
        <f>IF(Data!$C$2&gt;0,(IF(OR(AI$5=Data!$F$2,AI$5=Data!$G$2,(IF(COUNTIF(Data!$A$2:$A$939,AI$7),AI$7=(VLOOKUP(AI$7,Data!$A$2:$A$852,1,FALSE)),0))),"H",IF(AND(AI$7&gt;=$E117,AI$7&lt;=$F117),($D117/$G117),0))),IF(AND(AI$7&gt;=$E117,AI$7&lt;=$F117),($D117/$G117),0))</f>
        <v>0</v>
      </c>
      <c r="AJ117" s="34">
        <f>IF(Data!$C$2&gt;0,(IF(OR(AJ$5=Data!$F$2,AJ$5=Data!$G$2,(IF(COUNTIF(Data!$A$2:$A$939,AJ$7),AJ$7=(VLOOKUP(AJ$7,Data!$A$2:$A$852,1,FALSE)),0))),"H",IF(AND(AJ$7&gt;=$E117,AJ$7&lt;=$F117),($D117/$G117),0))),IF(AND(AJ$7&gt;=$E117,AJ$7&lt;=$F117),($D117/$G117),0))</f>
        <v>0</v>
      </c>
      <c r="AK117" s="34">
        <f>IF(Data!$C$2&gt;0,(IF(OR(AK$5=Data!$F$2,AK$5=Data!$G$2,(IF(COUNTIF(Data!$A$2:$A$939,AK$7),AK$7=(VLOOKUP(AK$7,Data!$A$2:$A$852,1,FALSE)),0))),"H",IF(AND(AK$7&gt;=$E117,AK$7&lt;=$F117),($D117/$G117),0))),IF(AND(AK$7&gt;=$E117,AK$7&lt;=$F117),($D117/$G117),0))</f>
        <v>0</v>
      </c>
      <c r="AL117" s="34">
        <f>IF(Data!$C$2&gt;0,(IF(OR(AL$5=Data!$F$2,AL$5=Data!$G$2,(IF(COUNTIF(Data!$A$2:$A$939,AL$7),AL$7=(VLOOKUP(AL$7,Data!$A$2:$A$852,1,FALSE)),0))),"H",IF(AND(AL$7&gt;=$E117,AL$7&lt;=$F117),($D117/$G117),0))),IF(AND(AL$7&gt;=$E117,AL$7&lt;=$F117),($D117/$G117),0))</f>
        <v>0</v>
      </c>
      <c r="AM117" s="34" t="str">
        <f>IF(Data!$C$2&gt;0,(IF(OR(AM$5=Data!$F$2,AM$5=Data!$G$2,(IF(COUNTIF(Data!$A$2:$A$939,AM$7),AM$7=(VLOOKUP(AM$7,Data!$A$2:$A$852,1,FALSE)),0))),"H",IF(AND(AM$7&gt;=$E117,AM$7&lt;=$F117),($D117/$G117),0))),IF(AND(AM$7&gt;=$E117,AM$7&lt;=$F117),($D117/$G117),0))</f>
        <v>H</v>
      </c>
      <c r="AN117" s="34" t="str">
        <f>IF(Data!$C$2&gt;0,(IF(OR(AN$5=Data!$F$2,AN$5=Data!$G$2,(IF(COUNTIF(Data!$A$2:$A$939,AN$7),AN$7=(VLOOKUP(AN$7,Data!$A$2:$A$852,1,FALSE)),0))),"H",IF(AND(AN$7&gt;=$E117,AN$7&lt;=$F117),($D117/$G117),0))),IF(AND(AN$7&gt;=$E117,AN$7&lt;=$F117),($D117/$G117),0))</f>
        <v>H</v>
      </c>
      <c r="AO117" s="34">
        <f>IF(Data!$C$2&gt;0,(IF(OR(AO$5=Data!$F$2,AO$5=Data!$G$2,(IF(COUNTIF(Data!$A$2:$A$939,AO$7),AO$7=(VLOOKUP(AO$7,Data!$A$2:$A$852,1,FALSE)),0))),"H",IF(AND(AO$7&gt;=$E117,AO$7&lt;=$F117),($D117/$G117),0))),IF(AND(AO$7&gt;=$E117,AO$7&lt;=$F117),($D117/$G117),0))</f>
        <v>0</v>
      </c>
      <c r="AP117" s="34">
        <f>IF(Data!$C$2&gt;0,(IF(OR(AP$5=Data!$F$2,AP$5=Data!$G$2,(IF(COUNTIF(Data!$A$2:$A$939,AP$7),AP$7=(VLOOKUP(AP$7,Data!$A$2:$A$852,1,FALSE)),0))),"H",IF(AND(AP$7&gt;=$E117,AP$7&lt;=$F117),($D117/$G117),0))),IF(AND(AP$7&gt;=$E117,AP$7&lt;=$F117),($D117/$G117),0))</f>
        <v>0</v>
      </c>
      <c r="AQ117" s="34">
        <f>IF(Data!$C$2&gt;0,(IF(OR(AQ$5=Data!$F$2,AQ$5=Data!$G$2,(IF(COUNTIF(Data!$A$2:$A$939,AQ$7),AQ$7=(VLOOKUP(AQ$7,Data!$A$2:$A$852,1,FALSE)),0))),"H",IF(AND(AQ$7&gt;=$E117,AQ$7&lt;=$F117),($D117/$G117),0))),IF(AND(AQ$7&gt;=$E117,AQ$7&lt;=$F117),($D117/$G117),0))</f>
        <v>0</v>
      </c>
      <c r="AR117" s="34">
        <f>IF(Data!$C$2&gt;0,(IF(OR(AR$5=Data!$F$2,AR$5=Data!$G$2,(IF(COUNTIF(Data!$A$2:$A$939,AR$7),AR$7=(VLOOKUP(AR$7,Data!$A$2:$A$852,1,FALSE)),0))),"H",IF(AND(AR$7&gt;=$E117,AR$7&lt;=$F117),($D117/$G117),0))),IF(AND(AR$7&gt;=$E117,AR$7&lt;=$F117),($D117/$G117),0))</f>
        <v>0</v>
      </c>
      <c r="AS117" s="34">
        <f>IF(Data!$C$2&gt;0,(IF(OR(AS$5=Data!$F$2,AS$5=Data!$G$2,(IF(COUNTIF(Data!$A$2:$A$939,AS$7),AS$7=(VLOOKUP(AS$7,Data!$A$2:$A$852,1,FALSE)),0))),"H",IF(AND(AS$7&gt;=$E117,AS$7&lt;=$F117),($D117/$G117),0))),IF(AND(AS$7&gt;=$E117,AS$7&lt;=$F117),($D117/$G117),0))</f>
        <v>0</v>
      </c>
      <c r="AT117" s="34" t="str">
        <f>IF(Data!$C$2&gt;0,(IF(OR(AT$5=Data!$F$2,AT$5=Data!$G$2,(IF(COUNTIF(Data!$A$2:$A$939,AT$7),AT$7=(VLOOKUP(AT$7,Data!$A$2:$A$852,1,FALSE)),0))),"H",IF(AND(AT$7&gt;=$E117,AT$7&lt;=$F117),($D117/$G117),0))),IF(AND(AT$7&gt;=$E117,AT$7&lt;=$F117),($D117/$G117),0))</f>
        <v>H</v>
      </c>
      <c r="AU117" s="34" t="str">
        <f>IF(Data!$C$2&gt;0,(IF(OR(AU$5=Data!$F$2,AU$5=Data!$G$2,(IF(COUNTIF(Data!$A$2:$A$939,AU$7),AU$7=(VLOOKUP(AU$7,Data!$A$2:$A$852,1,FALSE)),0))),"H",IF(AND(AU$7&gt;=$E117,AU$7&lt;=$F117),($D117/$G117),0))),IF(AND(AU$7&gt;=$E117,AU$7&lt;=$F117),($D117/$G117),0))</f>
        <v>H</v>
      </c>
      <c r="AV117" s="34">
        <f>IF(Data!$C$2&gt;0,(IF(OR(AV$5=Data!$F$2,AV$5=Data!$G$2,(IF(COUNTIF(Data!$A$2:$A$939,AV$7),AV$7=(VLOOKUP(AV$7,Data!$A$2:$A$852,1,FALSE)),0))),"H",IF(AND(AV$7&gt;=$E117,AV$7&lt;=$F117),($D117/$G117),0))),IF(AND(AV$7&gt;=$E117,AV$7&lt;=$F117),($D117/$G117),0))</f>
        <v>0</v>
      </c>
      <c r="AW117" s="34">
        <f>IF(Data!$C$2&gt;0,(IF(OR(AW$5=Data!$F$2,AW$5=Data!$G$2,(IF(COUNTIF(Data!$A$2:$A$939,AW$7),AW$7=(VLOOKUP(AW$7,Data!$A$2:$A$852,1,FALSE)),0))),"H",IF(AND(AW$7&gt;=$E117,AW$7&lt;=$F117),($D117/$G117),0))),IF(AND(AW$7&gt;=$E117,AW$7&lt;=$F117),($D117/$G117),0))</f>
        <v>0</v>
      </c>
      <c r="AX117" s="34">
        <f>IF(Data!$C$2&gt;0,(IF(OR(AX$5=Data!$F$2,AX$5=Data!$G$2,(IF(COUNTIF(Data!$A$2:$A$939,AX$7),AX$7=(VLOOKUP(AX$7,Data!$A$2:$A$852,1,FALSE)),0))),"H",IF(AND(AX$7&gt;=$E117,AX$7&lt;=$F117),($D117/$G117),0))),IF(AND(AX$7&gt;=$E117,AX$7&lt;=$F117),($D117/$G117),0))</f>
        <v>0</v>
      </c>
      <c r="AY117" s="34">
        <f>IF(Data!$C$2&gt;0,(IF(OR(AY$5=Data!$F$2,AY$5=Data!$G$2,(IF(COUNTIF(Data!$A$2:$A$939,AY$7),AY$7=(VLOOKUP(AY$7,Data!$A$2:$A$852,1,FALSE)),0))),"H",IF(AND(AY$7&gt;=$E117,AY$7&lt;=$F117),($D117/$G117),0))),IF(AND(AY$7&gt;=$E117,AY$7&lt;=$F117),($D117/$G117),0))</f>
        <v>0</v>
      </c>
      <c r="AZ117" s="34">
        <f>IF(Data!$C$2&gt;0,(IF(OR(AZ$5=Data!$F$2,AZ$5=Data!$G$2,(IF(COUNTIF(Data!$A$2:$A$939,AZ$7),AZ$7=(VLOOKUP(AZ$7,Data!$A$2:$A$852,1,FALSE)),0))),"H",IF(AND(AZ$7&gt;=$E117,AZ$7&lt;=$F117),($D117/$G117),0))),IF(AND(AZ$7&gt;=$E117,AZ$7&lt;=$F117),($D117/$G117),0))</f>
        <v>0</v>
      </c>
      <c r="BA117" s="34" t="str">
        <f>IF(Data!$C$2&gt;0,(IF(OR(BA$5=Data!$F$2,BA$5=Data!$G$2,(IF(COUNTIF(Data!$A$2:$A$939,BA$7),BA$7=(VLOOKUP(BA$7,Data!$A$2:$A$852,1,FALSE)),0))),"H",IF(AND(BA$7&gt;=$E117,BA$7&lt;=$F117),($D117/$G117),0))),IF(AND(BA$7&gt;=$E117,BA$7&lt;=$F117),($D117/$G117),0))</f>
        <v>H</v>
      </c>
      <c r="BB117" s="34" t="str">
        <f>IF(Data!$C$2&gt;0,(IF(OR(BB$5=Data!$F$2,BB$5=Data!$G$2,(IF(COUNTIF(Data!$A$2:$A$939,BB$7),BB$7=(VLOOKUP(BB$7,Data!$A$2:$A$852,1,FALSE)),0))),"H",IF(AND(BB$7&gt;=$E117,BB$7&lt;=$F117),($D117/$G117),0))),IF(AND(BB$7&gt;=$E117,BB$7&lt;=$F117),($D117/$G117),0))</f>
        <v>H</v>
      </c>
      <c r="BC117" s="34">
        <f>IF(Data!$C$2&gt;0,(IF(OR(BC$5=Data!$F$2,BC$5=Data!$G$2,(IF(COUNTIF(Data!$A$2:$A$939,BC$7),BC$7=(VLOOKUP(BC$7,Data!$A$2:$A$852,1,FALSE)),0))),"H",IF(AND(BC$7&gt;=$E117,BC$7&lt;=$F117),($D117/$G117),0))),IF(AND(BC$7&gt;=$E117,BC$7&lt;=$F117),($D117/$G117),0))</f>
        <v>0</v>
      </c>
      <c r="BD117" s="34">
        <f>IF(Data!$C$2&gt;0,(IF(OR(BD$5=Data!$F$2,BD$5=Data!$G$2,(IF(COUNTIF(Data!$A$2:$A$939,BD$7),BD$7=(VLOOKUP(BD$7,Data!$A$2:$A$852,1,FALSE)),0))),"H",IF(AND(BD$7&gt;=$E117,BD$7&lt;=$F117),($D117/$G117),0))),IF(AND(BD$7&gt;=$E117,BD$7&lt;=$F117),($D117/$G117),0))</f>
        <v>0</v>
      </c>
      <c r="BE117" s="34">
        <f>IF(Data!$C$2&gt;0,(IF(OR(BE$5=Data!$F$2,BE$5=Data!$G$2,(IF(COUNTIF(Data!$A$2:$A$939,BE$7),BE$7=(VLOOKUP(BE$7,Data!$A$2:$A$852,1,FALSE)),0))),"H",IF(AND(BE$7&gt;=$E117,BE$7&lt;=$F117),($D117/$G117),0))),IF(AND(BE$7&gt;=$E117,BE$7&lt;=$F117),($D117/$G117),0))</f>
        <v>0</v>
      </c>
      <c r="BF117" s="34">
        <f>IF(Data!$C$2&gt;0,(IF(OR(BF$5=Data!$F$2,BF$5=Data!$G$2,(IF(COUNTIF(Data!$A$2:$A$939,BF$7),BF$7=(VLOOKUP(BF$7,Data!$A$2:$A$852,1,FALSE)),0))),"H",IF(AND(BF$7&gt;=$E117,BF$7&lt;=$F117),($D117/$G117),0))),IF(AND(BF$7&gt;=$E117,BF$7&lt;=$F117),($D117/$G117),0))</f>
        <v>0</v>
      </c>
      <c r="BG117" s="34">
        <f>IF(Data!$C$2&gt;0,(IF(OR(BG$5=Data!$F$2,BG$5=Data!$G$2,(IF(COUNTIF(Data!$A$2:$A$939,BG$7),BG$7=(VLOOKUP(BG$7,Data!$A$2:$A$852,1,FALSE)),0))),"H",IF(AND(BG$7&gt;=$E117,BG$7&lt;=$F117),($D117/$G117),0))),IF(AND(BG$7&gt;=$E117,BG$7&lt;=$F117),($D117/$G117),0))</f>
        <v>0</v>
      </c>
      <c r="BH117" s="34" t="str">
        <f>IF(Data!$C$2&gt;0,(IF(OR(BH$5=Data!$F$2,BH$5=Data!$G$2,(IF(COUNTIF(Data!$A$2:$A$939,BH$7),BH$7=(VLOOKUP(BH$7,Data!$A$2:$A$852,1,FALSE)),0))),"H",IF(AND(BH$7&gt;=$E117,BH$7&lt;=$F117),($D117/$G117),0))),IF(AND(BH$7&gt;=$E117,BH$7&lt;=$F117),($D117/$G117),0))</f>
        <v>H</v>
      </c>
      <c r="BI117" s="34" t="str">
        <f>IF(Data!$C$2&gt;0,(IF(OR(BI$5=Data!$F$2,BI$5=Data!$G$2,(IF(COUNTIF(Data!$A$2:$A$939,BI$7),BI$7=(VLOOKUP(BI$7,Data!$A$2:$A$852,1,FALSE)),0))),"H",IF(AND(BI$7&gt;=$E117,BI$7&lt;=$F117),($D117/$G117),0))),IF(AND(BI$7&gt;=$E117,BI$7&lt;=$F117),($D117/$G117),0))</f>
        <v>H</v>
      </c>
      <c r="BJ117" s="34">
        <f>IF(Data!$C$2&gt;0,(IF(OR(BJ$5=Data!$F$2,BJ$5=Data!$G$2,(IF(COUNTIF(Data!$A$2:$A$939,BJ$7),BJ$7=(VLOOKUP(BJ$7,Data!$A$2:$A$852,1,FALSE)),0))),"H",IF(AND(BJ$7&gt;=$E117,BJ$7&lt;=$F117),($D117/$G117),0))),IF(AND(BJ$7&gt;=$E117,BJ$7&lt;=$F117),($D117/$G117),0))</f>
        <v>0</v>
      </c>
      <c r="BK117" s="34">
        <f>IF(Data!$C$2&gt;0,(IF(OR(BK$5=Data!$F$2,BK$5=Data!$G$2,(IF(COUNTIF(Data!$A$2:$A$939,BK$7),BK$7=(VLOOKUP(BK$7,Data!$A$2:$A$852,1,FALSE)),0))),"H",IF(AND(BK$7&gt;=$E117,BK$7&lt;=$F117),($D117/$G117),0))),IF(AND(BK$7&gt;=$E117,BK$7&lt;=$F117),($D117/$G117),0))</f>
        <v>0</v>
      </c>
      <c r="BL117" s="34">
        <f>IF(Data!$C$2&gt;0,(IF(OR(BL$5=Data!$F$2,BL$5=Data!$G$2,(IF(COUNTIF(Data!$A$2:$A$939,BL$7),BL$7=(VLOOKUP(BL$7,Data!$A$2:$A$852,1,FALSE)),0))),"H",IF(AND(BL$7&gt;=$E117,BL$7&lt;=$F117),($D117/$G117),0))),IF(AND(BL$7&gt;=$E117,BL$7&lt;=$F117),($D117/$G117),0))</f>
        <v>0</v>
      </c>
      <c r="BM117" s="34">
        <f>IF(Data!$C$2&gt;0,(IF(OR(BM$5=Data!$F$2,BM$5=Data!$G$2,(IF(COUNTIF(Data!$A$2:$A$939,BM$7),BM$7=(VLOOKUP(BM$7,Data!$A$2:$A$852,1,FALSE)),0))),"H",IF(AND(BM$7&gt;=$E117,BM$7&lt;=$F117),($D117/$G117),0))),IF(AND(BM$7&gt;=$E117,BM$7&lt;=$F117),($D117/$G117),0))</f>
        <v>0</v>
      </c>
      <c r="BN117" s="34">
        <f>IF(Data!$C$2&gt;0,(IF(OR(BN$5=Data!$F$2,BN$5=Data!$G$2,(IF(COUNTIF(Data!$A$2:$A$939,BN$7),BN$7=(VLOOKUP(BN$7,Data!$A$2:$A$852,1,FALSE)),0))),"H",IF(AND(BN$7&gt;=$E117,BN$7&lt;=$F117),($D117/$G117),0))),IF(AND(BN$7&gt;=$E117,BN$7&lt;=$F117),($D117/$G117),0))</f>
        <v>0</v>
      </c>
      <c r="BO117" s="34" t="str">
        <f>IF(Data!$C$2&gt;0,(IF(OR(BO$5=Data!$F$2,BO$5=Data!$G$2,(IF(COUNTIF(Data!$A$2:$A$939,BO$7),BO$7=(VLOOKUP(BO$7,Data!$A$2:$A$852,1,FALSE)),0))),"H",IF(AND(BO$7&gt;=$E117,BO$7&lt;=$F117),($D117/$G117),0))),IF(AND(BO$7&gt;=$E117,BO$7&lt;=$F117),($D117/$G117),0))</f>
        <v>H</v>
      </c>
      <c r="BP117" s="34" t="str">
        <f>IF(Data!$C$2&gt;0,(IF(OR(BP$5=Data!$F$2,BP$5=Data!$G$2,(IF(COUNTIF(Data!$A$2:$A$939,BP$7),BP$7=(VLOOKUP(BP$7,Data!$A$2:$A$852,1,FALSE)),0))),"H",IF(AND(BP$7&gt;=$E117,BP$7&lt;=$F117),($D117/$G117),0))),IF(AND(BP$7&gt;=$E117,BP$7&lt;=$F117),($D117/$G117),0))</f>
        <v>H</v>
      </c>
      <c r="BQ117" s="34">
        <f>IF(Data!$C$2&gt;0,(IF(OR(BQ$5=Data!$F$2,BQ$5=Data!$G$2,(IF(COUNTIF(Data!$A$2:$A$939,BQ$7),BQ$7=(VLOOKUP(BQ$7,Data!$A$2:$A$852,1,FALSE)),0))),"H",IF(AND(BQ$7&gt;=$E117,BQ$7&lt;=$F117),($D117/$G117),0))),IF(AND(BQ$7&gt;=$E117,BQ$7&lt;=$F117),($D117/$G117),0))</f>
        <v>0</v>
      </c>
      <c r="BR117" s="34">
        <f>IF(Data!$C$2&gt;0,(IF(OR(BR$5=Data!$F$2,BR$5=Data!$G$2,(IF(COUNTIF(Data!$A$2:$A$939,BR$7),BR$7=(VLOOKUP(BR$7,Data!$A$2:$A$852,1,FALSE)),0))),"H",IF(AND(BR$7&gt;=$E117,BR$7&lt;=$F117),($D117/$G117),0))),IF(AND(BR$7&gt;=$E117,BR$7&lt;=$F117),($D117/$G117),0))</f>
        <v>0</v>
      </c>
      <c r="BS117" s="34">
        <f>IF(Data!$C$2&gt;0,(IF(OR(BS$5=Data!$F$2,BS$5=Data!$G$2,(IF(COUNTIF(Data!$A$2:$A$939,BS$7),BS$7=(VLOOKUP(BS$7,Data!$A$2:$A$852,1,FALSE)),0))),"H",IF(AND(BS$7&gt;=$E117,BS$7&lt;=$F117),($D117/$G117),0))),IF(AND(BS$7&gt;=$E117,BS$7&lt;=$F117),($D117/$G117),0))</f>
        <v>0</v>
      </c>
      <c r="BT117" s="34">
        <f>IF(Data!$C$2&gt;0,(IF(OR(BT$5=Data!$F$2,BT$5=Data!$G$2,(IF(COUNTIF(Data!$A$2:$A$939,BT$7),BT$7=(VLOOKUP(BT$7,Data!$A$2:$A$852,1,FALSE)),0))),"H",IF(AND(BT$7&gt;=$E117,BT$7&lt;=$F117),($D117/$G117),0))),IF(AND(BT$7&gt;=$E117,BT$7&lt;=$F117),($D117/$G117),0))</f>
        <v>0</v>
      </c>
      <c r="BU117" s="34">
        <f>IF(Data!$C$2&gt;0,(IF(OR(BU$5=Data!$F$2,BU$5=Data!$G$2,(IF(COUNTIF(Data!$A$2:$A$939,BU$7),BU$7=(VLOOKUP(BU$7,Data!$A$2:$A$852,1,FALSE)),0))),"H",IF(AND(BU$7&gt;=$E117,BU$7&lt;=$F117),($D117/$G117),0))),IF(AND(BU$7&gt;=$E117,BU$7&lt;=$F117),($D117/$G117),0))</f>
        <v>0</v>
      </c>
      <c r="BV117" s="34" t="str">
        <f>IF(Data!$C$2&gt;0,(IF(OR(BV$5=Data!$F$2,BV$5=Data!$G$2,(IF(COUNTIF(Data!$A$2:$A$939,BV$7),BV$7=(VLOOKUP(BV$7,Data!$A$2:$A$852,1,FALSE)),0))),"H",IF(AND(BV$7&gt;=$E117,BV$7&lt;=$F117),($D117/$G117),0))),IF(AND(BV$7&gt;=$E117,BV$7&lt;=$F117),($D117/$G117),0))</f>
        <v>H</v>
      </c>
      <c r="BW117" s="34" t="str">
        <f>IF(Data!$C$2&gt;0,(IF(OR(BW$5=Data!$F$2,BW$5=Data!$G$2,(IF(COUNTIF(Data!$A$2:$A$939,BW$7),BW$7=(VLOOKUP(BW$7,Data!$A$2:$A$852,1,FALSE)),0))),"H",IF(AND(BW$7&gt;=$E117,BW$7&lt;=$F117),($D117/$G117),0))),IF(AND(BW$7&gt;=$E117,BW$7&lt;=$F117),($D117/$G117),0))</f>
        <v>H</v>
      </c>
      <c r="BX117" s="34">
        <f>IF(Data!$C$2&gt;0,(IF(OR(BX$5=Data!$F$2,BX$5=Data!$G$2,(IF(COUNTIF(Data!$A$2:$A$939,BX$7),BX$7=(VLOOKUP(BX$7,Data!$A$2:$A$852,1,FALSE)),0))),"H",IF(AND(BX$7&gt;=$E117,BX$7&lt;=$F117),($D117/$G117),0))),IF(AND(BX$7&gt;=$E117,BX$7&lt;=$F117),($D117/$G117),0))</f>
        <v>0</v>
      </c>
      <c r="BY117" s="34">
        <f>IF(Data!$C$2&gt;0,(IF(OR(BY$5=Data!$F$2,BY$5=Data!$G$2,(IF(COUNTIF(Data!$A$2:$A$939,BY$7),BY$7=(VLOOKUP(BY$7,Data!$A$2:$A$852,1,FALSE)),0))),"H",IF(AND(BY$7&gt;=$E117,BY$7&lt;=$F117),($D117/$G117),0))),IF(AND(BY$7&gt;=$E117,BY$7&lt;=$F117),($D117/$G117),0))</f>
        <v>0</v>
      </c>
      <c r="BZ117" s="34">
        <f>IF(Data!$C$2&gt;0,(IF(OR(BZ$5=Data!$F$2,BZ$5=Data!$G$2,(IF(COUNTIF(Data!$A$2:$A$939,BZ$7),BZ$7=(VLOOKUP(BZ$7,Data!$A$2:$A$852,1,FALSE)),0))),"H",IF(AND(BZ$7&gt;=$E117,BZ$7&lt;=$F117),($D117/$G117),0))),IF(AND(BZ$7&gt;=$E117,BZ$7&lt;=$F117),($D117/$G117),0))</f>
        <v>0</v>
      </c>
      <c r="CA117" s="34">
        <f>IF(Data!$C$2&gt;0,(IF(OR(CA$5=Data!$F$2,CA$5=Data!$G$2,(IF(COUNTIF(Data!$A$2:$A$939,CA$7),CA$7=(VLOOKUP(CA$7,Data!$A$2:$A$852,1,FALSE)),0))),"H",IF(AND(CA$7&gt;=$E117,CA$7&lt;=$F117),($D117/$G117),0))),IF(AND(CA$7&gt;=$E117,CA$7&lt;=$F117),($D117/$G117),0))</f>
        <v>0</v>
      </c>
      <c r="CB117" s="34">
        <f>IF(Data!$C$2&gt;0,(IF(OR(CB$5=Data!$F$2,CB$5=Data!$G$2,(IF(COUNTIF(Data!$A$2:$A$939,CB$7),CB$7=(VLOOKUP(CB$7,Data!$A$2:$A$852,1,FALSE)),0))),"H",IF(AND(CB$7&gt;=$E117,CB$7&lt;=$F117),($D117/$G117),0))),IF(AND(CB$7&gt;=$E117,CB$7&lt;=$F117),($D117/$G117),0))</f>
        <v>0</v>
      </c>
      <c r="CC117" s="34" t="str">
        <f>IF(Data!$C$2&gt;0,(IF(OR(CC$5=Data!$F$2,CC$5=Data!$G$2,(IF(COUNTIF(Data!$A$2:$A$939,CC$7),CC$7=(VLOOKUP(CC$7,Data!$A$2:$A$852,1,FALSE)),0))),"H",IF(AND(CC$7&gt;=$E117,CC$7&lt;=$F117),($D117/$G117),0))),IF(AND(CC$7&gt;=$E117,CC$7&lt;=$F117),($D117/$G117),0))</f>
        <v>H</v>
      </c>
      <c r="CD117" s="34" t="str">
        <f>IF(Data!$C$2&gt;0,(IF(OR(CD$5=Data!$F$2,CD$5=Data!$G$2,(IF(COUNTIF(Data!$A$2:$A$939,CD$7),CD$7=(VLOOKUP(CD$7,Data!$A$2:$A$852,1,FALSE)),0))),"H",IF(AND(CD$7&gt;=$E117,CD$7&lt;=$F117),($D117/$G117),0))),IF(AND(CD$7&gt;=$E117,CD$7&lt;=$F117),($D117/$G117),0))</f>
        <v>H</v>
      </c>
      <c r="CE117" s="34">
        <f>IF(Data!$C$2&gt;0,(IF(OR(CE$5=Data!$F$2,CE$5=Data!$G$2,(IF(COUNTIF(Data!$A$2:$A$939,CE$7),CE$7=(VLOOKUP(CE$7,Data!$A$2:$A$852,1,FALSE)),0))),"H",IF(AND(CE$7&gt;=$E117,CE$7&lt;=$F117),($D117/$G117),0))),IF(AND(CE$7&gt;=$E117,CE$7&lt;=$F117),($D117/$G117),0))</f>
        <v>0</v>
      </c>
      <c r="CF117" s="34">
        <f>IF(Data!$C$2&gt;0,(IF(OR(CF$5=Data!$F$2,CF$5=Data!$G$2,(IF(COUNTIF(Data!$A$2:$A$939,CF$7),CF$7=(VLOOKUP(CF$7,Data!$A$2:$A$852,1,FALSE)),0))),"H",IF(AND(CF$7&gt;=$E117,CF$7&lt;=$F117),($D117/$G117),0))),IF(AND(CF$7&gt;=$E117,CF$7&lt;=$F117),($D117/$G117),0))</f>
        <v>0</v>
      </c>
      <c r="CG117" s="34">
        <f>IF(Data!$C$2&gt;0,(IF(OR(CG$5=Data!$F$2,CG$5=Data!$G$2,(IF(COUNTIF(Data!$A$2:$A$939,CG$7),CG$7=(VLOOKUP(CG$7,Data!$A$2:$A$852,1,FALSE)),0))),"H",IF(AND(CG$7&gt;=$E117,CG$7&lt;=$F117),($D117/$G117),0))),IF(AND(CG$7&gt;=$E117,CG$7&lt;=$F117),($D117/$G117),0))</f>
        <v>0</v>
      </c>
      <c r="CH117" s="34">
        <f>IF(Data!$C$2&gt;0,(IF(OR(CH$5=Data!$F$2,CH$5=Data!$G$2,(IF(COUNTIF(Data!$A$2:$A$939,CH$7),CH$7=(VLOOKUP(CH$7,Data!$A$2:$A$852,1,FALSE)),0))),"H",IF(AND(CH$7&gt;=$E117,CH$7&lt;=$F117),($D117/$G117),0))),IF(AND(CH$7&gt;=$E117,CH$7&lt;=$F117),($D117/$G117),0))</f>
        <v>0</v>
      </c>
      <c r="CI117" s="34">
        <f>IF(Data!$C$2&gt;0,(IF(OR(CI$5=Data!$F$2,CI$5=Data!$G$2,(IF(COUNTIF(Data!$A$2:$A$939,CI$7),CI$7=(VLOOKUP(CI$7,Data!$A$2:$A$852,1,FALSE)),0))),"H",IF(AND(CI$7&gt;=$E117,CI$7&lt;=$F117),($D117/$G117),0))),IF(AND(CI$7&gt;=$E117,CI$7&lt;=$F117),($D117/$G117),0))</f>
        <v>0</v>
      </c>
      <c r="CJ117" s="34" t="str">
        <f>IF(Data!$C$2&gt;0,(IF(OR(CJ$5=Data!$F$2,CJ$5=Data!$G$2,(IF(COUNTIF(Data!$A$2:$A$939,CJ$7),CJ$7=(VLOOKUP(CJ$7,Data!$A$2:$A$852,1,FALSE)),0))),"H",IF(AND(CJ$7&gt;=$E117,CJ$7&lt;=$F117),($D117/$G117),0))),IF(AND(CJ$7&gt;=$E117,CJ$7&lt;=$F117),($D117/$G117),0))</f>
        <v>H</v>
      </c>
      <c r="CK117" s="34" t="str">
        <f>IF(Data!$C$2&gt;0,(IF(OR(CK$5=Data!$F$2,CK$5=Data!$G$2,(IF(COUNTIF(Data!$A$2:$A$939,CK$7),CK$7=(VLOOKUP(CK$7,Data!$A$2:$A$852,1,FALSE)),0))),"H",IF(AND(CK$7&gt;=$E117,CK$7&lt;=$F117),($D117/$G117),0))),IF(AND(CK$7&gt;=$E117,CK$7&lt;=$F117),($D117/$G117),0))</f>
        <v>H</v>
      </c>
      <c r="CL117" s="34">
        <f>IF(Data!$C$2&gt;0,(IF(OR(CL$5=Data!$F$2,CL$5=Data!$G$2,(IF(COUNTIF(Data!$A$2:$A$939,CL$7),CL$7=(VLOOKUP(CL$7,Data!$A$2:$A$852,1,FALSE)),0))),"H",IF(AND(CL$7&gt;=$E117,CL$7&lt;=$F117),($D117/$G117),0))),IF(AND(CL$7&gt;=$E117,CL$7&lt;=$F117),($D117/$G117),0))</f>
        <v>0</v>
      </c>
      <c r="CM117" s="34">
        <f>IF(Data!$C$2&gt;0,(IF(OR(CM$5=Data!$F$2,CM$5=Data!$G$2,(IF(COUNTIF(Data!$A$2:$A$939,CM$7),CM$7=(VLOOKUP(CM$7,Data!$A$2:$A$852,1,FALSE)),0))),"H",IF(AND(CM$7&gt;=$E117,CM$7&lt;=$F117),($D117/$G117),0))),IF(AND(CM$7&gt;=$E117,CM$7&lt;=$F117),($D117/$G117),0))</f>
        <v>0</v>
      </c>
      <c r="CN117" s="34">
        <f>IF(Data!$C$2&gt;0,(IF(OR(CN$5=Data!$F$2,CN$5=Data!$G$2,(IF(COUNTIF(Data!$A$2:$A$939,CN$7),CN$7=(VLOOKUP(CN$7,Data!$A$2:$A$852,1,FALSE)),0))),"H",IF(AND(CN$7&gt;=$E117,CN$7&lt;=$F117),($D117/$G117),0))),IF(AND(CN$7&gt;=$E117,CN$7&lt;=$F117),($D117/$G117),0))</f>
        <v>0</v>
      </c>
      <c r="CO117" s="34">
        <f>IF(Data!$C$2&gt;0,(IF(OR(CO$5=Data!$F$2,CO$5=Data!$G$2,(IF(COUNTIF(Data!$A$2:$A$939,CO$7),CO$7=(VLOOKUP(CO$7,Data!$A$2:$A$852,1,FALSE)),0))),"H",IF(AND(CO$7&gt;=$E117,CO$7&lt;=$F117),($D117/$G117),0))),IF(AND(CO$7&gt;=$E117,CO$7&lt;=$F117),($D117/$G117),0))</f>
        <v>0</v>
      </c>
      <c r="CP117" s="34">
        <f>IF(Data!$C$2&gt;0,(IF(OR(CP$5=Data!$F$2,CP$5=Data!$G$2,(IF(COUNTIF(Data!$A$2:$A$939,CP$7),CP$7=(VLOOKUP(CP$7,Data!$A$2:$A$852,1,FALSE)),0))),"H",IF(AND(CP$7&gt;=$E117,CP$7&lt;=$F117),($D117/$G117),0))),IF(AND(CP$7&gt;=$E117,CP$7&lt;=$F117),($D117/$G117),0))</f>
        <v>0</v>
      </c>
      <c r="CQ117" s="34" t="str">
        <f>IF(Data!$C$2&gt;0,(IF(OR(CQ$5=Data!$F$2,CQ$5=Data!$G$2,(IF(COUNTIF(Data!$A$2:$A$939,CQ$7),CQ$7=(VLOOKUP(CQ$7,Data!$A$2:$A$852,1,FALSE)),0))),"H",IF(AND(CQ$7&gt;=$E117,CQ$7&lt;=$F117),($D117/$G117),0))),IF(AND(CQ$7&gt;=$E117,CQ$7&lt;=$F117),($D117/$G117),0))</f>
        <v>H</v>
      </c>
      <c r="CR117" s="34" t="str">
        <f>IF(Data!$C$2&gt;0,(IF(OR(CR$5=Data!$F$2,CR$5=Data!$G$2,(IF(COUNTIF(Data!$A$2:$A$939,CR$7),CR$7=(VLOOKUP(CR$7,Data!$A$2:$A$852,1,FALSE)),0))),"H",IF(AND(CR$7&gt;=$E117,CR$7&lt;=$F117),($D117/$G117),0))),IF(AND(CR$7&gt;=$E117,CR$7&lt;=$F117),($D117/$G117),0))</f>
        <v>H</v>
      </c>
      <c r="CS117" s="34">
        <f>IF(Data!$C$2&gt;0,(IF(OR(CS$5=Data!$F$2,CS$5=Data!$G$2,(IF(COUNTIF(Data!$A$2:$A$939,CS$7),CS$7=(VLOOKUP(CS$7,Data!$A$2:$A$852,1,FALSE)),0))),"H",IF(AND(CS$7&gt;=$E117,CS$7&lt;=$F117),($D117/$G117),0))),IF(AND(CS$7&gt;=$E117,CS$7&lt;=$F117),($D117/$G117),0))</f>
        <v>0</v>
      </c>
      <c r="CT117" s="34">
        <f>IF(Data!$C$2&gt;0,(IF(OR(CT$5=Data!$F$2,CT$5=Data!$G$2,(IF(COUNTIF(Data!$A$2:$A$939,CT$7),CT$7=(VLOOKUP(CT$7,Data!$A$2:$A$852,1,FALSE)),0))),"H",IF(AND(CT$7&gt;=$E117,CT$7&lt;=$F117),($D117/$G117),0))),IF(AND(CT$7&gt;=$E117,CT$7&lt;=$F117),($D117/$G117),0))</f>
        <v>0</v>
      </c>
      <c r="CU117" s="34">
        <f>IF(Data!$C$2&gt;0,(IF(OR(CU$5=Data!$F$2,CU$5=Data!$G$2,(IF(COUNTIF(Data!$A$2:$A$939,CU$7),CU$7=(VLOOKUP(CU$7,Data!$A$2:$A$852,1,FALSE)),0))),"H",IF(AND(CU$7&gt;=$E117,CU$7&lt;=$F117),($D117/$G117),0))),IF(AND(CU$7&gt;=$E117,CU$7&lt;=$F117),($D117/$G117),0))</f>
        <v>0</v>
      </c>
      <c r="CV117" s="34">
        <f>IF(Data!$C$2&gt;0,(IF(OR(CV$5=Data!$F$2,CV$5=Data!$G$2,(IF(COUNTIF(Data!$A$2:$A$939,CV$7),CV$7=(VLOOKUP(CV$7,Data!$A$2:$A$852,1,FALSE)),0))),"H",IF(AND(CV$7&gt;=$E117,CV$7&lt;=$F117),($D117/$G117),0))),IF(AND(CV$7&gt;=$E117,CV$7&lt;=$F117),($D117/$G117),0))</f>
        <v>0</v>
      </c>
      <c r="CW117" s="34">
        <f>IF(Data!$C$2&gt;0,(IF(OR(CW$5=Data!$F$2,CW$5=Data!$G$2,(IF(COUNTIF(Data!$A$2:$A$939,CW$7),CW$7=(VLOOKUP(CW$7,Data!$A$2:$A$852,1,FALSE)),0))),"H",IF(AND(CW$7&gt;=$E117,CW$7&lt;=$F117),($D117/$G117),0))),IF(AND(CW$7&gt;=$E117,CW$7&lt;=$F117),($D117/$G117),0))</f>
        <v>0</v>
      </c>
      <c r="CX117" s="34" t="str">
        <f>IF(Data!$C$2&gt;0,(IF(OR(CX$5=Data!$F$2,CX$5=Data!$G$2,(IF(COUNTIF(Data!$A$2:$A$939,CX$7),CX$7=(VLOOKUP(CX$7,Data!$A$2:$A$852,1,FALSE)),0))),"H",IF(AND(CX$7&gt;=$E117,CX$7&lt;=$F117),($D117/$G117),0))),IF(AND(CX$7&gt;=$E117,CX$7&lt;=$F117),($D117/$G117),0))</f>
        <v>H</v>
      </c>
      <c r="CY117" s="34" t="str">
        <f>IF(Data!$C$2&gt;0,(IF(OR(CY$5=Data!$F$2,CY$5=Data!$G$2,(IF(COUNTIF(Data!$A$2:$A$939,CY$7),CY$7=(VLOOKUP(CY$7,Data!$A$2:$A$852,1,FALSE)),0))),"H",IF(AND(CY$7&gt;=$E117,CY$7&lt;=$F117),($D117/$G117),0))),IF(AND(CY$7&gt;=$E117,CY$7&lt;=$F117),($D117/$G117),0))</f>
        <v>H</v>
      </c>
      <c r="CZ117" s="34">
        <f>IF(Data!$C$2&gt;0,(IF(OR(CZ$5=Data!$F$2,CZ$5=Data!$G$2,(IF(COUNTIF(Data!$A$2:$A$939,CZ$7),CZ$7=(VLOOKUP(CZ$7,Data!$A$2:$A$852,1,FALSE)),0))),"H",IF(AND(CZ$7&gt;=$E117,CZ$7&lt;=$F117),($D117/$G117),0))),IF(AND(CZ$7&gt;=$E117,CZ$7&lt;=$F117),($D117/$G117),0))</f>
        <v>0</v>
      </c>
      <c r="DA117" s="34">
        <f>IF(Data!$C$2&gt;0,(IF(OR(DA$5=Data!$F$2,DA$5=Data!$G$2,(IF(COUNTIF(Data!$A$2:$A$939,DA$7),DA$7=(VLOOKUP(DA$7,Data!$A$2:$A$852,1,FALSE)),0))),"H",IF(AND(DA$7&gt;=$E117,DA$7&lt;=$F117),($D117/$G117),0))),IF(AND(DA$7&gt;=$E117,DA$7&lt;=$F117),($D117/$G117),0))</f>
        <v>0</v>
      </c>
      <c r="DB117" s="34">
        <f>IF(Data!$C$2&gt;0,(IF(OR(DB$5=Data!$F$2,DB$5=Data!$G$2,(IF(COUNTIF(Data!$A$2:$A$939,DB$7),DB$7=(VLOOKUP(DB$7,Data!$A$2:$A$852,1,FALSE)),0))),"H",IF(AND(DB$7&gt;=$E117,DB$7&lt;=$F117),($D117/$G117),0))),IF(AND(DB$7&gt;=$E117,DB$7&lt;=$F117),($D117/$G117),0))</f>
        <v>0</v>
      </c>
      <c r="DC117" s="34">
        <f>IF(Data!$C$2&gt;0,(IF(OR(DC$5=Data!$F$2,DC$5=Data!$G$2,(IF(COUNTIF(Data!$A$2:$A$939,DC$7),DC$7=(VLOOKUP(DC$7,Data!$A$2:$A$852,1,FALSE)),0))),"H",IF(AND(DC$7&gt;=$E117,DC$7&lt;=$F117),($D117/$G117),0))),IF(AND(DC$7&gt;=$E117,DC$7&lt;=$F117),($D117/$G117),0))</f>
        <v>0</v>
      </c>
      <c r="DD117" s="34">
        <f>IF(Data!$C$2&gt;0,(IF(OR(DD$5=Data!$F$2,DD$5=Data!$G$2,(IF(COUNTIF(Data!$A$2:$A$939,DD$7),DD$7=(VLOOKUP(DD$7,Data!$A$2:$A$852,1,FALSE)),0))),"H",IF(AND(DD$7&gt;=$E117,DD$7&lt;=$F117),($D117/$G117),0))),IF(AND(DD$7&gt;=$E117,DD$7&lt;=$F117),($D117/$G117),0))</f>
        <v>0</v>
      </c>
      <c r="DE117" s="34" t="str">
        <f>IF(Data!$C$2&gt;0,(IF(OR(DE$5=Data!$F$2,DE$5=Data!$G$2,(IF(COUNTIF(Data!$A$2:$A$939,DE$7),DE$7=(VLOOKUP(DE$7,Data!$A$2:$A$852,1,FALSE)),0))),"H",IF(AND(DE$7&gt;=$E117,DE$7&lt;=$F117),($D117/$G117),0))),IF(AND(DE$7&gt;=$E117,DE$7&lt;=$F117),($D117/$G117),0))</f>
        <v>H</v>
      </c>
      <c r="DF117" s="34" t="str">
        <f>IF(Data!$C$2&gt;0,(IF(OR(DF$5=Data!$F$2,DF$5=Data!$G$2,(IF(COUNTIF(Data!$A$2:$A$939,DF$7),DF$7=(VLOOKUP(DF$7,Data!$A$2:$A$852,1,FALSE)),0))),"H",IF(AND(DF$7&gt;=$E117,DF$7&lt;=$F117),($D117/$G117),0))),IF(AND(DF$7&gt;=$E117,DF$7&lt;=$F117),($D117/$G117),0))</f>
        <v>H</v>
      </c>
      <c r="DG117" s="34">
        <f>IF(Data!$C$2&gt;0,(IF(OR(DG$5=Data!$F$2,DG$5=Data!$G$2,(IF(COUNTIF(Data!$A$2:$A$939,DG$7),DG$7=(VLOOKUP(DG$7,Data!$A$2:$A$852,1,FALSE)),0))),"H",IF(AND(DG$7&gt;=$E117,DG$7&lt;=$F117),($D117/$G117),0))),IF(AND(DG$7&gt;=$E117,DG$7&lt;=$F117),($D117/$G117),0))</f>
        <v>0</v>
      </c>
      <c r="DH117" s="34">
        <f>IF(Data!$C$2&gt;0,(IF(OR(DH$5=Data!$F$2,DH$5=Data!$G$2,(IF(COUNTIF(Data!$A$2:$A$939,DH$7),DH$7=(VLOOKUP(DH$7,Data!$A$2:$A$852,1,FALSE)),0))),"H",IF(AND(DH$7&gt;=$E117,DH$7&lt;=$F117),($D117/$G117),0))),IF(AND(DH$7&gt;=$E117,DH$7&lt;=$F117),($D117/$G117),0))</f>
        <v>0</v>
      </c>
      <c r="DI117" s="34">
        <f>IF(Data!$C$2&gt;0,(IF(OR(DI$5=Data!$F$2,DI$5=Data!$G$2,(IF(COUNTIF(Data!$A$2:$A$939,DI$7),DI$7=(VLOOKUP(DI$7,Data!$A$2:$A$852,1,FALSE)),0))),"H",IF(AND(DI$7&gt;=$E117,DI$7&lt;=$F117),($D117/$G117),0))),IF(AND(DI$7&gt;=$E117,DI$7&lt;=$F117),($D117/$G117),0))</f>
        <v>0</v>
      </c>
      <c r="DJ117" s="34">
        <f>IF(Data!$C$2&gt;0,(IF(OR(DJ$5=Data!$F$2,DJ$5=Data!$G$2,(IF(COUNTIF(Data!$A$2:$A$939,DJ$7),DJ$7=(VLOOKUP(DJ$7,Data!$A$2:$A$852,1,FALSE)),0))),"H",IF(AND(DJ$7&gt;=$E117,DJ$7&lt;=$F117),($D117/$G117),0))),IF(AND(DJ$7&gt;=$E117,DJ$7&lt;=$F117),($D117/$G117),0))</f>
        <v>0</v>
      </c>
      <c r="DK117" s="34">
        <f>IF(Data!$C$2&gt;0,(IF(OR(DK$5=Data!$F$2,DK$5=Data!$G$2,(IF(COUNTIF(Data!$A$2:$A$939,DK$7),DK$7=(VLOOKUP(DK$7,Data!$A$2:$A$852,1,FALSE)),0))),"H",IF(AND(DK$7&gt;=$E117,DK$7&lt;=$F117),($D117/$G117),0))),IF(AND(DK$7&gt;=$E117,DK$7&lt;=$F117),($D117/$G117),0))</f>
        <v>0</v>
      </c>
      <c r="DL117" s="34" t="str">
        <f>IF(Data!$C$2&gt;0,(IF(OR(DL$5=Data!$F$2,DL$5=Data!$G$2,(IF(COUNTIF(Data!$A$2:$A$939,DL$7),DL$7=(VLOOKUP(DL$7,Data!$A$2:$A$852,1,FALSE)),0))),"H",IF(AND(DL$7&gt;=$E117,DL$7&lt;=$F117),($D117/$G117),0))),IF(AND(DL$7&gt;=$E117,DL$7&lt;=$F117),($D117/$G117),0))</f>
        <v>H</v>
      </c>
      <c r="DM117" s="34" t="str">
        <f>IF(Data!$C$2&gt;0,(IF(OR(DM$5=Data!$F$2,DM$5=Data!$G$2,(IF(COUNTIF(Data!$A$2:$A$939,DM$7),DM$7=(VLOOKUP(DM$7,Data!$A$2:$A$852,1,FALSE)),0))),"H",IF(AND(DM$7&gt;=$E117,DM$7&lt;=$F117),($D117/$G117),0))),IF(AND(DM$7&gt;=$E117,DM$7&lt;=$F117),($D117/$G117),0))</f>
        <v>H</v>
      </c>
      <c r="DN117" s="34">
        <f>IF(Data!$C$2&gt;0,(IF(OR(DN$5=Data!$F$2,DN$5=Data!$G$2,(IF(COUNTIF(Data!$A$2:$A$939,DN$7),DN$7=(VLOOKUP(DN$7,Data!$A$2:$A$852,1,FALSE)),0))),"H",IF(AND(DN$7&gt;=$E117,DN$7&lt;=$F117),($D117/$G117),0))),IF(AND(DN$7&gt;=$E117,DN$7&lt;=$F117),($D117/$G117),0))</f>
        <v>0</v>
      </c>
      <c r="DO117" s="34">
        <f>IF(Data!$C$2&gt;0,(IF(OR(DO$5=Data!$F$2,DO$5=Data!$G$2,(IF(COUNTIF(Data!$A$2:$A$939,DO$7),DO$7=(VLOOKUP(DO$7,Data!$A$2:$A$852,1,FALSE)),0))),"H",IF(AND(DO$7&gt;=$E117,DO$7&lt;=$F117),($D117/$G117),0))),IF(AND(DO$7&gt;=$E117,DO$7&lt;=$F117),($D117/$G117),0))</f>
        <v>0</v>
      </c>
      <c r="DP117" s="34">
        <f>IF(Data!$C$2&gt;0,(IF(OR(DP$5=Data!$F$2,DP$5=Data!$G$2,(IF(COUNTIF(Data!$A$2:$A$939,DP$7),DP$7=(VLOOKUP(DP$7,Data!$A$2:$A$852,1,FALSE)),0))),"H",IF(AND(DP$7&gt;=$E117,DP$7&lt;=$F117),($D117/$G117),0))),IF(AND(DP$7&gt;=$E117,DP$7&lt;=$F117),($D117/$G117),0))</f>
        <v>0</v>
      </c>
      <c r="DQ117" s="34">
        <f>IF(Data!$C$2&gt;0,(IF(OR(DQ$5=Data!$F$2,DQ$5=Data!$G$2,(IF(COUNTIF(Data!$A$2:$A$939,DQ$7),DQ$7=(VLOOKUP(DQ$7,Data!$A$2:$A$852,1,FALSE)),0))),"H",IF(AND(DQ$7&gt;=$E117,DQ$7&lt;=$F117),($D117/$G117),0))),IF(AND(DQ$7&gt;=$E117,DQ$7&lt;=$F117),($D117/$G117),0))</f>
        <v>0</v>
      </c>
      <c r="DR117" s="34">
        <f>IF(Data!$C$2&gt;0,(IF(OR(DR$5=Data!$F$2,DR$5=Data!$G$2,(IF(COUNTIF(Data!$A$2:$A$939,DR$7),DR$7=(VLOOKUP(DR$7,Data!$A$2:$A$852,1,FALSE)),0))),"H",IF(AND(DR$7&gt;=$E117,DR$7&lt;=$F117),($D117/$G117),0))),IF(AND(DR$7&gt;=$E117,DR$7&lt;=$F117),($D117/$G117),0))</f>
        <v>0</v>
      </c>
      <c r="DS117" s="34" t="str">
        <f>IF(Data!$C$2&gt;0,(IF(OR(DS$5=Data!$F$2,DS$5=Data!$G$2,(IF(COUNTIF(Data!$A$2:$A$939,DS$7),DS$7=(VLOOKUP(DS$7,Data!$A$2:$A$852,1,FALSE)),0))),"H",IF(AND(DS$7&gt;=$E117,DS$7&lt;=$F117),($D117/$G117),0))),IF(AND(DS$7&gt;=$E117,DS$7&lt;=$F117),($D117/$G117),0))</f>
        <v>H</v>
      </c>
      <c r="DT117" s="34" t="str">
        <f>IF(Data!$C$2&gt;0,(IF(OR(DT$5=Data!$F$2,DT$5=Data!$G$2,(IF(COUNTIF(Data!$A$2:$A$939,DT$7),DT$7=(VLOOKUP(DT$7,Data!$A$2:$A$852,1,FALSE)),0))),"H",IF(AND(DT$7&gt;=$E117,DT$7&lt;=$F117),($D117/$G117),0))),IF(AND(DT$7&gt;=$E117,DT$7&lt;=$F117),($D117/$G117),0))</f>
        <v>H</v>
      </c>
      <c r="DU117" s="34">
        <f>IF(Data!$C$2&gt;0,(IF(OR(DU$5=Data!$F$2,DU$5=Data!$G$2,(IF(COUNTIF(Data!$A$2:$A$939,DU$7),DU$7=(VLOOKUP(DU$7,Data!$A$2:$A$852,1,FALSE)),0))),"H",IF(AND(DU$7&gt;=$E117,DU$7&lt;=$F117),($D117/$G117),0))),IF(AND(DU$7&gt;=$E117,DU$7&lt;=$F117),($D117/$G117),0))</f>
        <v>0</v>
      </c>
      <c r="DV117" s="34">
        <f>IF(Data!$C$2&gt;0,(IF(OR(DV$5=Data!$F$2,DV$5=Data!$G$2,(IF(COUNTIF(Data!$A$2:$A$939,DV$7),DV$7=(VLOOKUP(DV$7,Data!$A$2:$A$852,1,FALSE)),0))),"H",IF(AND(DV$7&gt;=$E117,DV$7&lt;=$F117),($D117/$G117),0))),IF(AND(DV$7&gt;=$E117,DV$7&lt;=$F117),($D117/$G117),0))</f>
        <v>0</v>
      </c>
      <c r="DW117" s="34">
        <f>IF(Data!$C$2&gt;0,(IF(OR(DW$5=Data!$F$2,DW$5=Data!$G$2,(IF(COUNTIF(Data!$A$2:$A$939,DW$7),DW$7=(VLOOKUP(DW$7,Data!$A$2:$A$852,1,FALSE)),0))),"H",IF(AND(DW$7&gt;=$E117,DW$7&lt;=$F117),($D117/$G117),0))),IF(AND(DW$7&gt;=$E117,DW$7&lt;=$F117),($D117/$G117),0))</f>
        <v>0</v>
      </c>
      <c r="DX117" s="34">
        <f>IF(Data!$C$2&gt;0,(IF(OR(DX$5=Data!$F$2,DX$5=Data!$G$2,(IF(COUNTIF(Data!$A$2:$A$939,DX$7),DX$7=(VLOOKUP(DX$7,Data!$A$2:$A$852,1,FALSE)),0))),"H",IF(AND(DX$7&gt;=$E117,DX$7&lt;=$F117),($D117/$G117),0))),IF(AND(DX$7&gt;=$E117,DX$7&lt;=$F117),($D117/$G117),0))</f>
        <v>0</v>
      </c>
      <c r="DY117" s="34">
        <f>IF(Data!$C$2&gt;0,(IF(OR(DY$5=Data!$F$2,DY$5=Data!$G$2,(IF(COUNTIF(Data!$A$2:$A$939,DY$7),DY$7=(VLOOKUP(DY$7,Data!$A$2:$A$852,1,FALSE)),0))),"H",IF(AND(DY$7&gt;=$E117,DY$7&lt;=$F117),($D117/$G117),0))),IF(AND(DY$7&gt;=$E117,DY$7&lt;=$F117),($D117/$G117),0))</f>
        <v>0</v>
      </c>
      <c r="DZ117" s="34" t="str">
        <f>IF(Data!$C$2&gt;0,(IF(OR(DZ$5=Data!$F$2,DZ$5=Data!$G$2,(IF(COUNTIF(Data!$A$2:$A$939,DZ$7),DZ$7=(VLOOKUP(DZ$7,Data!$A$2:$A$852,1,FALSE)),0))),"H",IF(AND(DZ$7&gt;=$E117,DZ$7&lt;=$F117),($D117/$G117),0))),IF(AND(DZ$7&gt;=$E117,DZ$7&lt;=$F117),($D117/$G117),0))</f>
        <v>H</v>
      </c>
      <c r="EA117" s="34" t="str">
        <f>IF(Data!$C$2&gt;0,(IF(OR(EA$5=Data!$F$2,EA$5=Data!$G$2,(IF(COUNTIF(Data!$A$2:$A$939,EA$7),EA$7=(VLOOKUP(EA$7,Data!$A$2:$A$852,1,FALSE)),0))),"H",IF(AND(EA$7&gt;=$E117,EA$7&lt;=$F117),($D117/$G117),0))),IF(AND(EA$7&gt;=$E117,EA$7&lt;=$F117),($D117/$G117),0))</f>
        <v>H</v>
      </c>
      <c r="EB117" s="34">
        <f>IF(Data!$C$2&gt;0,(IF(OR(EB$5=Data!$F$2,EB$5=Data!$G$2,(IF(COUNTIF(Data!$A$2:$A$939,EB$7),EB$7=(VLOOKUP(EB$7,Data!$A$2:$A$852,1,FALSE)),0))),"H",IF(AND(EB$7&gt;=$E117,EB$7&lt;=$F117),($D117/$G117),0))),IF(AND(EB$7&gt;=$E117,EB$7&lt;=$F117),($D117/$G117),0))</f>
        <v>0</v>
      </c>
      <c r="EC117" s="34">
        <f>IF(Data!$C$2&gt;0,(IF(OR(EC$5=Data!$F$2,EC$5=Data!$G$2,(IF(COUNTIF(Data!$A$2:$A$939,EC$7),EC$7=(VLOOKUP(EC$7,Data!$A$2:$A$852,1,FALSE)),0))),"H",IF(AND(EC$7&gt;=$E117,EC$7&lt;=$F117),($D117/$G117),0))),IF(AND(EC$7&gt;=$E117,EC$7&lt;=$F117),($D117/$G117),0))</f>
        <v>0</v>
      </c>
      <c r="ED117" s="34">
        <f>IF(Data!$C$2&gt;0,(IF(OR(ED$5=Data!$F$2,ED$5=Data!$G$2,(IF(COUNTIF(Data!$A$2:$A$939,ED$7),ED$7=(VLOOKUP(ED$7,Data!$A$2:$A$852,1,FALSE)),0))),"H",IF(AND(ED$7&gt;=$E117,ED$7&lt;=$F117),($D117/$G117),0))),IF(AND(ED$7&gt;=$E117,ED$7&lt;=$F117),($D117/$G117),0))</f>
        <v>0</v>
      </c>
      <c r="EE117" s="34">
        <f>IF(Data!$C$2&gt;0,(IF(OR(EE$5=Data!$F$2,EE$5=Data!$G$2,(IF(COUNTIF(Data!$A$2:$A$939,EE$7),EE$7=(VLOOKUP(EE$7,Data!$A$2:$A$852,1,FALSE)),0))),"H",IF(AND(EE$7&gt;=$E117,EE$7&lt;=$F117),($D117/$G117),0))),IF(AND(EE$7&gt;=$E117,EE$7&lt;=$F117),($D117/$G117),0))</f>
        <v>0</v>
      </c>
      <c r="EF117" s="34">
        <f>IF(Data!$C$2&gt;0,(IF(OR(EF$5=Data!$F$2,EF$5=Data!$G$2,(IF(COUNTIF(Data!$A$2:$A$939,EF$7),EF$7=(VLOOKUP(EF$7,Data!$A$2:$A$852,1,FALSE)),0))),"H",IF(AND(EF$7&gt;=$E117,EF$7&lt;=$F117),($D117/$G117),0))),IF(AND(EF$7&gt;=$E117,EF$7&lt;=$F117),($D117/$G117),0))</f>
        <v>0</v>
      </c>
      <c r="EG117" s="34" t="str">
        <f>IF(Data!$C$2&gt;0,(IF(OR(EG$5=Data!$F$2,EG$5=Data!$G$2,(IF(COUNTIF(Data!$A$2:$A$939,EG$7),EG$7=(VLOOKUP(EG$7,Data!$A$2:$A$852,1,FALSE)),0))),"H",IF(AND(EG$7&gt;=$E117,EG$7&lt;=$F117),($D117/$G117),0))),IF(AND(EG$7&gt;=$E117,EG$7&lt;=$F117),($D117/$G117),0))</f>
        <v>H</v>
      </c>
      <c r="EH117" s="34" t="str">
        <f>IF(Data!$C$2&gt;0,(IF(OR(EH$5=Data!$F$2,EH$5=Data!$G$2,(IF(COUNTIF(Data!$A$2:$A$939,EH$7),EH$7=(VLOOKUP(EH$7,Data!$A$2:$A$852,1,FALSE)),0))),"H",IF(AND(EH$7&gt;=$E117,EH$7&lt;=$F117),($D117/$G117),0))),IF(AND(EH$7&gt;=$E117,EH$7&lt;=$F117),($D117/$G117),0))</f>
        <v>H</v>
      </c>
      <c r="EI117" s="34">
        <f>IF(Data!$C$2&gt;0,(IF(OR(EI$5=Data!$F$2,EI$5=Data!$G$2,(IF(COUNTIF(Data!$A$2:$A$939,EI$7),EI$7=(VLOOKUP(EI$7,Data!$A$2:$A$852,1,FALSE)),0))),"H",IF(AND(EI$7&gt;=$E117,EI$7&lt;=$F117),($D117/$G117),0))),IF(AND(EI$7&gt;=$E117,EI$7&lt;=$F117),($D117/$G117),0))</f>
        <v>0</v>
      </c>
      <c r="EJ117" s="34">
        <f>IF(Data!$C$2&gt;0,(IF(OR(EJ$5=Data!$F$2,EJ$5=Data!$G$2,(IF(COUNTIF(Data!$A$2:$A$939,EJ$7),EJ$7=(VLOOKUP(EJ$7,Data!$A$2:$A$852,1,FALSE)),0))),"H",IF(AND(EJ$7&gt;=$E117,EJ$7&lt;=$F117),($D117/$G117),0))),IF(AND(EJ$7&gt;=$E117,EJ$7&lt;=$F117),($D117/$G117),0))</f>
        <v>0</v>
      </c>
      <c r="EK117" s="34">
        <f>IF(Data!$C$2&gt;0,(IF(OR(EK$5=Data!$F$2,EK$5=Data!$G$2,(IF(COUNTIF(Data!$A$2:$A$939,EK$7),EK$7=(VLOOKUP(EK$7,Data!$A$2:$A$852,1,FALSE)),0))),"H",IF(AND(EK$7&gt;=$E117,EK$7&lt;=$F117),($D117/$G117),0))),IF(AND(EK$7&gt;=$E117,EK$7&lt;=$F117),($D117/$G117),0))</f>
        <v>0</v>
      </c>
      <c r="EL117" s="34">
        <f>IF(Data!$C$2&gt;0,(IF(OR(EL$5=Data!$F$2,EL$5=Data!$G$2,(IF(COUNTIF(Data!$A$2:$A$939,EL$7),EL$7=(VLOOKUP(EL$7,Data!$A$2:$A$852,1,FALSE)),0))),"H",IF(AND(EL$7&gt;=$E117,EL$7&lt;=$F117),($D117/$G117),0))),IF(AND(EL$7&gt;=$E117,EL$7&lt;=$F117),($D117/$G117),0))</f>
        <v>0</v>
      </c>
      <c r="EM117" s="34">
        <f>IF(Data!$C$2&gt;0,(IF(OR(EM$5=Data!$F$2,EM$5=Data!$G$2,(IF(COUNTIF(Data!$A$2:$A$939,EM$7),EM$7=(VLOOKUP(EM$7,Data!$A$2:$A$852,1,FALSE)),0))),"H",IF(AND(EM$7&gt;=$E117,EM$7&lt;=$F117),($D117/$G117),0))),IF(AND(EM$7&gt;=$E117,EM$7&lt;=$F117),($D117/$G117),0))</f>
        <v>0</v>
      </c>
      <c r="EN117" s="34" t="str">
        <f>IF(Data!$C$2&gt;0,(IF(OR(EN$5=Data!$F$2,EN$5=Data!$G$2,(IF(COUNTIF(Data!$A$2:$A$939,EN$7),EN$7=(VLOOKUP(EN$7,Data!$A$2:$A$852,1,FALSE)),0))),"H",IF(AND(EN$7&gt;=$E117,EN$7&lt;=$F117),($D117/$G117),0))),IF(AND(EN$7&gt;=$E117,EN$7&lt;=$F117),($D117/$G117),0))</f>
        <v>H</v>
      </c>
      <c r="EO117" s="35" t="str">
        <f>IF(Data!$C$2&gt;0,(IF(OR(EO$5=Data!$F$2,EO$5=Data!$G$2,(IF(COUNTIF(Data!$A$2:$A$939,EO$7),EO$7=(VLOOKUP(EO$7,Data!$A$2:$A$852,1,FALSE)),0))),"H",IF(AND(EO$7&gt;=$E117,EO$7&lt;=$F117),($D117/$G117),0))),IF(AND(EO$7&gt;=$E117,EO$7&lt;=$F117),($D117/$G117),0))</f>
        <v>H</v>
      </c>
      <c r="EP117" s="8" t="s">
        <v>47</v>
      </c>
      <c r="EQ117" s="18">
        <f>SUM(T117:EO117)-D117</f>
        <v>0</v>
      </c>
    </row>
    <row r="118" spans="1:147" ht="30" customHeight="1" thickBot="1">
      <c r="A118" s="385"/>
      <c r="B118" s="369"/>
      <c r="C118" s="369"/>
      <c r="D118" s="347"/>
      <c r="E118" s="366"/>
      <c r="F118" s="366"/>
      <c r="G118" s="373"/>
      <c r="H118" s="347"/>
      <c r="I118" s="363"/>
      <c r="J118" s="366"/>
      <c r="K118" s="366"/>
      <c r="L118" s="366"/>
      <c r="M118" s="373"/>
      <c r="N118" s="373"/>
      <c r="O118" s="347"/>
      <c r="P118" s="363"/>
      <c r="Q118" s="345"/>
      <c r="R118" s="347"/>
      <c r="S118" s="342"/>
      <c r="T118" s="36">
        <f>IF(T$7&gt;$L117,(((IF(Data!$C$2&gt;0,(IF(OR(T$5=Data!$F$2,T$5=Data!$G$2,(IF(COUNTIF(Data!$A$2:$A$939,T$7),T$7=(VLOOKUP(T$7,Data!$A$2:$A$852,1,FALSE)),0))),"H",IF(AND(T$7&gt;=$J117,T$7&lt;=$K117),($D117*(1-$P117)/$N117),0))),IF(AND(T$7&gt;=$J117,T$7&lt;=$K117),(($D117-$O117)/$N117),0))))),(((IF(Data!$C$2&gt;0,(IF(OR(T$5=Data!$F$2,T$5=Data!$G$2,(IF(COUNTIF(Data!$A$2:$A$939,T$7),T$7=(VLOOKUP(T$7,Data!$A$2:$A$852,1,FALSE)),0))),"H",IF(AND(T$7&gt;=$J117,T$7&lt;=$L117),($D117*$P117/$M117),0))),IF(AND(T$7&gt;=$J117,T$7&lt;=$L117),(($D117*$P117)/$M117),0))))))</f>
        <v>0</v>
      </c>
      <c r="U118" s="37">
        <f>IF(U$7&gt;$L117,(((IF(Data!$C$2&gt;0,(IF(OR(U$5=Data!$F$2,U$5=Data!$G$2,(IF(COUNTIF(Data!$A$2:$A$939,U$7),U$7=(VLOOKUP(U$7,Data!$A$2:$A$852,1,FALSE)),0))),"H",IF(AND(U$7&gt;=$J117,U$7&lt;=$K117),($D117*(1-$P117)/$N117),0))),IF(AND(U$7&gt;=$J117,U$7&lt;=$K117),(($D117-$O117)/$N117),0))))),(((IF(Data!$C$2&gt;0,(IF(OR(U$5=Data!$F$2,U$5=Data!$G$2,(IF(COUNTIF(Data!$A$2:$A$939,U$7),U$7=(VLOOKUP(U$7,Data!$A$2:$A$852,1,FALSE)),0))),"H",IF(AND(U$7&gt;=$J117,U$7&lt;=$L117),($D117*$P117/$M117),0))),IF(AND(U$7&gt;=$J117,U$7&lt;=$L117),(($D117*$P117)/$M117),0))))))</f>
        <v>0</v>
      </c>
      <c r="V118" s="37">
        <f>IF(V$7&gt;$L117,(((IF(Data!$C$2&gt;0,(IF(OR(V$5=Data!$F$2,V$5=Data!$G$2,(IF(COUNTIF(Data!$A$2:$A$939,V$7),V$7=(VLOOKUP(V$7,Data!$A$2:$A$852,1,FALSE)),0))),"H",IF(AND(V$7&gt;=$J117,V$7&lt;=$K117),($D117*(1-$P117)/$N117),0))),IF(AND(V$7&gt;=$J117,V$7&lt;=$K117),(($D117-$O117)/$N117),0))))),(((IF(Data!$C$2&gt;0,(IF(OR(V$5=Data!$F$2,V$5=Data!$G$2,(IF(COUNTIF(Data!$A$2:$A$939,V$7),V$7=(VLOOKUP(V$7,Data!$A$2:$A$852,1,FALSE)),0))),"H",IF(AND(V$7&gt;=$J117,V$7&lt;=$L117),($D117*$P117/$M117),0))),IF(AND(V$7&gt;=$J117,V$7&lt;=$L117),(($D117*$P117)/$M117),0))))))</f>
        <v>0</v>
      </c>
      <c r="W118" s="37">
        <f>IF(W$7&gt;$L117,(((IF(Data!$C$2&gt;0,(IF(OR(W$5=Data!$F$2,W$5=Data!$G$2,(IF(COUNTIF(Data!$A$2:$A$939,W$7),W$7=(VLOOKUP(W$7,Data!$A$2:$A$852,1,FALSE)),0))),"H",IF(AND(W$7&gt;=$J117,W$7&lt;=$K117),($D117*(1-$P117)/$N117),0))),IF(AND(W$7&gt;=$J117,W$7&lt;=$K117),(($D117-$O117)/$N117),0))))),(((IF(Data!$C$2&gt;0,(IF(OR(W$5=Data!$F$2,W$5=Data!$G$2,(IF(COUNTIF(Data!$A$2:$A$939,W$7),W$7=(VLOOKUP(W$7,Data!$A$2:$A$852,1,FALSE)),0))),"H",IF(AND(W$7&gt;=$J117,W$7&lt;=$L117),($D117*$P117/$M117),0))),IF(AND(W$7&gt;=$J117,W$7&lt;=$L117),(($D117*$P117)/$M117),0))))))</f>
        <v>0</v>
      </c>
      <c r="X118" s="37">
        <f>IF(X$7&gt;$L117,(((IF(Data!$C$2&gt;0,(IF(OR(X$5=Data!$F$2,X$5=Data!$G$2,(IF(COUNTIF(Data!$A$2:$A$939,X$7),X$7=(VLOOKUP(X$7,Data!$A$2:$A$852,1,FALSE)),0))),"H",IF(AND(X$7&gt;=$J117,X$7&lt;=$K117),($D117*(1-$P117)/$N117),0))),IF(AND(X$7&gt;=$J117,X$7&lt;=$K117),(($D117-$O117)/$N117),0))))),(((IF(Data!$C$2&gt;0,(IF(OR(X$5=Data!$F$2,X$5=Data!$G$2,(IF(COUNTIF(Data!$A$2:$A$939,X$7),X$7=(VLOOKUP(X$7,Data!$A$2:$A$852,1,FALSE)),0))),"H",IF(AND(X$7&gt;=$J117,X$7&lt;=$L117),($D117*$P117/$M117),0))),IF(AND(X$7&gt;=$J117,X$7&lt;=$L117),(($D117*$P117)/$M117),0))))))</f>
        <v>0</v>
      </c>
      <c r="Y118" s="37" t="str">
        <f>IF(Y$7&gt;$L117,(((IF(Data!$C$2&gt;0,(IF(OR(Y$5=Data!$F$2,Y$5=Data!$G$2,(IF(COUNTIF(Data!$A$2:$A$939,Y$7),Y$7=(VLOOKUP(Y$7,Data!$A$2:$A$852,1,FALSE)),0))),"H",IF(AND(Y$7&gt;=$J117,Y$7&lt;=$K117),($D117*(1-$P117)/$N117),0))),IF(AND(Y$7&gt;=$J117,Y$7&lt;=$K117),(($D117-$O117)/$N117),0))))),(((IF(Data!$C$2&gt;0,(IF(OR(Y$5=Data!$F$2,Y$5=Data!$G$2,(IF(COUNTIF(Data!$A$2:$A$939,Y$7),Y$7=(VLOOKUP(Y$7,Data!$A$2:$A$852,1,FALSE)),0))),"H",IF(AND(Y$7&gt;=$J117,Y$7&lt;=$L117),($D117*$P117/$M117),0))),IF(AND(Y$7&gt;=$J117,Y$7&lt;=$L117),(($D117*$P117)/$M117),0))))))</f>
        <v>H</v>
      </c>
      <c r="Z118" s="37" t="str">
        <f>IF(Z$7&gt;$L117,(((IF(Data!$C$2&gt;0,(IF(OR(Z$5=Data!$F$2,Z$5=Data!$G$2,(IF(COUNTIF(Data!$A$2:$A$939,Z$7),Z$7=(VLOOKUP(Z$7,Data!$A$2:$A$852,1,FALSE)),0))),"H",IF(AND(Z$7&gt;=$J117,Z$7&lt;=$K117),($D117*(1-$P117)/$N117),0))),IF(AND(Z$7&gt;=$J117,Z$7&lt;=$K117),(($D117-$O117)/$N117),0))))),(((IF(Data!$C$2&gt;0,(IF(OR(Z$5=Data!$F$2,Z$5=Data!$G$2,(IF(COUNTIF(Data!$A$2:$A$939,Z$7),Z$7=(VLOOKUP(Z$7,Data!$A$2:$A$852,1,FALSE)),0))),"H",IF(AND(Z$7&gt;=$J117,Z$7&lt;=$L117),($D117*$P117/$M117),0))),IF(AND(Z$7&gt;=$J117,Z$7&lt;=$L117),(($D117*$P117)/$M117),0))))))</f>
        <v>H</v>
      </c>
      <c r="AA118" s="37">
        <f>IF(AA$7&gt;$L117,(((IF(Data!$C$2&gt;0,(IF(OR(AA$5=Data!$F$2,AA$5=Data!$G$2,(IF(COUNTIF(Data!$A$2:$A$939,AA$7),AA$7=(VLOOKUP(AA$7,Data!$A$2:$A$852,1,FALSE)),0))),"H",IF(AND(AA$7&gt;=$J117,AA$7&lt;=$K117),($D117*(1-$P117)/$N117),0))),IF(AND(AA$7&gt;=$J117,AA$7&lt;=$K117),(($D117-$O117)/$N117),0))))),(((IF(Data!$C$2&gt;0,(IF(OR(AA$5=Data!$F$2,AA$5=Data!$G$2,(IF(COUNTIF(Data!$A$2:$A$939,AA$7),AA$7=(VLOOKUP(AA$7,Data!$A$2:$A$852,1,FALSE)),0))),"H",IF(AND(AA$7&gt;=$J117,AA$7&lt;=$L117),($D117*$P117/$M117),0))),IF(AND(AA$7&gt;=$J117,AA$7&lt;=$L117),(($D117*$P117)/$M117),0))))))</f>
        <v>0</v>
      </c>
      <c r="AB118" s="37">
        <f>IF(AB$7&gt;$L117,(((IF(Data!$C$2&gt;0,(IF(OR(AB$5=Data!$F$2,AB$5=Data!$G$2,(IF(COUNTIF(Data!$A$2:$A$939,AB$7),AB$7=(VLOOKUP(AB$7,Data!$A$2:$A$852,1,FALSE)),0))),"H",IF(AND(AB$7&gt;=$J117,AB$7&lt;=$K117),($D117*(1-$P117)/$N117),0))),IF(AND(AB$7&gt;=$J117,AB$7&lt;=$K117),(($D117-$O117)/$N117),0))))),(((IF(Data!$C$2&gt;0,(IF(OR(AB$5=Data!$F$2,AB$5=Data!$G$2,(IF(COUNTIF(Data!$A$2:$A$939,AB$7),AB$7=(VLOOKUP(AB$7,Data!$A$2:$A$852,1,FALSE)),0))),"H",IF(AND(AB$7&gt;=$J117,AB$7&lt;=$L117),($D117*$P117/$M117),0))),IF(AND(AB$7&gt;=$J117,AB$7&lt;=$L117),(($D117*$P117)/$M117),0))))))</f>
        <v>0</v>
      </c>
      <c r="AC118" s="37">
        <f>IF(AC$7&gt;$L117,(((IF(Data!$C$2&gt;0,(IF(OR(AC$5=Data!$F$2,AC$5=Data!$G$2,(IF(COUNTIF(Data!$A$2:$A$939,AC$7),AC$7=(VLOOKUP(AC$7,Data!$A$2:$A$852,1,FALSE)),0))),"H",IF(AND(AC$7&gt;=$J117,AC$7&lt;=$K117),($D117*(1-$P117)/$N117),0))),IF(AND(AC$7&gt;=$J117,AC$7&lt;=$K117),(($D117-$O117)/$N117),0))))),(((IF(Data!$C$2&gt;0,(IF(OR(AC$5=Data!$F$2,AC$5=Data!$G$2,(IF(COUNTIF(Data!$A$2:$A$939,AC$7),AC$7=(VLOOKUP(AC$7,Data!$A$2:$A$852,1,FALSE)),0))),"H",IF(AND(AC$7&gt;=$J117,AC$7&lt;=$L117),($D117*$P117/$M117),0))),IF(AND(AC$7&gt;=$J117,AC$7&lt;=$L117),(($D117*$P117)/$M117),0))))))</f>
        <v>0</v>
      </c>
      <c r="AD118" s="37">
        <f>IF(AD$7&gt;$L117,(((IF(Data!$C$2&gt;0,(IF(OR(AD$5=Data!$F$2,AD$5=Data!$G$2,(IF(COUNTIF(Data!$A$2:$A$939,AD$7),AD$7=(VLOOKUP(AD$7,Data!$A$2:$A$852,1,FALSE)),0))),"H",IF(AND(AD$7&gt;=$J117,AD$7&lt;=$K117),($D117*(1-$P117)/$N117),0))),IF(AND(AD$7&gt;=$J117,AD$7&lt;=$K117),(($D117-$O117)/$N117),0))))),(((IF(Data!$C$2&gt;0,(IF(OR(AD$5=Data!$F$2,AD$5=Data!$G$2,(IF(COUNTIF(Data!$A$2:$A$939,AD$7),AD$7=(VLOOKUP(AD$7,Data!$A$2:$A$852,1,FALSE)),0))),"H",IF(AND(AD$7&gt;=$J117,AD$7&lt;=$L117),($D117*$P117/$M117),0))),IF(AND(AD$7&gt;=$J117,AD$7&lt;=$L117),(($D117*$P117)/$M117),0))))))</f>
        <v>0</v>
      </c>
      <c r="AE118" s="37">
        <f>IF(AE$7&gt;$L117,(((IF(Data!$C$2&gt;0,(IF(OR(AE$5=Data!$F$2,AE$5=Data!$G$2,(IF(COUNTIF(Data!$A$2:$A$939,AE$7),AE$7=(VLOOKUP(AE$7,Data!$A$2:$A$852,1,FALSE)),0))),"H",IF(AND(AE$7&gt;=$J117,AE$7&lt;=$K117),($D117*(1-$P117)/$N117),0))),IF(AND(AE$7&gt;=$J117,AE$7&lt;=$K117),(($D117-$O117)/$N117),0))))),(((IF(Data!$C$2&gt;0,(IF(OR(AE$5=Data!$F$2,AE$5=Data!$G$2,(IF(COUNTIF(Data!$A$2:$A$939,AE$7),AE$7=(VLOOKUP(AE$7,Data!$A$2:$A$852,1,FALSE)),0))),"H",IF(AND(AE$7&gt;=$J117,AE$7&lt;=$L117),($D117*$P117/$M117),0))),IF(AND(AE$7&gt;=$J117,AE$7&lt;=$L117),(($D117*$P117)/$M117),0))))))</f>
        <v>0</v>
      </c>
      <c r="AF118" s="37" t="str">
        <f>IF(AF$7&gt;$L117,(((IF(Data!$C$2&gt;0,(IF(OR(AF$5=Data!$F$2,AF$5=Data!$G$2,(IF(COUNTIF(Data!$A$2:$A$939,AF$7),AF$7=(VLOOKUP(AF$7,Data!$A$2:$A$852,1,FALSE)),0))),"H",IF(AND(AF$7&gt;=$J117,AF$7&lt;=$K117),($D117*(1-$P117)/$N117),0))),IF(AND(AF$7&gt;=$J117,AF$7&lt;=$K117),(($D117-$O117)/$N117),0))))),(((IF(Data!$C$2&gt;0,(IF(OR(AF$5=Data!$F$2,AF$5=Data!$G$2,(IF(COUNTIF(Data!$A$2:$A$939,AF$7),AF$7=(VLOOKUP(AF$7,Data!$A$2:$A$852,1,FALSE)),0))),"H",IF(AND(AF$7&gt;=$J117,AF$7&lt;=$L117),($D117*$P117/$M117),0))),IF(AND(AF$7&gt;=$J117,AF$7&lt;=$L117),(($D117*$P117)/$M117),0))))))</f>
        <v>H</v>
      </c>
      <c r="AG118" s="37" t="str">
        <f>IF(AG$7&gt;$L117,(((IF(Data!$C$2&gt;0,(IF(OR(AG$5=Data!$F$2,AG$5=Data!$G$2,(IF(COUNTIF(Data!$A$2:$A$939,AG$7),AG$7=(VLOOKUP(AG$7,Data!$A$2:$A$852,1,FALSE)),0))),"H",IF(AND(AG$7&gt;=$J117,AG$7&lt;=$K117),($D117*(1-$P117)/$N117),0))),IF(AND(AG$7&gt;=$J117,AG$7&lt;=$K117),(($D117-$O117)/$N117),0))))),(((IF(Data!$C$2&gt;0,(IF(OR(AG$5=Data!$F$2,AG$5=Data!$G$2,(IF(COUNTIF(Data!$A$2:$A$939,AG$7),AG$7=(VLOOKUP(AG$7,Data!$A$2:$A$852,1,FALSE)),0))),"H",IF(AND(AG$7&gt;=$J117,AG$7&lt;=$L117),($D117*$P117/$M117),0))),IF(AND(AG$7&gt;=$J117,AG$7&lt;=$L117),(($D117*$P117)/$M117),0))))))</f>
        <v>H</v>
      </c>
      <c r="AH118" s="37">
        <f>IF(AH$7&gt;$L117,(((IF(Data!$C$2&gt;0,(IF(OR(AH$5=Data!$F$2,AH$5=Data!$G$2,(IF(COUNTIF(Data!$A$2:$A$939,AH$7),AH$7=(VLOOKUP(AH$7,Data!$A$2:$A$852,1,FALSE)),0))),"H",IF(AND(AH$7&gt;=$J117,AH$7&lt;=$K117),($D117*(1-$P117)/$N117),0))),IF(AND(AH$7&gt;=$J117,AH$7&lt;=$K117),(($D117-$O117)/$N117),0))))),(((IF(Data!$C$2&gt;0,(IF(OR(AH$5=Data!$F$2,AH$5=Data!$G$2,(IF(COUNTIF(Data!$A$2:$A$939,AH$7),AH$7=(VLOOKUP(AH$7,Data!$A$2:$A$852,1,FALSE)),0))),"H",IF(AND(AH$7&gt;=$J117,AH$7&lt;=$L117),($D117*$P117/$M117),0))),IF(AND(AH$7&gt;=$J117,AH$7&lt;=$L117),(($D117*$P117)/$M117),0))))))</f>
        <v>0</v>
      </c>
      <c r="AI118" s="37">
        <f>IF(AI$7&gt;$L117,(((IF(Data!$C$2&gt;0,(IF(OR(AI$5=Data!$F$2,AI$5=Data!$G$2,(IF(COUNTIF(Data!$A$2:$A$939,AI$7),AI$7=(VLOOKUP(AI$7,Data!$A$2:$A$852,1,FALSE)),0))),"H",IF(AND(AI$7&gt;=$J117,AI$7&lt;=$K117),($D117*(1-$P117)/$N117),0))),IF(AND(AI$7&gt;=$J117,AI$7&lt;=$K117),(($D117-$O117)/$N117),0))))),(((IF(Data!$C$2&gt;0,(IF(OR(AI$5=Data!$F$2,AI$5=Data!$G$2,(IF(COUNTIF(Data!$A$2:$A$939,AI$7),AI$7=(VLOOKUP(AI$7,Data!$A$2:$A$852,1,FALSE)),0))),"H",IF(AND(AI$7&gt;=$J117,AI$7&lt;=$L117),($D117*$P117/$M117),0))),IF(AND(AI$7&gt;=$J117,AI$7&lt;=$L117),(($D117*$P117)/$M117),0))))))</f>
        <v>0</v>
      </c>
      <c r="AJ118" s="37">
        <f>IF(AJ$7&gt;$L117,(((IF(Data!$C$2&gt;0,(IF(OR(AJ$5=Data!$F$2,AJ$5=Data!$G$2,(IF(COUNTIF(Data!$A$2:$A$939,AJ$7),AJ$7=(VLOOKUP(AJ$7,Data!$A$2:$A$852,1,FALSE)),0))),"H",IF(AND(AJ$7&gt;=$J117,AJ$7&lt;=$K117),($D117*(1-$P117)/$N117),0))),IF(AND(AJ$7&gt;=$J117,AJ$7&lt;=$K117),(($D117-$O117)/$N117),0))))),(((IF(Data!$C$2&gt;0,(IF(OR(AJ$5=Data!$F$2,AJ$5=Data!$G$2,(IF(COUNTIF(Data!$A$2:$A$939,AJ$7),AJ$7=(VLOOKUP(AJ$7,Data!$A$2:$A$852,1,FALSE)),0))),"H",IF(AND(AJ$7&gt;=$J117,AJ$7&lt;=$L117),($D117*$P117/$M117),0))),IF(AND(AJ$7&gt;=$J117,AJ$7&lt;=$L117),(($D117*$P117)/$M117),0))))))</f>
        <v>0</v>
      </c>
      <c r="AK118" s="37">
        <f>IF(AK$7&gt;$L117,(((IF(Data!$C$2&gt;0,(IF(OR(AK$5=Data!$F$2,AK$5=Data!$G$2,(IF(COUNTIF(Data!$A$2:$A$939,AK$7),AK$7=(VLOOKUP(AK$7,Data!$A$2:$A$852,1,FALSE)),0))),"H",IF(AND(AK$7&gt;=$J117,AK$7&lt;=$K117),($D117*(1-$P117)/$N117),0))),IF(AND(AK$7&gt;=$J117,AK$7&lt;=$K117),(($D117-$O117)/$N117),0))))),(((IF(Data!$C$2&gt;0,(IF(OR(AK$5=Data!$F$2,AK$5=Data!$G$2,(IF(COUNTIF(Data!$A$2:$A$939,AK$7),AK$7=(VLOOKUP(AK$7,Data!$A$2:$A$852,1,FALSE)),0))),"H",IF(AND(AK$7&gt;=$J117,AK$7&lt;=$L117),($D117*$P117/$M117),0))),IF(AND(AK$7&gt;=$J117,AK$7&lt;=$L117),(($D117*$P117)/$M117),0))))))</f>
        <v>0</v>
      </c>
      <c r="AL118" s="37">
        <f>IF(AL$7&gt;$L117,(((IF(Data!$C$2&gt;0,(IF(OR(AL$5=Data!$F$2,AL$5=Data!$G$2,(IF(COUNTIF(Data!$A$2:$A$939,AL$7),AL$7=(VLOOKUP(AL$7,Data!$A$2:$A$852,1,FALSE)),0))),"H",IF(AND(AL$7&gt;=$J117,AL$7&lt;=$K117),($D117*(1-$P117)/$N117),0))),IF(AND(AL$7&gt;=$J117,AL$7&lt;=$K117),(($D117-$O117)/$N117),0))))),(((IF(Data!$C$2&gt;0,(IF(OR(AL$5=Data!$F$2,AL$5=Data!$G$2,(IF(COUNTIF(Data!$A$2:$A$939,AL$7),AL$7=(VLOOKUP(AL$7,Data!$A$2:$A$852,1,FALSE)),0))),"H",IF(AND(AL$7&gt;=$J117,AL$7&lt;=$L117),($D117*$P117/$M117),0))),IF(AND(AL$7&gt;=$J117,AL$7&lt;=$L117),(($D117*$P117)/$M117),0))))))</f>
        <v>0</v>
      </c>
      <c r="AM118" s="37" t="str">
        <f>IF(AM$7&gt;$L117,(((IF(Data!$C$2&gt;0,(IF(OR(AM$5=Data!$F$2,AM$5=Data!$G$2,(IF(COUNTIF(Data!$A$2:$A$939,AM$7),AM$7=(VLOOKUP(AM$7,Data!$A$2:$A$852,1,FALSE)),0))),"H",IF(AND(AM$7&gt;=$J117,AM$7&lt;=$K117),($D117*(1-$P117)/$N117),0))),IF(AND(AM$7&gt;=$J117,AM$7&lt;=$K117),(($D117-$O117)/$N117),0))))),(((IF(Data!$C$2&gt;0,(IF(OR(AM$5=Data!$F$2,AM$5=Data!$G$2,(IF(COUNTIF(Data!$A$2:$A$939,AM$7),AM$7=(VLOOKUP(AM$7,Data!$A$2:$A$852,1,FALSE)),0))),"H",IF(AND(AM$7&gt;=$J117,AM$7&lt;=$L117),($D117*$P117/$M117),0))),IF(AND(AM$7&gt;=$J117,AM$7&lt;=$L117),(($D117*$P117)/$M117),0))))))</f>
        <v>H</v>
      </c>
      <c r="AN118" s="37" t="str">
        <f>IF(AN$7&gt;$L117,(((IF(Data!$C$2&gt;0,(IF(OR(AN$5=Data!$F$2,AN$5=Data!$G$2,(IF(COUNTIF(Data!$A$2:$A$939,AN$7),AN$7=(VLOOKUP(AN$7,Data!$A$2:$A$852,1,FALSE)),0))),"H",IF(AND(AN$7&gt;=$J117,AN$7&lt;=$K117),($D117*(1-$P117)/$N117),0))),IF(AND(AN$7&gt;=$J117,AN$7&lt;=$K117),(($D117-$O117)/$N117),0))))),(((IF(Data!$C$2&gt;0,(IF(OR(AN$5=Data!$F$2,AN$5=Data!$G$2,(IF(COUNTIF(Data!$A$2:$A$939,AN$7),AN$7=(VLOOKUP(AN$7,Data!$A$2:$A$852,1,FALSE)),0))),"H",IF(AND(AN$7&gt;=$J117,AN$7&lt;=$L117),($D117*$P117/$M117),0))),IF(AND(AN$7&gt;=$J117,AN$7&lt;=$L117),(($D117*$P117)/$M117),0))))))</f>
        <v>H</v>
      </c>
      <c r="AO118" s="37">
        <f>IF(AO$7&gt;$L117,(((IF(Data!$C$2&gt;0,(IF(OR(AO$5=Data!$F$2,AO$5=Data!$G$2,(IF(COUNTIF(Data!$A$2:$A$939,AO$7),AO$7=(VLOOKUP(AO$7,Data!$A$2:$A$852,1,FALSE)),0))),"H",IF(AND(AO$7&gt;=$J117,AO$7&lt;=$K117),($D117*(1-$P117)/$N117),0))),IF(AND(AO$7&gt;=$J117,AO$7&lt;=$K117),(($D117-$O117)/$N117),0))))),(((IF(Data!$C$2&gt;0,(IF(OR(AO$5=Data!$F$2,AO$5=Data!$G$2,(IF(COUNTIF(Data!$A$2:$A$939,AO$7),AO$7=(VLOOKUP(AO$7,Data!$A$2:$A$852,1,FALSE)),0))),"H",IF(AND(AO$7&gt;=$J117,AO$7&lt;=$L117),($D117*$P117/$M117),0))),IF(AND(AO$7&gt;=$J117,AO$7&lt;=$L117),(($D117*$P117)/$M117),0))))))</f>
        <v>0</v>
      </c>
      <c r="AP118" s="37">
        <f>IF(AP$7&gt;$L117,(((IF(Data!$C$2&gt;0,(IF(OR(AP$5=Data!$F$2,AP$5=Data!$G$2,(IF(COUNTIF(Data!$A$2:$A$939,AP$7),AP$7=(VLOOKUP(AP$7,Data!$A$2:$A$852,1,FALSE)),0))),"H",IF(AND(AP$7&gt;=$J117,AP$7&lt;=$K117),($D117*(1-$P117)/$N117),0))),IF(AND(AP$7&gt;=$J117,AP$7&lt;=$K117),(($D117-$O117)/$N117),0))))),(((IF(Data!$C$2&gt;0,(IF(OR(AP$5=Data!$F$2,AP$5=Data!$G$2,(IF(COUNTIF(Data!$A$2:$A$939,AP$7),AP$7=(VLOOKUP(AP$7,Data!$A$2:$A$852,1,FALSE)),0))),"H",IF(AND(AP$7&gt;=$J117,AP$7&lt;=$L117),($D117*$P117/$M117),0))),IF(AND(AP$7&gt;=$J117,AP$7&lt;=$L117),(($D117*$P117)/$M117),0))))))</f>
        <v>0</v>
      </c>
      <c r="AQ118" s="37">
        <f>IF(AQ$7&gt;$L117,(((IF(Data!$C$2&gt;0,(IF(OR(AQ$5=Data!$F$2,AQ$5=Data!$G$2,(IF(COUNTIF(Data!$A$2:$A$939,AQ$7),AQ$7=(VLOOKUP(AQ$7,Data!$A$2:$A$852,1,FALSE)),0))),"H",IF(AND(AQ$7&gt;=$J117,AQ$7&lt;=$K117),($D117*(1-$P117)/$N117),0))),IF(AND(AQ$7&gt;=$J117,AQ$7&lt;=$K117),(($D117-$O117)/$N117),0))))),(((IF(Data!$C$2&gt;0,(IF(OR(AQ$5=Data!$F$2,AQ$5=Data!$G$2,(IF(COUNTIF(Data!$A$2:$A$939,AQ$7),AQ$7=(VLOOKUP(AQ$7,Data!$A$2:$A$852,1,FALSE)),0))),"H",IF(AND(AQ$7&gt;=$J117,AQ$7&lt;=$L117),($D117*$P117/$M117),0))),IF(AND(AQ$7&gt;=$J117,AQ$7&lt;=$L117),(($D117*$P117)/$M117),0))))))</f>
        <v>0</v>
      </c>
      <c r="AR118" s="37">
        <f>IF(AR$7&gt;$L117,(((IF(Data!$C$2&gt;0,(IF(OR(AR$5=Data!$F$2,AR$5=Data!$G$2,(IF(COUNTIF(Data!$A$2:$A$939,AR$7),AR$7=(VLOOKUP(AR$7,Data!$A$2:$A$852,1,FALSE)),0))),"H",IF(AND(AR$7&gt;=$J117,AR$7&lt;=$K117),($D117*(1-$P117)/$N117),0))),IF(AND(AR$7&gt;=$J117,AR$7&lt;=$K117),(($D117-$O117)/$N117),0))))),(((IF(Data!$C$2&gt;0,(IF(OR(AR$5=Data!$F$2,AR$5=Data!$G$2,(IF(COUNTIF(Data!$A$2:$A$939,AR$7),AR$7=(VLOOKUP(AR$7,Data!$A$2:$A$852,1,FALSE)),0))),"H",IF(AND(AR$7&gt;=$J117,AR$7&lt;=$L117),($D117*$P117/$M117),0))),IF(AND(AR$7&gt;=$J117,AR$7&lt;=$L117),(($D117*$P117)/$M117),0))))))</f>
        <v>0</v>
      </c>
      <c r="AS118" s="37">
        <f>IF(AS$7&gt;$L117,(((IF(Data!$C$2&gt;0,(IF(OR(AS$5=Data!$F$2,AS$5=Data!$G$2,(IF(COUNTIF(Data!$A$2:$A$939,AS$7),AS$7=(VLOOKUP(AS$7,Data!$A$2:$A$852,1,FALSE)),0))),"H",IF(AND(AS$7&gt;=$J117,AS$7&lt;=$K117),($D117*(1-$P117)/$N117),0))),IF(AND(AS$7&gt;=$J117,AS$7&lt;=$K117),(($D117-$O117)/$N117),0))))),(((IF(Data!$C$2&gt;0,(IF(OR(AS$5=Data!$F$2,AS$5=Data!$G$2,(IF(COUNTIF(Data!$A$2:$A$939,AS$7),AS$7=(VLOOKUP(AS$7,Data!$A$2:$A$852,1,FALSE)),0))),"H",IF(AND(AS$7&gt;=$J117,AS$7&lt;=$L117),($D117*$P117/$M117),0))),IF(AND(AS$7&gt;=$J117,AS$7&lt;=$L117),(($D117*$P117)/$M117),0))))))</f>
        <v>0</v>
      </c>
      <c r="AT118" s="37" t="str">
        <f>IF(AT$7&gt;$L117,(((IF(Data!$C$2&gt;0,(IF(OR(AT$5=Data!$F$2,AT$5=Data!$G$2,(IF(COUNTIF(Data!$A$2:$A$939,AT$7),AT$7=(VLOOKUP(AT$7,Data!$A$2:$A$852,1,FALSE)),0))),"H",IF(AND(AT$7&gt;=$J117,AT$7&lt;=$K117),($D117*(1-$P117)/$N117),0))),IF(AND(AT$7&gt;=$J117,AT$7&lt;=$K117),(($D117-$O117)/$N117),0))))),(((IF(Data!$C$2&gt;0,(IF(OR(AT$5=Data!$F$2,AT$5=Data!$G$2,(IF(COUNTIF(Data!$A$2:$A$939,AT$7),AT$7=(VLOOKUP(AT$7,Data!$A$2:$A$852,1,FALSE)),0))),"H",IF(AND(AT$7&gt;=$J117,AT$7&lt;=$L117),($D117*$P117/$M117),0))),IF(AND(AT$7&gt;=$J117,AT$7&lt;=$L117),(($D117*$P117)/$M117),0))))))</f>
        <v>H</v>
      </c>
      <c r="AU118" s="37" t="str">
        <f>IF(AU$7&gt;$L117,(((IF(Data!$C$2&gt;0,(IF(OR(AU$5=Data!$F$2,AU$5=Data!$G$2,(IF(COUNTIF(Data!$A$2:$A$939,AU$7),AU$7=(VLOOKUP(AU$7,Data!$A$2:$A$852,1,FALSE)),0))),"H",IF(AND(AU$7&gt;=$J117,AU$7&lt;=$K117),($D117*(1-$P117)/$N117),0))),IF(AND(AU$7&gt;=$J117,AU$7&lt;=$K117),(($D117-$O117)/$N117),0))))),(((IF(Data!$C$2&gt;0,(IF(OR(AU$5=Data!$F$2,AU$5=Data!$G$2,(IF(COUNTIF(Data!$A$2:$A$939,AU$7),AU$7=(VLOOKUP(AU$7,Data!$A$2:$A$852,1,FALSE)),0))),"H",IF(AND(AU$7&gt;=$J117,AU$7&lt;=$L117),($D117*$P117/$M117),0))),IF(AND(AU$7&gt;=$J117,AU$7&lt;=$L117),(($D117*$P117)/$M117),0))))))</f>
        <v>H</v>
      </c>
      <c r="AV118" s="37">
        <f>IF(AV$7&gt;$L117,(((IF(Data!$C$2&gt;0,(IF(OR(AV$5=Data!$F$2,AV$5=Data!$G$2,(IF(COUNTIF(Data!$A$2:$A$939,AV$7),AV$7=(VLOOKUP(AV$7,Data!$A$2:$A$852,1,FALSE)),0))),"H",IF(AND(AV$7&gt;=$J117,AV$7&lt;=$K117),($D117*(1-$P117)/$N117),0))),IF(AND(AV$7&gt;=$J117,AV$7&lt;=$K117),(($D117-$O117)/$N117),0))))),(((IF(Data!$C$2&gt;0,(IF(OR(AV$5=Data!$F$2,AV$5=Data!$G$2,(IF(COUNTIF(Data!$A$2:$A$939,AV$7),AV$7=(VLOOKUP(AV$7,Data!$A$2:$A$852,1,FALSE)),0))),"H",IF(AND(AV$7&gt;=$J117,AV$7&lt;=$L117),($D117*$P117/$M117),0))),IF(AND(AV$7&gt;=$J117,AV$7&lt;=$L117),(($D117*$P117)/$M117),0))))))</f>
        <v>0</v>
      </c>
      <c r="AW118" s="37">
        <f>IF(AW$7&gt;$L117,(((IF(Data!$C$2&gt;0,(IF(OR(AW$5=Data!$F$2,AW$5=Data!$G$2,(IF(COUNTIF(Data!$A$2:$A$939,AW$7),AW$7=(VLOOKUP(AW$7,Data!$A$2:$A$852,1,FALSE)),0))),"H",IF(AND(AW$7&gt;=$J117,AW$7&lt;=$K117),($D117*(1-$P117)/$N117),0))),IF(AND(AW$7&gt;=$J117,AW$7&lt;=$K117),(($D117-$O117)/$N117),0))))),(((IF(Data!$C$2&gt;0,(IF(OR(AW$5=Data!$F$2,AW$5=Data!$G$2,(IF(COUNTIF(Data!$A$2:$A$939,AW$7),AW$7=(VLOOKUP(AW$7,Data!$A$2:$A$852,1,FALSE)),0))),"H",IF(AND(AW$7&gt;=$J117,AW$7&lt;=$L117),($D117*$P117/$M117),0))),IF(AND(AW$7&gt;=$J117,AW$7&lt;=$L117),(($D117*$P117)/$M117),0))))))</f>
        <v>0</v>
      </c>
      <c r="AX118" s="37">
        <f>IF(AX$7&gt;$L117,(((IF(Data!$C$2&gt;0,(IF(OR(AX$5=Data!$F$2,AX$5=Data!$G$2,(IF(COUNTIF(Data!$A$2:$A$939,AX$7),AX$7=(VLOOKUP(AX$7,Data!$A$2:$A$852,1,FALSE)),0))),"H",IF(AND(AX$7&gt;=$J117,AX$7&lt;=$K117),($D117*(1-$P117)/$N117),0))),IF(AND(AX$7&gt;=$J117,AX$7&lt;=$K117),(($D117-$O117)/$N117),0))))),(((IF(Data!$C$2&gt;0,(IF(OR(AX$5=Data!$F$2,AX$5=Data!$G$2,(IF(COUNTIF(Data!$A$2:$A$939,AX$7),AX$7=(VLOOKUP(AX$7,Data!$A$2:$A$852,1,FALSE)),0))),"H",IF(AND(AX$7&gt;=$J117,AX$7&lt;=$L117),($D117*$P117/$M117),0))),IF(AND(AX$7&gt;=$J117,AX$7&lt;=$L117),(($D117*$P117)/$M117),0))))))</f>
        <v>0</v>
      </c>
      <c r="AY118" s="37">
        <f>IF(AY$7&gt;$L117,(((IF(Data!$C$2&gt;0,(IF(OR(AY$5=Data!$F$2,AY$5=Data!$G$2,(IF(COUNTIF(Data!$A$2:$A$939,AY$7),AY$7=(VLOOKUP(AY$7,Data!$A$2:$A$852,1,FALSE)),0))),"H",IF(AND(AY$7&gt;=$J117,AY$7&lt;=$K117),($D117*(1-$P117)/$N117),0))),IF(AND(AY$7&gt;=$J117,AY$7&lt;=$K117),(($D117-$O117)/$N117),0))))),(((IF(Data!$C$2&gt;0,(IF(OR(AY$5=Data!$F$2,AY$5=Data!$G$2,(IF(COUNTIF(Data!$A$2:$A$939,AY$7),AY$7=(VLOOKUP(AY$7,Data!$A$2:$A$852,1,FALSE)),0))),"H",IF(AND(AY$7&gt;=$J117,AY$7&lt;=$L117),($D117*$P117/$M117),0))),IF(AND(AY$7&gt;=$J117,AY$7&lt;=$L117),(($D117*$P117)/$M117),0))))))</f>
        <v>0</v>
      </c>
      <c r="AZ118" s="37">
        <f>IF(AZ$7&gt;$L117,(((IF(Data!$C$2&gt;0,(IF(OR(AZ$5=Data!$F$2,AZ$5=Data!$G$2,(IF(COUNTIF(Data!$A$2:$A$939,AZ$7),AZ$7=(VLOOKUP(AZ$7,Data!$A$2:$A$852,1,FALSE)),0))),"H",IF(AND(AZ$7&gt;=$J117,AZ$7&lt;=$K117),($D117*(1-$P117)/$N117),0))),IF(AND(AZ$7&gt;=$J117,AZ$7&lt;=$K117),(($D117-$O117)/$N117),0))))),(((IF(Data!$C$2&gt;0,(IF(OR(AZ$5=Data!$F$2,AZ$5=Data!$G$2,(IF(COUNTIF(Data!$A$2:$A$939,AZ$7),AZ$7=(VLOOKUP(AZ$7,Data!$A$2:$A$852,1,FALSE)),0))),"H",IF(AND(AZ$7&gt;=$J117,AZ$7&lt;=$L117),($D117*$P117/$M117),0))),IF(AND(AZ$7&gt;=$J117,AZ$7&lt;=$L117),(($D117*$P117)/$M117),0))))))</f>
        <v>0</v>
      </c>
      <c r="BA118" s="37" t="str">
        <f>IF(BA$7&gt;$L117,(((IF(Data!$C$2&gt;0,(IF(OR(BA$5=Data!$F$2,BA$5=Data!$G$2,(IF(COUNTIF(Data!$A$2:$A$939,BA$7),BA$7=(VLOOKUP(BA$7,Data!$A$2:$A$852,1,FALSE)),0))),"H",IF(AND(BA$7&gt;=$J117,BA$7&lt;=$K117),($D117*(1-$P117)/$N117),0))),IF(AND(BA$7&gt;=$J117,BA$7&lt;=$K117),(($D117-$O117)/$N117),0))))),(((IF(Data!$C$2&gt;0,(IF(OR(BA$5=Data!$F$2,BA$5=Data!$G$2,(IF(COUNTIF(Data!$A$2:$A$939,BA$7),BA$7=(VLOOKUP(BA$7,Data!$A$2:$A$852,1,FALSE)),0))),"H",IF(AND(BA$7&gt;=$J117,BA$7&lt;=$L117),($D117*$P117/$M117),0))),IF(AND(BA$7&gt;=$J117,BA$7&lt;=$L117),(($D117*$P117)/$M117),0))))))</f>
        <v>H</v>
      </c>
      <c r="BB118" s="37" t="str">
        <f>IF(BB$7&gt;$L117,(((IF(Data!$C$2&gt;0,(IF(OR(BB$5=Data!$F$2,BB$5=Data!$G$2,(IF(COUNTIF(Data!$A$2:$A$939,BB$7),BB$7=(VLOOKUP(BB$7,Data!$A$2:$A$852,1,FALSE)),0))),"H",IF(AND(BB$7&gt;=$J117,BB$7&lt;=$K117),($D117*(1-$P117)/$N117),0))),IF(AND(BB$7&gt;=$J117,BB$7&lt;=$K117),(($D117-$O117)/$N117),0))))),(((IF(Data!$C$2&gt;0,(IF(OR(BB$5=Data!$F$2,BB$5=Data!$G$2,(IF(COUNTIF(Data!$A$2:$A$939,BB$7),BB$7=(VLOOKUP(BB$7,Data!$A$2:$A$852,1,FALSE)),0))),"H",IF(AND(BB$7&gt;=$J117,BB$7&lt;=$L117),($D117*$P117/$M117),0))),IF(AND(BB$7&gt;=$J117,BB$7&lt;=$L117),(($D117*$P117)/$M117),0))))))</f>
        <v>H</v>
      </c>
      <c r="BC118" s="37">
        <f>IF(BC$7&gt;$L117,(((IF(Data!$C$2&gt;0,(IF(OR(BC$5=Data!$F$2,BC$5=Data!$G$2,(IF(COUNTIF(Data!$A$2:$A$939,BC$7),BC$7=(VLOOKUP(BC$7,Data!$A$2:$A$852,1,FALSE)),0))),"H",IF(AND(BC$7&gt;=$J117,BC$7&lt;=$K117),($D117*(1-$P117)/$N117),0))),IF(AND(BC$7&gt;=$J117,BC$7&lt;=$K117),(($D117-$O117)/$N117),0))))),(((IF(Data!$C$2&gt;0,(IF(OR(BC$5=Data!$F$2,BC$5=Data!$G$2,(IF(COUNTIF(Data!$A$2:$A$939,BC$7),BC$7=(VLOOKUP(BC$7,Data!$A$2:$A$852,1,FALSE)),0))),"H",IF(AND(BC$7&gt;=$J117,BC$7&lt;=$L117),($D117*$P117/$M117),0))),IF(AND(BC$7&gt;=$J117,BC$7&lt;=$L117),(($D117*$P117)/$M117),0))))))</f>
        <v>0</v>
      </c>
      <c r="BD118" s="37">
        <f>IF(BD$7&gt;$L117,(((IF(Data!$C$2&gt;0,(IF(OR(BD$5=Data!$F$2,BD$5=Data!$G$2,(IF(COUNTIF(Data!$A$2:$A$939,BD$7),BD$7=(VLOOKUP(BD$7,Data!$A$2:$A$852,1,FALSE)),0))),"H",IF(AND(BD$7&gt;=$J117,BD$7&lt;=$K117),($D117*(1-$P117)/$N117),0))),IF(AND(BD$7&gt;=$J117,BD$7&lt;=$K117),(($D117-$O117)/$N117),0))))),(((IF(Data!$C$2&gt;0,(IF(OR(BD$5=Data!$F$2,BD$5=Data!$G$2,(IF(COUNTIF(Data!$A$2:$A$939,BD$7),BD$7=(VLOOKUP(BD$7,Data!$A$2:$A$852,1,FALSE)),0))),"H",IF(AND(BD$7&gt;=$J117,BD$7&lt;=$L117),($D117*$P117/$M117),0))),IF(AND(BD$7&gt;=$J117,BD$7&lt;=$L117),(($D117*$P117)/$M117),0))))))</f>
        <v>0</v>
      </c>
      <c r="BE118" s="37">
        <f>IF(BE$7&gt;$L117,(((IF(Data!$C$2&gt;0,(IF(OR(BE$5=Data!$F$2,BE$5=Data!$G$2,(IF(COUNTIF(Data!$A$2:$A$939,BE$7),BE$7=(VLOOKUP(BE$7,Data!$A$2:$A$852,1,FALSE)),0))),"H",IF(AND(BE$7&gt;=$J117,BE$7&lt;=$K117),($D117*(1-$P117)/$N117),0))),IF(AND(BE$7&gt;=$J117,BE$7&lt;=$K117),(($D117-$O117)/$N117),0))))),(((IF(Data!$C$2&gt;0,(IF(OR(BE$5=Data!$F$2,BE$5=Data!$G$2,(IF(COUNTIF(Data!$A$2:$A$939,BE$7),BE$7=(VLOOKUP(BE$7,Data!$A$2:$A$852,1,FALSE)),0))),"H",IF(AND(BE$7&gt;=$J117,BE$7&lt;=$L117),($D117*$P117/$M117),0))),IF(AND(BE$7&gt;=$J117,BE$7&lt;=$L117),(($D117*$P117)/$M117),0))))))</f>
        <v>0</v>
      </c>
      <c r="BF118" s="37">
        <f>IF(BF$7&gt;$L117,(((IF(Data!$C$2&gt;0,(IF(OR(BF$5=Data!$F$2,BF$5=Data!$G$2,(IF(COUNTIF(Data!$A$2:$A$939,BF$7),BF$7=(VLOOKUP(BF$7,Data!$A$2:$A$852,1,FALSE)),0))),"H",IF(AND(BF$7&gt;=$J117,BF$7&lt;=$K117),($D117*(1-$P117)/$N117),0))),IF(AND(BF$7&gt;=$J117,BF$7&lt;=$K117),(($D117-$O117)/$N117),0))))),(((IF(Data!$C$2&gt;0,(IF(OR(BF$5=Data!$F$2,BF$5=Data!$G$2,(IF(COUNTIF(Data!$A$2:$A$939,BF$7),BF$7=(VLOOKUP(BF$7,Data!$A$2:$A$852,1,FALSE)),0))),"H",IF(AND(BF$7&gt;=$J117,BF$7&lt;=$L117),($D117*$P117/$M117),0))),IF(AND(BF$7&gt;=$J117,BF$7&lt;=$L117),(($D117*$P117)/$M117),0))))))</f>
        <v>0</v>
      </c>
      <c r="BG118" s="37">
        <f>IF(BG$7&gt;$L117,(((IF(Data!$C$2&gt;0,(IF(OR(BG$5=Data!$F$2,BG$5=Data!$G$2,(IF(COUNTIF(Data!$A$2:$A$939,BG$7),BG$7=(VLOOKUP(BG$7,Data!$A$2:$A$852,1,FALSE)),0))),"H",IF(AND(BG$7&gt;=$J117,BG$7&lt;=$K117),($D117*(1-$P117)/$N117),0))),IF(AND(BG$7&gt;=$J117,BG$7&lt;=$K117),(($D117-$O117)/$N117),0))))),(((IF(Data!$C$2&gt;0,(IF(OR(BG$5=Data!$F$2,BG$5=Data!$G$2,(IF(COUNTIF(Data!$A$2:$A$939,BG$7),BG$7=(VLOOKUP(BG$7,Data!$A$2:$A$852,1,FALSE)),0))),"H",IF(AND(BG$7&gt;=$J117,BG$7&lt;=$L117),($D117*$P117/$M117),0))),IF(AND(BG$7&gt;=$J117,BG$7&lt;=$L117),(($D117*$P117)/$M117),0))))))</f>
        <v>0</v>
      </c>
      <c r="BH118" s="37" t="str">
        <f>IF(BH$7&gt;$L117,(((IF(Data!$C$2&gt;0,(IF(OR(BH$5=Data!$F$2,BH$5=Data!$G$2,(IF(COUNTIF(Data!$A$2:$A$939,BH$7),BH$7=(VLOOKUP(BH$7,Data!$A$2:$A$852,1,FALSE)),0))),"H",IF(AND(BH$7&gt;=$J117,BH$7&lt;=$K117),($D117*(1-$P117)/$N117),0))),IF(AND(BH$7&gt;=$J117,BH$7&lt;=$K117),(($D117-$O117)/$N117),0))))),(((IF(Data!$C$2&gt;0,(IF(OR(BH$5=Data!$F$2,BH$5=Data!$G$2,(IF(COUNTIF(Data!$A$2:$A$939,BH$7),BH$7=(VLOOKUP(BH$7,Data!$A$2:$A$852,1,FALSE)),0))),"H",IF(AND(BH$7&gt;=$J117,BH$7&lt;=$L117),($D117*$P117/$M117),0))),IF(AND(BH$7&gt;=$J117,BH$7&lt;=$L117),(($D117*$P117)/$M117),0))))))</f>
        <v>H</v>
      </c>
      <c r="BI118" s="37" t="str">
        <f>IF(BI$7&gt;$L117,(((IF(Data!$C$2&gt;0,(IF(OR(BI$5=Data!$F$2,BI$5=Data!$G$2,(IF(COUNTIF(Data!$A$2:$A$939,BI$7),BI$7=(VLOOKUP(BI$7,Data!$A$2:$A$852,1,FALSE)),0))),"H",IF(AND(BI$7&gt;=$J117,BI$7&lt;=$K117),($D117*(1-$P117)/$N117),0))),IF(AND(BI$7&gt;=$J117,BI$7&lt;=$K117),(($D117-$O117)/$N117),0))))),(((IF(Data!$C$2&gt;0,(IF(OR(BI$5=Data!$F$2,BI$5=Data!$G$2,(IF(COUNTIF(Data!$A$2:$A$939,BI$7),BI$7=(VLOOKUP(BI$7,Data!$A$2:$A$852,1,FALSE)),0))),"H",IF(AND(BI$7&gt;=$J117,BI$7&lt;=$L117),($D117*$P117/$M117),0))),IF(AND(BI$7&gt;=$J117,BI$7&lt;=$L117),(($D117*$P117)/$M117),0))))))</f>
        <v>H</v>
      </c>
      <c r="BJ118" s="37">
        <f>IF(BJ$7&gt;$L117,(((IF(Data!$C$2&gt;0,(IF(OR(BJ$5=Data!$F$2,BJ$5=Data!$G$2,(IF(COUNTIF(Data!$A$2:$A$939,BJ$7),BJ$7=(VLOOKUP(BJ$7,Data!$A$2:$A$852,1,FALSE)),0))),"H",IF(AND(BJ$7&gt;=$J117,BJ$7&lt;=$K117),($D117*(1-$P117)/$N117),0))),IF(AND(BJ$7&gt;=$J117,BJ$7&lt;=$K117),(($D117-$O117)/$N117),0))))),(((IF(Data!$C$2&gt;0,(IF(OR(BJ$5=Data!$F$2,BJ$5=Data!$G$2,(IF(COUNTIF(Data!$A$2:$A$939,BJ$7),BJ$7=(VLOOKUP(BJ$7,Data!$A$2:$A$852,1,FALSE)),0))),"H",IF(AND(BJ$7&gt;=$J117,BJ$7&lt;=$L117),($D117*$P117/$M117),0))),IF(AND(BJ$7&gt;=$J117,BJ$7&lt;=$L117),(($D117*$P117)/$M117),0))))))</f>
        <v>0</v>
      </c>
      <c r="BK118" s="37">
        <f>IF(BK$7&gt;$L117,(((IF(Data!$C$2&gt;0,(IF(OR(BK$5=Data!$F$2,BK$5=Data!$G$2,(IF(COUNTIF(Data!$A$2:$A$939,BK$7),BK$7=(VLOOKUP(BK$7,Data!$A$2:$A$852,1,FALSE)),0))),"H",IF(AND(BK$7&gt;=$J117,BK$7&lt;=$K117),($D117*(1-$P117)/$N117),0))),IF(AND(BK$7&gt;=$J117,BK$7&lt;=$K117),(($D117-$O117)/$N117),0))))),(((IF(Data!$C$2&gt;0,(IF(OR(BK$5=Data!$F$2,BK$5=Data!$G$2,(IF(COUNTIF(Data!$A$2:$A$939,BK$7),BK$7=(VLOOKUP(BK$7,Data!$A$2:$A$852,1,FALSE)),0))),"H",IF(AND(BK$7&gt;=$J117,BK$7&lt;=$L117),($D117*$P117/$M117),0))),IF(AND(BK$7&gt;=$J117,BK$7&lt;=$L117),(($D117*$P117)/$M117),0))))))</f>
        <v>0</v>
      </c>
      <c r="BL118" s="37">
        <f>IF(BL$7&gt;$L117,(((IF(Data!$C$2&gt;0,(IF(OR(BL$5=Data!$F$2,BL$5=Data!$G$2,(IF(COUNTIF(Data!$A$2:$A$939,BL$7),BL$7=(VLOOKUP(BL$7,Data!$A$2:$A$852,1,FALSE)),0))),"H",IF(AND(BL$7&gt;=$J117,BL$7&lt;=$K117),($D117*(1-$P117)/$N117),0))),IF(AND(BL$7&gt;=$J117,BL$7&lt;=$K117),(($D117-$O117)/$N117),0))))),(((IF(Data!$C$2&gt;0,(IF(OR(BL$5=Data!$F$2,BL$5=Data!$G$2,(IF(COUNTIF(Data!$A$2:$A$939,BL$7),BL$7=(VLOOKUP(BL$7,Data!$A$2:$A$852,1,FALSE)),0))),"H",IF(AND(BL$7&gt;=$J117,BL$7&lt;=$L117),($D117*$P117/$M117),0))),IF(AND(BL$7&gt;=$J117,BL$7&lt;=$L117),(($D117*$P117)/$M117),0))))))</f>
        <v>0</v>
      </c>
      <c r="BM118" s="37">
        <f>IF(BM$7&gt;$L117,(((IF(Data!$C$2&gt;0,(IF(OR(BM$5=Data!$F$2,BM$5=Data!$G$2,(IF(COUNTIF(Data!$A$2:$A$939,BM$7),BM$7=(VLOOKUP(BM$7,Data!$A$2:$A$852,1,FALSE)),0))),"H",IF(AND(BM$7&gt;=$J117,BM$7&lt;=$K117),($D117*(1-$P117)/$N117),0))),IF(AND(BM$7&gt;=$J117,BM$7&lt;=$K117),(($D117-$O117)/$N117),0))))),(((IF(Data!$C$2&gt;0,(IF(OR(BM$5=Data!$F$2,BM$5=Data!$G$2,(IF(COUNTIF(Data!$A$2:$A$939,BM$7),BM$7=(VLOOKUP(BM$7,Data!$A$2:$A$852,1,FALSE)),0))),"H",IF(AND(BM$7&gt;=$J117,BM$7&lt;=$L117),($D117*$P117/$M117),0))),IF(AND(BM$7&gt;=$J117,BM$7&lt;=$L117),(($D117*$P117)/$M117),0))))))</f>
        <v>0</v>
      </c>
      <c r="BN118" s="37">
        <f>IF(BN$7&gt;$L117,(((IF(Data!$C$2&gt;0,(IF(OR(BN$5=Data!$F$2,BN$5=Data!$G$2,(IF(COUNTIF(Data!$A$2:$A$939,BN$7),BN$7=(VLOOKUP(BN$7,Data!$A$2:$A$852,1,FALSE)),0))),"H",IF(AND(BN$7&gt;=$J117,BN$7&lt;=$K117),($D117*(1-$P117)/$N117),0))),IF(AND(BN$7&gt;=$J117,BN$7&lt;=$K117),(($D117-$O117)/$N117),0))))),(((IF(Data!$C$2&gt;0,(IF(OR(BN$5=Data!$F$2,BN$5=Data!$G$2,(IF(COUNTIF(Data!$A$2:$A$939,BN$7),BN$7=(VLOOKUP(BN$7,Data!$A$2:$A$852,1,FALSE)),0))),"H",IF(AND(BN$7&gt;=$J117,BN$7&lt;=$L117),($D117*$P117/$M117),0))),IF(AND(BN$7&gt;=$J117,BN$7&lt;=$L117),(($D117*$P117)/$M117),0))))))</f>
        <v>0</v>
      </c>
      <c r="BO118" s="37" t="str">
        <f>IF(BO$7&gt;$L117,(((IF(Data!$C$2&gt;0,(IF(OR(BO$5=Data!$F$2,BO$5=Data!$G$2,(IF(COUNTIF(Data!$A$2:$A$939,BO$7),BO$7=(VLOOKUP(BO$7,Data!$A$2:$A$852,1,FALSE)),0))),"H",IF(AND(BO$7&gt;=$J117,BO$7&lt;=$K117),($D117*(1-$P117)/$N117),0))),IF(AND(BO$7&gt;=$J117,BO$7&lt;=$K117),(($D117-$O117)/$N117),0))))),(((IF(Data!$C$2&gt;0,(IF(OR(BO$5=Data!$F$2,BO$5=Data!$G$2,(IF(COUNTIF(Data!$A$2:$A$939,BO$7),BO$7=(VLOOKUP(BO$7,Data!$A$2:$A$852,1,FALSE)),0))),"H",IF(AND(BO$7&gt;=$J117,BO$7&lt;=$L117),($D117*$P117/$M117),0))),IF(AND(BO$7&gt;=$J117,BO$7&lt;=$L117),(($D117*$P117)/$M117),0))))))</f>
        <v>H</v>
      </c>
      <c r="BP118" s="37" t="str">
        <f>IF(BP$7&gt;$L117,(((IF(Data!$C$2&gt;0,(IF(OR(BP$5=Data!$F$2,BP$5=Data!$G$2,(IF(COUNTIF(Data!$A$2:$A$939,BP$7),BP$7=(VLOOKUP(BP$7,Data!$A$2:$A$852,1,FALSE)),0))),"H",IF(AND(BP$7&gt;=$J117,BP$7&lt;=$K117),($D117*(1-$P117)/$N117),0))),IF(AND(BP$7&gt;=$J117,BP$7&lt;=$K117),(($D117-$O117)/$N117),0))))),(((IF(Data!$C$2&gt;0,(IF(OR(BP$5=Data!$F$2,BP$5=Data!$G$2,(IF(COUNTIF(Data!$A$2:$A$939,BP$7),BP$7=(VLOOKUP(BP$7,Data!$A$2:$A$852,1,FALSE)),0))),"H",IF(AND(BP$7&gt;=$J117,BP$7&lt;=$L117),($D117*$P117/$M117),0))),IF(AND(BP$7&gt;=$J117,BP$7&lt;=$L117),(($D117*$P117)/$M117),0))))))</f>
        <v>H</v>
      </c>
      <c r="BQ118" s="37">
        <f>IF(BQ$7&gt;$L117,(((IF(Data!$C$2&gt;0,(IF(OR(BQ$5=Data!$F$2,BQ$5=Data!$G$2,(IF(COUNTIF(Data!$A$2:$A$939,BQ$7),BQ$7=(VLOOKUP(BQ$7,Data!$A$2:$A$852,1,FALSE)),0))),"H",IF(AND(BQ$7&gt;=$J117,BQ$7&lt;=$K117),($D117*(1-$P117)/$N117),0))),IF(AND(BQ$7&gt;=$J117,BQ$7&lt;=$K117),(($D117-$O117)/$N117),0))))),(((IF(Data!$C$2&gt;0,(IF(OR(BQ$5=Data!$F$2,BQ$5=Data!$G$2,(IF(COUNTIF(Data!$A$2:$A$939,BQ$7),BQ$7=(VLOOKUP(BQ$7,Data!$A$2:$A$852,1,FALSE)),0))),"H",IF(AND(BQ$7&gt;=$J117,BQ$7&lt;=$L117),($D117*$P117/$M117),0))),IF(AND(BQ$7&gt;=$J117,BQ$7&lt;=$L117),(($D117*$P117)/$M117),0))))))</f>
        <v>0</v>
      </c>
      <c r="BR118" s="37">
        <f>IF(BR$7&gt;$L117,(((IF(Data!$C$2&gt;0,(IF(OR(BR$5=Data!$F$2,BR$5=Data!$G$2,(IF(COUNTIF(Data!$A$2:$A$939,BR$7),BR$7=(VLOOKUP(BR$7,Data!$A$2:$A$852,1,FALSE)),0))),"H",IF(AND(BR$7&gt;=$J117,BR$7&lt;=$K117),($D117*(1-$P117)/$N117),0))),IF(AND(BR$7&gt;=$J117,BR$7&lt;=$K117),(($D117-$O117)/$N117),0))))),(((IF(Data!$C$2&gt;0,(IF(OR(BR$5=Data!$F$2,BR$5=Data!$G$2,(IF(COUNTIF(Data!$A$2:$A$939,BR$7),BR$7=(VLOOKUP(BR$7,Data!$A$2:$A$852,1,FALSE)),0))),"H",IF(AND(BR$7&gt;=$J117,BR$7&lt;=$L117),($D117*$P117/$M117),0))),IF(AND(BR$7&gt;=$J117,BR$7&lt;=$L117),(($D117*$P117)/$M117),0))))))</f>
        <v>0</v>
      </c>
      <c r="BS118" s="37">
        <f>IF(BS$7&gt;$L117,(((IF(Data!$C$2&gt;0,(IF(OR(BS$5=Data!$F$2,BS$5=Data!$G$2,(IF(COUNTIF(Data!$A$2:$A$939,BS$7),BS$7=(VLOOKUP(BS$7,Data!$A$2:$A$852,1,FALSE)),0))),"H",IF(AND(BS$7&gt;=$J117,BS$7&lt;=$K117),($D117*(1-$P117)/$N117),0))),IF(AND(BS$7&gt;=$J117,BS$7&lt;=$K117),(($D117-$O117)/$N117),0))))),(((IF(Data!$C$2&gt;0,(IF(OR(BS$5=Data!$F$2,BS$5=Data!$G$2,(IF(COUNTIF(Data!$A$2:$A$939,BS$7),BS$7=(VLOOKUP(BS$7,Data!$A$2:$A$852,1,FALSE)),0))),"H",IF(AND(BS$7&gt;=$J117,BS$7&lt;=$L117),($D117*$P117/$M117),0))),IF(AND(BS$7&gt;=$J117,BS$7&lt;=$L117),(($D117*$P117)/$M117),0))))))</f>
        <v>0</v>
      </c>
      <c r="BT118" s="37">
        <f>IF(BT$7&gt;$L117,(((IF(Data!$C$2&gt;0,(IF(OR(BT$5=Data!$F$2,BT$5=Data!$G$2,(IF(COUNTIF(Data!$A$2:$A$939,BT$7),BT$7=(VLOOKUP(BT$7,Data!$A$2:$A$852,1,FALSE)),0))),"H",IF(AND(BT$7&gt;=$J117,BT$7&lt;=$K117),($D117*(1-$P117)/$N117),0))),IF(AND(BT$7&gt;=$J117,BT$7&lt;=$K117),(($D117-$O117)/$N117),0))))),(((IF(Data!$C$2&gt;0,(IF(OR(BT$5=Data!$F$2,BT$5=Data!$G$2,(IF(COUNTIF(Data!$A$2:$A$939,BT$7),BT$7=(VLOOKUP(BT$7,Data!$A$2:$A$852,1,FALSE)),0))),"H",IF(AND(BT$7&gt;=$J117,BT$7&lt;=$L117),($D117*$P117/$M117),0))),IF(AND(BT$7&gt;=$J117,BT$7&lt;=$L117),(($D117*$P117)/$M117),0))))))</f>
        <v>0</v>
      </c>
      <c r="BU118" s="37">
        <f>IF(BU$7&gt;$L117,(((IF(Data!$C$2&gt;0,(IF(OR(BU$5=Data!$F$2,BU$5=Data!$G$2,(IF(COUNTIF(Data!$A$2:$A$939,BU$7),BU$7=(VLOOKUP(BU$7,Data!$A$2:$A$852,1,FALSE)),0))),"H",IF(AND(BU$7&gt;=$J117,BU$7&lt;=$K117),($D117*(1-$P117)/$N117),0))),IF(AND(BU$7&gt;=$J117,BU$7&lt;=$K117),(($D117-$O117)/$N117),0))))),(((IF(Data!$C$2&gt;0,(IF(OR(BU$5=Data!$F$2,BU$5=Data!$G$2,(IF(COUNTIF(Data!$A$2:$A$939,BU$7),BU$7=(VLOOKUP(BU$7,Data!$A$2:$A$852,1,FALSE)),0))),"H",IF(AND(BU$7&gt;=$J117,BU$7&lt;=$L117),($D117*$P117/$M117),0))),IF(AND(BU$7&gt;=$J117,BU$7&lt;=$L117),(($D117*$P117)/$M117),0))))))</f>
        <v>0</v>
      </c>
      <c r="BV118" s="37" t="str">
        <f>IF(BV$7&gt;$L117,(((IF(Data!$C$2&gt;0,(IF(OR(BV$5=Data!$F$2,BV$5=Data!$G$2,(IF(COUNTIF(Data!$A$2:$A$939,BV$7),BV$7=(VLOOKUP(BV$7,Data!$A$2:$A$852,1,FALSE)),0))),"H",IF(AND(BV$7&gt;=$J117,BV$7&lt;=$K117),($D117*(1-$P117)/$N117),0))),IF(AND(BV$7&gt;=$J117,BV$7&lt;=$K117),(($D117-$O117)/$N117),0))))),(((IF(Data!$C$2&gt;0,(IF(OR(BV$5=Data!$F$2,BV$5=Data!$G$2,(IF(COUNTIF(Data!$A$2:$A$939,BV$7),BV$7=(VLOOKUP(BV$7,Data!$A$2:$A$852,1,FALSE)),0))),"H",IF(AND(BV$7&gt;=$J117,BV$7&lt;=$L117),($D117*$P117/$M117),0))),IF(AND(BV$7&gt;=$J117,BV$7&lt;=$L117),(($D117*$P117)/$M117),0))))))</f>
        <v>H</v>
      </c>
      <c r="BW118" s="37" t="str">
        <f>IF(BW$7&gt;$L117,(((IF(Data!$C$2&gt;0,(IF(OR(BW$5=Data!$F$2,BW$5=Data!$G$2,(IF(COUNTIF(Data!$A$2:$A$939,BW$7),BW$7=(VLOOKUP(BW$7,Data!$A$2:$A$852,1,FALSE)),0))),"H",IF(AND(BW$7&gt;=$J117,BW$7&lt;=$K117),($D117*(1-$P117)/$N117),0))),IF(AND(BW$7&gt;=$J117,BW$7&lt;=$K117),(($D117-$O117)/$N117),0))))),(((IF(Data!$C$2&gt;0,(IF(OR(BW$5=Data!$F$2,BW$5=Data!$G$2,(IF(COUNTIF(Data!$A$2:$A$939,BW$7),BW$7=(VLOOKUP(BW$7,Data!$A$2:$A$852,1,FALSE)),0))),"H",IF(AND(BW$7&gt;=$J117,BW$7&lt;=$L117),($D117*$P117/$M117),0))),IF(AND(BW$7&gt;=$J117,BW$7&lt;=$L117),(($D117*$P117)/$M117),0))))))</f>
        <v>H</v>
      </c>
      <c r="BX118" s="37">
        <f>IF(BX$7&gt;$L117,(((IF(Data!$C$2&gt;0,(IF(OR(BX$5=Data!$F$2,BX$5=Data!$G$2,(IF(COUNTIF(Data!$A$2:$A$939,BX$7),BX$7=(VLOOKUP(BX$7,Data!$A$2:$A$852,1,FALSE)),0))),"H",IF(AND(BX$7&gt;=$J117,BX$7&lt;=$K117),($D117*(1-$P117)/$N117),0))),IF(AND(BX$7&gt;=$J117,BX$7&lt;=$K117),(($D117-$O117)/$N117),0))))),(((IF(Data!$C$2&gt;0,(IF(OR(BX$5=Data!$F$2,BX$5=Data!$G$2,(IF(COUNTIF(Data!$A$2:$A$939,BX$7),BX$7=(VLOOKUP(BX$7,Data!$A$2:$A$852,1,FALSE)),0))),"H",IF(AND(BX$7&gt;=$J117,BX$7&lt;=$L117),($D117*$P117/$M117),0))),IF(AND(BX$7&gt;=$J117,BX$7&lt;=$L117),(($D117*$P117)/$M117),0))))))</f>
        <v>0</v>
      </c>
      <c r="BY118" s="37">
        <f>IF(BY$7&gt;$L117,(((IF(Data!$C$2&gt;0,(IF(OR(BY$5=Data!$F$2,BY$5=Data!$G$2,(IF(COUNTIF(Data!$A$2:$A$939,BY$7),BY$7=(VLOOKUP(BY$7,Data!$A$2:$A$852,1,FALSE)),0))),"H",IF(AND(BY$7&gt;=$J117,BY$7&lt;=$K117),($D117*(1-$P117)/$N117),0))),IF(AND(BY$7&gt;=$J117,BY$7&lt;=$K117),(($D117-$O117)/$N117),0))))),(((IF(Data!$C$2&gt;0,(IF(OR(BY$5=Data!$F$2,BY$5=Data!$G$2,(IF(COUNTIF(Data!$A$2:$A$939,BY$7),BY$7=(VLOOKUP(BY$7,Data!$A$2:$A$852,1,FALSE)),0))),"H",IF(AND(BY$7&gt;=$J117,BY$7&lt;=$L117),($D117*$P117/$M117),0))),IF(AND(BY$7&gt;=$J117,BY$7&lt;=$L117),(($D117*$P117)/$M117),0))))))</f>
        <v>0</v>
      </c>
      <c r="BZ118" s="37">
        <f>IF(BZ$7&gt;$L117,(((IF(Data!$C$2&gt;0,(IF(OR(BZ$5=Data!$F$2,BZ$5=Data!$G$2,(IF(COUNTIF(Data!$A$2:$A$939,BZ$7),BZ$7=(VLOOKUP(BZ$7,Data!$A$2:$A$852,1,FALSE)),0))),"H",IF(AND(BZ$7&gt;=$J117,BZ$7&lt;=$K117),($D117*(1-$P117)/$N117),0))),IF(AND(BZ$7&gt;=$J117,BZ$7&lt;=$K117),(($D117-$O117)/$N117),0))))),(((IF(Data!$C$2&gt;0,(IF(OR(BZ$5=Data!$F$2,BZ$5=Data!$G$2,(IF(COUNTIF(Data!$A$2:$A$939,BZ$7),BZ$7=(VLOOKUP(BZ$7,Data!$A$2:$A$852,1,FALSE)),0))),"H",IF(AND(BZ$7&gt;=$J117,BZ$7&lt;=$L117),($D117*$P117/$M117),0))),IF(AND(BZ$7&gt;=$J117,BZ$7&lt;=$L117),(($D117*$P117)/$M117),0))))))</f>
        <v>0</v>
      </c>
      <c r="CA118" s="37">
        <f>IF(CA$7&gt;$L117,(((IF(Data!$C$2&gt;0,(IF(OR(CA$5=Data!$F$2,CA$5=Data!$G$2,(IF(COUNTIF(Data!$A$2:$A$939,CA$7),CA$7=(VLOOKUP(CA$7,Data!$A$2:$A$852,1,FALSE)),0))),"H",IF(AND(CA$7&gt;=$J117,CA$7&lt;=$K117),($D117*(1-$P117)/$N117),0))),IF(AND(CA$7&gt;=$J117,CA$7&lt;=$K117),(($D117-$O117)/$N117),0))))),(((IF(Data!$C$2&gt;0,(IF(OR(CA$5=Data!$F$2,CA$5=Data!$G$2,(IF(COUNTIF(Data!$A$2:$A$939,CA$7),CA$7=(VLOOKUP(CA$7,Data!$A$2:$A$852,1,FALSE)),0))),"H",IF(AND(CA$7&gt;=$J117,CA$7&lt;=$L117),($D117*$P117/$M117),0))),IF(AND(CA$7&gt;=$J117,CA$7&lt;=$L117),(($D117*$P117)/$M117),0))))))</f>
        <v>0</v>
      </c>
      <c r="CB118" s="37">
        <f>IF(CB$7&gt;$L117,(((IF(Data!$C$2&gt;0,(IF(OR(CB$5=Data!$F$2,CB$5=Data!$G$2,(IF(COUNTIF(Data!$A$2:$A$939,CB$7),CB$7=(VLOOKUP(CB$7,Data!$A$2:$A$852,1,FALSE)),0))),"H",IF(AND(CB$7&gt;=$J117,CB$7&lt;=$K117),($D117*(1-$P117)/$N117),0))),IF(AND(CB$7&gt;=$J117,CB$7&lt;=$K117),(($D117-$O117)/$N117),0))))),(((IF(Data!$C$2&gt;0,(IF(OR(CB$5=Data!$F$2,CB$5=Data!$G$2,(IF(COUNTIF(Data!$A$2:$A$939,CB$7),CB$7=(VLOOKUP(CB$7,Data!$A$2:$A$852,1,FALSE)),0))),"H",IF(AND(CB$7&gt;=$J117,CB$7&lt;=$L117),($D117*$P117/$M117),0))),IF(AND(CB$7&gt;=$J117,CB$7&lt;=$L117),(($D117*$P117)/$M117),0))))))</f>
        <v>0</v>
      </c>
      <c r="CC118" s="37" t="str">
        <f>IF(CC$7&gt;$L117,(((IF(Data!$C$2&gt;0,(IF(OR(CC$5=Data!$F$2,CC$5=Data!$G$2,(IF(COUNTIF(Data!$A$2:$A$939,CC$7),CC$7=(VLOOKUP(CC$7,Data!$A$2:$A$852,1,FALSE)),0))),"H",IF(AND(CC$7&gt;=$J117,CC$7&lt;=$K117),($D117*(1-$P117)/$N117),0))),IF(AND(CC$7&gt;=$J117,CC$7&lt;=$K117),(($D117-$O117)/$N117),0))))),(((IF(Data!$C$2&gt;0,(IF(OR(CC$5=Data!$F$2,CC$5=Data!$G$2,(IF(COUNTIF(Data!$A$2:$A$939,CC$7),CC$7=(VLOOKUP(CC$7,Data!$A$2:$A$852,1,FALSE)),0))),"H",IF(AND(CC$7&gt;=$J117,CC$7&lt;=$L117),($D117*$P117/$M117),0))),IF(AND(CC$7&gt;=$J117,CC$7&lt;=$L117),(($D117*$P117)/$M117),0))))))</f>
        <v>H</v>
      </c>
      <c r="CD118" s="37" t="str">
        <f>IF(CD$7&gt;$L117,(((IF(Data!$C$2&gt;0,(IF(OR(CD$5=Data!$F$2,CD$5=Data!$G$2,(IF(COUNTIF(Data!$A$2:$A$939,CD$7),CD$7=(VLOOKUP(CD$7,Data!$A$2:$A$852,1,FALSE)),0))),"H",IF(AND(CD$7&gt;=$J117,CD$7&lt;=$K117),($D117*(1-$P117)/$N117),0))),IF(AND(CD$7&gt;=$J117,CD$7&lt;=$K117),(($D117-$O117)/$N117),0))))),(((IF(Data!$C$2&gt;0,(IF(OR(CD$5=Data!$F$2,CD$5=Data!$G$2,(IF(COUNTIF(Data!$A$2:$A$939,CD$7),CD$7=(VLOOKUP(CD$7,Data!$A$2:$A$852,1,FALSE)),0))),"H",IF(AND(CD$7&gt;=$J117,CD$7&lt;=$L117),($D117*$P117/$M117),0))),IF(AND(CD$7&gt;=$J117,CD$7&lt;=$L117),(($D117*$P117)/$M117),0))))))</f>
        <v>H</v>
      </c>
      <c r="CE118" s="37">
        <f>IF(CE$7&gt;$L117,(((IF(Data!$C$2&gt;0,(IF(OR(CE$5=Data!$F$2,CE$5=Data!$G$2,(IF(COUNTIF(Data!$A$2:$A$939,CE$7),CE$7=(VLOOKUP(CE$7,Data!$A$2:$A$852,1,FALSE)),0))),"H",IF(AND(CE$7&gt;=$J117,CE$7&lt;=$K117),($D117*(1-$P117)/$N117),0))),IF(AND(CE$7&gt;=$J117,CE$7&lt;=$K117),(($D117-$O117)/$N117),0))))),(((IF(Data!$C$2&gt;0,(IF(OR(CE$5=Data!$F$2,CE$5=Data!$G$2,(IF(COUNTIF(Data!$A$2:$A$939,CE$7),CE$7=(VLOOKUP(CE$7,Data!$A$2:$A$852,1,FALSE)),0))),"H",IF(AND(CE$7&gt;=$J117,CE$7&lt;=$L117),($D117*$P117/$M117),0))),IF(AND(CE$7&gt;=$J117,CE$7&lt;=$L117),(($D117*$P117)/$M117),0))))))</f>
        <v>0</v>
      </c>
      <c r="CF118" s="37">
        <f>IF(CF$7&gt;$L117,(((IF(Data!$C$2&gt;0,(IF(OR(CF$5=Data!$F$2,CF$5=Data!$G$2,(IF(COUNTIF(Data!$A$2:$A$939,CF$7),CF$7=(VLOOKUP(CF$7,Data!$A$2:$A$852,1,FALSE)),0))),"H",IF(AND(CF$7&gt;=$J117,CF$7&lt;=$K117),($D117*(1-$P117)/$N117),0))),IF(AND(CF$7&gt;=$J117,CF$7&lt;=$K117),(($D117-$O117)/$N117),0))))),(((IF(Data!$C$2&gt;0,(IF(OR(CF$5=Data!$F$2,CF$5=Data!$G$2,(IF(COUNTIF(Data!$A$2:$A$939,CF$7),CF$7=(VLOOKUP(CF$7,Data!$A$2:$A$852,1,FALSE)),0))),"H",IF(AND(CF$7&gt;=$J117,CF$7&lt;=$L117),($D117*$P117/$M117),0))),IF(AND(CF$7&gt;=$J117,CF$7&lt;=$L117),(($D117*$P117)/$M117),0))))))</f>
        <v>0</v>
      </c>
      <c r="CG118" s="37">
        <f>IF(CG$7&gt;$L117,(((IF(Data!$C$2&gt;0,(IF(OR(CG$5=Data!$F$2,CG$5=Data!$G$2,(IF(COUNTIF(Data!$A$2:$A$939,CG$7),CG$7=(VLOOKUP(CG$7,Data!$A$2:$A$852,1,FALSE)),0))),"H",IF(AND(CG$7&gt;=$J117,CG$7&lt;=$K117),($D117*(1-$P117)/$N117),0))),IF(AND(CG$7&gt;=$J117,CG$7&lt;=$K117),(($D117-$O117)/$N117),0))))),(((IF(Data!$C$2&gt;0,(IF(OR(CG$5=Data!$F$2,CG$5=Data!$G$2,(IF(COUNTIF(Data!$A$2:$A$939,CG$7),CG$7=(VLOOKUP(CG$7,Data!$A$2:$A$852,1,FALSE)),0))),"H",IF(AND(CG$7&gt;=$J117,CG$7&lt;=$L117),($D117*$P117/$M117),0))),IF(AND(CG$7&gt;=$J117,CG$7&lt;=$L117),(($D117*$P117)/$M117),0))))))</f>
        <v>0</v>
      </c>
      <c r="CH118" s="37">
        <f>IF(CH$7&gt;$L117,(((IF(Data!$C$2&gt;0,(IF(OR(CH$5=Data!$F$2,CH$5=Data!$G$2,(IF(COUNTIF(Data!$A$2:$A$939,CH$7),CH$7=(VLOOKUP(CH$7,Data!$A$2:$A$852,1,FALSE)),0))),"H",IF(AND(CH$7&gt;=$J117,CH$7&lt;=$K117),($D117*(1-$P117)/$N117),0))),IF(AND(CH$7&gt;=$J117,CH$7&lt;=$K117),(($D117-$O117)/$N117),0))))),(((IF(Data!$C$2&gt;0,(IF(OR(CH$5=Data!$F$2,CH$5=Data!$G$2,(IF(COUNTIF(Data!$A$2:$A$939,CH$7),CH$7=(VLOOKUP(CH$7,Data!$A$2:$A$852,1,FALSE)),0))),"H",IF(AND(CH$7&gt;=$J117,CH$7&lt;=$L117),($D117*$P117/$M117),0))),IF(AND(CH$7&gt;=$J117,CH$7&lt;=$L117),(($D117*$P117)/$M117),0))))))</f>
        <v>0</v>
      </c>
      <c r="CI118" s="37">
        <f>IF(CI$7&gt;$L117,(((IF(Data!$C$2&gt;0,(IF(OR(CI$5=Data!$F$2,CI$5=Data!$G$2,(IF(COUNTIF(Data!$A$2:$A$939,CI$7),CI$7=(VLOOKUP(CI$7,Data!$A$2:$A$852,1,FALSE)),0))),"H",IF(AND(CI$7&gt;=$J117,CI$7&lt;=$K117),($D117*(1-$P117)/$N117),0))),IF(AND(CI$7&gt;=$J117,CI$7&lt;=$K117),(($D117-$O117)/$N117),0))))),(((IF(Data!$C$2&gt;0,(IF(OR(CI$5=Data!$F$2,CI$5=Data!$G$2,(IF(COUNTIF(Data!$A$2:$A$939,CI$7),CI$7=(VLOOKUP(CI$7,Data!$A$2:$A$852,1,FALSE)),0))),"H",IF(AND(CI$7&gt;=$J117,CI$7&lt;=$L117),($D117*$P117/$M117),0))),IF(AND(CI$7&gt;=$J117,CI$7&lt;=$L117),(($D117*$P117)/$M117),0))))))</f>
        <v>0</v>
      </c>
      <c r="CJ118" s="37" t="str">
        <f>IF(CJ$7&gt;$L117,(((IF(Data!$C$2&gt;0,(IF(OR(CJ$5=Data!$F$2,CJ$5=Data!$G$2,(IF(COUNTIF(Data!$A$2:$A$939,CJ$7),CJ$7=(VLOOKUP(CJ$7,Data!$A$2:$A$852,1,FALSE)),0))),"H",IF(AND(CJ$7&gt;=$J117,CJ$7&lt;=$K117),($D117*(1-$P117)/$N117),0))),IF(AND(CJ$7&gt;=$J117,CJ$7&lt;=$K117),(($D117-$O117)/$N117),0))))),(((IF(Data!$C$2&gt;0,(IF(OR(CJ$5=Data!$F$2,CJ$5=Data!$G$2,(IF(COUNTIF(Data!$A$2:$A$939,CJ$7),CJ$7=(VLOOKUP(CJ$7,Data!$A$2:$A$852,1,FALSE)),0))),"H",IF(AND(CJ$7&gt;=$J117,CJ$7&lt;=$L117),($D117*$P117/$M117),0))),IF(AND(CJ$7&gt;=$J117,CJ$7&lt;=$L117),(($D117*$P117)/$M117),0))))))</f>
        <v>H</v>
      </c>
      <c r="CK118" s="37" t="str">
        <f>IF(CK$7&gt;$L117,(((IF(Data!$C$2&gt;0,(IF(OR(CK$5=Data!$F$2,CK$5=Data!$G$2,(IF(COUNTIF(Data!$A$2:$A$939,CK$7),CK$7=(VLOOKUP(CK$7,Data!$A$2:$A$852,1,FALSE)),0))),"H",IF(AND(CK$7&gt;=$J117,CK$7&lt;=$K117),($D117*(1-$P117)/$N117),0))),IF(AND(CK$7&gt;=$J117,CK$7&lt;=$K117),(($D117-$O117)/$N117),0))))),(((IF(Data!$C$2&gt;0,(IF(OR(CK$5=Data!$F$2,CK$5=Data!$G$2,(IF(COUNTIF(Data!$A$2:$A$939,CK$7),CK$7=(VLOOKUP(CK$7,Data!$A$2:$A$852,1,FALSE)),0))),"H",IF(AND(CK$7&gt;=$J117,CK$7&lt;=$L117),($D117*$P117/$M117),0))),IF(AND(CK$7&gt;=$J117,CK$7&lt;=$L117),(($D117*$P117)/$M117),0))))))</f>
        <v>H</v>
      </c>
      <c r="CL118" s="37">
        <f>IF(CL$7&gt;$L117,(((IF(Data!$C$2&gt;0,(IF(OR(CL$5=Data!$F$2,CL$5=Data!$G$2,(IF(COUNTIF(Data!$A$2:$A$939,CL$7),CL$7=(VLOOKUP(CL$7,Data!$A$2:$A$852,1,FALSE)),0))),"H",IF(AND(CL$7&gt;=$J117,CL$7&lt;=$K117),($D117*(1-$P117)/$N117),0))),IF(AND(CL$7&gt;=$J117,CL$7&lt;=$K117),(($D117-$O117)/$N117),0))))),(((IF(Data!$C$2&gt;0,(IF(OR(CL$5=Data!$F$2,CL$5=Data!$G$2,(IF(COUNTIF(Data!$A$2:$A$939,CL$7),CL$7=(VLOOKUP(CL$7,Data!$A$2:$A$852,1,FALSE)),0))),"H",IF(AND(CL$7&gt;=$J117,CL$7&lt;=$L117),($D117*$P117/$M117),0))),IF(AND(CL$7&gt;=$J117,CL$7&lt;=$L117),(($D117*$P117)/$M117),0))))))</f>
        <v>0</v>
      </c>
      <c r="CM118" s="37">
        <f>IF(CM$7&gt;$L117,(((IF(Data!$C$2&gt;0,(IF(OR(CM$5=Data!$F$2,CM$5=Data!$G$2,(IF(COUNTIF(Data!$A$2:$A$939,CM$7),CM$7=(VLOOKUP(CM$7,Data!$A$2:$A$852,1,FALSE)),0))),"H",IF(AND(CM$7&gt;=$J117,CM$7&lt;=$K117),($D117*(1-$P117)/$N117),0))),IF(AND(CM$7&gt;=$J117,CM$7&lt;=$K117),(($D117-$O117)/$N117),0))))),(((IF(Data!$C$2&gt;0,(IF(OR(CM$5=Data!$F$2,CM$5=Data!$G$2,(IF(COUNTIF(Data!$A$2:$A$939,CM$7),CM$7=(VLOOKUP(CM$7,Data!$A$2:$A$852,1,FALSE)),0))),"H",IF(AND(CM$7&gt;=$J117,CM$7&lt;=$L117),($D117*$P117/$M117),0))),IF(AND(CM$7&gt;=$J117,CM$7&lt;=$L117),(($D117*$P117)/$M117),0))))))</f>
        <v>0</v>
      </c>
      <c r="CN118" s="37">
        <f>IF(CN$7&gt;$L117,(((IF(Data!$C$2&gt;0,(IF(OR(CN$5=Data!$F$2,CN$5=Data!$G$2,(IF(COUNTIF(Data!$A$2:$A$939,CN$7),CN$7=(VLOOKUP(CN$7,Data!$A$2:$A$852,1,FALSE)),0))),"H",IF(AND(CN$7&gt;=$J117,CN$7&lt;=$K117),($D117*(1-$P117)/$N117),0))),IF(AND(CN$7&gt;=$J117,CN$7&lt;=$K117),(($D117-$O117)/$N117),0))))),(((IF(Data!$C$2&gt;0,(IF(OR(CN$5=Data!$F$2,CN$5=Data!$G$2,(IF(COUNTIF(Data!$A$2:$A$939,CN$7),CN$7=(VLOOKUP(CN$7,Data!$A$2:$A$852,1,FALSE)),0))),"H",IF(AND(CN$7&gt;=$J117,CN$7&lt;=$L117),($D117*$P117/$M117),0))),IF(AND(CN$7&gt;=$J117,CN$7&lt;=$L117),(($D117*$P117)/$M117),0))))))</f>
        <v>0</v>
      </c>
      <c r="CO118" s="37">
        <f>IF(CO$7&gt;$L117,(((IF(Data!$C$2&gt;0,(IF(OR(CO$5=Data!$F$2,CO$5=Data!$G$2,(IF(COUNTIF(Data!$A$2:$A$939,CO$7),CO$7=(VLOOKUP(CO$7,Data!$A$2:$A$852,1,FALSE)),0))),"H",IF(AND(CO$7&gt;=$J117,CO$7&lt;=$K117),($D117*(1-$P117)/$N117),0))),IF(AND(CO$7&gt;=$J117,CO$7&lt;=$K117),(($D117-$O117)/$N117),0))))),(((IF(Data!$C$2&gt;0,(IF(OR(CO$5=Data!$F$2,CO$5=Data!$G$2,(IF(COUNTIF(Data!$A$2:$A$939,CO$7),CO$7=(VLOOKUP(CO$7,Data!$A$2:$A$852,1,FALSE)),0))),"H",IF(AND(CO$7&gt;=$J117,CO$7&lt;=$L117),($D117*$P117/$M117),0))),IF(AND(CO$7&gt;=$J117,CO$7&lt;=$L117),(($D117*$P117)/$M117),0))))))</f>
        <v>0</v>
      </c>
      <c r="CP118" s="37">
        <f>IF(CP$7&gt;$L117,(((IF(Data!$C$2&gt;0,(IF(OR(CP$5=Data!$F$2,CP$5=Data!$G$2,(IF(COUNTIF(Data!$A$2:$A$939,CP$7),CP$7=(VLOOKUP(CP$7,Data!$A$2:$A$852,1,FALSE)),0))),"H",IF(AND(CP$7&gt;=$J117,CP$7&lt;=$K117),($D117*(1-$P117)/$N117),0))),IF(AND(CP$7&gt;=$J117,CP$7&lt;=$K117),(($D117-$O117)/$N117),0))))),(((IF(Data!$C$2&gt;0,(IF(OR(CP$5=Data!$F$2,CP$5=Data!$G$2,(IF(COUNTIF(Data!$A$2:$A$939,CP$7),CP$7=(VLOOKUP(CP$7,Data!$A$2:$A$852,1,FALSE)),0))),"H",IF(AND(CP$7&gt;=$J117,CP$7&lt;=$L117),($D117*$P117/$M117),0))),IF(AND(CP$7&gt;=$J117,CP$7&lt;=$L117),(($D117*$P117)/$M117),0))))))</f>
        <v>0</v>
      </c>
      <c r="CQ118" s="37" t="str">
        <f>IF(CQ$7&gt;$L117,(((IF(Data!$C$2&gt;0,(IF(OR(CQ$5=Data!$F$2,CQ$5=Data!$G$2,(IF(COUNTIF(Data!$A$2:$A$939,CQ$7),CQ$7=(VLOOKUP(CQ$7,Data!$A$2:$A$852,1,FALSE)),0))),"H",IF(AND(CQ$7&gt;=$J117,CQ$7&lt;=$K117),($D117*(1-$P117)/$N117),0))),IF(AND(CQ$7&gt;=$J117,CQ$7&lt;=$K117),(($D117-$O117)/$N117),0))))),(((IF(Data!$C$2&gt;0,(IF(OR(CQ$5=Data!$F$2,CQ$5=Data!$G$2,(IF(COUNTIF(Data!$A$2:$A$939,CQ$7),CQ$7=(VLOOKUP(CQ$7,Data!$A$2:$A$852,1,FALSE)),0))),"H",IF(AND(CQ$7&gt;=$J117,CQ$7&lt;=$L117),($D117*$P117/$M117),0))),IF(AND(CQ$7&gt;=$J117,CQ$7&lt;=$L117),(($D117*$P117)/$M117),0))))))</f>
        <v>H</v>
      </c>
      <c r="CR118" s="37" t="str">
        <f>IF(CR$7&gt;$L117,(((IF(Data!$C$2&gt;0,(IF(OR(CR$5=Data!$F$2,CR$5=Data!$G$2,(IF(COUNTIF(Data!$A$2:$A$939,CR$7),CR$7=(VLOOKUP(CR$7,Data!$A$2:$A$852,1,FALSE)),0))),"H",IF(AND(CR$7&gt;=$J117,CR$7&lt;=$K117),($D117*(1-$P117)/$N117),0))),IF(AND(CR$7&gt;=$J117,CR$7&lt;=$K117),(($D117-$O117)/$N117),0))))),(((IF(Data!$C$2&gt;0,(IF(OR(CR$5=Data!$F$2,CR$5=Data!$G$2,(IF(COUNTIF(Data!$A$2:$A$939,CR$7),CR$7=(VLOOKUP(CR$7,Data!$A$2:$A$852,1,FALSE)),0))),"H",IF(AND(CR$7&gt;=$J117,CR$7&lt;=$L117),($D117*$P117/$M117),0))),IF(AND(CR$7&gt;=$J117,CR$7&lt;=$L117),(($D117*$P117)/$M117),0))))))</f>
        <v>H</v>
      </c>
      <c r="CS118" s="37">
        <f>IF(CS$7&gt;$L117,(((IF(Data!$C$2&gt;0,(IF(OR(CS$5=Data!$F$2,CS$5=Data!$G$2,(IF(COUNTIF(Data!$A$2:$A$939,CS$7),CS$7=(VLOOKUP(CS$7,Data!$A$2:$A$852,1,FALSE)),0))),"H",IF(AND(CS$7&gt;=$J117,CS$7&lt;=$K117),($D117*(1-$P117)/$N117),0))),IF(AND(CS$7&gt;=$J117,CS$7&lt;=$K117),(($D117-$O117)/$N117),0))))),(((IF(Data!$C$2&gt;0,(IF(OR(CS$5=Data!$F$2,CS$5=Data!$G$2,(IF(COUNTIF(Data!$A$2:$A$939,CS$7),CS$7=(VLOOKUP(CS$7,Data!$A$2:$A$852,1,FALSE)),0))),"H",IF(AND(CS$7&gt;=$J117,CS$7&lt;=$L117),($D117*$P117/$M117),0))),IF(AND(CS$7&gt;=$J117,CS$7&lt;=$L117),(($D117*$P117)/$M117),0))))))</f>
        <v>0</v>
      </c>
      <c r="CT118" s="37">
        <f>IF(CT$7&gt;$L117,(((IF(Data!$C$2&gt;0,(IF(OR(CT$5=Data!$F$2,CT$5=Data!$G$2,(IF(COUNTIF(Data!$A$2:$A$939,CT$7),CT$7=(VLOOKUP(CT$7,Data!$A$2:$A$852,1,FALSE)),0))),"H",IF(AND(CT$7&gt;=$J117,CT$7&lt;=$K117),($D117*(1-$P117)/$N117),0))),IF(AND(CT$7&gt;=$J117,CT$7&lt;=$K117),(($D117-$O117)/$N117),0))))),(((IF(Data!$C$2&gt;0,(IF(OR(CT$5=Data!$F$2,CT$5=Data!$G$2,(IF(COUNTIF(Data!$A$2:$A$939,CT$7),CT$7=(VLOOKUP(CT$7,Data!$A$2:$A$852,1,FALSE)),0))),"H",IF(AND(CT$7&gt;=$J117,CT$7&lt;=$L117),($D117*$P117/$M117),0))),IF(AND(CT$7&gt;=$J117,CT$7&lt;=$L117),(($D117*$P117)/$M117),0))))))</f>
        <v>0</v>
      </c>
      <c r="CU118" s="37">
        <f>IF(CU$7&gt;$L117,(((IF(Data!$C$2&gt;0,(IF(OR(CU$5=Data!$F$2,CU$5=Data!$G$2,(IF(COUNTIF(Data!$A$2:$A$939,CU$7),CU$7=(VLOOKUP(CU$7,Data!$A$2:$A$852,1,FALSE)),0))),"H",IF(AND(CU$7&gt;=$J117,CU$7&lt;=$K117),($D117*(1-$P117)/$N117),0))),IF(AND(CU$7&gt;=$J117,CU$7&lt;=$K117),(($D117-$O117)/$N117),0))))),(((IF(Data!$C$2&gt;0,(IF(OR(CU$5=Data!$F$2,CU$5=Data!$G$2,(IF(COUNTIF(Data!$A$2:$A$939,CU$7),CU$7=(VLOOKUP(CU$7,Data!$A$2:$A$852,1,FALSE)),0))),"H",IF(AND(CU$7&gt;=$J117,CU$7&lt;=$L117),($D117*$P117/$M117),0))),IF(AND(CU$7&gt;=$J117,CU$7&lt;=$L117),(($D117*$P117)/$M117),0))))))</f>
        <v>0</v>
      </c>
      <c r="CV118" s="37">
        <f>IF(CV$7&gt;$L117,(((IF(Data!$C$2&gt;0,(IF(OR(CV$5=Data!$F$2,CV$5=Data!$G$2,(IF(COUNTIF(Data!$A$2:$A$939,CV$7),CV$7=(VLOOKUP(CV$7,Data!$A$2:$A$852,1,FALSE)),0))),"H",IF(AND(CV$7&gt;=$J117,CV$7&lt;=$K117),($D117*(1-$P117)/$N117),0))),IF(AND(CV$7&gt;=$J117,CV$7&lt;=$K117),(($D117-$O117)/$N117),0))))),(((IF(Data!$C$2&gt;0,(IF(OR(CV$5=Data!$F$2,CV$5=Data!$G$2,(IF(COUNTIF(Data!$A$2:$A$939,CV$7),CV$7=(VLOOKUP(CV$7,Data!$A$2:$A$852,1,FALSE)),0))),"H",IF(AND(CV$7&gt;=$J117,CV$7&lt;=$L117),($D117*$P117/$M117),0))),IF(AND(CV$7&gt;=$J117,CV$7&lt;=$L117),(($D117*$P117)/$M117),0))))))</f>
        <v>0</v>
      </c>
      <c r="CW118" s="37">
        <f>IF(CW$7&gt;$L117,(((IF(Data!$C$2&gt;0,(IF(OR(CW$5=Data!$F$2,CW$5=Data!$G$2,(IF(COUNTIF(Data!$A$2:$A$939,CW$7),CW$7=(VLOOKUP(CW$7,Data!$A$2:$A$852,1,FALSE)),0))),"H",IF(AND(CW$7&gt;=$J117,CW$7&lt;=$K117),($D117*(1-$P117)/$N117),0))),IF(AND(CW$7&gt;=$J117,CW$7&lt;=$K117),(($D117-$O117)/$N117),0))))),(((IF(Data!$C$2&gt;0,(IF(OR(CW$5=Data!$F$2,CW$5=Data!$G$2,(IF(COUNTIF(Data!$A$2:$A$939,CW$7),CW$7=(VLOOKUP(CW$7,Data!$A$2:$A$852,1,FALSE)),0))),"H",IF(AND(CW$7&gt;=$J117,CW$7&lt;=$L117),($D117*$P117/$M117),0))),IF(AND(CW$7&gt;=$J117,CW$7&lt;=$L117),(($D117*$P117)/$M117),0))))))</f>
        <v>0</v>
      </c>
      <c r="CX118" s="37" t="str">
        <f>IF(CX$7&gt;$L117,(((IF(Data!$C$2&gt;0,(IF(OR(CX$5=Data!$F$2,CX$5=Data!$G$2,(IF(COUNTIF(Data!$A$2:$A$939,CX$7),CX$7=(VLOOKUP(CX$7,Data!$A$2:$A$852,1,FALSE)),0))),"H",IF(AND(CX$7&gt;=$J117,CX$7&lt;=$K117),($D117*(1-$P117)/$N117),0))),IF(AND(CX$7&gt;=$J117,CX$7&lt;=$K117),(($D117-$O117)/$N117),0))))),(((IF(Data!$C$2&gt;0,(IF(OR(CX$5=Data!$F$2,CX$5=Data!$G$2,(IF(COUNTIF(Data!$A$2:$A$939,CX$7),CX$7=(VLOOKUP(CX$7,Data!$A$2:$A$852,1,FALSE)),0))),"H",IF(AND(CX$7&gt;=$J117,CX$7&lt;=$L117),($D117*$P117/$M117),0))),IF(AND(CX$7&gt;=$J117,CX$7&lt;=$L117),(($D117*$P117)/$M117),0))))))</f>
        <v>H</v>
      </c>
      <c r="CY118" s="37" t="str">
        <f>IF(CY$7&gt;$L117,(((IF(Data!$C$2&gt;0,(IF(OR(CY$5=Data!$F$2,CY$5=Data!$G$2,(IF(COUNTIF(Data!$A$2:$A$939,CY$7),CY$7=(VLOOKUP(CY$7,Data!$A$2:$A$852,1,FALSE)),0))),"H",IF(AND(CY$7&gt;=$J117,CY$7&lt;=$K117),($D117*(1-$P117)/$N117),0))),IF(AND(CY$7&gt;=$J117,CY$7&lt;=$K117),(($D117-$O117)/$N117),0))))),(((IF(Data!$C$2&gt;0,(IF(OR(CY$5=Data!$F$2,CY$5=Data!$G$2,(IF(COUNTIF(Data!$A$2:$A$939,CY$7),CY$7=(VLOOKUP(CY$7,Data!$A$2:$A$852,1,FALSE)),0))),"H",IF(AND(CY$7&gt;=$J117,CY$7&lt;=$L117),($D117*$P117/$M117),0))),IF(AND(CY$7&gt;=$J117,CY$7&lt;=$L117),(($D117*$P117)/$M117),0))))))</f>
        <v>H</v>
      </c>
      <c r="CZ118" s="37">
        <f>IF(CZ$7&gt;$L117,(((IF(Data!$C$2&gt;0,(IF(OR(CZ$5=Data!$F$2,CZ$5=Data!$G$2,(IF(COUNTIF(Data!$A$2:$A$939,CZ$7),CZ$7=(VLOOKUP(CZ$7,Data!$A$2:$A$852,1,FALSE)),0))),"H",IF(AND(CZ$7&gt;=$J117,CZ$7&lt;=$K117),($D117*(1-$P117)/$N117),0))),IF(AND(CZ$7&gt;=$J117,CZ$7&lt;=$K117),(($D117-$O117)/$N117),0))))),(((IF(Data!$C$2&gt;0,(IF(OR(CZ$5=Data!$F$2,CZ$5=Data!$G$2,(IF(COUNTIF(Data!$A$2:$A$939,CZ$7),CZ$7=(VLOOKUP(CZ$7,Data!$A$2:$A$852,1,FALSE)),0))),"H",IF(AND(CZ$7&gt;=$J117,CZ$7&lt;=$L117),($D117*$P117/$M117),0))),IF(AND(CZ$7&gt;=$J117,CZ$7&lt;=$L117),(($D117*$P117)/$M117),0))))))</f>
        <v>0</v>
      </c>
      <c r="DA118" s="37">
        <f>IF(DA$7&gt;$L117,(((IF(Data!$C$2&gt;0,(IF(OR(DA$5=Data!$F$2,DA$5=Data!$G$2,(IF(COUNTIF(Data!$A$2:$A$939,DA$7),DA$7=(VLOOKUP(DA$7,Data!$A$2:$A$852,1,FALSE)),0))),"H",IF(AND(DA$7&gt;=$J117,DA$7&lt;=$K117),($D117*(1-$P117)/$N117),0))),IF(AND(DA$7&gt;=$J117,DA$7&lt;=$K117),(($D117-$O117)/$N117),0))))),(((IF(Data!$C$2&gt;0,(IF(OR(DA$5=Data!$F$2,DA$5=Data!$G$2,(IF(COUNTIF(Data!$A$2:$A$939,DA$7),DA$7=(VLOOKUP(DA$7,Data!$A$2:$A$852,1,FALSE)),0))),"H",IF(AND(DA$7&gt;=$J117,DA$7&lt;=$L117),($D117*$P117/$M117),0))),IF(AND(DA$7&gt;=$J117,DA$7&lt;=$L117),(($D117*$P117)/$M117),0))))))</f>
        <v>0</v>
      </c>
      <c r="DB118" s="37">
        <f>IF(DB$7&gt;$L117,(((IF(Data!$C$2&gt;0,(IF(OR(DB$5=Data!$F$2,DB$5=Data!$G$2,(IF(COUNTIF(Data!$A$2:$A$939,DB$7),DB$7=(VLOOKUP(DB$7,Data!$A$2:$A$852,1,FALSE)),0))),"H",IF(AND(DB$7&gt;=$J117,DB$7&lt;=$K117),($D117*(1-$P117)/$N117),0))),IF(AND(DB$7&gt;=$J117,DB$7&lt;=$K117),(($D117-$O117)/$N117),0))))),(((IF(Data!$C$2&gt;0,(IF(OR(DB$5=Data!$F$2,DB$5=Data!$G$2,(IF(COUNTIF(Data!$A$2:$A$939,DB$7),DB$7=(VLOOKUP(DB$7,Data!$A$2:$A$852,1,FALSE)),0))),"H",IF(AND(DB$7&gt;=$J117,DB$7&lt;=$L117),($D117*$P117/$M117),0))),IF(AND(DB$7&gt;=$J117,DB$7&lt;=$L117),(($D117*$P117)/$M117),0))))))</f>
        <v>0</v>
      </c>
      <c r="DC118" s="37">
        <f>IF(DC$7&gt;$L117,(((IF(Data!$C$2&gt;0,(IF(OR(DC$5=Data!$F$2,DC$5=Data!$G$2,(IF(COUNTIF(Data!$A$2:$A$939,DC$7),DC$7=(VLOOKUP(DC$7,Data!$A$2:$A$852,1,FALSE)),0))),"H",IF(AND(DC$7&gt;=$J117,DC$7&lt;=$K117),($D117*(1-$P117)/$N117),0))),IF(AND(DC$7&gt;=$J117,DC$7&lt;=$K117),(($D117-$O117)/$N117),0))))),(((IF(Data!$C$2&gt;0,(IF(OR(DC$5=Data!$F$2,DC$5=Data!$G$2,(IF(COUNTIF(Data!$A$2:$A$939,DC$7),DC$7=(VLOOKUP(DC$7,Data!$A$2:$A$852,1,FALSE)),0))),"H",IF(AND(DC$7&gt;=$J117,DC$7&lt;=$L117),($D117*$P117/$M117),0))),IF(AND(DC$7&gt;=$J117,DC$7&lt;=$L117),(($D117*$P117)/$M117),0))))))</f>
        <v>0</v>
      </c>
      <c r="DD118" s="37">
        <f>IF(DD$7&gt;$L117,(((IF(Data!$C$2&gt;0,(IF(OR(DD$5=Data!$F$2,DD$5=Data!$G$2,(IF(COUNTIF(Data!$A$2:$A$939,DD$7),DD$7=(VLOOKUP(DD$7,Data!$A$2:$A$852,1,FALSE)),0))),"H",IF(AND(DD$7&gt;=$J117,DD$7&lt;=$K117),($D117*(1-$P117)/$N117),0))),IF(AND(DD$7&gt;=$J117,DD$7&lt;=$K117),(($D117-$O117)/$N117),0))))),(((IF(Data!$C$2&gt;0,(IF(OR(DD$5=Data!$F$2,DD$5=Data!$G$2,(IF(COUNTIF(Data!$A$2:$A$939,DD$7),DD$7=(VLOOKUP(DD$7,Data!$A$2:$A$852,1,FALSE)),0))),"H",IF(AND(DD$7&gt;=$J117,DD$7&lt;=$L117),($D117*$P117/$M117),0))),IF(AND(DD$7&gt;=$J117,DD$7&lt;=$L117),(($D117*$P117)/$M117),0))))))</f>
        <v>0</v>
      </c>
      <c r="DE118" s="37" t="str">
        <f>IF(DE$7&gt;$L117,(((IF(Data!$C$2&gt;0,(IF(OR(DE$5=Data!$F$2,DE$5=Data!$G$2,(IF(COUNTIF(Data!$A$2:$A$939,DE$7),DE$7=(VLOOKUP(DE$7,Data!$A$2:$A$852,1,FALSE)),0))),"H",IF(AND(DE$7&gt;=$J117,DE$7&lt;=$K117),($D117*(1-$P117)/$N117),0))),IF(AND(DE$7&gt;=$J117,DE$7&lt;=$K117),(($D117-$O117)/$N117),0))))),(((IF(Data!$C$2&gt;0,(IF(OR(DE$5=Data!$F$2,DE$5=Data!$G$2,(IF(COUNTIF(Data!$A$2:$A$939,DE$7),DE$7=(VLOOKUP(DE$7,Data!$A$2:$A$852,1,FALSE)),0))),"H",IF(AND(DE$7&gt;=$J117,DE$7&lt;=$L117),($D117*$P117/$M117),0))),IF(AND(DE$7&gt;=$J117,DE$7&lt;=$L117),(($D117*$P117)/$M117),0))))))</f>
        <v>H</v>
      </c>
      <c r="DF118" s="37" t="str">
        <f>IF(DF$7&gt;$L117,(((IF(Data!$C$2&gt;0,(IF(OR(DF$5=Data!$F$2,DF$5=Data!$G$2,(IF(COUNTIF(Data!$A$2:$A$939,DF$7),DF$7=(VLOOKUP(DF$7,Data!$A$2:$A$852,1,FALSE)),0))),"H",IF(AND(DF$7&gt;=$J117,DF$7&lt;=$K117),($D117*(1-$P117)/$N117),0))),IF(AND(DF$7&gt;=$J117,DF$7&lt;=$K117),(($D117-$O117)/$N117),0))))),(((IF(Data!$C$2&gt;0,(IF(OR(DF$5=Data!$F$2,DF$5=Data!$G$2,(IF(COUNTIF(Data!$A$2:$A$939,DF$7),DF$7=(VLOOKUP(DF$7,Data!$A$2:$A$852,1,FALSE)),0))),"H",IF(AND(DF$7&gt;=$J117,DF$7&lt;=$L117),($D117*$P117/$M117),0))),IF(AND(DF$7&gt;=$J117,DF$7&lt;=$L117),(($D117*$P117)/$M117),0))))))</f>
        <v>H</v>
      </c>
      <c r="DG118" s="37">
        <f>IF(DG$7&gt;$L117,(((IF(Data!$C$2&gt;0,(IF(OR(DG$5=Data!$F$2,DG$5=Data!$G$2,(IF(COUNTIF(Data!$A$2:$A$939,DG$7),DG$7=(VLOOKUP(DG$7,Data!$A$2:$A$852,1,FALSE)),0))),"H",IF(AND(DG$7&gt;=$J117,DG$7&lt;=$K117),($D117*(1-$P117)/$N117),0))),IF(AND(DG$7&gt;=$J117,DG$7&lt;=$K117),(($D117-$O117)/$N117),0))))),(((IF(Data!$C$2&gt;0,(IF(OR(DG$5=Data!$F$2,DG$5=Data!$G$2,(IF(COUNTIF(Data!$A$2:$A$939,DG$7),DG$7=(VLOOKUP(DG$7,Data!$A$2:$A$852,1,FALSE)),0))),"H",IF(AND(DG$7&gt;=$J117,DG$7&lt;=$L117),($D117*$P117/$M117),0))),IF(AND(DG$7&gt;=$J117,DG$7&lt;=$L117),(($D117*$P117)/$M117),0))))))</f>
        <v>0</v>
      </c>
      <c r="DH118" s="37">
        <f>IF(DH$7&gt;$L117,(((IF(Data!$C$2&gt;0,(IF(OR(DH$5=Data!$F$2,DH$5=Data!$G$2,(IF(COUNTIF(Data!$A$2:$A$939,DH$7),DH$7=(VLOOKUP(DH$7,Data!$A$2:$A$852,1,FALSE)),0))),"H",IF(AND(DH$7&gt;=$J117,DH$7&lt;=$K117),($D117*(1-$P117)/$N117),0))),IF(AND(DH$7&gt;=$J117,DH$7&lt;=$K117),(($D117-$O117)/$N117),0))))),(((IF(Data!$C$2&gt;0,(IF(OR(DH$5=Data!$F$2,DH$5=Data!$G$2,(IF(COUNTIF(Data!$A$2:$A$939,DH$7),DH$7=(VLOOKUP(DH$7,Data!$A$2:$A$852,1,FALSE)),0))),"H",IF(AND(DH$7&gt;=$J117,DH$7&lt;=$L117),($D117*$P117/$M117),0))),IF(AND(DH$7&gt;=$J117,DH$7&lt;=$L117),(($D117*$P117)/$M117),0))))))</f>
        <v>0</v>
      </c>
      <c r="DI118" s="37">
        <f>IF(DI$7&gt;$L117,(((IF(Data!$C$2&gt;0,(IF(OR(DI$5=Data!$F$2,DI$5=Data!$G$2,(IF(COUNTIF(Data!$A$2:$A$939,DI$7),DI$7=(VLOOKUP(DI$7,Data!$A$2:$A$852,1,FALSE)),0))),"H",IF(AND(DI$7&gt;=$J117,DI$7&lt;=$K117),($D117*(1-$P117)/$N117),0))),IF(AND(DI$7&gt;=$J117,DI$7&lt;=$K117),(($D117-$O117)/$N117),0))))),(((IF(Data!$C$2&gt;0,(IF(OR(DI$5=Data!$F$2,DI$5=Data!$G$2,(IF(COUNTIF(Data!$A$2:$A$939,DI$7),DI$7=(VLOOKUP(DI$7,Data!$A$2:$A$852,1,FALSE)),0))),"H",IF(AND(DI$7&gt;=$J117,DI$7&lt;=$L117),($D117*$P117/$M117),0))),IF(AND(DI$7&gt;=$J117,DI$7&lt;=$L117),(($D117*$P117)/$M117),0))))))</f>
        <v>0</v>
      </c>
      <c r="DJ118" s="37">
        <f>IF(DJ$7&gt;$L117,(((IF(Data!$C$2&gt;0,(IF(OR(DJ$5=Data!$F$2,DJ$5=Data!$G$2,(IF(COUNTIF(Data!$A$2:$A$939,DJ$7),DJ$7=(VLOOKUP(DJ$7,Data!$A$2:$A$852,1,FALSE)),0))),"H",IF(AND(DJ$7&gt;=$J117,DJ$7&lt;=$K117),($D117*(1-$P117)/$N117),0))),IF(AND(DJ$7&gt;=$J117,DJ$7&lt;=$K117),(($D117-$O117)/$N117),0))))),(((IF(Data!$C$2&gt;0,(IF(OR(DJ$5=Data!$F$2,DJ$5=Data!$G$2,(IF(COUNTIF(Data!$A$2:$A$939,DJ$7),DJ$7=(VLOOKUP(DJ$7,Data!$A$2:$A$852,1,FALSE)),0))),"H",IF(AND(DJ$7&gt;=$J117,DJ$7&lt;=$L117),($D117*$P117/$M117),0))),IF(AND(DJ$7&gt;=$J117,DJ$7&lt;=$L117),(($D117*$P117)/$M117),0))))))</f>
        <v>0</v>
      </c>
      <c r="DK118" s="37">
        <f>IF(DK$7&gt;$L117,(((IF(Data!$C$2&gt;0,(IF(OR(DK$5=Data!$F$2,DK$5=Data!$G$2,(IF(COUNTIF(Data!$A$2:$A$939,DK$7),DK$7=(VLOOKUP(DK$7,Data!$A$2:$A$852,1,FALSE)),0))),"H",IF(AND(DK$7&gt;=$J117,DK$7&lt;=$K117),($D117*(1-$P117)/$N117),0))),IF(AND(DK$7&gt;=$J117,DK$7&lt;=$K117),(($D117-$O117)/$N117),0))))),(((IF(Data!$C$2&gt;0,(IF(OR(DK$5=Data!$F$2,DK$5=Data!$G$2,(IF(COUNTIF(Data!$A$2:$A$939,DK$7),DK$7=(VLOOKUP(DK$7,Data!$A$2:$A$852,1,FALSE)),0))),"H",IF(AND(DK$7&gt;=$J117,DK$7&lt;=$L117),($D117*$P117/$M117),0))),IF(AND(DK$7&gt;=$J117,DK$7&lt;=$L117),(($D117*$P117)/$M117),0))))))</f>
        <v>0</v>
      </c>
      <c r="DL118" s="37" t="str">
        <f>IF(DL$7&gt;$L117,(((IF(Data!$C$2&gt;0,(IF(OR(DL$5=Data!$F$2,DL$5=Data!$G$2,(IF(COUNTIF(Data!$A$2:$A$939,DL$7),DL$7=(VLOOKUP(DL$7,Data!$A$2:$A$852,1,FALSE)),0))),"H",IF(AND(DL$7&gt;=$J117,DL$7&lt;=$K117),($D117*(1-$P117)/$N117),0))),IF(AND(DL$7&gt;=$J117,DL$7&lt;=$K117),(($D117-$O117)/$N117),0))))),(((IF(Data!$C$2&gt;0,(IF(OR(DL$5=Data!$F$2,DL$5=Data!$G$2,(IF(COUNTIF(Data!$A$2:$A$939,DL$7),DL$7=(VLOOKUP(DL$7,Data!$A$2:$A$852,1,FALSE)),0))),"H",IF(AND(DL$7&gt;=$J117,DL$7&lt;=$L117),($D117*$P117/$M117),0))),IF(AND(DL$7&gt;=$J117,DL$7&lt;=$L117),(($D117*$P117)/$M117),0))))))</f>
        <v>H</v>
      </c>
      <c r="DM118" s="37" t="str">
        <f>IF(DM$7&gt;$L117,(((IF(Data!$C$2&gt;0,(IF(OR(DM$5=Data!$F$2,DM$5=Data!$G$2,(IF(COUNTIF(Data!$A$2:$A$939,DM$7),DM$7=(VLOOKUP(DM$7,Data!$A$2:$A$852,1,FALSE)),0))),"H",IF(AND(DM$7&gt;=$J117,DM$7&lt;=$K117),($D117*(1-$P117)/$N117),0))),IF(AND(DM$7&gt;=$J117,DM$7&lt;=$K117),(($D117-$O117)/$N117),0))))),(((IF(Data!$C$2&gt;0,(IF(OR(DM$5=Data!$F$2,DM$5=Data!$G$2,(IF(COUNTIF(Data!$A$2:$A$939,DM$7),DM$7=(VLOOKUP(DM$7,Data!$A$2:$A$852,1,FALSE)),0))),"H",IF(AND(DM$7&gt;=$J117,DM$7&lt;=$L117),($D117*$P117/$M117),0))),IF(AND(DM$7&gt;=$J117,DM$7&lt;=$L117),(($D117*$P117)/$M117),0))))))</f>
        <v>H</v>
      </c>
      <c r="DN118" s="37">
        <f>IF(DN$7&gt;$L117,(((IF(Data!$C$2&gt;0,(IF(OR(DN$5=Data!$F$2,DN$5=Data!$G$2,(IF(COUNTIF(Data!$A$2:$A$939,DN$7),DN$7=(VLOOKUP(DN$7,Data!$A$2:$A$852,1,FALSE)),0))),"H",IF(AND(DN$7&gt;=$J117,DN$7&lt;=$K117),($D117*(1-$P117)/$N117),0))),IF(AND(DN$7&gt;=$J117,DN$7&lt;=$K117),(($D117-$O117)/$N117),0))))),(((IF(Data!$C$2&gt;0,(IF(OR(DN$5=Data!$F$2,DN$5=Data!$G$2,(IF(COUNTIF(Data!$A$2:$A$939,DN$7),DN$7=(VLOOKUP(DN$7,Data!$A$2:$A$852,1,FALSE)),0))),"H",IF(AND(DN$7&gt;=$J117,DN$7&lt;=$L117),($D117*$P117/$M117),0))),IF(AND(DN$7&gt;=$J117,DN$7&lt;=$L117),(($D117*$P117)/$M117),0))))))</f>
        <v>0</v>
      </c>
      <c r="DO118" s="37">
        <f>IF(DO$7&gt;$L117,(((IF(Data!$C$2&gt;0,(IF(OR(DO$5=Data!$F$2,DO$5=Data!$G$2,(IF(COUNTIF(Data!$A$2:$A$939,DO$7),DO$7=(VLOOKUP(DO$7,Data!$A$2:$A$852,1,FALSE)),0))),"H",IF(AND(DO$7&gt;=$J117,DO$7&lt;=$K117),($D117*(1-$P117)/$N117),0))),IF(AND(DO$7&gt;=$J117,DO$7&lt;=$K117),(($D117-$O117)/$N117),0))))),(((IF(Data!$C$2&gt;0,(IF(OR(DO$5=Data!$F$2,DO$5=Data!$G$2,(IF(COUNTIF(Data!$A$2:$A$939,DO$7),DO$7=(VLOOKUP(DO$7,Data!$A$2:$A$852,1,FALSE)),0))),"H",IF(AND(DO$7&gt;=$J117,DO$7&lt;=$L117),($D117*$P117/$M117),0))),IF(AND(DO$7&gt;=$J117,DO$7&lt;=$L117),(($D117*$P117)/$M117),0))))))</f>
        <v>0</v>
      </c>
      <c r="DP118" s="37">
        <f>IF(DP$7&gt;$L117,(((IF(Data!$C$2&gt;0,(IF(OR(DP$5=Data!$F$2,DP$5=Data!$G$2,(IF(COUNTIF(Data!$A$2:$A$939,DP$7),DP$7=(VLOOKUP(DP$7,Data!$A$2:$A$852,1,FALSE)),0))),"H",IF(AND(DP$7&gt;=$J117,DP$7&lt;=$K117),($D117*(1-$P117)/$N117),0))),IF(AND(DP$7&gt;=$J117,DP$7&lt;=$K117),(($D117-$O117)/$N117),0))))),(((IF(Data!$C$2&gt;0,(IF(OR(DP$5=Data!$F$2,DP$5=Data!$G$2,(IF(COUNTIF(Data!$A$2:$A$939,DP$7),DP$7=(VLOOKUP(DP$7,Data!$A$2:$A$852,1,FALSE)),0))),"H",IF(AND(DP$7&gt;=$J117,DP$7&lt;=$L117),($D117*$P117/$M117),0))),IF(AND(DP$7&gt;=$J117,DP$7&lt;=$L117),(($D117*$P117)/$M117),0))))))</f>
        <v>0</v>
      </c>
      <c r="DQ118" s="37">
        <f>IF(DQ$7&gt;$L117,(((IF(Data!$C$2&gt;0,(IF(OR(DQ$5=Data!$F$2,DQ$5=Data!$G$2,(IF(COUNTIF(Data!$A$2:$A$939,DQ$7),DQ$7=(VLOOKUP(DQ$7,Data!$A$2:$A$852,1,FALSE)),0))),"H",IF(AND(DQ$7&gt;=$J117,DQ$7&lt;=$K117),($D117*(1-$P117)/$N117),0))),IF(AND(DQ$7&gt;=$J117,DQ$7&lt;=$K117),(($D117-$O117)/$N117),0))))),(((IF(Data!$C$2&gt;0,(IF(OR(DQ$5=Data!$F$2,DQ$5=Data!$G$2,(IF(COUNTIF(Data!$A$2:$A$939,DQ$7),DQ$7=(VLOOKUP(DQ$7,Data!$A$2:$A$852,1,FALSE)),0))),"H",IF(AND(DQ$7&gt;=$J117,DQ$7&lt;=$L117),($D117*$P117/$M117),0))),IF(AND(DQ$7&gt;=$J117,DQ$7&lt;=$L117),(($D117*$P117)/$M117),0))))))</f>
        <v>0</v>
      </c>
      <c r="DR118" s="37">
        <f>IF(DR$7&gt;$L117,(((IF(Data!$C$2&gt;0,(IF(OR(DR$5=Data!$F$2,DR$5=Data!$G$2,(IF(COUNTIF(Data!$A$2:$A$939,DR$7),DR$7=(VLOOKUP(DR$7,Data!$A$2:$A$852,1,FALSE)),0))),"H",IF(AND(DR$7&gt;=$J117,DR$7&lt;=$K117),($D117*(1-$P117)/$N117),0))),IF(AND(DR$7&gt;=$J117,DR$7&lt;=$K117),(($D117-$O117)/$N117),0))))),(((IF(Data!$C$2&gt;0,(IF(OR(DR$5=Data!$F$2,DR$5=Data!$G$2,(IF(COUNTIF(Data!$A$2:$A$939,DR$7),DR$7=(VLOOKUP(DR$7,Data!$A$2:$A$852,1,FALSE)),0))),"H",IF(AND(DR$7&gt;=$J117,DR$7&lt;=$L117),($D117*$P117/$M117),0))),IF(AND(DR$7&gt;=$J117,DR$7&lt;=$L117),(($D117*$P117)/$M117),0))))))</f>
        <v>0</v>
      </c>
      <c r="DS118" s="37" t="str">
        <f>IF(DS$7&gt;$L117,(((IF(Data!$C$2&gt;0,(IF(OR(DS$5=Data!$F$2,DS$5=Data!$G$2,(IF(COUNTIF(Data!$A$2:$A$939,DS$7),DS$7=(VLOOKUP(DS$7,Data!$A$2:$A$852,1,FALSE)),0))),"H",IF(AND(DS$7&gt;=$J117,DS$7&lt;=$K117),($D117*(1-$P117)/$N117),0))),IF(AND(DS$7&gt;=$J117,DS$7&lt;=$K117),(($D117-$O117)/$N117),0))))),(((IF(Data!$C$2&gt;0,(IF(OR(DS$5=Data!$F$2,DS$5=Data!$G$2,(IF(COUNTIF(Data!$A$2:$A$939,DS$7),DS$7=(VLOOKUP(DS$7,Data!$A$2:$A$852,1,FALSE)),0))),"H",IF(AND(DS$7&gt;=$J117,DS$7&lt;=$L117),($D117*$P117/$M117),0))),IF(AND(DS$7&gt;=$J117,DS$7&lt;=$L117),(($D117*$P117)/$M117),0))))))</f>
        <v>H</v>
      </c>
      <c r="DT118" s="37" t="str">
        <f>IF(DT$7&gt;$L117,(((IF(Data!$C$2&gt;0,(IF(OR(DT$5=Data!$F$2,DT$5=Data!$G$2,(IF(COUNTIF(Data!$A$2:$A$939,DT$7),DT$7=(VLOOKUP(DT$7,Data!$A$2:$A$852,1,FALSE)),0))),"H",IF(AND(DT$7&gt;=$J117,DT$7&lt;=$K117),($D117*(1-$P117)/$N117),0))),IF(AND(DT$7&gt;=$J117,DT$7&lt;=$K117),(($D117-$O117)/$N117),0))))),(((IF(Data!$C$2&gt;0,(IF(OR(DT$5=Data!$F$2,DT$5=Data!$G$2,(IF(COUNTIF(Data!$A$2:$A$939,DT$7),DT$7=(VLOOKUP(DT$7,Data!$A$2:$A$852,1,FALSE)),0))),"H",IF(AND(DT$7&gt;=$J117,DT$7&lt;=$L117),($D117*$P117/$M117),0))),IF(AND(DT$7&gt;=$J117,DT$7&lt;=$L117),(($D117*$P117)/$M117),0))))))</f>
        <v>H</v>
      </c>
      <c r="DU118" s="37">
        <f>IF(DU$7&gt;$L117,(((IF(Data!$C$2&gt;0,(IF(OR(DU$5=Data!$F$2,DU$5=Data!$G$2,(IF(COUNTIF(Data!$A$2:$A$939,DU$7),DU$7=(VLOOKUP(DU$7,Data!$A$2:$A$852,1,FALSE)),0))),"H",IF(AND(DU$7&gt;=$J117,DU$7&lt;=$K117),($D117*(1-$P117)/$N117),0))),IF(AND(DU$7&gt;=$J117,DU$7&lt;=$K117),(($D117-$O117)/$N117),0))))),(((IF(Data!$C$2&gt;0,(IF(OR(DU$5=Data!$F$2,DU$5=Data!$G$2,(IF(COUNTIF(Data!$A$2:$A$939,DU$7),DU$7=(VLOOKUP(DU$7,Data!$A$2:$A$852,1,FALSE)),0))),"H",IF(AND(DU$7&gt;=$J117,DU$7&lt;=$L117),($D117*$P117/$M117),0))),IF(AND(DU$7&gt;=$J117,DU$7&lt;=$L117),(($D117*$P117)/$M117),0))))))</f>
        <v>0</v>
      </c>
      <c r="DV118" s="37">
        <f>IF(DV$7&gt;$L117,(((IF(Data!$C$2&gt;0,(IF(OR(DV$5=Data!$F$2,DV$5=Data!$G$2,(IF(COUNTIF(Data!$A$2:$A$939,DV$7),DV$7=(VLOOKUP(DV$7,Data!$A$2:$A$852,1,FALSE)),0))),"H",IF(AND(DV$7&gt;=$J117,DV$7&lt;=$K117),($D117*(1-$P117)/$N117),0))),IF(AND(DV$7&gt;=$J117,DV$7&lt;=$K117),(($D117-$O117)/$N117),0))))),(((IF(Data!$C$2&gt;0,(IF(OR(DV$5=Data!$F$2,DV$5=Data!$G$2,(IF(COUNTIF(Data!$A$2:$A$939,DV$7),DV$7=(VLOOKUP(DV$7,Data!$A$2:$A$852,1,FALSE)),0))),"H",IF(AND(DV$7&gt;=$J117,DV$7&lt;=$L117),($D117*$P117/$M117),0))),IF(AND(DV$7&gt;=$J117,DV$7&lt;=$L117),(($D117*$P117)/$M117),0))))))</f>
        <v>0</v>
      </c>
      <c r="DW118" s="37">
        <f>IF(DW$7&gt;$L117,(((IF(Data!$C$2&gt;0,(IF(OR(DW$5=Data!$F$2,DW$5=Data!$G$2,(IF(COUNTIF(Data!$A$2:$A$939,DW$7),DW$7=(VLOOKUP(DW$7,Data!$A$2:$A$852,1,FALSE)),0))),"H",IF(AND(DW$7&gt;=$J117,DW$7&lt;=$K117),($D117*(1-$P117)/$N117),0))),IF(AND(DW$7&gt;=$J117,DW$7&lt;=$K117),(($D117-$O117)/$N117),0))))),(((IF(Data!$C$2&gt;0,(IF(OR(DW$5=Data!$F$2,DW$5=Data!$G$2,(IF(COUNTIF(Data!$A$2:$A$939,DW$7),DW$7=(VLOOKUP(DW$7,Data!$A$2:$A$852,1,FALSE)),0))),"H",IF(AND(DW$7&gt;=$J117,DW$7&lt;=$L117),($D117*$P117/$M117),0))),IF(AND(DW$7&gt;=$J117,DW$7&lt;=$L117),(($D117*$P117)/$M117),0))))))</f>
        <v>0</v>
      </c>
      <c r="DX118" s="37">
        <f>IF(DX$7&gt;$L117,(((IF(Data!$C$2&gt;0,(IF(OR(DX$5=Data!$F$2,DX$5=Data!$G$2,(IF(COUNTIF(Data!$A$2:$A$939,DX$7),DX$7=(VLOOKUP(DX$7,Data!$A$2:$A$852,1,FALSE)),0))),"H",IF(AND(DX$7&gt;=$J117,DX$7&lt;=$K117),($D117*(1-$P117)/$N117),0))),IF(AND(DX$7&gt;=$J117,DX$7&lt;=$K117),(($D117-$O117)/$N117),0))))),(((IF(Data!$C$2&gt;0,(IF(OR(DX$5=Data!$F$2,DX$5=Data!$G$2,(IF(COUNTIF(Data!$A$2:$A$939,DX$7),DX$7=(VLOOKUP(DX$7,Data!$A$2:$A$852,1,FALSE)),0))),"H",IF(AND(DX$7&gt;=$J117,DX$7&lt;=$L117),($D117*$P117/$M117),0))),IF(AND(DX$7&gt;=$J117,DX$7&lt;=$L117),(($D117*$P117)/$M117),0))))))</f>
        <v>0</v>
      </c>
      <c r="DY118" s="37">
        <f>IF(DY$7&gt;$L117,(((IF(Data!$C$2&gt;0,(IF(OR(DY$5=Data!$F$2,DY$5=Data!$G$2,(IF(COUNTIF(Data!$A$2:$A$939,DY$7),DY$7=(VLOOKUP(DY$7,Data!$A$2:$A$852,1,FALSE)),0))),"H",IF(AND(DY$7&gt;=$J117,DY$7&lt;=$K117),($D117*(1-$P117)/$N117),0))),IF(AND(DY$7&gt;=$J117,DY$7&lt;=$K117),(($D117-$O117)/$N117),0))))),(((IF(Data!$C$2&gt;0,(IF(OR(DY$5=Data!$F$2,DY$5=Data!$G$2,(IF(COUNTIF(Data!$A$2:$A$939,DY$7),DY$7=(VLOOKUP(DY$7,Data!$A$2:$A$852,1,FALSE)),0))),"H",IF(AND(DY$7&gt;=$J117,DY$7&lt;=$L117),($D117*$P117/$M117),0))),IF(AND(DY$7&gt;=$J117,DY$7&lt;=$L117),(($D117*$P117)/$M117),0))))))</f>
        <v>0</v>
      </c>
      <c r="DZ118" s="37" t="str">
        <f>IF(DZ$7&gt;$L117,(((IF(Data!$C$2&gt;0,(IF(OR(DZ$5=Data!$F$2,DZ$5=Data!$G$2,(IF(COUNTIF(Data!$A$2:$A$939,DZ$7),DZ$7=(VLOOKUP(DZ$7,Data!$A$2:$A$852,1,FALSE)),0))),"H",IF(AND(DZ$7&gt;=$J117,DZ$7&lt;=$K117),($D117*(1-$P117)/$N117),0))),IF(AND(DZ$7&gt;=$J117,DZ$7&lt;=$K117),(($D117-$O117)/$N117),0))))),(((IF(Data!$C$2&gt;0,(IF(OR(DZ$5=Data!$F$2,DZ$5=Data!$G$2,(IF(COUNTIF(Data!$A$2:$A$939,DZ$7),DZ$7=(VLOOKUP(DZ$7,Data!$A$2:$A$852,1,FALSE)),0))),"H",IF(AND(DZ$7&gt;=$J117,DZ$7&lt;=$L117),($D117*$P117/$M117),0))),IF(AND(DZ$7&gt;=$J117,DZ$7&lt;=$L117),(($D117*$P117)/$M117),0))))))</f>
        <v>H</v>
      </c>
      <c r="EA118" s="37" t="str">
        <f>IF(EA$7&gt;$L117,(((IF(Data!$C$2&gt;0,(IF(OR(EA$5=Data!$F$2,EA$5=Data!$G$2,(IF(COUNTIF(Data!$A$2:$A$939,EA$7),EA$7=(VLOOKUP(EA$7,Data!$A$2:$A$852,1,FALSE)),0))),"H",IF(AND(EA$7&gt;=$J117,EA$7&lt;=$K117),($D117*(1-$P117)/$N117),0))),IF(AND(EA$7&gt;=$J117,EA$7&lt;=$K117),(($D117-$O117)/$N117),0))))),(((IF(Data!$C$2&gt;0,(IF(OR(EA$5=Data!$F$2,EA$5=Data!$G$2,(IF(COUNTIF(Data!$A$2:$A$939,EA$7),EA$7=(VLOOKUP(EA$7,Data!$A$2:$A$852,1,FALSE)),0))),"H",IF(AND(EA$7&gt;=$J117,EA$7&lt;=$L117),($D117*$P117/$M117),0))),IF(AND(EA$7&gt;=$J117,EA$7&lt;=$L117),(($D117*$P117)/$M117),0))))))</f>
        <v>H</v>
      </c>
      <c r="EB118" s="37">
        <f>IF(EB$7&gt;$L117,(((IF(Data!$C$2&gt;0,(IF(OR(EB$5=Data!$F$2,EB$5=Data!$G$2,(IF(COUNTIF(Data!$A$2:$A$939,EB$7),EB$7=(VLOOKUP(EB$7,Data!$A$2:$A$852,1,FALSE)),0))),"H",IF(AND(EB$7&gt;=$J117,EB$7&lt;=$K117),($D117*(1-$P117)/$N117),0))),IF(AND(EB$7&gt;=$J117,EB$7&lt;=$K117),(($D117-$O117)/$N117),0))))),(((IF(Data!$C$2&gt;0,(IF(OR(EB$5=Data!$F$2,EB$5=Data!$G$2,(IF(COUNTIF(Data!$A$2:$A$939,EB$7),EB$7=(VLOOKUP(EB$7,Data!$A$2:$A$852,1,FALSE)),0))),"H",IF(AND(EB$7&gt;=$J117,EB$7&lt;=$L117),($D117*$P117/$M117),0))),IF(AND(EB$7&gt;=$J117,EB$7&lt;=$L117),(($D117*$P117)/$M117),0))))))</f>
        <v>0</v>
      </c>
      <c r="EC118" s="37">
        <f>IF(EC$7&gt;$L117,(((IF(Data!$C$2&gt;0,(IF(OR(EC$5=Data!$F$2,EC$5=Data!$G$2,(IF(COUNTIF(Data!$A$2:$A$939,EC$7),EC$7=(VLOOKUP(EC$7,Data!$A$2:$A$852,1,FALSE)),0))),"H",IF(AND(EC$7&gt;=$J117,EC$7&lt;=$K117),($D117*(1-$P117)/$N117),0))),IF(AND(EC$7&gt;=$J117,EC$7&lt;=$K117),(($D117-$O117)/$N117),0))))),(((IF(Data!$C$2&gt;0,(IF(OR(EC$5=Data!$F$2,EC$5=Data!$G$2,(IF(COUNTIF(Data!$A$2:$A$939,EC$7),EC$7=(VLOOKUP(EC$7,Data!$A$2:$A$852,1,FALSE)),0))),"H",IF(AND(EC$7&gt;=$J117,EC$7&lt;=$L117),($D117*$P117/$M117),0))),IF(AND(EC$7&gt;=$J117,EC$7&lt;=$L117),(($D117*$P117)/$M117),0))))))</f>
        <v>0</v>
      </c>
      <c r="ED118" s="37">
        <f>IF(ED$7&gt;$L117,(((IF(Data!$C$2&gt;0,(IF(OR(ED$5=Data!$F$2,ED$5=Data!$G$2,(IF(COUNTIF(Data!$A$2:$A$939,ED$7),ED$7=(VLOOKUP(ED$7,Data!$A$2:$A$852,1,FALSE)),0))),"H",IF(AND(ED$7&gt;=$J117,ED$7&lt;=$K117),($D117*(1-$P117)/$N117),0))),IF(AND(ED$7&gt;=$J117,ED$7&lt;=$K117),(($D117-$O117)/$N117),0))))),(((IF(Data!$C$2&gt;0,(IF(OR(ED$5=Data!$F$2,ED$5=Data!$G$2,(IF(COUNTIF(Data!$A$2:$A$939,ED$7),ED$7=(VLOOKUP(ED$7,Data!$A$2:$A$852,1,FALSE)),0))),"H",IF(AND(ED$7&gt;=$J117,ED$7&lt;=$L117),($D117*$P117/$M117),0))),IF(AND(ED$7&gt;=$J117,ED$7&lt;=$L117),(($D117*$P117)/$M117),0))))))</f>
        <v>0</v>
      </c>
      <c r="EE118" s="37">
        <f>IF(EE$7&gt;$L117,(((IF(Data!$C$2&gt;0,(IF(OR(EE$5=Data!$F$2,EE$5=Data!$G$2,(IF(COUNTIF(Data!$A$2:$A$939,EE$7),EE$7=(VLOOKUP(EE$7,Data!$A$2:$A$852,1,FALSE)),0))),"H",IF(AND(EE$7&gt;=$J117,EE$7&lt;=$K117),($D117*(1-$P117)/$N117),0))),IF(AND(EE$7&gt;=$J117,EE$7&lt;=$K117),(($D117-$O117)/$N117),0))))),(((IF(Data!$C$2&gt;0,(IF(OR(EE$5=Data!$F$2,EE$5=Data!$G$2,(IF(COUNTIF(Data!$A$2:$A$939,EE$7),EE$7=(VLOOKUP(EE$7,Data!$A$2:$A$852,1,FALSE)),0))),"H",IF(AND(EE$7&gt;=$J117,EE$7&lt;=$L117),($D117*$P117/$M117),0))),IF(AND(EE$7&gt;=$J117,EE$7&lt;=$L117),(($D117*$P117)/$M117),0))))))</f>
        <v>0</v>
      </c>
      <c r="EF118" s="37">
        <f>IF(EF$7&gt;$L117,(((IF(Data!$C$2&gt;0,(IF(OR(EF$5=Data!$F$2,EF$5=Data!$G$2,(IF(COUNTIF(Data!$A$2:$A$939,EF$7),EF$7=(VLOOKUP(EF$7,Data!$A$2:$A$852,1,FALSE)),0))),"H",IF(AND(EF$7&gt;=$J117,EF$7&lt;=$K117),($D117*(1-$P117)/$N117),0))),IF(AND(EF$7&gt;=$J117,EF$7&lt;=$K117),(($D117-$O117)/$N117),0))))),(((IF(Data!$C$2&gt;0,(IF(OR(EF$5=Data!$F$2,EF$5=Data!$G$2,(IF(COUNTIF(Data!$A$2:$A$939,EF$7),EF$7=(VLOOKUP(EF$7,Data!$A$2:$A$852,1,FALSE)),0))),"H",IF(AND(EF$7&gt;=$J117,EF$7&lt;=$L117),($D117*$P117/$M117),0))),IF(AND(EF$7&gt;=$J117,EF$7&lt;=$L117),(($D117*$P117)/$M117),0))))))</f>
        <v>0</v>
      </c>
      <c r="EG118" s="37" t="str">
        <f>IF(EG$7&gt;$L117,(((IF(Data!$C$2&gt;0,(IF(OR(EG$5=Data!$F$2,EG$5=Data!$G$2,(IF(COUNTIF(Data!$A$2:$A$939,EG$7),EG$7=(VLOOKUP(EG$7,Data!$A$2:$A$852,1,FALSE)),0))),"H",IF(AND(EG$7&gt;=$J117,EG$7&lt;=$K117),($D117*(1-$P117)/$N117),0))),IF(AND(EG$7&gt;=$J117,EG$7&lt;=$K117),(($D117-$O117)/$N117),0))))),(((IF(Data!$C$2&gt;0,(IF(OR(EG$5=Data!$F$2,EG$5=Data!$G$2,(IF(COUNTIF(Data!$A$2:$A$939,EG$7),EG$7=(VLOOKUP(EG$7,Data!$A$2:$A$852,1,FALSE)),0))),"H",IF(AND(EG$7&gt;=$J117,EG$7&lt;=$L117),($D117*$P117/$M117),0))),IF(AND(EG$7&gt;=$J117,EG$7&lt;=$L117),(($D117*$P117)/$M117),0))))))</f>
        <v>H</v>
      </c>
      <c r="EH118" s="37" t="str">
        <f>IF(EH$7&gt;$L117,(((IF(Data!$C$2&gt;0,(IF(OR(EH$5=Data!$F$2,EH$5=Data!$G$2,(IF(COUNTIF(Data!$A$2:$A$939,EH$7),EH$7=(VLOOKUP(EH$7,Data!$A$2:$A$852,1,FALSE)),0))),"H",IF(AND(EH$7&gt;=$J117,EH$7&lt;=$K117),($D117*(1-$P117)/$N117),0))),IF(AND(EH$7&gt;=$J117,EH$7&lt;=$K117),(($D117-$O117)/$N117),0))))),(((IF(Data!$C$2&gt;0,(IF(OR(EH$5=Data!$F$2,EH$5=Data!$G$2,(IF(COUNTIF(Data!$A$2:$A$939,EH$7),EH$7=(VLOOKUP(EH$7,Data!$A$2:$A$852,1,FALSE)),0))),"H",IF(AND(EH$7&gt;=$J117,EH$7&lt;=$L117),($D117*$P117/$M117),0))),IF(AND(EH$7&gt;=$J117,EH$7&lt;=$L117),(($D117*$P117)/$M117),0))))))</f>
        <v>H</v>
      </c>
      <c r="EI118" s="37">
        <f>IF(EI$7&gt;$L117,(((IF(Data!$C$2&gt;0,(IF(OR(EI$5=Data!$F$2,EI$5=Data!$G$2,(IF(COUNTIF(Data!$A$2:$A$939,EI$7),EI$7=(VLOOKUP(EI$7,Data!$A$2:$A$852,1,FALSE)),0))),"H",IF(AND(EI$7&gt;=$J117,EI$7&lt;=$K117),($D117*(1-$P117)/$N117),0))),IF(AND(EI$7&gt;=$J117,EI$7&lt;=$K117),(($D117-$O117)/$N117),0))))),(((IF(Data!$C$2&gt;0,(IF(OR(EI$5=Data!$F$2,EI$5=Data!$G$2,(IF(COUNTIF(Data!$A$2:$A$939,EI$7),EI$7=(VLOOKUP(EI$7,Data!$A$2:$A$852,1,FALSE)),0))),"H",IF(AND(EI$7&gt;=$J117,EI$7&lt;=$L117),($D117*$P117/$M117),0))),IF(AND(EI$7&gt;=$J117,EI$7&lt;=$L117),(($D117*$P117)/$M117),0))))))</f>
        <v>0</v>
      </c>
      <c r="EJ118" s="37">
        <f>IF(EJ$7&gt;$L117,(((IF(Data!$C$2&gt;0,(IF(OR(EJ$5=Data!$F$2,EJ$5=Data!$G$2,(IF(COUNTIF(Data!$A$2:$A$939,EJ$7),EJ$7=(VLOOKUP(EJ$7,Data!$A$2:$A$852,1,FALSE)),0))),"H",IF(AND(EJ$7&gt;=$J117,EJ$7&lt;=$K117),($D117*(1-$P117)/$N117),0))),IF(AND(EJ$7&gt;=$J117,EJ$7&lt;=$K117),(($D117-$O117)/$N117),0))))),(((IF(Data!$C$2&gt;0,(IF(OR(EJ$5=Data!$F$2,EJ$5=Data!$G$2,(IF(COUNTIF(Data!$A$2:$A$939,EJ$7),EJ$7=(VLOOKUP(EJ$7,Data!$A$2:$A$852,1,FALSE)),0))),"H",IF(AND(EJ$7&gt;=$J117,EJ$7&lt;=$L117),($D117*$P117/$M117),0))),IF(AND(EJ$7&gt;=$J117,EJ$7&lt;=$L117),(($D117*$P117)/$M117),0))))))</f>
        <v>0</v>
      </c>
      <c r="EK118" s="37">
        <f>IF(EK$7&gt;$L117,(((IF(Data!$C$2&gt;0,(IF(OR(EK$5=Data!$F$2,EK$5=Data!$G$2,(IF(COUNTIF(Data!$A$2:$A$939,EK$7),EK$7=(VLOOKUP(EK$7,Data!$A$2:$A$852,1,FALSE)),0))),"H",IF(AND(EK$7&gt;=$J117,EK$7&lt;=$K117),($D117*(1-$P117)/$N117),0))),IF(AND(EK$7&gt;=$J117,EK$7&lt;=$K117),(($D117-$O117)/$N117),0))))),(((IF(Data!$C$2&gt;0,(IF(OR(EK$5=Data!$F$2,EK$5=Data!$G$2,(IF(COUNTIF(Data!$A$2:$A$939,EK$7),EK$7=(VLOOKUP(EK$7,Data!$A$2:$A$852,1,FALSE)),0))),"H",IF(AND(EK$7&gt;=$J117,EK$7&lt;=$L117),($D117*$P117/$M117),0))),IF(AND(EK$7&gt;=$J117,EK$7&lt;=$L117),(($D117*$P117)/$M117),0))))))</f>
        <v>0</v>
      </c>
      <c r="EL118" s="37">
        <f>IF(EL$7&gt;$L117,(((IF(Data!$C$2&gt;0,(IF(OR(EL$5=Data!$F$2,EL$5=Data!$G$2,(IF(COUNTIF(Data!$A$2:$A$939,EL$7),EL$7=(VLOOKUP(EL$7,Data!$A$2:$A$852,1,FALSE)),0))),"H",IF(AND(EL$7&gt;=$J117,EL$7&lt;=$K117),($D117*(1-$P117)/$N117),0))),IF(AND(EL$7&gt;=$J117,EL$7&lt;=$K117),(($D117-$O117)/$N117),0))))),(((IF(Data!$C$2&gt;0,(IF(OR(EL$5=Data!$F$2,EL$5=Data!$G$2,(IF(COUNTIF(Data!$A$2:$A$939,EL$7),EL$7=(VLOOKUP(EL$7,Data!$A$2:$A$852,1,FALSE)),0))),"H",IF(AND(EL$7&gt;=$J117,EL$7&lt;=$L117),($D117*$P117/$M117),0))),IF(AND(EL$7&gt;=$J117,EL$7&lt;=$L117),(($D117*$P117)/$M117),0))))))</f>
        <v>0</v>
      </c>
      <c r="EM118" s="37">
        <f>IF(EM$7&gt;$L117,(((IF(Data!$C$2&gt;0,(IF(OR(EM$5=Data!$F$2,EM$5=Data!$G$2,(IF(COUNTIF(Data!$A$2:$A$939,EM$7),EM$7=(VLOOKUP(EM$7,Data!$A$2:$A$852,1,FALSE)),0))),"H",IF(AND(EM$7&gt;=$J117,EM$7&lt;=$K117),($D117*(1-$P117)/$N117),0))),IF(AND(EM$7&gt;=$J117,EM$7&lt;=$K117),(($D117-$O117)/$N117),0))))),(((IF(Data!$C$2&gt;0,(IF(OR(EM$5=Data!$F$2,EM$5=Data!$G$2,(IF(COUNTIF(Data!$A$2:$A$939,EM$7),EM$7=(VLOOKUP(EM$7,Data!$A$2:$A$852,1,FALSE)),0))),"H",IF(AND(EM$7&gt;=$J117,EM$7&lt;=$L117),($D117*$P117/$M117),0))),IF(AND(EM$7&gt;=$J117,EM$7&lt;=$L117),(($D117*$P117)/$M117),0))))))</f>
        <v>0</v>
      </c>
      <c r="EN118" s="37" t="str">
        <f>IF(EN$7&gt;$L117,(((IF(Data!$C$2&gt;0,(IF(OR(EN$5=Data!$F$2,EN$5=Data!$G$2,(IF(COUNTIF(Data!$A$2:$A$939,EN$7),EN$7=(VLOOKUP(EN$7,Data!$A$2:$A$852,1,FALSE)),0))),"H",IF(AND(EN$7&gt;=$J117,EN$7&lt;=$K117),($D117*(1-$P117)/$N117),0))),IF(AND(EN$7&gt;=$J117,EN$7&lt;=$K117),(($D117-$O117)/$N117),0))))),(((IF(Data!$C$2&gt;0,(IF(OR(EN$5=Data!$F$2,EN$5=Data!$G$2,(IF(COUNTIF(Data!$A$2:$A$939,EN$7),EN$7=(VLOOKUP(EN$7,Data!$A$2:$A$852,1,FALSE)),0))),"H",IF(AND(EN$7&gt;=$J117,EN$7&lt;=$L117),($D117*$P117/$M117),0))),IF(AND(EN$7&gt;=$J117,EN$7&lt;=$L117),(($D117*$P117)/$M117),0))))))</f>
        <v>H</v>
      </c>
      <c r="EO118" s="38" t="str">
        <f>IF(EO$7&gt;$L117,(((IF(Data!$C$2&gt;0,(IF(OR(EO$5=Data!$F$2,EO$5=Data!$G$2,(IF(COUNTIF(Data!$A$2:$A$939,EO$7),EO$7=(VLOOKUP(EO$7,Data!$A$2:$A$852,1,FALSE)),0))),"H",IF(AND(EO$7&gt;=$J117,EO$7&lt;=$K117),($D117*(1-$P117)/$N117),0))),IF(AND(EO$7&gt;=$J117,EO$7&lt;=$K117),(($D117-$O117)/$N117),0))))),(((IF(Data!$C$2&gt;0,(IF(OR(EO$5=Data!$F$2,EO$5=Data!$G$2,(IF(COUNTIF(Data!$A$2:$A$939,EO$7),EO$7=(VLOOKUP(EO$7,Data!$A$2:$A$852,1,FALSE)),0))),"H",IF(AND(EO$7&gt;=$J117,EO$7&lt;=$L117),($D117*$P117/$M117),0))),IF(AND(EO$7&gt;=$J117,EO$7&lt;=$L117),(($D117*$P117)/$M117),0))))))</f>
        <v>H</v>
      </c>
      <c r="EP118" s="8" t="s">
        <v>48</v>
      </c>
      <c r="EQ118" s="18">
        <f>SUM(T118:EO118)-D117</f>
        <v>0</v>
      </c>
    </row>
    <row r="119" spans="1:147" ht="30" customHeight="1" thickTop="1">
      <c r="A119" s="370"/>
      <c r="B119" s="368"/>
      <c r="C119" s="368"/>
      <c r="D119" s="346"/>
      <c r="E119" s="350"/>
      <c r="F119" s="350"/>
      <c r="G119" s="348">
        <f>IF(F119&gt;0,(IF(E119&gt;0,IF(Data!$C$2&gt;0,((NETWORKDAYS.INTL(E119,F119,Data!$C$2,Data!$A$2:$A$1242))),((F119-E119)+1)),0)),0)</f>
        <v>0</v>
      </c>
      <c r="H119" s="346">
        <f>I119*D119</f>
        <v>0</v>
      </c>
      <c r="I119" s="362">
        <f>IF(G119&gt;0,((IF(AND(E119&lt;=$EJ$3,F119&gt;=$EJ$3),(IF(Data!$C$2&gt;0,NETWORKDAYS.INTL(E119,$EJ$3,Data!$C$2,Data!$A$2:$A$1231),$EJ$3-E119)),IF(F119&lt;=$EJ$3,G119,0)))/G119),0)</f>
        <v>0</v>
      </c>
      <c r="J119" s="350"/>
      <c r="K119" s="350">
        <f>IF(AND(P119&lt;1,P119&gt;0,J119&gt;0),ROUND((((1-P119)*(F119-E119)+$EJ$3)),0),0)</f>
        <v>0</v>
      </c>
      <c r="L119" s="350">
        <f>IF(K119&gt;=$EJ$3,$EJ$3,K119)</f>
        <v>0</v>
      </c>
      <c r="M119" s="348">
        <f>IF(L119&gt;0,(IF(J119&gt;0,IF(Data!$C$2&gt;0,((NETWORKDAYS.INTL(J119,L119,Data!$C$2,Data!$A$2:$A$1242))),((L119-J119)+1)),0)),0)</f>
        <v>0</v>
      </c>
      <c r="N119" s="348">
        <f>IF(P119=1,0,IF(L119&gt;0,(IF(J119&gt;0,IF(Data!$C$2&gt;0,(((NETWORKDAYS.INTL($EJ$3,K119,Data!$C$2,Data!$A$2:$A$1242)))-1),((-$EJ$3+K119))),0)),0))</f>
        <v>0</v>
      </c>
      <c r="O119" s="346">
        <f>P119*D119</f>
        <v>0</v>
      </c>
      <c r="P119" s="362"/>
      <c r="Q119" s="344">
        <f>IF(K119&gt;0,F119-K119,0)</f>
        <v>0</v>
      </c>
      <c r="R119" s="346">
        <f>IF(K119&gt;0,O119-H119,0)</f>
        <v>0</v>
      </c>
      <c r="S119" s="341">
        <f>IF(P119&gt;0,P119-I119,0)</f>
        <v>0</v>
      </c>
      <c r="T119" s="33">
        <f>IF(Data!$C$2&gt;0,(IF(OR(T$5=Data!$F$2,T$5=Data!$G$2,(IF(COUNTIF(Data!$A$2:$A$939,T$7),T$7=(VLOOKUP(T$7,Data!$A$2:$A$852,1,FALSE)),0))),"H",IF(AND(T$7&gt;=$E119,T$7&lt;=$F119),($D119/$G119),0))),IF(AND(T$7&gt;=$E119,T$7&lt;=$F119),($D119/$G119),0))</f>
        <v>0</v>
      </c>
      <c r="U119" s="34">
        <f>IF(Data!$C$2&gt;0,(IF(OR(U$5=Data!$F$2,U$5=Data!$G$2,(IF(COUNTIF(Data!$A$2:$A$939,U$7),U$7=(VLOOKUP(U$7,Data!$A$2:$A$852,1,FALSE)),0))),"H",IF(AND(U$7&gt;=$E119,U$7&lt;=$F119),($D119/$G119),0))),IF(AND(U$7&gt;=$E119,U$7&lt;=$F119),($D119/$G119),0))</f>
        <v>0</v>
      </c>
      <c r="V119" s="34">
        <f>IF(Data!$C$2&gt;0,(IF(OR(V$5=Data!$F$2,V$5=Data!$G$2,(IF(COUNTIF(Data!$A$2:$A$939,V$7),V$7=(VLOOKUP(V$7,Data!$A$2:$A$852,1,FALSE)),0))),"H",IF(AND(V$7&gt;=$E119,V$7&lt;=$F119),($D119/$G119),0))),IF(AND(V$7&gt;=$E119,V$7&lt;=$F119),($D119/$G119),0))</f>
        <v>0</v>
      </c>
      <c r="W119" s="34">
        <f>IF(Data!$C$2&gt;0,(IF(OR(W$5=Data!$F$2,W$5=Data!$G$2,(IF(COUNTIF(Data!$A$2:$A$939,W$7),W$7=(VLOOKUP(W$7,Data!$A$2:$A$852,1,FALSE)),0))),"H",IF(AND(W$7&gt;=$E119,W$7&lt;=$F119),($D119/$G119),0))),IF(AND(W$7&gt;=$E119,W$7&lt;=$F119),($D119/$G119),0))</f>
        <v>0</v>
      </c>
      <c r="X119" s="34">
        <f>IF(Data!$C$2&gt;0,(IF(OR(X$5=Data!$F$2,X$5=Data!$G$2,(IF(COUNTIF(Data!$A$2:$A$939,X$7),X$7=(VLOOKUP(X$7,Data!$A$2:$A$852,1,FALSE)),0))),"H",IF(AND(X$7&gt;=$E119,X$7&lt;=$F119),($D119/$G119),0))),IF(AND(X$7&gt;=$E119,X$7&lt;=$F119),($D119/$G119),0))</f>
        <v>0</v>
      </c>
      <c r="Y119" s="34" t="str">
        <f>IF(Data!$C$2&gt;0,(IF(OR(Y$5=Data!$F$2,Y$5=Data!$G$2,(IF(COUNTIF(Data!$A$2:$A$939,Y$7),Y$7=(VLOOKUP(Y$7,Data!$A$2:$A$852,1,FALSE)),0))),"H",IF(AND(Y$7&gt;=$E119,Y$7&lt;=$F119),($D119/$G119),0))),IF(AND(Y$7&gt;=$E119,Y$7&lt;=$F119),($D119/$G119),0))</f>
        <v>H</v>
      </c>
      <c r="Z119" s="34" t="str">
        <f>IF(Data!$C$2&gt;0,(IF(OR(Z$5=Data!$F$2,Z$5=Data!$G$2,(IF(COUNTIF(Data!$A$2:$A$939,Z$7),Z$7=(VLOOKUP(Z$7,Data!$A$2:$A$852,1,FALSE)),0))),"H",IF(AND(Z$7&gt;=$E119,Z$7&lt;=$F119),($D119/$G119),0))),IF(AND(Z$7&gt;=$E119,Z$7&lt;=$F119),($D119/$G119),0))</f>
        <v>H</v>
      </c>
      <c r="AA119" s="34">
        <f>IF(Data!$C$2&gt;0,(IF(OR(AA$5=Data!$F$2,AA$5=Data!$G$2,(IF(COUNTIF(Data!$A$2:$A$939,AA$7),AA$7=(VLOOKUP(AA$7,Data!$A$2:$A$852,1,FALSE)),0))),"H",IF(AND(AA$7&gt;=$E119,AA$7&lt;=$F119),($D119/$G119),0))),IF(AND(AA$7&gt;=$E119,AA$7&lt;=$F119),($D119/$G119),0))</f>
        <v>0</v>
      </c>
      <c r="AB119" s="34">
        <f>IF(Data!$C$2&gt;0,(IF(OR(AB$5=Data!$F$2,AB$5=Data!$G$2,(IF(COUNTIF(Data!$A$2:$A$939,AB$7),AB$7=(VLOOKUP(AB$7,Data!$A$2:$A$852,1,FALSE)),0))),"H",IF(AND(AB$7&gt;=$E119,AB$7&lt;=$F119),($D119/$G119),0))),IF(AND(AB$7&gt;=$E119,AB$7&lt;=$F119),($D119/$G119),0))</f>
        <v>0</v>
      </c>
      <c r="AC119" s="34">
        <f>IF(Data!$C$2&gt;0,(IF(OR(AC$5=Data!$F$2,AC$5=Data!$G$2,(IF(COUNTIF(Data!$A$2:$A$939,AC$7),AC$7=(VLOOKUP(AC$7,Data!$A$2:$A$852,1,FALSE)),0))),"H",IF(AND(AC$7&gt;=$E119,AC$7&lt;=$F119),($D119/$G119),0))),IF(AND(AC$7&gt;=$E119,AC$7&lt;=$F119),($D119/$G119),0))</f>
        <v>0</v>
      </c>
      <c r="AD119" s="34">
        <f>IF(Data!$C$2&gt;0,(IF(OR(AD$5=Data!$F$2,AD$5=Data!$G$2,(IF(COUNTIF(Data!$A$2:$A$939,AD$7),AD$7=(VLOOKUP(AD$7,Data!$A$2:$A$852,1,FALSE)),0))),"H",IF(AND(AD$7&gt;=$E119,AD$7&lt;=$F119),($D119/$G119),0))),IF(AND(AD$7&gt;=$E119,AD$7&lt;=$F119),($D119/$G119),0))</f>
        <v>0</v>
      </c>
      <c r="AE119" s="34">
        <f>IF(Data!$C$2&gt;0,(IF(OR(AE$5=Data!$F$2,AE$5=Data!$G$2,(IF(COUNTIF(Data!$A$2:$A$939,AE$7),AE$7=(VLOOKUP(AE$7,Data!$A$2:$A$852,1,FALSE)),0))),"H",IF(AND(AE$7&gt;=$E119,AE$7&lt;=$F119),($D119/$G119),0))),IF(AND(AE$7&gt;=$E119,AE$7&lt;=$F119),($D119/$G119),0))</f>
        <v>0</v>
      </c>
      <c r="AF119" s="34" t="str">
        <f>IF(Data!$C$2&gt;0,(IF(OR(AF$5=Data!$F$2,AF$5=Data!$G$2,(IF(COUNTIF(Data!$A$2:$A$939,AF$7),AF$7=(VLOOKUP(AF$7,Data!$A$2:$A$852,1,FALSE)),0))),"H",IF(AND(AF$7&gt;=$E119,AF$7&lt;=$F119),($D119/$G119),0))),IF(AND(AF$7&gt;=$E119,AF$7&lt;=$F119),($D119/$G119),0))</f>
        <v>H</v>
      </c>
      <c r="AG119" s="34" t="str">
        <f>IF(Data!$C$2&gt;0,(IF(OR(AG$5=Data!$F$2,AG$5=Data!$G$2,(IF(COUNTIF(Data!$A$2:$A$939,AG$7),AG$7=(VLOOKUP(AG$7,Data!$A$2:$A$852,1,FALSE)),0))),"H",IF(AND(AG$7&gt;=$E119,AG$7&lt;=$F119),($D119/$G119),0))),IF(AND(AG$7&gt;=$E119,AG$7&lt;=$F119),($D119/$G119),0))</f>
        <v>H</v>
      </c>
      <c r="AH119" s="34">
        <f>IF(Data!$C$2&gt;0,(IF(OR(AH$5=Data!$F$2,AH$5=Data!$G$2,(IF(COUNTIF(Data!$A$2:$A$939,AH$7),AH$7=(VLOOKUP(AH$7,Data!$A$2:$A$852,1,FALSE)),0))),"H",IF(AND(AH$7&gt;=$E119,AH$7&lt;=$F119),($D119/$G119),0))),IF(AND(AH$7&gt;=$E119,AH$7&lt;=$F119),($D119/$G119),0))</f>
        <v>0</v>
      </c>
      <c r="AI119" s="34">
        <f>IF(Data!$C$2&gt;0,(IF(OR(AI$5=Data!$F$2,AI$5=Data!$G$2,(IF(COUNTIF(Data!$A$2:$A$939,AI$7),AI$7=(VLOOKUP(AI$7,Data!$A$2:$A$852,1,FALSE)),0))),"H",IF(AND(AI$7&gt;=$E119,AI$7&lt;=$F119),($D119/$G119),0))),IF(AND(AI$7&gt;=$E119,AI$7&lt;=$F119),($D119/$G119),0))</f>
        <v>0</v>
      </c>
      <c r="AJ119" s="34">
        <f>IF(Data!$C$2&gt;0,(IF(OR(AJ$5=Data!$F$2,AJ$5=Data!$G$2,(IF(COUNTIF(Data!$A$2:$A$939,AJ$7),AJ$7=(VLOOKUP(AJ$7,Data!$A$2:$A$852,1,FALSE)),0))),"H",IF(AND(AJ$7&gt;=$E119,AJ$7&lt;=$F119),($D119/$G119),0))),IF(AND(AJ$7&gt;=$E119,AJ$7&lt;=$F119),($D119/$G119),0))</f>
        <v>0</v>
      </c>
      <c r="AK119" s="34">
        <f>IF(Data!$C$2&gt;0,(IF(OR(AK$5=Data!$F$2,AK$5=Data!$G$2,(IF(COUNTIF(Data!$A$2:$A$939,AK$7),AK$7=(VLOOKUP(AK$7,Data!$A$2:$A$852,1,FALSE)),0))),"H",IF(AND(AK$7&gt;=$E119,AK$7&lt;=$F119),($D119/$G119),0))),IF(AND(AK$7&gt;=$E119,AK$7&lt;=$F119),($D119/$G119),0))</f>
        <v>0</v>
      </c>
      <c r="AL119" s="34">
        <f>IF(Data!$C$2&gt;0,(IF(OR(AL$5=Data!$F$2,AL$5=Data!$G$2,(IF(COUNTIF(Data!$A$2:$A$939,AL$7),AL$7=(VLOOKUP(AL$7,Data!$A$2:$A$852,1,FALSE)),0))),"H",IF(AND(AL$7&gt;=$E119,AL$7&lt;=$F119),($D119/$G119),0))),IF(AND(AL$7&gt;=$E119,AL$7&lt;=$F119),($D119/$G119),0))</f>
        <v>0</v>
      </c>
      <c r="AM119" s="34" t="str">
        <f>IF(Data!$C$2&gt;0,(IF(OR(AM$5=Data!$F$2,AM$5=Data!$G$2,(IF(COUNTIF(Data!$A$2:$A$939,AM$7),AM$7=(VLOOKUP(AM$7,Data!$A$2:$A$852,1,FALSE)),0))),"H",IF(AND(AM$7&gt;=$E119,AM$7&lt;=$F119),($D119/$G119),0))),IF(AND(AM$7&gt;=$E119,AM$7&lt;=$F119),($D119/$G119),0))</f>
        <v>H</v>
      </c>
      <c r="AN119" s="34" t="str">
        <f>IF(Data!$C$2&gt;0,(IF(OR(AN$5=Data!$F$2,AN$5=Data!$G$2,(IF(COUNTIF(Data!$A$2:$A$939,AN$7),AN$7=(VLOOKUP(AN$7,Data!$A$2:$A$852,1,FALSE)),0))),"H",IF(AND(AN$7&gt;=$E119,AN$7&lt;=$F119),($D119/$G119),0))),IF(AND(AN$7&gt;=$E119,AN$7&lt;=$F119),($D119/$G119),0))</f>
        <v>H</v>
      </c>
      <c r="AO119" s="34">
        <f>IF(Data!$C$2&gt;0,(IF(OR(AO$5=Data!$F$2,AO$5=Data!$G$2,(IF(COUNTIF(Data!$A$2:$A$939,AO$7),AO$7=(VLOOKUP(AO$7,Data!$A$2:$A$852,1,FALSE)),0))),"H",IF(AND(AO$7&gt;=$E119,AO$7&lt;=$F119),($D119/$G119),0))),IF(AND(AO$7&gt;=$E119,AO$7&lt;=$F119),($D119/$G119),0))</f>
        <v>0</v>
      </c>
      <c r="AP119" s="34">
        <f>IF(Data!$C$2&gt;0,(IF(OR(AP$5=Data!$F$2,AP$5=Data!$G$2,(IF(COUNTIF(Data!$A$2:$A$939,AP$7),AP$7=(VLOOKUP(AP$7,Data!$A$2:$A$852,1,FALSE)),0))),"H",IF(AND(AP$7&gt;=$E119,AP$7&lt;=$F119),($D119/$G119),0))),IF(AND(AP$7&gt;=$E119,AP$7&lt;=$F119),($D119/$G119),0))</f>
        <v>0</v>
      </c>
      <c r="AQ119" s="34">
        <f>IF(Data!$C$2&gt;0,(IF(OR(AQ$5=Data!$F$2,AQ$5=Data!$G$2,(IF(COUNTIF(Data!$A$2:$A$939,AQ$7),AQ$7=(VLOOKUP(AQ$7,Data!$A$2:$A$852,1,FALSE)),0))),"H",IF(AND(AQ$7&gt;=$E119,AQ$7&lt;=$F119),($D119/$G119),0))),IF(AND(AQ$7&gt;=$E119,AQ$7&lt;=$F119),($D119/$G119),0))</f>
        <v>0</v>
      </c>
      <c r="AR119" s="34">
        <f>IF(Data!$C$2&gt;0,(IF(OR(AR$5=Data!$F$2,AR$5=Data!$G$2,(IF(COUNTIF(Data!$A$2:$A$939,AR$7),AR$7=(VLOOKUP(AR$7,Data!$A$2:$A$852,1,FALSE)),0))),"H",IF(AND(AR$7&gt;=$E119,AR$7&lt;=$F119),($D119/$G119),0))),IF(AND(AR$7&gt;=$E119,AR$7&lt;=$F119),($D119/$G119),0))</f>
        <v>0</v>
      </c>
      <c r="AS119" s="34">
        <f>IF(Data!$C$2&gt;0,(IF(OR(AS$5=Data!$F$2,AS$5=Data!$G$2,(IF(COUNTIF(Data!$A$2:$A$939,AS$7),AS$7=(VLOOKUP(AS$7,Data!$A$2:$A$852,1,FALSE)),0))),"H",IF(AND(AS$7&gt;=$E119,AS$7&lt;=$F119),($D119/$G119),0))),IF(AND(AS$7&gt;=$E119,AS$7&lt;=$F119),($D119/$G119),0))</f>
        <v>0</v>
      </c>
      <c r="AT119" s="34" t="str">
        <f>IF(Data!$C$2&gt;0,(IF(OR(AT$5=Data!$F$2,AT$5=Data!$G$2,(IF(COUNTIF(Data!$A$2:$A$939,AT$7),AT$7=(VLOOKUP(AT$7,Data!$A$2:$A$852,1,FALSE)),0))),"H",IF(AND(AT$7&gt;=$E119,AT$7&lt;=$F119),($D119/$G119),0))),IF(AND(AT$7&gt;=$E119,AT$7&lt;=$F119),($D119/$G119),0))</f>
        <v>H</v>
      </c>
      <c r="AU119" s="34" t="str">
        <f>IF(Data!$C$2&gt;0,(IF(OR(AU$5=Data!$F$2,AU$5=Data!$G$2,(IF(COUNTIF(Data!$A$2:$A$939,AU$7),AU$7=(VLOOKUP(AU$7,Data!$A$2:$A$852,1,FALSE)),0))),"H",IF(AND(AU$7&gt;=$E119,AU$7&lt;=$F119),($D119/$G119),0))),IF(AND(AU$7&gt;=$E119,AU$7&lt;=$F119),($D119/$G119),0))</f>
        <v>H</v>
      </c>
      <c r="AV119" s="34">
        <f>IF(Data!$C$2&gt;0,(IF(OR(AV$5=Data!$F$2,AV$5=Data!$G$2,(IF(COUNTIF(Data!$A$2:$A$939,AV$7),AV$7=(VLOOKUP(AV$7,Data!$A$2:$A$852,1,FALSE)),0))),"H",IF(AND(AV$7&gt;=$E119,AV$7&lt;=$F119),($D119/$G119),0))),IF(AND(AV$7&gt;=$E119,AV$7&lt;=$F119),($D119/$G119),0))</f>
        <v>0</v>
      </c>
      <c r="AW119" s="34">
        <f>IF(Data!$C$2&gt;0,(IF(OR(AW$5=Data!$F$2,AW$5=Data!$G$2,(IF(COUNTIF(Data!$A$2:$A$939,AW$7),AW$7=(VLOOKUP(AW$7,Data!$A$2:$A$852,1,FALSE)),0))),"H",IF(AND(AW$7&gt;=$E119,AW$7&lt;=$F119),($D119/$G119),0))),IF(AND(AW$7&gt;=$E119,AW$7&lt;=$F119),($D119/$G119),0))</f>
        <v>0</v>
      </c>
      <c r="AX119" s="34">
        <f>IF(Data!$C$2&gt;0,(IF(OR(AX$5=Data!$F$2,AX$5=Data!$G$2,(IF(COUNTIF(Data!$A$2:$A$939,AX$7),AX$7=(VLOOKUP(AX$7,Data!$A$2:$A$852,1,FALSE)),0))),"H",IF(AND(AX$7&gt;=$E119,AX$7&lt;=$F119),($D119/$G119),0))),IF(AND(AX$7&gt;=$E119,AX$7&lt;=$F119),($D119/$G119),0))</f>
        <v>0</v>
      </c>
      <c r="AY119" s="34">
        <f>IF(Data!$C$2&gt;0,(IF(OR(AY$5=Data!$F$2,AY$5=Data!$G$2,(IF(COUNTIF(Data!$A$2:$A$939,AY$7),AY$7=(VLOOKUP(AY$7,Data!$A$2:$A$852,1,FALSE)),0))),"H",IF(AND(AY$7&gt;=$E119,AY$7&lt;=$F119),($D119/$G119),0))),IF(AND(AY$7&gt;=$E119,AY$7&lt;=$F119),($D119/$G119),0))</f>
        <v>0</v>
      </c>
      <c r="AZ119" s="34">
        <f>IF(Data!$C$2&gt;0,(IF(OR(AZ$5=Data!$F$2,AZ$5=Data!$G$2,(IF(COUNTIF(Data!$A$2:$A$939,AZ$7),AZ$7=(VLOOKUP(AZ$7,Data!$A$2:$A$852,1,FALSE)),0))),"H",IF(AND(AZ$7&gt;=$E119,AZ$7&lt;=$F119),($D119/$G119),0))),IF(AND(AZ$7&gt;=$E119,AZ$7&lt;=$F119),($D119/$G119),0))</f>
        <v>0</v>
      </c>
      <c r="BA119" s="34" t="str">
        <f>IF(Data!$C$2&gt;0,(IF(OR(BA$5=Data!$F$2,BA$5=Data!$G$2,(IF(COUNTIF(Data!$A$2:$A$939,BA$7),BA$7=(VLOOKUP(BA$7,Data!$A$2:$A$852,1,FALSE)),0))),"H",IF(AND(BA$7&gt;=$E119,BA$7&lt;=$F119),($D119/$G119),0))),IF(AND(BA$7&gt;=$E119,BA$7&lt;=$F119),($D119/$G119),0))</f>
        <v>H</v>
      </c>
      <c r="BB119" s="34" t="str">
        <f>IF(Data!$C$2&gt;0,(IF(OR(BB$5=Data!$F$2,BB$5=Data!$G$2,(IF(COUNTIF(Data!$A$2:$A$939,BB$7),BB$7=(VLOOKUP(BB$7,Data!$A$2:$A$852,1,FALSE)),0))),"H",IF(AND(BB$7&gt;=$E119,BB$7&lt;=$F119),($D119/$G119),0))),IF(AND(BB$7&gt;=$E119,BB$7&lt;=$F119),($D119/$G119),0))</f>
        <v>H</v>
      </c>
      <c r="BC119" s="34">
        <f>IF(Data!$C$2&gt;0,(IF(OR(BC$5=Data!$F$2,BC$5=Data!$G$2,(IF(COUNTIF(Data!$A$2:$A$939,BC$7),BC$7=(VLOOKUP(BC$7,Data!$A$2:$A$852,1,FALSE)),0))),"H",IF(AND(BC$7&gt;=$E119,BC$7&lt;=$F119),($D119/$G119),0))),IF(AND(BC$7&gt;=$E119,BC$7&lt;=$F119),($D119/$G119),0))</f>
        <v>0</v>
      </c>
      <c r="BD119" s="34">
        <f>IF(Data!$C$2&gt;0,(IF(OR(BD$5=Data!$F$2,BD$5=Data!$G$2,(IF(COUNTIF(Data!$A$2:$A$939,BD$7),BD$7=(VLOOKUP(BD$7,Data!$A$2:$A$852,1,FALSE)),0))),"H",IF(AND(BD$7&gt;=$E119,BD$7&lt;=$F119),($D119/$G119),0))),IF(AND(BD$7&gt;=$E119,BD$7&lt;=$F119),($D119/$G119),0))</f>
        <v>0</v>
      </c>
      <c r="BE119" s="34">
        <f>IF(Data!$C$2&gt;0,(IF(OR(BE$5=Data!$F$2,BE$5=Data!$G$2,(IF(COUNTIF(Data!$A$2:$A$939,BE$7),BE$7=(VLOOKUP(BE$7,Data!$A$2:$A$852,1,FALSE)),0))),"H",IF(AND(BE$7&gt;=$E119,BE$7&lt;=$F119),($D119/$G119),0))),IF(AND(BE$7&gt;=$E119,BE$7&lt;=$F119),($D119/$G119),0))</f>
        <v>0</v>
      </c>
      <c r="BF119" s="34">
        <f>IF(Data!$C$2&gt;0,(IF(OR(BF$5=Data!$F$2,BF$5=Data!$G$2,(IF(COUNTIF(Data!$A$2:$A$939,BF$7),BF$7=(VLOOKUP(BF$7,Data!$A$2:$A$852,1,FALSE)),0))),"H",IF(AND(BF$7&gt;=$E119,BF$7&lt;=$F119),($D119/$G119),0))),IF(AND(BF$7&gt;=$E119,BF$7&lt;=$F119),($D119/$G119),0))</f>
        <v>0</v>
      </c>
      <c r="BG119" s="34">
        <f>IF(Data!$C$2&gt;0,(IF(OR(BG$5=Data!$F$2,BG$5=Data!$G$2,(IF(COUNTIF(Data!$A$2:$A$939,BG$7),BG$7=(VLOOKUP(BG$7,Data!$A$2:$A$852,1,FALSE)),0))),"H",IF(AND(BG$7&gt;=$E119,BG$7&lt;=$F119),($D119/$G119),0))),IF(AND(BG$7&gt;=$E119,BG$7&lt;=$F119),($D119/$G119),0))</f>
        <v>0</v>
      </c>
      <c r="BH119" s="34" t="str">
        <f>IF(Data!$C$2&gt;0,(IF(OR(BH$5=Data!$F$2,BH$5=Data!$G$2,(IF(COUNTIF(Data!$A$2:$A$939,BH$7),BH$7=(VLOOKUP(BH$7,Data!$A$2:$A$852,1,FALSE)),0))),"H",IF(AND(BH$7&gt;=$E119,BH$7&lt;=$F119),($D119/$G119),0))),IF(AND(BH$7&gt;=$E119,BH$7&lt;=$F119),($D119/$G119),0))</f>
        <v>H</v>
      </c>
      <c r="BI119" s="34" t="str">
        <f>IF(Data!$C$2&gt;0,(IF(OR(BI$5=Data!$F$2,BI$5=Data!$G$2,(IF(COUNTIF(Data!$A$2:$A$939,BI$7),BI$7=(VLOOKUP(BI$7,Data!$A$2:$A$852,1,FALSE)),0))),"H",IF(AND(BI$7&gt;=$E119,BI$7&lt;=$F119),($D119/$G119),0))),IF(AND(BI$7&gt;=$E119,BI$7&lt;=$F119),($D119/$G119),0))</f>
        <v>H</v>
      </c>
      <c r="BJ119" s="34">
        <f>IF(Data!$C$2&gt;0,(IF(OR(BJ$5=Data!$F$2,BJ$5=Data!$G$2,(IF(COUNTIF(Data!$A$2:$A$939,BJ$7),BJ$7=(VLOOKUP(BJ$7,Data!$A$2:$A$852,1,FALSE)),0))),"H",IF(AND(BJ$7&gt;=$E119,BJ$7&lt;=$F119),($D119/$G119),0))),IF(AND(BJ$7&gt;=$E119,BJ$7&lt;=$F119),($D119/$G119),0))</f>
        <v>0</v>
      </c>
      <c r="BK119" s="34">
        <f>IF(Data!$C$2&gt;0,(IF(OR(BK$5=Data!$F$2,BK$5=Data!$G$2,(IF(COUNTIF(Data!$A$2:$A$939,BK$7),BK$7=(VLOOKUP(BK$7,Data!$A$2:$A$852,1,FALSE)),0))),"H",IF(AND(BK$7&gt;=$E119,BK$7&lt;=$F119),($D119/$G119),0))),IF(AND(BK$7&gt;=$E119,BK$7&lt;=$F119),($D119/$G119),0))</f>
        <v>0</v>
      </c>
      <c r="BL119" s="34">
        <f>IF(Data!$C$2&gt;0,(IF(OR(BL$5=Data!$F$2,BL$5=Data!$G$2,(IF(COUNTIF(Data!$A$2:$A$939,BL$7),BL$7=(VLOOKUP(BL$7,Data!$A$2:$A$852,1,FALSE)),0))),"H",IF(AND(BL$7&gt;=$E119,BL$7&lt;=$F119),($D119/$G119),0))),IF(AND(BL$7&gt;=$E119,BL$7&lt;=$F119),($D119/$G119),0))</f>
        <v>0</v>
      </c>
      <c r="BM119" s="34">
        <f>IF(Data!$C$2&gt;0,(IF(OR(BM$5=Data!$F$2,BM$5=Data!$G$2,(IF(COUNTIF(Data!$A$2:$A$939,BM$7),BM$7=(VLOOKUP(BM$7,Data!$A$2:$A$852,1,FALSE)),0))),"H",IF(AND(BM$7&gt;=$E119,BM$7&lt;=$F119),($D119/$G119),0))),IF(AND(BM$7&gt;=$E119,BM$7&lt;=$F119),($D119/$G119),0))</f>
        <v>0</v>
      </c>
      <c r="BN119" s="34">
        <f>IF(Data!$C$2&gt;0,(IF(OR(BN$5=Data!$F$2,BN$5=Data!$G$2,(IF(COUNTIF(Data!$A$2:$A$939,BN$7),BN$7=(VLOOKUP(BN$7,Data!$A$2:$A$852,1,FALSE)),0))),"H",IF(AND(BN$7&gt;=$E119,BN$7&lt;=$F119),($D119/$G119),0))),IF(AND(BN$7&gt;=$E119,BN$7&lt;=$F119),($D119/$G119),0))</f>
        <v>0</v>
      </c>
      <c r="BO119" s="34" t="str">
        <f>IF(Data!$C$2&gt;0,(IF(OR(BO$5=Data!$F$2,BO$5=Data!$G$2,(IF(COUNTIF(Data!$A$2:$A$939,BO$7),BO$7=(VLOOKUP(BO$7,Data!$A$2:$A$852,1,FALSE)),0))),"H",IF(AND(BO$7&gt;=$E119,BO$7&lt;=$F119),($D119/$G119),0))),IF(AND(BO$7&gt;=$E119,BO$7&lt;=$F119),($D119/$G119),0))</f>
        <v>H</v>
      </c>
      <c r="BP119" s="34" t="str">
        <f>IF(Data!$C$2&gt;0,(IF(OR(BP$5=Data!$F$2,BP$5=Data!$G$2,(IF(COUNTIF(Data!$A$2:$A$939,BP$7),BP$7=(VLOOKUP(BP$7,Data!$A$2:$A$852,1,FALSE)),0))),"H",IF(AND(BP$7&gt;=$E119,BP$7&lt;=$F119),($D119/$G119),0))),IF(AND(BP$7&gt;=$E119,BP$7&lt;=$F119),($D119/$G119),0))</f>
        <v>H</v>
      </c>
      <c r="BQ119" s="34">
        <f>IF(Data!$C$2&gt;0,(IF(OR(BQ$5=Data!$F$2,BQ$5=Data!$G$2,(IF(COUNTIF(Data!$A$2:$A$939,BQ$7),BQ$7=(VLOOKUP(BQ$7,Data!$A$2:$A$852,1,FALSE)),0))),"H",IF(AND(BQ$7&gt;=$E119,BQ$7&lt;=$F119),($D119/$G119),0))),IF(AND(BQ$7&gt;=$E119,BQ$7&lt;=$F119),($D119/$G119),0))</f>
        <v>0</v>
      </c>
      <c r="BR119" s="34">
        <f>IF(Data!$C$2&gt;0,(IF(OR(BR$5=Data!$F$2,BR$5=Data!$G$2,(IF(COUNTIF(Data!$A$2:$A$939,BR$7),BR$7=(VLOOKUP(BR$7,Data!$A$2:$A$852,1,FALSE)),0))),"H",IF(AND(BR$7&gt;=$E119,BR$7&lt;=$F119),($D119/$G119),0))),IF(AND(BR$7&gt;=$E119,BR$7&lt;=$F119),($D119/$G119),0))</f>
        <v>0</v>
      </c>
      <c r="BS119" s="34">
        <f>IF(Data!$C$2&gt;0,(IF(OR(BS$5=Data!$F$2,BS$5=Data!$G$2,(IF(COUNTIF(Data!$A$2:$A$939,BS$7),BS$7=(VLOOKUP(BS$7,Data!$A$2:$A$852,1,FALSE)),0))),"H",IF(AND(BS$7&gt;=$E119,BS$7&lt;=$F119),($D119/$G119),0))),IF(AND(BS$7&gt;=$E119,BS$7&lt;=$F119),($D119/$G119),0))</f>
        <v>0</v>
      </c>
      <c r="BT119" s="34">
        <f>IF(Data!$C$2&gt;0,(IF(OR(BT$5=Data!$F$2,BT$5=Data!$G$2,(IF(COUNTIF(Data!$A$2:$A$939,BT$7),BT$7=(VLOOKUP(BT$7,Data!$A$2:$A$852,1,FALSE)),0))),"H",IF(AND(BT$7&gt;=$E119,BT$7&lt;=$F119),($D119/$G119),0))),IF(AND(BT$7&gt;=$E119,BT$7&lt;=$F119),($D119/$G119),0))</f>
        <v>0</v>
      </c>
      <c r="BU119" s="34">
        <f>IF(Data!$C$2&gt;0,(IF(OR(BU$5=Data!$F$2,BU$5=Data!$G$2,(IF(COUNTIF(Data!$A$2:$A$939,BU$7),BU$7=(VLOOKUP(BU$7,Data!$A$2:$A$852,1,FALSE)),0))),"H",IF(AND(BU$7&gt;=$E119,BU$7&lt;=$F119),($D119/$G119),0))),IF(AND(BU$7&gt;=$E119,BU$7&lt;=$F119),($D119/$G119),0))</f>
        <v>0</v>
      </c>
      <c r="BV119" s="34" t="str">
        <f>IF(Data!$C$2&gt;0,(IF(OR(BV$5=Data!$F$2,BV$5=Data!$G$2,(IF(COUNTIF(Data!$A$2:$A$939,BV$7),BV$7=(VLOOKUP(BV$7,Data!$A$2:$A$852,1,FALSE)),0))),"H",IF(AND(BV$7&gt;=$E119,BV$7&lt;=$F119),($D119/$G119),0))),IF(AND(BV$7&gt;=$E119,BV$7&lt;=$F119),($D119/$G119),0))</f>
        <v>H</v>
      </c>
      <c r="BW119" s="34" t="str">
        <f>IF(Data!$C$2&gt;0,(IF(OR(BW$5=Data!$F$2,BW$5=Data!$G$2,(IF(COUNTIF(Data!$A$2:$A$939,BW$7),BW$7=(VLOOKUP(BW$7,Data!$A$2:$A$852,1,FALSE)),0))),"H",IF(AND(BW$7&gt;=$E119,BW$7&lt;=$F119),($D119/$G119),0))),IF(AND(BW$7&gt;=$E119,BW$7&lt;=$F119),($D119/$G119),0))</f>
        <v>H</v>
      </c>
      <c r="BX119" s="34">
        <f>IF(Data!$C$2&gt;0,(IF(OR(BX$5=Data!$F$2,BX$5=Data!$G$2,(IF(COUNTIF(Data!$A$2:$A$939,BX$7),BX$7=(VLOOKUP(BX$7,Data!$A$2:$A$852,1,FALSE)),0))),"H",IF(AND(BX$7&gt;=$E119,BX$7&lt;=$F119),($D119/$G119),0))),IF(AND(BX$7&gt;=$E119,BX$7&lt;=$F119),($D119/$G119),0))</f>
        <v>0</v>
      </c>
      <c r="BY119" s="34">
        <f>IF(Data!$C$2&gt;0,(IF(OR(BY$5=Data!$F$2,BY$5=Data!$G$2,(IF(COUNTIF(Data!$A$2:$A$939,BY$7),BY$7=(VLOOKUP(BY$7,Data!$A$2:$A$852,1,FALSE)),0))),"H",IF(AND(BY$7&gt;=$E119,BY$7&lt;=$F119),($D119/$G119),0))),IF(AND(BY$7&gt;=$E119,BY$7&lt;=$F119),($D119/$G119),0))</f>
        <v>0</v>
      </c>
      <c r="BZ119" s="34">
        <f>IF(Data!$C$2&gt;0,(IF(OR(BZ$5=Data!$F$2,BZ$5=Data!$G$2,(IF(COUNTIF(Data!$A$2:$A$939,BZ$7),BZ$7=(VLOOKUP(BZ$7,Data!$A$2:$A$852,1,FALSE)),0))),"H",IF(AND(BZ$7&gt;=$E119,BZ$7&lt;=$F119),($D119/$G119),0))),IF(AND(BZ$7&gt;=$E119,BZ$7&lt;=$F119),($D119/$G119),0))</f>
        <v>0</v>
      </c>
      <c r="CA119" s="34">
        <f>IF(Data!$C$2&gt;0,(IF(OR(CA$5=Data!$F$2,CA$5=Data!$G$2,(IF(COUNTIF(Data!$A$2:$A$939,CA$7),CA$7=(VLOOKUP(CA$7,Data!$A$2:$A$852,1,FALSE)),0))),"H",IF(AND(CA$7&gt;=$E119,CA$7&lt;=$F119),($D119/$G119),0))),IF(AND(CA$7&gt;=$E119,CA$7&lt;=$F119),($D119/$G119),0))</f>
        <v>0</v>
      </c>
      <c r="CB119" s="34">
        <f>IF(Data!$C$2&gt;0,(IF(OR(CB$5=Data!$F$2,CB$5=Data!$G$2,(IF(COUNTIF(Data!$A$2:$A$939,CB$7),CB$7=(VLOOKUP(CB$7,Data!$A$2:$A$852,1,FALSE)),0))),"H",IF(AND(CB$7&gt;=$E119,CB$7&lt;=$F119),($D119/$G119),0))),IF(AND(CB$7&gt;=$E119,CB$7&lt;=$F119),($D119/$G119),0))</f>
        <v>0</v>
      </c>
      <c r="CC119" s="34" t="str">
        <f>IF(Data!$C$2&gt;0,(IF(OR(CC$5=Data!$F$2,CC$5=Data!$G$2,(IF(COUNTIF(Data!$A$2:$A$939,CC$7),CC$7=(VLOOKUP(CC$7,Data!$A$2:$A$852,1,FALSE)),0))),"H",IF(AND(CC$7&gt;=$E119,CC$7&lt;=$F119),($D119/$G119),0))),IF(AND(CC$7&gt;=$E119,CC$7&lt;=$F119),($D119/$G119),0))</f>
        <v>H</v>
      </c>
      <c r="CD119" s="34" t="str">
        <f>IF(Data!$C$2&gt;0,(IF(OR(CD$5=Data!$F$2,CD$5=Data!$G$2,(IF(COUNTIF(Data!$A$2:$A$939,CD$7),CD$7=(VLOOKUP(CD$7,Data!$A$2:$A$852,1,FALSE)),0))),"H",IF(AND(CD$7&gt;=$E119,CD$7&lt;=$F119),($D119/$G119),0))),IF(AND(CD$7&gt;=$E119,CD$7&lt;=$F119),($D119/$G119),0))</f>
        <v>H</v>
      </c>
      <c r="CE119" s="34">
        <f>IF(Data!$C$2&gt;0,(IF(OR(CE$5=Data!$F$2,CE$5=Data!$G$2,(IF(COUNTIF(Data!$A$2:$A$939,CE$7),CE$7=(VLOOKUP(CE$7,Data!$A$2:$A$852,1,FALSE)),0))),"H",IF(AND(CE$7&gt;=$E119,CE$7&lt;=$F119),($D119/$G119),0))),IF(AND(CE$7&gt;=$E119,CE$7&lt;=$F119),($D119/$G119),0))</f>
        <v>0</v>
      </c>
      <c r="CF119" s="34">
        <f>IF(Data!$C$2&gt;0,(IF(OR(CF$5=Data!$F$2,CF$5=Data!$G$2,(IF(COUNTIF(Data!$A$2:$A$939,CF$7),CF$7=(VLOOKUP(CF$7,Data!$A$2:$A$852,1,FALSE)),0))),"H",IF(AND(CF$7&gt;=$E119,CF$7&lt;=$F119),($D119/$G119),0))),IF(AND(CF$7&gt;=$E119,CF$7&lt;=$F119),($D119/$G119),0))</f>
        <v>0</v>
      </c>
      <c r="CG119" s="34">
        <f>IF(Data!$C$2&gt;0,(IF(OR(CG$5=Data!$F$2,CG$5=Data!$G$2,(IF(COUNTIF(Data!$A$2:$A$939,CG$7),CG$7=(VLOOKUP(CG$7,Data!$A$2:$A$852,1,FALSE)),0))),"H",IF(AND(CG$7&gt;=$E119,CG$7&lt;=$F119),($D119/$G119),0))),IF(AND(CG$7&gt;=$E119,CG$7&lt;=$F119),($D119/$G119),0))</f>
        <v>0</v>
      </c>
      <c r="CH119" s="34">
        <f>IF(Data!$C$2&gt;0,(IF(OR(CH$5=Data!$F$2,CH$5=Data!$G$2,(IF(COUNTIF(Data!$A$2:$A$939,CH$7),CH$7=(VLOOKUP(CH$7,Data!$A$2:$A$852,1,FALSE)),0))),"H",IF(AND(CH$7&gt;=$E119,CH$7&lt;=$F119),($D119/$G119),0))),IF(AND(CH$7&gt;=$E119,CH$7&lt;=$F119),($D119/$G119),0))</f>
        <v>0</v>
      </c>
      <c r="CI119" s="34">
        <f>IF(Data!$C$2&gt;0,(IF(OR(CI$5=Data!$F$2,CI$5=Data!$G$2,(IF(COUNTIF(Data!$A$2:$A$939,CI$7),CI$7=(VLOOKUP(CI$7,Data!$A$2:$A$852,1,FALSE)),0))),"H",IF(AND(CI$7&gt;=$E119,CI$7&lt;=$F119),($D119/$G119),0))),IF(AND(CI$7&gt;=$E119,CI$7&lt;=$F119),($D119/$G119),0))</f>
        <v>0</v>
      </c>
      <c r="CJ119" s="34" t="str">
        <f>IF(Data!$C$2&gt;0,(IF(OR(CJ$5=Data!$F$2,CJ$5=Data!$G$2,(IF(COUNTIF(Data!$A$2:$A$939,CJ$7),CJ$7=(VLOOKUP(CJ$7,Data!$A$2:$A$852,1,FALSE)),0))),"H",IF(AND(CJ$7&gt;=$E119,CJ$7&lt;=$F119),($D119/$G119),0))),IF(AND(CJ$7&gt;=$E119,CJ$7&lt;=$F119),($D119/$G119),0))</f>
        <v>H</v>
      </c>
      <c r="CK119" s="34" t="str">
        <f>IF(Data!$C$2&gt;0,(IF(OR(CK$5=Data!$F$2,CK$5=Data!$G$2,(IF(COUNTIF(Data!$A$2:$A$939,CK$7),CK$7=(VLOOKUP(CK$7,Data!$A$2:$A$852,1,FALSE)),0))),"H",IF(AND(CK$7&gt;=$E119,CK$7&lt;=$F119),($D119/$G119),0))),IF(AND(CK$7&gt;=$E119,CK$7&lt;=$F119),($D119/$G119),0))</f>
        <v>H</v>
      </c>
      <c r="CL119" s="34">
        <f>IF(Data!$C$2&gt;0,(IF(OR(CL$5=Data!$F$2,CL$5=Data!$G$2,(IF(COUNTIF(Data!$A$2:$A$939,CL$7),CL$7=(VLOOKUP(CL$7,Data!$A$2:$A$852,1,FALSE)),0))),"H",IF(AND(CL$7&gt;=$E119,CL$7&lt;=$F119),($D119/$G119),0))),IF(AND(CL$7&gt;=$E119,CL$7&lt;=$F119),($D119/$G119),0))</f>
        <v>0</v>
      </c>
      <c r="CM119" s="34">
        <f>IF(Data!$C$2&gt;0,(IF(OR(CM$5=Data!$F$2,CM$5=Data!$G$2,(IF(COUNTIF(Data!$A$2:$A$939,CM$7),CM$7=(VLOOKUP(CM$7,Data!$A$2:$A$852,1,FALSE)),0))),"H",IF(AND(CM$7&gt;=$E119,CM$7&lt;=$F119),($D119/$G119),0))),IF(AND(CM$7&gt;=$E119,CM$7&lt;=$F119),($D119/$G119),0))</f>
        <v>0</v>
      </c>
      <c r="CN119" s="34">
        <f>IF(Data!$C$2&gt;0,(IF(OR(CN$5=Data!$F$2,CN$5=Data!$G$2,(IF(COUNTIF(Data!$A$2:$A$939,CN$7),CN$7=(VLOOKUP(CN$7,Data!$A$2:$A$852,1,FALSE)),0))),"H",IF(AND(CN$7&gt;=$E119,CN$7&lt;=$F119),($D119/$G119),0))),IF(AND(CN$7&gt;=$E119,CN$7&lt;=$F119),($D119/$G119),0))</f>
        <v>0</v>
      </c>
      <c r="CO119" s="34">
        <f>IF(Data!$C$2&gt;0,(IF(OR(CO$5=Data!$F$2,CO$5=Data!$G$2,(IF(COUNTIF(Data!$A$2:$A$939,CO$7),CO$7=(VLOOKUP(CO$7,Data!$A$2:$A$852,1,FALSE)),0))),"H",IF(AND(CO$7&gt;=$E119,CO$7&lt;=$F119),($D119/$G119),0))),IF(AND(CO$7&gt;=$E119,CO$7&lt;=$F119),($D119/$G119),0))</f>
        <v>0</v>
      </c>
      <c r="CP119" s="34">
        <f>IF(Data!$C$2&gt;0,(IF(OR(CP$5=Data!$F$2,CP$5=Data!$G$2,(IF(COUNTIF(Data!$A$2:$A$939,CP$7),CP$7=(VLOOKUP(CP$7,Data!$A$2:$A$852,1,FALSE)),0))),"H",IF(AND(CP$7&gt;=$E119,CP$7&lt;=$F119),($D119/$G119),0))),IF(AND(CP$7&gt;=$E119,CP$7&lt;=$F119),($D119/$G119),0))</f>
        <v>0</v>
      </c>
      <c r="CQ119" s="34" t="str">
        <f>IF(Data!$C$2&gt;0,(IF(OR(CQ$5=Data!$F$2,CQ$5=Data!$G$2,(IF(COUNTIF(Data!$A$2:$A$939,CQ$7),CQ$7=(VLOOKUP(CQ$7,Data!$A$2:$A$852,1,FALSE)),0))),"H",IF(AND(CQ$7&gt;=$E119,CQ$7&lt;=$F119),($D119/$G119),0))),IF(AND(CQ$7&gt;=$E119,CQ$7&lt;=$F119),($D119/$G119),0))</f>
        <v>H</v>
      </c>
      <c r="CR119" s="34" t="str">
        <f>IF(Data!$C$2&gt;0,(IF(OR(CR$5=Data!$F$2,CR$5=Data!$G$2,(IF(COUNTIF(Data!$A$2:$A$939,CR$7),CR$7=(VLOOKUP(CR$7,Data!$A$2:$A$852,1,FALSE)),0))),"H",IF(AND(CR$7&gt;=$E119,CR$7&lt;=$F119),($D119/$G119),0))),IF(AND(CR$7&gt;=$E119,CR$7&lt;=$F119),($D119/$G119),0))</f>
        <v>H</v>
      </c>
      <c r="CS119" s="34">
        <f>IF(Data!$C$2&gt;0,(IF(OR(CS$5=Data!$F$2,CS$5=Data!$G$2,(IF(COUNTIF(Data!$A$2:$A$939,CS$7),CS$7=(VLOOKUP(CS$7,Data!$A$2:$A$852,1,FALSE)),0))),"H",IF(AND(CS$7&gt;=$E119,CS$7&lt;=$F119),($D119/$G119),0))),IF(AND(CS$7&gt;=$E119,CS$7&lt;=$F119),($D119/$G119),0))</f>
        <v>0</v>
      </c>
      <c r="CT119" s="34">
        <f>IF(Data!$C$2&gt;0,(IF(OR(CT$5=Data!$F$2,CT$5=Data!$G$2,(IF(COUNTIF(Data!$A$2:$A$939,CT$7),CT$7=(VLOOKUP(CT$7,Data!$A$2:$A$852,1,FALSE)),0))),"H",IF(AND(CT$7&gt;=$E119,CT$7&lt;=$F119),($D119/$G119),0))),IF(AND(CT$7&gt;=$E119,CT$7&lt;=$F119),($D119/$G119),0))</f>
        <v>0</v>
      </c>
      <c r="CU119" s="34">
        <f>IF(Data!$C$2&gt;0,(IF(OR(CU$5=Data!$F$2,CU$5=Data!$G$2,(IF(COUNTIF(Data!$A$2:$A$939,CU$7),CU$7=(VLOOKUP(CU$7,Data!$A$2:$A$852,1,FALSE)),0))),"H",IF(AND(CU$7&gt;=$E119,CU$7&lt;=$F119),($D119/$G119),0))),IF(AND(CU$7&gt;=$E119,CU$7&lt;=$F119),($D119/$G119),0))</f>
        <v>0</v>
      </c>
      <c r="CV119" s="34">
        <f>IF(Data!$C$2&gt;0,(IF(OR(CV$5=Data!$F$2,CV$5=Data!$G$2,(IF(COUNTIF(Data!$A$2:$A$939,CV$7),CV$7=(VLOOKUP(CV$7,Data!$A$2:$A$852,1,FALSE)),0))),"H",IF(AND(CV$7&gt;=$E119,CV$7&lt;=$F119),($D119/$G119),0))),IF(AND(CV$7&gt;=$E119,CV$7&lt;=$F119),($D119/$G119),0))</f>
        <v>0</v>
      </c>
      <c r="CW119" s="34">
        <f>IF(Data!$C$2&gt;0,(IF(OR(CW$5=Data!$F$2,CW$5=Data!$G$2,(IF(COUNTIF(Data!$A$2:$A$939,CW$7),CW$7=(VLOOKUP(CW$7,Data!$A$2:$A$852,1,FALSE)),0))),"H",IF(AND(CW$7&gt;=$E119,CW$7&lt;=$F119),($D119/$G119),0))),IF(AND(CW$7&gt;=$E119,CW$7&lt;=$F119),($D119/$G119),0))</f>
        <v>0</v>
      </c>
      <c r="CX119" s="34" t="str">
        <f>IF(Data!$C$2&gt;0,(IF(OR(CX$5=Data!$F$2,CX$5=Data!$G$2,(IF(COUNTIF(Data!$A$2:$A$939,CX$7),CX$7=(VLOOKUP(CX$7,Data!$A$2:$A$852,1,FALSE)),0))),"H",IF(AND(CX$7&gt;=$E119,CX$7&lt;=$F119),($D119/$G119),0))),IF(AND(CX$7&gt;=$E119,CX$7&lt;=$F119),($D119/$G119),0))</f>
        <v>H</v>
      </c>
      <c r="CY119" s="34" t="str">
        <f>IF(Data!$C$2&gt;0,(IF(OR(CY$5=Data!$F$2,CY$5=Data!$G$2,(IF(COUNTIF(Data!$A$2:$A$939,CY$7),CY$7=(VLOOKUP(CY$7,Data!$A$2:$A$852,1,FALSE)),0))),"H",IF(AND(CY$7&gt;=$E119,CY$7&lt;=$F119),($D119/$G119),0))),IF(AND(CY$7&gt;=$E119,CY$7&lt;=$F119),($D119/$G119),0))</f>
        <v>H</v>
      </c>
      <c r="CZ119" s="34">
        <f>IF(Data!$C$2&gt;0,(IF(OR(CZ$5=Data!$F$2,CZ$5=Data!$G$2,(IF(COUNTIF(Data!$A$2:$A$939,CZ$7),CZ$7=(VLOOKUP(CZ$7,Data!$A$2:$A$852,1,FALSE)),0))),"H",IF(AND(CZ$7&gt;=$E119,CZ$7&lt;=$F119),($D119/$G119),0))),IF(AND(CZ$7&gt;=$E119,CZ$7&lt;=$F119),($D119/$G119),0))</f>
        <v>0</v>
      </c>
      <c r="DA119" s="34">
        <f>IF(Data!$C$2&gt;0,(IF(OR(DA$5=Data!$F$2,DA$5=Data!$G$2,(IF(COUNTIF(Data!$A$2:$A$939,DA$7),DA$7=(VLOOKUP(DA$7,Data!$A$2:$A$852,1,FALSE)),0))),"H",IF(AND(DA$7&gt;=$E119,DA$7&lt;=$F119),($D119/$G119),0))),IF(AND(DA$7&gt;=$E119,DA$7&lt;=$F119),($D119/$G119),0))</f>
        <v>0</v>
      </c>
      <c r="DB119" s="34">
        <f>IF(Data!$C$2&gt;0,(IF(OR(DB$5=Data!$F$2,DB$5=Data!$G$2,(IF(COUNTIF(Data!$A$2:$A$939,DB$7),DB$7=(VLOOKUP(DB$7,Data!$A$2:$A$852,1,FALSE)),0))),"H",IF(AND(DB$7&gt;=$E119,DB$7&lt;=$F119),($D119/$G119),0))),IF(AND(DB$7&gt;=$E119,DB$7&lt;=$F119),($D119/$G119),0))</f>
        <v>0</v>
      </c>
      <c r="DC119" s="34">
        <f>IF(Data!$C$2&gt;0,(IF(OR(DC$5=Data!$F$2,DC$5=Data!$G$2,(IF(COUNTIF(Data!$A$2:$A$939,DC$7),DC$7=(VLOOKUP(DC$7,Data!$A$2:$A$852,1,FALSE)),0))),"H",IF(AND(DC$7&gt;=$E119,DC$7&lt;=$F119),($D119/$G119),0))),IF(AND(DC$7&gt;=$E119,DC$7&lt;=$F119),($D119/$G119),0))</f>
        <v>0</v>
      </c>
      <c r="DD119" s="34">
        <f>IF(Data!$C$2&gt;0,(IF(OR(DD$5=Data!$F$2,DD$5=Data!$G$2,(IF(COUNTIF(Data!$A$2:$A$939,DD$7),DD$7=(VLOOKUP(DD$7,Data!$A$2:$A$852,1,FALSE)),0))),"H",IF(AND(DD$7&gt;=$E119,DD$7&lt;=$F119),($D119/$G119),0))),IF(AND(DD$7&gt;=$E119,DD$7&lt;=$F119),($D119/$G119),0))</f>
        <v>0</v>
      </c>
      <c r="DE119" s="34" t="str">
        <f>IF(Data!$C$2&gt;0,(IF(OR(DE$5=Data!$F$2,DE$5=Data!$G$2,(IF(COUNTIF(Data!$A$2:$A$939,DE$7),DE$7=(VLOOKUP(DE$7,Data!$A$2:$A$852,1,FALSE)),0))),"H",IF(AND(DE$7&gt;=$E119,DE$7&lt;=$F119),($D119/$G119),0))),IF(AND(DE$7&gt;=$E119,DE$7&lt;=$F119),($D119/$G119),0))</f>
        <v>H</v>
      </c>
      <c r="DF119" s="34" t="str">
        <f>IF(Data!$C$2&gt;0,(IF(OR(DF$5=Data!$F$2,DF$5=Data!$G$2,(IF(COUNTIF(Data!$A$2:$A$939,DF$7),DF$7=(VLOOKUP(DF$7,Data!$A$2:$A$852,1,FALSE)),0))),"H",IF(AND(DF$7&gt;=$E119,DF$7&lt;=$F119),($D119/$G119),0))),IF(AND(DF$7&gt;=$E119,DF$7&lt;=$F119),($D119/$G119),0))</f>
        <v>H</v>
      </c>
      <c r="DG119" s="34">
        <f>IF(Data!$C$2&gt;0,(IF(OR(DG$5=Data!$F$2,DG$5=Data!$G$2,(IF(COUNTIF(Data!$A$2:$A$939,DG$7),DG$7=(VLOOKUP(DG$7,Data!$A$2:$A$852,1,FALSE)),0))),"H",IF(AND(DG$7&gt;=$E119,DG$7&lt;=$F119),($D119/$G119),0))),IF(AND(DG$7&gt;=$E119,DG$7&lt;=$F119),($D119/$G119),0))</f>
        <v>0</v>
      </c>
      <c r="DH119" s="34">
        <f>IF(Data!$C$2&gt;0,(IF(OR(DH$5=Data!$F$2,DH$5=Data!$G$2,(IF(COUNTIF(Data!$A$2:$A$939,DH$7),DH$7=(VLOOKUP(DH$7,Data!$A$2:$A$852,1,FALSE)),0))),"H",IF(AND(DH$7&gt;=$E119,DH$7&lt;=$F119),($D119/$G119),0))),IF(AND(DH$7&gt;=$E119,DH$7&lt;=$F119),($D119/$G119),0))</f>
        <v>0</v>
      </c>
      <c r="DI119" s="34">
        <f>IF(Data!$C$2&gt;0,(IF(OR(DI$5=Data!$F$2,DI$5=Data!$G$2,(IF(COUNTIF(Data!$A$2:$A$939,DI$7),DI$7=(VLOOKUP(DI$7,Data!$A$2:$A$852,1,FALSE)),0))),"H",IF(AND(DI$7&gt;=$E119,DI$7&lt;=$F119),($D119/$G119),0))),IF(AND(DI$7&gt;=$E119,DI$7&lt;=$F119),($D119/$G119),0))</f>
        <v>0</v>
      </c>
      <c r="DJ119" s="34">
        <f>IF(Data!$C$2&gt;0,(IF(OR(DJ$5=Data!$F$2,DJ$5=Data!$G$2,(IF(COUNTIF(Data!$A$2:$A$939,DJ$7),DJ$7=(VLOOKUP(DJ$7,Data!$A$2:$A$852,1,FALSE)),0))),"H",IF(AND(DJ$7&gt;=$E119,DJ$7&lt;=$F119),($D119/$G119),0))),IF(AND(DJ$7&gt;=$E119,DJ$7&lt;=$F119),($D119/$G119),0))</f>
        <v>0</v>
      </c>
      <c r="DK119" s="34">
        <f>IF(Data!$C$2&gt;0,(IF(OR(DK$5=Data!$F$2,DK$5=Data!$G$2,(IF(COUNTIF(Data!$A$2:$A$939,DK$7),DK$7=(VLOOKUP(DK$7,Data!$A$2:$A$852,1,FALSE)),0))),"H",IF(AND(DK$7&gt;=$E119,DK$7&lt;=$F119),($D119/$G119),0))),IF(AND(DK$7&gt;=$E119,DK$7&lt;=$F119),($D119/$G119),0))</f>
        <v>0</v>
      </c>
      <c r="DL119" s="34" t="str">
        <f>IF(Data!$C$2&gt;0,(IF(OR(DL$5=Data!$F$2,DL$5=Data!$G$2,(IF(COUNTIF(Data!$A$2:$A$939,DL$7),DL$7=(VLOOKUP(DL$7,Data!$A$2:$A$852,1,FALSE)),0))),"H",IF(AND(DL$7&gt;=$E119,DL$7&lt;=$F119),($D119/$G119),0))),IF(AND(DL$7&gt;=$E119,DL$7&lt;=$F119),($D119/$G119),0))</f>
        <v>H</v>
      </c>
      <c r="DM119" s="34" t="str">
        <f>IF(Data!$C$2&gt;0,(IF(OR(DM$5=Data!$F$2,DM$5=Data!$G$2,(IF(COUNTIF(Data!$A$2:$A$939,DM$7),DM$7=(VLOOKUP(DM$7,Data!$A$2:$A$852,1,FALSE)),0))),"H",IF(AND(DM$7&gt;=$E119,DM$7&lt;=$F119),($D119/$G119),0))),IF(AND(DM$7&gt;=$E119,DM$7&lt;=$F119),($D119/$G119),0))</f>
        <v>H</v>
      </c>
      <c r="DN119" s="34">
        <f>IF(Data!$C$2&gt;0,(IF(OR(DN$5=Data!$F$2,DN$5=Data!$G$2,(IF(COUNTIF(Data!$A$2:$A$939,DN$7),DN$7=(VLOOKUP(DN$7,Data!$A$2:$A$852,1,FALSE)),0))),"H",IF(AND(DN$7&gt;=$E119,DN$7&lt;=$F119),($D119/$G119),0))),IF(AND(DN$7&gt;=$E119,DN$7&lt;=$F119),($D119/$G119),0))</f>
        <v>0</v>
      </c>
      <c r="DO119" s="34">
        <f>IF(Data!$C$2&gt;0,(IF(OR(DO$5=Data!$F$2,DO$5=Data!$G$2,(IF(COUNTIF(Data!$A$2:$A$939,DO$7),DO$7=(VLOOKUP(DO$7,Data!$A$2:$A$852,1,FALSE)),0))),"H",IF(AND(DO$7&gt;=$E119,DO$7&lt;=$F119),($D119/$G119),0))),IF(AND(DO$7&gt;=$E119,DO$7&lt;=$F119),($D119/$G119),0))</f>
        <v>0</v>
      </c>
      <c r="DP119" s="34">
        <f>IF(Data!$C$2&gt;0,(IF(OR(DP$5=Data!$F$2,DP$5=Data!$G$2,(IF(COUNTIF(Data!$A$2:$A$939,DP$7),DP$7=(VLOOKUP(DP$7,Data!$A$2:$A$852,1,FALSE)),0))),"H",IF(AND(DP$7&gt;=$E119,DP$7&lt;=$F119),($D119/$G119),0))),IF(AND(DP$7&gt;=$E119,DP$7&lt;=$F119),($D119/$G119),0))</f>
        <v>0</v>
      </c>
      <c r="DQ119" s="34">
        <f>IF(Data!$C$2&gt;0,(IF(OR(DQ$5=Data!$F$2,DQ$5=Data!$G$2,(IF(COUNTIF(Data!$A$2:$A$939,DQ$7),DQ$7=(VLOOKUP(DQ$7,Data!$A$2:$A$852,1,FALSE)),0))),"H",IF(AND(DQ$7&gt;=$E119,DQ$7&lt;=$F119),($D119/$G119),0))),IF(AND(DQ$7&gt;=$E119,DQ$7&lt;=$F119),($D119/$G119),0))</f>
        <v>0</v>
      </c>
      <c r="DR119" s="34">
        <f>IF(Data!$C$2&gt;0,(IF(OR(DR$5=Data!$F$2,DR$5=Data!$G$2,(IF(COUNTIF(Data!$A$2:$A$939,DR$7),DR$7=(VLOOKUP(DR$7,Data!$A$2:$A$852,1,FALSE)),0))),"H",IF(AND(DR$7&gt;=$E119,DR$7&lt;=$F119),($D119/$G119),0))),IF(AND(DR$7&gt;=$E119,DR$7&lt;=$F119),($D119/$G119),0))</f>
        <v>0</v>
      </c>
      <c r="DS119" s="34" t="str">
        <f>IF(Data!$C$2&gt;0,(IF(OR(DS$5=Data!$F$2,DS$5=Data!$G$2,(IF(COUNTIF(Data!$A$2:$A$939,DS$7),DS$7=(VLOOKUP(DS$7,Data!$A$2:$A$852,1,FALSE)),0))),"H",IF(AND(DS$7&gt;=$E119,DS$7&lt;=$F119),($D119/$G119),0))),IF(AND(DS$7&gt;=$E119,DS$7&lt;=$F119),($D119/$G119),0))</f>
        <v>H</v>
      </c>
      <c r="DT119" s="34" t="str">
        <f>IF(Data!$C$2&gt;0,(IF(OR(DT$5=Data!$F$2,DT$5=Data!$G$2,(IF(COUNTIF(Data!$A$2:$A$939,DT$7),DT$7=(VLOOKUP(DT$7,Data!$A$2:$A$852,1,FALSE)),0))),"H",IF(AND(DT$7&gt;=$E119,DT$7&lt;=$F119),($D119/$G119),0))),IF(AND(DT$7&gt;=$E119,DT$7&lt;=$F119),($D119/$G119),0))</f>
        <v>H</v>
      </c>
      <c r="DU119" s="34">
        <f>IF(Data!$C$2&gt;0,(IF(OR(DU$5=Data!$F$2,DU$5=Data!$G$2,(IF(COUNTIF(Data!$A$2:$A$939,DU$7),DU$7=(VLOOKUP(DU$7,Data!$A$2:$A$852,1,FALSE)),0))),"H",IF(AND(DU$7&gt;=$E119,DU$7&lt;=$F119),($D119/$G119),0))),IF(AND(DU$7&gt;=$E119,DU$7&lt;=$F119),($D119/$G119),0))</f>
        <v>0</v>
      </c>
      <c r="DV119" s="34">
        <f>IF(Data!$C$2&gt;0,(IF(OR(DV$5=Data!$F$2,DV$5=Data!$G$2,(IF(COUNTIF(Data!$A$2:$A$939,DV$7),DV$7=(VLOOKUP(DV$7,Data!$A$2:$A$852,1,FALSE)),0))),"H",IF(AND(DV$7&gt;=$E119,DV$7&lt;=$F119),($D119/$G119),0))),IF(AND(DV$7&gt;=$E119,DV$7&lt;=$F119),($D119/$G119),0))</f>
        <v>0</v>
      </c>
      <c r="DW119" s="34">
        <f>IF(Data!$C$2&gt;0,(IF(OR(DW$5=Data!$F$2,DW$5=Data!$G$2,(IF(COUNTIF(Data!$A$2:$A$939,DW$7),DW$7=(VLOOKUP(DW$7,Data!$A$2:$A$852,1,FALSE)),0))),"H",IF(AND(DW$7&gt;=$E119,DW$7&lt;=$F119),($D119/$G119),0))),IF(AND(DW$7&gt;=$E119,DW$7&lt;=$F119),($D119/$G119),0))</f>
        <v>0</v>
      </c>
      <c r="DX119" s="34">
        <f>IF(Data!$C$2&gt;0,(IF(OR(DX$5=Data!$F$2,DX$5=Data!$G$2,(IF(COUNTIF(Data!$A$2:$A$939,DX$7),DX$7=(VLOOKUP(DX$7,Data!$A$2:$A$852,1,FALSE)),0))),"H",IF(AND(DX$7&gt;=$E119,DX$7&lt;=$F119),($D119/$G119),0))),IF(AND(DX$7&gt;=$E119,DX$7&lt;=$F119),($D119/$G119),0))</f>
        <v>0</v>
      </c>
      <c r="DY119" s="34">
        <f>IF(Data!$C$2&gt;0,(IF(OR(DY$5=Data!$F$2,DY$5=Data!$G$2,(IF(COUNTIF(Data!$A$2:$A$939,DY$7),DY$7=(VLOOKUP(DY$7,Data!$A$2:$A$852,1,FALSE)),0))),"H",IF(AND(DY$7&gt;=$E119,DY$7&lt;=$F119),($D119/$G119),0))),IF(AND(DY$7&gt;=$E119,DY$7&lt;=$F119),($D119/$G119),0))</f>
        <v>0</v>
      </c>
      <c r="DZ119" s="34" t="str">
        <f>IF(Data!$C$2&gt;0,(IF(OR(DZ$5=Data!$F$2,DZ$5=Data!$G$2,(IF(COUNTIF(Data!$A$2:$A$939,DZ$7),DZ$7=(VLOOKUP(DZ$7,Data!$A$2:$A$852,1,FALSE)),0))),"H",IF(AND(DZ$7&gt;=$E119,DZ$7&lt;=$F119),($D119/$G119),0))),IF(AND(DZ$7&gt;=$E119,DZ$7&lt;=$F119),($D119/$G119),0))</f>
        <v>H</v>
      </c>
      <c r="EA119" s="34" t="str">
        <f>IF(Data!$C$2&gt;0,(IF(OR(EA$5=Data!$F$2,EA$5=Data!$G$2,(IF(COUNTIF(Data!$A$2:$A$939,EA$7),EA$7=(VLOOKUP(EA$7,Data!$A$2:$A$852,1,FALSE)),0))),"H",IF(AND(EA$7&gt;=$E119,EA$7&lt;=$F119),($D119/$G119),0))),IF(AND(EA$7&gt;=$E119,EA$7&lt;=$F119),($D119/$G119),0))</f>
        <v>H</v>
      </c>
      <c r="EB119" s="34">
        <f>IF(Data!$C$2&gt;0,(IF(OR(EB$5=Data!$F$2,EB$5=Data!$G$2,(IF(COUNTIF(Data!$A$2:$A$939,EB$7),EB$7=(VLOOKUP(EB$7,Data!$A$2:$A$852,1,FALSE)),0))),"H",IF(AND(EB$7&gt;=$E119,EB$7&lt;=$F119),($D119/$G119),0))),IF(AND(EB$7&gt;=$E119,EB$7&lt;=$F119),($D119/$G119),0))</f>
        <v>0</v>
      </c>
      <c r="EC119" s="34">
        <f>IF(Data!$C$2&gt;0,(IF(OR(EC$5=Data!$F$2,EC$5=Data!$G$2,(IF(COUNTIF(Data!$A$2:$A$939,EC$7),EC$7=(VLOOKUP(EC$7,Data!$A$2:$A$852,1,FALSE)),0))),"H",IF(AND(EC$7&gt;=$E119,EC$7&lt;=$F119),($D119/$G119),0))),IF(AND(EC$7&gt;=$E119,EC$7&lt;=$F119),($D119/$G119),0))</f>
        <v>0</v>
      </c>
      <c r="ED119" s="34">
        <f>IF(Data!$C$2&gt;0,(IF(OR(ED$5=Data!$F$2,ED$5=Data!$G$2,(IF(COUNTIF(Data!$A$2:$A$939,ED$7),ED$7=(VLOOKUP(ED$7,Data!$A$2:$A$852,1,FALSE)),0))),"H",IF(AND(ED$7&gt;=$E119,ED$7&lt;=$F119),($D119/$G119),0))),IF(AND(ED$7&gt;=$E119,ED$7&lt;=$F119),($D119/$G119),0))</f>
        <v>0</v>
      </c>
      <c r="EE119" s="34">
        <f>IF(Data!$C$2&gt;0,(IF(OR(EE$5=Data!$F$2,EE$5=Data!$G$2,(IF(COUNTIF(Data!$A$2:$A$939,EE$7),EE$7=(VLOOKUP(EE$7,Data!$A$2:$A$852,1,FALSE)),0))),"H",IF(AND(EE$7&gt;=$E119,EE$7&lt;=$F119),($D119/$G119),0))),IF(AND(EE$7&gt;=$E119,EE$7&lt;=$F119),($D119/$G119),0))</f>
        <v>0</v>
      </c>
      <c r="EF119" s="34">
        <f>IF(Data!$C$2&gt;0,(IF(OR(EF$5=Data!$F$2,EF$5=Data!$G$2,(IF(COUNTIF(Data!$A$2:$A$939,EF$7),EF$7=(VLOOKUP(EF$7,Data!$A$2:$A$852,1,FALSE)),0))),"H",IF(AND(EF$7&gt;=$E119,EF$7&lt;=$F119),($D119/$G119),0))),IF(AND(EF$7&gt;=$E119,EF$7&lt;=$F119),($D119/$G119),0))</f>
        <v>0</v>
      </c>
      <c r="EG119" s="34" t="str">
        <f>IF(Data!$C$2&gt;0,(IF(OR(EG$5=Data!$F$2,EG$5=Data!$G$2,(IF(COUNTIF(Data!$A$2:$A$939,EG$7),EG$7=(VLOOKUP(EG$7,Data!$A$2:$A$852,1,FALSE)),0))),"H",IF(AND(EG$7&gt;=$E119,EG$7&lt;=$F119),($D119/$G119),0))),IF(AND(EG$7&gt;=$E119,EG$7&lt;=$F119),($D119/$G119),0))</f>
        <v>H</v>
      </c>
      <c r="EH119" s="34" t="str">
        <f>IF(Data!$C$2&gt;0,(IF(OR(EH$5=Data!$F$2,EH$5=Data!$G$2,(IF(COUNTIF(Data!$A$2:$A$939,EH$7),EH$7=(VLOOKUP(EH$7,Data!$A$2:$A$852,1,FALSE)),0))),"H",IF(AND(EH$7&gt;=$E119,EH$7&lt;=$F119),($D119/$G119),0))),IF(AND(EH$7&gt;=$E119,EH$7&lt;=$F119),($D119/$G119),0))</f>
        <v>H</v>
      </c>
      <c r="EI119" s="34">
        <f>IF(Data!$C$2&gt;0,(IF(OR(EI$5=Data!$F$2,EI$5=Data!$G$2,(IF(COUNTIF(Data!$A$2:$A$939,EI$7),EI$7=(VLOOKUP(EI$7,Data!$A$2:$A$852,1,FALSE)),0))),"H",IF(AND(EI$7&gt;=$E119,EI$7&lt;=$F119),($D119/$G119),0))),IF(AND(EI$7&gt;=$E119,EI$7&lt;=$F119),($D119/$G119),0))</f>
        <v>0</v>
      </c>
      <c r="EJ119" s="34">
        <f>IF(Data!$C$2&gt;0,(IF(OR(EJ$5=Data!$F$2,EJ$5=Data!$G$2,(IF(COUNTIF(Data!$A$2:$A$939,EJ$7),EJ$7=(VLOOKUP(EJ$7,Data!$A$2:$A$852,1,FALSE)),0))),"H",IF(AND(EJ$7&gt;=$E119,EJ$7&lt;=$F119),($D119/$G119),0))),IF(AND(EJ$7&gt;=$E119,EJ$7&lt;=$F119),($D119/$G119),0))</f>
        <v>0</v>
      </c>
      <c r="EK119" s="34">
        <f>IF(Data!$C$2&gt;0,(IF(OR(EK$5=Data!$F$2,EK$5=Data!$G$2,(IF(COUNTIF(Data!$A$2:$A$939,EK$7),EK$7=(VLOOKUP(EK$7,Data!$A$2:$A$852,1,FALSE)),0))),"H",IF(AND(EK$7&gt;=$E119,EK$7&lt;=$F119),($D119/$G119),0))),IF(AND(EK$7&gt;=$E119,EK$7&lt;=$F119),($D119/$G119),0))</f>
        <v>0</v>
      </c>
      <c r="EL119" s="34">
        <f>IF(Data!$C$2&gt;0,(IF(OR(EL$5=Data!$F$2,EL$5=Data!$G$2,(IF(COUNTIF(Data!$A$2:$A$939,EL$7),EL$7=(VLOOKUP(EL$7,Data!$A$2:$A$852,1,FALSE)),0))),"H",IF(AND(EL$7&gt;=$E119,EL$7&lt;=$F119),($D119/$G119),0))),IF(AND(EL$7&gt;=$E119,EL$7&lt;=$F119),($D119/$G119),0))</f>
        <v>0</v>
      </c>
      <c r="EM119" s="34">
        <f>IF(Data!$C$2&gt;0,(IF(OR(EM$5=Data!$F$2,EM$5=Data!$G$2,(IF(COUNTIF(Data!$A$2:$A$939,EM$7),EM$7=(VLOOKUP(EM$7,Data!$A$2:$A$852,1,FALSE)),0))),"H",IF(AND(EM$7&gt;=$E119,EM$7&lt;=$F119),($D119/$G119),0))),IF(AND(EM$7&gt;=$E119,EM$7&lt;=$F119),($D119/$G119),0))</f>
        <v>0</v>
      </c>
      <c r="EN119" s="34" t="str">
        <f>IF(Data!$C$2&gt;0,(IF(OR(EN$5=Data!$F$2,EN$5=Data!$G$2,(IF(COUNTIF(Data!$A$2:$A$939,EN$7),EN$7=(VLOOKUP(EN$7,Data!$A$2:$A$852,1,FALSE)),0))),"H",IF(AND(EN$7&gt;=$E119,EN$7&lt;=$F119),($D119/$G119),0))),IF(AND(EN$7&gt;=$E119,EN$7&lt;=$F119),($D119/$G119),0))</f>
        <v>H</v>
      </c>
      <c r="EO119" s="35" t="str">
        <f>IF(Data!$C$2&gt;0,(IF(OR(EO$5=Data!$F$2,EO$5=Data!$G$2,(IF(COUNTIF(Data!$A$2:$A$939,EO$7),EO$7=(VLOOKUP(EO$7,Data!$A$2:$A$852,1,FALSE)),0))),"H",IF(AND(EO$7&gt;=$E119,EO$7&lt;=$F119),($D119/$G119),0))),IF(AND(EO$7&gt;=$E119,EO$7&lt;=$F119),($D119/$G119),0))</f>
        <v>H</v>
      </c>
      <c r="EP119" s="8" t="s">
        <v>47</v>
      </c>
      <c r="EQ119" s="18">
        <f>SUM(T119:EO119)-D119</f>
        <v>0</v>
      </c>
    </row>
    <row r="120" spans="1:147" ht="30" customHeight="1" thickBot="1">
      <c r="A120" s="371"/>
      <c r="B120" s="372"/>
      <c r="C120" s="372"/>
      <c r="D120" s="364"/>
      <c r="E120" s="351"/>
      <c r="F120" s="351"/>
      <c r="G120" s="349"/>
      <c r="H120" s="364"/>
      <c r="I120" s="365"/>
      <c r="J120" s="351"/>
      <c r="K120" s="351"/>
      <c r="L120" s="351"/>
      <c r="M120" s="349"/>
      <c r="N120" s="349"/>
      <c r="O120" s="364"/>
      <c r="P120" s="365"/>
      <c r="Q120" s="391"/>
      <c r="R120" s="364"/>
      <c r="S120" s="343"/>
      <c r="T120" s="36">
        <f>IF(T$7&gt;$L119,(((IF(Data!$C$2&gt;0,(IF(OR(T$5=Data!$F$2,T$5=Data!$G$2,(IF(COUNTIF(Data!$A$2:$A$939,T$7),T$7=(VLOOKUP(T$7,Data!$A$2:$A$852,1,FALSE)),0))),"H",IF(AND(T$7&gt;=$J119,T$7&lt;=$K119),($D119*(1-$P119)/$N119),0))),IF(AND(T$7&gt;=$J119,T$7&lt;=$K119),(($D119-$O119)/$N119),0))))),(((IF(Data!$C$2&gt;0,(IF(OR(T$5=Data!$F$2,T$5=Data!$G$2,(IF(COUNTIF(Data!$A$2:$A$939,T$7),T$7=(VLOOKUP(T$7,Data!$A$2:$A$852,1,FALSE)),0))),"H",IF(AND(T$7&gt;=$J119,T$7&lt;=$L119),($D119*$P119/$M119),0))),IF(AND(T$7&gt;=$J119,T$7&lt;=$L119),(($D119*$P119)/$M119),0))))))</f>
        <v>0</v>
      </c>
      <c r="U120" s="37">
        <f>IF(U$7&gt;$L119,(((IF(Data!$C$2&gt;0,(IF(OR(U$5=Data!$F$2,U$5=Data!$G$2,(IF(COUNTIF(Data!$A$2:$A$939,U$7),U$7=(VLOOKUP(U$7,Data!$A$2:$A$852,1,FALSE)),0))),"H",IF(AND(U$7&gt;=$J119,U$7&lt;=$K119),($D119*(1-$P119)/$N119),0))),IF(AND(U$7&gt;=$J119,U$7&lt;=$K119),(($D119-$O119)/$N119),0))))),(((IF(Data!$C$2&gt;0,(IF(OR(U$5=Data!$F$2,U$5=Data!$G$2,(IF(COUNTIF(Data!$A$2:$A$939,U$7),U$7=(VLOOKUP(U$7,Data!$A$2:$A$852,1,FALSE)),0))),"H",IF(AND(U$7&gt;=$J119,U$7&lt;=$L119),($D119*$P119/$M119),0))),IF(AND(U$7&gt;=$J119,U$7&lt;=$L119),(($D119*$P119)/$M119),0))))))</f>
        <v>0</v>
      </c>
      <c r="V120" s="37">
        <f>IF(V$7&gt;$L119,(((IF(Data!$C$2&gt;0,(IF(OR(V$5=Data!$F$2,V$5=Data!$G$2,(IF(COUNTIF(Data!$A$2:$A$939,V$7),V$7=(VLOOKUP(V$7,Data!$A$2:$A$852,1,FALSE)),0))),"H",IF(AND(V$7&gt;=$J119,V$7&lt;=$K119),($D119*(1-$P119)/$N119),0))),IF(AND(V$7&gt;=$J119,V$7&lt;=$K119),(($D119-$O119)/$N119),0))))),(((IF(Data!$C$2&gt;0,(IF(OR(V$5=Data!$F$2,V$5=Data!$G$2,(IF(COUNTIF(Data!$A$2:$A$939,V$7),V$7=(VLOOKUP(V$7,Data!$A$2:$A$852,1,FALSE)),0))),"H",IF(AND(V$7&gt;=$J119,V$7&lt;=$L119),($D119*$P119/$M119),0))),IF(AND(V$7&gt;=$J119,V$7&lt;=$L119),(($D119*$P119)/$M119),0))))))</f>
        <v>0</v>
      </c>
      <c r="W120" s="37">
        <f>IF(W$7&gt;$L119,(((IF(Data!$C$2&gt;0,(IF(OR(W$5=Data!$F$2,W$5=Data!$G$2,(IF(COUNTIF(Data!$A$2:$A$939,W$7),W$7=(VLOOKUP(W$7,Data!$A$2:$A$852,1,FALSE)),0))),"H",IF(AND(W$7&gt;=$J119,W$7&lt;=$K119),($D119*(1-$P119)/$N119),0))),IF(AND(W$7&gt;=$J119,W$7&lt;=$K119),(($D119-$O119)/$N119),0))))),(((IF(Data!$C$2&gt;0,(IF(OR(W$5=Data!$F$2,W$5=Data!$G$2,(IF(COUNTIF(Data!$A$2:$A$939,W$7),W$7=(VLOOKUP(W$7,Data!$A$2:$A$852,1,FALSE)),0))),"H",IF(AND(W$7&gt;=$J119,W$7&lt;=$L119),($D119*$P119/$M119),0))),IF(AND(W$7&gt;=$J119,W$7&lt;=$L119),(($D119*$P119)/$M119),0))))))</f>
        <v>0</v>
      </c>
      <c r="X120" s="37">
        <f>IF(X$7&gt;$L119,(((IF(Data!$C$2&gt;0,(IF(OR(X$5=Data!$F$2,X$5=Data!$G$2,(IF(COUNTIF(Data!$A$2:$A$939,X$7),X$7=(VLOOKUP(X$7,Data!$A$2:$A$852,1,FALSE)),0))),"H",IF(AND(X$7&gt;=$J119,X$7&lt;=$K119),($D119*(1-$P119)/$N119),0))),IF(AND(X$7&gt;=$J119,X$7&lt;=$K119),(($D119-$O119)/$N119),0))))),(((IF(Data!$C$2&gt;0,(IF(OR(X$5=Data!$F$2,X$5=Data!$G$2,(IF(COUNTIF(Data!$A$2:$A$939,X$7),X$7=(VLOOKUP(X$7,Data!$A$2:$A$852,1,FALSE)),0))),"H",IF(AND(X$7&gt;=$J119,X$7&lt;=$L119),($D119*$P119/$M119),0))),IF(AND(X$7&gt;=$J119,X$7&lt;=$L119),(($D119*$P119)/$M119),0))))))</f>
        <v>0</v>
      </c>
      <c r="Y120" s="37" t="str">
        <f>IF(Y$7&gt;$L119,(((IF(Data!$C$2&gt;0,(IF(OR(Y$5=Data!$F$2,Y$5=Data!$G$2,(IF(COUNTIF(Data!$A$2:$A$939,Y$7),Y$7=(VLOOKUP(Y$7,Data!$A$2:$A$852,1,FALSE)),0))),"H",IF(AND(Y$7&gt;=$J119,Y$7&lt;=$K119),($D119*(1-$P119)/$N119),0))),IF(AND(Y$7&gt;=$J119,Y$7&lt;=$K119),(($D119-$O119)/$N119),0))))),(((IF(Data!$C$2&gt;0,(IF(OR(Y$5=Data!$F$2,Y$5=Data!$G$2,(IF(COUNTIF(Data!$A$2:$A$939,Y$7),Y$7=(VLOOKUP(Y$7,Data!$A$2:$A$852,1,FALSE)),0))),"H",IF(AND(Y$7&gt;=$J119,Y$7&lt;=$L119),($D119*$P119/$M119),0))),IF(AND(Y$7&gt;=$J119,Y$7&lt;=$L119),(($D119*$P119)/$M119),0))))))</f>
        <v>H</v>
      </c>
      <c r="Z120" s="37" t="str">
        <f>IF(Z$7&gt;$L119,(((IF(Data!$C$2&gt;0,(IF(OR(Z$5=Data!$F$2,Z$5=Data!$G$2,(IF(COUNTIF(Data!$A$2:$A$939,Z$7),Z$7=(VLOOKUP(Z$7,Data!$A$2:$A$852,1,FALSE)),0))),"H",IF(AND(Z$7&gt;=$J119,Z$7&lt;=$K119),($D119*(1-$P119)/$N119),0))),IF(AND(Z$7&gt;=$J119,Z$7&lt;=$K119),(($D119-$O119)/$N119),0))))),(((IF(Data!$C$2&gt;0,(IF(OR(Z$5=Data!$F$2,Z$5=Data!$G$2,(IF(COUNTIF(Data!$A$2:$A$939,Z$7),Z$7=(VLOOKUP(Z$7,Data!$A$2:$A$852,1,FALSE)),0))),"H",IF(AND(Z$7&gt;=$J119,Z$7&lt;=$L119),($D119*$P119/$M119),0))),IF(AND(Z$7&gt;=$J119,Z$7&lt;=$L119),(($D119*$P119)/$M119),0))))))</f>
        <v>H</v>
      </c>
      <c r="AA120" s="37">
        <f>IF(AA$7&gt;$L119,(((IF(Data!$C$2&gt;0,(IF(OR(AA$5=Data!$F$2,AA$5=Data!$G$2,(IF(COUNTIF(Data!$A$2:$A$939,AA$7),AA$7=(VLOOKUP(AA$7,Data!$A$2:$A$852,1,FALSE)),0))),"H",IF(AND(AA$7&gt;=$J119,AA$7&lt;=$K119),($D119*(1-$P119)/$N119),0))),IF(AND(AA$7&gt;=$J119,AA$7&lt;=$K119),(($D119-$O119)/$N119),0))))),(((IF(Data!$C$2&gt;0,(IF(OR(AA$5=Data!$F$2,AA$5=Data!$G$2,(IF(COUNTIF(Data!$A$2:$A$939,AA$7),AA$7=(VLOOKUP(AA$7,Data!$A$2:$A$852,1,FALSE)),0))),"H",IF(AND(AA$7&gt;=$J119,AA$7&lt;=$L119),($D119*$P119/$M119),0))),IF(AND(AA$7&gt;=$J119,AA$7&lt;=$L119),(($D119*$P119)/$M119),0))))))</f>
        <v>0</v>
      </c>
      <c r="AB120" s="37">
        <f>IF(AB$7&gt;$L119,(((IF(Data!$C$2&gt;0,(IF(OR(AB$5=Data!$F$2,AB$5=Data!$G$2,(IF(COUNTIF(Data!$A$2:$A$939,AB$7),AB$7=(VLOOKUP(AB$7,Data!$A$2:$A$852,1,FALSE)),0))),"H",IF(AND(AB$7&gt;=$J119,AB$7&lt;=$K119),($D119*(1-$P119)/$N119),0))),IF(AND(AB$7&gt;=$J119,AB$7&lt;=$K119),(($D119-$O119)/$N119),0))))),(((IF(Data!$C$2&gt;0,(IF(OR(AB$5=Data!$F$2,AB$5=Data!$G$2,(IF(COUNTIF(Data!$A$2:$A$939,AB$7),AB$7=(VLOOKUP(AB$7,Data!$A$2:$A$852,1,FALSE)),0))),"H",IF(AND(AB$7&gt;=$J119,AB$7&lt;=$L119),($D119*$P119/$M119),0))),IF(AND(AB$7&gt;=$J119,AB$7&lt;=$L119),(($D119*$P119)/$M119),0))))))</f>
        <v>0</v>
      </c>
      <c r="AC120" s="37">
        <f>IF(AC$7&gt;$L119,(((IF(Data!$C$2&gt;0,(IF(OR(AC$5=Data!$F$2,AC$5=Data!$G$2,(IF(COUNTIF(Data!$A$2:$A$939,AC$7),AC$7=(VLOOKUP(AC$7,Data!$A$2:$A$852,1,FALSE)),0))),"H",IF(AND(AC$7&gt;=$J119,AC$7&lt;=$K119),($D119*(1-$P119)/$N119),0))),IF(AND(AC$7&gt;=$J119,AC$7&lt;=$K119),(($D119-$O119)/$N119),0))))),(((IF(Data!$C$2&gt;0,(IF(OR(AC$5=Data!$F$2,AC$5=Data!$G$2,(IF(COUNTIF(Data!$A$2:$A$939,AC$7),AC$7=(VLOOKUP(AC$7,Data!$A$2:$A$852,1,FALSE)),0))),"H",IF(AND(AC$7&gt;=$J119,AC$7&lt;=$L119),($D119*$P119/$M119),0))),IF(AND(AC$7&gt;=$J119,AC$7&lt;=$L119),(($D119*$P119)/$M119),0))))))</f>
        <v>0</v>
      </c>
      <c r="AD120" s="37">
        <f>IF(AD$7&gt;$L119,(((IF(Data!$C$2&gt;0,(IF(OR(AD$5=Data!$F$2,AD$5=Data!$G$2,(IF(COUNTIF(Data!$A$2:$A$939,AD$7),AD$7=(VLOOKUP(AD$7,Data!$A$2:$A$852,1,FALSE)),0))),"H",IF(AND(AD$7&gt;=$J119,AD$7&lt;=$K119),($D119*(1-$P119)/$N119),0))),IF(AND(AD$7&gt;=$J119,AD$7&lt;=$K119),(($D119-$O119)/$N119),0))))),(((IF(Data!$C$2&gt;0,(IF(OR(AD$5=Data!$F$2,AD$5=Data!$G$2,(IF(COUNTIF(Data!$A$2:$A$939,AD$7),AD$7=(VLOOKUP(AD$7,Data!$A$2:$A$852,1,FALSE)),0))),"H",IF(AND(AD$7&gt;=$J119,AD$7&lt;=$L119),($D119*$P119/$M119),0))),IF(AND(AD$7&gt;=$J119,AD$7&lt;=$L119),(($D119*$P119)/$M119),0))))))</f>
        <v>0</v>
      </c>
      <c r="AE120" s="37">
        <f>IF(AE$7&gt;$L119,(((IF(Data!$C$2&gt;0,(IF(OR(AE$5=Data!$F$2,AE$5=Data!$G$2,(IF(COUNTIF(Data!$A$2:$A$939,AE$7),AE$7=(VLOOKUP(AE$7,Data!$A$2:$A$852,1,FALSE)),0))),"H",IF(AND(AE$7&gt;=$J119,AE$7&lt;=$K119),($D119*(1-$P119)/$N119),0))),IF(AND(AE$7&gt;=$J119,AE$7&lt;=$K119),(($D119-$O119)/$N119),0))))),(((IF(Data!$C$2&gt;0,(IF(OR(AE$5=Data!$F$2,AE$5=Data!$G$2,(IF(COUNTIF(Data!$A$2:$A$939,AE$7),AE$7=(VLOOKUP(AE$7,Data!$A$2:$A$852,1,FALSE)),0))),"H",IF(AND(AE$7&gt;=$J119,AE$7&lt;=$L119),($D119*$P119/$M119),0))),IF(AND(AE$7&gt;=$J119,AE$7&lt;=$L119),(($D119*$P119)/$M119),0))))))</f>
        <v>0</v>
      </c>
      <c r="AF120" s="37" t="str">
        <f>IF(AF$7&gt;$L119,(((IF(Data!$C$2&gt;0,(IF(OR(AF$5=Data!$F$2,AF$5=Data!$G$2,(IF(COUNTIF(Data!$A$2:$A$939,AF$7),AF$7=(VLOOKUP(AF$7,Data!$A$2:$A$852,1,FALSE)),0))),"H",IF(AND(AF$7&gt;=$J119,AF$7&lt;=$K119),($D119*(1-$P119)/$N119),0))),IF(AND(AF$7&gt;=$J119,AF$7&lt;=$K119),(($D119-$O119)/$N119),0))))),(((IF(Data!$C$2&gt;0,(IF(OR(AF$5=Data!$F$2,AF$5=Data!$G$2,(IF(COUNTIF(Data!$A$2:$A$939,AF$7),AF$7=(VLOOKUP(AF$7,Data!$A$2:$A$852,1,FALSE)),0))),"H",IF(AND(AF$7&gt;=$J119,AF$7&lt;=$L119),($D119*$P119/$M119),0))),IF(AND(AF$7&gt;=$J119,AF$7&lt;=$L119),(($D119*$P119)/$M119),0))))))</f>
        <v>H</v>
      </c>
      <c r="AG120" s="37" t="str">
        <f>IF(AG$7&gt;$L119,(((IF(Data!$C$2&gt;0,(IF(OR(AG$5=Data!$F$2,AG$5=Data!$G$2,(IF(COUNTIF(Data!$A$2:$A$939,AG$7),AG$7=(VLOOKUP(AG$7,Data!$A$2:$A$852,1,FALSE)),0))),"H",IF(AND(AG$7&gt;=$J119,AG$7&lt;=$K119),($D119*(1-$P119)/$N119),0))),IF(AND(AG$7&gt;=$J119,AG$7&lt;=$K119),(($D119-$O119)/$N119),0))))),(((IF(Data!$C$2&gt;0,(IF(OR(AG$5=Data!$F$2,AG$5=Data!$G$2,(IF(COUNTIF(Data!$A$2:$A$939,AG$7),AG$7=(VLOOKUP(AG$7,Data!$A$2:$A$852,1,FALSE)),0))),"H",IF(AND(AG$7&gt;=$J119,AG$7&lt;=$L119),($D119*$P119/$M119),0))),IF(AND(AG$7&gt;=$J119,AG$7&lt;=$L119),(($D119*$P119)/$M119),0))))))</f>
        <v>H</v>
      </c>
      <c r="AH120" s="37">
        <f>IF(AH$7&gt;$L119,(((IF(Data!$C$2&gt;0,(IF(OR(AH$5=Data!$F$2,AH$5=Data!$G$2,(IF(COUNTIF(Data!$A$2:$A$939,AH$7),AH$7=(VLOOKUP(AH$7,Data!$A$2:$A$852,1,FALSE)),0))),"H",IF(AND(AH$7&gt;=$J119,AH$7&lt;=$K119),($D119*(1-$P119)/$N119),0))),IF(AND(AH$7&gt;=$J119,AH$7&lt;=$K119),(($D119-$O119)/$N119),0))))),(((IF(Data!$C$2&gt;0,(IF(OR(AH$5=Data!$F$2,AH$5=Data!$G$2,(IF(COUNTIF(Data!$A$2:$A$939,AH$7),AH$7=(VLOOKUP(AH$7,Data!$A$2:$A$852,1,FALSE)),0))),"H",IF(AND(AH$7&gt;=$J119,AH$7&lt;=$L119),($D119*$P119/$M119),0))),IF(AND(AH$7&gt;=$J119,AH$7&lt;=$L119),(($D119*$P119)/$M119),0))))))</f>
        <v>0</v>
      </c>
      <c r="AI120" s="37">
        <f>IF(AI$7&gt;$L119,(((IF(Data!$C$2&gt;0,(IF(OR(AI$5=Data!$F$2,AI$5=Data!$G$2,(IF(COUNTIF(Data!$A$2:$A$939,AI$7),AI$7=(VLOOKUP(AI$7,Data!$A$2:$A$852,1,FALSE)),0))),"H",IF(AND(AI$7&gt;=$J119,AI$7&lt;=$K119),($D119*(1-$P119)/$N119),0))),IF(AND(AI$7&gt;=$J119,AI$7&lt;=$K119),(($D119-$O119)/$N119),0))))),(((IF(Data!$C$2&gt;0,(IF(OR(AI$5=Data!$F$2,AI$5=Data!$G$2,(IF(COUNTIF(Data!$A$2:$A$939,AI$7),AI$7=(VLOOKUP(AI$7,Data!$A$2:$A$852,1,FALSE)),0))),"H",IF(AND(AI$7&gt;=$J119,AI$7&lt;=$L119),($D119*$P119/$M119),0))),IF(AND(AI$7&gt;=$J119,AI$7&lt;=$L119),(($D119*$P119)/$M119),0))))))</f>
        <v>0</v>
      </c>
      <c r="AJ120" s="37">
        <f>IF(AJ$7&gt;$L119,(((IF(Data!$C$2&gt;0,(IF(OR(AJ$5=Data!$F$2,AJ$5=Data!$G$2,(IF(COUNTIF(Data!$A$2:$A$939,AJ$7),AJ$7=(VLOOKUP(AJ$7,Data!$A$2:$A$852,1,FALSE)),0))),"H",IF(AND(AJ$7&gt;=$J119,AJ$7&lt;=$K119),($D119*(1-$P119)/$N119),0))),IF(AND(AJ$7&gt;=$J119,AJ$7&lt;=$K119),(($D119-$O119)/$N119),0))))),(((IF(Data!$C$2&gt;0,(IF(OR(AJ$5=Data!$F$2,AJ$5=Data!$G$2,(IF(COUNTIF(Data!$A$2:$A$939,AJ$7),AJ$7=(VLOOKUP(AJ$7,Data!$A$2:$A$852,1,FALSE)),0))),"H",IF(AND(AJ$7&gt;=$J119,AJ$7&lt;=$L119),($D119*$P119/$M119),0))),IF(AND(AJ$7&gt;=$J119,AJ$7&lt;=$L119),(($D119*$P119)/$M119),0))))))</f>
        <v>0</v>
      </c>
      <c r="AK120" s="37">
        <f>IF(AK$7&gt;$L119,(((IF(Data!$C$2&gt;0,(IF(OR(AK$5=Data!$F$2,AK$5=Data!$G$2,(IF(COUNTIF(Data!$A$2:$A$939,AK$7),AK$7=(VLOOKUP(AK$7,Data!$A$2:$A$852,1,FALSE)),0))),"H",IF(AND(AK$7&gt;=$J119,AK$7&lt;=$K119),($D119*(1-$P119)/$N119),0))),IF(AND(AK$7&gt;=$J119,AK$7&lt;=$K119),(($D119-$O119)/$N119),0))))),(((IF(Data!$C$2&gt;0,(IF(OR(AK$5=Data!$F$2,AK$5=Data!$G$2,(IF(COUNTIF(Data!$A$2:$A$939,AK$7),AK$7=(VLOOKUP(AK$7,Data!$A$2:$A$852,1,FALSE)),0))),"H",IF(AND(AK$7&gt;=$J119,AK$7&lt;=$L119),($D119*$P119/$M119),0))),IF(AND(AK$7&gt;=$J119,AK$7&lt;=$L119),(($D119*$P119)/$M119),0))))))</f>
        <v>0</v>
      </c>
      <c r="AL120" s="37">
        <f>IF(AL$7&gt;$L119,(((IF(Data!$C$2&gt;0,(IF(OR(AL$5=Data!$F$2,AL$5=Data!$G$2,(IF(COUNTIF(Data!$A$2:$A$939,AL$7),AL$7=(VLOOKUP(AL$7,Data!$A$2:$A$852,1,FALSE)),0))),"H",IF(AND(AL$7&gt;=$J119,AL$7&lt;=$K119),($D119*(1-$P119)/$N119),0))),IF(AND(AL$7&gt;=$J119,AL$7&lt;=$K119),(($D119-$O119)/$N119),0))))),(((IF(Data!$C$2&gt;0,(IF(OR(AL$5=Data!$F$2,AL$5=Data!$G$2,(IF(COUNTIF(Data!$A$2:$A$939,AL$7),AL$7=(VLOOKUP(AL$7,Data!$A$2:$A$852,1,FALSE)),0))),"H",IF(AND(AL$7&gt;=$J119,AL$7&lt;=$L119),($D119*$P119/$M119),0))),IF(AND(AL$7&gt;=$J119,AL$7&lt;=$L119),(($D119*$P119)/$M119),0))))))</f>
        <v>0</v>
      </c>
      <c r="AM120" s="37" t="str">
        <f>IF(AM$7&gt;$L119,(((IF(Data!$C$2&gt;0,(IF(OR(AM$5=Data!$F$2,AM$5=Data!$G$2,(IF(COUNTIF(Data!$A$2:$A$939,AM$7),AM$7=(VLOOKUP(AM$7,Data!$A$2:$A$852,1,FALSE)),0))),"H",IF(AND(AM$7&gt;=$J119,AM$7&lt;=$K119),($D119*(1-$P119)/$N119),0))),IF(AND(AM$7&gt;=$J119,AM$7&lt;=$K119),(($D119-$O119)/$N119),0))))),(((IF(Data!$C$2&gt;0,(IF(OR(AM$5=Data!$F$2,AM$5=Data!$G$2,(IF(COUNTIF(Data!$A$2:$A$939,AM$7),AM$7=(VLOOKUP(AM$7,Data!$A$2:$A$852,1,FALSE)),0))),"H",IF(AND(AM$7&gt;=$J119,AM$7&lt;=$L119),($D119*$P119/$M119),0))),IF(AND(AM$7&gt;=$J119,AM$7&lt;=$L119),(($D119*$P119)/$M119),0))))))</f>
        <v>H</v>
      </c>
      <c r="AN120" s="37" t="str">
        <f>IF(AN$7&gt;$L119,(((IF(Data!$C$2&gt;0,(IF(OR(AN$5=Data!$F$2,AN$5=Data!$G$2,(IF(COUNTIF(Data!$A$2:$A$939,AN$7),AN$7=(VLOOKUP(AN$7,Data!$A$2:$A$852,1,FALSE)),0))),"H",IF(AND(AN$7&gt;=$J119,AN$7&lt;=$K119),($D119*(1-$P119)/$N119),0))),IF(AND(AN$7&gt;=$J119,AN$7&lt;=$K119),(($D119-$O119)/$N119),0))))),(((IF(Data!$C$2&gt;0,(IF(OR(AN$5=Data!$F$2,AN$5=Data!$G$2,(IF(COUNTIF(Data!$A$2:$A$939,AN$7),AN$7=(VLOOKUP(AN$7,Data!$A$2:$A$852,1,FALSE)),0))),"H",IF(AND(AN$7&gt;=$J119,AN$7&lt;=$L119),($D119*$P119/$M119),0))),IF(AND(AN$7&gt;=$J119,AN$7&lt;=$L119),(($D119*$P119)/$M119),0))))))</f>
        <v>H</v>
      </c>
      <c r="AO120" s="37">
        <f>IF(AO$7&gt;$L119,(((IF(Data!$C$2&gt;0,(IF(OR(AO$5=Data!$F$2,AO$5=Data!$G$2,(IF(COUNTIF(Data!$A$2:$A$939,AO$7),AO$7=(VLOOKUP(AO$7,Data!$A$2:$A$852,1,FALSE)),0))),"H",IF(AND(AO$7&gt;=$J119,AO$7&lt;=$K119),($D119*(1-$P119)/$N119),0))),IF(AND(AO$7&gt;=$J119,AO$7&lt;=$K119),(($D119-$O119)/$N119),0))))),(((IF(Data!$C$2&gt;0,(IF(OR(AO$5=Data!$F$2,AO$5=Data!$G$2,(IF(COUNTIF(Data!$A$2:$A$939,AO$7),AO$7=(VLOOKUP(AO$7,Data!$A$2:$A$852,1,FALSE)),0))),"H",IF(AND(AO$7&gt;=$J119,AO$7&lt;=$L119),($D119*$P119/$M119),0))),IF(AND(AO$7&gt;=$J119,AO$7&lt;=$L119),(($D119*$P119)/$M119),0))))))</f>
        <v>0</v>
      </c>
      <c r="AP120" s="37">
        <f>IF(AP$7&gt;$L119,(((IF(Data!$C$2&gt;0,(IF(OR(AP$5=Data!$F$2,AP$5=Data!$G$2,(IF(COUNTIF(Data!$A$2:$A$939,AP$7),AP$7=(VLOOKUP(AP$7,Data!$A$2:$A$852,1,FALSE)),0))),"H",IF(AND(AP$7&gt;=$J119,AP$7&lt;=$K119),($D119*(1-$P119)/$N119),0))),IF(AND(AP$7&gt;=$J119,AP$7&lt;=$K119),(($D119-$O119)/$N119),0))))),(((IF(Data!$C$2&gt;0,(IF(OR(AP$5=Data!$F$2,AP$5=Data!$G$2,(IF(COUNTIF(Data!$A$2:$A$939,AP$7),AP$7=(VLOOKUP(AP$7,Data!$A$2:$A$852,1,FALSE)),0))),"H",IF(AND(AP$7&gt;=$J119,AP$7&lt;=$L119),($D119*$P119/$M119),0))),IF(AND(AP$7&gt;=$J119,AP$7&lt;=$L119),(($D119*$P119)/$M119),0))))))</f>
        <v>0</v>
      </c>
      <c r="AQ120" s="37">
        <f>IF(AQ$7&gt;$L119,(((IF(Data!$C$2&gt;0,(IF(OR(AQ$5=Data!$F$2,AQ$5=Data!$G$2,(IF(COUNTIF(Data!$A$2:$A$939,AQ$7),AQ$7=(VLOOKUP(AQ$7,Data!$A$2:$A$852,1,FALSE)),0))),"H",IF(AND(AQ$7&gt;=$J119,AQ$7&lt;=$K119),($D119*(1-$P119)/$N119),0))),IF(AND(AQ$7&gt;=$J119,AQ$7&lt;=$K119),(($D119-$O119)/$N119),0))))),(((IF(Data!$C$2&gt;0,(IF(OR(AQ$5=Data!$F$2,AQ$5=Data!$G$2,(IF(COUNTIF(Data!$A$2:$A$939,AQ$7),AQ$7=(VLOOKUP(AQ$7,Data!$A$2:$A$852,1,FALSE)),0))),"H",IF(AND(AQ$7&gt;=$J119,AQ$7&lt;=$L119),($D119*$P119/$M119),0))),IF(AND(AQ$7&gt;=$J119,AQ$7&lt;=$L119),(($D119*$P119)/$M119),0))))))</f>
        <v>0</v>
      </c>
      <c r="AR120" s="37">
        <f>IF(AR$7&gt;$L119,(((IF(Data!$C$2&gt;0,(IF(OR(AR$5=Data!$F$2,AR$5=Data!$G$2,(IF(COUNTIF(Data!$A$2:$A$939,AR$7),AR$7=(VLOOKUP(AR$7,Data!$A$2:$A$852,1,FALSE)),0))),"H",IF(AND(AR$7&gt;=$J119,AR$7&lt;=$K119),($D119*(1-$P119)/$N119),0))),IF(AND(AR$7&gt;=$J119,AR$7&lt;=$K119),(($D119-$O119)/$N119),0))))),(((IF(Data!$C$2&gt;0,(IF(OR(AR$5=Data!$F$2,AR$5=Data!$G$2,(IF(COUNTIF(Data!$A$2:$A$939,AR$7),AR$7=(VLOOKUP(AR$7,Data!$A$2:$A$852,1,FALSE)),0))),"H",IF(AND(AR$7&gt;=$J119,AR$7&lt;=$L119),($D119*$P119/$M119),0))),IF(AND(AR$7&gt;=$J119,AR$7&lt;=$L119),(($D119*$P119)/$M119),0))))))</f>
        <v>0</v>
      </c>
      <c r="AS120" s="37">
        <f>IF(AS$7&gt;$L119,(((IF(Data!$C$2&gt;0,(IF(OR(AS$5=Data!$F$2,AS$5=Data!$G$2,(IF(COUNTIF(Data!$A$2:$A$939,AS$7),AS$7=(VLOOKUP(AS$7,Data!$A$2:$A$852,1,FALSE)),0))),"H",IF(AND(AS$7&gt;=$J119,AS$7&lt;=$K119),($D119*(1-$P119)/$N119),0))),IF(AND(AS$7&gt;=$J119,AS$7&lt;=$K119),(($D119-$O119)/$N119),0))))),(((IF(Data!$C$2&gt;0,(IF(OR(AS$5=Data!$F$2,AS$5=Data!$G$2,(IF(COUNTIF(Data!$A$2:$A$939,AS$7),AS$7=(VLOOKUP(AS$7,Data!$A$2:$A$852,1,FALSE)),0))),"H",IF(AND(AS$7&gt;=$J119,AS$7&lt;=$L119),($D119*$P119/$M119),0))),IF(AND(AS$7&gt;=$J119,AS$7&lt;=$L119),(($D119*$P119)/$M119),0))))))</f>
        <v>0</v>
      </c>
      <c r="AT120" s="37" t="str">
        <f>IF(AT$7&gt;$L119,(((IF(Data!$C$2&gt;0,(IF(OR(AT$5=Data!$F$2,AT$5=Data!$G$2,(IF(COUNTIF(Data!$A$2:$A$939,AT$7),AT$7=(VLOOKUP(AT$7,Data!$A$2:$A$852,1,FALSE)),0))),"H",IF(AND(AT$7&gt;=$J119,AT$7&lt;=$K119),($D119*(1-$P119)/$N119),0))),IF(AND(AT$7&gt;=$J119,AT$7&lt;=$K119),(($D119-$O119)/$N119),0))))),(((IF(Data!$C$2&gt;0,(IF(OR(AT$5=Data!$F$2,AT$5=Data!$G$2,(IF(COUNTIF(Data!$A$2:$A$939,AT$7),AT$7=(VLOOKUP(AT$7,Data!$A$2:$A$852,1,FALSE)),0))),"H",IF(AND(AT$7&gt;=$J119,AT$7&lt;=$L119),($D119*$P119/$M119),0))),IF(AND(AT$7&gt;=$J119,AT$7&lt;=$L119),(($D119*$P119)/$M119),0))))))</f>
        <v>H</v>
      </c>
      <c r="AU120" s="37" t="str">
        <f>IF(AU$7&gt;$L119,(((IF(Data!$C$2&gt;0,(IF(OR(AU$5=Data!$F$2,AU$5=Data!$G$2,(IF(COUNTIF(Data!$A$2:$A$939,AU$7),AU$7=(VLOOKUP(AU$7,Data!$A$2:$A$852,1,FALSE)),0))),"H",IF(AND(AU$7&gt;=$J119,AU$7&lt;=$K119),($D119*(1-$P119)/$N119),0))),IF(AND(AU$7&gt;=$J119,AU$7&lt;=$K119),(($D119-$O119)/$N119),0))))),(((IF(Data!$C$2&gt;0,(IF(OR(AU$5=Data!$F$2,AU$5=Data!$G$2,(IF(COUNTIF(Data!$A$2:$A$939,AU$7),AU$7=(VLOOKUP(AU$7,Data!$A$2:$A$852,1,FALSE)),0))),"H",IF(AND(AU$7&gt;=$J119,AU$7&lt;=$L119),($D119*$P119/$M119),0))),IF(AND(AU$7&gt;=$J119,AU$7&lt;=$L119),(($D119*$P119)/$M119),0))))))</f>
        <v>H</v>
      </c>
      <c r="AV120" s="37">
        <f>IF(AV$7&gt;$L119,(((IF(Data!$C$2&gt;0,(IF(OR(AV$5=Data!$F$2,AV$5=Data!$G$2,(IF(COUNTIF(Data!$A$2:$A$939,AV$7),AV$7=(VLOOKUP(AV$7,Data!$A$2:$A$852,1,FALSE)),0))),"H",IF(AND(AV$7&gt;=$J119,AV$7&lt;=$K119),($D119*(1-$P119)/$N119),0))),IF(AND(AV$7&gt;=$J119,AV$7&lt;=$K119),(($D119-$O119)/$N119),0))))),(((IF(Data!$C$2&gt;0,(IF(OR(AV$5=Data!$F$2,AV$5=Data!$G$2,(IF(COUNTIF(Data!$A$2:$A$939,AV$7),AV$7=(VLOOKUP(AV$7,Data!$A$2:$A$852,1,FALSE)),0))),"H",IF(AND(AV$7&gt;=$J119,AV$7&lt;=$L119),($D119*$P119/$M119),0))),IF(AND(AV$7&gt;=$J119,AV$7&lt;=$L119),(($D119*$P119)/$M119),0))))))</f>
        <v>0</v>
      </c>
      <c r="AW120" s="37">
        <f>IF(AW$7&gt;$L119,(((IF(Data!$C$2&gt;0,(IF(OR(AW$5=Data!$F$2,AW$5=Data!$G$2,(IF(COUNTIF(Data!$A$2:$A$939,AW$7),AW$7=(VLOOKUP(AW$7,Data!$A$2:$A$852,1,FALSE)),0))),"H",IF(AND(AW$7&gt;=$J119,AW$7&lt;=$K119),($D119*(1-$P119)/$N119),0))),IF(AND(AW$7&gt;=$J119,AW$7&lt;=$K119),(($D119-$O119)/$N119),0))))),(((IF(Data!$C$2&gt;0,(IF(OR(AW$5=Data!$F$2,AW$5=Data!$G$2,(IF(COUNTIF(Data!$A$2:$A$939,AW$7),AW$7=(VLOOKUP(AW$7,Data!$A$2:$A$852,1,FALSE)),0))),"H",IF(AND(AW$7&gt;=$J119,AW$7&lt;=$L119),($D119*$P119/$M119),0))),IF(AND(AW$7&gt;=$J119,AW$7&lt;=$L119),(($D119*$P119)/$M119),0))))))</f>
        <v>0</v>
      </c>
      <c r="AX120" s="37">
        <f>IF(AX$7&gt;$L119,(((IF(Data!$C$2&gt;0,(IF(OR(AX$5=Data!$F$2,AX$5=Data!$G$2,(IF(COUNTIF(Data!$A$2:$A$939,AX$7),AX$7=(VLOOKUP(AX$7,Data!$A$2:$A$852,1,FALSE)),0))),"H",IF(AND(AX$7&gt;=$J119,AX$7&lt;=$K119),($D119*(1-$P119)/$N119),0))),IF(AND(AX$7&gt;=$J119,AX$7&lt;=$K119),(($D119-$O119)/$N119),0))))),(((IF(Data!$C$2&gt;0,(IF(OR(AX$5=Data!$F$2,AX$5=Data!$G$2,(IF(COUNTIF(Data!$A$2:$A$939,AX$7),AX$7=(VLOOKUP(AX$7,Data!$A$2:$A$852,1,FALSE)),0))),"H",IF(AND(AX$7&gt;=$J119,AX$7&lt;=$L119),($D119*$P119/$M119),0))),IF(AND(AX$7&gt;=$J119,AX$7&lt;=$L119),(($D119*$P119)/$M119),0))))))</f>
        <v>0</v>
      </c>
      <c r="AY120" s="37">
        <f>IF(AY$7&gt;$L119,(((IF(Data!$C$2&gt;0,(IF(OR(AY$5=Data!$F$2,AY$5=Data!$G$2,(IF(COUNTIF(Data!$A$2:$A$939,AY$7),AY$7=(VLOOKUP(AY$7,Data!$A$2:$A$852,1,FALSE)),0))),"H",IF(AND(AY$7&gt;=$J119,AY$7&lt;=$K119),($D119*(1-$P119)/$N119),0))),IF(AND(AY$7&gt;=$J119,AY$7&lt;=$K119),(($D119-$O119)/$N119),0))))),(((IF(Data!$C$2&gt;0,(IF(OR(AY$5=Data!$F$2,AY$5=Data!$G$2,(IF(COUNTIF(Data!$A$2:$A$939,AY$7),AY$7=(VLOOKUP(AY$7,Data!$A$2:$A$852,1,FALSE)),0))),"H",IF(AND(AY$7&gt;=$J119,AY$7&lt;=$L119),($D119*$P119/$M119),0))),IF(AND(AY$7&gt;=$J119,AY$7&lt;=$L119),(($D119*$P119)/$M119),0))))))</f>
        <v>0</v>
      </c>
      <c r="AZ120" s="37">
        <f>IF(AZ$7&gt;$L119,(((IF(Data!$C$2&gt;0,(IF(OR(AZ$5=Data!$F$2,AZ$5=Data!$G$2,(IF(COUNTIF(Data!$A$2:$A$939,AZ$7),AZ$7=(VLOOKUP(AZ$7,Data!$A$2:$A$852,1,FALSE)),0))),"H",IF(AND(AZ$7&gt;=$J119,AZ$7&lt;=$K119),($D119*(1-$P119)/$N119),0))),IF(AND(AZ$7&gt;=$J119,AZ$7&lt;=$K119),(($D119-$O119)/$N119),0))))),(((IF(Data!$C$2&gt;0,(IF(OR(AZ$5=Data!$F$2,AZ$5=Data!$G$2,(IF(COUNTIF(Data!$A$2:$A$939,AZ$7),AZ$7=(VLOOKUP(AZ$7,Data!$A$2:$A$852,1,FALSE)),0))),"H",IF(AND(AZ$7&gt;=$J119,AZ$7&lt;=$L119),($D119*$P119/$M119),0))),IF(AND(AZ$7&gt;=$J119,AZ$7&lt;=$L119),(($D119*$P119)/$M119),0))))))</f>
        <v>0</v>
      </c>
      <c r="BA120" s="37" t="str">
        <f>IF(BA$7&gt;$L119,(((IF(Data!$C$2&gt;0,(IF(OR(BA$5=Data!$F$2,BA$5=Data!$G$2,(IF(COUNTIF(Data!$A$2:$A$939,BA$7),BA$7=(VLOOKUP(BA$7,Data!$A$2:$A$852,1,FALSE)),0))),"H",IF(AND(BA$7&gt;=$J119,BA$7&lt;=$K119),($D119*(1-$P119)/$N119),0))),IF(AND(BA$7&gt;=$J119,BA$7&lt;=$K119),(($D119-$O119)/$N119),0))))),(((IF(Data!$C$2&gt;0,(IF(OR(BA$5=Data!$F$2,BA$5=Data!$G$2,(IF(COUNTIF(Data!$A$2:$A$939,BA$7),BA$7=(VLOOKUP(BA$7,Data!$A$2:$A$852,1,FALSE)),0))),"H",IF(AND(BA$7&gt;=$J119,BA$7&lt;=$L119),($D119*$P119/$M119),0))),IF(AND(BA$7&gt;=$J119,BA$7&lt;=$L119),(($D119*$P119)/$M119),0))))))</f>
        <v>H</v>
      </c>
      <c r="BB120" s="37" t="str">
        <f>IF(BB$7&gt;$L119,(((IF(Data!$C$2&gt;0,(IF(OR(BB$5=Data!$F$2,BB$5=Data!$G$2,(IF(COUNTIF(Data!$A$2:$A$939,BB$7),BB$7=(VLOOKUP(BB$7,Data!$A$2:$A$852,1,FALSE)),0))),"H",IF(AND(BB$7&gt;=$J119,BB$7&lt;=$K119),($D119*(1-$P119)/$N119),0))),IF(AND(BB$7&gt;=$J119,BB$7&lt;=$K119),(($D119-$O119)/$N119),0))))),(((IF(Data!$C$2&gt;0,(IF(OR(BB$5=Data!$F$2,BB$5=Data!$G$2,(IF(COUNTIF(Data!$A$2:$A$939,BB$7),BB$7=(VLOOKUP(BB$7,Data!$A$2:$A$852,1,FALSE)),0))),"H",IF(AND(BB$7&gt;=$J119,BB$7&lt;=$L119),($D119*$P119/$M119),0))),IF(AND(BB$7&gt;=$J119,BB$7&lt;=$L119),(($D119*$P119)/$M119),0))))))</f>
        <v>H</v>
      </c>
      <c r="BC120" s="37">
        <f>IF(BC$7&gt;$L119,(((IF(Data!$C$2&gt;0,(IF(OR(BC$5=Data!$F$2,BC$5=Data!$G$2,(IF(COUNTIF(Data!$A$2:$A$939,BC$7),BC$7=(VLOOKUP(BC$7,Data!$A$2:$A$852,1,FALSE)),0))),"H",IF(AND(BC$7&gt;=$J119,BC$7&lt;=$K119),($D119*(1-$P119)/$N119),0))),IF(AND(BC$7&gt;=$J119,BC$7&lt;=$K119),(($D119-$O119)/$N119),0))))),(((IF(Data!$C$2&gt;0,(IF(OR(BC$5=Data!$F$2,BC$5=Data!$G$2,(IF(COUNTIF(Data!$A$2:$A$939,BC$7),BC$7=(VLOOKUP(BC$7,Data!$A$2:$A$852,1,FALSE)),0))),"H",IF(AND(BC$7&gt;=$J119,BC$7&lt;=$L119),($D119*$P119/$M119),0))),IF(AND(BC$7&gt;=$J119,BC$7&lt;=$L119),(($D119*$P119)/$M119),0))))))</f>
        <v>0</v>
      </c>
      <c r="BD120" s="37">
        <f>IF(BD$7&gt;$L119,(((IF(Data!$C$2&gt;0,(IF(OR(BD$5=Data!$F$2,BD$5=Data!$G$2,(IF(COUNTIF(Data!$A$2:$A$939,BD$7),BD$7=(VLOOKUP(BD$7,Data!$A$2:$A$852,1,FALSE)),0))),"H",IF(AND(BD$7&gt;=$J119,BD$7&lt;=$K119),($D119*(1-$P119)/$N119),0))),IF(AND(BD$7&gt;=$J119,BD$7&lt;=$K119),(($D119-$O119)/$N119),0))))),(((IF(Data!$C$2&gt;0,(IF(OR(BD$5=Data!$F$2,BD$5=Data!$G$2,(IF(COUNTIF(Data!$A$2:$A$939,BD$7),BD$7=(VLOOKUP(BD$7,Data!$A$2:$A$852,1,FALSE)),0))),"H",IF(AND(BD$7&gt;=$J119,BD$7&lt;=$L119),($D119*$P119/$M119),0))),IF(AND(BD$7&gt;=$J119,BD$7&lt;=$L119),(($D119*$P119)/$M119),0))))))</f>
        <v>0</v>
      </c>
      <c r="BE120" s="37">
        <f>IF(BE$7&gt;$L119,(((IF(Data!$C$2&gt;0,(IF(OR(BE$5=Data!$F$2,BE$5=Data!$G$2,(IF(COUNTIF(Data!$A$2:$A$939,BE$7),BE$7=(VLOOKUP(BE$7,Data!$A$2:$A$852,1,FALSE)),0))),"H",IF(AND(BE$7&gt;=$J119,BE$7&lt;=$K119),($D119*(1-$P119)/$N119),0))),IF(AND(BE$7&gt;=$J119,BE$7&lt;=$K119),(($D119-$O119)/$N119),0))))),(((IF(Data!$C$2&gt;0,(IF(OR(BE$5=Data!$F$2,BE$5=Data!$G$2,(IF(COUNTIF(Data!$A$2:$A$939,BE$7),BE$7=(VLOOKUP(BE$7,Data!$A$2:$A$852,1,FALSE)),0))),"H",IF(AND(BE$7&gt;=$J119,BE$7&lt;=$L119),($D119*$P119/$M119),0))),IF(AND(BE$7&gt;=$J119,BE$7&lt;=$L119),(($D119*$P119)/$M119),0))))))</f>
        <v>0</v>
      </c>
      <c r="BF120" s="37">
        <f>IF(BF$7&gt;$L119,(((IF(Data!$C$2&gt;0,(IF(OR(BF$5=Data!$F$2,BF$5=Data!$G$2,(IF(COUNTIF(Data!$A$2:$A$939,BF$7),BF$7=(VLOOKUP(BF$7,Data!$A$2:$A$852,1,FALSE)),0))),"H",IF(AND(BF$7&gt;=$J119,BF$7&lt;=$K119),($D119*(1-$P119)/$N119),0))),IF(AND(BF$7&gt;=$J119,BF$7&lt;=$K119),(($D119-$O119)/$N119),0))))),(((IF(Data!$C$2&gt;0,(IF(OR(BF$5=Data!$F$2,BF$5=Data!$G$2,(IF(COUNTIF(Data!$A$2:$A$939,BF$7),BF$7=(VLOOKUP(BF$7,Data!$A$2:$A$852,1,FALSE)),0))),"H",IF(AND(BF$7&gt;=$J119,BF$7&lt;=$L119),($D119*$P119/$M119),0))),IF(AND(BF$7&gt;=$J119,BF$7&lt;=$L119),(($D119*$P119)/$M119),0))))))</f>
        <v>0</v>
      </c>
      <c r="BG120" s="37">
        <f>IF(BG$7&gt;$L119,(((IF(Data!$C$2&gt;0,(IF(OR(BG$5=Data!$F$2,BG$5=Data!$G$2,(IF(COUNTIF(Data!$A$2:$A$939,BG$7),BG$7=(VLOOKUP(BG$7,Data!$A$2:$A$852,1,FALSE)),0))),"H",IF(AND(BG$7&gt;=$J119,BG$7&lt;=$K119),($D119*(1-$P119)/$N119),0))),IF(AND(BG$7&gt;=$J119,BG$7&lt;=$K119),(($D119-$O119)/$N119),0))))),(((IF(Data!$C$2&gt;0,(IF(OR(BG$5=Data!$F$2,BG$5=Data!$G$2,(IF(COUNTIF(Data!$A$2:$A$939,BG$7),BG$7=(VLOOKUP(BG$7,Data!$A$2:$A$852,1,FALSE)),0))),"H",IF(AND(BG$7&gt;=$J119,BG$7&lt;=$L119),($D119*$P119/$M119),0))),IF(AND(BG$7&gt;=$J119,BG$7&lt;=$L119),(($D119*$P119)/$M119),0))))))</f>
        <v>0</v>
      </c>
      <c r="BH120" s="37" t="str">
        <f>IF(BH$7&gt;$L119,(((IF(Data!$C$2&gt;0,(IF(OR(BH$5=Data!$F$2,BH$5=Data!$G$2,(IF(COUNTIF(Data!$A$2:$A$939,BH$7),BH$7=(VLOOKUP(BH$7,Data!$A$2:$A$852,1,FALSE)),0))),"H",IF(AND(BH$7&gt;=$J119,BH$7&lt;=$K119),($D119*(1-$P119)/$N119),0))),IF(AND(BH$7&gt;=$J119,BH$7&lt;=$K119),(($D119-$O119)/$N119),0))))),(((IF(Data!$C$2&gt;0,(IF(OR(BH$5=Data!$F$2,BH$5=Data!$G$2,(IF(COUNTIF(Data!$A$2:$A$939,BH$7),BH$7=(VLOOKUP(BH$7,Data!$A$2:$A$852,1,FALSE)),0))),"H",IF(AND(BH$7&gt;=$J119,BH$7&lt;=$L119),($D119*$P119/$M119),0))),IF(AND(BH$7&gt;=$J119,BH$7&lt;=$L119),(($D119*$P119)/$M119),0))))))</f>
        <v>H</v>
      </c>
      <c r="BI120" s="37" t="str">
        <f>IF(BI$7&gt;$L119,(((IF(Data!$C$2&gt;0,(IF(OR(BI$5=Data!$F$2,BI$5=Data!$G$2,(IF(COUNTIF(Data!$A$2:$A$939,BI$7),BI$7=(VLOOKUP(BI$7,Data!$A$2:$A$852,1,FALSE)),0))),"H",IF(AND(BI$7&gt;=$J119,BI$7&lt;=$K119),($D119*(1-$P119)/$N119),0))),IF(AND(BI$7&gt;=$J119,BI$7&lt;=$K119),(($D119-$O119)/$N119),0))))),(((IF(Data!$C$2&gt;0,(IF(OR(BI$5=Data!$F$2,BI$5=Data!$G$2,(IF(COUNTIF(Data!$A$2:$A$939,BI$7),BI$7=(VLOOKUP(BI$7,Data!$A$2:$A$852,1,FALSE)),0))),"H",IF(AND(BI$7&gt;=$J119,BI$7&lt;=$L119),($D119*$P119/$M119),0))),IF(AND(BI$7&gt;=$J119,BI$7&lt;=$L119),(($D119*$P119)/$M119),0))))))</f>
        <v>H</v>
      </c>
      <c r="BJ120" s="37">
        <f>IF(BJ$7&gt;$L119,(((IF(Data!$C$2&gt;0,(IF(OR(BJ$5=Data!$F$2,BJ$5=Data!$G$2,(IF(COUNTIF(Data!$A$2:$A$939,BJ$7),BJ$7=(VLOOKUP(BJ$7,Data!$A$2:$A$852,1,FALSE)),0))),"H",IF(AND(BJ$7&gt;=$J119,BJ$7&lt;=$K119),($D119*(1-$P119)/$N119),0))),IF(AND(BJ$7&gt;=$J119,BJ$7&lt;=$K119),(($D119-$O119)/$N119),0))))),(((IF(Data!$C$2&gt;0,(IF(OR(BJ$5=Data!$F$2,BJ$5=Data!$G$2,(IF(COUNTIF(Data!$A$2:$A$939,BJ$7),BJ$7=(VLOOKUP(BJ$7,Data!$A$2:$A$852,1,FALSE)),0))),"H",IF(AND(BJ$7&gt;=$J119,BJ$7&lt;=$L119),($D119*$P119/$M119),0))),IF(AND(BJ$7&gt;=$J119,BJ$7&lt;=$L119),(($D119*$P119)/$M119),0))))))</f>
        <v>0</v>
      </c>
      <c r="BK120" s="37">
        <f>IF(BK$7&gt;$L119,(((IF(Data!$C$2&gt;0,(IF(OR(BK$5=Data!$F$2,BK$5=Data!$G$2,(IF(COUNTIF(Data!$A$2:$A$939,BK$7),BK$7=(VLOOKUP(BK$7,Data!$A$2:$A$852,1,FALSE)),0))),"H",IF(AND(BK$7&gt;=$J119,BK$7&lt;=$K119),($D119*(1-$P119)/$N119),0))),IF(AND(BK$7&gt;=$J119,BK$7&lt;=$K119),(($D119-$O119)/$N119),0))))),(((IF(Data!$C$2&gt;0,(IF(OR(BK$5=Data!$F$2,BK$5=Data!$G$2,(IF(COUNTIF(Data!$A$2:$A$939,BK$7),BK$7=(VLOOKUP(BK$7,Data!$A$2:$A$852,1,FALSE)),0))),"H",IF(AND(BK$7&gt;=$J119,BK$7&lt;=$L119),($D119*$P119/$M119),0))),IF(AND(BK$7&gt;=$J119,BK$7&lt;=$L119),(($D119*$P119)/$M119),0))))))</f>
        <v>0</v>
      </c>
      <c r="BL120" s="37">
        <f>IF(BL$7&gt;$L119,(((IF(Data!$C$2&gt;0,(IF(OR(BL$5=Data!$F$2,BL$5=Data!$G$2,(IF(COUNTIF(Data!$A$2:$A$939,BL$7),BL$7=(VLOOKUP(BL$7,Data!$A$2:$A$852,1,FALSE)),0))),"H",IF(AND(BL$7&gt;=$J119,BL$7&lt;=$K119),($D119*(1-$P119)/$N119),0))),IF(AND(BL$7&gt;=$J119,BL$7&lt;=$K119),(($D119-$O119)/$N119),0))))),(((IF(Data!$C$2&gt;0,(IF(OR(BL$5=Data!$F$2,BL$5=Data!$G$2,(IF(COUNTIF(Data!$A$2:$A$939,BL$7),BL$7=(VLOOKUP(BL$7,Data!$A$2:$A$852,1,FALSE)),0))),"H",IF(AND(BL$7&gt;=$J119,BL$7&lt;=$L119),($D119*$P119/$M119),0))),IF(AND(BL$7&gt;=$J119,BL$7&lt;=$L119),(($D119*$P119)/$M119),0))))))</f>
        <v>0</v>
      </c>
      <c r="BM120" s="37">
        <f>IF(BM$7&gt;$L119,(((IF(Data!$C$2&gt;0,(IF(OR(BM$5=Data!$F$2,BM$5=Data!$G$2,(IF(COUNTIF(Data!$A$2:$A$939,BM$7),BM$7=(VLOOKUP(BM$7,Data!$A$2:$A$852,1,FALSE)),0))),"H",IF(AND(BM$7&gt;=$J119,BM$7&lt;=$K119),($D119*(1-$P119)/$N119),0))),IF(AND(BM$7&gt;=$J119,BM$7&lt;=$K119),(($D119-$O119)/$N119),0))))),(((IF(Data!$C$2&gt;0,(IF(OR(BM$5=Data!$F$2,BM$5=Data!$G$2,(IF(COUNTIF(Data!$A$2:$A$939,BM$7),BM$7=(VLOOKUP(BM$7,Data!$A$2:$A$852,1,FALSE)),0))),"H",IF(AND(BM$7&gt;=$J119,BM$7&lt;=$L119),($D119*$P119/$M119),0))),IF(AND(BM$7&gt;=$J119,BM$7&lt;=$L119),(($D119*$P119)/$M119),0))))))</f>
        <v>0</v>
      </c>
      <c r="BN120" s="37">
        <f>IF(BN$7&gt;$L119,(((IF(Data!$C$2&gt;0,(IF(OR(BN$5=Data!$F$2,BN$5=Data!$G$2,(IF(COUNTIF(Data!$A$2:$A$939,BN$7),BN$7=(VLOOKUP(BN$7,Data!$A$2:$A$852,1,FALSE)),0))),"H",IF(AND(BN$7&gt;=$J119,BN$7&lt;=$K119),($D119*(1-$P119)/$N119),0))),IF(AND(BN$7&gt;=$J119,BN$7&lt;=$K119),(($D119-$O119)/$N119),0))))),(((IF(Data!$C$2&gt;0,(IF(OR(BN$5=Data!$F$2,BN$5=Data!$G$2,(IF(COUNTIF(Data!$A$2:$A$939,BN$7),BN$7=(VLOOKUP(BN$7,Data!$A$2:$A$852,1,FALSE)),0))),"H",IF(AND(BN$7&gt;=$J119,BN$7&lt;=$L119),($D119*$P119/$M119),0))),IF(AND(BN$7&gt;=$J119,BN$7&lt;=$L119),(($D119*$P119)/$M119),0))))))</f>
        <v>0</v>
      </c>
      <c r="BO120" s="37" t="str">
        <f>IF(BO$7&gt;$L119,(((IF(Data!$C$2&gt;0,(IF(OR(BO$5=Data!$F$2,BO$5=Data!$G$2,(IF(COUNTIF(Data!$A$2:$A$939,BO$7),BO$7=(VLOOKUP(BO$7,Data!$A$2:$A$852,1,FALSE)),0))),"H",IF(AND(BO$7&gt;=$J119,BO$7&lt;=$K119),($D119*(1-$P119)/$N119),0))),IF(AND(BO$7&gt;=$J119,BO$7&lt;=$K119),(($D119-$O119)/$N119),0))))),(((IF(Data!$C$2&gt;0,(IF(OR(BO$5=Data!$F$2,BO$5=Data!$G$2,(IF(COUNTIF(Data!$A$2:$A$939,BO$7),BO$7=(VLOOKUP(BO$7,Data!$A$2:$A$852,1,FALSE)),0))),"H",IF(AND(BO$7&gt;=$J119,BO$7&lt;=$L119),($D119*$P119/$M119),0))),IF(AND(BO$7&gt;=$J119,BO$7&lt;=$L119),(($D119*$P119)/$M119),0))))))</f>
        <v>H</v>
      </c>
      <c r="BP120" s="37" t="str">
        <f>IF(BP$7&gt;$L119,(((IF(Data!$C$2&gt;0,(IF(OR(BP$5=Data!$F$2,BP$5=Data!$G$2,(IF(COUNTIF(Data!$A$2:$A$939,BP$7),BP$7=(VLOOKUP(BP$7,Data!$A$2:$A$852,1,FALSE)),0))),"H",IF(AND(BP$7&gt;=$J119,BP$7&lt;=$K119),($D119*(1-$P119)/$N119),0))),IF(AND(BP$7&gt;=$J119,BP$7&lt;=$K119),(($D119-$O119)/$N119),0))))),(((IF(Data!$C$2&gt;0,(IF(OR(BP$5=Data!$F$2,BP$5=Data!$G$2,(IF(COUNTIF(Data!$A$2:$A$939,BP$7),BP$7=(VLOOKUP(BP$7,Data!$A$2:$A$852,1,FALSE)),0))),"H",IF(AND(BP$7&gt;=$J119,BP$7&lt;=$L119),($D119*$P119/$M119),0))),IF(AND(BP$7&gt;=$J119,BP$7&lt;=$L119),(($D119*$P119)/$M119),0))))))</f>
        <v>H</v>
      </c>
      <c r="BQ120" s="37">
        <f>IF(BQ$7&gt;$L119,(((IF(Data!$C$2&gt;0,(IF(OR(BQ$5=Data!$F$2,BQ$5=Data!$G$2,(IF(COUNTIF(Data!$A$2:$A$939,BQ$7),BQ$7=(VLOOKUP(BQ$7,Data!$A$2:$A$852,1,FALSE)),0))),"H",IF(AND(BQ$7&gt;=$J119,BQ$7&lt;=$K119),($D119*(1-$P119)/$N119),0))),IF(AND(BQ$7&gt;=$J119,BQ$7&lt;=$K119),(($D119-$O119)/$N119),0))))),(((IF(Data!$C$2&gt;0,(IF(OR(BQ$5=Data!$F$2,BQ$5=Data!$G$2,(IF(COUNTIF(Data!$A$2:$A$939,BQ$7),BQ$7=(VLOOKUP(BQ$7,Data!$A$2:$A$852,1,FALSE)),0))),"H",IF(AND(BQ$7&gt;=$J119,BQ$7&lt;=$L119),($D119*$P119/$M119),0))),IF(AND(BQ$7&gt;=$J119,BQ$7&lt;=$L119),(($D119*$P119)/$M119),0))))))</f>
        <v>0</v>
      </c>
      <c r="BR120" s="37">
        <f>IF(BR$7&gt;$L119,(((IF(Data!$C$2&gt;0,(IF(OR(BR$5=Data!$F$2,BR$5=Data!$G$2,(IF(COUNTIF(Data!$A$2:$A$939,BR$7),BR$7=(VLOOKUP(BR$7,Data!$A$2:$A$852,1,FALSE)),0))),"H",IF(AND(BR$7&gt;=$J119,BR$7&lt;=$K119),($D119*(1-$P119)/$N119),0))),IF(AND(BR$7&gt;=$J119,BR$7&lt;=$K119),(($D119-$O119)/$N119),0))))),(((IF(Data!$C$2&gt;0,(IF(OR(BR$5=Data!$F$2,BR$5=Data!$G$2,(IF(COUNTIF(Data!$A$2:$A$939,BR$7),BR$7=(VLOOKUP(BR$7,Data!$A$2:$A$852,1,FALSE)),0))),"H",IF(AND(BR$7&gt;=$J119,BR$7&lt;=$L119),($D119*$P119/$M119),0))),IF(AND(BR$7&gt;=$J119,BR$7&lt;=$L119),(($D119*$P119)/$M119),0))))))</f>
        <v>0</v>
      </c>
      <c r="BS120" s="37">
        <f>IF(BS$7&gt;$L119,(((IF(Data!$C$2&gt;0,(IF(OR(BS$5=Data!$F$2,BS$5=Data!$G$2,(IF(COUNTIF(Data!$A$2:$A$939,BS$7),BS$7=(VLOOKUP(BS$7,Data!$A$2:$A$852,1,FALSE)),0))),"H",IF(AND(BS$7&gt;=$J119,BS$7&lt;=$K119),($D119*(1-$P119)/$N119),0))),IF(AND(BS$7&gt;=$J119,BS$7&lt;=$K119),(($D119-$O119)/$N119),0))))),(((IF(Data!$C$2&gt;0,(IF(OR(BS$5=Data!$F$2,BS$5=Data!$G$2,(IF(COUNTIF(Data!$A$2:$A$939,BS$7),BS$7=(VLOOKUP(BS$7,Data!$A$2:$A$852,1,FALSE)),0))),"H",IF(AND(BS$7&gt;=$J119,BS$7&lt;=$L119),($D119*$P119/$M119),0))),IF(AND(BS$7&gt;=$J119,BS$7&lt;=$L119),(($D119*$P119)/$M119),0))))))</f>
        <v>0</v>
      </c>
      <c r="BT120" s="37">
        <f>IF(BT$7&gt;$L119,(((IF(Data!$C$2&gt;0,(IF(OR(BT$5=Data!$F$2,BT$5=Data!$G$2,(IF(COUNTIF(Data!$A$2:$A$939,BT$7),BT$7=(VLOOKUP(BT$7,Data!$A$2:$A$852,1,FALSE)),0))),"H",IF(AND(BT$7&gt;=$J119,BT$7&lt;=$K119),($D119*(1-$P119)/$N119),0))),IF(AND(BT$7&gt;=$J119,BT$7&lt;=$K119),(($D119-$O119)/$N119),0))))),(((IF(Data!$C$2&gt;0,(IF(OR(BT$5=Data!$F$2,BT$5=Data!$G$2,(IF(COUNTIF(Data!$A$2:$A$939,BT$7),BT$7=(VLOOKUP(BT$7,Data!$A$2:$A$852,1,FALSE)),0))),"H",IF(AND(BT$7&gt;=$J119,BT$7&lt;=$L119),($D119*$P119/$M119),0))),IF(AND(BT$7&gt;=$J119,BT$7&lt;=$L119),(($D119*$P119)/$M119),0))))))</f>
        <v>0</v>
      </c>
      <c r="BU120" s="37">
        <f>IF(BU$7&gt;$L119,(((IF(Data!$C$2&gt;0,(IF(OR(BU$5=Data!$F$2,BU$5=Data!$G$2,(IF(COUNTIF(Data!$A$2:$A$939,BU$7),BU$7=(VLOOKUP(BU$7,Data!$A$2:$A$852,1,FALSE)),0))),"H",IF(AND(BU$7&gt;=$J119,BU$7&lt;=$K119),($D119*(1-$P119)/$N119),0))),IF(AND(BU$7&gt;=$J119,BU$7&lt;=$K119),(($D119-$O119)/$N119),0))))),(((IF(Data!$C$2&gt;0,(IF(OR(BU$5=Data!$F$2,BU$5=Data!$G$2,(IF(COUNTIF(Data!$A$2:$A$939,BU$7),BU$7=(VLOOKUP(BU$7,Data!$A$2:$A$852,1,FALSE)),0))),"H",IF(AND(BU$7&gt;=$J119,BU$7&lt;=$L119),($D119*$P119/$M119),0))),IF(AND(BU$7&gt;=$J119,BU$7&lt;=$L119),(($D119*$P119)/$M119),0))))))</f>
        <v>0</v>
      </c>
      <c r="BV120" s="37" t="str">
        <f>IF(BV$7&gt;$L119,(((IF(Data!$C$2&gt;0,(IF(OR(BV$5=Data!$F$2,BV$5=Data!$G$2,(IF(COUNTIF(Data!$A$2:$A$939,BV$7),BV$7=(VLOOKUP(BV$7,Data!$A$2:$A$852,1,FALSE)),0))),"H",IF(AND(BV$7&gt;=$J119,BV$7&lt;=$K119),($D119*(1-$P119)/$N119),0))),IF(AND(BV$7&gt;=$J119,BV$7&lt;=$K119),(($D119-$O119)/$N119),0))))),(((IF(Data!$C$2&gt;0,(IF(OR(BV$5=Data!$F$2,BV$5=Data!$G$2,(IF(COUNTIF(Data!$A$2:$A$939,BV$7),BV$7=(VLOOKUP(BV$7,Data!$A$2:$A$852,1,FALSE)),0))),"H",IF(AND(BV$7&gt;=$J119,BV$7&lt;=$L119),($D119*$P119/$M119),0))),IF(AND(BV$7&gt;=$J119,BV$7&lt;=$L119),(($D119*$P119)/$M119),0))))))</f>
        <v>H</v>
      </c>
      <c r="BW120" s="37" t="str">
        <f>IF(BW$7&gt;$L119,(((IF(Data!$C$2&gt;0,(IF(OR(BW$5=Data!$F$2,BW$5=Data!$G$2,(IF(COUNTIF(Data!$A$2:$A$939,BW$7),BW$7=(VLOOKUP(BW$7,Data!$A$2:$A$852,1,FALSE)),0))),"H",IF(AND(BW$7&gt;=$J119,BW$7&lt;=$K119),($D119*(1-$P119)/$N119),0))),IF(AND(BW$7&gt;=$J119,BW$7&lt;=$K119),(($D119-$O119)/$N119),0))))),(((IF(Data!$C$2&gt;0,(IF(OR(BW$5=Data!$F$2,BW$5=Data!$G$2,(IF(COUNTIF(Data!$A$2:$A$939,BW$7),BW$7=(VLOOKUP(BW$7,Data!$A$2:$A$852,1,FALSE)),0))),"H",IF(AND(BW$7&gt;=$J119,BW$7&lt;=$L119),($D119*$P119/$M119),0))),IF(AND(BW$7&gt;=$J119,BW$7&lt;=$L119),(($D119*$P119)/$M119),0))))))</f>
        <v>H</v>
      </c>
      <c r="BX120" s="37">
        <f>IF(BX$7&gt;$L119,(((IF(Data!$C$2&gt;0,(IF(OR(BX$5=Data!$F$2,BX$5=Data!$G$2,(IF(COUNTIF(Data!$A$2:$A$939,BX$7),BX$7=(VLOOKUP(BX$7,Data!$A$2:$A$852,1,FALSE)),0))),"H",IF(AND(BX$7&gt;=$J119,BX$7&lt;=$K119),($D119*(1-$P119)/$N119),0))),IF(AND(BX$7&gt;=$J119,BX$7&lt;=$K119),(($D119-$O119)/$N119),0))))),(((IF(Data!$C$2&gt;0,(IF(OR(BX$5=Data!$F$2,BX$5=Data!$G$2,(IF(COUNTIF(Data!$A$2:$A$939,BX$7),BX$7=(VLOOKUP(BX$7,Data!$A$2:$A$852,1,FALSE)),0))),"H",IF(AND(BX$7&gt;=$J119,BX$7&lt;=$L119),($D119*$P119/$M119),0))),IF(AND(BX$7&gt;=$J119,BX$7&lt;=$L119),(($D119*$P119)/$M119),0))))))</f>
        <v>0</v>
      </c>
      <c r="BY120" s="37">
        <f>IF(BY$7&gt;$L119,(((IF(Data!$C$2&gt;0,(IF(OR(BY$5=Data!$F$2,BY$5=Data!$G$2,(IF(COUNTIF(Data!$A$2:$A$939,BY$7),BY$7=(VLOOKUP(BY$7,Data!$A$2:$A$852,1,FALSE)),0))),"H",IF(AND(BY$7&gt;=$J119,BY$7&lt;=$K119),($D119*(1-$P119)/$N119),0))),IF(AND(BY$7&gt;=$J119,BY$7&lt;=$K119),(($D119-$O119)/$N119),0))))),(((IF(Data!$C$2&gt;0,(IF(OR(BY$5=Data!$F$2,BY$5=Data!$G$2,(IF(COUNTIF(Data!$A$2:$A$939,BY$7),BY$7=(VLOOKUP(BY$7,Data!$A$2:$A$852,1,FALSE)),0))),"H",IF(AND(BY$7&gt;=$J119,BY$7&lt;=$L119),($D119*$P119/$M119),0))),IF(AND(BY$7&gt;=$J119,BY$7&lt;=$L119),(($D119*$P119)/$M119),0))))))</f>
        <v>0</v>
      </c>
      <c r="BZ120" s="37">
        <f>IF(BZ$7&gt;$L119,(((IF(Data!$C$2&gt;0,(IF(OR(BZ$5=Data!$F$2,BZ$5=Data!$G$2,(IF(COUNTIF(Data!$A$2:$A$939,BZ$7),BZ$7=(VLOOKUP(BZ$7,Data!$A$2:$A$852,1,FALSE)),0))),"H",IF(AND(BZ$7&gt;=$J119,BZ$7&lt;=$K119),($D119*(1-$P119)/$N119),0))),IF(AND(BZ$7&gt;=$J119,BZ$7&lt;=$K119),(($D119-$O119)/$N119),0))))),(((IF(Data!$C$2&gt;0,(IF(OR(BZ$5=Data!$F$2,BZ$5=Data!$G$2,(IF(COUNTIF(Data!$A$2:$A$939,BZ$7),BZ$7=(VLOOKUP(BZ$7,Data!$A$2:$A$852,1,FALSE)),0))),"H",IF(AND(BZ$7&gt;=$J119,BZ$7&lt;=$L119),($D119*$P119/$M119),0))),IF(AND(BZ$7&gt;=$J119,BZ$7&lt;=$L119),(($D119*$P119)/$M119),0))))))</f>
        <v>0</v>
      </c>
      <c r="CA120" s="37">
        <f>IF(CA$7&gt;$L119,(((IF(Data!$C$2&gt;0,(IF(OR(CA$5=Data!$F$2,CA$5=Data!$G$2,(IF(COUNTIF(Data!$A$2:$A$939,CA$7),CA$7=(VLOOKUP(CA$7,Data!$A$2:$A$852,1,FALSE)),0))),"H",IF(AND(CA$7&gt;=$J119,CA$7&lt;=$K119),($D119*(1-$P119)/$N119),0))),IF(AND(CA$7&gt;=$J119,CA$7&lt;=$K119),(($D119-$O119)/$N119),0))))),(((IF(Data!$C$2&gt;0,(IF(OR(CA$5=Data!$F$2,CA$5=Data!$G$2,(IF(COUNTIF(Data!$A$2:$A$939,CA$7),CA$7=(VLOOKUP(CA$7,Data!$A$2:$A$852,1,FALSE)),0))),"H",IF(AND(CA$7&gt;=$J119,CA$7&lt;=$L119),($D119*$P119/$M119),0))),IF(AND(CA$7&gt;=$J119,CA$7&lt;=$L119),(($D119*$P119)/$M119),0))))))</f>
        <v>0</v>
      </c>
      <c r="CB120" s="37">
        <f>IF(CB$7&gt;$L119,(((IF(Data!$C$2&gt;0,(IF(OR(CB$5=Data!$F$2,CB$5=Data!$G$2,(IF(COUNTIF(Data!$A$2:$A$939,CB$7),CB$7=(VLOOKUP(CB$7,Data!$A$2:$A$852,1,FALSE)),0))),"H",IF(AND(CB$7&gt;=$J119,CB$7&lt;=$K119),($D119*(1-$P119)/$N119),0))),IF(AND(CB$7&gt;=$J119,CB$7&lt;=$K119),(($D119-$O119)/$N119),0))))),(((IF(Data!$C$2&gt;0,(IF(OR(CB$5=Data!$F$2,CB$5=Data!$G$2,(IF(COUNTIF(Data!$A$2:$A$939,CB$7),CB$7=(VLOOKUP(CB$7,Data!$A$2:$A$852,1,FALSE)),0))),"H",IF(AND(CB$7&gt;=$J119,CB$7&lt;=$L119),($D119*$P119/$M119),0))),IF(AND(CB$7&gt;=$J119,CB$7&lt;=$L119),(($D119*$P119)/$M119),0))))))</f>
        <v>0</v>
      </c>
      <c r="CC120" s="37" t="str">
        <f>IF(CC$7&gt;$L119,(((IF(Data!$C$2&gt;0,(IF(OR(CC$5=Data!$F$2,CC$5=Data!$G$2,(IF(COUNTIF(Data!$A$2:$A$939,CC$7),CC$7=(VLOOKUP(CC$7,Data!$A$2:$A$852,1,FALSE)),0))),"H",IF(AND(CC$7&gt;=$J119,CC$7&lt;=$K119),($D119*(1-$P119)/$N119),0))),IF(AND(CC$7&gt;=$J119,CC$7&lt;=$K119),(($D119-$O119)/$N119),0))))),(((IF(Data!$C$2&gt;0,(IF(OR(CC$5=Data!$F$2,CC$5=Data!$G$2,(IF(COUNTIF(Data!$A$2:$A$939,CC$7),CC$7=(VLOOKUP(CC$7,Data!$A$2:$A$852,1,FALSE)),0))),"H",IF(AND(CC$7&gt;=$J119,CC$7&lt;=$L119),($D119*$P119/$M119),0))),IF(AND(CC$7&gt;=$J119,CC$7&lt;=$L119),(($D119*$P119)/$M119),0))))))</f>
        <v>H</v>
      </c>
      <c r="CD120" s="37" t="str">
        <f>IF(CD$7&gt;$L119,(((IF(Data!$C$2&gt;0,(IF(OR(CD$5=Data!$F$2,CD$5=Data!$G$2,(IF(COUNTIF(Data!$A$2:$A$939,CD$7),CD$7=(VLOOKUP(CD$7,Data!$A$2:$A$852,1,FALSE)),0))),"H",IF(AND(CD$7&gt;=$J119,CD$7&lt;=$K119),($D119*(1-$P119)/$N119),0))),IF(AND(CD$7&gt;=$J119,CD$7&lt;=$K119),(($D119-$O119)/$N119),0))))),(((IF(Data!$C$2&gt;0,(IF(OR(CD$5=Data!$F$2,CD$5=Data!$G$2,(IF(COUNTIF(Data!$A$2:$A$939,CD$7),CD$7=(VLOOKUP(CD$7,Data!$A$2:$A$852,1,FALSE)),0))),"H",IF(AND(CD$7&gt;=$J119,CD$7&lt;=$L119),($D119*$P119/$M119),0))),IF(AND(CD$7&gt;=$J119,CD$7&lt;=$L119),(($D119*$P119)/$M119),0))))))</f>
        <v>H</v>
      </c>
      <c r="CE120" s="37">
        <f>IF(CE$7&gt;$L119,(((IF(Data!$C$2&gt;0,(IF(OR(CE$5=Data!$F$2,CE$5=Data!$G$2,(IF(COUNTIF(Data!$A$2:$A$939,CE$7),CE$7=(VLOOKUP(CE$7,Data!$A$2:$A$852,1,FALSE)),0))),"H",IF(AND(CE$7&gt;=$J119,CE$7&lt;=$K119),($D119*(1-$P119)/$N119),0))),IF(AND(CE$7&gt;=$J119,CE$7&lt;=$K119),(($D119-$O119)/$N119),0))))),(((IF(Data!$C$2&gt;0,(IF(OR(CE$5=Data!$F$2,CE$5=Data!$G$2,(IF(COUNTIF(Data!$A$2:$A$939,CE$7),CE$7=(VLOOKUP(CE$7,Data!$A$2:$A$852,1,FALSE)),0))),"H",IF(AND(CE$7&gt;=$J119,CE$7&lt;=$L119),($D119*$P119/$M119),0))),IF(AND(CE$7&gt;=$J119,CE$7&lt;=$L119),(($D119*$P119)/$M119),0))))))</f>
        <v>0</v>
      </c>
      <c r="CF120" s="37">
        <f>IF(CF$7&gt;$L119,(((IF(Data!$C$2&gt;0,(IF(OR(CF$5=Data!$F$2,CF$5=Data!$G$2,(IF(COUNTIF(Data!$A$2:$A$939,CF$7),CF$7=(VLOOKUP(CF$7,Data!$A$2:$A$852,1,FALSE)),0))),"H",IF(AND(CF$7&gt;=$J119,CF$7&lt;=$K119),($D119*(1-$P119)/$N119),0))),IF(AND(CF$7&gt;=$J119,CF$7&lt;=$K119),(($D119-$O119)/$N119),0))))),(((IF(Data!$C$2&gt;0,(IF(OR(CF$5=Data!$F$2,CF$5=Data!$G$2,(IF(COUNTIF(Data!$A$2:$A$939,CF$7),CF$7=(VLOOKUP(CF$7,Data!$A$2:$A$852,1,FALSE)),0))),"H",IF(AND(CF$7&gt;=$J119,CF$7&lt;=$L119),($D119*$P119/$M119),0))),IF(AND(CF$7&gt;=$J119,CF$7&lt;=$L119),(($D119*$P119)/$M119),0))))))</f>
        <v>0</v>
      </c>
      <c r="CG120" s="37">
        <f>IF(CG$7&gt;$L119,(((IF(Data!$C$2&gt;0,(IF(OR(CG$5=Data!$F$2,CG$5=Data!$G$2,(IF(COUNTIF(Data!$A$2:$A$939,CG$7),CG$7=(VLOOKUP(CG$7,Data!$A$2:$A$852,1,FALSE)),0))),"H",IF(AND(CG$7&gt;=$J119,CG$7&lt;=$K119),($D119*(1-$P119)/$N119),0))),IF(AND(CG$7&gt;=$J119,CG$7&lt;=$K119),(($D119-$O119)/$N119),0))))),(((IF(Data!$C$2&gt;0,(IF(OR(CG$5=Data!$F$2,CG$5=Data!$G$2,(IF(COUNTIF(Data!$A$2:$A$939,CG$7),CG$7=(VLOOKUP(CG$7,Data!$A$2:$A$852,1,FALSE)),0))),"H",IF(AND(CG$7&gt;=$J119,CG$7&lt;=$L119),($D119*$P119/$M119),0))),IF(AND(CG$7&gt;=$J119,CG$7&lt;=$L119),(($D119*$P119)/$M119),0))))))</f>
        <v>0</v>
      </c>
      <c r="CH120" s="37">
        <f>IF(CH$7&gt;$L119,(((IF(Data!$C$2&gt;0,(IF(OR(CH$5=Data!$F$2,CH$5=Data!$G$2,(IF(COUNTIF(Data!$A$2:$A$939,CH$7),CH$7=(VLOOKUP(CH$7,Data!$A$2:$A$852,1,FALSE)),0))),"H",IF(AND(CH$7&gt;=$J119,CH$7&lt;=$K119),($D119*(1-$P119)/$N119),0))),IF(AND(CH$7&gt;=$J119,CH$7&lt;=$K119),(($D119-$O119)/$N119),0))))),(((IF(Data!$C$2&gt;0,(IF(OR(CH$5=Data!$F$2,CH$5=Data!$G$2,(IF(COUNTIF(Data!$A$2:$A$939,CH$7),CH$7=(VLOOKUP(CH$7,Data!$A$2:$A$852,1,FALSE)),0))),"H",IF(AND(CH$7&gt;=$J119,CH$7&lt;=$L119),($D119*$P119/$M119),0))),IF(AND(CH$7&gt;=$J119,CH$7&lt;=$L119),(($D119*$P119)/$M119),0))))))</f>
        <v>0</v>
      </c>
      <c r="CI120" s="37">
        <f>IF(CI$7&gt;$L119,(((IF(Data!$C$2&gt;0,(IF(OR(CI$5=Data!$F$2,CI$5=Data!$G$2,(IF(COUNTIF(Data!$A$2:$A$939,CI$7),CI$7=(VLOOKUP(CI$7,Data!$A$2:$A$852,1,FALSE)),0))),"H",IF(AND(CI$7&gt;=$J119,CI$7&lt;=$K119),($D119*(1-$P119)/$N119),0))),IF(AND(CI$7&gt;=$J119,CI$7&lt;=$K119),(($D119-$O119)/$N119),0))))),(((IF(Data!$C$2&gt;0,(IF(OR(CI$5=Data!$F$2,CI$5=Data!$G$2,(IF(COUNTIF(Data!$A$2:$A$939,CI$7),CI$7=(VLOOKUP(CI$7,Data!$A$2:$A$852,1,FALSE)),0))),"H",IF(AND(CI$7&gt;=$J119,CI$7&lt;=$L119),($D119*$P119/$M119),0))),IF(AND(CI$7&gt;=$J119,CI$7&lt;=$L119),(($D119*$P119)/$M119),0))))))</f>
        <v>0</v>
      </c>
      <c r="CJ120" s="37" t="str">
        <f>IF(CJ$7&gt;$L119,(((IF(Data!$C$2&gt;0,(IF(OR(CJ$5=Data!$F$2,CJ$5=Data!$G$2,(IF(COUNTIF(Data!$A$2:$A$939,CJ$7),CJ$7=(VLOOKUP(CJ$7,Data!$A$2:$A$852,1,FALSE)),0))),"H",IF(AND(CJ$7&gt;=$J119,CJ$7&lt;=$K119),($D119*(1-$P119)/$N119),0))),IF(AND(CJ$7&gt;=$J119,CJ$7&lt;=$K119),(($D119-$O119)/$N119),0))))),(((IF(Data!$C$2&gt;0,(IF(OR(CJ$5=Data!$F$2,CJ$5=Data!$G$2,(IF(COUNTIF(Data!$A$2:$A$939,CJ$7),CJ$7=(VLOOKUP(CJ$7,Data!$A$2:$A$852,1,FALSE)),0))),"H",IF(AND(CJ$7&gt;=$J119,CJ$7&lt;=$L119),($D119*$P119/$M119),0))),IF(AND(CJ$7&gt;=$J119,CJ$7&lt;=$L119),(($D119*$P119)/$M119),0))))))</f>
        <v>H</v>
      </c>
      <c r="CK120" s="37" t="str">
        <f>IF(CK$7&gt;$L119,(((IF(Data!$C$2&gt;0,(IF(OR(CK$5=Data!$F$2,CK$5=Data!$G$2,(IF(COUNTIF(Data!$A$2:$A$939,CK$7),CK$7=(VLOOKUP(CK$7,Data!$A$2:$A$852,1,FALSE)),0))),"H",IF(AND(CK$7&gt;=$J119,CK$7&lt;=$K119),($D119*(1-$P119)/$N119),0))),IF(AND(CK$7&gt;=$J119,CK$7&lt;=$K119),(($D119-$O119)/$N119),0))))),(((IF(Data!$C$2&gt;0,(IF(OR(CK$5=Data!$F$2,CK$5=Data!$G$2,(IF(COUNTIF(Data!$A$2:$A$939,CK$7),CK$7=(VLOOKUP(CK$7,Data!$A$2:$A$852,1,FALSE)),0))),"H",IF(AND(CK$7&gt;=$J119,CK$7&lt;=$L119),($D119*$P119/$M119),0))),IF(AND(CK$7&gt;=$J119,CK$7&lt;=$L119),(($D119*$P119)/$M119),0))))))</f>
        <v>H</v>
      </c>
      <c r="CL120" s="37">
        <f>IF(CL$7&gt;$L119,(((IF(Data!$C$2&gt;0,(IF(OR(CL$5=Data!$F$2,CL$5=Data!$G$2,(IF(COUNTIF(Data!$A$2:$A$939,CL$7),CL$7=(VLOOKUP(CL$7,Data!$A$2:$A$852,1,FALSE)),0))),"H",IF(AND(CL$7&gt;=$J119,CL$7&lt;=$K119),($D119*(1-$P119)/$N119),0))),IF(AND(CL$7&gt;=$J119,CL$7&lt;=$K119),(($D119-$O119)/$N119),0))))),(((IF(Data!$C$2&gt;0,(IF(OR(CL$5=Data!$F$2,CL$5=Data!$G$2,(IF(COUNTIF(Data!$A$2:$A$939,CL$7),CL$7=(VLOOKUP(CL$7,Data!$A$2:$A$852,1,FALSE)),0))),"H",IF(AND(CL$7&gt;=$J119,CL$7&lt;=$L119),($D119*$P119/$M119),0))),IF(AND(CL$7&gt;=$J119,CL$7&lt;=$L119),(($D119*$P119)/$M119),0))))))</f>
        <v>0</v>
      </c>
      <c r="CM120" s="37">
        <f>IF(CM$7&gt;$L119,(((IF(Data!$C$2&gt;0,(IF(OR(CM$5=Data!$F$2,CM$5=Data!$G$2,(IF(COUNTIF(Data!$A$2:$A$939,CM$7),CM$7=(VLOOKUP(CM$7,Data!$A$2:$A$852,1,FALSE)),0))),"H",IF(AND(CM$7&gt;=$J119,CM$7&lt;=$K119),($D119*(1-$P119)/$N119),0))),IF(AND(CM$7&gt;=$J119,CM$7&lt;=$K119),(($D119-$O119)/$N119),0))))),(((IF(Data!$C$2&gt;0,(IF(OR(CM$5=Data!$F$2,CM$5=Data!$G$2,(IF(COUNTIF(Data!$A$2:$A$939,CM$7),CM$7=(VLOOKUP(CM$7,Data!$A$2:$A$852,1,FALSE)),0))),"H",IF(AND(CM$7&gt;=$J119,CM$7&lt;=$L119),($D119*$P119/$M119),0))),IF(AND(CM$7&gt;=$J119,CM$7&lt;=$L119),(($D119*$P119)/$M119),0))))))</f>
        <v>0</v>
      </c>
      <c r="CN120" s="37">
        <f>IF(CN$7&gt;$L119,(((IF(Data!$C$2&gt;0,(IF(OR(CN$5=Data!$F$2,CN$5=Data!$G$2,(IF(COUNTIF(Data!$A$2:$A$939,CN$7),CN$7=(VLOOKUP(CN$7,Data!$A$2:$A$852,1,FALSE)),0))),"H",IF(AND(CN$7&gt;=$J119,CN$7&lt;=$K119),($D119*(1-$P119)/$N119),0))),IF(AND(CN$7&gt;=$J119,CN$7&lt;=$K119),(($D119-$O119)/$N119),0))))),(((IF(Data!$C$2&gt;0,(IF(OR(CN$5=Data!$F$2,CN$5=Data!$G$2,(IF(COUNTIF(Data!$A$2:$A$939,CN$7),CN$7=(VLOOKUP(CN$7,Data!$A$2:$A$852,1,FALSE)),0))),"H",IF(AND(CN$7&gt;=$J119,CN$7&lt;=$L119),($D119*$P119/$M119),0))),IF(AND(CN$7&gt;=$J119,CN$7&lt;=$L119),(($D119*$P119)/$M119),0))))))</f>
        <v>0</v>
      </c>
      <c r="CO120" s="37">
        <f>IF(CO$7&gt;$L119,(((IF(Data!$C$2&gt;0,(IF(OR(CO$5=Data!$F$2,CO$5=Data!$G$2,(IF(COUNTIF(Data!$A$2:$A$939,CO$7),CO$7=(VLOOKUP(CO$7,Data!$A$2:$A$852,1,FALSE)),0))),"H",IF(AND(CO$7&gt;=$J119,CO$7&lt;=$K119),($D119*(1-$P119)/$N119),0))),IF(AND(CO$7&gt;=$J119,CO$7&lt;=$K119),(($D119-$O119)/$N119),0))))),(((IF(Data!$C$2&gt;0,(IF(OR(CO$5=Data!$F$2,CO$5=Data!$G$2,(IF(COUNTIF(Data!$A$2:$A$939,CO$7),CO$7=(VLOOKUP(CO$7,Data!$A$2:$A$852,1,FALSE)),0))),"H",IF(AND(CO$7&gt;=$J119,CO$7&lt;=$L119),($D119*$P119/$M119),0))),IF(AND(CO$7&gt;=$J119,CO$7&lt;=$L119),(($D119*$P119)/$M119),0))))))</f>
        <v>0</v>
      </c>
      <c r="CP120" s="37">
        <f>IF(CP$7&gt;$L119,(((IF(Data!$C$2&gt;0,(IF(OR(CP$5=Data!$F$2,CP$5=Data!$G$2,(IF(COUNTIF(Data!$A$2:$A$939,CP$7),CP$7=(VLOOKUP(CP$7,Data!$A$2:$A$852,1,FALSE)),0))),"H",IF(AND(CP$7&gt;=$J119,CP$7&lt;=$K119),($D119*(1-$P119)/$N119),0))),IF(AND(CP$7&gt;=$J119,CP$7&lt;=$K119),(($D119-$O119)/$N119),0))))),(((IF(Data!$C$2&gt;0,(IF(OR(CP$5=Data!$F$2,CP$5=Data!$G$2,(IF(COUNTIF(Data!$A$2:$A$939,CP$7),CP$7=(VLOOKUP(CP$7,Data!$A$2:$A$852,1,FALSE)),0))),"H",IF(AND(CP$7&gt;=$J119,CP$7&lt;=$L119),($D119*$P119/$M119),0))),IF(AND(CP$7&gt;=$J119,CP$7&lt;=$L119),(($D119*$P119)/$M119),0))))))</f>
        <v>0</v>
      </c>
      <c r="CQ120" s="37" t="str">
        <f>IF(CQ$7&gt;$L119,(((IF(Data!$C$2&gt;0,(IF(OR(CQ$5=Data!$F$2,CQ$5=Data!$G$2,(IF(COUNTIF(Data!$A$2:$A$939,CQ$7),CQ$7=(VLOOKUP(CQ$7,Data!$A$2:$A$852,1,FALSE)),0))),"H",IF(AND(CQ$7&gt;=$J119,CQ$7&lt;=$K119),($D119*(1-$P119)/$N119),0))),IF(AND(CQ$7&gt;=$J119,CQ$7&lt;=$K119),(($D119-$O119)/$N119),0))))),(((IF(Data!$C$2&gt;0,(IF(OR(CQ$5=Data!$F$2,CQ$5=Data!$G$2,(IF(COUNTIF(Data!$A$2:$A$939,CQ$7),CQ$7=(VLOOKUP(CQ$7,Data!$A$2:$A$852,1,FALSE)),0))),"H",IF(AND(CQ$7&gt;=$J119,CQ$7&lt;=$L119),($D119*$P119/$M119),0))),IF(AND(CQ$7&gt;=$J119,CQ$7&lt;=$L119),(($D119*$P119)/$M119),0))))))</f>
        <v>H</v>
      </c>
      <c r="CR120" s="37" t="str">
        <f>IF(CR$7&gt;$L119,(((IF(Data!$C$2&gt;0,(IF(OR(CR$5=Data!$F$2,CR$5=Data!$G$2,(IF(COUNTIF(Data!$A$2:$A$939,CR$7),CR$7=(VLOOKUP(CR$7,Data!$A$2:$A$852,1,FALSE)),0))),"H",IF(AND(CR$7&gt;=$J119,CR$7&lt;=$K119),($D119*(1-$P119)/$N119),0))),IF(AND(CR$7&gt;=$J119,CR$7&lt;=$K119),(($D119-$O119)/$N119),0))))),(((IF(Data!$C$2&gt;0,(IF(OR(CR$5=Data!$F$2,CR$5=Data!$G$2,(IF(COUNTIF(Data!$A$2:$A$939,CR$7),CR$7=(VLOOKUP(CR$7,Data!$A$2:$A$852,1,FALSE)),0))),"H",IF(AND(CR$7&gt;=$J119,CR$7&lt;=$L119),($D119*$P119/$M119),0))),IF(AND(CR$7&gt;=$J119,CR$7&lt;=$L119),(($D119*$P119)/$M119),0))))))</f>
        <v>H</v>
      </c>
      <c r="CS120" s="37">
        <f>IF(CS$7&gt;$L119,(((IF(Data!$C$2&gt;0,(IF(OR(CS$5=Data!$F$2,CS$5=Data!$G$2,(IF(COUNTIF(Data!$A$2:$A$939,CS$7),CS$7=(VLOOKUP(CS$7,Data!$A$2:$A$852,1,FALSE)),0))),"H",IF(AND(CS$7&gt;=$J119,CS$7&lt;=$K119),($D119*(1-$P119)/$N119),0))),IF(AND(CS$7&gt;=$J119,CS$7&lt;=$K119),(($D119-$O119)/$N119),0))))),(((IF(Data!$C$2&gt;0,(IF(OR(CS$5=Data!$F$2,CS$5=Data!$G$2,(IF(COUNTIF(Data!$A$2:$A$939,CS$7),CS$7=(VLOOKUP(CS$7,Data!$A$2:$A$852,1,FALSE)),0))),"H",IF(AND(CS$7&gt;=$J119,CS$7&lt;=$L119),($D119*$P119/$M119),0))),IF(AND(CS$7&gt;=$J119,CS$7&lt;=$L119),(($D119*$P119)/$M119),0))))))</f>
        <v>0</v>
      </c>
      <c r="CT120" s="37">
        <f>IF(CT$7&gt;$L119,(((IF(Data!$C$2&gt;0,(IF(OR(CT$5=Data!$F$2,CT$5=Data!$G$2,(IF(COUNTIF(Data!$A$2:$A$939,CT$7),CT$7=(VLOOKUP(CT$7,Data!$A$2:$A$852,1,FALSE)),0))),"H",IF(AND(CT$7&gt;=$J119,CT$7&lt;=$K119),($D119*(1-$P119)/$N119),0))),IF(AND(CT$7&gt;=$J119,CT$7&lt;=$K119),(($D119-$O119)/$N119),0))))),(((IF(Data!$C$2&gt;0,(IF(OR(CT$5=Data!$F$2,CT$5=Data!$G$2,(IF(COUNTIF(Data!$A$2:$A$939,CT$7),CT$7=(VLOOKUP(CT$7,Data!$A$2:$A$852,1,FALSE)),0))),"H",IF(AND(CT$7&gt;=$J119,CT$7&lt;=$L119),($D119*$P119/$M119),0))),IF(AND(CT$7&gt;=$J119,CT$7&lt;=$L119),(($D119*$P119)/$M119),0))))))</f>
        <v>0</v>
      </c>
      <c r="CU120" s="37">
        <f>IF(CU$7&gt;$L119,(((IF(Data!$C$2&gt;0,(IF(OR(CU$5=Data!$F$2,CU$5=Data!$G$2,(IF(COUNTIF(Data!$A$2:$A$939,CU$7),CU$7=(VLOOKUP(CU$7,Data!$A$2:$A$852,1,FALSE)),0))),"H",IF(AND(CU$7&gt;=$J119,CU$7&lt;=$K119),($D119*(1-$P119)/$N119),0))),IF(AND(CU$7&gt;=$J119,CU$7&lt;=$K119),(($D119-$O119)/$N119),0))))),(((IF(Data!$C$2&gt;0,(IF(OR(CU$5=Data!$F$2,CU$5=Data!$G$2,(IF(COUNTIF(Data!$A$2:$A$939,CU$7),CU$7=(VLOOKUP(CU$7,Data!$A$2:$A$852,1,FALSE)),0))),"H",IF(AND(CU$7&gt;=$J119,CU$7&lt;=$L119),($D119*$P119/$M119),0))),IF(AND(CU$7&gt;=$J119,CU$7&lt;=$L119),(($D119*$P119)/$M119),0))))))</f>
        <v>0</v>
      </c>
      <c r="CV120" s="37">
        <f>IF(CV$7&gt;$L119,(((IF(Data!$C$2&gt;0,(IF(OR(CV$5=Data!$F$2,CV$5=Data!$G$2,(IF(COUNTIF(Data!$A$2:$A$939,CV$7),CV$7=(VLOOKUP(CV$7,Data!$A$2:$A$852,1,FALSE)),0))),"H",IF(AND(CV$7&gt;=$J119,CV$7&lt;=$K119),($D119*(1-$P119)/$N119),0))),IF(AND(CV$7&gt;=$J119,CV$7&lt;=$K119),(($D119-$O119)/$N119),0))))),(((IF(Data!$C$2&gt;0,(IF(OR(CV$5=Data!$F$2,CV$5=Data!$G$2,(IF(COUNTIF(Data!$A$2:$A$939,CV$7),CV$7=(VLOOKUP(CV$7,Data!$A$2:$A$852,1,FALSE)),0))),"H",IF(AND(CV$7&gt;=$J119,CV$7&lt;=$L119),($D119*$P119/$M119),0))),IF(AND(CV$7&gt;=$J119,CV$7&lt;=$L119),(($D119*$P119)/$M119),0))))))</f>
        <v>0</v>
      </c>
      <c r="CW120" s="37">
        <f>IF(CW$7&gt;$L119,(((IF(Data!$C$2&gt;0,(IF(OR(CW$5=Data!$F$2,CW$5=Data!$G$2,(IF(COUNTIF(Data!$A$2:$A$939,CW$7),CW$7=(VLOOKUP(CW$7,Data!$A$2:$A$852,1,FALSE)),0))),"H",IF(AND(CW$7&gt;=$J119,CW$7&lt;=$K119),($D119*(1-$P119)/$N119),0))),IF(AND(CW$7&gt;=$J119,CW$7&lt;=$K119),(($D119-$O119)/$N119),0))))),(((IF(Data!$C$2&gt;0,(IF(OR(CW$5=Data!$F$2,CW$5=Data!$G$2,(IF(COUNTIF(Data!$A$2:$A$939,CW$7),CW$7=(VLOOKUP(CW$7,Data!$A$2:$A$852,1,FALSE)),0))),"H",IF(AND(CW$7&gt;=$J119,CW$7&lt;=$L119),($D119*$P119/$M119),0))),IF(AND(CW$7&gt;=$J119,CW$7&lt;=$L119),(($D119*$P119)/$M119),0))))))</f>
        <v>0</v>
      </c>
      <c r="CX120" s="37" t="str">
        <f>IF(CX$7&gt;$L119,(((IF(Data!$C$2&gt;0,(IF(OR(CX$5=Data!$F$2,CX$5=Data!$G$2,(IF(COUNTIF(Data!$A$2:$A$939,CX$7),CX$7=(VLOOKUP(CX$7,Data!$A$2:$A$852,1,FALSE)),0))),"H",IF(AND(CX$7&gt;=$J119,CX$7&lt;=$K119),($D119*(1-$P119)/$N119),0))),IF(AND(CX$7&gt;=$J119,CX$7&lt;=$K119),(($D119-$O119)/$N119),0))))),(((IF(Data!$C$2&gt;0,(IF(OR(CX$5=Data!$F$2,CX$5=Data!$G$2,(IF(COUNTIF(Data!$A$2:$A$939,CX$7),CX$7=(VLOOKUP(CX$7,Data!$A$2:$A$852,1,FALSE)),0))),"H",IF(AND(CX$7&gt;=$J119,CX$7&lt;=$L119),($D119*$P119/$M119),0))),IF(AND(CX$7&gt;=$J119,CX$7&lt;=$L119),(($D119*$P119)/$M119),0))))))</f>
        <v>H</v>
      </c>
      <c r="CY120" s="37" t="str">
        <f>IF(CY$7&gt;$L119,(((IF(Data!$C$2&gt;0,(IF(OR(CY$5=Data!$F$2,CY$5=Data!$G$2,(IF(COUNTIF(Data!$A$2:$A$939,CY$7),CY$7=(VLOOKUP(CY$7,Data!$A$2:$A$852,1,FALSE)),0))),"H",IF(AND(CY$7&gt;=$J119,CY$7&lt;=$K119),($D119*(1-$P119)/$N119),0))),IF(AND(CY$7&gt;=$J119,CY$7&lt;=$K119),(($D119-$O119)/$N119),0))))),(((IF(Data!$C$2&gt;0,(IF(OR(CY$5=Data!$F$2,CY$5=Data!$G$2,(IF(COUNTIF(Data!$A$2:$A$939,CY$7),CY$7=(VLOOKUP(CY$7,Data!$A$2:$A$852,1,FALSE)),0))),"H",IF(AND(CY$7&gt;=$J119,CY$7&lt;=$L119),($D119*$P119/$M119),0))),IF(AND(CY$7&gt;=$J119,CY$7&lt;=$L119),(($D119*$P119)/$M119),0))))))</f>
        <v>H</v>
      </c>
      <c r="CZ120" s="37">
        <f>IF(CZ$7&gt;$L119,(((IF(Data!$C$2&gt;0,(IF(OR(CZ$5=Data!$F$2,CZ$5=Data!$G$2,(IF(COUNTIF(Data!$A$2:$A$939,CZ$7),CZ$7=(VLOOKUP(CZ$7,Data!$A$2:$A$852,1,FALSE)),0))),"H",IF(AND(CZ$7&gt;=$J119,CZ$7&lt;=$K119),($D119*(1-$P119)/$N119),0))),IF(AND(CZ$7&gt;=$J119,CZ$7&lt;=$K119),(($D119-$O119)/$N119),0))))),(((IF(Data!$C$2&gt;0,(IF(OR(CZ$5=Data!$F$2,CZ$5=Data!$G$2,(IF(COUNTIF(Data!$A$2:$A$939,CZ$7),CZ$7=(VLOOKUP(CZ$7,Data!$A$2:$A$852,1,FALSE)),0))),"H",IF(AND(CZ$7&gt;=$J119,CZ$7&lt;=$L119),($D119*$P119/$M119),0))),IF(AND(CZ$7&gt;=$J119,CZ$7&lt;=$L119),(($D119*$P119)/$M119),0))))))</f>
        <v>0</v>
      </c>
      <c r="DA120" s="37">
        <f>IF(DA$7&gt;$L119,(((IF(Data!$C$2&gt;0,(IF(OR(DA$5=Data!$F$2,DA$5=Data!$G$2,(IF(COUNTIF(Data!$A$2:$A$939,DA$7),DA$7=(VLOOKUP(DA$7,Data!$A$2:$A$852,1,FALSE)),0))),"H",IF(AND(DA$7&gt;=$J119,DA$7&lt;=$K119),($D119*(1-$P119)/$N119),0))),IF(AND(DA$7&gt;=$J119,DA$7&lt;=$K119),(($D119-$O119)/$N119),0))))),(((IF(Data!$C$2&gt;0,(IF(OR(DA$5=Data!$F$2,DA$5=Data!$G$2,(IF(COUNTIF(Data!$A$2:$A$939,DA$7),DA$7=(VLOOKUP(DA$7,Data!$A$2:$A$852,1,FALSE)),0))),"H",IF(AND(DA$7&gt;=$J119,DA$7&lt;=$L119),($D119*$P119/$M119),0))),IF(AND(DA$7&gt;=$J119,DA$7&lt;=$L119),(($D119*$P119)/$M119),0))))))</f>
        <v>0</v>
      </c>
      <c r="DB120" s="37">
        <f>IF(DB$7&gt;$L119,(((IF(Data!$C$2&gt;0,(IF(OR(DB$5=Data!$F$2,DB$5=Data!$G$2,(IF(COUNTIF(Data!$A$2:$A$939,DB$7),DB$7=(VLOOKUP(DB$7,Data!$A$2:$A$852,1,FALSE)),0))),"H",IF(AND(DB$7&gt;=$J119,DB$7&lt;=$K119),($D119*(1-$P119)/$N119),0))),IF(AND(DB$7&gt;=$J119,DB$7&lt;=$K119),(($D119-$O119)/$N119),0))))),(((IF(Data!$C$2&gt;0,(IF(OR(DB$5=Data!$F$2,DB$5=Data!$G$2,(IF(COUNTIF(Data!$A$2:$A$939,DB$7),DB$7=(VLOOKUP(DB$7,Data!$A$2:$A$852,1,FALSE)),0))),"H",IF(AND(DB$7&gt;=$J119,DB$7&lt;=$L119),($D119*$P119/$M119),0))),IF(AND(DB$7&gt;=$J119,DB$7&lt;=$L119),(($D119*$P119)/$M119),0))))))</f>
        <v>0</v>
      </c>
      <c r="DC120" s="37">
        <f>IF(DC$7&gt;$L119,(((IF(Data!$C$2&gt;0,(IF(OR(DC$5=Data!$F$2,DC$5=Data!$G$2,(IF(COUNTIF(Data!$A$2:$A$939,DC$7),DC$7=(VLOOKUP(DC$7,Data!$A$2:$A$852,1,FALSE)),0))),"H",IF(AND(DC$7&gt;=$J119,DC$7&lt;=$K119),($D119*(1-$P119)/$N119),0))),IF(AND(DC$7&gt;=$J119,DC$7&lt;=$K119),(($D119-$O119)/$N119),0))))),(((IF(Data!$C$2&gt;0,(IF(OR(DC$5=Data!$F$2,DC$5=Data!$G$2,(IF(COUNTIF(Data!$A$2:$A$939,DC$7),DC$7=(VLOOKUP(DC$7,Data!$A$2:$A$852,1,FALSE)),0))),"H",IF(AND(DC$7&gt;=$J119,DC$7&lt;=$L119),($D119*$P119/$M119),0))),IF(AND(DC$7&gt;=$J119,DC$7&lt;=$L119),(($D119*$P119)/$M119),0))))))</f>
        <v>0</v>
      </c>
      <c r="DD120" s="37">
        <f>IF(DD$7&gt;$L119,(((IF(Data!$C$2&gt;0,(IF(OR(DD$5=Data!$F$2,DD$5=Data!$G$2,(IF(COUNTIF(Data!$A$2:$A$939,DD$7),DD$7=(VLOOKUP(DD$7,Data!$A$2:$A$852,1,FALSE)),0))),"H",IF(AND(DD$7&gt;=$J119,DD$7&lt;=$K119),($D119*(1-$P119)/$N119),0))),IF(AND(DD$7&gt;=$J119,DD$7&lt;=$K119),(($D119-$O119)/$N119),0))))),(((IF(Data!$C$2&gt;0,(IF(OR(DD$5=Data!$F$2,DD$5=Data!$G$2,(IF(COUNTIF(Data!$A$2:$A$939,DD$7),DD$7=(VLOOKUP(DD$7,Data!$A$2:$A$852,1,FALSE)),0))),"H",IF(AND(DD$7&gt;=$J119,DD$7&lt;=$L119),($D119*$P119/$M119),0))),IF(AND(DD$7&gt;=$J119,DD$7&lt;=$L119),(($D119*$P119)/$M119),0))))))</f>
        <v>0</v>
      </c>
      <c r="DE120" s="37" t="str">
        <f>IF(DE$7&gt;$L119,(((IF(Data!$C$2&gt;0,(IF(OR(DE$5=Data!$F$2,DE$5=Data!$G$2,(IF(COUNTIF(Data!$A$2:$A$939,DE$7),DE$7=(VLOOKUP(DE$7,Data!$A$2:$A$852,1,FALSE)),0))),"H",IF(AND(DE$7&gt;=$J119,DE$7&lt;=$K119),($D119*(1-$P119)/$N119),0))),IF(AND(DE$7&gt;=$J119,DE$7&lt;=$K119),(($D119-$O119)/$N119),0))))),(((IF(Data!$C$2&gt;0,(IF(OR(DE$5=Data!$F$2,DE$5=Data!$G$2,(IF(COUNTIF(Data!$A$2:$A$939,DE$7),DE$7=(VLOOKUP(DE$7,Data!$A$2:$A$852,1,FALSE)),0))),"H",IF(AND(DE$7&gt;=$J119,DE$7&lt;=$L119),($D119*$P119/$M119),0))),IF(AND(DE$7&gt;=$J119,DE$7&lt;=$L119),(($D119*$P119)/$M119),0))))))</f>
        <v>H</v>
      </c>
      <c r="DF120" s="37" t="str">
        <f>IF(DF$7&gt;$L119,(((IF(Data!$C$2&gt;0,(IF(OR(DF$5=Data!$F$2,DF$5=Data!$G$2,(IF(COUNTIF(Data!$A$2:$A$939,DF$7),DF$7=(VLOOKUP(DF$7,Data!$A$2:$A$852,1,FALSE)),0))),"H",IF(AND(DF$7&gt;=$J119,DF$7&lt;=$K119),($D119*(1-$P119)/$N119),0))),IF(AND(DF$7&gt;=$J119,DF$7&lt;=$K119),(($D119-$O119)/$N119),0))))),(((IF(Data!$C$2&gt;0,(IF(OR(DF$5=Data!$F$2,DF$5=Data!$G$2,(IF(COUNTIF(Data!$A$2:$A$939,DF$7),DF$7=(VLOOKUP(DF$7,Data!$A$2:$A$852,1,FALSE)),0))),"H",IF(AND(DF$7&gt;=$J119,DF$7&lt;=$L119),($D119*$P119/$M119),0))),IF(AND(DF$7&gt;=$J119,DF$7&lt;=$L119),(($D119*$P119)/$M119),0))))))</f>
        <v>H</v>
      </c>
      <c r="DG120" s="37">
        <f>IF(DG$7&gt;$L119,(((IF(Data!$C$2&gt;0,(IF(OR(DG$5=Data!$F$2,DG$5=Data!$G$2,(IF(COUNTIF(Data!$A$2:$A$939,DG$7),DG$7=(VLOOKUP(DG$7,Data!$A$2:$A$852,1,FALSE)),0))),"H",IF(AND(DG$7&gt;=$J119,DG$7&lt;=$K119),($D119*(1-$P119)/$N119),0))),IF(AND(DG$7&gt;=$J119,DG$7&lt;=$K119),(($D119-$O119)/$N119),0))))),(((IF(Data!$C$2&gt;0,(IF(OR(DG$5=Data!$F$2,DG$5=Data!$G$2,(IF(COUNTIF(Data!$A$2:$A$939,DG$7),DG$7=(VLOOKUP(DG$7,Data!$A$2:$A$852,1,FALSE)),0))),"H",IF(AND(DG$7&gt;=$J119,DG$7&lt;=$L119),($D119*$P119/$M119),0))),IF(AND(DG$7&gt;=$J119,DG$7&lt;=$L119),(($D119*$P119)/$M119),0))))))</f>
        <v>0</v>
      </c>
      <c r="DH120" s="37">
        <f>IF(DH$7&gt;$L119,(((IF(Data!$C$2&gt;0,(IF(OR(DH$5=Data!$F$2,DH$5=Data!$G$2,(IF(COUNTIF(Data!$A$2:$A$939,DH$7),DH$7=(VLOOKUP(DH$7,Data!$A$2:$A$852,1,FALSE)),0))),"H",IF(AND(DH$7&gt;=$J119,DH$7&lt;=$K119),($D119*(1-$P119)/$N119),0))),IF(AND(DH$7&gt;=$J119,DH$7&lt;=$K119),(($D119-$O119)/$N119),0))))),(((IF(Data!$C$2&gt;0,(IF(OR(DH$5=Data!$F$2,DH$5=Data!$G$2,(IF(COUNTIF(Data!$A$2:$A$939,DH$7),DH$7=(VLOOKUP(DH$7,Data!$A$2:$A$852,1,FALSE)),0))),"H",IF(AND(DH$7&gt;=$J119,DH$7&lt;=$L119),($D119*$P119/$M119),0))),IF(AND(DH$7&gt;=$J119,DH$7&lt;=$L119),(($D119*$P119)/$M119),0))))))</f>
        <v>0</v>
      </c>
      <c r="DI120" s="37">
        <f>IF(DI$7&gt;$L119,(((IF(Data!$C$2&gt;0,(IF(OR(DI$5=Data!$F$2,DI$5=Data!$G$2,(IF(COUNTIF(Data!$A$2:$A$939,DI$7),DI$7=(VLOOKUP(DI$7,Data!$A$2:$A$852,1,FALSE)),0))),"H",IF(AND(DI$7&gt;=$J119,DI$7&lt;=$K119),($D119*(1-$P119)/$N119),0))),IF(AND(DI$7&gt;=$J119,DI$7&lt;=$K119),(($D119-$O119)/$N119),0))))),(((IF(Data!$C$2&gt;0,(IF(OR(DI$5=Data!$F$2,DI$5=Data!$G$2,(IF(COUNTIF(Data!$A$2:$A$939,DI$7),DI$7=(VLOOKUP(DI$7,Data!$A$2:$A$852,1,FALSE)),0))),"H",IF(AND(DI$7&gt;=$J119,DI$7&lt;=$L119),($D119*$P119/$M119),0))),IF(AND(DI$7&gt;=$J119,DI$7&lt;=$L119),(($D119*$P119)/$M119),0))))))</f>
        <v>0</v>
      </c>
      <c r="DJ120" s="37">
        <f>IF(DJ$7&gt;$L119,(((IF(Data!$C$2&gt;0,(IF(OR(DJ$5=Data!$F$2,DJ$5=Data!$G$2,(IF(COUNTIF(Data!$A$2:$A$939,DJ$7),DJ$7=(VLOOKUP(DJ$7,Data!$A$2:$A$852,1,FALSE)),0))),"H",IF(AND(DJ$7&gt;=$J119,DJ$7&lt;=$K119),($D119*(1-$P119)/$N119),0))),IF(AND(DJ$7&gt;=$J119,DJ$7&lt;=$K119),(($D119-$O119)/$N119),0))))),(((IF(Data!$C$2&gt;0,(IF(OR(DJ$5=Data!$F$2,DJ$5=Data!$G$2,(IF(COUNTIF(Data!$A$2:$A$939,DJ$7),DJ$7=(VLOOKUP(DJ$7,Data!$A$2:$A$852,1,FALSE)),0))),"H",IF(AND(DJ$7&gt;=$J119,DJ$7&lt;=$L119),($D119*$P119/$M119),0))),IF(AND(DJ$7&gt;=$J119,DJ$7&lt;=$L119),(($D119*$P119)/$M119),0))))))</f>
        <v>0</v>
      </c>
      <c r="DK120" s="37">
        <f>IF(DK$7&gt;$L119,(((IF(Data!$C$2&gt;0,(IF(OR(DK$5=Data!$F$2,DK$5=Data!$G$2,(IF(COUNTIF(Data!$A$2:$A$939,DK$7),DK$7=(VLOOKUP(DK$7,Data!$A$2:$A$852,1,FALSE)),0))),"H",IF(AND(DK$7&gt;=$J119,DK$7&lt;=$K119),($D119*(1-$P119)/$N119),0))),IF(AND(DK$7&gt;=$J119,DK$7&lt;=$K119),(($D119-$O119)/$N119),0))))),(((IF(Data!$C$2&gt;0,(IF(OR(DK$5=Data!$F$2,DK$5=Data!$G$2,(IF(COUNTIF(Data!$A$2:$A$939,DK$7),DK$7=(VLOOKUP(DK$7,Data!$A$2:$A$852,1,FALSE)),0))),"H",IF(AND(DK$7&gt;=$J119,DK$7&lt;=$L119),($D119*$P119/$M119),0))),IF(AND(DK$7&gt;=$J119,DK$7&lt;=$L119),(($D119*$P119)/$M119),0))))))</f>
        <v>0</v>
      </c>
      <c r="DL120" s="37" t="str">
        <f>IF(DL$7&gt;$L119,(((IF(Data!$C$2&gt;0,(IF(OR(DL$5=Data!$F$2,DL$5=Data!$G$2,(IF(COUNTIF(Data!$A$2:$A$939,DL$7),DL$7=(VLOOKUP(DL$7,Data!$A$2:$A$852,1,FALSE)),0))),"H",IF(AND(DL$7&gt;=$J119,DL$7&lt;=$K119),($D119*(1-$P119)/$N119),0))),IF(AND(DL$7&gt;=$J119,DL$7&lt;=$K119),(($D119-$O119)/$N119),0))))),(((IF(Data!$C$2&gt;0,(IF(OR(DL$5=Data!$F$2,DL$5=Data!$G$2,(IF(COUNTIF(Data!$A$2:$A$939,DL$7),DL$7=(VLOOKUP(DL$7,Data!$A$2:$A$852,1,FALSE)),0))),"H",IF(AND(DL$7&gt;=$J119,DL$7&lt;=$L119),($D119*$P119/$M119),0))),IF(AND(DL$7&gt;=$J119,DL$7&lt;=$L119),(($D119*$P119)/$M119),0))))))</f>
        <v>H</v>
      </c>
      <c r="DM120" s="37" t="str">
        <f>IF(DM$7&gt;$L119,(((IF(Data!$C$2&gt;0,(IF(OR(DM$5=Data!$F$2,DM$5=Data!$G$2,(IF(COUNTIF(Data!$A$2:$A$939,DM$7),DM$7=(VLOOKUP(DM$7,Data!$A$2:$A$852,1,FALSE)),0))),"H",IF(AND(DM$7&gt;=$J119,DM$7&lt;=$K119),($D119*(1-$P119)/$N119),0))),IF(AND(DM$7&gt;=$J119,DM$7&lt;=$K119),(($D119-$O119)/$N119),0))))),(((IF(Data!$C$2&gt;0,(IF(OR(DM$5=Data!$F$2,DM$5=Data!$G$2,(IF(COUNTIF(Data!$A$2:$A$939,DM$7),DM$7=(VLOOKUP(DM$7,Data!$A$2:$A$852,1,FALSE)),0))),"H",IF(AND(DM$7&gt;=$J119,DM$7&lt;=$L119),($D119*$P119/$M119),0))),IF(AND(DM$7&gt;=$J119,DM$7&lt;=$L119),(($D119*$P119)/$M119),0))))))</f>
        <v>H</v>
      </c>
      <c r="DN120" s="37">
        <f>IF(DN$7&gt;$L119,(((IF(Data!$C$2&gt;0,(IF(OR(DN$5=Data!$F$2,DN$5=Data!$G$2,(IF(COUNTIF(Data!$A$2:$A$939,DN$7),DN$7=(VLOOKUP(DN$7,Data!$A$2:$A$852,1,FALSE)),0))),"H",IF(AND(DN$7&gt;=$J119,DN$7&lt;=$K119),($D119*(1-$P119)/$N119),0))),IF(AND(DN$7&gt;=$J119,DN$7&lt;=$K119),(($D119-$O119)/$N119),0))))),(((IF(Data!$C$2&gt;0,(IF(OR(DN$5=Data!$F$2,DN$5=Data!$G$2,(IF(COUNTIF(Data!$A$2:$A$939,DN$7),DN$7=(VLOOKUP(DN$7,Data!$A$2:$A$852,1,FALSE)),0))),"H",IF(AND(DN$7&gt;=$J119,DN$7&lt;=$L119),($D119*$P119/$M119),0))),IF(AND(DN$7&gt;=$J119,DN$7&lt;=$L119),(($D119*$P119)/$M119),0))))))</f>
        <v>0</v>
      </c>
      <c r="DO120" s="37">
        <f>IF(DO$7&gt;$L119,(((IF(Data!$C$2&gt;0,(IF(OR(DO$5=Data!$F$2,DO$5=Data!$G$2,(IF(COUNTIF(Data!$A$2:$A$939,DO$7),DO$7=(VLOOKUP(DO$7,Data!$A$2:$A$852,1,FALSE)),0))),"H",IF(AND(DO$7&gt;=$J119,DO$7&lt;=$K119),($D119*(1-$P119)/$N119),0))),IF(AND(DO$7&gt;=$J119,DO$7&lt;=$K119),(($D119-$O119)/$N119),0))))),(((IF(Data!$C$2&gt;0,(IF(OR(DO$5=Data!$F$2,DO$5=Data!$G$2,(IF(COUNTIF(Data!$A$2:$A$939,DO$7),DO$7=(VLOOKUP(DO$7,Data!$A$2:$A$852,1,FALSE)),0))),"H",IF(AND(DO$7&gt;=$J119,DO$7&lt;=$L119),($D119*$P119/$M119),0))),IF(AND(DO$7&gt;=$J119,DO$7&lt;=$L119),(($D119*$P119)/$M119),0))))))</f>
        <v>0</v>
      </c>
      <c r="DP120" s="37">
        <f>IF(DP$7&gt;$L119,(((IF(Data!$C$2&gt;0,(IF(OR(DP$5=Data!$F$2,DP$5=Data!$G$2,(IF(COUNTIF(Data!$A$2:$A$939,DP$7),DP$7=(VLOOKUP(DP$7,Data!$A$2:$A$852,1,FALSE)),0))),"H",IF(AND(DP$7&gt;=$J119,DP$7&lt;=$K119),($D119*(1-$P119)/$N119),0))),IF(AND(DP$7&gt;=$J119,DP$7&lt;=$K119),(($D119-$O119)/$N119),0))))),(((IF(Data!$C$2&gt;0,(IF(OR(DP$5=Data!$F$2,DP$5=Data!$G$2,(IF(COUNTIF(Data!$A$2:$A$939,DP$7),DP$7=(VLOOKUP(DP$7,Data!$A$2:$A$852,1,FALSE)),0))),"H",IF(AND(DP$7&gt;=$J119,DP$7&lt;=$L119),($D119*$P119/$M119),0))),IF(AND(DP$7&gt;=$J119,DP$7&lt;=$L119),(($D119*$P119)/$M119),0))))))</f>
        <v>0</v>
      </c>
      <c r="DQ120" s="37">
        <f>IF(DQ$7&gt;$L119,(((IF(Data!$C$2&gt;0,(IF(OR(DQ$5=Data!$F$2,DQ$5=Data!$G$2,(IF(COUNTIF(Data!$A$2:$A$939,DQ$7),DQ$7=(VLOOKUP(DQ$7,Data!$A$2:$A$852,1,FALSE)),0))),"H",IF(AND(DQ$7&gt;=$J119,DQ$7&lt;=$K119),($D119*(1-$P119)/$N119),0))),IF(AND(DQ$7&gt;=$J119,DQ$7&lt;=$K119),(($D119-$O119)/$N119),0))))),(((IF(Data!$C$2&gt;0,(IF(OR(DQ$5=Data!$F$2,DQ$5=Data!$G$2,(IF(COUNTIF(Data!$A$2:$A$939,DQ$7),DQ$7=(VLOOKUP(DQ$7,Data!$A$2:$A$852,1,FALSE)),0))),"H",IF(AND(DQ$7&gt;=$J119,DQ$7&lt;=$L119),($D119*$P119/$M119),0))),IF(AND(DQ$7&gt;=$J119,DQ$7&lt;=$L119),(($D119*$P119)/$M119),0))))))</f>
        <v>0</v>
      </c>
      <c r="DR120" s="37">
        <f>IF(DR$7&gt;$L119,(((IF(Data!$C$2&gt;0,(IF(OR(DR$5=Data!$F$2,DR$5=Data!$G$2,(IF(COUNTIF(Data!$A$2:$A$939,DR$7),DR$7=(VLOOKUP(DR$7,Data!$A$2:$A$852,1,FALSE)),0))),"H",IF(AND(DR$7&gt;=$J119,DR$7&lt;=$K119),($D119*(1-$P119)/$N119),0))),IF(AND(DR$7&gt;=$J119,DR$7&lt;=$K119),(($D119-$O119)/$N119),0))))),(((IF(Data!$C$2&gt;0,(IF(OR(DR$5=Data!$F$2,DR$5=Data!$G$2,(IF(COUNTIF(Data!$A$2:$A$939,DR$7),DR$7=(VLOOKUP(DR$7,Data!$A$2:$A$852,1,FALSE)),0))),"H",IF(AND(DR$7&gt;=$J119,DR$7&lt;=$L119),($D119*$P119/$M119),0))),IF(AND(DR$7&gt;=$J119,DR$7&lt;=$L119),(($D119*$P119)/$M119),0))))))</f>
        <v>0</v>
      </c>
      <c r="DS120" s="37" t="str">
        <f>IF(DS$7&gt;$L119,(((IF(Data!$C$2&gt;0,(IF(OR(DS$5=Data!$F$2,DS$5=Data!$G$2,(IF(COUNTIF(Data!$A$2:$A$939,DS$7),DS$7=(VLOOKUP(DS$7,Data!$A$2:$A$852,1,FALSE)),0))),"H",IF(AND(DS$7&gt;=$J119,DS$7&lt;=$K119),($D119*(1-$P119)/$N119),0))),IF(AND(DS$7&gt;=$J119,DS$7&lt;=$K119),(($D119-$O119)/$N119),0))))),(((IF(Data!$C$2&gt;0,(IF(OR(DS$5=Data!$F$2,DS$5=Data!$G$2,(IF(COUNTIF(Data!$A$2:$A$939,DS$7),DS$7=(VLOOKUP(DS$7,Data!$A$2:$A$852,1,FALSE)),0))),"H",IF(AND(DS$7&gt;=$J119,DS$7&lt;=$L119),($D119*$P119/$M119),0))),IF(AND(DS$7&gt;=$J119,DS$7&lt;=$L119),(($D119*$P119)/$M119),0))))))</f>
        <v>H</v>
      </c>
      <c r="DT120" s="37" t="str">
        <f>IF(DT$7&gt;$L119,(((IF(Data!$C$2&gt;0,(IF(OR(DT$5=Data!$F$2,DT$5=Data!$G$2,(IF(COUNTIF(Data!$A$2:$A$939,DT$7),DT$7=(VLOOKUP(DT$7,Data!$A$2:$A$852,1,FALSE)),0))),"H",IF(AND(DT$7&gt;=$J119,DT$7&lt;=$K119),($D119*(1-$P119)/$N119),0))),IF(AND(DT$7&gt;=$J119,DT$7&lt;=$K119),(($D119-$O119)/$N119),0))))),(((IF(Data!$C$2&gt;0,(IF(OR(DT$5=Data!$F$2,DT$5=Data!$G$2,(IF(COUNTIF(Data!$A$2:$A$939,DT$7),DT$7=(VLOOKUP(DT$7,Data!$A$2:$A$852,1,FALSE)),0))),"H",IF(AND(DT$7&gt;=$J119,DT$7&lt;=$L119),($D119*$P119/$M119),0))),IF(AND(DT$7&gt;=$J119,DT$7&lt;=$L119),(($D119*$P119)/$M119),0))))))</f>
        <v>H</v>
      </c>
      <c r="DU120" s="37">
        <f>IF(DU$7&gt;$L119,(((IF(Data!$C$2&gt;0,(IF(OR(DU$5=Data!$F$2,DU$5=Data!$G$2,(IF(COUNTIF(Data!$A$2:$A$939,DU$7),DU$7=(VLOOKUP(DU$7,Data!$A$2:$A$852,1,FALSE)),0))),"H",IF(AND(DU$7&gt;=$J119,DU$7&lt;=$K119),($D119*(1-$P119)/$N119),0))),IF(AND(DU$7&gt;=$J119,DU$7&lt;=$K119),(($D119-$O119)/$N119),0))))),(((IF(Data!$C$2&gt;0,(IF(OR(DU$5=Data!$F$2,DU$5=Data!$G$2,(IF(COUNTIF(Data!$A$2:$A$939,DU$7),DU$7=(VLOOKUP(DU$7,Data!$A$2:$A$852,1,FALSE)),0))),"H",IF(AND(DU$7&gt;=$J119,DU$7&lt;=$L119),($D119*$P119/$M119),0))),IF(AND(DU$7&gt;=$J119,DU$7&lt;=$L119),(($D119*$P119)/$M119),0))))))</f>
        <v>0</v>
      </c>
      <c r="DV120" s="37">
        <f>IF(DV$7&gt;$L119,(((IF(Data!$C$2&gt;0,(IF(OR(DV$5=Data!$F$2,DV$5=Data!$G$2,(IF(COUNTIF(Data!$A$2:$A$939,DV$7),DV$7=(VLOOKUP(DV$7,Data!$A$2:$A$852,1,FALSE)),0))),"H",IF(AND(DV$7&gt;=$J119,DV$7&lt;=$K119),($D119*(1-$P119)/$N119),0))),IF(AND(DV$7&gt;=$J119,DV$7&lt;=$K119),(($D119-$O119)/$N119),0))))),(((IF(Data!$C$2&gt;0,(IF(OR(DV$5=Data!$F$2,DV$5=Data!$G$2,(IF(COUNTIF(Data!$A$2:$A$939,DV$7),DV$7=(VLOOKUP(DV$7,Data!$A$2:$A$852,1,FALSE)),0))),"H",IF(AND(DV$7&gt;=$J119,DV$7&lt;=$L119),($D119*$P119/$M119),0))),IF(AND(DV$7&gt;=$J119,DV$7&lt;=$L119),(($D119*$P119)/$M119),0))))))</f>
        <v>0</v>
      </c>
      <c r="DW120" s="37">
        <f>IF(DW$7&gt;$L119,(((IF(Data!$C$2&gt;0,(IF(OR(DW$5=Data!$F$2,DW$5=Data!$G$2,(IF(COUNTIF(Data!$A$2:$A$939,DW$7),DW$7=(VLOOKUP(DW$7,Data!$A$2:$A$852,1,FALSE)),0))),"H",IF(AND(DW$7&gt;=$J119,DW$7&lt;=$K119),($D119*(1-$P119)/$N119),0))),IF(AND(DW$7&gt;=$J119,DW$7&lt;=$K119),(($D119-$O119)/$N119),0))))),(((IF(Data!$C$2&gt;0,(IF(OR(DW$5=Data!$F$2,DW$5=Data!$G$2,(IF(COUNTIF(Data!$A$2:$A$939,DW$7),DW$7=(VLOOKUP(DW$7,Data!$A$2:$A$852,1,FALSE)),0))),"H",IF(AND(DW$7&gt;=$J119,DW$7&lt;=$L119),($D119*$P119/$M119),0))),IF(AND(DW$7&gt;=$J119,DW$7&lt;=$L119),(($D119*$P119)/$M119),0))))))</f>
        <v>0</v>
      </c>
      <c r="DX120" s="37">
        <f>IF(DX$7&gt;$L119,(((IF(Data!$C$2&gt;0,(IF(OR(DX$5=Data!$F$2,DX$5=Data!$G$2,(IF(COUNTIF(Data!$A$2:$A$939,DX$7),DX$7=(VLOOKUP(DX$7,Data!$A$2:$A$852,1,FALSE)),0))),"H",IF(AND(DX$7&gt;=$J119,DX$7&lt;=$K119),($D119*(1-$P119)/$N119),0))),IF(AND(DX$7&gt;=$J119,DX$7&lt;=$K119),(($D119-$O119)/$N119),0))))),(((IF(Data!$C$2&gt;0,(IF(OR(DX$5=Data!$F$2,DX$5=Data!$G$2,(IF(COUNTIF(Data!$A$2:$A$939,DX$7),DX$7=(VLOOKUP(DX$7,Data!$A$2:$A$852,1,FALSE)),0))),"H",IF(AND(DX$7&gt;=$J119,DX$7&lt;=$L119),($D119*$P119/$M119),0))),IF(AND(DX$7&gt;=$J119,DX$7&lt;=$L119),(($D119*$P119)/$M119),0))))))</f>
        <v>0</v>
      </c>
      <c r="DY120" s="37">
        <f>IF(DY$7&gt;$L119,(((IF(Data!$C$2&gt;0,(IF(OR(DY$5=Data!$F$2,DY$5=Data!$G$2,(IF(COUNTIF(Data!$A$2:$A$939,DY$7),DY$7=(VLOOKUP(DY$7,Data!$A$2:$A$852,1,FALSE)),0))),"H",IF(AND(DY$7&gt;=$J119,DY$7&lt;=$K119),($D119*(1-$P119)/$N119),0))),IF(AND(DY$7&gt;=$J119,DY$7&lt;=$K119),(($D119-$O119)/$N119),0))))),(((IF(Data!$C$2&gt;0,(IF(OR(DY$5=Data!$F$2,DY$5=Data!$G$2,(IF(COUNTIF(Data!$A$2:$A$939,DY$7),DY$7=(VLOOKUP(DY$7,Data!$A$2:$A$852,1,FALSE)),0))),"H",IF(AND(DY$7&gt;=$J119,DY$7&lt;=$L119),($D119*$P119/$M119),0))),IF(AND(DY$7&gt;=$J119,DY$7&lt;=$L119),(($D119*$P119)/$M119),0))))))</f>
        <v>0</v>
      </c>
      <c r="DZ120" s="37" t="str">
        <f>IF(DZ$7&gt;$L119,(((IF(Data!$C$2&gt;0,(IF(OR(DZ$5=Data!$F$2,DZ$5=Data!$G$2,(IF(COUNTIF(Data!$A$2:$A$939,DZ$7),DZ$7=(VLOOKUP(DZ$7,Data!$A$2:$A$852,1,FALSE)),0))),"H",IF(AND(DZ$7&gt;=$J119,DZ$7&lt;=$K119),($D119*(1-$P119)/$N119),0))),IF(AND(DZ$7&gt;=$J119,DZ$7&lt;=$K119),(($D119-$O119)/$N119),0))))),(((IF(Data!$C$2&gt;0,(IF(OR(DZ$5=Data!$F$2,DZ$5=Data!$G$2,(IF(COUNTIF(Data!$A$2:$A$939,DZ$7),DZ$7=(VLOOKUP(DZ$7,Data!$A$2:$A$852,1,FALSE)),0))),"H",IF(AND(DZ$7&gt;=$J119,DZ$7&lt;=$L119),($D119*$P119/$M119),0))),IF(AND(DZ$7&gt;=$J119,DZ$7&lt;=$L119),(($D119*$P119)/$M119),0))))))</f>
        <v>H</v>
      </c>
      <c r="EA120" s="37" t="str">
        <f>IF(EA$7&gt;$L119,(((IF(Data!$C$2&gt;0,(IF(OR(EA$5=Data!$F$2,EA$5=Data!$G$2,(IF(COUNTIF(Data!$A$2:$A$939,EA$7),EA$7=(VLOOKUP(EA$7,Data!$A$2:$A$852,1,FALSE)),0))),"H",IF(AND(EA$7&gt;=$J119,EA$7&lt;=$K119),($D119*(1-$P119)/$N119),0))),IF(AND(EA$7&gt;=$J119,EA$7&lt;=$K119),(($D119-$O119)/$N119),0))))),(((IF(Data!$C$2&gt;0,(IF(OR(EA$5=Data!$F$2,EA$5=Data!$G$2,(IF(COUNTIF(Data!$A$2:$A$939,EA$7),EA$7=(VLOOKUP(EA$7,Data!$A$2:$A$852,1,FALSE)),0))),"H",IF(AND(EA$7&gt;=$J119,EA$7&lt;=$L119),($D119*$P119/$M119),0))),IF(AND(EA$7&gt;=$J119,EA$7&lt;=$L119),(($D119*$P119)/$M119),0))))))</f>
        <v>H</v>
      </c>
      <c r="EB120" s="37">
        <f>IF(EB$7&gt;$L119,(((IF(Data!$C$2&gt;0,(IF(OR(EB$5=Data!$F$2,EB$5=Data!$G$2,(IF(COUNTIF(Data!$A$2:$A$939,EB$7),EB$7=(VLOOKUP(EB$7,Data!$A$2:$A$852,1,FALSE)),0))),"H",IF(AND(EB$7&gt;=$J119,EB$7&lt;=$K119),($D119*(1-$P119)/$N119),0))),IF(AND(EB$7&gt;=$J119,EB$7&lt;=$K119),(($D119-$O119)/$N119),0))))),(((IF(Data!$C$2&gt;0,(IF(OR(EB$5=Data!$F$2,EB$5=Data!$G$2,(IF(COUNTIF(Data!$A$2:$A$939,EB$7),EB$7=(VLOOKUP(EB$7,Data!$A$2:$A$852,1,FALSE)),0))),"H",IF(AND(EB$7&gt;=$J119,EB$7&lt;=$L119),($D119*$P119/$M119),0))),IF(AND(EB$7&gt;=$J119,EB$7&lt;=$L119),(($D119*$P119)/$M119),0))))))</f>
        <v>0</v>
      </c>
      <c r="EC120" s="37">
        <f>IF(EC$7&gt;$L119,(((IF(Data!$C$2&gt;0,(IF(OR(EC$5=Data!$F$2,EC$5=Data!$G$2,(IF(COUNTIF(Data!$A$2:$A$939,EC$7),EC$7=(VLOOKUP(EC$7,Data!$A$2:$A$852,1,FALSE)),0))),"H",IF(AND(EC$7&gt;=$J119,EC$7&lt;=$K119),($D119*(1-$P119)/$N119),0))),IF(AND(EC$7&gt;=$J119,EC$7&lt;=$K119),(($D119-$O119)/$N119),0))))),(((IF(Data!$C$2&gt;0,(IF(OR(EC$5=Data!$F$2,EC$5=Data!$G$2,(IF(COUNTIF(Data!$A$2:$A$939,EC$7),EC$7=(VLOOKUP(EC$7,Data!$A$2:$A$852,1,FALSE)),0))),"H",IF(AND(EC$7&gt;=$J119,EC$7&lt;=$L119),($D119*$P119/$M119),0))),IF(AND(EC$7&gt;=$J119,EC$7&lt;=$L119),(($D119*$P119)/$M119),0))))))</f>
        <v>0</v>
      </c>
      <c r="ED120" s="37">
        <f>IF(ED$7&gt;$L119,(((IF(Data!$C$2&gt;0,(IF(OR(ED$5=Data!$F$2,ED$5=Data!$G$2,(IF(COUNTIF(Data!$A$2:$A$939,ED$7),ED$7=(VLOOKUP(ED$7,Data!$A$2:$A$852,1,FALSE)),0))),"H",IF(AND(ED$7&gt;=$J119,ED$7&lt;=$K119),($D119*(1-$P119)/$N119),0))),IF(AND(ED$7&gt;=$J119,ED$7&lt;=$K119),(($D119-$O119)/$N119),0))))),(((IF(Data!$C$2&gt;0,(IF(OR(ED$5=Data!$F$2,ED$5=Data!$G$2,(IF(COUNTIF(Data!$A$2:$A$939,ED$7),ED$7=(VLOOKUP(ED$7,Data!$A$2:$A$852,1,FALSE)),0))),"H",IF(AND(ED$7&gt;=$J119,ED$7&lt;=$L119),($D119*$P119/$M119),0))),IF(AND(ED$7&gt;=$J119,ED$7&lt;=$L119),(($D119*$P119)/$M119),0))))))</f>
        <v>0</v>
      </c>
      <c r="EE120" s="37">
        <f>IF(EE$7&gt;$L119,(((IF(Data!$C$2&gt;0,(IF(OR(EE$5=Data!$F$2,EE$5=Data!$G$2,(IF(COUNTIF(Data!$A$2:$A$939,EE$7),EE$7=(VLOOKUP(EE$7,Data!$A$2:$A$852,1,FALSE)),0))),"H",IF(AND(EE$7&gt;=$J119,EE$7&lt;=$K119),($D119*(1-$P119)/$N119),0))),IF(AND(EE$7&gt;=$J119,EE$7&lt;=$K119),(($D119-$O119)/$N119),0))))),(((IF(Data!$C$2&gt;0,(IF(OR(EE$5=Data!$F$2,EE$5=Data!$G$2,(IF(COUNTIF(Data!$A$2:$A$939,EE$7),EE$7=(VLOOKUP(EE$7,Data!$A$2:$A$852,1,FALSE)),0))),"H",IF(AND(EE$7&gt;=$J119,EE$7&lt;=$L119),($D119*$P119/$M119),0))),IF(AND(EE$7&gt;=$J119,EE$7&lt;=$L119),(($D119*$P119)/$M119),0))))))</f>
        <v>0</v>
      </c>
      <c r="EF120" s="37">
        <f>IF(EF$7&gt;$L119,(((IF(Data!$C$2&gt;0,(IF(OR(EF$5=Data!$F$2,EF$5=Data!$G$2,(IF(COUNTIF(Data!$A$2:$A$939,EF$7),EF$7=(VLOOKUP(EF$7,Data!$A$2:$A$852,1,FALSE)),0))),"H",IF(AND(EF$7&gt;=$J119,EF$7&lt;=$K119),($D119*(1-$P119)/$N119),0))),IF(AND(EF$7&gt;=$J119,EF$7&lt;=$K119),(($D119-$O119)/$N119),0))))),(((IF(Data!$C$2&gt;0,(IF(OR(EF$5=Data!$F$2,EF$5=Data!$G$2,(IF(COUNTIF(Data!$A$2:$A$939,EF$7),EF$7=(VLOOKUP(EF$7,Data!$A$2:$A$852,1,FALSE)),0))),"H",IF(AND(EF$7&gt;=$J119,EF$7&lt;=$L119),($D119*$P119/$M119),0))),IF(AND(EF$7&gt;=$J119,EF$7&lt;=$L119),(($D119*$P119)/$M119),0))))))</f>
        <v>0</v>
      </c>
      <c r="EG120" s="37" t="str">
        <f>IF(EG$7&gt;$L119,(((IF(Data!$C$2&gt;0,(IF(OR(EG$5=Data!$F$2,EG$5=Data!$G$2,(IF(COUNTIF(Data!$A$2:$A$939,EG$7),EG$7=(VLOOKUP(EG$7,Data!$A$2:$A$852,1,FALSE)),0))),"H",IF(AND(EG$7&gt;=$J119,EG$7&lt;=$K119),($D119*(1-$P119)/$N119),0))),IF(AND(EG$7&gt;=$J119,EG$7&lt;=$K119),(($D119-$O119)/$N119),0))))),(((IF(Data!$C$2&gt;0,(IF(OR(EG$5=Data!$F$2,EG$5=Data!$G$2,(IF(COUNTIF(Data!$A$2:$A$939,EG$7),EG$7=(VLOOKUP(EG$7,Data!$A$2:$A$852,1,FALSE)),0))),"H",IF(AND(EG$7&gt;=$J119,EG$7&lt;=$L119),($D119*$P119/$M119),0))),IF(AND(EG$7&gt;=$J119,EG$7&lt;=$L119),(($D119*$P119)/$M119),0))))))</f>
        <v>H</v>
      </c>
      <c r="EH120" s="37" t="str">
        <f>IF(EH$7&gt;$L119,(((IF(Data!$C$2&gt;0,(IF(OR(EH$5=Data!$F$2,EH$5=Data!$G$2,(IF(COUNTIF(Data!$A$2:$A$939,EH$7),EH$7=(VLOOKUP(EH$7,Data!$A$2:$A$852,1,FALSE)),0))),"H",IF(AND(EH$7&gt;=$J119,EH$7&lt;=$K119),($D119*(1-$P119)/$N119),0))),IF(AND(EH$7&gt;=$J119,EH$7&lt;=$K119),(($D119-$O119)/$N119),0))))),(((IF(Data!$C$2&gt;0,(IF(OR(EH$5=Data!$F$2,EH$5=Data!$G$2,(IF(COUNTIF(Data!$A$2:$A$939,EH$7),EH$7=(VLOOKUP(EH$7,Data!$A$2:$A$852,1,FALSE)),0))),"H",IF(AND(EH$7&gt;=$J119,EH$7&lt;=$L119),($D119*$P119/$M119),0))),IF(AND(EH$7&gt;=$J119,EH$7&lt;=$L119),(($D119*$P119)/$M119),0))))))</f>
        <v>H</v>
      </c>
      <c r="EI120" s="37">
        <f>IF(EI$7&gt;$L119,(((IF(Data!$C$2&gt;0,(IF(OR(EI$5=Data!$F$2,EI$5=Data!$G$2,(IF(COUNTIF(Data!$A$2:$A$939,EI$7),EI$7=(VLOOKUP(EI$7,Data!$A$2:$A$852,1,FALSE)),0))),"H",IF(AND(EI$7&gt;=$J119,EI$7&lt;=$K119),($D119*(1-$P119)/$N119),0))),IF(AND(EI$7&gt;=$J119,EI$7&lt;=$K119),(($D119-$O119)/$N119),0))))),(((IF(Data!$C$2&gt;0,(IF(OR(EI$5=Data!$F$2,EI$5=Data!$G$2,(IF(COUNTIF(Data!$A$2:$A$939,EI$7),EI$7=(VLOOKUP(EI$7,Data!$A$2:$A$852,1,FALSE)),0))),"H",IF(AND(EI$7&gt;=$J119,EI$7&lt;=$L119),($D119*$P119/$M119),0))),IF(AND(EI$7&gt;=$J119,EI$7&lt;=$L119),(($D119*$P119)/$M119),0))))))</f>
        <v>0</v>
      </c>
      <c r="EJ120" s="37">
        <f>IF(EJ$7&gt;$L119,(((IF(Data!$C$2&gt;0,(IF(OR(EJ$5=Data!$F$2,EJ$5=Data!$G$2,(IF(COUNTIF(Data!$A$2:$A$939,EJ$7),EJ$7=(VLOOKUP(EJ$7,Data!$A$2:$A$852,1,FALSE)),0))),"H",IF(AND(EJ$7&gt;=$J119,EJ$7&lt;=$K119),($D119*(1-$P119)/$N119),0))),IF(AND(EJ$7&gt;=$J119,EJ$7&lt;=$K119),(($D119-$O119)/$N119),0))))),(((IF(Data!$C$2&gt;0,(IF(OR(EJ$5=Data!$F$2,EJ$5=Data!$G$2,(IF(COUNTIF(Data!$A$2:$A$939,EJ$7),EJ$7=(VLOOKUP(EJ$7,Data!$A$2:$A$852,1,FALSE)),0))),"H",IF(AND(EJ$7&gt;=$J119,EJ$7&lt;=$L119),($D119*$P119/$M119),0))),IF(AND(EJ$7&gt;=$J119,EJ$7&lt;=$L119),(($D119*$P119)/$M119),0))))))</f>
        <v>0</v>
      </c>
      <c r="EK120" s="37">
        <f>IF(EK$7&gt;$L119,(((IF(Data!$C$2&gt;0,(IF(OR(EK$5=Data!$F$2,EK$5=Data!$G$2,(IF(COUNTIF(Data!$A$2:$A$939,EK$7),EK$7=(VLOOKUP(EK$7,Data!$A$2:$A$852,1,FALSE)),0))),"H",IF(AND(EK$7&gt;=$J119,EK$7&lt;=$K119),($D119*(1-$P119)/$N119),0))),IF(AND(EK$7&gt;=$J119,EK$7&lt;=$K119),(($D119-$O119)/$N119),0))))),(((IF(Data!$C$2&gt;0,(IF(OR(EK$5=Data!$F$2,EK$5=Data!$G$2,(IF(COUNTIF(Data!$A$2:$A$939,EK$7),EK$7=(VLOOKUP(EK$7,Data!$A$2:$A$852,1,FALSE)),0))),"H",IF(AND(EK$7&gt;=$J119,EK$7&lt;=$L119),($D119*$P119/$M119),0))),IF(AND(EK$7&gt;=$J119,EK$7&lt;=$L119),(($D119*$P119)/$M119),0))))))</f>
        <v>0</v>
      </c>
      <c r="EL120" s="37">
        <f>IF(EL$7&gt;$L119,(((IF(Data!$C$2&gt;0,(IF(OR(EL$5=Data!$F$2,EL$5=Data!$G$2,(IF(COUNTIF(Data!$A$2:$A$939,EL$7),EL$7=(VLOOKUP(EL$7,Data!$A$2:$A$852,1,FALSE)),0))),"H",IF(AND(EL$7&gt;=$J119,EL$7&lt;=$K119),($D119*(1-$P119)/$N119),0))),IF(AND(EL$7&gt;=$J119,EL$7&lt;=$K119),(($D119-$O119)/$N119),0))))),(((IF(Data!$C$2&gt;0,(IF(OR(EL$5=Data!$F$2,EL$5=Data!$G$2,(IF(COUNTIF(Data!$A$2:$A$939,EL$7),EL$7=(VLOOKUP(EL$7,Data!$A$2:$A$852,1,FALSE)),0))),"H",IF(AND(EL$7&gt;=$J119,EL$7&lt;=$L119),($D119*$P119/$M119),0))),IF(AND(EL$7&gt;=$J119,EL$7&lt;=$L119),(($D119*$P119)/$M119),0))))))</f>
        <v>0</v>
      </c>
      <c r="EM120" s="37">
        <f>IF(EM$7&gt;$L119,(((IF(Data!$C$2&gt;0,(IF(OR(EM$5=Data!$F$2,EM$5=Data!$G$2,(IF(COUNTIF(Data!$A$2:$A$939,EM$7),EM$7=(VLOOKUP(EM$7,Data!$A$2:$A$852,1,FALSE)),0))),"H",IF(AND(EM$7&gt;=$J119,EM$7&lt;=$K119),($D119*(1-$P119)/$N119),0))),IF(AND(EM$7&gt;=$J119,EM$7&lt;=$K119),(($D119-$O119)/$N119),0))))),(((IF(Data!$C$2&gt;0,(IF(OR(EM$5=Data!$F$2,EM$5=Data!$G$2,(IF(COUNTIF(Data!$A$2:$A$939,EM$7),EM$7=(VLOOKUP(EM$7,Data!$A$2:$A$852,1,FALSE)),0))),"H",IF(AND(EM$7&gt;=$J119,EM$7&lt;=$L119),($D119*$P119/$M119),0))),IF(AND(EM$7&gt;=$J119,EM$7&lt;=$L119),(($D119*$P119)/$M119),0))))))</f>
        <v>0</v>
      </c>
      <c r="EN120" s="37" t="str">
        <f>IF(EN$7&gt;$L119,(((IF(Data!$C$2&gt;0,(IF(OR(EN$5=Data!$F$2,EN$5=Data!$G$2,(IF(COUNTIF(Data!$A$2:$A$939,EN$7),EN$7=(VLOOKUP(EN$7,Data!$A$2:$A$852,1,FALSE)),0))),"H",IF(AND(EN$7&gt;=$J119,EN$7&lt;=$K119),($D119*(1-$P119)/$N119),0))),IF(AND(EN$7&gt;=$J119,EN$7&lt;=$K119),(($D119-$O119)/$N119),0))))),(((IF(Data!$C$2&gt;0,(IF(OR(EN$5=Data!$F$2,EN$5=Data!$G$2,(IF(COUNTIF(Data!$A$2:$A$939,EN$7),EN$7=(VLOOKUP(EN$7,Data!$A$2:$A$852,1,FALSE)),0))),"H",IF(AND(EN$7&gt;=$J119,EN$7&lt;=$L119),($D119*$P119/$M119),0))),IF(AND(EN$7&gt;=$J119,EN$7&lt;=$L119),(($D119*$P119)/$M119),0))))))</f>
        <v>H</v>
      </c>
      <c r="EO120" s="38" t="str">
        <f>IF(EO$7&gt;$L119,(((IF(Data!$C$2&gt;0,(IF(OR(EO$5=Data!$F$2,EO$5=Data!$G$2,(IF(COUNTIF(Data!$A$2:$A$939,EO$7),EO$7=(VLOOKUP(EO$7,Data!$A$2:$A$852,1,FALSE)),0))),"H",IF(AND(EO$7&gt;=$J119,EO$7&lt;=$K119),($D119*(1-$P119)/$N119),0))),IF(AND(EO$7&gt;=$J119,EO$7&lt;=$K119),(($D119-$O119)/$N119),0))))),(((IF(Data!$C$2&gt;0,(IF(OR(EO$5=Data!$F$2,EO$5=Data!$G$2,(IF(COUNTIF(Data!$A$2:$A$939,EO$7),EO$7=(VLOOKUP(EO$7,Data!$A$2:$A$852,1,FALSE)),0))),"H",IF(AND(EO$7&gt;=$J119,EO$7&lt;=$L119),($D119*$P119/$M119),0))),IF(AND(EO$7&gt;=$J119,EO$7&lt;=$L119),(($D119*$P119)/$M119),0))))))</f>
        <v>H</v>
      </c>
      <c r="EP120" s="8" t="s">
        <v>48</v>
      </c>
      <c r="EQ120" s="18">
        <f>SUM(T120:EO120)-D119</f>
        <v>0</v>
      </c>
    </row>
    <row r="121" spans="1:147" ht="30" customHeight="1" thickTop="1">
      <c r="A121" s="370"/>
      <c r="B121" s="368"/>
      <c r="C121" s="368"/>
      <c r="D121" s="346"/>
      <c r="E121" s="350"/>
      <c r="F121" s="350"/>
      <c r="G121" s="348">
        <f>IF(F121&gt;0,(IF(E121&gt;0,IF(Data!$C$2&gt;0,((NETWORKDAYS.INTL(E121,F121,Data!$C$2,Data!$A$2:$A$1242))),((F121-E121)+1)),0)),0)</f>
        <v>0</v>
      </c>
      <c r="H121" s="346">
        <f>I121*D121</f>
        <v>0</v>
      </c>
      <c r="I121" s="362">
        <f>IF(G121&gt;0,((IF(AND(E121&lt;=$EJ$3,F121&gt;=$EJ$3),(IF(Data!$C$2&gt;0,NETWORKDAYS.INTL(E121,$EJ$3,Data!$C$2,Data!$A$2:$A$1231),$EJ$3-E121)),IF(F121&lt;=$EJ$3,G121,0)))/G121),0)</f>
        <v>0</v>
      </c>
      <c r="J121" s="350"/>
      <c r="K121" s="350">
        <f>IF(AND(P121&lt;1,P121&gt;0,J121&gt;0),ROUND((((1-P121)*(F121-E121)+$EJ$3)),0),0)</f>
        <v>0</v>
      </c>
      <c r="L121" s="350">
        <f>IF(K121&gt;=$EJ$3,$EJ$3,K121)</f>
        <v>0</v>
      </c>
      <c r="M121" s="348">
        <f>IF(L121&gt;0,(IF(J121&gt;0,IF(Data!$C$2&gt;0,((NETWORKDAYS.INTL(J121,L121,Data!$C$2,Data!$A$2:$A$1242))),((L121-J121)+1)),0)),0)</f>
        <v>0</v>
      </c>
      <c r="N121" s="348">
        <f>IF(P121=1,0,IF(L121&gt;0,(IF(J121&gt;0,IF(Data!$C$2&gt;0,(((NETWORKDAYS.INTL($EJ$3,K121,Data!$C$2,Data!$A$2:$A$1242)))-1),((-$EJ$3+K121))),0)),0))</f>
        <v>0</v>
      </c>
      <c r="O121" s="346">
        <f>P121*D121</f>
        <v>0</v>
      </c>
      <c r="P121" s="362"/>
      <c r="Q121" s="344">
        <f>IF(K121&gt;0,F121-K121,0)</f>
        <v>0</v>
      </c>
      <c r="R121" s="346">
        <f>IF(K121&gt;0,O121-H121,0)</f>
        <v>0</v>
      </c>
      <c r="S121" s="341">
        <f>IF(P121&gt;0,P121-I121,0)</f>
        <v>0</v>
      </c>
      <c r="T121" s="33">
        <f>IF(Data!$C$2&gt;0,(IF(OR(T$5=Data!$F$2,T$5=Data!$G$2,(IF(COUNTIF(Data!$A$2:$A$939,T$7),T$7=(VLOOKUP(T$7,Data!$A$2:$A$852,1,FALSE)),0))),"H",IF(AND(T$7&gt;=$E121,T$7&lt;=$F121),($D121/$G121),0))),IF(AND(T$7&gt;=$E121,T$7&lt;=$F121),($D121/$G121),0))</f>
        <v>0</v>
      </c>
      <c r="U121" s="34">
        <f>IF(Data!$C$2&gt;0,(IF(OR(U$5=Data!$F$2,U$5=Data!$G$2,(IF(COUNTIF(Data!$A$2:$A$939,U$7),U$7=(VLOOKUP(U$7,Data!$A$2:$A$852,1,FALSE)),0))),"H",IF(AND(U$7&gt;=$E121,U$7&lt;=$F121),($D121/$G121),0))),IF(AND(U$7&gt;=$E121,U$7&lt;=$F121),($D121/$G121),0))</f>
        <v>0</v>
      </c>
      <c r="V121" s="34">
        <f>IF(Data!$C$2&gt;0,(IF(OR(V$5=Data!$F$2,V$5=Data!$G$2,(IF(COUNTIF(Data!$A$2:$A$939,V$7),V$7=(VLOOKUP(V$7,Data!$A$2:$A$852,1,FALSE)),0))),"H",IF(AND(V$7&gt;=$E121,V$7&lt;=$F121),($D121/$G121),0))),IF(AND(V$7&gt;=$E121,V$7&lt;=$F121),($D121/$G121),0))</f>
        <v>0</v>
      </c>
      <c r="W121" s="34">
        <f>IF(Data!$C$2&gt;0,(IF(OR(W$5=Data!$F$2,W$5=Data!$G$2,(IF(COUNTIF(Data!$A$2:$A$939,W$7),W$7=(VLOOKUP(W$7,Data!$A$2:$A$852,1,FALSE)),0))),"H",IF(AND(W$7&gt;=$E121,W$7&lt;=$F121),($D121/$G121),0))),IF(AND(W$7&gt;=$E121,W$7&lt;=$F121),($D121/$G121),0))</f>
        <v>0</v>
      </c>
      <c r="X121" s="34">
        <f>IF(Data!$C$2&gt;0,(IF(OR(X$5=Data!$F$2,X$5=Data!$G$2,(IF(COUNTIF(Data!$A$2:$A$939,X$7),X$7=(VLOOKUP(X$7,Data!$A$2:$A$852,1,FALSE)),0))),"H",IF(AND(X$7&gt;=$E121,X$7&lt;=$F121),($D121/$G121),0))),IF(AND(X$7&gt;=$E121,X$7&lt;=$F121),($D121/$G121),0))</f>
        <v>0</v>
      </c>
      <c r="Y121" s="34" t="str">
        <f>IF(Data!$C$2&gt;0,(IF(OR(Y$5=Data!$F$2,Y$5=Data!$G$2,(IF(COUNTIF(Data!$A$2:$A$939,Y$7),Y$7=(VLOOKUP(Y$7,Data!$A$2:$A$852,1,FALSE)),0))),"H",IF(AND(Y$7&gt;=$E121,Y$7&lt;=$F121),($D121/$G121),0))),IF(AND(Y$7&gt;=$E121,Y$7&lt;=$F121),($D121/$G121),0))</f>
        <v>H</v>
      </c>
      <c r="Z121" s="34" t="str">
        <f>IF(Data!$C$2&gt;0,(IF(OR(Z$5=Data!$F$2,Z$5=Data!$G$2,(IF(COUNTIF(Data!$A$2:$A$939,Z$7),Z$7=(VLOOKUP(Z$7,Data!$A$2:$A$852,1,FALSE)),0))),"H",IF(AND(Z$7&gt;=$E121,Z$7&lt;=$F121),($D121/$G121),0))),IF(AND(Z$7&gt;=$E121,Z$7&lt;=$F121),($D121/$G121),0))</f>
        <v>H</v>
      </c>
      <c r="AA121" s="34">
        <f>IF(Data!$C$2&gt;0,(IF(OR(AA$5=Data!$F$2,AA$5=Data!$G$2,(IF(COUNTIF(Data!$A$2:$A$939,AA$7),AA$7=(VLOOKUP(AA$7,Data!$A$2:$A$852,1,FALSE)),0))),"H",IF(AND(AA$7&gt;=$E121,AA$7&lt;=$F121),($D121/$G121),0))),IF(AND(AA$7&gt;=$E121,AA$7&lt;=$F121),($D121/$G121),0))</f>
        <v>0</v>
      </c>
      <c r="AB121" s="34">
        <f>IF(Data!$C$2&gt;0,(IF(OR(AB$5=Data!$F$2,AB$5=Data!$G$2,(IF(COUNTIF(Data!$A$2:$A$939,AB$7),AB$7=(VLOOKUP(AB$7,Data!$A$2:$A$852,1,FALSE)),0))),"H",IF(AND(AB$7&gt;=$E121,AB$7&lt;=$F121),($D121/$G121),0))),IF(AND(AB$7&gt;=$E121,AB$7&lt;=$F121),($D121/$G121),0))</f>
        <v>0</v>
      </c>
      <c r="AC121" s="34">
        <f>IF(Data!$C$2&gt;0,(IF(OR(AC$5=Data!$F$2,AC$5=Data!$G$2,(IF(COUNTIF(Data!$A$2:$A$939,AC$7),AC$7=(VLOOKUP(AC$7,Data!$A$2:$A$852,1,FALSE)),0))),"H",IF(AND(AC$7&gt;=$E121,AC$7&lt;=$F121),($D121/$G121),0))),IF(AND(AC$7&gt;=$E121,AC$7&lt;=$F121),($D121/$G121),0))</f>
        <v>0</v>
      </c>
      <c r="AD121" s="34">
        <f>IF(Data!$C$2&gt;0,(IF(OR(AD$5=Data!$F$2,AD$5=Data!$G$2,(IF(COUNTIF(Data!$A$2:$A$939,AD$7),AD$7=(VLOOKUP(AD$7,Data!$A$2:$A$852,1,FALSE)),0))),"H",IF(AND(AD$7&gt;=$E121,AD$7&lt;=$F121),($D121/$G121),0))),IF(AND(AD$7&gt;=$E121,AD$7&lt;=$F121),($D121/$G121),0))</f>
        <v>0</v>
      </c>
      <c r="AE121" s="34">
        <f>IF(Data!$C$2&gt;0,(IF(OR(AE$5=Data!$F$2,AE$5=Data!$G$2,(IF(COUNTIF(Data!$A$2:$A$939,AE$7),AE$7=(VLOOKUP(AE$7,Data!$A$2:$A$852,1,FALSE)),0))),"H",IF(AND(AE$7&gt;=$E121,AE$7&lt;=$F121),($D121/$G121),0))),IF(AND(AE$7&gt;=$E121,AE$7&lt;=$F121),($D121/$G121),0))</f>
        <v>0</v>
      </c>
      <c r="AF121" s="34" t="str">
        <f>IF(Data!$C$2&gt;0,(IF(OR(AF$5=Data!$F$2,AF$5=Data!$G$2,(IF(COUNTIF(Data!$A$2:$A$939,AF$7),AF$7=(VLOOKUP(AF$7,Data!$A$2:$A$852,1,FALSE)),0))),"H",IF(AND(AF$7&gt;=$E121,AF$7&lt;=$F121),($D121/$G121),0))),IF(AND(AF$7&gt;=$E121,AF$7&lt;=$F121),($D121/$G121),0))</f>
        <v>H</v>
      </c>
      <c r="AG121" s="34" t="str">
        <f>IF(Data!$C$2&gt;0,(IF(OR(AG$5=Data!$F$2,AG$5=Data!$G$2,(IF(COUNTIF(Data!$A$2:$A$939,AG$7),AG$7=(VLOOKUP(AG$7,Data!$A$2:$A$852,1,FALSE)),0))),"H",IF(AND(AG$7&gt;=$E121,AG$7&lt;=$F121),($D121/$G121),0))),IF(AND(AG$7&gt;=$E121,AG$7&lt;=$F121),($D121/$G121),0))</f>
        <v>H</v>
      </c>
      <c r="AH121" s="34">
        <f>IF(Data!$C$2&gt;0,(IF(OR(AH$5=Data!$F$2,AH$5=Data!$G$2,(IF(COUNTIF(Data!$A$2:$A$939,AH$7),AH$7=(VLOOKUP(AH$7,Data!$A$2:$A$852,1,FALSE)),0))),"H",IF(AND(AH$7&gt;=$E121,AH$7&lt;=$F121),($D121/$G121),0))),IF(AND(AH$7&gt;=$E121,AH$7&lt;=$F121),($D121/$G121),0))</f>
        <v>0</v>
      </c>
      <c r="AI121" s="34">
        <f>IF(Data!$C$2&gt;0,(IF(OR(AI$5=Data!$F$2,AI$5=Data!$G$2,(IF(COUNTIF(Data!$A$2:$A$939,AI$7),AI$7=(VLOOKUP(AI$7,Data!$A$2:$A$852,1,FALSE)),0))),"H",IF(AND(AI$7&gt;=$E121,AI$7&lt;=$F121),($D121/$G121),0))),IF(AND(AI$7&gt;=$E121,AI$7&lt;=$F121),($D121/$G121),0))</f>
        <v>0</v>
      </c>
      <c r="AJ121" s="34">
        <f>IF(Data!$C$2&gt;0,(IF(OR(AJ$5=Data!$F$2,AJ$5=Data!$G$2,(IF(COUNTIF(Data!$A$2:$A$939,AJ$7),AJ$7=(VLOOKUP(AJ$7,Data!$A$2:$A$852,1,FALSE)),0))),"H",IF(AND(AJ$7&gt;=$E121,AJ$7&lt;=$F121),($D121/$G121),0))),IF(AND(AJ$7&gt;=$E121,AJ$7&lt;=$F121),($D121/$G121),0))</f>
        <v>0</v>
      </c>
      <c r="AK121" s="34">
        <f>IF(Data!$C$2&gt;0,(IF(OR(AK$5=Data!$F$2,AK$5=Data!$G$2,(IF(COUNTIF(Data!$A$2:$A$939,AK$7),AK$7=(VLOOKUP(AK$7,Data!$A$2:$A$852,1,FALSE)),0))),"H",IF(AND(AK$7&gt;=$E121,AK$7&lt;=$F121),($D121/$G121),0))),IF(AND(AK$7&gt;=$E121,AK$7&lt;=$F121),($D121/$G121),0))</f>
        <v>0</v>
      </c>
      <c r="AL121" s="34">
        <f>IF(Data!$C$2&gt;0,(IF(OR(AL$5=Data!$F$2,AL$5=Data!$G$2,(IF(COUNTIF(Data!$A$2:$A$939,AL$7),AL$7=(VLOOKUP(AL$7,Data!$A$2:$A$852,1,FALSE)),0))),"H",IF(AND(AL$7&gt;=$E121,AL$7&lt;=$F121),($D121/$G121),0))),IF(AND(AL$7&gt;=$E121,AL$7&lt;=$F121),($D121/$G121),0))</f>
        <v>0</v>
      </c>
      <c r="AM121" s="34" t="str">
        <f>IF(Data!$C$2&gt;0,(IF(OR(AM$5=Data!$F$2,AM$5=Data!$G$2,(IF(COUNTIF(Data!$A$2:$A$939,AM$7),AM$7=(VLOOKUP(AM$7,Data!$A$2:$A$852,1,FALSE)),0))),"H",IF(AND(AM$7&gt;=$E121,AM$7&lt;=$F121),($D121/$G121),0))),IF(AND(AM$7&gt;=$E121,AM$7&lt;=$F121),($D121/$G121),0))</f>
        <v>H</v>
      </c>
      <c r="AN121" s="34" t="str">
        <f>IF(Data!$C$2&gt;0,(IF(OR(AN$5=Data!$F$2,AN$5=Data!$G$2,(IF(COUNTIF(Data!$A$2:$A$939,AN$7),AN$7=(VLOOKUP(AN$7,Data!$A$2:$A$852,1,FALSE)),0))),"H",IF(AND(AN$7&gt;=$E121,AN$7&lt;=$F121),($D121/$G121),0))),IF(AND(AN$7&gt;=$E121,AN$7&lt;=$F121),($D121/$G121),0))</f>
        <v>H</v>
      </c>
      <c r="AO121" s="34">
        <f>IF(Data!$C$2&gt;0,(IF(OR(AO$5=Data!$F$2,AO$5=Data!$G$2,(IF(COUNTIF(Data!$A$2:$A$939,AO$7),AO$7=(VLOOKUP(AO$7,Data!$A$2:$A$852,1,FALSE)),0))),"H",IF(AND(AO$7&gt;=$E121,AO$7&lt;=$F121),($D121/$G121),0))),IF(AND(AO$7&gt;=$E121,AO$7&lt;=$F121),($D121/$G121),0))</f>
        <v>0</v>
      </c>
      <c r="AP121" s="34">
        <f>IF(Data!$C$2&gt;0,(IF(OR(AP$5=Data!$F$2,AP$5=Data!$G$2,(IF(COUNTIF(Data!$A$2:$A$939,AP$7),AP$7=(VLOOKUP(AP$7,Data!$A$2:$A$852,1,FALSE)),0))),"H",IF(AND(AP$7&gt;=$E121,AP$7&lt;=$F121),($D121/$G121),0))),IF(AND(AP$7&gt;=$E121,AP$7&lt;=$F121),($D121/$G121),0))</f>
        <v>0</v>
      </c>
      <c r="AQ121" s="34">
        <f>IF(Data!$C$2&gt;0,(IF(OR(AQ$5=Data!$F$2,AQ$5=Data!$G$2,(IF(COUNTIF(Data!$A$2:$A$939,AQ$7),AQ$7=(VLOOKUP(AQ$7,Data!$A$2:$A$852,1,FALSE)),0))),"H",IF(AND(AQ$7&gt;=$E121,AQ$7&lt;=$F121),($D121/$G121),0))),IF(AND(AQ$7&gt;=$E121,AQ$7&lt;=$F121),($D121/$G121),0))</f>
        <v>0</v>
      </c>
      <c r="AR121" s="34">
        <f>IF(Data!$C$2&gt;0,(IF(OR(AR$5=Data!$F$2,AR$5=Data!$G$2,(IF(COUNTIF(Data!$A$2:$A$939,AR$7),AR$7=(VLOOKUP(AR$7,Data!$A$2:$A$852,1,FALSE)),0))),"H",IF(AND(AR$7&gt;=$E121,AR$7&lt;=$F121),($D121/$G121),0))),IF(AND(AR$7&gt;=$E121,AR$7&lt;=$F121),($D121/$G121),0))</f>
        <v>0</v>
      </c>
      <c r="AS121" s="34">
        <f>IF(Data!$C$2&gt;0,(IF(OR(AS$5=Data!$F$2,AS$5=Data!$G$2,(IF(COUNTIF(Data!$A$2:$A$939,AS$7),AS$7=(VLOOKUP(AS$7,Data!$A$2:$A$852,1,FALSE)),0))),"H",IF(AND(AS$7&gt;=$E121,AS$7&lt;=$F121),($D121/$G121),0))),IF(AND(AS$7&gt;=$E121,AS$7&lt;=$F121),($D121/$G121),0))</f>
        <v>0</v>
      </c>
      <c r="AT121" s="34" t="str">
        <f>IF(Data!$C$2&gt;0,(IF(OR(AT$5=Data!$F$2,AT$5=Data!$G$2,(IF(COUNTIF(Data!$A$2:$A$939,AT$7),AT$7=(VLOOKUP(AT$7,Data!$A$2:$A$852,1,FALSE)),0))),"H",IF(AND(AT$7&gt;=$E121,AT$7&lt;=$F121),($D121/$G121),0))),IF(AND(AT$7&gt;=$E121,AT$7&lt;=$F121),($D121/$G121),0))</f>
        <v>H</v>
      </c>
      <c r="AU121" s="34" t="str">
        <f>IF(Data!$C$2&gt;0,(IF(OR(AU$5=Data!$F$2,AU$5=Data!$G$2,(IF(COUNTIF(Data!$A$2:$A$939,AU$7),AU$7=(VLOOKUP(AU$7,Data!$A$2:$A$852,1,FALSE)),0))),"H",IF(AND(AU$7&gt;=$E121,AU$7&lt;=$F121),($D121/$G121),0))),IF(AND(AU$7&gt;=$E121,AU$7&lt;=$F121),($D121/$G121),0))</f>
        <v>H</v>
      </c>
      <c r="AV121" s="34">
        <f>IF(Data!$C$2&gt;0,(IF(OR(AV$5=Data!$F$2,AV$5=Data!$G$2,(IF(COUNTIF(Data!$A$2:$A$939,AV$7),AV$7=(VLOOKUP(AV$7,Data!$A$2:$A$852,1,FALSE)),0))),"H",IF(AND(AV$7&gt;=$E121,AV$7&lt;=$F121),($D121/$G121),0))),IF(AND(AV$7&gt;=$E121,AV$7&lt;=$F121),($D121/$G121),0))</f>
        <v>0</v>
      </c>
      <c r="AW121" s="34">
        <f>IF(Data!$C$2&gt;0,(IF(OR(AW$5=Data!$F$2,AW$5=Data!$G$2,(IF(COUNTIF(Data!$A$2:$A$939,AW$7),AW$7=(VLOOKUP(AW$7,Data!$A$2:$A$852,1,FALSE)),0))),"H",IF(AND(AW$7&gt;=$E121,AW$7&lt;=$F121),($D121/$G121),0))),IF(AND(AW$7&gt;=$E121,AW$7&lt;=$F121),($D121/$G121),0))</f>
        <v>0</v>
      </c>
      <c r="AX121" s="34">
        <f>IF(Data!$C$2&gt;0,(IF(OR(AX$5=Data!$F$2,AX$5=Data!$G$2,(IF(COUNTIF(Data!$A$2:$A$939,AX$7),AX$7=(VLOOKUP(AX$7,Data!$A$2:$A$852,1,FALSE)),0))),"H",IF(AND(AX$7&gt;=$E121,AX$7&lt;=$F121),($D121/$G121),0))),IF(AND(AX$7&gt;=$E121,AX$7&lt;=$F121),($D121/$G121),0))</f>
        <v>0</v>
      </c>
      <c r="AY121" s="34">
        <f>IF(Data!$C$2&gt;0,(IF(OR(AY$5=Data!$F$2,AY$5=Data!$G$2,(IF(COUNTIF(Data!$A$2:$A$939,AY$7),AY$7=(VLOOKUP(AY$7,Data!$A$2:$A$852,1,FALSE)),0))),"H",IF(AND(AY$7&gt;=$E121,AY$7&lt;=$F121),($D121/$G121),0))),IF(AND(AY$7&gt;=$E121,AY$7&lt;=$F121),($D121/$G121),0))</f>
        <v>0</v>
      </c>
      <c r="AZ121" s="34">
        <f>IF(Data!$C$2&gt;0,(IF(OR(AZ$5=Data!$F$2,AZ$5=Data!$G$2,(IF(COUNTIF(Data!$A$2:$A$939,AZ$7),AZ$7=(VLOOKUP(AZ$7,Data!$A$2:$A$852,1,FALSE)),0))),"H",IF(AND(AZ$7&gt;=$E121,AZ$7&lt;=$F121),($D121/$G121),0))),IF(AND(AZ$7&gt;=$E121,AZ$7&lt;=$F121),($D121/$G121),0))</f>
        <v>0</v>
      </c>
      <c r="BA121" s="34" t="str">
        <f>IF(Data!$C$2&gt;0,(IF(OR(BA$5=Data!$F$2,BA$5=Data!$G$2,(IF(COUNTIF(Data!$A$2:$A$939,BA$7),BA$7=(VLOOKUP(BA$7,Data!$A$2:$A$852,1,FALSE)),0))),"H",IF(AND(BA$7&gt;=$E121,BA$7&lt;=$F121),($D121/$G121),0))),IF(AND(BA$7&gt;=$E121,BA$7&lt;=$F121),($D121/$G121),0))</f>
        <v>H</v>
      </c>
      <c r="BB121" s="34" t="str">
        <f>IF(Data!$C$2&gt;0,(IF(OR(BB$5=Data!$F$2,BB$5=Data!$G$2,(IF(COUNTIF(Data!$A$2:$A$939,BB$7),BB$7=(VLOOKUP(BB$7,Data!$A$2:$A$852,1,FALSE)),0))),"H",IF(AND(BB$7&gt;=$E121,BB$7&lt;=$F121),($D121/$G121),0))),IF(AND(BB$7&gt;=$E121,BB$7&lt;=$F121),($D121/$G121),0))</f>
        <v>H</v>
      </c>
      <c r="BC121" s="34">
        <f>IF(Data!$C$2&gt;0,(IF(OR(BC$5=Data!$F$2,BC$5=Data!$G$2,(IF(COUNTIF(Data!$A$2:$A$939,BC$7),BC$7=(VLOOKUP(BC$7,Data!$A$2:$A$852,1,FALSE)),0))),"H",IF(AND(BC$7&gt;=$E121,BC$7&lt;=$F121),($D121/$G121),0))),IF(AND(BC$7&gt;=$E121,BC$7&lt;=$F121),($D121/$G121),0))</f>
        <v>0</v>
      </c>
      <c r="BD121" s="34">
        <f>IF(Data!$C$2&gt;0,(IF(OR(BD$5=Data!$F$2,BD$5=Data!$G$2,(IF(COUNTIF(Data!$A$2:$A$939,BD$7),BD$7=(VLOOKUP(BD$7,Data!$A$2:$A$852,1,FALSE)),0))),"H",IF(AND(BD$7&gt;=$E121,BD$7&lt;=$F121),($D121/$G121),0))),IF(AND(BD$7&gt;=$E121,BD$7&lt;=$F121),($D121/$G121),0))</f>
        <v>0</v>
      </c>
      <c r="BE121" s="34">
        <f>IF(Data!$C$2&gt;0,(IF(OR(BE$5=Data!$F$2,BE$5=Data!$G$2,(IF(COUNTIF(Data!$A$2:$A$939,BE$7),BE$7=(VLOOKUP(BE$7,Data!$A$2:$A$852,1,FALSE)),0))),"H",IF(AND(BE$7&gt;=$E121,BE$7&lt;=$F121),($D121/$G121),0))),IF(AND(BE$7&gt;=$E121,BE$7&lt;=$F121),($D121/$G121),0))</f>
        <v>0</v>
      </c>
      <c r="BF121" s="34">
        <f>IF(Data!$C$2&gt;0,(IF(OR(BF$5=Data!$F$2,BF$5=Data!$G$2,(IF(COUNTIF(Data!$A$2:$A$939,BF$7),BF$7=(VLOOKUP(BF$7,Data!$A$2:$A$852,1,FALSE)),0))),"H",IF(AND(BF$7&gt;=$E121,BF$7&lt;=$F121),($D121/$G121),0))),IF(AND(BF$7&gt;=$E121,BF$7&lt;=$F121),($D121/$G121),0))</f>
        <v>0</v>
      </c>
      <c r="BG121" s="34">
        <f>IF(Data!$C$2&gt;0,(IF(OR(BG$5=Data!$F$2,BG$5=Data!$G$2,(IF(COUNTIF(Data!$A$2:$A$939,BG$7),BG$7=(VLOOKUP(BG$7,Data!$A$2:$A$852,1,FALSE)),0))),"H",IF(AND(BG$7&gt;=$E121,BG$7&lt;=$F121),($D121/$G121),0))),IF(AND(BG$7&gt;=$E121,BG$7&lt;=$F121),($D121/$G121),0))</f>
        <v>0</v>
      </c>
      <c r="BH121" s="34" t="str">
        <f>IF(Data!$C$2&gt;0,(IF(OR(BH$5=Data!$F$2,BH$5=Data!$G$2,(IF(COUNTIF(Data!$A$2:$A$939,BH$7),BH$7=(VLOOKUP(BH$7,Data!$A$2:$A$852,1,FALSE)),0))),"H",IF(AND(BH$7&gt;=$E121,BH$7&lt;=$F121),($D121/$G121),0))),IF(AND(BH$7&gt;=$E121,BH$7&lt;=$F121),($D121/$G121),0))</f>
        <v>H</v>
      </c>
      <c r="BI121" s="34" t="str">
        <f>IF(Data!$C$2&gt;0,(IF(OR(BI$5=Data!$F$2,BI$5=Data!$G$2,(IF(COUNTIF(Data!$A$2:$A$939,BI$7),BI$7=(VLOOKUP(BI$7,Data!$A$2:$A$852,1,FALSE)),0))),"H",IF(AND(BI$7&gt;=$E121,BI$7&lt;=$F121),($D121/$G121),0))),IF(AND(BI$7&gt;=$E121,BI$7&lt;=$F121),($D121/$G121),0))</f>
        <v>H</v>
      </c>
      <c r="BJ121" s="34">
        <f>IF(Data!$C$2&gt;0,(IF(OR(BJ$5=Data!$F$2,BJ$5=Data!$G$2,(IF(COUNTIF(Data!$A$2:$A$939,BJ$7),BJ$7=(VLOOKUP(BJ$7,Data!$A$2:$A$852,1,FALSE)),0))),"H",IF(AND(BJ$7&gt;=$E121,BJ$7&lt;=$F121),($D121/$G121),0))),IF(AND(BJ$7&gt;=$E121,BJ$7&lt;=$F121),($D121/$G121),0))</f>
        <v>0</v>
      </c>
      <c r="BK121" s="34">
        <f>IF(Data!$C$2&gt;0,(IF(OR(BK$5=Data!$F$2,BK$5=Data!$G$2,(IF(COUNTIF(Data!$A$2:$A$939,BK$7),BK$7=(VLOOKUP(BK$7,Data!$A$2:$A$852,1,FALSE)),0))),"H",IF(AND(BK$7&gt;=$E121,BK$7&lt;=$F121),($D121/$G121),0))),IF(AND(BK$7&gt;=$E121,BK$7&lt;=$F121),($D121/$G121),0))</f>
        <v>0</v>
      </c>
      <c r="BL121" s="34">
        <f>IF(Data!$C$2&gt;0,(IF(OR(BL$5=Data!$F$2,BL$5=Data!$G$2,(IF(COUNTIF(Data!$A$2:$A$939,BL$7),BL$7=(VLOOKUP(BL$7,Data!$A$2:$A$852,1,FALSE)),0))),"H",IF(AND(BL$7&gt;=$E121,BL$7&lt;=$F121),($D121/$G121),0))),IF(AND(BL$7&gt;=$E121,BL$7&lt;=$F121),($D121/$G121),0))</f>
        <v>0</v>
      </c>
      <c r="BM121" s="34">
        <f>IF(Data!$C$2&gt;0,(IF(OR(BM$5=Data!$F$2,BM$5=Data!$G$2,(IF(COUNTIF(Data!$A$2:$A$939,BM$7),BM$7=(VLOOKUP(BM$7,Data!$A$2:$A$852,1,FALSE)),0))),"H",IF(AND(BM$7&gt;=$E121,BM$7&lt;=$F121),($D121/$G121),0))),IF(AND(BM$7&gt;=$E121,BM$7&lt;=$F121),($D121/$G121),0))</f>
        <v>0</v>
      </c>
      <c r="BN121" s="34">
        <f>IF(Data!$C$2&gt;0,(IF(OR(BN$5=Data!$F$2,BN$5=Data!$G$2,(IF(COUNTIF(Data!$A$2:$A$939,BN$7),BN$7=(VLOOKUP(BN$7,Data!$A$2:$A$852,1,FALSE)),0))),"H",IF(AND(BN$7&gt;=$E121,BN$7&lt;=$F121),($D121/$G121),0))),IF(AND(BN$7&gt;=$E121,BN$7&lt;=$F121),($D121/$G121),0))</f>
        <v>0</v>
      </c>
      <c r="BO121" s="34" t="str">
        <f>IF(Data!$C$2&gt;0,(IF(OR(BO$5=Data!$F$2,BO$5=Data!$G$2,(IF(COUNTIF(Data!$A$2:$A$939,BO$7),BO$7=(VLOOKUP(BO$7,Data!$A$2:$A$852,1,FALSE)),0))),"H",IF(AND(BO$7&gt;=$E121,BO$7&lt;=$F121),($D121/$G121),0))),IF(AND(BO$7&gt;=$E121,BO$7&lt;=$F121),($D121/$G121),0))</f>
        <v>H</v>
      </c>
      <c r="BP121" s="34" t="str">
        <f>IF(Data!$C$2&gt;0,(IF(OR(BP$5=Data!$F$2,BP$5=Data!$G$2,(IF(COUNTIF(Data!$A$2:$A$939,BP$7),BP$7=(VLOOKUP(BP$7,Data!$A$2:$A$852,1,FALSE)),0))),"H",IF(AND(BP$7&gt;=$E121,BP$7&lt;=$F121),($D121/$G121),0))),IF(AND(BP$7&gt;=$E121,BP$7&lt;=$F121),($D121/$G121),0))</f>
        <v>H</v>
      </c>
      <c r="BQ121" s="34">
        <f>IF(Data!$C$2&gt;0,(IF(OR(BQ$5=Data!$F$2,BQ$5=Data!$G$2,(IF(COUNTIF(Data!$A$2:$A$939,BQ$7),BQ$7=(VLOOKUP(BQ$7,Data!$A$2:$A$852,1,FALSE)),0))),"H",IF(AND(BQ$7&gt;=$E121,BQ$7&lt;=$F121),($D121/$G121),0))),IF(AND(BQ$7&gt;=$E121,BQ$7&lt;=$F121),($D121/$G121),0))</f>
        <v>0</v>
      </c>
      <c r="BR121" s="34">
        <f>IF(Data!$C$2&gt;0,(IF(OR(BR$5=Data!$F$2,BR$5=Data!$G$2,(IF(COUNTIF(Data!$A$2:$A$939,BR$7),BR$7=(VLOOKUP(BR$7,Data!$A$2:$A$852,1,FALSE)),0))),"H",IF(AND(BR$7&gt;=$E121,BR$7&lt;=$F121),($D121/$G121),0))),IF(AND(BR$7&gt;=$E121,BR$7&lt;=$F121),($D121/$G121),0))</f>
        <v>0</v>
      </c>
      <c r="BS121" s="34">
        <f>IF(Data!$C$2&gt;0,(IF(OR(BS$5=Data!$F$2,BS$5=Data!$G$2,(IF(COUNTIF(Data!$A$2:$A$939,BS$7),BS$7=(VLOOKUP(BS$7,Data!$A$2:$A$852,1,FALSE)),0))),"H",IF(AND(BS$7&gt;=$E121,BS$7&lt;=$F121),($D121/$G121),0))),IF(AND(BS$7&gt;=$E121,BS$7&lt;=$F121),($D121/$G121),0))</f>
        <v>0</v>
      </c>
      <c r="BT121" s="34">
        <f>IF(Data!$C$2&gt;0,(IF(OR(BT$5=Data!$F$2,BT$5=Data!$G$2,(IF(COUNTIF(Data!$A$2:$A$939,BT$7),BT$7=(VLOOKUP(BT$7,Data!$A$2:$A$852,1,FALSE)),0))),"H",IF(AND(BT$7&gt;=$E121,BT$7&lt;=$F121),($D121/$G121),0))),IF(AND(BT$7&gt;=$E121,BT$7&lt;=$F121),($D121/$G121),0))</f>
        <v>0</v>
      </c>
      <c r="BU121" s="34">
        <f>IF(Data!$C$2&gt;0,(IF(OR(BU$5=Data!$F$2,BU$5=Data!$G$2,(IF(COUNTIF(Data!$A$2:$A$939,BU$7),BU$7=(VLOOKUP(BU$7,Data!$A$2:$A$852,1,FALSE)),0))),"H",IF(AND(BU$7&gt;=$E121,BU$7&lt;=$F121),($D121/$G121),0))),IF(AND(BU$7&gt;=$E121,BU$7&lt;=$F121),($D121/$G121),0))</f>
        <v>0</v>
      </c>
      <c r="BV121" s="34" t="str">
        <f>IF(Data!$C$2&gt;0,(IF(OR(BV$5=Data!$F$2,BV$5=Data!$G$2,(IF(COUNTIF(Data!$A$2:$A$939,BV$7),BV$7=(VLOOKUP(BV$7,Data!$A$2:$A$852,1,FALSE)),0))),"H",IF(AND(BV$7&gt;=$E121,BV$7&lt;=$F121),($D121/$G121),0))),IF(AND(BV$7&gt;=$E121,BV$7&lt;=$F121),($D121/$G121),0))</f>
        <v>H</v>
      </c>
      <c r="BW121" s="34" t="str">
        <f>IF(Data!$C$2&gt;0,(IF(OR(BW$5=Data!$F$2,BW$5=Data!$G$2,(IF(COUNTIF(Data!$A$2:$A$939,BW$7),BW$7=(VLOOKUP(BW$7,Data!$A$2:$A$852,1,FALSE)),0))),"H",IF(AND(BW$7&gt;=$E121,BW$7&lt;=$F121),($D121/$G121),0))),IF(AND(BW$7&gt;=$E121,BW$7&lt;=$F121),($D121/$G121),0))</f>
        <v>H</v>
      </c>
      <c r="BX121" s="34">
        <f>IF(Data!$C$2&gt;0,(IF(OR(BX$5=Data!$F$2,BX$5=Data!$G$2,(IF(COUNTIF(Data!$A$2:$A$939,BX$7),BX$7=(VLOOKUP(BX$7,Data!$A$2:$A$852,1,FALSE)),0))),"H",IF(AND(BX$7&gt;=$E121,BX$7&lt;=$F121),($D121/$G121),0))),IF(AND(BX$7&gt;=$E121,BX$7&lt;=$F121),($D121/$G121),0))</f>
        <v>0</v>
      </c>
      <c r="BY121" s="34">
        <f>IF(Data!$C$2&gt;0,(IF(OR(BY$5=Data!$F$2,BY$5=Data!$G$2,(IF(COUNTIF(Data!$A$2:$A$939,BY$7),BY$7=(VLOOKUP(BY$7,Data!$A$2:$A$852,1,FALSE)),0))),"H",IF(AND(BY$7&gt;=$E121,BY$7&lt;=$F121),($D121/$G121),0))),IF(AND(BY$7&gt;=$E121,BY$7&lt;=$F121),($D121/$G121),0))</f>
        <v>0</v>
      </c>
      <c r="BZ121" s="34">
        <f>IF(Data!$C$2&gt;0,(IF(OR(BZ$5=Data!$F$2,BZ$5=Data!$G$2,(IF(COUNTIF(Data!$A$2:$A$939,BZ$7),BZ$7=(VLOOKUP(BZ$7,Data!$A$2:$A$852,1,FALSE)),0))),"H",IF(AND(BZ$7&gt;=$E121,BZ$7&lt;=$F121),($D121/$G121),0))),IF(AND(BZ$7&gt;=$E121,BZ$7&lt;=$F121),($D121/$G121),0))</f>
        <v>0</v>
      </c>
      <c r="CA121" s="34">
        <f>IF(Data!$C$2&gt;0,(IF(OR(CA$5=Data!$F$2,CA$5=Data!$G$2,(IF(COUNTIF(Data!$A$2:$A$939,CA$7),CA$7=(VLOOKUP(CA$7,Data!$A$2:$A$852,1,FALSE)),0))),"H",IF(AND(CA$7&gt;=$E121,CA$7&lt;=$F121),($D121/$G121),0))),IF(AND(CA$7&gt;=$E121,CA$7&lt;=$F121),($D121/$G121),0))</f>
        <v>0</v>
      </c>
      <c r="CB121" s="34">
        <f>IF(Data!$C$2&gt;0,(IF(OR(CB$5=Data!$F$2,CB$5=Data!$G$2,(IF(COUNTIF(Data!$A$2:$A$939,CB$7),CB$7=(VLOOKUP(CB$7,Data!$A$2:$A$852,1,FALSE)),0))),"H",IF(AND(CB$7&gt;=$E121,CB$7&lt;=$F121),($D121/$G121),0))),IF(AND(CB$7&gt;=$E121,CB$7&lt;=$F121),($D121/$G121),0))</f>
        <v>0</v>
      </c>
      <c r="CC121" s="34" t="str">
        <f>IF(Data!$C$2&gt;0,(IF(OR(CC$5=Data!$F$2,CC$5=Data!$G$2,(IF(COUNTIF(Data!$A$2:$A$939,CC$7),CC$7=(VLOOKUP(CC$7,Data!$A$2:$A$852,1,FALSE)),0))),"H",IF(AND(CC$7&gt;=$E121,CC$7&lt;=$F121),($D121/$G121),0))),IF(AND(CC$7&gt;=$E121,CC$7&lt;=$F121),($D121/$G121),0))</f>
        <v>H</v>
      </c>
      <c r="CD121" s="34" t="str">
        <f>IF(Data!$C$2&gt;0,(IF(OR(CD$5=Data!$F$2,CD$5=Data!$G$2,(IF(COUNTIF(Data!$A$2:$A$939,CD$7),CD$7=(VLOOKUP(CD$7,Data!$A$2:$A$852,1,FALSE)),0))),"H",IF(AND(CD$7&gt;=$E121,CD$7&lt;=$F121),($D121/$G121),0))),IF(AND(CD$7&gt;=$E121,CD$7&lt;=$F121),($D121/$G121),0))</f>
        <v>H</v>
      </c>
      <c r="CE121" s="34">
        <f>IF(Data!$C$2&gt;0,(IF(OR(CE$5=Data!$F$2,CE$5=Data!$G$2,(IF(COUNTIF(Data!$A$2:$A$939,CE$7),CE$7=(VLOOKUP(CE$7,Data!$A$2:$A$852,1,FALSE)),0))),"H",IF(AND(CE$7&gt;=$E121,CE$7&lt;=$F121),($D121/$G121),0))),IF(AND(CE$7&gt;=$E121,CE$7&lt;=$F121),($D121/$G121),0))</f>
        <v>0</v>
      </c>
      <c r="CF121" s="34">
        <f>IF(Data!$C$2&gt;0,(IF(OR(CF$5=Data!$F$2,CF$5=Data!$G$2,(IF(COUNTIF(Data!$A$2:$A$939,CF$7),CF$7=(VLOOKUP(CF$7,Data!$A$2:$A$852,1,FALSE)),0))),"H",IF(AND(CF$7&gt;=$E121,CF$7&lt;=$F121),($D121/$G121),0))),IF(AND(CF$7&gt;=$E121,CF$7&lt;=$F121),($D121/$G121),0))</f>
        <v>0</v>
      </c>
      <c r="CG121" s="34">
        <f>IF(Data!$C$2&gt;0,(IF(OR(CG$5=Data!$F$2,CG$5=Data!$G$2,(IF(COUNTIF(Data!$A$2:$A$939,CG$7),CG$7=(VLOOKUP(CG$7,Data!$A$2:$A$852,1,FALSE)),0))),"H",IF(AND(CG$7&gt;=$E121,CG$7&lt;=$F121),($D121/$G121),0))),IF(AND(CG$7&gt;=$E121,CG$7&lt;=$F121),($D121/$G121),0))</f>
        <v>0</v>
      </c>
      <c r="CH121" s="34">
        <f>IF(Data!$C$2&gt;0,(IF(OR(CH$5=Data!$F$2,CH$5=Data!$G$2,(IF(COUNTIF(Data!$A$2:$A$939,CH$7),CH$7=(VLOOKUP(CH$7,Data!$A$2:$A$852,1,FALSE)),0))),"H",IF(AND(CH$7&gt;=$E121,CH$7&lt;=$F121),($D121/$G121),0))),IF(AND(CH$7&gt;=$E121,CH$7&lt;=$F121),($D121/$G121),0))</f>
        <v>0</v>
      </c>
      <c r="CI121" s="34">
        <f>IF(Data!$C$2&gt;0,(IF(OR(CI$5=Data!$F$2,CI$5=Data!$G$2,(IF(COUNTIF(Data!$A$2:$A$939,CI$7),CI$7=(VLOOKUP(CI$7,Data!$A$2:$A$852,1,FALSE)),0))),"H",IF(AND(CI$7&gt;=$E121,CI$7&lt;=$F121),($D121/$G121),0))),IF(AND(CI$7&gt;=$E121,CI$7&lt;=$F121),($D121/$G121),0))</f>
        <v>0</v>
      </c>
      <c r="CJ121" s="34" t="str">
        <f>IF(Data!$C$2&gt;0,(IF(OR(CJ$5=Data!$F$2,CJ$5=Data!$G$2,(IF(COUNTIF(Data!$A$2:$A$939,CJ$7),CJ$7=(VLOOKUP(CJ$7,Data!$A$2:$A$852,1,FALSE)),0))),"H",IF(AND(CJ$7&gt;=$E121,CJ$7&lt;=$F121),($D121/$G121),0))),IF(AND(CJ$7&gt;=$E121,CJ$7&lt;=$F121),($D121/$G121),0))</f>
        <v>H</v>
      </c>
      <c r="CK121" s="34" t="str">
        <f>IF(Data!$C$2&gt;0,(IF(OR(CK$5=Data!$F$2,CK$5=Data!$G$2,(IF(COUNTIF(Data!$A$2:$A$939,CK$7),CK$7=(VLOOKUP(CK$7,Data!$A$2:$A$852,1,FALSE)),0))),"H",IF(AND(CK$7&gt;=$E121,CK$7&lt;=$F121),($D121/$G121),0))),IF(AND(CK$7&gt;=$E121,CK$7&lt;=$F121),($D121/$G121),0))</f>
        <v>H</v>
      </c>
      <c r="CL121" s="34">
        <f>IF(Data!$C$2&gt;0,(IF(OR(CL$5=Data!$F$2,CL$5=Data!$G$2,(IF(COUNTIF(Data!$A$2:$A$939,CL$7),CL$7=(VLOOKUP(CL$7,Data!$A$2:$A$852,1,FALSE)),0))),"H",IF(AND(CL$7&gt;=$E121,CL$7&lt;=$F121),($D121/$G121),0))),IF(AND(CL$7&gt;=$E121,CL$7&lt;=$F121),($D121/$G121),0))</f>
        <v>0</v>
      </c>
      <c r="CM121" s="34">
        <f>IF(Data!$C$2&gt;0,(IF(OR(CM$5=Data!$F$2,CM$5=Data!$G$2,(IF(COUNTIF(Data!$A$2:$A$939,CM$7),CM$7=(VLOOKUP(CM$7,Data!$A$2:$A$852,1,FALSE)),0))),"H",IF(AND(CM$7&gt;=$E121,CM$7&lt;=$F121),($D121/$G121),0))),IF(AND(CM$7&gt;=$E121,CM$7&lt;=$F121),($D121/$G121),0))</f>
        <v>0</v>
      </c>
      <c r="CN121" s="34">
        <f>IF(Data!$C$2&gt;0,(IF(OR(CN$5=Data!$F$2,CN$5=Data!$G$2,(IF(COUNTIF(Data!$A$2:$A$939,CN$7),CN$7=(VLOOKUP(CN$7,Data!$A$2:$A$852,1,FALSE)),0))),"H",IF(AND(CN$7&gt;=$E121,CN$7&lt;=$F121),($D121/$G121),0))),IF(AND(CN$7&gt;=$E121,CN$7&lt;=$F121),($D121/$G121),0))</f>
        <v>0</v>
      </c>
      <c r="CO121" s="34">
        <f>IF(Data!$C$2&gt;0,(IF(OR(CO$5=Data!$F$2,CO$5=Data!$G$2,(IF(COUNTIF(Data!$A$2:$A$939,CO$7),CO$7=(VLOOKUP(CO$7,Data!$A$2:$A$852,1,FALSE)),0))),"H",IF(AND(CO$7&gt;=$E121,CO$7&lt;=$F121),($D121/$G121),0))),IF(AND(CO$7&gt;=$E121,CO$7&lt;=$F121),($D121/$G121),0))</f>
        <v>0</v>
      </c>
      <c r="CP121" s="34">
        <f>IF(Data!$C$2&gt;0,(IF(OR(CP$5=Data!$F$2,CP$5=Data!$G$2,(IF(COUNTIF(Data!$A$2:$A$939,CP$7),CP$7=(VLOOKUP(CP$7,Data!$A$2:$A$852,1,FALSE)),0))),"H",IF(AND(CP$7&gt;=$E121,CP$7&lt;=$F121),($D121/$G121),0))),IF(AND(CP$7&gt;=$E121,CP$7&lt;=$F121),($D121/$G121),0))</f>
        <v>0</v>
      </c>
      <c r="CQ121" s="34" t="str">
        <f>IF(Data!$C$2&gt;0,(IF(OR(CQ$5=Data!$F$2,CQ$5=Data!$G$2,(IF(COUNTIF(Data!$A$2:$A$939,CQ$7),CQ$7=(VLOOKUP(CQ$7,Data!$A$2:$A$852,1,FALSE)),0))),"H",IF(AND(CQ$7&gt;=$E121,CQ$7&lt;=$F121),($D121/$G121),0))),IF(AND(CQ$7&gt;=$E121,CQ$7&lt;=$F121),($D121/$G121),0))</f>
        <v>H</v>
      </c>
      <c r="CR121" s="34" t="str">
        <f>IF(Data!$C$2&gt;0,(IF(OR(CR$5=Data!$F$2,CR$5=Data!$G$2,(IF(COUNTIF(Data!$A$2:$A$939,CR$7),CR$7=(VLOOKUP(CR$7,Data!$A$2:$A$852,1,FALSE)),0))),"H",IF(AND(CR$7&gt;=$E121,CR$7&lt;=$F121),($D121/$G121),0))),IF(AND(CR$7&gt;=$E121,CR$7&lt;=$F121),($D121/$G121),0))</f>
        <v>H</v>
      </c>
      <c r="CS121" s="34">
        <f>IF(Data!$C$2&gt;0,(IF(OR(CS$5=Data!$F$2,CS$5=Data!$G$2,(IF(COUNTIF(Data!$A$2:$A$939,CS$7),CS$7=(VLOOKUP(CS$7,Data!$A$2:$A$852,1,FALSE)),0))),"H",IF(AND(CS$7&gt;=$E121,CS$7&lt;=$F121),($D121/$G121),0))),IF(AND(CS$7&gt;=$E121,CS$7&lt;=$F121),($D121/$G121),0))</f>
        <v>0</v>
      </c>
      <c r="CT121" s="34">
        <f>IF(Data!$C$2&gt;0,(IF(OR(CT$5=Data!$F$2,CT$5=Data!$G$2,(IF(COUNTIF(Data!$A$2:$A$939,CT$7),CT$7=(VLOOKUP(CT$7,Data!$A$2:$A$852,1,FALSE)),0))),"H",IF(AND(CT$7&gt;=$E121,CT$7&lt;=$F121),($D121/$G121),0))),IF(AND(CT$7&gt;=$E121,CT$7&lt;=$F121),($D121/$G121),0))</f>
        <v>0</v>
      </c>
      <c r="CU121" s="34">
        <f>IF(Data!$C$2&gt;0,(IF(OR(CU$5=Data!$F$2,CU$5=Data!$G$2,(IF(COUNTIF(Data!$A$2:$A$939,CU$7),CU$7=(VLOOKUP(CU$7,Data!$A$2:$A$852,1,FALSE)),0))),"H",IF(AND(CU$7&gt;=$E121,CU$7&lt;=$F121),($D121/$G121),0))),IF(AND(CU$7&gt;=$E121,CU$7&lt;=$F121),($D121/$G121),0))</f>
        <v>0</v>
      </c>
      <c r="CV121" s="34">
        <f>IF(Data!$C$2&gt;0,(IF(OR(CV$5=Data!$F$2,CV$5=Data!$G$2,(IF(COUNTIF(Data!$A$2:$A$939,CV$7),CV$7=(VLOOKUP(CV$7,Data!$A$2:$A$852,1,FALSE)),0))),"H",IF(AND(CV$7&gt;=$E121,CV$7&lt;=$F121),($D121/$G121),0))),IF(AND(CV$7&gt;=$E121,CV$7&lt;=$F121),($D121/$G121),0))</f>
        <v>0</v>
      </c>
      <c r="CW121" s="34">
        <f>IF(Data!$C$2&gt;0,(IF(OR(CW$5=Data!$F$2,CW$5=Data!$G$2,(IF(COUNTIF(Data!$A$2:$A$939,CW$7),CW$7=(VLOOKUP(CW$7,Data!$A$2:$A$852,1,FALSE)),0))),"H",IF(AND(CW$7&gt;=$E121,CW$7&lt;=$F121),($D121/$G121),0))),IF(AND(CW$7&gt;=$E121,CW$7&lt;=$F121),($D121/$G121),0))</f>
        <v>0</v>
      </c>
      <c r="CX121" s="34" t="str">
        <f>IF(Data!$C$2&gt;0,(IF(OR(CX$5=Data!$F$2,CX$5=Data!$G$2,(IF(COUNTIF(Data!$A$2:$A$939,CX$7),CX$7=(VLOOKUP(CX$7,Data!$A$2:$A$852,1,FALSE)),0))),"H",IF(AND(CX$7&gt;=$E121,CX$7&lt;=$F121),($D121/$G121),0))),IF(AND(CX$7&gt;=$E121,CX$7&lt;=$F121),($D121/$G121),0))</f>
        <v>H</v>
      </c>
      <c r="CY121" s="34" t="str">
        <f>IF(Data!$C$2&gt;0,(IF(OR(CY$5=Data!$F$2,CY$5=Data!$G$2,(IF(COUNTIF(Data!$A$2:$A$939,CY$7),CY$7=(VLOOKUP(CY$7,Data!$A$2:$A$852,1,FALSE)),0))),"H",IF(AND(CY$7&gt;=$E121,CY$7&lt;=$F121),($D121/$G121),0))),IF(AND(CY$7&gt;=$E121,CY$7&lt;=$F121),($D121/$G121),0))</f>
        <v>H</v>
      </c>
      <c r="CZ121" s="34">
        <f>IF(Data!$C$2&gt;0,(IF(OR(CZ$5=Data!$F$2,CZ$5=Data!$G$2,(IF(COUNTIF(Data!$A$2:$A$939,CZ$7),CZ$7=(VLOOKUP(CZ$7,Data!$A$2:$A$852,1,FALSE)),0))),"H",IF(AND(CZ$7&gt;=$E121,CZ$7&lt;=$F121),($D121/$G121),0))),IF(AND(CZ$7&gt;=$E121,CZ$7&lt;=$F121),($D121/$G121),0))</f>
        <v>0</v>
      </c>
      <c r="DA121" s="34">
        <f>IF(Data!$C$2&gt;0,(IF(OR(DA$5=Data!$F$2,DA$5=Data!$G$2,(IF(COUNTIF(Data!$A$2:$A$939,DA$7),DA$7=(VLOOKUP(DA$7,Data!$A$2:$A$852,1,FALSE)),0))),"H",IF(AND(DA$7&gt;=$E121,DA$7&lt;=$F121),($D121/$G121),0))),IF(AND(DA$7&gt;=$E121,DA$7&lt;=$F121),($D121/$G121),0))</f>
        <v>0</v>
      </c>
      <c r="DB121" s="34">
        <f>IF(Data!$C$2&gt;0,(IF(OR(DB$5=Data!$F$2,DB$5=Data!$G$2,(IF(COUNTIF(Data!$A$2:$A$939,DB$7),DB$7=(VLOOKUP(DB$7,Data!$A$2:$A$852,1,FALSE)),0))),"H",IF(AND(DB$7&gt;=$E121,DB$7&lt;=$F121),($D121/$G121),0))),IF(AND(DB$7&gt;=$E121,DB$7&lt;=$F121),($D121/$G121),0))</f>
        <v>0</v>
      </c>
      <c r="DC121" s="34">
        <f>IF(Data!$C$2&gt;0,(IF(OR(DC$5=Data!$F$2,DC$5=Data!$G$2,(IF(COUNTIF(Data!$A$2:$A$939,DC$7),DC$7=(VLOOKUP(DC$7,Data!$A$2:$A$852,1,FALSE)),0))),"H",IF(AND(DC$7&gt;=$E121,DC$7&lt;=$F121),($D121/$G121),0))),IF(AND(DC$7&gt;=$E121,DC$7&lt;=$F121),($D121/$G121),0))</f>
        <v>0</v>
      </c>
      <c r="DD121" s="34">
        <f>IF(Data!$C$2&gt;0,(IF(OR(DD$5=Data!$F$2,DD$5=Data!$G$2,(IF(COUNTIF(Data!$A$2:$A$939,DD$7),DD$7=(VLOOKUP(DD$7,Data!$A$2:$A$852,1,FALSE)),0))),"H",IF(AND(DD$7&gt;=$E121,DD$7&lt;=$F121),($D121/$G121),0))),IF(AND(DD$7&gt;=$E121,DD$7&lt;=$F121),($D121/$G121),0))</f>
        <v>0</v>
      </c>
      <c r="DE121" s="34" t="str">
        <f>IF(Data!$C$2&gt;0,(IF(OR(DE$5=Data!$F$2,DE$5=Data!$G$2,(IF(COUNTIF(Data!$A$2:$A$939,DE$7),DE$7=(VLOOKUP(DE$7,Data!$A$2:$A$852,1,FALSE)),0))),"H",IF(AND(DE$7&gt;=$E121,DE$7&lt;=$F121),($D121/$G121),0))),IF(AND(DE$7&gt;=$E121,DE$7&lt;=$F121),($D121/$G121),0))</f>
        <v>H</v>
      </c>
      <c r="DF121" s="34" t="str">
        <f>IF(Data!$C$2&gt;0,(IF(OR(DF$5=Data!$F$2,DF$5=Data!$G$2,(IF(COUNTIF(Data!$A$2:$A$939,DF$7),DF$7=(VLOOKUP(DF$7,Data!$A$2:$A$852,1,FALSE)),0))),"H",IF(AND(DF$7&gt;=$E121,DF$7&lt;=$F121),($D121/$G121),0))),IF(AND(DF$7&gt;=$E121,DF$7&lt;=$F121),($D121/$G121),0))</f>
        <v>H</v>
      </c>
      <c r="DG121" s="34">
        <f>IF(Data!$C$2&gt;0,(IF(OR(DG$5=Data!$F$2,DG$5=Data!$G$2,(IF(COUNTIF(Data!$A$2:$A$939,DG$7),DG$7=(VLOOKUP(DG$7,Data!$A$2:$A$852,1,FALSE)),0))),"H",IF(AND(DG$7&gt;=$E121,DG$7&lt;=$F121),($D121/$G121),0))),IF(AND(DG$7&gt;=$E121,DG$7&lt;=$F121),($D121/$G121),0))</f>
        <v>0</v>
      </c>
      <c r="DH121" s="34">
        <f>IF(Data!$C$2&gt;0,(IF(OR(DH$5=Data!$F$2,DH$5=Data!$G$2,(IF(COUNTIF(Data!$A$2:$A$939,DH$7),DH$7=(VLOOKUP(DH$7,Data!$A$2:$A$852,1,FALSE)),0))),"H",IF(AND(DH$7&gt;=$E121,DH$7&lt;=$F121),($D121/$G121),0))),IF(AND(DH$7&gt;=$E121,DH$7&lt;=$F121),($D121/$G121),0))</f>
        <v>0</v>
      </c>
      <c r="DI121" s="34">
        <f>IF(Data!$C$2&gt;0,(IF(OR(DI$5=Data!$F$2,DI$5=Data!$G$2,(IF(COUNTIF(Data!$A$2:$A$939,DI$7),DI$7=(VLOOKUP(DI$7,Data!$A$2:$A$852,1,FALSE)),0))),"H",IF(AND(DI$7&gt;=$E121,DI$7&lt;=$F121),($D121/$G121),0))),IF(AND(DI$7&gt;=$E121,DI$7&lt;=$F121),($D121/$G121),0))</f>
        <v>0</v>
      </c>
      <c r="DJ121" s="34">
        <f>IF(Data!$C$2&gt;0,(IF(OR(DJ$5=Data!$F$2,DJ$5=Data!$G$2,(IF(COUNTIF(Data!$A$2:$A$939,DJ$7),DJ$7=(VLOOKUP(DJ$7,Data!$A$2:$A$852,1,FALSE)),0))),"H",IF(AND(DJ$7&gt;=$E121,DJ$7&lt;=$F121),($D121/$G121),0))),IF(AND(DJ$7&gt;=$E121,DJ$7&lt;=$F121),($D121/$G121),0))</f>
        <v>0</v>
      </c>
      <c r="DK121" s="34">
        <f>IF(Data!$C$2&gt;0,(IF(OR(DK$5=Data!$F$2,DK$5=Data!$G$2,(IF(COUNTIF(Data!$A$2:$A$939,DK$7),DK$7=(VLOOKUP(DK$7,Data!$A$2:$A$852,1,FALSE)),0))),"H",IF(AND(DK$7&gt;=$E121,DK$7&lt;=$F121),($D121/$G121),0))),IF(AND(DK$7&gt;=$E121,DK$7&lt;=$F121),($D121/$G121),0))</f>
        <v>0</v>
      </c>
      <c r="DL121" s="34" t="str">
        <f>IF(Data!$C$2&gt;0,(IF(OR(DL$5=Data!$F$2,DL$5=Data!$G$2,(IF(COUNTIF(Data!$A$2:$A$939,DL$7),DL$7=(VLOOKUP(DL$7,Data!$A$2:$A$852,1,FALSE)),0))),"H",IF(AND(DL$7&gt;=$E121,DL$7&lt;=$F121),($D121/$G121),0))),IF(AND(DL$7&gt;=$E121,DL$7&lt;=$F121),($D121/$G121),0))</f>
        <v>H</v>
      </c>
      <c r="DM121" s="34" t="str">
        <f>IF(Data!$C$2&gt;0,(IF(OR(DM$5=Data!$F$2,DM$5=Data!$G$2,(IF(COUNTIF(Data!$A$2:$A$939,DM$7),DM$7=(VLOOKUP(DM$7,Data!$A$2:$A$852,1,FALSE)),0))),"H",IF(AND(DM$7&gt;=$E121,DM$7&lt;=$F121),($D121/$G121),0))),IF(AND(DM$7&gt;=$E121,DM$7&lt;=$F121),($D121/$G121),0))</f>
        <v>H</v>
      </c>
      <c r="DN121" s="34">
        <f>IF(Data!$C$2&gt;0,(IF(OR(DN$5=Data!$F$2,DN$5=Data!$G$2,(IF(COUNTIF(Data!$A$2:$A$939,DN$7),DN$7=(VLOOKUP(DN$7,Data!$A$2:$A$852,1,FALSE)),0))),"H",IF(AND(DN$7&gt;=$E121,DN$7&lt;=$F121),($D121/$G121),0))),IF(AND(DN$7&gt;=$E121,DN$7&lt;=$F121),($D121/$G121),0))</f>
        <v>0</v>
      </c>
      <c r="DO121" s="34">
        <f>IF(Data!$C$2&gt;0,(IF(OR(DO$5=Data!$F$2,DO$5=Data!$G$2,(IF(COUNTIF(Data!$A$2:$A$939,DO$7),DO$7=(VLOOKUP(DO$7,Data!$A$2:$A$852,1,FALSE)),0))),"H",IF(AND(DO$7&gt;=$E121,DO$7&lt;=$F121),($D121/$G121),0))),IF(AND(DO$7&gt;=$E121,DO$7&lt;=$F121),($D121/$G121),0))</f>
        <v>0</v>
      </c>
      <c r="DP121" s="34">
        <f>IF(Data!$C$2&gt;0,(IF(OR(DP$5=Data!$F$2,DP$5=Data!$G$2,(IF(COUNTIF(Data!$A$2:$A$939,DP$7),DP$7=(VLOOKUP(DP$7,Data!$A$2:$A$852,1,FALSE)),0))),"H",IF(AND(DP$7&gt;=$E121,DP$7&lt;=$F121),($D121/$G121),0))),IF(AND(DP$7&gt;=$E121,DP$7&lt;=$F121),($D121/$G121),0))</f>
        <v>0</v>
      </c>
      <c r="DQ121" s="34">
        <f>IF(Data!$C$2&gt;0,(IF(OR(DQ$5=Data!$F$2,DQ$5=Data!$G$2,(IF(COUNTIF(Data!$A$2:$A$939,DQ$7),DQ$7=(VLOOKUP(DQ$7,Data!$A$2:$A$852,1,FALSE)),0))),"H",IF(AND(DQ$7&gt;=$E121,DQ$7&lt;=$F121),($D121/$G121),0))),IF(AND(DQ$7&gt;=$E121,DQ$7&lt;=$F121),($D121/$G121),0))</f>
        <v>0</v>
      </c>
      <c r="DR121" s="34">
        <f>IF(Data!$C$2&gt;0,(IF(OR(DR$5=Data!$F$2,DR$5=Data!$G$2,(IF(COUNTIF(Data!$A$2:$A$939,DR$7),DR$7=(VLOOKUP(DR$7,Data!$A$2:$A$852,1,FALSE)),0))),"H",IF(AND(DR$7&gt;=$E121,DR$7&lt;=$F121),($D121/$G121),0))),IF(AND(DR$7&gt;=$E121,DR$7&lt;=$F121),($D121/$G121),0))</f>
        <v>0</v>
      </c>
      <c r="DS121" s="34" t="str">
        <f>IF(Data!$C$2&gt;0,(IF(OR(DS$5=Data!$F$2,DS$5=Data!$G$2,(IF(COUNTIF(Data!$A$2:$A$939,DS$7),DS$7=(VLOOKUP(DS$7,Data!$A$2:$A$852,1,FALSE)),0))),"H",IF(AND(DS$7&gt;=$E121,DS$7&lt;=$F121),($D121/$G121),0))),IF(AND(DS$7&gt;=$E121,DS$7&lt;=$F121),($D121/$G121),0))</f>
        <v>H</v>
      </c>
      <c r="DT121" s="34" t="str">
        <f>IF(Data!$C$2&gt;0,(IF(OR(DT$5=Data!$F$2,DT$5=Data!$G$2,(IF(COUNTIF(Data!$A$2:$A$939,DT$7),DT$7=(VLOOKUP(DT$7,Data!$A$2:$A$852,1,FALSE)),0))),"H",IF(AND(DT$7&gt;=$E121,DT$7&lt;=$F121),($D121/$G121),0))),IF(AND(DT$7&gt;=$E121,DT$7&lt;=$F121),($D121/$G121),0))</f>
        <v>H</v>
      </c>
      <c r="DU121" s="34">
        <f>IF(Data!$C$2&gt;0,(IF(OR(DU$5=Data!$F$2,DU$5=Data!$G$2,(IF(COUNTIF(Data!$A$2:$A$939,DU$7),DU$7=(VLOOKUP(DU$7,Data!$A$2:$A$852,1,FALSE)),0))),"H",IF(AND(DU$7&gt;=$E121,DU$7&lt;=$F121),($D121/$G121),0))),IF(AND(DU$7&gt;=$E121,DU$7&lt;=$F121),($D121/$G121),0))</f>
        <v>0</v>
      </c>
      <c r="DV121" s="34">
        <f>IF(Data!$C$2&gt;0,(IF(OR(DV$5=Data!$F$2,DV$5=Data!$G$2,(IF(COUNTIF(Data!$A$2:$A$939,DV$7),DV$7=(VLOOKUP(DV$7,Data!$A$2:$A$852,1,FALSE)),0))),"H",IF(AND(DV$7&gt;=$E121,DV$7&lt;=$F121),($D121/$G121),0))),IF(AND(DV$7&gt;=$E121,DV$7&lt;=$F121),($D121/$G121),0))</f>
        <v>0</v>
      </c>
      <c r="DW121" s="34">
        <f>IF(Data!$C$2&gt;0,(IF(OR(DW$5=Data!$F$2,DW$5=Data!$G$2,(IF(COUNTIF(Data!$A$2:$A$939,DW$7),DW$7=(VLOOKUP(DW$7,Data!$A$2:$A$852,1,FALSE)),0))),"H",IF(AND(DW$7&gt;=$E121,DW$7&lt;=$F121),($D121/$G121),0))),IF(AND(DW$7&gt;=$E121,DW$7&lt;=$F121),($D121/$G121),0))</f>
        <v>0</v>
      </c>
      <c r="DX121" s="34">
        <f>IF(Data!$C$2&gt;0,(IF(OR(DX$5=Data!$F$2,DX$5=Data!$G$2,(IF(COUNTIF(Data!$A$2:$A$939,DX$7),DX$7=(VLOOKUP(DX$7,Data!$A$2:$A$852,1,FALSE)),0))),"H",IF(AND(DX$7&gt;=$E121,DX$7&lt;=$F121),($D121/$G121),0))),IF(AND(DX$7&gt;=$E121,DX$7&lt;=$F121),($D121/$G121),0))</f>
        <v>0</v>
      </c>
      <c r="DY121" s="34">
        <f>IF(Data!$C$2&gt;0,(IF(OR(DY$5=Data!$F$2,DY$5=Data!$G$2,(IF(COUNTIF(Data!$A$2:$A$939,DY$7),DY$7=(VLOOKUP(DY$7,Data!$A$2:$A$852,1,FALSE)),0))),"H",IF(AND(DY$7&gt;=$E121,DY$7&lt;=$F121),($D121/$G121),0))),IF(AND(DY$7&gt;=$E121,DY$7&lt;=$F121),($D121/$G121),0))</f>
        <v>0</v>
      </c>
      <c r="DZ121" s="34" t="str">
        <f>IF(Data!$C$2&gt;0,(IF(OR(DZ$5=Data!$F$2,DZ$5=Data!$G$2,(IF(COUNTIF(Data!$A$2:$A$939,DZ$7),DZ$7=(VLOOKUP(DZ$7,Data!$A$2:$A$852,1,FALSE)),0))),"H",IF(AND(DZ$7&gt;=$E121,DZ$7&lt;=$F121),($D121/$G121),0))),IF(AND(DZ$7&gt;=$E121,DZ$7&lt;=$F121),($D121/$G121),0))</f>
        <v>H</v>
      </c>
      <c r="EA121" s="34" t="str">
        <f>IF(Data!$C$2&gt;0,(IF(OR(EA$5=Data!$F$2,EA$5=Data!$G$2,(IF(COUNTIF(Data!$A$2:$A$939,EA$7),EA$7=(VLOOKUP(EA$7,Data!$A$2:$A$852,1,FALSE)),0))),"H",IF(AND(EA$7&gt;=$E121,EA$7&lt;=$F121),($D121/$G121),0))),IF(AND(EA$7&gt;=$E121,EA$7&lt;=$F121),($D121/$G121),0))</f>
        <v>H</v>
      </c>
      <c r="EB121" s="34">
        <f>IF(Data!$C$2&gt;0,(IF(OR(EB$5=Data!$F$2,EB$5=Data!$G$2,(IF(COUNTIF(Data!$A$2:$A$939,EB$7),EB$7=(VLOOKUP(EB$7,Data!$A$2:$A$852,1,FALSE)),0))),"H",IF(AND(EB$7&gt;=$E121,EB$7&lt;=$F121),($D121/$G121),0))),IF(AND(EB$7&gt;=$E121,EB$7&lt;=$F121),($D121/$G121),0))</f>
        <v>0</v>
      </c>
      <c r="EC121" s="34">
        <f>IF(Data!$C$2&gt;0,(IF(OR(EC$5=Data!$F$2,EC$5=Data!$G$2,(IF(COUNTIF(Data!$A$2:$A$939,EC$7),EC$7=(VLOOKUP(EC$7,Data!$A$2:$A$852,1,FALSE)),0))),"H",IF(AND(EC$7&gt;=$E121,EC$7&lt;=$F121),($D121/$G121),0))),IF(AND(EC$7&gt;=$E121,EC$7&lt;=$F121),($D121/$G121),0))</f>
        <v>0</v>
      </c>
      <c r="ED121" s="34">
        <f>IF(Data!$C$2&gt;0,(IF(OR(ED$5=Data!$F$2,ED$5=Data!$G$2,(IF(COUNTIF(Data!$A$2:$A$939,ED$7),ED$7=(VLOOKUP(ED$7,Data!$A$2:$A$852,1,FALSE)),0))),"H",IF(AND(ED$7&gt;=$E121,ED$7&lt;=$F121),($D121/$G121),0))),IF(AND(ED$7&gt;=$E121,ED$7&lt;=$F121),($D121/$G121),0))</f>
        <v>0</v>
      </c>
      <c r="EE121" s="34">
        <f>IF(Data!$C$2&gt;0,(IF(OR(EE$5=Data!$F$2,EE$5=Data!$G$2,(IF(COUNTIF(Data!$A$2:$A$939,EE$7),EE$7=(VLOOKUP(EE$7,Data!$A$2:$A$852,1,FALSE)),0))),"H",IF(AND(EE$7&gt;=$E121,EE$7&lt;=$F121),($D121/$G121),0))),IF(AND(EE$7&gt;=$E121,EE$7&lt;=$F121),($D121/$G121),0))</f>
        <v>0</v>
      </c>
      <c r="EF121" s="34">
        <f>IF(Data!$C$2&gt;0,(IF(OR(EF$5=Data!$F$2,EF$5=Data!$G$2,(IF(COUNTIF(Data!$A$2:$A$939,EF$7),EF$7=(VLOOKUP(EF$7,Data!$A$2:$A$852,1,FALSE)),0))),"H",IF(AND(EF$7&gt;=$E121,EF$7&lt;=$F121),($D121/$G121),0))),IF(AND(EF$7&gt;=$E121,EF$7&lt;=$F121),($D121/$G121),0))</f>
        <v>0</v>
      </c>
      <c r="EG121" s="34" t="str">
        <f>IF(Data!$C$2&gt;0,(IF(OR(EG$5=Data!$F$2,EG$5=Data!$G$2,(IF(COUNTIF(Data!$A$2:$A$939,EG$7),EG$7=(VLOOKUP(EG$7,Data!$A$2:$A$852,1,FALSE)),0))),"H",IF(AND(EG$7&gt;=$E121,EG$7&lt;=$F121),($D121/$G121),0))),IF(AND(EG$7&gt;=$E121,EG$7&lt;=$F121),($D121/$G121),0))</f>
        <v>H</v>
      </c>
      <c r="EH121" s="34" t="str">
        <f>IF(Data!$C$2&gt;0,(IF(OR(EH$5=Data!$F$2,EH$5=Data!$G$2,(IF(COUNTIF(Data!$A$2:$A$939,EH$7),EH$7=(VLOOKUP(EH$7,Data!$A$2:$A$852,1,FALSE)),0))),"H",IF(AND(EH$7&gt;=$E121,EH$7&lt;=$F121),($D121/$G121),0))),IF(AND(EH$7&gt;=$E121,EH$7&lt;=$F121),($D121/$G121),0))</f>
        <v>H</v>
      </c>
      <c r="EI121" s="34">
        <f>IF(Data!$C$2&gt;0,(IF(OR(EI$5=Data!$F$2,EI$5=Data!$G$2,(IF(COUNTIF(Data!$A$2:$A$939,EI$7),EI$7=(VLOOKUP(EI$7,Data!$A$2:$A$852,1,FALSE)),0))),"H",IF(AND(EI$7&gt;=$E121,EI$7&lt;=$F121),($D121/$G121),0))),IF(AND(EI$7&gt;=$E121,EI$7&lt;=$F121),($D121/$G121),0))</f>
        <v>0</v>
      </c>
      <c r="EJ121" s="34">
        <f>IF(Data!$C$2&gt;0,(IF(OR(EJ$5=Data!$F$2,EJ$5=Data!$G$2,(IF(COUNTIF(Data!$A$2:$A$939,EJ$7),EJ$7=(VLOOKUP(EJ$7,Data!$A$2:$A$852,1,FALSE)),0))),"H",IF(AND(EJ$7&gt;=$E121,EJ$7&lt;=$F121),($D121/$G121),0))),IF(AND(EJ$7&gt;=$E121,EJ$7&lt;=$F121),($D121/$G121),0))</f>
        <v>0</v>
      </c>
      <c r="EK121" s="34">
        <f>IF(Data!$C$2&gt;0,(IF(OR(EK$5=Data!$F$2,EK$5=Data!$G$2,(IF(COUNTIF(Data!$A$2:$A$939,EK$7),EK$7=(VLOOKUP(EK$7,Data!$A$2:$A$852,1,FALSE)),0))),"H",IF(AND(EK$7&gt;=$E121,EK$7&lt;=$F121),($D121/$G121),0))),IF(AND(EK$7&gt;=$E121,EK$7&lt;=$F121),($D121/$G121),0))</f>
        <v>0</v>
      </c>
      <c r="EL121" s="34">
        <f>IF(Data!$C$2&gt;0,(IF(OR(EL$5=Data!$F$2,EL$5=Data!$G$2,(IF(COUNTIF(Data!$A$2:$A$939,EL$7),EL$7=(VLOOKUP(EL$7,Data!$A$2:$A$852,1,FALSE)),0))),"H",IF(AND(EL$7&gt;=$E121,EL$7&lt;=$F121),($D121/$G121),0))),IF(AND(EL$7&gt;=$E121,EL$7&lt;=$F121),($D121/$G121),0))</f>
        <v>0</v>
      </c>
      <c r="EM121" s="34">
        <f>IF(Data!$C$2&gt;0,(IF(OR(EM$5=Data!$F$2,EM$5=Data!$G$2,(IF(COUNTIF(Data!$A$2:$A$939,EM$7),EM$7=(VLOOKUP(EM$7,Data!$A$2:$A$852,1,FALSE)),0))),"H",IF(AND(EM$7&gt;=$E121,EM$7&lt;=$F121),($D121/$G121),0))),IF(AND(EM$7&gt;=$E121,EM$7&lt;=$F121),($D121/$G121),0))</f>
        <v>0</v>
      </c>
      <c r="EN121" s="34" t="str">
        <f>IF(Data!$C$2&gt;0,(IF(OR(EN$5=Data!$F$2,EN$5=Data!$G$2,(IF(COUNTIF(Data!$A$2:$A$939,EN$7),EN$7=(VLOOKUP(EN$7,Data!$A$2:$A$852,1,FALSE)),0))),"H",IF(AND(EN$7&gt;=$E121,EN$7&lt;=$F121),($D121/$G121),0))),IF(AND(EN$7&gt;=$E121,EN$7&lt;=$F121),($D121/$G121),0))</f>
        <v>H</v>
      </c>
      <c r="EO121" s="35" t="str">
        <f>IF(Data!$C$2&gt;0,(IF(OR(EO$5=Data!$F$2,EO$5=Data!$G$2,(IF(COUNTIF(Data!$A$2:$A$939,EO$7),EO$7=(VLOOKUP(EO$7,Data!$A$2:$A$852,1,FALSE)),0))),"H",IF(AND(EO$7&gt;=$E121,EO$7&lt;=$F121),($D121/$G121),0))),IF(AND(EO$7&gt;=$E121,EO$7&lt;=$F121),($D121/$G121),0))</f>
        <v>H</v>
      </c>
      <c r="EP121" s="8" t="s">
        <v>47</v>
      </c>
      <c r="EQ121" s="18">
        <f>SUM(T121:EO121)-D121</f>
        <v>0</v>
      </c>
    </row>
    <row r="122" spans="1:147" ht="30" customHeight="1" thickBot="1">
      <c r="A122" s="385"/>
      <c r="B122" s="369"/>
      <c r="C122" s="369"/>
      <c r="D122" s="347"/>
      <c r="E122" s="366"/>
      <c r="F122" s="366"/>
      <c r="G122" s="373"/>
      <c r="H122" s="347"/>
      <c r="I122" s="363"/>
      <c r="J122" s="366"/>
      <c r="K122" s="366"/>
      <c r="L122" s="366"/>
      <c r="M122" s="373"/>
      <c r="N122" s="373"/>
      <c r="O122" s="347"/>
      <c r="P122" s="363"/>
      <c r="Q122" s="345"/>
      <c r="R122" s="347"/>
      <c r="S122" s="342"/>
      <c r="T122" s="36">
        <f>IF(T$7&gt;$L121,(((IF(Data!$C$2&gt;0,(IF(OR(T$5=Data!$F$2,T$5=Data!$G$2,(IF(COUNTIF(Data!$A$2:$A$939,T$7),T$7=(VLOOKUP(T$7,Data!$A$2:$A$852,1,FALSE)),0))),"H",IF(AND(T$7&gt;=$J121,T$7&lt;=$K121),($D121*(1-$P121)/$N121),0))),IF(AND(T$7&gt;=$J121,T$7&lt;=$K121),(($D121-$O121)/$N121),0))))),(((IF(Data!$C$2&gt;0,(IF(OR(T$5=Data!$F$2,T$5=Data!$G$2,(IF(COUNTIF(Data!$A$2:$A$939,T$7),T$7=(VLOOKUP(T$7,Data!$A$2:$A$852,1,FALSE)),0))),"H",IF(AND(T$7&gt;=$J121,T$7&lt;=$L121),($D121*$P121/$M121),0))),IF(AND(T$7&gt;=$J121,T$7&lt;=$L121),(($D121*$P121)/$M121),0))))))</f>
        <v>0</v>
      </c>
      <c r="U122" s="37">
        <f>IF(U$7&gt;$L121,(((IF(Data!$C$2&gt;0,(IF(OR(U$5=Data!$F$2,U$5=Data!$G$2,(IF(COUNTIF(Data!$A$2:$A$939,U$7),U$7=(VLOOKUP(U$7,Data!$A$2:$A$852,1,FALSE)),0))),"H",IF(AND(U$7&gt;=$J121,U$7&lt;=$K121),($D121*(1-$P121)/$N121),0))),IF(AND(U$7&gt;=$J121,U$7&lt;=$K121),(($D121-$O121)/$N121),0))))),(((IF(Data!$C$2&gt;0,(IF(OR(U$5=Data!$F$2,U$5=Data!$G$2,(IF(COUNTIF(Data!$A$2:$A$939,U$7),U$7=(VLOOKUP(U$7,Data!$A$2:$A$852,1,FALSE)),0))),"H",IF(AND(U$7&gt;=$J121,U$7&lt;=$L121),($D121*$P121/$M121),0))),IF(AND(U$7&gt;=$J121,U$7&lt;=$L121),(($D121*$P121)/$M121),0))))))</f>
        <v>0</v>
      </c>
      <c r="V122" s="37">
        <f>IF(V$7&gt;$L121,(((IF(Data!$C$2&gt;0,(IF(OR(V$5=Data!$F$2,V$5=Data!$G$2,(IF(COUNTIF(Data!$A$2:$A$939,V$7),V$7=(VLOOKUP(V$7,Data!$A$2:$A$852,1,FALSE)),0))),"H",IF(AND(V$7&gt;=$J121,V$7&lt;=$K121),($D121*(1-$P121)/$N121),0))),IF(AND(V$7&gt;=$J121,V$7&lt;=$K121),(($D121-$O121)/$N121),0))))),(((IF(Data!$C$2&gt;0,(IF(OR(V$5=Data!$F$2,V$5=Data!$G$2,(IF(COUNTIF(Data!$A$2:$A$939,V$7),V$7=(VLOOKUP(V$7,Data!$A$2:$A$852,1,FALSE)),0))),"H",IF(AND(V$7&gt;=$J121,V$7&lt;=$L121),($D121*$P121/$M121),0))),IF(AND(V$7&gt;=$J121,V$7&lt;=$L121),(($D121*$P121)/$M121),0))))))</f>
        <v>0</v>
      </c>
      <c r="W122" s="37">
        <f>IF(W$7&gt;$L121,(((IF(Data!$C$2&gt;0,(IF(OR(W$5=Data!$F$2,W$5=Data!$G$2,(IF(COUNTIF(Data!$A$2:$A$939,W$7),W$7=(VLOOKUP(W$7,Data!$A$2:$A$852,1,FALSE)),0))),"H",IF(AND(W$7&gt;=$J121,W$7&lt;=$K121),($D121*(1-$P121)/$N121),0))),IF(AND(W$7&gt;=$J121,W$7&lt;=$K121),(($D121-$O121)/$N121),0))))),(((IF(Data!$C$2&gt;0,(IF(OR(W$5=Data!$F$2,W$5=Data!$G$2,(IF(COUNTIF(Data!$A$2:$A$939,W$7),W$7=(VLOOKUP(W$7,Data!$A$2:$A$852,1,FALSE)),0))),"H",IF(AND(W$7&gt;=$J121,W$7&lt;=$L121),($D121*$P121/$M121),0))),IF(AND(W$7&gt;=$J121,W$7&lt;=$L121),(($D121*$P121)/$M121),0))))))</f>
        <v>0</v>
      </c>
      <c r="X122" s="37">
        <f>IF(X$7&gt;$L121,(((IF(Data!$C$2&gt;0,(IF(OR(X$5=Data!$F$2,X$5=Data!$G$2,(IF(COUNTIF(Data!$A$2:$A$939,X$7),X$7=(VLOOKUP(X$7,Data!$A$2:$A$852,1,FALSE)),0))),"H",IF(AND(X$7&gt;=$J121,X$7&lt;=$K121),($D121*(1-$P121)/$N121),0))),IF(AND(X$7&gt;=$J121,X$7&lt;=$K121),(($D121-$O121)/$N121),0))))),(((IF(Data!$C$2&gt;0,(IF(OR(X$5=Data!$F$2,X$5=Data!$G$2,(IF(COUNTIF(Data!$A$2:$A$939,X$7),X$7=(VLOOKUP(X$7,Data!$A$2:$A$852,1,FALSE)),0))),"H",IF(AND(X$7&gt;=$J121,X$7&lt;=$L121),($D121*$P121/$M121),0))),IF(AND(X$7&gt;=$J121,X$7&lt;=$L121),(($D121*$P121)/$M121),0))))))</f>
        <v>0</v>
      </c>
      <c r="Y122" s="37" t="str">
        <f>IF(Y$7&gt;$L121,(((IF(Data!$C$2&gt;0,(IF(OR(Y$5=Data!$F$2,Y$5=Data!$G$2,(IF(COUNTIF(Data!$A$2:$A$939,Y$7),Y$7=(VLOOKUP(Y$7,Data!$A$2:$A$852,1,FALSE)),0))),"H",IF(AND(Y$7&gt;=$J121,Y$7&lt;=$K121),($D121*(1-$P121)/$N121),0))),IF(AND(Y$7&gt;=$J121,Y$7&lt;=$K121),(($D121-$O121)/$N121),0))))),(((IF(Data!$C$2&gt;0,(IF(OR(Y$5=Data!$F$2,Y$5=Data!$G$2,(IF(COUNTIF(Data!$A$2:$A$939,Y$7),Y$7=(VLOOKUP(Y$7,Data!$A$2:$A$852,1,FALSE)),0))),"H",IF(AND(Y$7&gt;=$J121,Y$7&lt;=$L121),($D121*$P121/$M121),0))),IF(AND(Y$7&gt;=$J121,Y$7&lt;=$L121),(($D121*$P121)/$M121),0))))))</f>
        <v>H</v>
      </c>
      <c r="Z122" s="37" t="str">
        <f>IF(Z$7&gt;$L121,(((IF(Data!$C$2&gt;0,(IF(OR(Z$5=Data!$F$2,Z$5=Data!$G$2,(IF(COUNTIF(Data!$A$2:$A$939,Z$7),Z$7=(VLOOKUP(Z$7,Data!$A$2:$A$852,1,FALSE)),0))),"H",IF(AND(Z$7&gt;=$J121,Z$7&lt;=$K121),($D121*(1-$P121)/$N121),0))),IF(AND(Z$7&gt;=$J121,Z$7&lt;=$K121),(($D121-$O121)/$N121),0))))),(((IF(Data!$C$2&gt;0,(IF(OR(Z$5=Data!$F$2,Z$5=Data!$G$2,(IF(COUNTIF(Data!$A$2:$A$939,Z$7),Z$7=(VLOOKUP(Z$7,Data!$A$2:$A$852,1,FALSE)),0))),"H",IF(AND(Z$7&gt;=$J121,Z$7&lt;=$L121),($D121*$P121/$M121),0))),IF(AND(Z$7&gt;=$J121,Z$7&lt;=$L121),(($D121*$P121)/$M121),0))))))</f>
        <v>H</v>
      </c>
      <c r="AA122" s="37">
        <f>IF(AA$7&gt;$L121,(((IF(Data!$C$2&gt;0,(IF(OR(AA$5=Data!$F$2,AA$5=Data!$G$2,(IF(COUNTIF(Data!$A$2:$A$939,AA$7),AA$7=(VLOOKUP(AA$7,Data!$A$2:$A$852,1,FALSE)),0))),"H",IF(AND(AA$7&gt;=$J121,AA$7&lt;=$K121),($D121*(1-$P121)/$N121),0))),IF(AND(AA$7&gt;=$J121,AA$7&lt;=$K121),(($D121-$O121)/$N121),0))))),(((IF(Data!$C$2&gt;0,(IF(OR(AA$5=Data!$F$2,AA$5=Data!$G$2,(IF(COUNTIF(Data!$A$2:$A$939,AA$7),AA$7=(VLOOKUP(AA$7,Data!$A$2:$A$852,1,FALSE)),0))),"H",IF(AND(AA$7&gt;=$J121,AA$7&lt;=$L121),($D121*$P121/$M121),0))),IF(AND(AA$7&gt;=$J121,AA$7&lt;=$L121),(($D121*$P121)/$M121),0))))))</f>
        <v>0</v>
      </c>
      <c r="AB122" s="37">
        <f>IF(AB$7&gt;$L121,(((IF(Data!$C$2&gt;0,(IF(OR(AB$5=Data!$F$2,AB$5=Data!$G$2,(IF(COUNTIF(Data!$A$2:$A$939,AB$7),AB$7=(VLOOKUP(AB$7,Data!$A$2:$A$852,1,FALSE)),0))),"H",IF(AND(AB$7&gt;=$J121,AB$7&lt;=$K121),($D121*(1-$P121)/$N121),0))),IF(AND(AB$7&gt;=$J121,AB$7&lt;=$K121),(($D121-$O121)/$N121),0))))),(((IF(Data!$C$2&gt;0,(IF(OR(AB$5=Data!$F$2,AB$5=Data!$G$2,(IF(COUNTIF(Data!$A$2:$A$939,AB$7),AB$7=(VLOOKUP(AB$7,Data!$A$2:$A$852,1,FALSE)),0))),"H",IF(AND(AB$7&gt;=$J121,AB$7&lt;=$L121),($D121*$P121/$M121),0))),IF(AND(AB$7&gt;=$J121,AB$7&lt;=$L121),(($D121*$P121)/$M121),0))))))</f>
        <v>0</v>
      </c>
      <c r="AC122" s="37">
        <f>IF(AC$7&gt;$L121,(((IF(Data!$C$2&gt;0,(IF(OR(AC$5=Data!$F$2,AC$5=Data!$G$2,(IF(COUNTIF(Data!$A$2:$A$939,AC$7),AC$7=(VLOOKUP(AC$7,Data!$A$2:$A$852,1,FALSE)),0))),"H",IF(AND(AC$7&gt;=$J121,AC$7&lt;=$K121),($D121*(1-$P121)/$N121),0))),IF(AND(AC$7&gt;=$J121,AC$7&lt;=$K121),(($D121-$O121)/$N121),0))))),(((IF(Data!$C$2&gt;0,(IF(OR(AC$5=Data!$F$2,AC$5=Data!$G$2,(IF(COUNTIF(Data!$A$2:$A$939,AC$7),AC$7=(VLOOKUP(AC$7,Data!$A$2:$A$852,1,FALSE)),0))),"H",IF(AND(AC$7&gt;=$J121,AC$7&lt;=$L121),($D121*$P121/$M121),0))),IF(AND(AC$7&gt;=$J121,AC$7&lt;=$L121),(($D121*$P121)/$M121),0))))))</f>
        <v>0</v>
      </c>
      <c r="AD122" s="37">
        <f>IF(AD$7&gt;$L121,(((IF(Data!$C$2&gt;0,(IF(OR(AD$5=Data!$F$2,AD$5=Data!$G$2,(IF(COUNTIF(Data!$A$2:$A$939,AD$7),AD$7=(VLOOKUP(AD$7,Data!$A$2:$A$852,1,FALSE)),0))),"H",IF(AND(AD$7&gt;=$J121,AD$7&lt;=$K121),($D121*(1-$P121)/$N121),0))),IF(AND(AD$7&gt;=$J121,AD$7&lt;=$K121),(($D121-$O121)/$N121),0))))),(((IF(Data!$C$2&gt;0,(IF(OR(AD$5=Data!$F$2,AD$5=Data!$G$2,(IF(COUNTIF(Data!$A$2:$A$939,AD$7),AD$7=(VLOOKUP(AD$7,Data!$A$2:$A$852,1,FALSE)),0))),"H",IF(AND(AD$7&gt;=$J121,AD$7&lt;=$L121),($D121*$P121/$M121),0))),IF(AND(AD$7&gt;=$J121,AD$7&lt;=$L121),(($D121*$P121)/$M121),0))))))</f>
        <v>0</v>
      </c>
      <c r="AE122" s="37">
        <f>IF(AE$7&gt;$L121,(((IF(Data!$C$2&gt;0,(IF(OR(AE$5=Data!$F$2,AE$5=Data!$G$2,(IF(COUNTIF(Data!$A$2:$A$939,AE$7),AE$7=(VLOOKUP(AE$7,Data!$A$2:$A$852,1,FALSE)),0))),"H",IF(AND(AE$7&gt;=$J121,AE$7&lt;=$K121),($D121*(1-$P121)/$N121),0))),IF(AND(AE$7&gt;=$J121,AE$7&lt;=$K121),(($D121-$O121)/$N121),0))))),(((IF(Data!$C$2&gt;0,(IF(OR(AE$5=Data!$F$2,AE$5=Data!$G$2,(IF(COUNTIF(Data!$A$2:$A$939,AE$7),AE$7=(VLOOKUP(AE$7,Data!$A$2:$A$852,1,FALSE)),0))),"H",IF(AND(AE$7&gt;=$J121,AE$7&lt;=$L121),($D121*$P121/$M121),0))),IF(AND(AE$7&gt;=$J121,AE$7&lt;=$L121),(($D121*$P121)/$M121),0))))))</f>
        <v>0</v>
      </c>
      <c r="AF122" s="37" t="str">
        <f>IF(AF$7&gt;$L121,(((IF(Data!$C$2&gt;0,(IF(OR(AF$5=Data!$F$2,AF$5=Data!$G$2,(IF(COUNTIF(Data!$A$2:$A$939,AF$7),AF$7=(VLOOKUP(AF$7,Data!$A$2:$A$852,1,FALSE)),0))),"H",IF(AND(AF$7&gt;=$J121,AF$7&lt;=$K121),($D121*(1-$P121)/$N121),0))),IF(AND(AF$7&gt;=$J121,AF$7&lt;=$K121),(($D121-$O121)/$N121),0))))),(((IF(Data!$C$2&gt;0,(IF(OR(AF$5=Data!$F$2,AF$5=Data!$G$2,(IF(COUNTIF(Data!$A$2:$A$939,AF$7),AF$7=(VLOOKUP(AF$7,Data!$A$2:$A$852,1,FALSE)),0))),"H",IF(AND(AF$7&gt;=$J121,AF$7&lt;=$L121),($D121*$P121/$M121),0))),IF(AND(AF$7&gt;=$J121,AF$7&lt;=$L121),(($D121*$P121)/$M121),0))))))</f>
        <v>H</v>
      </c>
      <c r="AG122" s="37" t="str">
        <f>IF(AG$7&gt;$L121,(((IF(Data!$C$2&gt;0,(IF(OR(AG$5=Data!$F$2,AG$5=Data!$G$2,(IF(COUNTIF(Data!$A$2:$A$939,AG$7),AG$7=(VLOOKUP(AG$7,Data!$A$2:$A$852,1,FALSE)),0))),"H",IF(AND(AG$7&gt;=$J121,AG$7&lt;=$K121),($D121*(1-$P121)/$N121),0))),IF(AND(AG$7&gt;=$J121,AG$7&lt;=$K121),(($D121-$O121)/$N121),0))))),(((IF(Data!$C$2&gt;0,(IF(OR(AG$5=Data!$F$2,AG$5=Data!$G$2,(IF(COUNTIF(Data!$A$2:$A$939,AG$7),AG$7=(VLOOKUP(AG$7,Data!$A$2:$A$852,1,FALSE)),0))),"H",IF(AND(AG$7&gt;=$J121,AG$7&lt;=$L121),($D121*$P121/$M121),0))),IF(AND(AG$7&gt;=$J121,AG$7&lt;=$L121),(($D121*$P121)/$M121),0))))))</f>
        <v>H</v>
      </c>
      <c r="AH122" s="37">
        <f>IF(AH$7&gt;$L121,(((IF(Data!$C$2&gt;0,(IF(OR(AH$5=Data!$F$2,AH$5=Data!$G$2,(IF(COUNTIF(Data!$A$2:$A$939,AH$7),AH$7=(VLOOKUP(AH$7,Data!$A$2:$A$852,1,FALSE)),0))),"H",IF(AND(AH$7&gt;=$J121,AH$7&lt;=$K121),($D121*(1-$P121)/$N121),0))),IF(AND(AH$7&gt;=$J121,AH$7&lt;=$K121),(($D121-$O121)/$N121),0))))),(((IF(Data!$C$2&gt;0,(IF(OR(AH$5=Data!$F$2,AH$5=Data!$G$2,(IF(COUNTIF(Data!$A$2:$A$939,AH$7),AH$7=(VLOOKUP(AH$7,Data!$A$2:$A$852,1,FALSE)),0))),"H",IF(AND(AH$7&gt;=$J121,AH$7&lt;=$L121),($D121*$P121/$M121),0))),IF(AND(AH$7&gt;=$J121,AH$7&lt;=$L121),(($D121*$P121)/$M121),0))))))</f>
        <v>0</v>
      </c>
      <c r="AI122" s="37">
        <f>IF(AI$7&gt;$L121,(((IF(Data!$C$2&gt;0,(IF(OR(AI$5=Data!$F$2,AI$5=Data!$G$2,(IF(COUNTIF(Data!$A$2:$A$939,AI$7),AI$7=(VLOOKUP(AI$7,Data!$A$2:$A$852,1,FALSE)),0))),"H",IF(AND(AI$7&gt;=$J121,AI$7&lt;=$K121),($D121*(1-$P121)/$N121),0))),IF(AND(AI$7&gt;=$J121,AI$7&lt;=$K121),(($D121-$O121)/$N121),0))))),(((IF(Data!$C$2&gt;0,(IF(OR(AI$5=Data!$F$2,AI$5=Data!$G$2,(IF(COUNTIF(Data!$A$2:$A$939,AI$7),AI$7=(VLOOKUP(AI$7,Data!$A$2:$A$852,1,FALSE)),0))),"H",IF(AND(AI$7&gt;=$J121,AI$7&lt;=$L121),($D121*$P121/$M121),0))),IF(AND(AI$7&gt;=$J121,AI$7&lt;=$L121),(($D121*$P121)/$M121),0))))))</f>
        <v>0</v>
      </c>
      <c r="AJ122" s="37">
        <f>IF(AJ$7&gt;$L121,(((IF(Data!$C$2&gt;0,(IF(OR(AJ$5=Data!$F$2,AJ$5=Data!$G$2,(IF(COUNTIF(Data!$A$2:$A$939,AJ$7),AJ$7=(VLOOKUP(AJ$7,Data!$A$2:$A$852,1,FALSE)),0))),"H",IF(AND(AJ$7&gt;=$J121,AJ$7&lt;=$K121),($D121*(1-$P121)/$N121),0))),IF(AND(AJ$7&gt;=$J121,AJ$7&lt;=$K121),(($D121-$O121)/$N121),0))))),(((IF(Data!$C$2&gt;0,(IF(OR(AJ$5=Data!$F$2,AJ$5=Data!$G$2,(IF(COUNTIF(Data!$A$2:$A$939,AJ$7),AJ$7=(VLOOKUP(AJ$7,Data!$A$2:$A$852,1,FALSE)),0))),"H",IF(AND(AJ$7&gt;=$J121,AJ$7&lt;=$L121),($D121*$P121/$M121),0))),IF(AND(AJ$7&gt;=$J121,AJ$7&lt;=$L121),(($D121*$P121)/$M121),0))))))</f>
        <v>0</v>
      </c>
      <c r="AK122" s="37">
        <f>IF(AK$7&gt;$L121,(((IF(Data!$C$2&gt;0,(IF(OR(AK$5=Data!$F$2,AK$5=Data!$G$2,(IF(COUNTIF(Data!$A$2:$A$939,AK$7),AK$7=(VLOOKUP(AK$7,Data!$A$2:$A$852,1,FALSE)),0))),"H",IF(AND(AK$7&gt;=$J121,AK$7&lt;=$K121),($D121*(1-$P121)/$N121),0))),IF(AND(AK$7&gt;=$J121,AK$7&lt;=$K121),(($D121-$O121)/$N121),0))))),(((IF(Data!$C$2&gt;0,(IF(OR(AK$5=Data!$F$2,AK$5=Data!$G$2,(IF(COUNTIF(Data!$A$2:$A$939,AK$7),AK$7=(VLOOKUP(AK$7,Data!$A$2:$A$852,1,FALSE)),0))),"H",IF(AND(AK$7&gt;=$J121,AK$7&lt;=$L121),($D121*$P121/$M121),0))),IF(AND(AK$7&gt;=$J121,AK$7&lt;=$L121),(($D121*$P121)/$M121),0))))))</f>
        <v>0</v>
      </c>
      <c r="AL122" s="37">
        <f>IF(AL$7&gt;$L121,(((IF(Data!$C$2&gt;0,(IF(OR(AL$5=Data!$F$2,AL$5=Data!$G$2,(IF(COUNTIF(Data!$A$2:$A$939,AL$7),AL$7=(VLOOKUP(AL$7,Data!$A$2:$A$852,1,FALSE)),0))),"H",IF(AND(AL$7&gt;=$J121,AL$7&lt;=$K121),($D121*(1-$P121)/$N121),0))),IF(AND(AL$7&gt;=$J121,AL$7&lt;=$K121),(($D121-$O121)/$N121),0))))),(((IF(Data!$C$2&gt;0,(IF(OR(AL$5=Data!$F$2,AL$5=Data!$G$2,(IF(COUNTIF(Data!$A$2:$A$939,AL$7),AL$7=(VLOOKUP(AL$7,Data!$A$2:$A$852,1,FALSE)),0))),"H",IF(AND(AL$7&gt;=$J121,AL$7&lt;=$L121),($D121*$P121/$M121),0))),IF(AND(AL$7&gt;=$J121,AL$7&lt;=$L121),(($D121*$P121)/$M121),0))))))</f>
        <v>0</v>
      </c>
      <c r="AM122" s="37" t="str">
        <f>IF(AM$7&gt;$L121,(((IF(Data!$C$2&gt;0,(IF(OR(AM$5=Data!$F$2,AM$5=Data!$G$2,(IF(COUNTIF(Data!$A$2:$A$939,AM$7),AM$7=(VLOOKUP(AM$7,Data!$A$2:$A$852,1,FALSE)),0))),"H",IF(AND(AM$7&gt;=$J121,AM$7&lt;=$K121),($D121*(1-$P121)/$N121),0))),IF(AND(AM$7&gt;=$J121,AM$7&lt;=$K121),(($D121-$O121)/$N121),0))))),(((IF(Data!$C$2&gt;0,(IF(OR(AM$5=Data!$F$2,AM$5=Data!$G$2,(IF(COUNTIF(Data!$A$2:$A$939,AM$7),AM$7=(VLOOKUP(AM$7,Data!$A$2:$A$852,1,FALSE)),0))),"H",IF(AND(AM$7&gt;=$J121,AM$7&lt;=$L121),($D121*$P121/$M121),0))),IF(AND(AM$7&gt;=$J121,AM$7&lt;=$L121),(($D121*$P121)/$M121),0))))))</f>
        <v>H</v>
      </c>
      <c r="AN122" s="37" t="str">
        <f>IF(AN$7&gt;$L121,(((IF(Data!$C$2&gt;0,(IF(OR(AN$5=Data!$F$2,AN$5=Data!$G$2,(IF(COUNTIF(Data!$A$2:$A$939,AN$7),AN$7=(VLOOKUP(AN$7,Data!$A$2:$A$852,1,FALSE)),0))),"H",IF(AND(AN$7&gt;=$J121,AN$7&lt;=$K121),($D121*(1-$P121)/$N121),0))),IF(AND(AN$7&gt;=$J121,AN$7&lt;=$K121),(($D121-$O121)/$N121),0))))),(((IF(Data!$C$2&gt;0,(IF(OR(AN$5=Data!$F$2,AN$5=Data!$G$2,(IF(COUNTIF(Data!$A$2:$A$939,AN$7),AN$7=(VLOOKUP(AN$7,Data!$A$2:$A$852,1,FALSE)),0))),"H",IF(AND(AN$7&gt;=$J121,AN$7&lt;=$L121),($D121*$P121/$M121),0))),IF(AND(AN$7&gt;=$J121,AN$7&lt;=$L121),(($D121*$P121)/$M121),0))))))</f>
        <v>H</v>
      </c>
      <c r="AO122" s="37">
        <f>IF(AO$7&gt;$L121,(((IF(Data!$C$2&gt;0,(IF(OR(AO$5=Data!$F$2,AO$5=Data!$G$2,(IF(COUNTIF(Data!$A$2:$A$939,AO$7),AO$7=(VLOOKUP(AO$7,Data!$A$2:$A$852,1,FALSE)),0))),"H",IF(AND(AO$7&gt;=$J121,AO$7&lt;=$K121),($D121*(1-$P121)/$N121),0))),IF(AND(AO$7&gt;=$J121,AO$7&lt;=$K121),(($D121-$O121)/$N121),0))))),(((IF(Data!$C$2&gt;0,(IF(OR(AO$5=Data!$F$2,AO$5=Data!$G$2,(IF(COUNTIF(Data!$A$2:$A$939,AO$7),AO$7=(VLOOKUP(AO$7,Data!$A$2:$A$852,1,FALSE)),0))),"H",IF(AND(AO$7&gt;=$J121,AO$7&lt;=$L121),($D121*$P121/$M121),0))),IF(AND(AO$7&gt;=$J121,AO$7&lt;=$L121),(($D121*$P121)/$M121),0))))))</f>
        <v>0</v>
      </c>
      <c r="AP122" s="37">
        <f>IF(AP$7&gt;$L121,(((IF(Data!$C$2&gt;0,(IF(OR(AP$5=Data!$F$2,AP$5=Data!$G$2,(IF(COUNTIF(Data!$A$2:$A$939,AP$7),AP$7=(VLOOKUP(AP$7,Data!$A$2:$A$852,1,FALSE)),0))),"H",IF(AND(AP$7&gt;=$J121,AP$7&lt;=$K121),($D121*(1-$P121)/$N121),0))),IF(AND(AP$7&gt;=$J121,AP$7&lt;=$K121),(($D121-$O121)/$N121),0))))),(((IF(Data!$C$2&gt;0,(IF(OR(AP$5=Data!$F$2,AP$5=Data!$G$2,(IF(COUNTIF(Data!$A$2:$A$939,AP$7),AP$7=(VLOOKUP(AP$7,Data!$A$2:$A$852,1,FALSE)),0))),"H",IF(AND(AP$7&gt;=$J121,AP$7&lt;=$L121),($D121*$P121/$M121),0))),IF(AND(AP$7&gt;=$J121,AP$7&lt;=$L121),(($D121*$P121)/$M121),0))))))</f>
        <v>0</v>
      </c>
      <c r="AQ122" s="37">
        <f>IF(AQ$7&gt;$L121,(((IF(Data!$C$2&gt;0,(IF(OR(AQ$5=Data!$F$2,AQ$5=Data!$G$2,(IF(COUNTIF(Data!$A$2:$A$939,AQ$7),AQ$7=(VLOOKUP(AQ$7,Data!$A$2:$A$852,1,FALSE)),0))),"H",IF(AND(AQ$7&gt;=$J121,AQ$7&lt;=$K121),($D121*(1-$P121)/$N121),0))),IF(AND(AQ$7&gt;=$J121,AQ$7&lt;=$K121),(($D121-$O121)/$N121),0))))),(((IF(Data!$C$2&gt;0,(IF(OR(AQ$5=Data!$F$2,AQ$5=Data!$G$2,(IF(COUNTIF(Data!$A$2:$A$939,AQ$7),AQ$7=(VLOOKUP(AQ$7,Data!$A$2:$A$852,1,FALSE)),0))),"H",IF(AND(AQ$7&gt;=$J121,AQ$7&lt;=$L121),($D121*$P121/$M121),0))),IF(AND(AQ$7&gt;=$J121,AQ$7&lt;=$L121),(($D121*$P121)/$M121),0))))))</f>
        <v>0</v>
      </c>
      <c r="AR122" s="37">
        <f>IF(AR$7&gt;$L121,(((IF(Data!$C$2&gt;0,(IF(OR(AR$5=Data!$F$2,AR$5=Data!$G$2,(IF(COUNTIF(Data!$A$2:$A$939,AR$7),AR$7=(VLOOKUP(AR$7,Data!$A$2:$A$852,1,FALSE)),0))),"H",IF(AND(AR$7&gt;=$J121,AR$7&lt;=$K121),($D121*(1-$P121)/$N121),0))),IF(AND(AR$7&gt;=$J121,AR$7&lt;=$K121),(($D121-$O121)/$N121),0))))),(((IF(Data!$C$2&gt;0,(IF(OR(AR$5=Data!$F$2,AR$5=Data!$G$2,(IF(COUNTIF(Data!$A$2:$A$939,AR$7),AR$7=(VLOOKUP(AR$7,Data!$A$2:$A$852,1,FALSE)),0))),"H",IF(AND(AR$7&gt;=$J121,AR$7&lt;=$L121),($D121*$P121/$M121),0))),IF(AND(AR$7&gt;=$J121,AR$7&lt;=$L121),(($D121*$P121)/$M121),0))))))</f>
        <v>0</v>
      </c>
      <c r="AS122" s="37">
        <f>IF(AS$7&gt;$L121,(((IF(Data!$C$2&gt;0,(IF(OR(AS$5=Data!$F$2,AS$5=Data!$G$2,(IF(COUNTIF(Data!$A$2:$A$939,AS$7),AS$7=(VLOOKUP(AS$7,Data!$A$2:$A$852,1,FALSE)),0))),"H",IF(AND(AS$7&gt;=$J121,AS$7&lt;=$K121),($D121*(1-$P121)/$N121),0))),IF(AND(AS$7&gt;=$J121,AS$7&lt;=$K121),(($D121-$O121)/$N121),0))))),(((IF(Data!$C$2&gt;0,(IF(OR(AS$5=Data!$F$2,AS$5=Data!$G$2,(IF(COUNTIF(Data!$A$2:$A$939,AS$7),AS$7=(VLOOKUP(AS$7,Data!$A$2:$A$852,1,FALSE)),0))),"H",IF(AND(AS$7&gt;=$J121,AS$7&lt;=$L121),($D121*$P121/$M121),0))),IF(AND(AS$7&gt;=$J121,AS$7&lt;=$L121),(($D121*$P121)/$M121),0))))))</f>
        <v>0</v>
      </c>
      <c r="AT122" s="37" t="str">
        <f>IF(AT$7&gt;$L121,(((IF(Data!$C$2&gt;0,(IF(OR(AT$5=Data!$F$2,AT$5=Data!$G$2,(IF(COUNTIF(Data!$A$2:$A$939,AT$7),AT$7=(VLOOKUP(AT$7,Data!$A$2:$A$852,1,FALSE)),0))),"H",IF(AND(AT$7&gt;=$J121,AT$7&lt;=$K121),($D121*(1-$P121)/$N121),0))),IF(AND(AT$7&gt;=$J121,AT$7&lt;=$K121),(($D121-$O121)/$N121),0))))),(((IF(Data!$C$2&gt;0,(IF(OR(AT$5=Data!$F$2,AT$5=Data!$G$2,(IF(COUNTIF(Data!$A$2:$A$939,AT$7),AT$7=(VLOOKUP(AT$7,Data!$A$2:$A$852,1,FALSE)),0))),"H",IF(AND(AT$7&gt;=$J121,AT$7&lt;=$L121),($D121*$P121/$M121),0))),IF(AND(AT$7&gt;=$J121,AT$7&lt;=$L121),(($D121*$P121)/$M121),0))))))</f>
        <v>H</v>
      </c>
      <c r="AU122" s="37" t="str">
        <f>IF(AU$7&gt;$L121,(((IF(Data!$C$2&gt;0,(IF(OR(AU$5=Data!$F$2,AU$5=Data!$G$2,(IF(COUNTIF(Data!$A$2:$A$939,AU$7),AU$7=(VLOOKUP(AU$7,Data!$A$2:$A$852,1,FALSE)),0))),"H",IF(AND(AU$7&gt;=$J121,AU$7&lt;=$K121),($D121*(1-$P121)/$N121),0))),IF(AND(AU$7&gt;=$J121,AU$7&lt;=$K121),(($D121-$O121)/$N121),0))))),(((IF(Data!$C$2&gt;0,(IF(OR(AU$5=Data!$F$2,AU$5=Data!$G$2,(IF(COUNTIF(Data!$A$2:$A$939,AU$7),AU$7=(VLOOKUP(AU$7,Data!$A$2:$A$852,1,FALSE)),0))),"H",IF(AND(AU$7&gt;=$J121,AU$7&lt;=$L121),($D121*$P121/$M121),0))),IF(AND(AU$7&gt;=$J121,AU$7&lt;=$L121),(($D121*$P121)/$M121),0))))))</f>
        <v>H</v>
      </c>
      <c r="AV122" s="37">
        <f>IF(AV$7&gt;$L121,(((IF(Data!$C$2&gt;0,(IF(OR(AV$5=Data!$F$2,AV$5=Data!$G$2,(IF(COUNTIF(Data!$A$2:$A$939,AV$7),AV$7=(VLOOKUP(AV$7,Data!$A$2:$A$852,1,FALSE)),0))),"H",IF(AND(AV$7&gt;=$J121,AV$7&lt;=$K121),($D121*(1-$P121)/$N121),0))),IF(AND(AV$7&gt;=$J121,AV$7&lt;=$K121),(($D121-$O121)/$N121),0))))),(((IF(Data!$C$2&gt;0,(IF(OR(AV$5=Data!$F$2,AV$5=Data!$G$2,(IF(COUNTIF(Data!$A$2:$A$939,AV$7),AV$7=(VLOOKUP(AV$7,Data!$A$2:$A$852,1,FALSE)),0))),"H",IF(AND(AV$7&gt;=$J121,AV$7&lt;=$L121),($D121*$P121/$M121),0))),IF(AND(AV$7&gt;=$J121,AV$7&lt;=$L121),(($D121*$P121)/$M121),0))))))</f>
        <v>0</v>
      </c>
      <c r="AW122" s="37">
        <f>IF(AW$7&gt;$L121,(((IF(Data!$C$2&gt;0,(IF(OR(AW$5=Data!$F$2,AW$5=Data!$G$2,(IF(COUNTIF(Data!$A$2:$A$939,AW$7),AW$7=(VLOOKUP(AW$7,Data!$A$2:$A$852,1,FALSE)),0))),"H",IF(AND(AW$7&gt;=$J121,AW$7&lt;=$K121),($D121*(1-$P121)/$N121),0))),IF(AND(AW$7&gt;=$J121,AW$7&lt;=$K121),(($D121-$O121)/$N121),0))))),(((IF(Data!$C$2&gt;0,(IF(OR(AW$5=Data!$F$2,AW$5=Data!$G$2,(IF(COUNTIF(Data!$A$2:$A$939,AW$7),AW$7=(VLOOKUP(AW$7,Data!$A$2:$A$852,1,FALSE)),0))),"H",IF(AND(AW$7&gt;=$J121,AW$7&lt;=$L121),($D121*$P121/$M121),0))),IF(AND(AW$7&gt;=$J121,AW$7&lt;=$L121),(($D121*$P121)/$M121),0))))))</f>
        <v>0</v>
      </c>
      <c r="AX122" s="37">
        <f>IF(AX$7&gt;$L121,(((IF(Data!$C$2&gt;0,(IF(OR(AX$5=Data!$F$2,AX$5=Data!$G$2,(IF(COUNTIF(Data!$A$2:$A$939,AX$7),AX$7=(VLOOKUP(AX$7,Data!$A$2:$A$852,1,FALSE)),0))),"H",IF(AND(AX$7&gt;=$J121,AX$7&lt;=$K121),($D121*(1-$P121)/$N121),0))),IF(AND(AX$7&gt;=$J121,AX$7&lt;=$K121),(($D121-$O121)/$N121),0))))),(((IF(Data!$C$2&gt;0,(IF(OR(AX$5=Data!$F$2,AX$5=Data!$G$2,(IF(COUNTIF(Data!$A$2:$A$939,AX$7),AX$7=(VLOOKUP(AX$7,Data!$A$2:$A$852,1,FALSE)),0))),"H",IF(AND(AX$7&gt;=$J121,AX$7&lt;=$L121),($D121*$P121/$M121),0))),IF(AND(AX$7&gt;=$J121,AX$7&lt;=$L121),(($D121*$P121)/$M121),0))))))</f>
        <v>0</v>
      </c>
      <c r="AY122" s="37">
        <f>IF(AY$7&gt;$L121,(((IF(Data!$C$2&gt;0,(IF(OR(AY$5=Data!$F$2,AY$5=Data!$G$2,(IF(COUNTIF(Data!$A$2:$A$939,AY$7),AY$7=(VLOOKUP(AY$7,Data!$A$2:$A$852,1,FALSE)),0))),"H",IF(AND(AY$7&gt;=$J121,AY$7&lt;=$K121),($D121*(1-$P121)/$N121),0))),IF(AND(AY$7&gt;=$J121,AY$7&lt;=$K121),(($D121-$O121)/$N121),0))))),(((IF(Data!$C$2&gt;0,(IF(OR(AY$5=Data!$F$2,AY$5=Data!$G$2,(IF(COUNTIF(Data!$A$2:$A$939,AY$7),AY$7=(VLOOKUP(AY$7,Data!$A$2:$A$852,1,FALSE)),0))),"H",IF(AND(AY$7&gt;=$J121,AY$7&lt;=$L121),($D121*$P121/$M121),0))),IF(AND(AY$7&gt;=$J121,AY$7&lt;=$L121),(($D121*$P121)/$M121),0))))))</f>
        <v>0</v>
      </c>
      <c r="AZ122" s="37">
        <f>IF(AZ$7&gt;$L121,(((IF(Data!$C$2&gt;0,(IF(OR(AZ$5=Data!$F$2,AZ$5=Data!$G$2,(IF(COUNTIF(Data!$A$2:$A$939,AZ$7),AZ$7=(VLOOKUP(AZ$7,Data!$A$2:$A$852,1,FALSE)),0))),"H",IF(AND(AZ$7&gt;=$J121,AZ$7&lt;=$K121),($D121*(1-$P121)/$N121),0))),IF(AND(AZ$7&gt;=$J121,AZ$7&lt;=$K121),(($D121-$O121)/$N121),0))))),(((IF(Data!$C$2&gt;0,(IF(OR(AZ$5=Data!$F$2,AZ$5=Data!$G$2,(IF(COUNTIF(Data!$A$2:$A$939,AZ$7),AZ$7=(VLOOKUP(AZ$7,Data!$A$2:$A$852,1,FALSE)),0))),"H",IF(AND(AZ$7&gt;=$J121,AZ$7&lt;=$L121),($D121*$P121/$M121),0))),IF(AND(AZ$7&gt;=$J121,AZ$7&lt;=$L121),(($D121*$P121)/$M121),0))))))</f>
        <v>0</v>
      </c>
      <c r="BA122" s="37" t="str">
        <f>IF(BA$7&gt;$L121,(((IF(Data!$C$2&gt;0,(IF(OR(BA$5=Data!$F$2,BA$5=Data!$G$2,(IF(COUNTIF(Data!$A$2:$A$939,BA$7),BA$7=(VLOOKUP(BA$7,Data!$A$2:$A$852,1,FALSE)),0))),"H",IF(AND(BA$7&gt;=$J121,BA$7&lt;=$K121),($D121*(1-$P121)/$N121),0))),IF(AND(BA$7&gt;=$J121,BA$7&lt;=$K121),(($D121-$O121)/$N121),0))))),(((IF(Data!$C$2&gt;0,(IF(OR(BA$5=Data!$F$2,BA$5=Data!$G$2,(IF(COUNTIF(Data!$A$2:$A$939,BA$7),BA$7=(VLOOKUP(BA$7,Data!$A$2:$A$852,1,FALSE)),0))),"H",IF(AND(BA$7&gt;=$J121,BA$7&lt;=$L121),($D121*$P121/$M121),0))),IF(AND(BA$7&gt;=$J121,BA$7&lt;=$L121),(($D121*$P121)/$M121),0))))))</f>
        <v>H</v>
      </c>
      <c r="BB122" s="37" t="str">
        <f>IF(BB$7&gt;$L121,(((IF(Data!$C$2&gt;0,(IF(OR(BB$5=Data!$F$2,BB$5=Data!$G$2,(IF(COUNTIF(Data!$A$2:$A$939,BB$7),BB$7=(VLOOKUP(BB$7,Data!$A$2:$A$852,1,FALSE)),0))),"H",IF(AND(BB$7&gt;=$J121,BB$7&lt;=$K121),($D121*(1-$P121)/$N121),0))),IF(AND(BB$7&gt;=$J121,BB$7&lt;=$K121),(($D121-$O121)/$N121),0))))),(((IF(Data!$C$2&gt;0,(IF(OR(BB$5=Data!$F$2,BB$5=Data!$G$2,(IF(COUNTIF(Data!$A$2:$A$939,BB$7),BB$7=(VLOOKUP(BB$7,Data!$A$2:$A$852,1,FALSE)),0))),"H",IF(AND(BB$7&gt;=$J121,BB$7&lt;=$L121),($D121*$P121/$M121),0))),IF(AND(BB$7&gt;=$J121,BB$7&lt;=$L121),(($D121*$P121)/$M121),0))))))</f>
        <v>H</v>
      </c>
      <c r="BC122" s="37">
        <f>IF(BC$7&gt;$L121,(((IF(Data!$C$2&gt;0,(IF(OR(BC$5=Data!$F$2,BC$5=Data!$G$2,(IF(COUNTIF(Data!$A$2:$A$939,BC$7),BC$7=(VLOOKUP(BC$7,Data!$A$2:$A$852,1,FALSE)),0))),"H",IF(AND(BC$7&gt;=$J121,BC$7&lt;=$K121),($D121*(1-$P121)/$N121),0))),IF(AND(BC$7&gt;=$J121,BC$7&lt;=$K121),(($D121-$O121)/$N121),0))))),(((IF(Data!$C$2&gt;0,(IF(OR(BC$5=Data!$F$2,BC$5=Data!$G$2,(IF(COUNTIF(Data!$A$2:$A$939,BC$7),BC$7=(VLOOKUP(BC$7,Data!$A$2:$A$852,1,FALSE)),0))),"H",IF(AND(BC$7&gt;=$J121,BC$7&lt;=$L121),($D121*$P121/$M121),0))),IF(AND(BC$7&gt;=$J121,BC$7&lt;=$L121),(($D121*$P121)/$M121),0))))))</f>
        <v>0</v>
      </c>
      <c r="BD122" s="37">
        <f>IF(BD$7&gt;$L121,(((IF(Data!$C$2&gt;0,(IF(OR(BD$5=Data!$F$2,BD$5=Data!$G$2,(IF(COUNTIF(Data!$A$2:$A$939,BD$7),BD$7=(VLOOKUP(BD$7,Data!$A$2:$A$852,1,FALSE)),0))),"H",IF(AND(BD$7&gt;=$J121,BD$7&lt;=$K121),($D121*(1-$P121)/$N121),0))),IF(AND(BD$7&gt;=$J121,BD$7&lt;=$K121),(($D121-$O121)/$N121),0))))),(((IF(Data!$C$2&gt;0,(IF(OR(BD$5=Data!$F$2,BD$5=Data!$G$2,(IF(COUNTIF(Data!$A$2:$A$939,BD$7),BD$7=(VLOOKUP(BD$7,Data!$A$2:$A$852,1,FALSE)),0))),"H",IF(AND(BD$7&gt;=$J121,BD$7&lt;=$L121),($D121*$P121/$M121),0))),IF(AND(BD$7&gt;=$J121,BD$7&lt;=$L121),(($D121*$P121)/$M121),0))))))</f>
        <v>0</v>
      </c>
      <c r="BE122" s="37">
        <f>IF(BE$7&gt;$L121,(((IF(Data!$C$2&gt;0,(IF(OR(BE$5=Data!$F$2,BE$5=Data!$G$2,(IF(COUNTIF(Data!$A$2:$A$939,BE$7),BE$7=(VLOOKUP(BE$7,Data!$A$2:$A$852,1,FALSE)),0))),"H",IF(AND(BE$7&gt;=$J121,BE$7&lt;=$K121),($D121*(1-$P121)/$N121),0))),IF(AND(BE$7&gt;=$J121,BE$7&lt;=$K121),(($D121-$O121)/$N121),0))))),(((IF(Data!$C$2&gt;0,(IF(OR(BE$5=Data!$F$2,BE$5=Data!$G$2,(IF(COUNTIF(Data!$A$2:$A$939,BE$7),BE$7=(VLOOKUP(BE$7,Data!$A$2:$A$852,1,FALSE)),0))),"H",IF(AND(BE$7&gt;=$J121,BE$7&lt;=$L121),($D121*$P121/$M121),0))),IF(AND(BE$7&gt;=$J121,BE$7&lt;=$L121),(($D121*$P121)/$M121),0))))))</f>
        <v>0</v>
      </c>
      <c r="BF122" s="37">
        <f>IF(BF$7&gt;$L121,(((IF(Data!$C$2&gt;0,(IF(OR(BF$5=Data!$F$2,BF$5=Data!$G$2,(IF(COUNTIF(Data!$A$2:$A$939,BF$7),BF$7=(VLOOKUP(BF$7,Data!$A$2:$A$852,1,FALSE)),0))),"H",IF(AND(BF$7&gt;=$J121,BF$7&lt;=$K121),($D121*(1-$P121)/$N121),0))),IF(AND(BF$7&gt;=$J121,BF$7&lt;=$K121),(($D121-$O121)/$N121),0))))),(((IF(Data!$C$2&gt;0,(IF(OR(BF$5=Data!$F$2,BF$5=Data!$G$2,(IF(COUNTIF(Data!$A$2:$A$939,BF$7),BF$7=(VLOOKUP(BF$7,Data!$A$2:$A$852,1,FALSE)),0))),"H",IF(AND(BF$7&gt;=$J121,BF$7&lt;=$L121),($D121*$P121/$M121),0))),IF(AND(BF$7&gt;=$J121,BF$7&lt;=$L121),(($D121*$P121)/$M121),0))))))</f>
        <v>0</v>
      </c>
      <c r="BG122" s="37">
        <f>IF(BG$7&gt;$L121,(((IF(Data!$C$2&gt;0,(IF(OR(BG$5=Data!$F$2,BG$5=Data!$G$2,(IF(COUNTIF(Data!$A$2:$A$939,BG$7),BG$7=(VLOOKUP(BG$7,Data!$A$2:$A$852,1,FALSE)),0))),"H",IF(AND(BG$7&gt;=$J121,BG$7&lt;=$K121),($D121*(1-$P121)/$N121),0))),IF(AND(BG$7&gt;=$J121,BG$7&lt;=$K121),(($D121-$O121)/$N121),0))))),(((IF(Data!$C$2&gt;0,(IF(OR(BG$5=Data!$F$2,BG$5=Data!$G$2,(IF(COUNTIF(Data!$A$2:$A$939,BG$7),BG$7=(VLOOKUP(BG$7,Data!$A$2:$A$852,1,FALSE)),0))),"H",IF(AND(BG$7&gt;=$J121,BG$7&lt;=$L121),($D121*$P121/$M121),0))),IF(AND(BG$7&gt;=$J121,BG$7&lt;=$L121),(($D121*$P121)/$M121),0))))))</f>
        <v>0</v>
      </c>
      <c r="BH122" s="37" t="str">
        <f>IF(BH$7&gt;$L121,(((IF(Data!$C$2&gt;0,(IF(OR(BH$5=Data!$F$2,BH$5=Data!$G$2,(IF(COUNTIF(Data!$A$2:$A$939,BH$7),BH$7=(VLOOKUP(BH$7,Data!$A$2:$A$852,1,FALSE)),0))),"H",IF(AND(BH$7&gt;=$J121,BH$7&lt;=$K121),($D121*(1-$P121)/$N121),0))),IF(AND(BH$7&gt;=$J121,BH$7&lt;=$K121),(($D121-$O121)/$N121),0))))),(((IF(Data!$C$2&gt;0,(IF(OR(BH$5=Data!$F$2,BH$5=Data!$G$2,(IF(COUNTIF(Data!$A$2:$A$939,BH$7),BH$7=(VLOOKUP(BH$7,Data!$A$2:$A$852,1,FALSE)),0))),"H",IF(AND(BH$7&gt;=$J121,BH$7&lt;=$L121),($D121*$P121/$M121),0))),IF(AND(BH$7&gt;=$J121,BH$7&lt;=$L121),(($D121*$P121)/$M121),0))))))</f>
        <v>H</v>
      </c>
      <c r="BI122" s="37" t="str">
        <f>IF(BI$7&gt;$L121,(((IF(Data!$C$2&gt;0,(IF(OR(BI$5=Data!$F$2,BI$5=Data!$G$2,(IF(COUNTIF(Data!$A$2:$A$939,BI$7),BI$7=(VLOOKUP(BI$7,Data!$A$2:$A$852,1,FALSE)),0))),"H",IF(AND(BI$7&gt;=$J121,BI$7&lt;=$K121),($D121*(1-$P121)/$N121),0))),IF(AND(BI$7&gt;=$J121,BI$7&lt;=$K121),(($D121-$O121)/$N121),0))))),(((IF(Data!$C$2&gt;0,(IF(OR(BI$5=Data!$F$2,BI$5=Data!$G$2,(IF(COUNTIF(Data!$A$2:$A$939,BI$7),BI$7=(VLOOKUP(BI$7,Data!$A$2:$A$852,1,FALSE)),0))),"H",IF(AND(BI$7&gt;=$J121,BI$7&lt;=$L121),($D121*$P121/$M121),0))),IF(AND(BI$7&gt;=$J121,BI$7&lt;=$L121),(($D121*$P121)/$M121),0))))))</f>
        <v>H</v>
      </c>
      <c r="BJ122" s="37">
        <f>IF(BJ$7&gt;$L121,(((IF(Data!$C$2&gt;0,(IF(OR(BJ$5=Data!$F$2,BJ$5=Data!$G$2,(IF(COUNTIF(Data!$A$2:$A$939,BJ$7),BJ$7=(VLOOKUP(BJ$7,Data!$A$2:$A$852,1,FALSE)),0))),"H",IF(AND(BJ$7&gt;=$J121,BJ$7&lt;=$K121),($D121*(1-$P121)/$N121),0))),IF(AND(BJ$7&gt;=$J121,BJ$7&lt;=$K121),(($D121-$O121)/$N121),0))))),(((IF(Data!$C$2&gt;0,(IF(OR(BJ$5=Data!$F$2,BJ$5=Data!$G$2,(IF(COUNTIF(Data!$A$2:$A$939,BJ$7),BJ$7=(VLOOKUP(BJ$7,Data!$A$2:$A$852,1,FALSE)),0))),"H",IF(AND(BJ$7&gt;=$J121,BJ$7&lt;=$L121),($D121*$P121/$M121),0))),IF(AND(BJ$7&gt;=$J121,BJ$7&lt;=$L121),(($D121*$P121)/$M121),0))))))</f>
        <v>0</v>
      </c>
      <c r="BK122" s="37">
        <f>IF(BK$7&gt;$L121,(((IF(Data!$C$2&gt;0,(IF(OR(BK$5=Data!$F$2,BK$5=Data!$G$2,(IF(COUNTIF(Data!$A$2:$A$939,BK$7),BK$7=(VLOOKUP(BK$7,Data!$A$2:$A$852,1,FALSE)),0))),"H",IF(AND(BK$7&gt;=$J121,BK$7&lt;=$K121),($D121*(1-$P121)/$N121),0))),IF(AND(BK$7&gt;=$J121,BK$7&lt;=$K121),(($D121-$O121)/$N121),0))))),(((IF(Data!$C$2&gt;0,(IF(OR(BK$5=Data!$F$2,BK$5=Data!$G$2,(IF(COUNTIF(Data!$A$2:$A$939,BK$7),BK$7=(VLOOKUP(BK$7,Data!$A$2:$A$852,1,FALSE)),0))),"H",IF(AND(BK$7&gt;=$J121,BK$7&lt;=$L121),($D121*$P121/$M121),0))),IF(AND(BK$7&gt;=$J121,BK$7&lt;=$L121),(($D121*$P121)/$M121),0))))))</f>
        <v>0</v>
      </c>
      <c r="BL122" s="37">
        <f>IF(BL$7&gt;$L121,(((IF(Data!$C$2&gt;0,(IF(OR(BL$5=Data!$F$2,BL$5=Data!$G$2,(IF(COUNTIF(Data!$A$2:$A$939,BL$7),BL$7=(VLOOKUP(BL$7,Data!$A$2:$A$852,1,FALSE)),0))),"H",IF(AND(BL$7&gt;=$J121,BL$7&lt;=$K121),($D121*(1-$P121)/$N121),0))),IF(AND(BL$7&gt;=$J121,BL$7&lt;=$K121),(($D121-$O121)/$N121),0))))),(((IF(Data!$C$2&gt;0,(IF(OR(BL$5=Data!$F$2,BL$5=Data!$G$2,(IF(COUNTIF(Data!$A$2:$A$939,BL$7),BL$7=(VLOOKUP(BL$7,Data!$A$2:$A$852,1,FALSE)),0))),"H",IF(AND(BL$7&gt;=$J121,BL$7&lt;=$L121),($D121*$P121/$M121),0))),IF(AND(BL$7&gt;=$J121,BL$7&lt;=$L121),(($D121*$P121)/$M121),0))))))</f>
        <v>0</v>
      </c>
      <c r="BM122" s="37">
        <f>IF(BM$7&gt;$L121,(((IF(Data!$C$2&gt;0,(IF(OR(BM$5=Data!$F$2,BM$5=Data!$G$2,(IF(COUNTIF(Data!$A$2:$A$939,BM$7),BM$7=(VLOOKUP(BM$7,Data!$A$2:$A$852,1,FALSE)),0))),"H",IF(AND(BM$7&gt;=$J121,BM$7&lt;=$K121),($D121*(1-$P121)/$N121),0))),IF(AND(BM$7&gt;=$J121,BM$7&lt;=$K121),(($D121-$O121)/$N121),0))))),(((IF(Data!$C$2&gt;0,(IF(OR(BM$5=Data!$F$2,BM$5=Data!$G$2,(IF(COUNTIF(Data!$A$2:$A$939,BM$7),BM$7=(VLOOKUP(BM$7,Data!$A$2:$A$852,1,FALSE)),0))),"H",IF(AND(BM$7&gt;=$J121,BM$7&lt;=$L121),($D121*$P121/$M121),0))),IF(AND(BM$7&gt;=$J121,BM$7&lt;=$L121),(($D121*$P121)/$M121),0))))))</f>
        <v>0</v>
      </c>
      <c r="BN122" s="37">
        <f>IF(BN$7&gt;$L121,(((IF(Data!$C$2&gt;0,(IF(OR(BN$5=Data!$F$2,BN$5=Data!$G$2,(IF(COUNTIF(Data!$A$2:$A$939,BN$7),BN$7=(VLOOKUP(BN$7,Data!$A$2:$A$852,1,FALSE)),0))),"H",IF(AND(BN$7&gt;=$J121,BN$7&lt;=$K121),($D121*(1-$P121)/$N121),0))),IF(AND(BN$7&gt;=$J121,BN$7&lt;=$K121),(($D121-$O121)/$N121),0))))),(((IF(Data!$C$2&gt;0,(IF(OR(BN$5=Data!$F$2,BN$5=Data!$G$2,(IF(COUNTIF(Data!$A$2:$A$939,BN$7),BN$7=(VLOOKUP(BN$7,Data!$A$2:$A$852,1,FALSE)),0))),"H",IF(AND(BN$7&gt;=$J121,BN$7&lt;=$L121),($D121*$P121/$M121),0))),IF(AND(BN$7&gt;=$J121,BN$7&lt;=$L121),(($D121*$P121)/$M121),0))))))</f>
        <v>0</v>
      </c>
      <c r="BO122" s="37" t="str">
        <f>IF(BO$7&gt;$L121,(((IF(Data!$C$2&gt;0,(IF(OR(BO$5=Data!$F$2,BO$5=Data!$G$2,(IF(COUNTIF(Data!$A$2:$A$939,BO$7),BO$7=(VLOOKUP(BO$7,Data!$A$2:$A$852,1,FALSE)),0))),"H",IF(AND(BO$7&gt;=$J121,BO$7&lt;=$K121),($D121*(1-$P121)/$N121),0))),IF(AND(BO$7&gt;=$J121,BO$7&lt;=$K121),(($D121-$O121)/$N121),0))))),(((IF(Data!$C$2&gt;0,(IF(OR(BO$5=Data!$F$2,BO$5=Data!$G$2,(IF(COUNTIF(Data!$A$2:$A$939,BO$7),BO$7=(VLOOKUP(BO$7,Data!$A$2:$A$852,1,FALSE)),0))),"H",IF(AND(BO$7&gt;=$J121,BO$7&lt;=$L121),($D121*$P121/$M121),0))),IF(AND(BO$7&gt;=$J121,BO$7&lt;=$L121),(($D121*$P121)/$M121),0))))))</f>
        <v>H</v>
      </c>
      <c r="BP122" s="37" t="str">
        <f>IF(BP$7&gt;$L121,(((IF(Data!$C$2&gt;0,(IF(OR(BP$5=Data!$F$2,BP$5=Data!$G$2,(IF(COUNTIF(Data!$A$2:$A$939,BP$7),BP$7=(VLOOKUP(BP$7,Data!$A$2:$A$852,1,FALSE)),0))),"H",IF(AND(BP$7&gt;=$J121,BP$7&lt;=$K121),($D121*(1-$P121)/$N121),0))),IF(AND(BP$7&gt;=$J121,BP$7&lt;=$K121),(($D121-$O121)/$N121),0))))),(((IF(Data!$C$2&gt;0,(IF(OR(BP$5=Data!$F$2,BP$5=Data!$G$2,(IF(COUNTIF(Data!$A$2:$A$939,BP$7),BP$7=(VLOOKUP(BP$7,Data!$A$2:$A$852,1,FALSE)),0))),"H",IF(AND(BP$7&gt;=$J121,BP$7&lt;=$L121),($D121*$P121/$M121),0))),IF(AND(BP$7&gt;=$J121,BP$7&lt;=$L121),(($D121*$P121)/$M121),0))))))</f>
        <v>H</v>
      </c>
      <c r="BQ122" s="37">
        <f>IF(BQ$7&gt;$L121,(((IF(Data!$C$2&gt;0,(IF(OR(BQ$5=Data!$F$2,BQ$5=Data!$G$2,(IF(COUNTIF(Data!$A$2:$A$939,BQ$7),BQ$7=(VLOOKUP(BQ$7,Data!$A$2:$A$852,1,FALSE)),0))),"H",IF(AND(BQ$7&gt;=$J121,BQ$7&lt;=$K121),($D121*(1-$P121)/$N121),0))),IF(AND(BQ$7&gt;=$J121,BQ$7&lt;=$K121),(($D121-$O121)/$N121),0))))),(((IF(Data!$C$2&gt;0,(IF(OR(BQ$5=Data!$F$2,BQ$5=Data!$G$2,(IF(COUNTIF(Data!$A$2:$A$939,BQ$7),BQ$7=(VLOOKUP(BQ$7,Data!$A$2:$A$852,1,FALSE)),0))),"H",IF(AND(BQ$7&gt;=$J121,BQ$7&lt;=$L121),($D121*$P121/$M121),0))),IF(AND(BQ$7&gt;=$J121,BQ$7&lt;=$L121),(($D121*$P121)/$M121),0))))))</f>
        <v>0</v>
      </c>
      <c r="BR122" s="37">
        <f>IF(BR$7&gt;$L121,(((IF(Data!$C$2&gt;0,(IF(OR(BR$5=Data!$F$2,BR$5=Data!$G$2,(IF(COUNTIF(Data!$A$2:$A$939,BR$7),BR$7=(VLOOKUP(BR$7,Data!$A$2:$A$852,1,FALSE)),0))),"H",IF(AND(BR$7&gt;=$J121,BR$7&lt;=$K121),($D121*(1-$P121)/$N121),0))),IF(AND(BR$7&gt;=$J121,BR$7&lt;=$K121),(($D121-$O121)/$N121),0))))),(((IF(Data!$C$2&gt;0,(IF(OR(BR$5=Data!$F$2,BR$5=Data!$G$2,(IF(COUNTIF(Data!$A$2:$A$939,BR$7),BR$7=(VLOOKUP(BR$7,Data!$A$2:$A$852,1,FALSE)),0))),"H",IF(AND(BR$7&gt;=$J121,BR$7&lt;=$L121),($D121*$P121/$M121),0))),IF(AND(BR$7&gt;=$J121,BR$7&lt;=$L121),(($D121*$P121)/$M121),0))))))</f>
        <v>0</v>
      </c>
      <c r="BS122" s="37">
        <f>IF(BS$7&gt;$L121,(((IF(Data!$C$2&gt;0,(IF(OR(BS$5=Data!$F$2,BS$5=Data!$G$2,(IF(COUNTIF(Data!$A$2:$A$939,BS$7),BS$7=(VLOOKUP(BS$7,Data!$A$2:$A$852,1,FALSE)),0))),"H",IF(AND(BS$7&gt;=$J121,BS$7&lt;=$K121),($D121*(1-$P121)/$N121),0))),IF(AND(BS$7&gt;=$J121,BS$7&lt;=$K121),(($D121-$O121)/$N121),0))))),(((IF(Data!$C$2&gt;0,(IF(OR(BS$5=Data!$F$2,BS$5=Data!$G$2,(IF(COUNTIF(Data!$A$2:$A$939,BS$7),BS$7=(VLOOKUP(BS$7,Data!$A$2:$A$852,1,FALSE)),0))),"H",IF(AND(BS$7&gt;=$J121,BS$7&lt;=$L121),($D121*$P121/$M121),0))),IF(AND(BS$7&gt;=$J121,BS$7&lt;=$L121),(($D121*$P121)/$M121),0))))))</f>
        <v>0</v>
      </c>
      <c r="BT122" s="37">
        <f>IF(BT$7&gt;$L121,(((IF(Data!$C$2&gt;0,(IF(OR(BT$5=Data!$F$2,BT$5=Data!$G$2,(IF(COUNTIF(Data!$A$2:$A$939,BT$7),BT$7=(VLOOKUP(BT$7,Data!$A$2:$A$852,1,FALSE)),0))),"H",IF(AND(BT$7&gt;=$J121,BT$7&lt;=$K121),($D121*(1-$P121)/$N121),0))),IF(AND(BT$7&gt;=$J121,BT$7&lt;=$K121),(($D121-$O121)/$N121),0))))),(((IF(Data!$C$2&gt;0,(IF(OR(BT$5=Data!$F$2,BT$5=Data!$G$2,(IF(COUNTIF(Data!$A$2:$A$939,BT$7),BT$7=(VLOOKUP(BT$7,Data!$A$2:$A$852,1,FALSE)),0))),"H",IF(AND(BT$7&gt;=$J121,BT$7&lt;=$L121),($D121*$P121/$M121),0))),IF(AND(BT$7&gt;=$J121,BT$7&lt;=$L121),(($D121*$P121)/$M121),0))))))</f>
        <v>0</v>
      </c>
      <c r="BU122" s="37">
        <f>IF(BU$7&gt;$L121,(((IF(Data!$C$2&gt;0,(IF(OR(BU$5=Data!$F$2,BU$5=Data!$G$2,(IF(COUNTIF(Data!$A$2:$A$939,BU$7),BU$7=(VLOOKUP(BU$7,Data!$A$2:$A$852,1,FALSE)),0))),"H",IF(AND(BU$7&gt;=$J121,BU$7&lt;=$K121),($D121*(1-$P121)/$N121),0))),IF(AND(BU$7&gt;=$J121,BU$7&lt;=$K121),(($D121-$O121)/$N121),0))))),(((IF(Data!$C$2&gt;0,(IF(OR(BU$5=Data!$F$2,BU$5=Data!$G$2,(IF(COUNTIF(Data!$A$2:$A$939,BU$7),BU$7=(VLOOKUP(BU$7,Data!$A$2:$A$852,1,FALSE)),0))),"H",IF(AND(BU$7&gt;=$J121,BU$7&lt;=$L121),($D121*$P121/$M121),0))),IF(AND(BU$7&gt;=$J121,BU$7&lt;=$L121),(($D121*$P121)/$M121),0))))))</f>
        <v>0</v>
      </c>
      <c r="BV122" s="37" t="str">
        <f>IF(BV$7&gt;$L121,(((IF(Data!$C$2&gt;0,(IF(OR(BV$5=Data!$F$2,BV$5=Data!$G$2,(IF(COUNTIF(Data!$A$2:$A$939,BV$7),BV$7=(VLOOKUP(BV$7,Data!$A$2:$A$852,1,FALSE)),0))),"H",IF(AND(BV$7&gt;=$J121,BV$7&lt;=$K121),($D121*(1-$P121)/$N121),0))),IF(AND(BV$7&gt;=$J121,BV$7&lt;=$K121),(($D121-$O121)/$N121),0))))),(((IF(Data!$C$2&gt;0,(IF(OR(BV$5=Data!$F$2,BV$5=Data!$G$2,(IF(COUNTIF(Data!$A$2:$A$939,BV$7),BV$7=(VLOOKUP(BV$7,Data!$A$2:$A$852,1,FALSE)),0))),"H",IF(AND(BV$7&gt;=$J121,BV$7&lt;=$L121),($D121*$P121/$M121),0))),IF(AND(BV$7&gt;=$J121,BV$7&lt;=$L121),(($D121*$P121)/$M121),0))))))</f>
        <v>H</v>
      </c>
      <c r="BW122" s="37" t="str">
        <f>IF(BW$7&gt;$L121,(((IF(Data!$C$2&gt;0,(IF(OR(BW$5=Data!$F$2,BW$5=Data!$G$2,(IF(COUNTIF(Data!$A$2:$A$939,BW$7),BW$7=(VLOOKUP(BW$7,Data!$A$2:$A$852,1,FALSE)),0))),"H",IF(AND(BW$7&gt;=$J121,BW$7&lt;=$K121),($D121*(1-$P121)/$N121),0))),IF(AND(BW$7&gt;=$J121,BW$7&lt;=$K121),(($D121-$O121)/$N121),0))))),(((IF(Data!$C$2&gt;0,(IF(OR(BW$5=Data!$F$2,BW$5=Data!$G$2,(IF(COUNTIF(Data!$A$2:$A$939,BW$7),BW$7=(VLOOKUP(BW$7,Data!$A$2:$A$852,1,FALSE)),0))),"H",IF(AND(BW$7&gt;=$J121,BW$7&lt;=$L121),($D121*$P121/$M121),0))),IF(AND(BW$7&gt;=$J121,BW$7&lt;=$L121),(($D121*$P121)/$M121),0))))))</f>
        <v>H</v>
      </c>
      <c r="BX122" s="37">
        <f>IF(BX$7&gt;$L121,(((IF(Data!$C$2&gt;0,(IF(OR(BX$5=Data!$F$2,BX$5=Data!$G$2,(IF(COUNTIF(Data!$A$2:$A$939,BX$7),BX$7=(VLOOKUP(BX$7,Data!$A$2:$A$852,1,FALSE)),0))),"H",IF(AND(BX$7&gt;=$J121,BX$7&lt;=$K121),($D121*(1-$P121)/$N121),0))),IF(AND(BX$7&gt;=$J121,BX$7&lt;=$K121),(($D121-$O121)/$N121),0))))),(((IF(Data!$C$2&gt;0,(IF(OR(BX$5=Data!$F$2,BX$5=Data!$G$2,(IF(COUNTIF(Data!$A$2:$A$939,BX$7),BX$7=(VLOOKUP(BX$7,Data!$A$2:$A$852,1,FALSE)),0))),"H",IF(AND(BX$7&gt;=$J121,BX$7&lt;=$L121),($D121*$P121/$M121),0))),IF(AND(BX$7&gt;=$J121,BX$7&lt;=$L121),(($D121*$P121)/$M121),0))))))</f>
        <v>0</v>
      </c>
      <c r="BY122" s="37">
        <f>IF(BY$7&gt;$L121,(((IF(Data!$C$2&gt;0,(IF(OR(BY$5=Data!$F$2,BY$5=Data!$G$2,(IF(COUNTIF(Data!$A$2:$A$939,BY$7),BY$7=(VLOOKUP(BY$7,Data!$A$2:$A$852,1,FALSE)),0))),"H",IF(AND(BY$7&gt;=$J121,BY$7&lt;=$K121),($D121*(1-$P121)/$N121),0))),IF(AND(BY$7&gt;=$J121,BY$7&lt;=$K121),(($D121-$O121)/$N121),0))))),(((IF(Data!$C$2&gt;0,(IF(OR(BY$5=Data!$F$2,BY$5=Data!$G$2,(IF(COUNTIF(Data!$A$2:$A$939,BY$7),BY$7=(VLOOKUP(BY$7,Data!$A$2:$A$852,1,FALSE)),0))),"H",IF(AND(BY$7&gt;=$J121,BY$7&lt;=$L121),($D121*$P121/$M121),0))),IF(AND(BY$7&gt;=$J121,BY$7&lt;=$L121),(($D121*$P121)/$M121),0))))))</f>
        <v>0</v>
      </c>
      <c r="BZ122" s="37">
        <f>IF(BZ$7&gt;$L121,(((IF(Data!$C$2&gt;0,(IF(OR(BZ$5=Data!$F$2,BZ$5=Data!$G$2,(IF(COUNTIF(Data!$A$2:$A$939,BZ$7),BZ$7=(VLOOKUP(BZ$7,Data!$A$2:$A$852,1,FALSE)),0))),"H",IF(AND(BZ$7&gt;=$J121,BZ$7&lt;=$K121),($D121*(1-$P121)/$N121),0))),IF(AND(BZ$7&gt;=$J121,BZ$7&lt;=$K121),(($D121-$O121)/$N121),0))))),(((IF(Data!$C$2&gt;0,(IF(OR(BZ$5=Data!$F$2,BZ$5=Data!$G$2,(IF(COUNTIF(Data!$A$2:$A$939,BZ$7),BZ$7=(VLOOKUP(BZ$7,Data!$A$2:$A$852,1,FALSE)),0))),"H",IF(AND(BZ$7&gt;=$J121,BZ$7&lt;=$L121),($D121*$P121/$M121),0))),IF(AND(BZ$7&gt;=$J121,BZ$7&lt;=$L121),(($D121*$P121)/$M121),0))))))</f>
        <v>0</v>
      </c>
      <c r="CA122" s="37">
        <f>IF(CA$7&gt;$L121,(((IF(Data!$C$2&gt;0,(IF(OR(CA$5=Data!$F$2,CA$5=Data!$G$2,(IF(COUNTIF(Data!$A$2:$A$939,CA$7),CA$7=(VLOOKUP(CA$7,Data!$A$2:$A$852,1,FALSE)),0))),"H",IF(AND(CA$7&gt;=$J121,CA$7&lt;=$K121),($D121*(1-$P121)/$N121),0))),IF(AND(CA$7&gt;=$J121,CA$7&lt;=$K121),(($D121-$O121)/$N121),0))))),(((IF(Data!$C$2&gt;0,(IF(OR(CA$5=Data!$F$2,CA$5=Data!$G$2,(IF(COUNTIF(Data!$A$2:$A$939,CA$7),CA$7=(VLOOKUP(CA$7,Data!$A$2:$A$852,1,FALSE)),0))),"H",IF(AND(CA$7&gt;=$J121,CA$7&lt;=$L121),($D121*$P121/$M121),0))),IF(AND(CA$7&gt;=$J121,CA$7&lt;=$L121),(($D121*$P121)/$M121),0))))))</f>
        <v>0</v>
      </c>
      <c r="CB122" s="37">
        <f>IF(CB$7&gt;$L121,(((IF(Data!$C$2&gt;0,(IF(OR(CB$5=Data!$F$2,CB$5=Data!$G$2,(IF(COUNTIF(Data!$A$2:$A$939,CB$7),CB$7=(VLOOKUP(CB$7,Data!$A$2:$A$852,1,FALSE)),0))),"H",IF(AND(CB$7&gt;=$J121,CB$7&lt;=$K121),($D121*(1-$P121)/$N121),0))),IF(AND(CB$7&gt;=$J121,CB$7&lt;=$K121),(($D121-$O121)/$N121),0))))),(((IF(Data!$C$2&gt;0,(IF(OR(CB$5=Data!$F$2,CB$5=Data!$G$2,(IF(COUNTIF(Data!$A$2:$A$939,CB$7),CB$7=(VLOOKUP(CB$7,Data!$A$2:$A$852,1,FALSE)),0))),"H",IF(AND(CB$7&gt;=$J121,CB$7&lt;=$L121),($D121*$P121/$M121),0))),IF(AND(CB$7&gt;=$J121,CB$7&lt;=$L121),(($D121*$P121)/$M121),0))))))</f>
        <v>0</v>
      </c>
      <c r="CC122" s="37" t="str">
        <f>IF(CC$7&gt;$L121,(((IF(Data!$C$2&gt;0,(IF(OR(CC$5=Data!$F$2,CC$5=Data!$G$2,(IF(COUNTIF(Data!$A$2:$A$939,CC$7),CC$7=(VLOOKUP(CC$7,Data!$A$2:$A$852,1,FALSE)),0))),"H",IF(AND(CC$7&gt;=$J121,CC$7&lt;=$K121),($D121*(1-$P121)/$N121),0))),IF(AND(CC$7&gt;=$J121,CC$7&lt;=$K121),(($D121-$O121)/$N121),0))))),(((IF(Data!$C$2&gt;0,(IF(OR(CC$5=Data!$F$2,CC$5=Data!$G$2,(IF(COUNTIF(Data!$A$2:$A$939,CC$7),CC$7=(VLOOKUP(CC$7,Data!$A$2:$A$852,1,FALSE)),0))),"H",IF(AND(CC$7&gt;=$J121,CC$7&lt;=$L121),($D121*$P121/$M121),0))),IF(AND(CC$7&gt;=$J121,CC$7&lt;=$L121),(($D121*$P121)/$M121),0))))))</f>
        <v>H</v>
      </c>
      <c r="CD122" s="37" t="str">
        <f>IF(CD$7&gt;$L121,(((IF(Data!$C$2&gt;0,(IF(OR(CD$5=Data!$F$2,CD$5=Data!$G$2,(IF(COUNTIF(Data!$A$2:$A$939,CD$7),CD$7=(VLOOKUP(CD$7,Data!$A$2:$A$852,1,FALSE)),0))),"H",IF(AND(CD$7&gt;=$J121,CD$7&lt;=$K121),($D121*(1-$P121)/$N121),0))),IF(AND(CD$7&gt;=$J121,CD$7&lt;=$K121),(($D121-$O121)/$N121),0))))),(((IF(Data!$C$2&gt;0,(IF(OR(CD$5=Data!$F$2,CD$5=Data!$G$2,(IF(COUNTIF(Data!$A$2:$A$939,CD$7),CD$7=(VLOOKUP(CD$7,Data!$A$2:$A$852,1,FALSE)),0))),"H",IF(AND(CD$7&gt;=$J121,CD$7&lt;=$L121),($D121*$P121/$M121),0))),IF(AND(CD$7&gt;=$J121,CD$7&lt;=$L121),(($D121*$P121)/$M121),0))))))</f>
        <v>H</v>
      </c>
      <c r="CE122" s="37">
        <f>IF(CE$7&gt;$L121,(((IF(Data!$C$2&gt;0,(IF(OR(CE$5=Data!$F$2,CE$5=Data!$G$2,(IF(COUNTIF(Data!$A$2:$A$939,CE$7),CE$7=(VLOOKUP(CE$7,Data!$A$2:$A$852,1,FALSE)),0))),"H",IF(AND(CE$7&gt;=$J121,CE$7&lt;=$K121),($D121*(1-$P121)/$N121),0))),IF(AND(CE$7&gt;=$J121,CE$7&lt;=$K121),(($D121-$O121)/$N121),0))))),(((IF(Data!$C$2&gt;0,(IF(OR(CE$5=Data!$F$2,CE$5=Data!$G$2,(IF(COUNTIF(Data!$A$2:$A$939,CE$7),CE$7=(VLOOKUP(CE$7,Data!$A$2:$A$852,1,FALSE)),0))),"H",IF(AND(CE$7&gt;=$J121,CE$7&lt;=$L121),($D121*$P121/$M121),0))),IF(AND(CE$7&gt;=$J121,CE$7&lt;=$L121),(($D121*$P121)/$M121),0))))))</f>
        <v>0</v>
      </c>
      <c r="CF122" s="37">
        <f>IF(CF$7&gt;$L121,(((IF(Data!$C$2&gt;0,(IF(OR(CF$5=Data!$F$2,CF$5=Data!$G$2,(IF(COUNTIF(Data!$A$2:$A$939,CF$7),CF$7=(VLOOKUP(CF$7,Data!$A$2:$A$852,1,FALSE)),0))),"H",IF(AND(CF$7&gt;=$J121,CF$7&lt;=$K121),($D121*(1-$P121)/$N121),0))),IF(AND(CF$7&gt;=$J121,CF$7&lt;=$K121),(($D121-$O121)/$N121),0))))),(((IF(Data!$C$2&gt;0,(IF(OR(CF$5=Data!$F$2,CF$5=Data!$G$2,(IF(COUNTIF(Data!$A$2:$A$939,CF$7),CF$7=(VLOOKUP(CF$7,Data!$A$2:$A$852,1,FALSE)),0))),"H",IF(AND(CF$7&gt;=$J121,CF$7&lt;=$L121),($D121*$P121/$M121),0))),IF(AND(CF$7&gt;=$J121,CF$7&lt;=$L121),(($D121*$P121)/$M121),0))))))</f>
        <v>0</v>
      </c>
      <c r="CG122" s="37">
        <f>IF(CG$7&gt;$L121,(((IF(Data!$C$2&gt;0,(IF(OR(CG$5=Data!$F$2,CG$5=Data!$G$2,(IF(COUNTIF(Data!$A$2:$A$939,CG$7),CG$7=(VLOOKUP(CG$7,Data!$A$2:$A$852,1,FALSE)),0))),"H",IF(AND(CG$7&gt;=$J121,CG$7&lt;=$K121),($D121*(1-$P121)/$N121),0))),IF(AND(CG$7&gt;=$J121,CG$7&lt;=$K121),(($D121-$O121)/$N121),0))))),(((IF(Data!$C$2&gt;0,(IF(OR(CG$5=Data!$F$2,CG$5=Data!$G$2,(IF(COUNTIF(Data!$A$2:$A$939,CG$7),CG$7=(VLOOKUP(CG$7,Data!$A$2:$A$852,1,FALSE)),0))),"H",IF(AND(CG$7&gt;=$J121,CG$7&lt;=$L121),($D121*$P121/$M121),0))),IF(AND(CG$7&gt;=$J121,CG$7&lt;=$L121),(($D121*$P121)/$M121),0))))))</f>
        <v>0</v>
      </c>
      <c r="CH122" s="37">
        <f>IF(CH$7&gt;$L121,(((IF(Data!$C$2&gt;0,(IF(OR(CH$5=Data!$F$2,CH$5=Data!$G$2,(IF(COUNTIF(Data!$A$2:$A$939,CH$7),CH$7=(VLOOKUP(CH$7,Data!$A$2:$A$852,1,FALSE)),0))),"H",IF(AND(CH$7&gt;=$J121,CH$7&lt;=$K121),($D121*(1-$P121)/$N121),0))),IF(AND(CH$7&gt;=$J121,CH$7&lt;=$K121),(($D121-$O121)/$N121),0))))),(((IF(Data!$C$2&gt;0,(IF(OR(CH$5=Data!$F$2,CH$5=Data!$G$2,(IF(COUNTIF(Data!$A$2:$A$939,CH$7),CH$7=(VLOOKUP(CH$7,Data!$A$2:$A$852,1,FALSE)),0))),"H",IF(AND(CH$7&gt;=$J121,CH$7&lt;=$L121),($D121*$P121/$M121),0))),IF(AND(CH$7&gt;=$J121,CH$7&lt;=$L121),(($D121*$P121)/$M121),0))))))</f>
        <v>0</v>
      </c>
      <c r="CI122" s="37">
        <f>IF(CI$7&gt;$L121,(((IF(Data!$C$2&gt;0,(IF(OR(CI$5=Data!$F$2,CI$5=Data!$G$2,(IF(COUNTIF(Data!$A$2:$A$939,CI$7),CI$7=(VLOOKUP(CI$7,Data!$A$2:$A$852,1,FALSE)),0))),"H",IF(AND(CI$7&gt;=$J121,CI$7&lt;=$K121),($D121*(1-$P121)/$N121),0))),IF(AND(CI$7&gt;=$J121,CI$7&lt;=$K121),(($D121-$O121)/$N121),0))))),(((IF(Data!$C$2&gt;0,(IF(OR(CI$5=Data!$F$2,CI$5=Data!$G$2,(IF(COUNTIF(Data!$A$2:$A$939,CI$7),CI$7=(VLOOKUP(CI$7,Data!$A$2:$A$852,1,FALSE)),0))),"H",IF(AND(CI$7&gt;=$J121,CI$7&lt;=$L121),($D121*$P121/$M121),0))),IF(AND(CI$7&gt;=$J121,CI$7&lt;=$L121),(($D121*$P121)/$M121),0))))))</f>
        <v>0</v>
      </c>
      <c r="CJ122" s="37" t="str">
        <f>IF(CJ$7&gt;$L121,(((IF(Data!$C$2&gt;0,(IF(OR(CJ$5=Data!$F$2,CJ$5=Data!$G$2,(IF(COUNTIF(Data!$A$2:$A$939,CJ$7),CJ$7=(VLOOKUP(CJ$7,Data!$A$2:$A$852,1,FALSE)),0))),"H",IF(AND(CJ$7&gt;=$J121,CJ$7&lt;=$K121),($D121*(1-$P121)/$N121),0))),IF(AND(CJ$7&gt;=$J121,CJ$7&lt;=$K121),(($D121-$O121)/$N121),0))))),(((IF(Data!$C$2&gt;0,(IF(OR(CJ$5=Data!$F$2,CJ$5=Data!$G$2,(IF(COUNTIF(Data!$A$2:$A$939,CJ$7),CJ$7=(VLOOKUP(CJ$7,Data!$A$2:$A$852,1,FALSE)),0))),"H",IF(AND(CJ$7&gt;=$J121,CJ$7&lt;=$L121),($D121*$P121/$M121),0))),IF(AND(CJ$7&gt;=$J121,CJ$7&lt;=$L121),(($D121*$P121)/$M121),0))))))</f>
        <v>H</v>
      </c>
      <c r="CK122" s="37" t="str">
        <f>IF(CK$7&gt;$L121,(((IF(Data!$C$2&gt;0,(IF(OR(CK$5=Data!$F$2,CK$5=Data!$G$2,(IF(COUNTIF(Data!$A$2:$A$939,CK$7),CK$7=(VLOOKUP(CK$7,Data!$A$2:$A$852,1,FALSE)),0))),"H",IF(AND(CK$7&gt;=$J121,CK$7&lt;=$K121),($D121*(1-$P121)/$N121),0))),IF(AND(CK$7&gt;=$J121,CK$7&lt;=$K121),(($D121-$O121)/$N121),0))))),(((IF(Data!$C$2&gt;0,(IF(OR(CK$5=Data!$F$2,CK$5=Data!$G$2,(IF(COUNTIF(Data!$A$2:$A$939,CK$7),CK$7=(VLOOKUP(CK$7,Data!$A$2:$A$852,1,FALSE)),0))),"H",IF(AND(CK$7&gt;=$J121,CK$7&lt;=$L121),($D121*$P121/$M121),0))),IF(AND(CK$7&gt;=$J121,CK$7&lt;=$L121),(($D121*$P121)/$M121),0))))))</f>
        <v>H</v>
      </c>
      <c r="CL122" s="37">
        <f>IF(CL$7&gt;$L121,(((IF(Data!$C$2&gt;0,(IF(OR(CL$5=Data!$F$2,CL$5=Data!$G$2,(IF(COUNTIF(Data!$A$2:$A$939,CL$7),CL$7=(VLOOKUP(CL$7,Data!$A$2:$A$852,1,FALSE)),0))),"H",IF(AND(CL$7&gt;=$J121,CL$7&lt;=$K121),($D121*(1-$P121)/$N121),0))),IF(AND(CL$7&gt;=$J121,CL$7&lt;=$K121),(($D121-$O121)/$N121),0))))),(((IF(Data!$C$2&gt;0,(IF(OR(CL$5=Data!$F$2,CL$5=Data!$G$2,(IF(COUNTIF(Data!$A$2:$A$939,CL$7),CL$7=(VLOOKUP(CL$7,Data!$A$2:$A$852,1,FALSE)),0))),"H",IF(AND(CL$7&gt;=$J121,CL$7&lt;=$L121),($D121*$P121/$M121),0))),IF(AND(CL$7&gt;=$J121,CL$7&lt;=$L121),(($D121*$P121)/$M121),0))))))</f>
        <v>0</v>
      </c>
      <c r="CM122" s="37">
        <f>IF(CM$7&gt;$L121,(((IF(Data!$C$2&gt;0,(IF(OR(CM$5=Data!$F$2,CM$5=Data!$G$2,(IF(COUNTIF(Data!$A$2:$A$939,CM$7),CM$7=(VLOOKUP(CM$7,Data!$A$2:$A$852,1,FALSE)),0))),"H",IF(AND(CM$7&gt;=$J121,CM$7&lt;=$K121),($D121*(1-$P121)/$N121),0))),IF(AND(CM$7&gt;=$J121,CM$7&lt;=$K121),(($D121-$O121)/$N121),0))))),(((IF(Data!$C$2&gt;0,(IF(OR(CM$5=Data!$F$2,CM$5=Data!$G$2,(IF(COUNTIF(Data!$A$2:$A$939,CM$7),CM$7=(VLOOKUP(CM$7,Data!$A$2:$A$852,1,FALSE)),0))),"H",IF(AND(CM$7&gt;=$J121,CM$7&lt;=$L121),($D121*$P121/$M121),0))),IF(AND(CM$7&gt;=$J121,CM$7&lt;=$L121),(($D121*$P121)/$M121),0))))))</f>
        <v>0</v>
      </c>
      <c r="CN122" s="37">
        <f>IF(CN$7&gt;$L121,(((IF(Data!$C$2&gt;0,(IF(OR(CN$5=Data!$F$2,CN$5=Data!$G$2,(IF(COUNTIF(Data!$A$2:$A$939,CN$7),CN$7=(VLOOKUP(CN$7,Data!$A$2:$A$852,1,FALSE)),0))),"H",IF(AND(CN$7&gt;=$J121,CN$7&lt;=$K121),($D121*(1-$P121)/$N121),0))),IF(AND(CN$7&gt;=$J121,CN$7&lt;=$K121),(($D121-$O121)/$N121),0))))),(((IF(Data!$C$2&gt;0,(IF(OR(CN$5=Data!$F$2,CN$5=Data!$G$2,(IF(COUNTIF(Data!$A$2:$A$939,CN$7),CN$7=(VLOOKUP(CN$7,Data!$A$2:$A$852,1,FALSE)),0))),"H",IF(AND(CN$7&gt;=$J121,CN$7&lt;=$L121),($D121*$P121/$M121),0))),IF(AND(CN$7&gt;=$J121,CN$7&lt;=$L121),(($D121*$P121)/$M121),0))))))</f>
        <v>0</v>
      </c>
      <c r="CO122" s="37">
        <f>IF(CO$7&gt;$L121,(((IF(Data!$C$2&gt;0,(IF(OR(CO$5=Data!$F$2,CO$5=Data!$G$2,(IF(COUNTIF(Data!$A$2:$A$939,CO$7),CO$7=(VLOOKUP(CO$7,Data!$A$2:$A$852,1,FALSE)),0))),"H",IF(AND(CO$7&gt;=$J121,CO$7&lt;=$K121),($D121*(1-$P121)/$N121),0))),IF(AND(CO$7&gt;=$J121,CO$7&lt;=$K121),(($D121-$O121)/$N121),0))))),(((IF(Data!$C$2&gt;0,(IF(OR(CO$5=Data!$F$2,CO$5=Data!$G$2,(IF(COUNTIF(Data!$A$2:$A$939,CO$7),CO$7=(VLOOKUP(CO$7,Data!$A$2:$A$852,1,FALSE)),0))),"H",IF(AND(CO$7&gt;=$J121,CO$7&lt;=$L121),($D121*$P121/$M121),0))),IF(AND(CO$7&gt;=$J121,CO$7&lt;=$L121),(($D121*$P121)/$M121),0))))))</f>
        <v>0</v>
      </c>
      <c r="CP122" s="37">
        <f>IF(CP$7&gt;$L121,(((IF(Data!$C$2&gt;0,(IF(OR(CP$5=Data!$F$2,CP$5=Data!$G$2,(IF(COUNTIF(Data!$A$2:$A$939,CP$7),CP$7=(VLOOKUP(CP$7,Data!$A$2:$A$852,1,FALSE)),0))),"H",IF(AND(CP$7&gt;=$J121,CP$7&lt;=$K121),($D121*(1-$P121)/$N121),0))),IF(AND(CP$7&gt;=$J121,CP$7&lt;=$K121),(($D121-$O121)/$N121),0))))),(((IF(Data!$C$2&gt;0,(IF(OR(CP$5=Data!$F$2,CP$5=Data!$G$2,(IF(COUNTIF(Data!$A$2:$A$939,CP$7),CP$7=(VLOOKUP(CP$7,Data!$A$2:$A$852,1,FALSE)),0))),"H",IF(AND(CP$7&gt;=$J121,CP$7&lt;=$L121),($D121*$P121/$M121),0))),IF(AND(CP$7&gt;=$J121,CP$7&lt;=$L121),(($D121*$P121)/$M121),0))))))</f>
        <v>0</v>
      </c>
      <c r="CQ122" s="37" t="str">
        <f>IF(CQ$7&gt;$L121,(((IF(Data!$C$2&gt;0,(IF(OR(CQ$5=Data!$F$2,CQ$5=Data!$G$2,(IF(COUNTIF(Data!$A$2:$A$939,CQ$7),CQ$7=(VLOOKUP(CQ$7,Data!$A$2:$A$852,1,FALSE)),0))),"H",IF(AND(CQ$7&gt;=$J121,CQ$7&lt;=$K121),($D121*(1-$P121)/$N121),0))),IF(AND(CQ$7&gt;=$J121,CQ$7&lt;=$K121),(($D121-$O121)/$N121),0))))),(((IF(Data!$C$2&gt;0,(IF(OR(CQ$5=Data!$F$2,CQ$5=Data!$G$2,(IF(COUNTIF(Data!$A$2:$A$939,CQ$7),CQ$7=(VLOOKUP(CQ$7,Data!$A$2:$A$852,1,FALSE)),0))),"H",IF(AND(CQ$7&gt;=$J121,CQ$7&lt;=$L121),($D121*$P121/$M121),0))),IF(AND(CQ$7&gt;=$J121,CQ$7&lt;=$L121),(($D121*$P121)/$M121),0))))))</f>
        <v>H</v>
      </c>
      <c r="CR122" s="37" t="str">
        <f>IF(CR$7&gt;$L121,(((IF(Data!$C$2&gt;0,(IF(OR(CR$5=Data!$F$2,CR$5=Data!$G$2,(IF(COUNTIF(Data!$A$2:$A$939,CR$7),CR$7=(VLOOKUP(CR$7,Data!$A$2:$A$852,1,FALSE)),0))),"H",IF(AND(CR$7&gt;=$J121,CR$7&lt;=$K121),($D121*(1-$P121)/$N121),0))),IF(AND(CR$7&gt;=$J121,CR$7&lt;=$K121),(($D121-$O121)/$N121),0))))),(((IF(Data!$C$2&gt;0,(IF(OR(CR$5=Data!$F$2,CR$5=Data!$G$2,(IF(COUNTIF(Data!$A$2:$A$939,CR$7),CR$7=(VLOOKUP(CR$7,Data!$A$2:$A$852,1,FALSE)),0))),"H",IF(AND(CR$7&gt;=$J121,CR$7&lt;=$L121),($D121*$P121/$M121),0))),IF(AND(CR$7&gt;=$J121,CR$7&lt;=$L121),(($D121*$P121)/$M121),0))))))</f>
        <v>H</v>
      </c>
      <c r="CS122" s="37">
        <f>IF(CS$7&gt;$L121,(((IF(Data!$C$2&gt;0,(IF(OR(CS$5=Data!$F$2,CS$5=Data!$G$2,(IF(COUNTIF(Data!$A$2:$A$939,CS$7),CS$7=(VLOOKUP(CS$7,Data!$A$2:$A$852,1,FALSE)),0))),"H",IF(AND(CS$7&gt;=$J121,CS$7&lt;=$K121),($D121*(1-$P121)/$N121),0))),IF(AND(CS$7&gt;=$J121,CS$7&lt;=$K121),(($D121-$O121)/$N121),0))))),(((IF(Data!$C$2&gt;0,(IF(OR(CS$5=Data!$F$2,CS$5=Data!$G$2,(IF(COUNTIF(Data!$A$2:$A$939,CS$7),CS$7=(VLOOKUP(CS$7,Data!$A$2:$A$852,1,FALSE)),0))),"H",IF(AND(CS$7&gt;=$J121,CS$7&lt;=$L121),($D121*$P121/$M121),0))),IF(AND(CS$7&gt;=$J121,CS$7&lt;=$L121),(($D121*$P121)/$M121),0))))))</f>
        <v>0</v>
      </c>
      <c r="CT122" s="37">
        <f>IF(CT$7&gt;$L121,(((IF(Data!$C$2&gt;0,(IF(OR(CT$5=Data!$F$2,CT$5=Data!$G$2,(IF(COUNTIF(Data!$A$2:$A$939,CT$7),CT$7=(VLOOKUP(CT$7,Data!$A$2:$A$852,1,FALSE)),0))),"H",IF(AND(CT$7&gt;=$J121,CT$7&lt;=$K121),($D121*(1-$P121)/$N121),0))),IF(AND(CT$7&gt;=$J121,CT$7&lt;=$K121),(($D121-$O121)/$N121),0))))),(((IF(Data!$C$2&gt;0,(IF(OR(CT$5=Data!$F$2,CT$5=Data!$G$2,(IF(COUNTIF(Data!$A$2:$A$939,CT$7),CT$7=(VLOOKUP(CT$7,Data!$A$2:$A$852,1,FALSE)),0))),"H",IF(AND(CT$7&gt;=$J121,CT$7&lt;=$L121),($D121*$P121/$M121),0))),IF(AND(CT$7&gt;=$J121,CT$7&lt;=$L121),(($D121*$P121)/$M121),0))))))</f>
        <v>0</v>
      </c>
      <c r="CU122" s="37">
        <f>IF(CU$7&gt;$L121,(((IF(Data!$C$2&gt;0,(IF(OR(CU$5=Data!$F$2,CU$5=Data!$G$2,(IF(COUNTIF(Data!$A$2:$A$939,CU$7),CU$7=(VLOOKUP(CU$7,Data!$A$2:$A$852,1,FALSE)),0))),"H",IF(AND(CU$7&gt;=$J121,CU$7&lt;=$K121),($D121*(1-$P121)/$N121),0))),IF(AND(CU$7&gt;=$J121,CU$7&lt;=$K121),(($D121-$O121)/$N121),0))))),(((IF(Data!$C$2&gt;0,(IF(OR(CU$5=Data!$F$2,CU$5=Data!$G$2,(IF(COUNTIF(Data!$A$2:$A$939,CU$7),CU$7=(VLOOKUP(CU$7,Data!$A$2:$A$852,1,FALSE)),0))),"H",IF(AND(CU$7&gt;=$J121,CU$7&lt;=$L121),($D121*$P121/$M121),0))),IF(AND(CU$7&gt;=$J121,CU$7&lt;=$L121),(($D121*$P121)/$M121),0))))))</f>
        <v>0</v>
      </c>
      <c r="CV122" s="37">
        <f>IF(CV$7&gt;$L121,(((IF(Data!$C$2&gt;0,(IF(OR(CV$5=Data!$F$2,CV$5=Data!$G$2,(IF(COUNTIF(Data!$A$2:$A$939,CV$7),CV$7=(VLOOKUP(CV$7,Data!$A$2:$A$852,1,FALSE)),0))),"H",IF(AND(CV$7&gt;=$J121,CV$7&lt;=$K121),($D121*(1-$P121)/$N121),0))),IF(AND(CV$7&gt;=$J121,CV$7&lt;=$K121),(($D121-$O121)/$N121),0))))),(((IF(Data!$C$2&gt;0,(IF(OR(CV$5=Data!$F$2,CV$5=Data!$G$2,(IF(COUNTIF(Data!$A$2:$A$939,CV$7),CV$7=(VLOOKUP(CV$7,Data!$A$2:$A$852,1,FALSE)),0))),"H",IF(AND(CV$7&gt;=$J121,CV$7&lt;=$L121),($D121*$P121/$M121),0))),IF(AND(CV$7&gt;=$J121,CV$7&lt;=$L121),(($D121*$P121)/$M121),0))))))</f>
        <v>0</v>
      </c>
      <c r="CW122" s="37">
        <f>IF(CW$7&gt;$L121,(((IF(Data!$C$2&gt;0,(IF(OR(CW$5=Data!$F$2,CW$5=Data!$G$2,(IF(COUNTIF(Data!$A$2:$A$939,CW$7),CW$7=(VLOOKUP(CW$7,Data!$A$2:$A$852,1,FALSE)),0))),"H",IF(AND(CW$7&gt;=$J121,CW$7&lt;=$K121),($D121*(1-$P121)/$N121),0))),IF(AND(CW$7&gt;=$J121,CW$7&lt;=$K121),(($D121-$O121)/$N121),0))))),(((IF(Data!$C$2&gt;0,(IF(OR(CW$5=Data!$F$2,CW$5=Data!$G$2,(IF(COUNTIF(Data!$A$2:$A$939,CW$7),CW$7=(VLOOKUP(CW$7,Data!$A$2:$A$852,1,FALSE)),0))),"H",IF(AND(CW$7&gt;=$J121,CW$7&lt;=$L121),($D121*$P121/$M121),0))),IF(AND(CW$7&gt;=$J121,CW$7&lt;=$L121),(($D121*$P121)/$M121),0))))))</f>
        <v>0</v>
      </c>
      <c r="CX122" s="37" t="str">
        <f>IF(CX$7&gt;$L121,(((IF(Data!$C$2&gt;0,(IF(OR(CX$5=Data!$F$2,CX$5=Data!$G$2,(IF(COUNTIF(Data!$A$2:$A$939,CX$7),CX$7=(VLOOKUP(CX$7,Data!$A$2:$A$852,1,FALSE)),0))),"H",IF(AND(CX$7&gt;=$J121,CX$7&lt;=$K121),($D121*(1-$P121)/$N121),0))),IF(AND(CX$7&gt;=$J121,CX$7&lt;=$K121),(($D121-$O121)/$N121),0))))),(((IF(Data!$C$2&gt;0,(IF(OR(CX$5=Data!$F$2,CX$5=Data!$G$2,(IF(COUNTIF(Data!$A$2:$A$939,CX$7),CX$7=(VLOOKUP(CX$7,Data!$A$2:$A$852,1,FALSE)),0))),"H",IF(AND(CX$7&gt;=$J121,CX$7&lt;=$L121),($D121*$P121/$M121),0))),IF(AND(CX$7&gt;=$J121,CX$7&lt;=$L121),(($D121*$P121)/$M121),0))))))</f>
        <v>H</v>
      </c>
      <c r="CY122" s="37" t="str">
        <f>IF(CY$7&gt;$L121,(((IF(Data!$C$2&gt;0,(IF(OR(CY$5=Data!$F$2,CY$5=Data!$G$2,(IF(COUNTIF(Data!$A$2:$A$939,CY$7),CY$7=(VLOOKUP(CY$7,Data!$A$2:$A$852,1,FALSE)),0))),"H",IF(AND(CY$7&gt;=$J121,CY$7&lt;=$K121),($D121*(1-$P121)/$N121),0))),IF(AND(CY$7&gt;=$J121,CY$7&lt;=$K121),(($D121-$O121)/$N121),0))))),(((IF(Data!$C$2&gt;0,(IF(OR(CY$5=Data!$F$2,CY$5=Data!$G$2,(IF(COUNTIF(Data!$A$2:$A$939,CY$7),CY$7=(VLOOKUP(CY$7,Data!$A$2:$A$852,1,FALSE)),0))),"H",IF(AND(CY$7&gt;=$J121,CY$7&lt;=$L121),($D121*$P121/$M121),0))),IF(AND(CY$7&gt;=$J121,CY$7&lt;=$L121),(($D121*$P121)/$M121),0))))))</f>
        <v>H</v>
      </c>
      <c r="CZ122" s="37">
        <f>IF(CZ$7&gt;$L121,(((IF(Data!$C$2&gt;0,(IF(OR(CZ$5=Data!$F$2,CZ$5=Data!$G$2,(IF(COUNTIF(Data!$A$2:$A$939,CZ$7),CZ$7=(VLOOKUP(CZ$7,Data!$A$2:$A$852,1,FALSE)),0))),"H",IF(AND(CZ$7&gt;=$J121,CZ$7&lt;=$K121),($D121*(1-$P121)/$N121),0))),IF(AND(CZ$7&gt;=$J121,CZ$7&lt;=$K121),(($D121-$O121)/$N121),0))))),(((IF(Data!$C$2&gt;0,(IF(OR(CZ$5=Data!$F$2,CZ$5=Data!$G$2,(IF(COUNTIF(Data!$A$2:$A$939,CZ$7),CZ$7=(VLOOKUP(CZ$7,Data!$A$2:$A$852,1,FALSE)),0))),"H",IF(AND(CZ$7&gt;=$J121,CZ$7&lt;=$L121),($D121*$P121/$M121),0))),IF(AND(CZ$7&gt;=$J121,CZ$7&lt;=$L121),(($D121*$P121)/$M121),0))))))</f>
        <v>0</v>
      </c>
      <c r="DA122" s="37">
        <f>IF(DA$7&gt;$L121,(((IF(Data!$C$2&gt;0,(IF(OR(DA$5=Data!$F$2,DA$5=Data!$G$2,(IF(COUNTIF(Data!$A$2:$A$939,DA$7),DA$7=(VLOOKUP(DA$7,Data!$A$2:$A$852,1,FALSE)),0))),"H",IF(AND(DA$7&gt;=$J121,DA$7&lt;=$K121),($D121*(1-$P121)/$N121),0))),IF(AND(DA$7&gt;=$J121,DA$7&lt;=$K121),(($D121-$O121)/$N121),0))))),(((IF(Data!$C$2&gt;0,(IF(OR(DA$5=Data!$F$2,DA$5=Data!$G$2,(IF(COUNTIF(Data!$A$2:$A$939,DA$7),DA$7=(VLOOKUP(DA$7,Data!$A$2:$A$852,1,FALSE)),0))),"H",IF(AND(DA$7&gt;=$J121,DA$7&lt;=$L121),($D121*$P121/$M121),0))),IF(AND(DA$7&gt;=$J121,DA$7&lt;=$L121),(($D121*$P121)/$M121),0))))))</f>
        <v>0</v>
      </c>
      <c r="DB122" s="37">
        <f>IF(DB$7&gt;$L121,(((IF(Data!$C$2&gt;0,(IF(OR(DB$5=Data!$F$2,DB$5=Data!$G$2,(IF(COUNTIF(Data!$A$2:$A$939,DB$7),DB$7=(VLOOKUP(DB$7,Data!$A$2:$A$852,1,FALSE)),0))),"H",IF(AND(DB$7&gt;=$J121,DB$7&lt;=$K121),($D121*(1-$P121)/$N121),0))),IF(AND(DB$7&gt;=$J121,DB$7&lt;=$K121),(($D121-$O121)/$N121),0))))),(((IF(Data!$C$2&gt;0,(IF(OR(DB$5=Data!$F$2,DB$5=Data!$G$2,(IF(COUNTIF(Data!$A$2:$A$939,DB$7),DB$7=(VLOOKUP(DB$7,Data!$A$2:$A$852,1,FALSE)),0))),"H",IF(AND(DB$7&gt;=$J121,DB$7&lt;=$L121),($D121*$P121/$M121),0))),IF(AND(DB$7&gt;=$J121,DB$7&lt;=$L121),(($D121*$P121)/$M121),0))))))</f>
        <v>0</v>
      </c>
      <c r="DC122" s="37">
        <f>IF(DC$7&gt;$L121,(((IF(Data!$C$2&gt;0,(IF(OR(DC$5=Data!$F$2,DC$5=Data!$G$2,(IF(COUNTIF(Data!$A$2:$A$939,DC$7),DC$7=(VLOOKUP(DC$7,Data!$A$2:$A$852,1,FALSE)),0))),"H",IF(AND(DC$7&gt;=$J121,DC$7&lt;=$K121),($D121*(1-$P121)/$N121),0))),IF(AND(DC$7&gt;=$J121,DC$7&lt;=$K121),(($D121-$O121)/$N121),0))))),(((IF(Data!$C$2&gt;0,(IF(OR(DC$5=Data!$F$2,DC$5=Data!$G$2,(IF(COUNTIF(Data!$A$2:$A$939,DC$7),DC$7=(VLOOKUP(DC$7,Data!$A$2:$A$852,1,FALSE)),0))),"H",IF(AND(DC$7&gt;=$J121,DC$7&lt;=$L121),($D121*$P121/$M121),0))),IF(AND(DC$7&gt;=$J121,DC$7&lt;=$L121),(($D121*$P121)/$M121),0))))))</f>
        <v>0</v>
      </c>
      <c r="DD122" s="37">
        <f>IF(DD$7&gt;$L121,(((IF(Data!$C$2&gt;0,(IF(OR(DD$5=Data!$F$2,DD$5=Data!$G$2,(IF(COUNTIF(Data!$A$2:$A$939,DD$7),DD$7=(VLOOKUP(DD$7,Data!$A$2:$A$852,1,FALSE)),0))),"H",IF(AND(DD$7&gt;=$J121,DD$7&lt;=$K121),($D121*(1-$P121)/$N121),0))),IF(AND(DD$7&gt;=$J121,DD$7&lt;=$K121),(($D121-$O121)/$N121),0))))),(((IF(Data!$C$2&gt;0,(IF(OR(DD$5=Data!$F$2,DD$5=Data!$G$2,(IF(COUNTIF(Data!$A$2:$A$939,DD$7),DD$7=(VLOOKUP(DD$7,Data!$A$2:$A$852,1,FALSE)),0))),"H",IF(AND(DD$7&gt;=$J121,DD$7&lt;=$L121),($D121*$P121/$M121),0))),IF(AND(DD$7&gt;=$J121,DD$7&lt;=$L121),(($D121*$P121)/$M121),0))))))</f>
        <v>0</v>
      </c>
      <c r="DE122" s="37" t="str">
        <f>IF(DE$7&gt;$L121,(((IF(Data!$C$2&gt;0,(IF(OR(DE$5=Data!$F$2,DE$5=Data!$G$2,(IF(COUNTIF(Data!$A$2:$A$939,DE$7),DE$7=(VLOOKUP(DE$7,Data!$A$2:$A$852,1,FALSE)),0))),"H",IF(AND(DE$7&gt;=$J121,DE$7&lt;=$K121),($D121*(1-$P121)/$N121),0))),IF(AND(DE$7&gt;=$J121,DE$7&lt;=$K121),(($D121-$O121)/$N121),0))))),(((IF(Data!$C$2&gt;0,(IF(OR(DE$5=Data!$F$2,DE$5=Data!$G$2,(IF(COUNTIF(Data!$A$2:$A$939,DE$7),DE$7=(VLOOKUP(DE$7,Data!$A$2:$A$852,1,FALSE)),0))),"H",IF(AND(DE$7&gt;=$J121,DE$7&lt;=$L121),($D121*$P121/$M121),0))),IF(AND(DE$7&gt;=$J121,DE$7&lt;=$L121),(($D121*$P121)/$M121),0))))))</f>
        <v>H</v>
      </c>
      <c r="DF122" s="37" t="str">
        <f>IF(DF$7&gt;$L121,(((IF(Data!$C$2&gt;0,(IF(OR(DF$5=Data!$F$2,DF$5=Data!$G$2,(IF(COUNTIF(Data!$A$2:$A$939,DF$7),DF$7=(VLOOKUP(DF$7,Data!$A$2:$A$852,1,FALSE)),0))),"H",IF(AND(DF$7&gt;=$J121,DF$7&lt;=$K121),($D121*(1-$P121)/$N121),0))),IF(AND(DF$7&gt;=$J121,DF$7&lt;=$K121),(($D121-$O121)/$N121),0))))),(((IF(Data!$C$2&gt;0,(IF(OR(DF$5=Data!$F$2,DF$5=Data!$G$2,(IF(COUNTIF(Data!$A$2:$A$939,DF$7),DF$7=(VLOOKUP(DF$7,Data!$A$2:$A$852,1,FALSE)),0))),"H",IF(AND(DF$7&gt;=$J121,DF$7&lt;=$L121),($D121*$P121/$M121),0))),IF(AND(DF$7&gt;=$J121,DF$7&lt;=$L121),(($D121*$P121)/$M121),0))))))</f>
        <v>H</v>
      </c>
      <c r="DG122" s="37">
        <f>IF(DG$7&gt;$L121,(((IF(Data!$C$2&gt;0,(IF(OR(DG$5=Data!$F$2,DG$5=Data!$G$2,(IF(COUNTIF(Data!$A$2:$A$939,DG$7),DG$7=(VLOOKUP(DG$7,Data!$A$2:$A$852,1,FALSE)),0))),"H",IF(AND(DG$7&gt;=$J121,DG$7&lt;=$K121),($D121*(1-$P121)/$N121),0))),IF(AND(DG$7&gt;=$J121,DG$7&lt;=$K121),(($D121-$O121)/$N121),0))))),(((IF(Data!$C$2&gt;0,(IF(OR(DG$5=Data!$F$2,DG$5=Data!$G$2,(IF(COUNTIF(Data!$A$2:$A$939,DG$7),DG$7=(VLOOKUP(DG$7,Data!$A$2:$A$852,1,FALSE)),0))),"H",IF(AND(DG$7&gt;=$J121,DG$7&lt;=$L121),($D121*$P121/$M121),0))),IF(AND(DG$7&gt;=$J121,DG$7&lt;=$L121),(($D121*$P121)/$M121),0))))))</f>
        <v>0</v>
      </c>
      <c r="DH122" s="37">
        <f>IF(DH$7&gt;$L121,(((IF(Data!$C$2&gt;0,(IF(OR(DH$5=Data!$F$2,DH$5=Data!$G$2,(IF(COUNTIF(Data!$A$2:$A$939,DH$7),DH$7=(VLOOKUP(DH$7,Data!$A$2:$A$852,1,FALSE)),0))),"H",IF(AND(DH$7&gt;=$J121,DH$7&lt;=$K121),($D121*(1-$P121)/$N121),0))),IF(AND(DH$7&gt;=$J121,DH$7&lt;=$K121),(($D121-$O121)/$N121),0))))),(((IF(Data!$C$2&gt;0,(IF(OR(DH$5=Data!$F$2,DH$5=Data!$G$2,(IF(COUNTIF(Data!$A$2:$A$939,DH$7),DH$7=(VLOOKUP(DH$7,Data!$A$2:$A$852,1,FALSE)),0))),"H",IF(AND(DH$7&gt;=$J121,DH$7&lt;=$L121),($D121*$P121/$M121),0))),IF(AND(DH$7&gt;=$J121,DH$7&lt;=$L121),(($D121*$P121)/$M121),0))))))</f>
        <v>0</v>
      </c>
      <c r="DI122" s="37">
        <f>IF(DI$7&gt;$L121,(((IF(Data!$C$2&gt;0,(IF(OR(DI$5=Data!$F$2,DI$5=Data!$G$2,(IF(COUNTIF(Data!$A$2:$A$939,DI$7),DI$7=(VLOOKUP(DI$7,Data!$A$2:$A$852,1,FALSE)),0))),"H",IF(AND(DI$7&gt;=$J121,DI$7&lt;=$K121),($D121*(1-$P121)/$N121),0))),IF(AND(DI$7&gt;=$J121,DI$7&lt;=$K121),(($D121-$O121)/$N121),0))))),(((IF(Data!$C$2&gt;0,(IF(OR(DI$5=Data!$F$2,DI$5=Data!$G$2,(IF(COUNTIF(Data!$A$2:$A$939,DI$7),DI$7=(VLOOKUP(DI$7,Data!$A$2:$A$852,1,FALSE)),0))),"H",IF(AND(DI$7&gt;=$J121,DI$7&lt;=$L121),($D121*$P121/$M121),0))),IF(AND(DI$7&gt;=$J121,DI$7&lt;=$L121),(($D121*$P121)/$M121),0))))))</f>
        <v>0</v>
      </c>
      <c r="DJ122" s="37">
        <f>IF(DJ$7&gt;$L121,(((IF(Data!$C$2&gt;0,(IF(OR(DJ$5=Data!$F$2,DJ$5=Data!$G$2,(IF(COUNTIF(Data!$A$2:$A$939,DJ$7),DJ$7=(VLOOKUP(DJ$7,Data!$A$2:$A$852,1,FALSE)),0))),"H",IF(AND(DJ$7&gt;=$J121,DJ$7&lt;=$K121),($D121*(1-$P121)/$N121),0))),IF(AND(DJ$7&gt;=$J121,DJ$7&lt;=$K121),(($D121-$O121)/$N121),0))))),(((IF(Data!$C$2&gt;0,(IF(OR(DJ$5=Data!$F$2,DJ$5=Data!$G$2,(IF(COUNTIF(Data!$A$2:$A$939,DJ$7),DJ$7=(VLOOKUP(DJ$7,Data!$A$2:$A$852,1,FALSE)),0))),"H",IF(AND(DJ$7&gt;=$J121,DJ$7&lt;=$L121),($D121*$P121/$M121),0))),IF(AND(DJ$7&gt;=$J121,DJ$7&lt;=$L121),(($D121*$P121)/$M121),0))))))</f>
        <v>0</v>
      </c>
      <c r="DK122" s="37">
        <f>IF(DK$7&gt;$L121,(((IF(Data!$C$2&gt;0,(IF(OR(DK$5=Data!$F$2,DK$5=Data!$G$2,(IF(COUNTIF(Data!$A$2:$A$939,DK$7),DK$7=(VLOOKUP(DK$7,Data!$A$2:$A$852,1,FALSE)),0))),"H",IF(AND(DK$7&gt;=$J121,DK$7&lt;=$K121),($D121*(1-$P121)/$N121),0))),IF(AND(DK$7&gt;=$J121,DK$7&lt;=$K121),(($D121-$O121)/$N121),0))))),(((IF(Data!$C$2&gt;0,(IF(OR(DK$5=Data!$F$2,DK$5=Data!$G$2,(IF(COUNTIF(Data!$A$2:$A$939,DK$7),DK$7=(VLOOKUP(DK$7,Data!$A$2:$A$852,1,FALSE)),0))),"H",IF(AND(DK$7&gt;=$J121,DK$7&lt;=$L121),($D121*$P121/$M121),0))),IF(AND(DK$7&gt;=$J121,DK$7&lt;=$L121),(($D121*$P121)/$M121),0))))))</f>
        <v>0</v>
      </c>
      <c r="DL122" s="37" t="str">
        <f>IF(DL$7&gt;$L121,(((IF(Data!$C$2&gt;0,(IF(OR(DL$5=Data!$F$2,DL$5=Data!$G$2,(IF(COUNTIF(Data!$A$2:$A$939,DL$7),DL$7=(VLOOKUP(DL$7,Data!$A$2:$A$852,1,FALSE)),0))),"H",IF(AND(DL$7&gt;=$J121,DL$7&lt;=$K121),($D121*(1-$P121)/$N121),0))),IF(AND(DL$7&gt;=$J121,DL$7&lt;=$K121),(($D121-$O121)/$N121),0))))),(((IF(Data!$C$2&gt;0,(IF(OR(DL$5=Data!$F$2,DL$5=Data!$G$2,(IF(COUNTIF(Data!$A$2:$A$939,DL$7),DL$7=(VLOOKUP(DL$7,Data!$A$2:$A$852,1,FALSE)),0))),"H",IF(AND(DL$7&gt;=$J121,DL$7&lt;=$L121),($D121*$P121/$M121),0))),IF(AND(DL$7&gt;=$J121,DL$7&lt;=$L121),(($D121*$P121)/$M121),0))))))</f>
        <v>H</v>
      </c>
      <c r="DM122" s="37" t="str">
        <f>IF(DM$7&gt;$L121,(((IF(Data!$C$2&gt;0,(IF(OR(DM$5=Data!$F$2,DM$5=Data!$G$2,(IF(COUNTIF(Data!$A$2:$A$939,DM$7),DM$7=(VLOOKUP(DM$7,Data!$A$2:$A$852,1,FALSE)),0))),"H",IF(AND(DM$7&gt;=$J121,DM$7&lt;=$K121),($D121*(1-$P121)/$N121),0))),IF(AND(DM$7&gt;=$J121,DM$7&lt;=$K121),(($D121-$O121)/$N121),0))))),(((IF(Data!$C$2&gt;0,(IF(OR(DM$5=Data!$F$2,DM$5=Data!$G$2,(IF(COUNTIF(Data!$A$2:$A$939,DM$7),DM$7=(VLOOKUP(DM$7,Data!$A$2:$A$852,1,FALSE)),0))),"H",IF(AND(DM$7&gt;=$J121,DM$7&lt;=$L121),($D121*$P121/$M121),0))),IF(AND(DM$7&gt;=$J121,DM$7&lt;=$L121),(($D121*$P121)/$M121),0))))))</f>
        <v>H</v>
      </c>
      <c r="DN122" s="37">
        <f>IF(DN$7&gt;$L121,(((IF(Data!$C$2&gt;0,(IF(OR(DN$5=Data!$F$2,DN$5=Data!$G$2,(IF(COUNTIF(Data!$A$2:$A$939,DN$7),DN$7=(VLOOKUP(DN$7,Data!$A$2:$A$852,1,FALSE)),0))),"H",IF(AND(DN$7&gt;=$J121,DN$7&lt;=$K121),($D121*(1-$P121)/$N121),0))),IF(AND(DN$7&gt;=$J121,DN$7&lt;=$K121),(($D121-$O121)/$N121),0))))),(((IF(Data!$C$2&gt;0,(IF(OR(DN$5=Data!$F$2,DN$5=Data!$G$2,(IF(COUNTIF(Data!$A$2:$A$939,DN$7),DN$7=(VLOOKUP(DN$7,Data!$A$2:$A$852,1,FALSE)),0))),"H",IF(AND(DN$7&gt;=$J121,DN$7&lt;=$L121),($D121*$P121/$M121),0))),IF(AND(DN$7&gt;=$J121,DN$7&lt;=$L121),(($D121*$P121)/$M121),0))))))</f>
        <v>0</v>
      </c>
      <c r="DO122" s="37">
        <f>IF(DO$7&gt;$L121,(((IF(Data!$C$2&gt;0,(IF(OR(DO$5=Data!$F$2,DO$5=Data!$G$2,(IF(COUNTIF(Data!$A$2:$A$939,DO$7),DO$7=(VLOOKUP(DO$7,Data!$A$2:$A$852,1,FALSE)),0))),"H",IF(AND(DO$7&gt;=$J121,DO$7&lt;=$K121),($D121*(1-$P121)/$N121),0))),IF(AND(DO$7&gt;=$J121,DO$7&lt;=$K121),(($D121-$O121)/$N121),0))))),(((IF(Data!$C$2&gt;0,(IF(OR(DO$5=Data!$F$2,DO$5=Data!$G$2,(IF(COUNTIF(Data!$A$2:$A$939,DO$7),DO$7=(VLOOKUP(DO$7,Data!$A$2:$A$852,1,FALSE)),0))),"H",IF(AND(DO$7&gt;=$J121,DO$7&lt;=$L121),($D121*$P121/$M121),0))),IF(AND(DO$7&gt;=$J121,DO$7&lt;=$L121),(($D121*$P121)/$M121),0))))))</f>
        <v>0</v>
      </c>
      <c r="DP122" s="37">
        <f>IF(DP$7&gt;$L121,(((IF(Data!$C$2&gt;0,(IF(OR(DP$5=Data!$F$2,DP$5=Data!$G$2,(IF(COUNTIF(Data!$A$2:$A$939,DP$7),DP$7=(VLOOKUP(DP$7,Data!$A$2:$A$852,1,FALSE)),0))),"H",IF(AND(DP$7&gt;=$J121,DP$7&lt;=$K121),($D121*(1-$P121)/$N121),0))),IF(AND(DP$7&gt;=$J121,DP$7&lt;=$K121),(($D121-$O121)/$N121),0))))),(((IF(Data!$C$2&gt;0,(IF(OR(DP$5=Data!$F$2,DP$5=Data!$G$2,(IF(COUNTIF(Data!$A$2:$A$939,DP$7),DP$7=(VLOOKUP(DP$7,Data!$A$2:$A$852,1,FALSE)),0))),"H",IF(AND(DP$7&gt;=$J121,DP$7&lt;=$L121),($D121*$P121/$M121),0))),IF(AND(DP$7&gt;=$J121,DP$7&lt;=$L121),(($D121*$P121)/$M121),0))))))</f>
        <v>0</v>
      </c>
      <c r="DQ122" s="37">
        <f>IF(DQ$7&gt;$L121,(((IF(Data!$C$2&gt;0,(IF(OR(DQ$5=Data!$F$2,DQ$5=Data!$G$2,(IF(COUNTIF(Data!$A$2:$A$939,DQ$7),DQ$7=(VLOOKUP(DQ$7,Data!$A$2:$A$852,1,FALSE)),0))),"H",IF(AND(DQ$7&gt;=$J121,DQ$7&lt;=$K121),($D121*(1-$P121)/$N121),0))),IF(AND(DQ$7&gt;=$J121,DQ$7&lt;=$K121),(($D121-$O121)/$N121),0))))),(((IF(Data!$C$2&gt;0,(IF(OR(DQ$5=Data!$F$2,DQ$5=Data!$G$2,(IF(COUNTIF(Data!$A$2:$A$939,DQ$7),DQ$7=(VLOOKUP(DQ$7,Data!$A$2:$A$852,1,FALSE)),0))),"H",IF(AND(DQ$7&gt;=$J121,DQ$7&lt;=$L121),($D121*$P121/$M121),0))),IF(AND(DQ$7&gt;=$J121,DQ$7&lt;=$L121),(($D121*$P121)/$M121),0))))))</f>
        <v>0</v>
      </c>
      <c r="DR122" s="37">
        <f>IF(DR$7&gt;$L121,(((IF(Data!$C$2&gt;0,(IF(OR(DR$5=Data!$F$2,DR$5=Data!$G$2,(IF(COUNTIF(Data!$A$2:$A$939,DR$7),DR$7=(VLOOKUP(DR$7,Data!$A$2:$A$852,1,FALSE)),0))),"H",IF(AND(DR$7&gt;=$J121,DR$7&lt;=$K121),($D121*(1-$P121)/$N121),0))),IF(AND(DR$7&gt;=$J121,DR$7&lt;=$K121),(($D121-$O121)/$N121),0))))),(((IF(Data!$C$2&gt;0,(IF(OR(DR$5=Data!$F$2,DR$5=Data!$G$2,(IF(COUNTIF(Data!$A$2:$A$939,DR$7),DR$7=(VLOOKUP(DR$7,Data!$A$2:$A$852,1,FALSE)),0))),"H",IF(AND(DR$7&gt;=$J121,DR$7&lt;=$L121),($D121*$P121/$M121),0))),IF(AND(DR$7&gt;=$J121,DR$7&lt;=$L121),(($D121*$P121)/$M121),0))))))</f>
        <v>0</v>
      </c>
      <c r="DS122" s="37" t="str">
        <f>IF(DS$7&gt;$L121,(((IF(Data!$C$2&gt;0,(IF(OR(DS$5=Data!$F$2,DS$5=Data!$G$2,(IF(COUNTIF(Data!$A$2:$A$939,DS$7),DS$7=(VLOOKUP(DS$7,Data!$A$2:$A$852,1,FALSE)),0))),"H",IF(AND(DS$7&gt;=$J121,DS$7&lt;=$K121),($D121*(1-$P121)/$N121),0))),IF(AND(DS$7&gt;=$J121,DS$7&lt;=$K121),(($D121-$O121)/$N121),0))))),(((IF(Data!$C$2&gt;0,(IF(OR(DS$5=Data!$F$2,DS$5=Data!$G$2,(IF(COUNTIF(Data!$A$2:$A$939,DS$7),DS$7=(VLOOKUP(DS$7,Data!$A$2:$A$852,1,FALSE)),0))),"H",IF(AND(DS$7&gt;=$J121,DS$7&lt;=$L121),($D121*$P121/$M121),0))),IF(AND(DS$7&gt;=$J121,DS$7&lt;=$L121),(($D121*$P121)/$M121),0))))))</f>
        <v>H</v>
      </c>
      <c r="DT122" s="37" t="str">
        <f>IF(DT$7&gt;$L121,(((IF(Data!$C$2&gt;0,(IF(OR(DT$5=Data!$F$2,DT$5=Data!$G$2,(IF(COUNTIF(Data!$A$2:$A$939,DT$7),DT$7=(VLOOKUP(DT$7,Data!$A$2:$A$852,1,FALSE)),0))),"H",IF(AND(DT$7&gt;=$J121,DT$7&lt;=$K121),($D121*(1-$P121)/$N121),0))),IF(AND(DT$7&gt;=$J121,DT$7&lt;=$K121),(($D121-$O121)/$N121),0))))),(((IF(Data!$C$2&gt;0,(IF(OR(DT$5=Data!$F$2,DT$5=Data!$G$2,(IF(COUNTIF(Data!$A$2:$A$939,DT$7),DT$7=(VLOOKUP(DT$7,Data!$A$2:$A$852,1,FALSE)),0))),"H",IF(AND(DT$7&gt;=$J121,DT$7&lt;=$L121),($D121*$P121/$M121),0))),IF(AND(DT$7&gt;=$J121,DT$7&lt;=$L121),(($D121*$P121)/$M121),0))))))</f>
        <v>H</v>
      </c>
      <c r="DU122" s="37">
        <f>IF(DU$7&gt;$L121,(((IF(Data!$C$2&gt;0,(IF(OR(DU$5=Data!$F$2,DU$5=Data!$G$2,(IF(COUNTIF(Data!$A$2:$A$939,DU$7),DU$7=(VLOOKUP(DU$7,Data!$A$2:$A$852,1,FALSE)),0))),"H",IF(AND(DU$7&gt;=$J121,DU$7&lt;=$K121),($D121*(1-$P121)/$N121),0))),IF(AND(DU$7&gt;=$J121,DU$7&lt;=$K121),(($D121-$O121)/$N121),0))))),(((IF(Data!$C$2&gt;0,(IF(OR(DU$5=Data!$F$2,DU$5=Data!$G$2,(IF(COUNTIF(Data!$A$2:$A$939,DU$7),DU$7=(VLOOKUP(DU$7,Data!$A$2:$A$852,1,FALSE)),0))),"H",IF(AND(DU$7&gt;=$J121,DU$7&lt;=$L121),($D121*$P121/$M121),0))),IF(AND(DU$7&gt;=$J121,DU$7&lt;=$L121),(($D121*$P121)/$M121),0))))))</f>
        <v>0</v>
      </c>
      <c r="DV122" s="37">
        <f>IF(DV$7&gt;$L121,(((IF(Data!$C$2&gt;0,(IF(OR(DV$5=Data!$F$2,DV$5=Data!$G$2,(IF(COUNTIF(Data!$A$2:$A$939,DV$7),DV$7=(VLOOKUP(DV$7,Data!$A$2:$A$852,1,FALSE)),0))),"H",IF(AND(DV$7&gt;=$J121,DV$7&lt;=$K121),($D121*(1-$P121)/$N121),0))),IF(AND(DV$7&gt;=$J121,DV$7&lt;=$K121),(($D121-$O121)/$N121),0))))),(((IF(Data!$C$2&gt;0,(IF(OR(DV$5=Data!$F$2,DV$5=Data!$G$2,(IF(COUNTIF(Data!$A$2:$A$939,DV$7),DV$7=(VLOOKUP(DV$7,Data!$A$2:$A$852,1,FALSE)),0))),"H",IF(AND(DV$7&gt;=$J121,DV$7&lt;=$L121),($D121*$P121/$M121),0))),IF(AND(DV$7&gt;=$J121,DV$7&lt;=$L121),(($D121*$P121)/$M121),0))))))</f>
        <v>0</v>
      </c>
      <c r="DW122" s="37">
        <f>IF(DW$7&gt;$L121,(((IF(Data!$C$2&gt;0,(IF(OR(DW$5=Data!$F$2,DW$5=Data!$G$2,(IF(COUNTIF(Data!$A$2:$A$939,DW$7),DW$7=(VLOOKUP(DW$7,Data!$A$2:$A$852,1,FALSE)),0))),"H",IF(AND(DW$7&gt;=$J121,DW$7&lt;=$K121),($D121*(1-$P121)/$N121),0))),IF(AND(DW$7&gt;=$J121,DW$7&lt;=$K121),(($D121-$O121)/$N121),0))))),(((IF(Data!$C$2&gt;0,(IF(OR(DW$5=Data!$F$2,DW$5=Data!$G$2,(IF(COUNTIF(Data!$A$2:$A$939,DW$7),DW$7=(VLOOKUP(DW$7,Data!$A$2:$A$852,1,FALSE)),0))),"H",IF(AND(DW$7&gt;=$J121,DW$7&lt;=$L121),($D121*$P121/$M121),0))),IF(AND(DW$7&gt;=$J121,DW$7&lt;=$L121),(($D121*$P121)/$M121),0))))))</f>
        <v>0</v>
      </c>
      <c r="DX122" s="37">
        <f>IF(DX$7&gt;$L121,(((IF(Data!$C$2&gt;0,(IF(OR(DX$5=Data!$F$2,DX$5=Data!$G$2,(IF(COUNTIF(Data!$A$2:$A$939,DX$7),DX$7=(VLOOKUP(DX$7,Data!$A$2:$A$852,1,FALSE)),0))),"H",IF(AND(DX$7&gt;=$J121,DX$7&lt;=$K121),($D121*(1-$P121)/$N121),0))),IF(AND(DX$7&gt;=$J121,DX$7&lt;=$K121),(($D121-$O121)/$N121),0))))),(((IF(Data!$C$2&gt;0,(IF(OR(DX$5=Data!$F$2,DX$5=Data!$G$2,(IF(COUNTIF(Data!$A$2:$A$939,DX$7),DX$7=(VLOOKUP(DX$7,Data!$A$2:$A$852,1,FALSE)),0))),"H",IF(AND(DX$7&gt;=$J121,DX$7&lt;=$L121),($D121*$P121/$M121),0))),IF(AND(DX$7&gt;=$J121,DX$7&lt;=$L121),(($D121*$P121)/$M121),0))))))</f>
        <v>0</v>
      </c>
      <c r="DY122" s="37">
        <f>IF(DY$7&gt;$L121,(((IF(Data!$C$2&gt;0,(IF(OR(DY$5=Data!$F$2,DY$5=Data!$G$2,(IF(COUNTIF(Data!$A$2:$A$939,DY$7),DY$7=(VLOOKUP(DY$7,Data!$A$2:$A$852,1,FALSE)),0))),"H",IF(AND(DY$7&gt;=$J121,DY$7&lt;=$K121),($D121*(1-$P121)/$N121),0))),IF(AND(DY$7&gt;=$J121,DY$7&lt;=$K121),(($D121-$O121)/$N121),0))))),(((IF(Data!$C$2&gt;0,(IF(OR(DY$5=Data!$F$2,DY$5=Data!$G$2,(IF(COUNTIF(Data!$A$2:$A$939,DY$7),DY$7=(VLOOKUP(DY$7,Data!$A$2:$A$852,1,FALSE)),0))),"H",IF(AND(DY$7&gt;=$J121,DY$7&lt;=$L121),($D121*$P121/$M121),0))),IF(AND(DY$7&gt;=$J121,DY$7&lt;=$L121),(($D121*$P121)/$M121),0))))))</f>
        <v>0</v>
      </c>
      <c r="DZ122" s="37" t="str">
        <f>IF(DZ$7&gt;$L121,(((IF(Data!$C$2&gt;0,(IF(OR(DZ$5=Data!$F$2,DZ$5=Data!$G$2,(IF(COUNTIF(Data!$A$2:$A$939,DZ$7),DZ$7=(VLOOKUP(DZ$7,Data!$A$2:$A$852,1,FALSE)),0))),"H",IF(AND(DZ$7&gt;=$J121,DZ$7&lt;=$K121),($D121*(1-$P121)/$N121),0))),IF(AND(DZ$7&gt;=$J121,DZ$7&lt;=$K121),(($D121-$O121)/$N121),0))))),(((IF(Data!$C$2&gt;0,(IF(OR(DZ$5=Data!$F$2,DZ$5=Data!$G$2,(IF(COUNTIF(Data!$A$2:$A$939,DZ$7),DZ$7=(VLOOKUP(DZ$7,Data!$A$2:$A$852,1,FALSE)),0))),"H",IF(AND(DZ$7&gt;=$J121,DZ$7&lt;=$L121),($D121*$P121/$M121),0))),IF(AND(DZ$7&gt;=$J121,DZ$7&lt;=$L121),(($D121*$P121)/$M121),0))))))</f>
        <v>H</v>
      </c>
      <c r="EA122" s="37" t="str">
        <f>IF(EA$7&gt;$L121,(((IF(Data!$C$2&gt;0,(IF(OR(EA$5=Data!$F$2,EA$5=Data!$G$2,(IF(COUNTIF(Data!$A$2:$A$939,EA$7),EA$7=(VLOOKUP(EA$7,Data!$A$2:$A$852,1,FALSE)),0))),"H",IF(AND(EA$7&gt;=$J121,EA$7&lt;=$K121),($D121*(1-$P121)/$N121),0))),IF(AND(EA$7&gt;=$J121,EA$7&lt;=$K121),(($D121-$O121)/$N121),0))))),(((IF(Data!$C$2&gt;0,(IF(OR(EA$5=Data!$F$2,EA$5=Data!$G$2,(IF(COUNTIF(Data!$A$2:$A$939,EA$7),EA$7=(VLOOKUP(EA$7,Data!$A$2:$A$852,1,FALSE)),0))),"H",IF(AND(EA$7&gt;=$J121,EA$7&lt;=$L121),($D121*$P121/$M121),0))),IF(AND(EA$7&gt;=$J121,EA$7&lt;=$L121),(($D121*$P121)/$M121),0))))))</f>
        <v>H</v>
      </c>
      <c r="EB122" s="37">
        <f>IF(EB$7&gt;$L121,(((IF(Data!$C$2&gt;0,(IF(OR(EB$5=Data!$F$2,EB$5=Data!$G$2,(IF(COUNTIF(Data!$A$2:$A$939,EB$7),EB$7=(VLOOKUP(EB$7,Data!$A$2:$A$852,1,FALSE)),0))),"H",IF(AND(EB$7&gt;=$J121,EB$7&lt;=$K121),($D121*(1-$P121)/$N121),0))),IF(AND(EB$7&gt;=$J121,EB$7&lt;=$K121),(($D121-$O121)/$N121),0))))),(((IF(Data!$C$2&gt;0,(IF(OR(EB$5=Data!$F$2,EB$5=Data!$G$2,(IF(COUNTIF(Data!$A$2:$A$939,EB$7),EB$7=(VLOOKUP(EB$7,Data!$A$2:$A$852,1,FALSE)),0))),"H",IF(AND(EB$7&gt;=$J121,EB$7&lt;=$L121),($D121*$P121/$M121),0))),IF(AND(EB$7&gt;=$J121,EB$7&lt;=$L121),(($D121*$P121)/$M121),0))))))</f>
        <v>0</v>
      </c>
      <c r="EC122" s="37">
        <f>IF(EC$7&gt;$L121,(((IF(Data!$C$2&gt;0,(IF(OR(EC$5=Data!$F$2,EC$5=Data!$G$2,(IF(COUNTIF(Data!$A$2:$A$939,EC$7),EC$7=(VLOOKUP(EC$7,Data!$A$2:$A$852,1,FALSE)),0))),"H",IF(AND(EC$7&gt;=$J121,EC$7&lt;=$K121),($D121*(1-$P121)/$N121),0))),IF(AND(EC$7&gt;=$J121,EC$7&lt;=$K121),(($D121-$O121)/$N121),0))))),(((IF(Data!$C$2&gt;0,(IF(OR(EC$5=Data!$F$2,EC$5=Data!$G$2,(IF(COUNTIF(Data!$A$2:$A$939,EC$7),EC$7=(VLOOKUP(EC$7,Data!$A$2:$A$852,1,FALSE)),0))),"H",IF(AND(EC$7&gt;=$J121,EC$7&lt;=$L121),($D121*$P121/$M121),0))),IF(AND(EC$7&gt;=$J121,EC$7&lt;=$L121),(($D121*$P121)/$M121),0))))))</f>
        <v>0</v>
      </c>
      <c r="ED122" s="37">
        <f>IF(ED$7&gt;$L121,(((IF(Data!$C$2&gt;0,(IF(OR(ED$5=Data!$F$2,ED$5=Data!$G$2,(IF(COUNTIF(Data!$A$2:$A$939,ED$7),ED$7=(VLOOKUP(ED$7,Data!$A$2:$A$852,1,FALSE)),0))),"H",IF(AND(ED$7&gt;=$J121,ED$7&lt;=$K121),($D121*(1-$P121)/$N121),0))),IF(AND(ED$7&gt;=$J121,ED$7&lt;=$K121),(($D121-$O121)/$N121),0))))),(((IF(Data!$C$2&gt;0,(IF(OR(ED$5=Data!$F$2,ED$5=Data!$G$2,(IF(COUNTIF(Data!$A$2:$A$939,ED$7),ED$7=(VLOOKUP(ED$7,Data!$A$2:$A$852,1,FALSE)),0))),"H",IF(AND(ED$7&gt;=$J121,ED$7&lt;=$L121),($D121*$P121/$M121),0))),IF(AND(ED$7&gt;=$J121,ED$7&lt;=$L121),(($D121*$P121)/$M121),0))))))</f>
        <v>0</v>
      </c>
      <c r="EE122" s="37">
        <f>IF(EE$7&gt;$L121,(((IF(Data!$C$2&gt;0,(IF(OR(EE$5=Data!$F$2,EE$5=Data!$G$2,(IF(COUNTIF(Data!$A$2:$A$939,EE$7),EE$7=(VLOOKUP(EE$7,Data!$A$2:$A$852,1,FALSE)),0))),"H",IF(AND(EE$7&gt;=$J121,EE$7&lt;=$K121),($D121*(1-$P121)/$N121),0))),IF(AND(EE$7&gt;=$J121,EE$7&lt;=$K121),(($D121-$O121)/$N121),0))))),(((IF(Data!$C$2&gt;0,(IF(OR(EE$5=Data!$F$2,EE$5=Data!$G$2,(IF(COUNTIF(Data!$A$2:$A$939,EE$7),EE$7=(VLOOKUP(EE$7,Data!$A$2:$A$852,1,FALSE)),0))),"H",IF(AND(EE$7&gt;=$J121,EE$7&lt;=$L121),($D121*$P121/$M121),0))),IF(AND(EE$7&gt;=$J121,EE$7&lt;=$L121),(($D121*$P121)/$M121),0))))))</f>
        <v>0</v>
      </c>
      <c r="EF122" s="37">
        <f>IF(EF$7&gt;$L121,(((IF(Data!$C$2&gt;0,(IF(OR(EF$5=Data!$F$2,EF$5=Data!$G$2,(IF(COUNTIF(Data!$A$2:$A$939,EF$7),EF$7=(VLOOKUP(EF$7,Data!$A$2:$A$852,1,FALSE)),0))),"H",IF(AND(EF$7&gt;=$J121,EF$7&lt;=$K121),($D121*(1-$P121)/$N121),0))),IF(AND(EF$7&gt;=$J121,EF$7&lt;=$K121),(($D121-$O121)/$N121),0))))),(((IF(Data!$C$2&gt;0,(IF(OR(EF$5=Data!$F$2,EF$5=Data!$G$2,(IF(COUNTIF(Data!$A$2:$A$939,EF$7),EF$7=(VLOOKUP(EF$7,Data!$A$2:$A$852,1,FALSE)),0))),"H",IF(AND(EF$7&gt;=$J121,EF$7&lt;=$L121),($D121*$P121/$M121),0))),IF(AND(EF$7&gt;=$J121,EF$7&lt;=$L121),(($D121*$P121)/$M121),0))))))</f>
        <v>0</v>
      </c>
      <c r="EG122" s="37" t="str">
        <f>IF(EG$7&gt;$L121,(((IF(Data!$C$2&gt;0,(IF(OR(EG$5=Data!$F$2,EG$5=Data!$G$2,(IF(COUNTIF(Data!$A$2:$A$939,EG$7),EG$7=(VLOOKUP(EG$7,Data!$A$2:$A$852,1,FALSE)),0))),"H",IF(AND(EG$7&gt;=$J121,EG$7&lt;=$K121),($D121*(1-$P121)/$N121),0))),IF(AND(EG$7&gt;=$J121,EG$7&lt;=$K121),(($D121-$O121)/$N121),0))))),(((IF(Data!$C$2&gt;0,(IF(OR(EG$5=Data!$F$2,EG$5=Data!$G$2,(IF(COUNTIF(Data!$A$2:$A$939,EG$7),EG$7=(VLOOKUP(EG$7,Data!$A$2:$A$852,1,FALSE)),0))),"H",IF(AND(EG$7&gt;=$J121,EG$7&lt;=$L121),($D121*$P121/$M121),0))),IF(AND(EG$7&gt;=$J121,EG$7&lt;=$L121),(($D121*$P121)/$M121),0))))))</f>
        <v>H</v>
      </c>
      <c r="EH122" s="37" t="str">
        <f>IF(EH$7&gt;$L121,(((IF(Data!$C$2&gt;0,(IF(OR(EH$5=Data!$F$2,EH$5=Data!$G$2,(IF(COUNTIF(Data!$A$2:$A$939,EH$7),EH$7=(VLOOKUP(EH$7,Data!$A$2:$A$852,1,FALSE)),0))),"H",IF(AND(EH$7&gt;=$J121,EH$7&lt;=$K121),($D121*(1-$P121)/$N121),0))),IF(AND(EH$7&gt;=$J121,EH$7&lt;=$K121),(($D121-$O121)/$N121),0))))),(((IF(Data!$C$2&gt;0,(IF(OR(EH$5=Data!$F$2,EH$5=Data!$G$2,(IF(COUNTIF(Data!$A$2:$A$939,EH$7),EH$7=(VLOOKUP(EH$7,Data!$A$2:$A$852,1,FALSE)),0))),"H",IF(AND(EH$7&gt;=$J121,EH$7&lt;=$L121),($D121*$P121/$M121),0))),IF(AND(EH$7&gt;=$J121,EH$7&lt;=$L121),(($D121*$P121)/$M121),0))))))</f>
        <v>H</v>
      </c>
      <c r="EI122" s="37">
        <f>IF(EI$7&gt;$L121,(((IF(Data!$C$2&gt;0,(IF(OR(EI$5=Data!$F$2,EI$5=Data!$G$2,(IF(COUNTIF(Data!$A$2:$A$939,EI$7),EI$7=(VLOOKUP(EI$7,Data!$A$2:$A$852,1,FALSE)),0))),"H",IF(AND(EI$7&gt;=$J121,EI$7&lt;=$K121),($D121*(1-$P121)/$N121),0))),IF(AND(EI$7&gt;=$J121,EI$7&lt;=$K121),(($D121-$O121)/$N121),0))))),(((IF(Data!$C$2&gt;0,(IF(OR(EI$5=Data!$F$2,EI$5=Data!$G$2,(IF(COUNTIF(Data!$A$2:$A$939,EI$7),EI$7=(VLOOKUP(EI$7,Data!$A$2:$A$852,1,FALSE)),0))),"H",IF(AND(EI$7&gt;=$J121,EI$7&lt;=$L121),($D121*$P121/$M121),0))),IF(AND(EI$7&gt;=$J121,EI$7&lt;=$L121),(($D121*$P121)/$M121),0))))))</f>
        <v>0</v>
      </c>
      <c r="EJ122" s="37">
        <f>IF(EJ$7&gt;$L121,(((IF(Data!$C$2&gt;0,(IF(OR(EJ$5=Data!$F$2,EJ$5=Data!$G$2,(IF(COUNTIF(Data!$A$2:$A$939,EJ$7),EJ$7=(VLOOKUP(EJ$7,Data!$A$2:$A$852,1,FALSE)),0))),"H",IF(AND(EJ$7&gt;=$J121,EJ$7&lt;=$K121),($D121*(1-$P121)/$N121),0))),IF(AND(EJ$7&gt;=$J121,EJ$7&lt;=$K121),(($D121-$O121)/$N121),0))))),(((IF(Data!$C$2&gt;0,(IF(OR(EJ$5=Data!$F$2,EJ$5=Data!$G$2,(IF(COUNTIF(Data!$A$2:$A$939,EJ$7),EJ$7=(VLOOKUP(EJ$7,Data!$A$2:$A$852,1,FALSE)),0))),"H",IF(AND(EJ$7&gt;=$J121,EJ$7&lt;=$L121),($D121*$P121/$M121),0))),IF(AND(EJ$7&gt;=$J121,EJ$7&lt;=$L121),(($D121*$P121)/$M121),0))))))</f>
        <v>0</v>
      </c>
      <c r="EK122" s="37">
        <f>IF(EK$7&gt;$L121,(((IF(Data!$C$2&gt;0,(IF(OR(EK$5=Data!$F$2,EK$5=Data!$G$2,(IF(COUNTIF(Data!$A$2:$A$939,EK$7),EK$7=(VLOOKUP(EK$7,Data!$A$2:$A$852,1,FALSE)),0))),"H",IF(AND(EK$7&gt;=$J121,EK$7&lt;=$K121),($D121*(1-$P121)/$N121),0))),IF(AND(EK$7&gt;=$J121,EK$7&lt;=$K121),(($D121-$O121)/$N121),0))))),(((IF(Data!$C$2&gt;0,(IF(OR(EK$5=Data!$F$2,EK$5=Data!$G$2,(IF(COUNTIF(Data!$A$2:$A$939,EK$7),EK$7=(VLOOKUP(EK$7,Data!$A$2:$A$852,1,FALSE)),0))),"H",IF(AND(EK$7&gt;=$J121,EK$7&lt;=$L121),($D121*$P121/$M121),0))),IF(AND(EK$7&gt;=$J121,EK$7&lt;=$L121),(($D121*$P121)/$M121),0))))))</f>
        <v>0</v>
      </c>
      <c r="EL122" s="37">
        <f>IF(EL$7&gt;$L121,(((IF(Data!$C$2&gt;0,(IF(OR(EL$5=Data!$F$2,EL$5=Data!$G$2,(IF(COUNTIF(Data!$A$2:$A$939,EL$7),EL$7=(VLOOKUP(EL$7,Data!$A$2:$A$852,1,FALSE)),0))),"H",IF(AND(EL$7&gt;=$J121,EL$7&lt;=$K121),($D121*(1-$P121)/$N121),0))),IF(AND(EL$7&gt;=$J121,EL$7&lt;=$K121),(($D121-$O121)/$N121),0))))),(((IF(Data!$C$2&gt;0,(IF(OR(EL$5=Data!$F$2,EL$5=Data!$G$2,(IF(COUNTIF(Data!$A$2:$A$939,EL$7),EL$7=(VLOOKUP(EL$7,Data!$A$2:$A$852,1,FALSE)),0))),"H",IF(AND(EL$7&gt;=$J121,EL$7&lt;=$L121),($D121*$P121/$M121),0))),IF(AND(EL$7&gt;=$J121,EL$7&lt;=$L121),(($D121*$P121)/$M121),0))))))</f>
        <v>0</v>
      </c>
      <c r="EM122" s="37">
        <f>IF(EM$7&gt;$L121,(((IF(Data!$C$2&gt;0,(IF(OR(EM$5=Data!$F$2,EM$5=Data!$G$2,(IF(COUNTIF(Data!$A$2:$A$939,EM$7),EM$7=(VLOOKUP(EM$7,Data!$A$2:$A$852,1,FALSE)),0))),"H",IF(AND(EM$7&gt;=$J121,EM$7&lt;=$K121),($D121*(1-$P121)/$N121),0))),IF(AND(EM$7&gt;=$J121,EM$7&lt;=$K121),(($D121-$O121)/$N121),0))))),(((IF(Data!$C$2&gt;0,(IF(OR(EM$5=Data!$F$2,EM$5=Data!$G$2,(IF(COUNTIF(Data!$A$2:$A$939,EM$7),EM$7=(VLOOKUP(EM$7,Data!$A$2:$A$852,1,FALSE)),0))),"H",IF(AND(EM$7&gt;=$J121,EM$7&lt;=$L121),($D121*$P121/$M121),0))),IF(AND(EM$7&gt;=$J121,EM$7&lt;=$L121),(($D121*$P121)/$M121),0))))))</f>
        <v>0</v>
      </c>
      <c r="EN122" s="37" t="str">
        <f>IF(EN$7&gt;$L121,(((IF(Data!$C$2&gt;0,(IF(OR(EN$5=Data!$F$2,EN$5=Data!$G$2,(IF(COUNTIF(Data!$A$2:$A$939,EN$7),EN$7=(VLOOKUP(EN$7,Data!$A$2:$A$852,1,FALSE)),0))),"H",IF(AND(EN$7&gt;=$J121,EN$7&lt;=$K121),($D121*(1-$P121)/$N121),0))),IF(AND(EN$7&gt;=$J121,EN$7&lt;=$K121),(($D121-$O121)/$N121),0))))),(((IF(Data!$C$2&gt;0,(IF(OR(EN$5=Data!$F$2,EN$5=Data!$G$2,(IF(COUNTIF(Data!$A$2:$A$939,EN$7),EN$7=(VLOOKUP(EN$7,Data!$A$2:$A$852,1,FALSE)),0))),"H",IF(AND(EN$7&gt;=$J121,EN$7&lt;=$L121),($D121*$P121/$M121),0))),IF(AND(EN$7&gt;=$J121,EN$7&lt;=$L121),(($D121*$P121)/$M121),0))))))</f>
        <v>H</v>
      </c>
      <c r="EO122" s="38" t="str">
        <f>IF(EO$7&gt;$L121,(((IF(Data!$C$2&gt;0,(IF(OR(EO$5=Data!$F$2,EO$5=Data!$G$2,(IF(COUNTIF(Data!$A$2:$A$939,EO$7),EO$7=(VLOOKUP(EO$7,Data!$A$2:$A$852,1,FALSE)),0))),"H",IF(AND(EO$7&gt;=$J121,EO$7&lt;=$K121),($D121*(1-$P121)/$N121),0))),IF(AND(EO$7&gt;=$J121,EO$7&lt;=$K121),(($D121-$O121)/$N121),0))))),(((IF(Data!$C$2&gt;0,(IF(OR(EO$5=Data!$F$2,EO$5=Data!$G$2,(IF(COUNTIF(Data!$A$2:$A$939,EO$7),EO$7=(VLOOKUP(EO$7,Data!$A$2:$A$852,1,FALSE)),0))),"H",IF(AND(EO$7&gt;=$J121,EO$7&lt;=$L121),($D121*$P121/$M121),0))),IF(AND(EO$7&gt;=$J121,EO$7&lt;=$L121),(($D121*$P121)/$M121),0))))))</f>
        <v>H</v>
      </c>
      <c r="EP122" s="8" t="s">
        <v>48</v>
      </c>
      <c r="EQ122" s="18">
        <f>SUM(T122:EO122)-D121</f>
        <v>0</v>
      </c>
    </row>
    <row r="123" spans="1:147" ht="30" customHeight="1" thickTop="1">
      <c r="A123" s="370"/>
      <c r="B123" s="368"/>
      <c r="C123" s="368"/>
      <c r="D123" s="346"/>
      <c r="E123" s="350"/>
      <c r="F123" s="350"/>
      <c r="G123" s="348">
        <f>IF(F123&gt;0,(IF(E123&gt;0,IF(Data!$C$2&gt;0,((NETWORKDAYS.INTL(E123,F123,Data!$C$2,Data!$A$2:$A$1242))),((F123-E123)+1)),0)),0)</f>
        <v>0</v>
      </c>
      <c r="H123" s="346">
        <f>I123*D123</f>
        <v>0</v>
      </c>
      <c r="I123" s="362">
        <f>IF(G123&gt;0,((IF(AND(E123&lt;=$EJ$3,F123&gt;=$EJ$3),(IF(Data!$C$2&gt;0,NETWORKDAYS.INTL(E123,$EJ$3,Data!$C$2,Data!$A$2:$A$1231),$EJ$3-E123)),IF(F123&lt;=$EJ$3,G123,0)))/G123),0)</f>
        <v>0</v>
      </c>
      <c r="J123" s="350"/>
      <c r="K123" s="350">
        <f>IF(AND(P123&lt;1,P123&gt;0,J123&gt;0),ROUND((((1-P123)*(F123-E123)+$EJ$3)),0),0)</f>
        <v>0</v>
      </c>
      <c r="L123" s="350">
        <f>IF(K123&gt;=$EJ$3,$EJ$3,K123)</f>
        <v>0</v>
      </c>
      <c r="M123" s="348">
        <f>IF(L123&gt;0,(IF(J123&gt;0,IF(Data!$C$2&gt;0,((NETWORKDAYS.INTL(J123,L123,Data!$C$2,Data!$A$2:$A$1242))),((L123-J123)+1)),0)),0)</f>
        <v>0</v>
      </c>
      <c r="N123" s="348">
        <f>IF(P123=1,0,IF(L123&gt;0,(IF(J123&gt;0,IF(Data!$C$2&gt;0,(((NETWORKDAYS.INTL($EJ$3,K123,Data!$C$2,Data!$A$2:$A$1242)))-1),((-$EJ$3+K123))),0)),0))</f>
        <v>0</v>
      </c>
      <c r="O123" s="346">
        <f>P123*D123</f>
        <v>0</v>
      </c>
      <c r="P123" s="362"/>
      <c r="Q123" s="344">
        <f>IF(K123&gt;0,F123-K123,0)</f>
        <v>0</v>
      </c>
      <c r="R123" s="346">
        <f>IF(K123&gt;0,O123-H123,0)</f>
        <v>0</v>
      </c>
      <c r="S123" s="341">
        <f>IF(P123&gt;0,P123-I123,0)</f>
        <v>0</v>
      </c>
      <c r="T123" s="33">
        <f>IF(Data!$C$2&gt;0,(IF(OR(T$5=Data!$F$2,T$5=Data!$G$2,(IF(COUNTIF(Data!$A$2:$A$939,T$7),T$7=(VLOOKUP(T$7,Data!$A$2:$A$852,1,FALSE)),0))),"H",IF(AND(T$7&gt;=$E123,T$7&lt;=$F123),($D123/$G123),0))),IF(AND(T$7&gt;=$E123,T$7&lt;=$F123),($D123/$G123),0))</f>
        <v>0</v>
      </c>
      <c r="U123" s="34">
        <f>IF(Data!$C$2&gt;0,(IF(OR(U$5=Data!$F$2,U$5=Data!$G$2,(IF(COUNTIF(Data!$A$2:$A$939,U$7),U$7=(VLOOKUP(U$7,Data!$A$2:$A$852,1,FALSE)),0))),"H",IF(AND(U$7&gt;=$E123,U$7&lt;=$F123),($D123/$G123),0))),IF(AND(U$7&gt;=$E123,U$7&lt;=$F123),($D123/$G123),0))</f>
        <v>0</v>
      </c>
      <c r="V123" s="34">
        <f>IF(Data!$C$2&gt;0,(IF(OR(V$5=Data!$F$2,V$5=Data!$G$2,(IF(COUNTIF(Data!$A$2:$A$939,V$7),V$7=(VLOOKUP(V$7,Data!$A$2:$A$852,1,FALSE)),0))),"H",IF(AND(V$7&gt;=$E123,V$7&lt;=$F123),($D123/$G123),0))),IF(AND(V$7&gt;=$E123,V$7&lt;=$F123),($D123/$G123),0))</f>
        <v>0</v>
      </c>
      <c r="W123" s="34">
        <f>IF(Data!$C$2&gt;0,(IF(OR(W$5=Data!$F$2,W$5=Data!$G$2,(IF(COUNTIF(Data!$A$2:$A$939,W$7),W$7=(VLOOKUP(W$7,Data!$A$2:$A$852,1,FALSE)),0))),"H",IF(AND(W$7&gt;=$E123,W$7&lt;=$F123),($D123/$G123),0))),IF(AND(W$7&gt;=$E123,W$7&lt;=$F123),($D123/$G123),0))</f>
        <v>0</v>
      </c>
      <c r="X123" s="34">
        <f>IF(Data!$C$2&gt;0,(IF(OR(X$5=Data!$F$2,X$5=Data!$G$2,(IF(COUNTIF(Data!$A$2:$A$939,X$7),X$7=(VLOOKUP(X$7,Data!$A$2:$A$852,1,FALSE)),0))),"H",IF(AND(X$7&gt;=$E123,X$7&lt;=$F123),($D123/$G123),0))),IF(AND(X$7&gt;=$E123,X$7&lt;=$F123),($D123/$G123),0))</f>
        <v>0</v>
      </c>
      <c r="Y123" s="34" t="str">
        <f>IF(Data!$C$2&gt;0,(IF(OR(Y$5=Data!$F$2,Y$5=Data!$G$2,(IF(COUNTIF(Data!$A$2:$A$939,Y$7),Y$7=(VLOOKUP(Y$7,Data!$A$2:$A$852,1,FALSE)),0))),"H",IF(AND(Y$7&gt;=$E123,Y$7&lt;=$F123),($D123/$G123),0))),IF(AND(Y$7&gt;=$E123,Y$7&lt;=$F123),($D123/$G123),0))</f>
        <v>H</v>
      </c>
      <c r="Z123" s="34" t="str">
        <f>IF(Data!$C$2&gt;0,(IF(OR(Z$5=Data!$F$2,Z$5=Data!$G$2,(IF(COUNTIF(Data!$A$2:$A$939,Z$7),Z$7=(VLOOKUP(Z$7,Data!$A$2:$A$852,1,FALSE)),0))),"H",IF(AND(Z$7&gt;=$E123,Z$7&lt;=$F123),($D123/$G123),0))),IF(AND(Z$7&gt;=$E123,Z$7&lt;=$F123),($D123/$G123),0))</f>
        <v>H</v>
      </c>
      <c r="AA123" s="34">
        <f>IF(Data!$C$2&gt;0,(IF(OR(AA$5=Data!$F$2,AA$5=Data!$G$2,(IF(COUNTIF(Data!$A$2:$A$939,AA$7),AA$7=(VLOOKUP(AA$7,Data!$A$2:$A$852,1,FALSE)),0))),"H",IF(AND(AA$7&gt;=$E123,AA$7&lt;=$F123),($D123/$G123),0))),IF(AND(AA$7&gt;=$E123,AA$7&lt;=$F123),($D123/$G123),0))</f>
        <v>0</v>
      </c>
      <c r="AB123" s="34">
        <f>IF(Data!$C$2&gt;0,(IF(OR(AB$5=Data!$F$2,AB$5=Data!$G$2,(IF(COUNTIF(Data!$A$2:$A$939,AB$7),AB$7=(VLOOKUP(AB$7,Data!$A$2:$A$852,1,FALSE)),0))),"H",IF(AND(AB$7&gt;=$E123,AB$7&lt;=$F123),($D123/$G123),0))),IF(AND(AB$7&gt;=$E123,AB$7&lt;=$F123),($D123/$G123),0))</f>
        <v>0</v>
      </c>
      <c r="AC123" s="34">
        <f>IF(Data!$C$2&gt;0,(IF(OR(AC$5=Data!$F$2,AC$5=Data!$G$2,(IF(COUNTIF(Data!$A$2:$A$939,AC$7),AC$7=(VLOOKUP(AC$7,Data!$A$2:$A$852,1,FALSE)),0))),"H",IF(AND(AC$7&gt;=$E123,AC$7&lt;=$F123),($D123/$G123),0))),IF(AND(AC$7&gt;=$E123,AC$7&lt;=$F123),($D123/$G123),0))</f>
        <v>0</v>
      </c>
      <c r="AD123" s="34">
        <f>IF(Data!$C$2&gt;0,(IF(OR(AD$5=Data!$F$2,AD$5=Data!$G$2,(IF(COUNTIF(Data!$A$2:$A$939,AD$7),AD$7=(VLOOKUP(AD$7,Data!$A$2:$A$852,1,FALSE)),0))),"H",IF(AND(AD$7&gt;=$E123,AD$7&lt;=$F123),($D123/$G123),0))),IF(AND(AD$7&gt;=$E123,AD$7&lt;=$F123),($D123/$G123),0))</f>
        <v>0</v>
      </c>
      <c r="AE123" s="34">
        <f>IF(Data!$C$2&gt;0,(IF(OR(AE$5=Data!$F$2,AE$5=Data!$G$2,(IF(COUNTIF(Data!$A$2:$A$939,AE$7),AE$7=(VLOOKUP(AE$7,Data!$A$2:$A$852,1,FALSE)),0))),"H",IF(AND(AE$7&gt;=$E123,AE$7&lt;=$F123),($D123/$G123),0))),IF(AND(AE$7&gt;=$E123,AE$7&lt;=$F123),($D123/$G123),0))</f>
        <v>0</v>
      </c>
      <c r="AF123" s="34" t="str">
        <f>IF(Data!$C$2&gt;0,(IF(OR(AF$5=Data!$F$2,AF$5=Data!$G$2,(IF(COUNTIF(Data!$A$2:$A$939,AF$7),AF$7=(VLOOKUP(AF$7,Data!$A$2:$A$852,1,FALSE)),0))),"H",IF(AND(AF$7&gt;=$E123,AF$7&lt;=$F123),($D123/$G123),0))),IF(AND(AF$7&gt;=$E123,AF$7&lt;=$F123),($D123/$G123),0))</f>
        <v>H</v>
      </c>
      <c r="AG123" s="34" t="str">
        <f>IF(Data!$C$2&gt;0,(IF(OR(AG$5=Data!$F$2,AG$5=Data!$G$2,(IF(COUNTIF(Data!$A$2:$A$939,AG$7),AG$7=(VLOOKUP(AG$7,Data!$A$2:$A$852,1,FALSE)),0))),"H",IF(AND(AG$7&gt;=$E123,AG$7&lt;=$F123),($D123/$G123),0))),IF(AND(AG$7&gt;=$E123,AG$7&lt;=$F123),($D123/$G123),0))</f>
        <v>H</v>
      </c>
      <c r="AH123" s="34">
        <f>IF(Data!$C$2&gt;0,(IF(OR(AH$5=Data!$F$2,AH$5=Data!$G$2,(IF(COUNTIF(Data!$A$2:$A$939,AH$7),AH$7=(VLOOKUP(AH$7,Data!$A$2:$A$852,1,FALSE)),0))),"H",IF(AND(AH$7&gt;=$E123,AH$7&lt;=$F123),($D123/$G123),0))),IF(AND(AH$7&gt;=$E123,AH$7&lt;=$F123),($D123/$G123),0))</f>
        <v>0</v>
      </c>
      <c r="AI123" s="34">
        <f>IF(Data!$C$2&gt;0,(IF(OR(AI$5=Data!$F$2,AI$5=Data!$G$2,(IF(COUNTIF(Data!$A$2:$A$939,AI$7),AI$7=(VLOOKUP(AI$7,Data!$A$2:$A$852,1,FALSE)),0))),"H",IF(AND(AI$7&gt;=$E123,AI$7&lt;=$F123),($D123/$G123),0))),IF(AND(AI$7&gt;=$E123,AI$7&lt;=$F123),($D123/$G123),0))</f>
        <v>0</v>
      </c>
      <c r="AJ123" s="34">
        <f>IF(Data!$C$2&gt;0,(IF(OR(AJ$5=Data!$F$2,AJ$5=Data!$G$2,(IF(COUNTIF(Data!$A$2:$A$939,AJ$7),AJ$7=(VLOOKUP(AJ$7,Data!$A$2:$A$852,1,FALSE)),0))),"H",IF(AND(AJ$7&gt;=$E123,AJ$7&lt;=$F123),($D123/$G123),0))),IF(AND(AJ$7&gt;=$E123,AJ$7&lt;=$F123),($D123/$G123),0))</f>
        <v>0</v>
      </c>
      <c r="AK123" s="34">
        <f>IF(Data!$C$2&gt;0,(IF(OR(AK$5=Data!$F$2,AK$5=Data!$G$2,(IF(COUNTIF(Data!$A$2:$A$939,AK$7),AK$7=(VLOOKUP(AK$7,Data!$A$2:$A$852,1,FALSE)),0))),"H",IF(AND(AK$7&gt;=$E123,AK$7&lt;=$F123),($D123/$G123),0))),IF(AND(AK$7&gt;=$E123,AK$7&lt;=$F123),($D123/$G123),0))</f>
        <v>0</v>
      </c>
      <c r="AL123" s="34">
        <f>IF(Data!$C$2&gt;0,(IF(OR(AL$5=Data!$F$2,AL$5=Data!$G$2,(IF(COUNTIF(Data!$A$2:$A$939,AL$7),AL$7=(VLOOKUP(AL$7,Data!$A$2:$A$852,1,FALSE)),0))),"H",IF(AND(AL$7&gt;=$E123,AL$7&lt;=$F123),($D123/$G123),0))),IF(AND(AL$7&gt;=$E123,AL$7&lt;=$F123),($D123/$G123),0))</f>
        <v>0</v>
      </c>
      <c r="AM123" s="34" t="str">
        <f>IF(Data!$C$2&gt;0,(IF(OR(AM$5=Data!$F$2,AM$5=Data!$G$2,(IF(COUNTIF(Data!$A$2:$A$939,AM$7),AM$7=(VLOOKUP(AM$7,Data!$A$2:$A$852,1,FALSE)),0))),"H",IF(AND(AM$7&gt;=$E123,AM$7&lt;=$F123),($D123/$G123),0))),IF(AND(AM$7&gt;=$E123,AM$7&lt;=$F123),($D123/$G123),0))</f>
        <v>H</v>
      </c>
      <c r="AN123" s="34" t="str">
        <f>IF(Data!$C$2&gt;0,(IF(OR(AN$5=Data!$F$2,AN$5=Data!$G$2,(IF(COUNTIF(Data!$A$2:$A$939,AN$7),AN$7=(VLOOKUP(AN$7,Data!$A$2:$A$852,1,FALSE)),0))),"H",IF(AND(AN$7&gt;=$E123,AN$7&lt;=$F123),($D123/$G123),0))),IF(AND(AN$7&gt;=$E123,AN$7&lt;=$F123),($D123/$G123),0))</f>
        <v>H</v>
      </c>
      <c r="AO123" s="34">
        <f>IF(Data!$C$2&gt;0,(IF(OR(AO$5=Data!$F$2,AO$5=Data!$G$2,(IF(COUNTIF(Data!$A$2:$A$939,AO$7),AO$7=(VLOOKUP(AO$7,Data!$A$2:$A$852,1,FALSE)),0))),"H",IF(AND(AO$7&gt;=$E123,AO$7&lt;=$F123),($D123/$G123),0))),IF(AND(AO$7&gt;=$E123,AO$7&lt;=$F123),($D123/$G123),0))</f>
        <v>0</v>
      </c>
      <c r="AP123" s="34">
        <f>IF(Data!$C$2&gt;0,(IF(OR(AP$5=Data!$F$2,AP$5=Data!$G$2,(IF(COUNTIF(Data!$A$2:$A$939,AP$7),AP$7=(VLOOKUP(AP$7,Data!$A$2:$A$852,1,FALSE)),0))),"H",IF(AND(AP$7&gt;=$E123,AP$7&lt;=$F123),($D123/$G123),0))),IF(AND(AP$7&gt;=$E123,AP$7&lt;=$F123),($D123/$G123),0))</f>
        <v>0</v>
      </c>
      <c r="AQ123" s="34">
        <f>IF(Data!$C$2&gt;0,(IF(OR(AQ$5=Data!$F$2,AQ$5=Data!$G$2,(IF(COUNTIF(Data!$A$2:$A$939,AQ$7),AQ$7=(VLOOKUP(AQ$7,Data!$A$2:$A$852,1,FALSE)),0))),"H",IF(AND(AQ$7&gt;=$E123,AQ$7&lt;=$F123),($D123/$G123),0))),IF(AND(AQ$7&gt;=$E123,AQ$7&lt;=$F123),($D123/$G123),0))</f>
        <v>0</v>
      </c>
      <c r="AR123" s="34">
        <f>IF(Data!$C$2&gt;0,(IF(OR(AR$5=Data!$F$2,AR$5=Data!$G$2,(IF(COUNTIF(Data!$A$2:$A$939,AR$7),AR$7=(VLOOKUP(AR$7,Data!$A$2:$A$852,1,FALSE)),0))),"H",IF(AND(AR$7&gt;=$E123,AR$7&lt;=$F123),($D123/$G123),0))),IF(AND(AR$7&gt;=$E123,AR$7&lt;=$F123),($D123/$G123),0))</f>
        <v>0</v>
      </c>
      <c r="AS123" s="34">
        <f>IF(Data!$C$2&gt;0,(IF(OR(AS$5=Data!$F$2,AS$5=Data!$G$2,(IF(COUNTIF(Data!$A$2:$A$939,AS$7),AS$7=(VLOOKUP(AS$7,Data!$A$2:$A$852,1,FALSE)),0))),"H",IF(AND(AS$7&gt;=$E123,AS$7&lt;=$F123),($D123/$G123),0))),IF(AND(AS$7&gt;=$E123,AS$7&lt;=$F123),($D123/$G123),0))</f>
        <v>0</v>
      </c>
      <c r="AT123" s="34" t="str">
        <f>IF(Data!$C$2&gt;0,(IF(OR(AT$5=Data!$F$2,AT$5=Data!$G$2,(IF(COUNTIF(Data!$A$2:$A$939,AT$7),AT$7=(VLOOKUP(AT$7,Data!$A$2:$A$852,1,FALSE)),0))),"H",IF(AND(AT$7&gt;=$E123,AT$7&lt;=$F123),($D123/$G123),0))),IF(AND(AT$7&gt;=$E123,AT$7&lt;=$F123),($D123/$G123),0))</f>
        <v>H</v>
      </c>
      <c r="AU123" s="34" t="str">
        <f>IF(Data!$C$2&gt;0,(IF(OR(AU$5=Data!$F$2,AU$5=Data!$G$2,(IF(COUNTIF(Data!$A$2:$A$939,AU$7),AU$7=(VLOOKUP(AU$7,Data!$A$2:$A$852,1,FALSE)),0))),"H",IF(AND(AU$7&gt;=$E123,AU$7&lt;=$F123),($D123/$G123),0))),IF(AND(AU$7&gt;=$E123,AU$7&lt;=$F123),($D123/$G123),0))</f>
        <v>H</v>
      </c>
      <c r="AV123" s="34">
        <f>IF(Data!$C$2&gt;0,(IF(OR(AV$5=Data!$F$2,AV$5=Data!$G$2,(IF(COUNTIF(Data!$A$2:$A$939,AV$7),AV$7=(VLOOKUP(AV$7,Data!$A$2:$A$852,1,FALSE)),0))),"H",IF(AND(AV$7&gt;=$E123,AV$7&lt;=$F123),($D123/$G123),0))),IF(AND(AV$7&gt;=$E123,AV$7&lt;=$F123),($D123/$G123),0))</f>
        <v>0</v>
      </c>
      <c r="AW123" s="34">
        <f>IF(Data!$C$2&gt;0,(IF(OR(AW$5=Data!$F$2,AW$5=Data!$G$2,(IF(COUNTIF(Data!$A$2:$A$939,AW$7),AW$7=(VLOOKUP(AW$7,Data!$A$2:$A$852,1,FALSE)),0))),"H",IF(AND(AW$7&gt;=$E123,AW$7&lt;=$F123),($D123/$G123),0))),IF(AND(AW$7&gt;=$E123,AW$7&lt;=$F123),($D123/$G123),0))</f>
        <v>0</v>
      </c>
      <c r="AX123" s="34">
        <f>IF(Data!$C$2&gt;0,(IF(OR(AX$5=Data!$F$2,AX$5=Data!$G$2,(IF(COUNTIF(Data!$A$2:$A$939,AX$7),AX$7=(VLOOKUP(AX$7,Data!$A$2:$A$852,1,FALSE)),0))),"H",IF(AND(AX$7&gt;=$E123,AX$7&lt;=$F123),($D123/$G123),0))),IF(AND(AX$7&gt;=$E123,AX$7&lt;=$F123),($D123/$G123),0))</f>
        <v>0</v>
      </c>
      <c r="AY123" s="34">
        <f>IF(Data!$C$2&gt;0,(IF(OR(AY$5=Data!$F$2,AY$5=Data!$G$2,(IF(COUNTIF(Data!$A$2:$A$939,AY$7),AY$7=(VLOOKUP(AY$7,Data!$A$2:$A$852,1,FALSE)),0))),"H",IF(AND(AY$7&gt;=$E123,AY$7&lt;=$F123),($D123/$G123),0))),IF(AND(AY$7&gt;=$E123,AY$7&lt;=$F123),($D123/$G123),0))</f>
        <v>0</v>
      </c>
      <c r="AZ123" s="34">
        <f>IF(Data!$C$2&gt;0,(IF(OR(AZ$5=Data!$F$2,AZ$5=Data!$G$2,(IF(COUNTIF(Data!$A$2:$A$939,AZ$7),AZ$7=(VLOOKUP(AZ$7,Data!$A$2:$A$852,1,FALSE)),0))),"H",IF(AND(AZ$7&gt;=$E123,AZ$7&lt;=$F123),($D123/$G123),0))),IF(AND(AZ$7&gt;=$E123,AZ$7&lt;=$F123),($D123/$G123),0))</f>
        <v>0</v>
      </c>
      <c r="BA123" s="34" t="str">
        <f>IF(Data!$C$2&gt;0,(IF(OR(BA$5=Data!$F$2,BA$5=Data!$G$2,(IF(COUNTIF(Data!$A$2:$A$939,BA$7),BA$7=(VLOOKUP(BA$7,Data!$A$2:$A$852,1,FALSE)),0))),"H",IF(AND(BA$7&gt;=$E123,BA$7&lt;=$F123),($D123/$G123),0))),IF(AND(BA$7&gt;=$E123,BA$7&lt;=$F123),($D123/$G123),0))</f>
        <v>H</v>
      </c>
      <c r="BB123" s="34" t="str">
        <f>IF(Data!$C$2&gt;0,(IF(OR(BB$5=Data!$F$2,BB$5=Data!$G$2,(IF(COUNTIF(Data!$A$2:$A$939,BB$7),BB$7=(VLOOKUP(BB$7,Data!$A$2:$A$852,1,FALSE)),0))),"H",IF(AND(BB$7&gt;=$E123,BB$7&lt;=$F123),($D123/$G123),0))),IF(AND(BB$7&gt;=$E123,BB$7&lt;=$F123),($D123/$G123),0))</f>
        <v>H</v>
      </c>
      <c r="BC123" s="34">
        <f>IF(Data!$C$2&gt;0,(IF(OR(BC$5=Data!$F$2,BC$5=Data!$G$2,(IF(COUNTIF(Data!$A$2:$A$939,BC$7),BC$7=(VLOOKUP(BC$7,Data!$A$2:$A$852,1,FALSE)),0))),"H",IF(AND(BC$7&gt;=$E123,BC$7&lt;=$F123),($D123/$G123),0))),IF(AND(BC$7&gt;=$E123,BC$7&lt;=$F123),($D123/$G123),0))</f>
        <v>0</v>
      </c>
      <c r="BD123" s="34">
        <f>IF(Data!$C$2&gt;0,(IF(OR(BD$5=Data!$F$2,BD$5=Data!$G$2,(IF(COUNTIF(Data!$A$2:$A$939,BD$7),BD$7=(VLOOKUP(BD$7,Data!$A$2:$A$852,1,FALSE)),0))),"H",IF(AND(BD$7&gt;=$E123,BD$7&lt;=$F123),($D123/$G123),0))),IF(AND(BD$7&gt;=$E123,BD$7&lt;=$F123),($D123/$G123),0))</f>
        <v>0</v>
      </c>
      <c r="BE123" s="34">
        <f>IF(Data!$C$2&gt;0,(IF(OR(BE$5=Data!$F$2,BE$5=Data!$G$2,(IF(COUNTIF(Data!$A$2:$A$939,BE$7),BE$7=(VLOOKUP(BE$7,Data!$A$2:$A$852,1,FALSE)),0))),"H",IF(AND(BE$7&gt;=$E123,BE$7&lt;=$F123),($D123/$G123),0))),IF(AND(BE$7&gt;=$E123,BE$7&lt;=$F123),($D123/$G123),0))</f>
        <v>0</v>
      </c>
      <c r="BF123" s="34">
        <f>IF(Data!$C$2&gt;0,(IF(OR(BF$5=Data!$F$2,BF$5=Data!$G$2,(IF(COUNTIF(Data!$A$2:$A$939,BF$7),BF$7=(VLOOKUP(BF$7,Data!$A$2:$A$852,1,FALSE)),0))),"H",IF(AND(BF$7&gt;=$E123,BF$7&lt;=$F123),($D123/$G123),0))),IF(AND(BF$7&gt;=$E123,BF$7&lt;=$F123),($D123/$G123),0))</f>
        <v>0</v>
      </c>
      <c r="BG123" s="34">
        <f>IF(Data!$C$2&gt;0,(IF(OR(BG$5=Data!$F$2,BG$5=Data!$G$2,(IF(COUNTIF(Data!$A$2:$A$939,BG$7),BG$7=(VLOOKUP(BG$7,Data!$A$2:$A$852,1,FALSE)),0))),"H",IF(AND(BG$7&gt;=$E123,BG$7&lt;=$F123),($D123/$G123),0))),IF(AND(BG$7&gt;=$E123,BG$7&lt;=$F123),($D123/$G123),0))</f>
        <v>0</v>
      </c>
      <c r="BH123" s="34" t="str">
        <f>IF(Data!$C$2&gt;0,(IF(OR(BH$5=Data!$F$2,BH$5=Data!$G$2,(IF(COUNTIF(Data!$A$2:$A$939,BH$7),BH$7=(VLOOKUP(BH$7,Data!$A$2:$A$852,1,FALSE)),0))),"H",IF(AND(BH$7&gt;=$E123,BH$7&lt;=$F123),($D123/$G123),0))),IF(AND(BH$7&gt;=$E123,BH$7&lt;=$F123),($D123/$G123),0))</f>
        <v>H</v>
      </c>
      <c r="BI123" s="34" t="str">
        <f>IF(Data!$C$2&gt;0,(IF(OR(BI$5=Data!$F$2,BI$5=Data!$G$2,(IF(COUNTIF(Data!$A$2:$A$939,BI$7),BI$7=(VLOOKUP(BI$7,Data!$A$2:$A$852,1,FALSE)),0))),"H",IF(AND(BI$7&gt;=$E123,BI$7&lt;=$F123),($D123/$G123),0))),IF(AND(BI$7&gt;=$E123,BI$7&lt;=$F123),($D123/$G123),0))</f>
        <v>H</v>
      </c>
      <c r="BJ123" s="34">
        <f>IF(Data!$C$2&gt;0,(IF(OR(BJ$5=Data!$F$2,BJ$5=Data!$G$2,(IF(COUNTIF(Data!$A$2:$A$939,BJ$7),BJ$7=(VLOOKUP(BJ$7,Data!$A$2:$A$852,1,FALSE)),0))),"H",IF(AND(BJ$7&gt;=$E123,BJ$7&lt;=$F123),($D123/$G123),0))),IF(AND(BJ$7&gt;=$E123,BJ$7&lt;=$F123),($D123/$G123),0))</f>
        <v>0</v>
      </c>
      <c r="BK123" s="34">
        <f>IF(Data!$C$2&gt;0,(IF(OR(BK$5=Data!$F$2,BK$5=Data!$G$2,(IF(COUNTIF(Data!$A$2:$A$939,BK$7),BK$7=(VLOOKUP(BK$7,Data!$A$2:$A$852,1,FALSE)),0))),"H",IF(AND(BK$7&gt;=$E123,BK$7&lt;=$F123),($D123/$G123),0))),IF(AND(BK$7&gt;=$E123,BK$7&lt;=$F123),($D123/$G123),0))</f>
        <v>0</v>
      </c>
      <c r="BL123" s="34">
        <f>IF(Data!$C$2&gt;0,(IF(OR(BL$5=Data!$F$2,BL$5=Data!$G$2,(IF(COUNTIF(Data!$A$2:$A$939,BL$7),BL$7=(VLOOKUP(BL$7,Data!$A$2:$A$852,1,FALSE)),0))),"H",IF(AND(BL$7&gt;=$E123,BL$7&lt;=$F123),($D123/$G123),0))),IF(AND(BL$7&gt;=$E123,BL$7&lt;=$F123),($D123/$G123),0))</f>
        <v>0</v>
      </c>
      <c r="BM123" s="34">
        <f>IF(Data!$C$2&gt;0,(IF(OR(BM$5=Data!$F$2,BM$5=Data!$G$2,(IF(COUNTIF(Data!$A$2:$A$939,BM$7),BM$7=(VLOOKUP(BM$7,Data!$A$2:$A$852,1,FALSE)),0))),"H",IF(AND(BM$7&gt;=$E123,BM$7&lt;=$F123),($D123/$G123),0))),IF(AND(BM$7&gt;=$E123,BM$7&lt;=$F123),($D123/$G123),0))</f>
        <v>0</v>
      </c>
      <c r="BN123" s="34">
        <f>IF(Data!$C$2&gt;0,(IF(OR(BN$5=Data!$F$2,BN$5=Data!$G$2,(IF(COUNTIF(Data!$A$2:$A$939,BN$7),BN$7=(VLOOKUP(BN$7,Data!$A$2:$A$852,1,FALSE)),0))),"H",IF(AND(BN$7&gt;=$E123,BN$7&lt;=$F123),($D123/$G123),0))),IF(AND(BN$7&gt;=$E123,BN$7&lt;=$F123),($D123/$G123),0))</f>
        <v>0</v>
      </c>
      <c r="BO123" s="34" t="str">
        <f>IF(Data!$C$2&gt;0,(IF(OR(BO$5=Data!$F$2,BO$5=Data!$G$2,(IF(COUNTIF(Data!$A$2:$A$939,BO$7),BO$7=(VLOOKUP(BO$7,Data!$A$2:$A$852,1,FALSE)),0))),"H",IF(AND(BO$7&gt;=$E123,BO$7&lt;=$F123),($D123/$G123),0))),IF(AND(BO$7&gt;=$E123,BO$7&lt;=$F123),($D123/$G123),0))</f>
        <v>H</v>
      </c>
      <c r="BP123" s="34" t="str">
        <f>IF(Data!$C$2&gt;0,(IF(OR(BP$5=Data!$F$2,BP$5=Data!$G$2,(IF(COUNTIF(Data!$A$2:$A$939,BP$7),BP$7=(VLOOKUP(BP$7,Data!$A$2:$A$852,1,FALSE)),0))),"H",IF(AND(BP$7&gt;=$E123,BP$7&lt;=$F123),($D123/$G123),0))),IF(AND(BP$7&gt;=$E123,BP$7&lt;=$F123),($D123/$G123),0))</f>
        <v>H</v>
      </c>
      <c r="BQ123" s="34">
        <f>IF(Data!$C$2&gt;0,(IF(OR(BQ$5=Data!$F$2,BQ$5=Data!$G$2,(IF(COUNTIF(Data!$A$2:$A$939,BQ$7),BQ$7=(VLOOKUP(BQ$7,Data!$A$2:$A$852,1,FALSE)),0))),"H",IF(AND(BQ$7&gt;=$E123,BQ$7&lt;=$F123),($D123/$G123),0))),IF(AND(BQ$7&gt;=$E123,BQ$7&lt;=$F123),($D123/$G123),0))</f>
        <v>0</v>
      </c>
      <c r="BR123" s="34">
        <f>IF(Data!$C$2&gt;0,(IF(OR(BR$5=Data!$F$2,BR$5=Data!$G$2,(IF(COUNTIF(Data!$A$2:$A$939,BR$7),BR$7=(VLOOKUP(BR$7,Data!$A$2:$A$852,1,FALSE)),0))),"H",IF(AND(BR$7&gt;=$E123,BR$7&lt;=$F123),($D123/$G123),0))),IF(AND(BR$7&gt;=$E123,BR$7&lt;=$F123),($D123/$G123),0))</f>
        <v>0</v>
      </c>
      <c r="BS123" s="34">
        <f>IF(Data!$C$2&gt;0,(IF(OR(BS$5=Data!$F$2,BS$5=Data!$G$2,(IF(COUNTIF(Data!$A$2:$A$939,BS$7),BS$7=(VLOOKUP(BS$7,Data!$A$2:$A$852,1,FALSE)),0))),"H",IF(AND(BS$7&gt;=$E123,BS$7&lt;=$F123),($D123/$G123),0))),IF(AND(BS$7&gt;=$E123,BS$7&lt;=$F123),($D123/$G123),0))</f>
        <v>0</v>
      </c>
      <c r="BT123" s="34">
        <f>IF(Data!$C$2&gt;0,(IF(OR(BT$5=Data!$F$2,BT$5=Data!$G$2,(IF(COUNTIF(Data!$A$2:$A$939,BT$7),BT$7=(VLOOKUP(BT$7,Data!$A$2:$A$852,1,FALSE)),0))),"H",IF(AND(BT$7&gt;=$E123,BT$7&lt;=$F123),($D123/$G123),0))),IF(AND(BT$7&gt;=$E123,BT$7&lt;=$F123),($D123/$G123),0))</f>
        <v>0</v>
      </c>
      <c r="BU123" s="34">
        <f>IF(Data!$C$2&gt;0,(IF(OR(BU$5=Data!$F$2,BU$5=Data!$G$2,(IF(COUNTIF(Data!$A$2:$A$939,BU$7),BU$7=(VLOOKUP(BU$7,Data!$A$2:$A$852,1,FALSE)),0))),"H",IF(AND(BU$7&gt;=$E123,BU$7&lt;=$F123),($D123/$G123),0))),IF(AND(BU$7&gt;=$E123,BU$7&lt;=$F123),($D123/$G123),0))</f>
        <v>0</v>
      </c>
      <c r="BV123" s="34" t="str">
        <f>IF(Data!$C$2&gt;0,(IF(OR(BV$5=Data!$F$2,BV$5=Data!$G$2,(IF(COUNTIF(Data!$A$2:$A$939,BV$7),BV$7=(VLOOKUP(BV$7,Data!$A$2:$A$852,1,FALSE)),0))),"H",IF(AND(BV$7&gt;=$E123,BV$7&lt;=$F123),($D123/$G123),0))),IF(AND(BV$7&gt;=$E123,BV$7&lt;=$F123),($D123/$G123),0))</f>
        <v>H</v>
      </c>
      <c r="BW123" s="34" t="str">
        <f>IF(Data!$C$2&gt;0,(IF(OR(BW$5=Data!$F$2,BW$5=Data!$G$2,(IF(COUNTIF(Data!$A$2:$A$939,BW$7),BW$7=(VLOOKUP(BW$7,Data!$A$2:$A$852,1,FALSE)),0))),"H",IF(AND(BW$7&gt;=$E123,BW$7&lt;=$F123),($D123/$G123),0))),IF(AND(BW$7&gt;=$E123,BW$7&lt;=$F123),($D123/$G123),0))</f>
        <v>H</v>
      </c>
      <c r="BX123" s="34">
        <f>IF(Data!$C$2&gt;0,(IF(OR(BX$5=Data!$F$2,BX$5=Data!$G$2,(IF(COUNTIF(Data!$A$2:$A$939,BX$7),BX$7=(VLOOKUP(BX$7,Data!$A$2:$A$852,1,FALSE)),0))),"H",IF(AND(BX$7&gt;=$E123,BX$7&lt;=$F123),($D123/$G123),0))),IF(AND(BX$7&gt;=$E123,BX$7&lt;=$F123),($D123/$G123),0))</f>
        <v>0</v>
      </c>
      <c r="BY123" s="34">
        <f>IF(Data!$C$2&gt;0,(IF(OR(BY$5=Data!$F$2,BY$5=Data!$G$2,(IF(COUNTIF(Data!$A$2:$A$939,BY$7),BY$7=(VLOOKUP(BY$7,Data!$A$2:$A$852,1,FALSE)),0))),"H",IF(AND(BY$7&gt;=$E123,BY$7&lt;=$F123),($D123/$G123),0))),IF(AND(BY$7&gt;=$E123,BY$7&lt;=$F123),($D123/$G123),0))</f>
        <v>0</v>
      </c>
      <c r="BZ123" s="34">
        <f>IF(Data!$C$2&gt;0,(IF(OR(BZ$5=Data!$F$2,BZ$5=Data!$G$2,(IF(COUNTIF(Data!$A$2:$A$939,BZ$7),BZ$7=(VLOOKUP(BZ$7,Data!$A$2:$A$852,1,FALSE)),0))),"H",IF(AND(BZ$7&gt;=$E123,BZ$7&lt;=$F123),($D123/$G123),0))),IF(AND(BZ$7&gt;=$E123,BZ$7&lt;=$F123),($D123/$G123),0))</f>
        <v>0</v>
      </c>
      <c r="CA123" s="34">
        <f>IF(Data!$C$2&gt;0,(IF(OR(CA$5=Data!$F$2,CA$5=Data!$G$2,(IF(COUNTIF(Data!$A$2:$A$939,CA$7),CA$7=(VLOOKUP(CA$7,Data!$A$2:$A$852,1,FALSE)),0))),"H",IF(AND(CA$7&gt;=$E123,CA$7&lt;=$F123),($D123/$G123),0))),IF(AND(CA$7&gt;=$E123,CA$7&lt;=$F123),($D123/$G123),0))</f>
        <v>0</v>
      </c>
      <c r="CB123" s="34">
        <f>IF(Data!$C$2&gt;0,(IF(OR(CB$5=Data!$F$2,CB$5=Data!$G$2,(IF(COUNTIF(Data!$A$2:$A$939,CB$7),CB$7=(VLOOKUP(CB$7,Data!$A$2:$A$852,1,FALSE)),0))),"H",IF(AND(CB$7&gt;=$E123,CB$7&lt;=$F123),($D123/$G123),0))),IF(AND(CB$7&gt;=$E123,CB$7&lt;=$F123),($D123/$G123),0))</f>
        <v>0</v>
      </c>
      <c r="CC123" s="34" t="str">
        <f>IF(Data!$C$2&gt;0,(IF(OR(CC$5=Data!$F$2,CC$5=Data!$G$2,(IF(COUNTIF(Data!$A$2:$A$939,CC$7),CC$7=(VLOOKUP(CC$7,Data!$A$2:$A$852,1,FALSE)),0))),"H",IF(AND(CC$7&gt;=$E123,CC$7&lt;=$F123),($D123/$G123),0))),IF(AND(CC$7&gt;=$E123,CC$7&lt;=$F123),($D123/$G123),0))</f>
        <v>H</v>
      </c>
      <c r="CD123" s="34" t="str">
        <f>IF(Data!$C$2&gt;0,(IF(OR(CD$5=Data!$F$2,CD$5=Data!$G$2,(IF(COUNTIF(Data!$A$2:$A$939,CD$7),CD$7=(VLOOKUP(CD$7,Data!$A$2:$A$852,1,FALSE)),0))),"H",IF(AND(CD$7&gt;=$E123,CD$7&lt;=$F123),($D123/$G123),0))),IF(AND(CD$7&gt;=$E123,CD$7&lt;=$F123),($D123/$G123),0))</f>
        <v>H</v>
      </c>
      <c r="CE123" s="34">
        <f>IF(Data!$C$2&gt;0,(IF(OR(CE$5=Data!$F$2,CE$5=Data!$G$2,(IF(COUNTIF(Data!$A$2:$A$939,CE$7),CE$7=(VLOOKUP(CE$7,Data!$A$2:$A$852,1,FALSE)),0))),"H",IF(AND(CE$7&gt;=$E123,CE$7&lt;=$F123),($D123/$G123),0))),IF(AND(CE$7&gt;=$E123,CE$7&lt;=$F123),($D123/$G123),0))</f>
        <v>0</v>
      </c>
      <c r="CF123" s="34">
        <f>IF(Data!$C$2&gt;0,(IF(OR(CF$5=Data!$F$2,CF$5=Data!$G$2,(IF(COUNTIF(Data!$A$2:$A$939,CF$7),CF$7=(VLOOKUP(CF$7,Data!$A$2:$A$852,1,FALSE)),0))),"H",IF(AND(CF$7&gt;=$E123,CF$7&lt;=$F123),($D123/$G123),0))),IF(AND(CF$7&gt;=$E123,CF$7&lt;=$F123),($D123/$G123),0))</f>
        <v>0</v>
      </c>
      <c r="CG123" s="34">
        <f>IF(Data!$C$2&gt;0,(IF(OR(CG$5=Data!$F$2,CG$5=Data!$G$2,(IF(COUNTIF(Data!$A$2:$A$939,CG$7),CG$7=(VLOOKUP(CG$7,Data!$A$2:$A$852,1,FALSE)),0))),"H",IF(AND(CG$7&gt;=$E123,CG$7&lt;=$F123),($D123/$G123),0))),IF(AND(CG$7&gt;=$E123,CG$7&lt;=$F123),($D123/$G123),0))</f>
        <v>0</v>
      </c>
      <c r="CH123" s="34">
        <f>IF(Data!$C$2&gt;0,(IF(OR(CH$5=Data!$F$2,CH$5=Data!$G$2,(IF(COUNTIF(Data!$A$2:$A$939,CH$7),CH$7=(VLOOKUP(CH$7,Data!$A$2:$A$852,1,FALSE)),0))),"H",IF(AND(CH$7&gt;=$E123,CH$7&lt;=$F123),($D123/$G123),0))),IF(AND(CH$7&gt;=$E123,CH$7&lt;=$F123),($D123/$G123),0))</f>
        <v>0</v>
      </c>
      <c r="CI123" s="34">
        <f>IF(Data!$C$2&gt;0,(IF(OR(CI$5=Data!$F$2,CI$5=Data!$G$2,(IF(COUNTIF(Data!$A$2:$A$939,CI$7),CI$7=(VLOOKUP(CI$7,Data!$A$2:$A$852,1,FALSE)),0))),"H",IF(AND(CI$7&gt;=$E123,CI$7&lt;=$F123),($D123/$G123),0))),IF(AND(CI$7&gt;=$E123,CI$7&lt;=$F123),($D123/$G123),0))</f>
        <v>0</v>
      </c>
      <c r="CJ123" s="34" t="str">
        <f>IF(Data!$C$2&gt;0,(IF(OR(CJ$5=Data!$F$2,CJ$5=Data!$G$2,(IF(COUNTIF(Data!$A$2:$A$939,CJ$7),CJ$7=(VLOOKUP(CJ$7,Data!$A$2:$A$852,1,FALSE)),0))),"H",IF(AND(CJ$7&gt;=$E123,CJ$7&lt;=$F123),($D123/$G123),0))),IF(AND(CJ$7&gt;=$E123,CJ$7&lt;=$F123),($D123/$G123),0))</f>
        <v>H</v>
      </c>
      <c r="CK123" s="34" t="str">
        <f>IF(Data!$C$2&gt;0,(IF(OR(CK$5=Data!$F$2,CK$5=Data!$G$2,(IF(COUNTIF(Data!$A$2:$A$939,CK$7),CK$7=(VLOOKUP(CK$7,Data!$A$2:$A$852,1,FALSE)),0))),"H",IF(AND(CK$7&gt;=$E123,CK$7&lt;=$F123),($D123/$G123),0))),IF(AND(CK$7&gt;=$E123,CK$7&lt;=$F123),($D123/$G123),0))</f>
        <v>H</v>
      </c>
      <c r="CL123" s="34">
        <f>IF(Data!$C$2&gt;0,(IF(OR(CL$5=Data!$F$2,CL$5=Data!$G$2,(IF(COUNTIF(Data!$A$2:$A$939,CL$7),CL$7=(VLOOKUP(CL$7,Data!$A$2:$A$852,1,FALSE)),0))),"H",IF(AND(CL$7&gt;=$E123,CL$7&lt;=$F123),($D123/$G123),0))),IF(AND(CL$7&gt;=$E123,CL$7&lt;=$F123),($D123/$G123),0))</f>
        <v>0</v>
      </c>
      <c r="CM123" s="34">
        <f>IF(Data!$C$2&gt;0,(IF(OR(CM$5=Data!$F$2,CM$5=Data!$G$2,(IF(COUNTIF(Data!$A$2:$A$939,CM$7),CM$7=(VLOOKUP(CM$7,Data!$A$2:$A$852,1,FALSE)),0))),"H",IF(AND(CM$7&gt;=$E123,CM$7&lt;=$F123),($D123/$G123),0))),IF(AND(CM$7&gt;=$E123,CM$7&lt;=$F123),($D123/$G123),0))</f>
        <v>0</v>
      </c>
      <c r="CN123" s="34">
        <f>IF(Data!$C$2&gt;0,(IF(OR(CN$5=Data!$F$2,CN$5=Data!$G$2,(IF(COUNTIF(Data!$A$2:$A$939,CN$7),CN$7=(VLOOKUP(CN$7,Data!$A$2:$A$852,1,FALSE)),0))),"H",IF(AND(CN$7&gt;=$E123,CN$7&lt;=$F123),($D123/$G123),0))),IF(AND(CN$7&gt;=$E123,CN$7&lt;=$F123),($D123/$G123),0))</f>
        <v>0</v>
      </c>
      <c r="CO123" s="34">
        <f>IF(Data!$C$2&gt;0,(IF(OR(CO$5=Data!$F$2,CO$5=Data!$G$2,(IF(COUNTIF(Data!$A$2:$A$939,CO$7),CO$7=(VLOOKUP(CO$7,Data!$A$2:$A$852,1,FALSE)),0))),"H",IF(AND(CO$7&gt;=$E123,CO$7&lt;=$F123),($D123/$G123),0))),IF(AND(CO$7&gt;=$E123,CO$7&lt;=$F123),($D123/$G123),0))</f>
        <v>0</v>
      </c>
      <c r="CP123" s="34">
        <f>IF(Data!$C$2&gt;0,(IF(OR(CP$5=Data!$F$2,CP$5=Data!$G$2,(IF(COUNTIF(Data!$A$2:$A$939,CP$7),CP$7=(VLOOKUP(CP$7,Data!$A$2:$A$852,1,FALSE)),0))),"H",IF(AND(CP$7&gt;=$E123,CP$7&lt;=$F123),($D123/$G123),0))),IF(AND(CP$7&gt;=$E123,CP$7&lt;=$F123),($D123/$G123),0))</f>
        <v>0</v>
      </c>
      <c r="CQ123" s="34" t="str">
        <f>IF(Data!$C$2&gt;0,(IF(OR(CQ$5=Data!$F$2,CQ$5=Data!$G$2,(IF(COUNTIF(Data!$A$2:$A$939,CQ$7),CQ$7=(VLOOKUP(CQ$7,Data!$A$2:$A$852,1,FALSE)),0))),"H",IF(AND(CQ$7&gt;=$E123,CQ$7&lt;=$F123),($D123/$G123),0))),IF(AND(CQ$7&gt;=$E123,CQ$7&lt;=$F123),($D123/$G123),0))</f>
        <v>H</v>
      </c>
      <c r="CR123" s="34" t="str">
        <f>IF(Data!$C$2&gt;0,(IF(OR(CR$5=Data!$F$2,CR$5=Data!$G$2,(IF(COUNTIF(Data!$A$2:$A$939,CR$7),CR$7=(VLOOKUP(CR$7,Data!$A$2:$A$852,1,FALSE)),0))),"H",IF(AND(CR$7&gt;=$E123,CR$7&lt;=$F123),($D123/$G123),0))),IF(AND(CR$7&gt;=$E123,CR$7&lt;=$F123),($D123/$G123),0))</f>
        <v>H</v>
      </c>
      <c r="CS123" s="34">
        <f>IF(Data!$C$2&gt;0,(IF(OR(CS$5=Data!$F$2,CS$5=Data!$G$2,(IF(COUNTIF(Data!$A$2:$A$939,CS$7),CS$7=(VLOOKUP(CS$7,Data!$A$2:$A$852,1,FALSE)),0))),"H",IF(AND(CS$7&gt;=$E123,CS$7&lt;=$F123),($D123/$G123),0))),IF(AND(CS$7&gt;=$E123,CS$7&lt;=$F123),($D123/$G123),0))</f>
        <v>0</v>
      </c>
      <c r="CT123" s="34">
        <f>IF(Data!$C$2&gt;0,(IF(OR(CT$5=Data!$F$2,CT$5=Data!$G$2,(IF(COUNTIF(Data!$A$2:$A$939,CT$7),CT$7=(VLOOKUP(CT$7,Data!$A$2:$A$852,1,FALSE)),0))),"H",IF(AND(CT$7&gt;=$E123,CT$7&lt;=$F123),($D123/$G123),0))),IF(AND(CT$7&gt;=$E123,CT$7&lt;=$F123),($D123/$G123),0))</f>
        <v>0</v>
      </c>
      <c r="CU123" s="34">
        <f>IF(Data!$C$2&gt;0,(IF(OR(CU$5=Data!$F$2,CU$5=Data!$G$2,(IF(COUNTIF(Data!$A$2:$A$939,CU$7),CU$7=(VLOOKUP(CU$7,Data!$A$2:$A$852,1,FALSE)),0))),"H",IF(AND(CU$7&gt;=$E123,CU$7&lt;=$F123),($D123/$G123),0))),IF(AND(CU$7&gt;=$E123,CU$7&lt;=$F123),($D123/$G123),0))</f>
        <v>0</v>
      </c>
      <c r="CV123" s="34">
        <f>IF(Data!$C$2&gt;0,(IF(OR(CV$5=Data!$F$2,CV$5=Data!$G$2,(IF(COUNTIF(Data!$A$2:$A$939,CV$7),CV$7=(VLOOKUP(CV$7,Data!$A$2:$A$852,1,FALSE)),0))),"H",IF(AND(CV$7&gt;=$E123,CV$7&lt;=$F123),($D123/$G123),0))),IF(AND(CV$7&gt;=$E123,CV$7&lt;=$F123),($D123/$G123),0))</f>
        <v>0</v>
      </c>
      <c r="CW123" s="34">
        <f>IF(Data!$C$2&gt;0,(IF(OR(CW$5=Data!$F$2,CW$5=Data!$G$2,(IF(COUNTIF(Data!$A$2:$A$939,CW$7),CW$7=(VLOOKUP(CW$7,Data!$A$2:$A$852,1,FALSE)),0))),"H",IF(AND(CW$7&gt;=$E123,CW$7&lt;=$F123),($D123/$G123),0))),IF(AND(CW$7&gt;=$E123,CW$7&lt;=$F123),($D123/$G123),0))</f>
        <v>0</v>
      </c>
      <c r="CX123" s="34" t="str">
        <f>IF(Data!$C$2&gt;0,(IF(OR(CX$5=Data!$F$2,CX$5=Data!$G$2,(IF(COUNTIF(Data!$A$2:$A$939,CX$7),CX$7=(VLOOKUP(CX$7,Data!$A$2:$A$852,1,FALSE)),0))),"H",IF(AND(CX$7&gt;=$E123,CX$7&lt;=$F123),($D123/$G123),0))),IF(AND(CX$7&gt;=$E123,CX$7&lt;=$F123),($D123/$G123),0))</f>
        <v>H</v>
      </c>
      <c r="CY123" s="34" t="str">
        <f>IF(Data!$C$2&gt;0,(IF(OR(CY$5=Data!$F$2,CY$5=Data!$G$2,(IF(COUNTIF(Data!$A$2:$A$939,CY$7),CY$7=(VLOOKUP(CY$7,Data!$A$2:$A$852,1,FALSE)),0))),"H",IF(AND(CY$7&gt;=$E123,CY$7&lt;=$F123),($D123/$G123),0))),IF(AND(CY$7&gt;=$E123,CY$7&lt;=$F123),($D123/$G123),0))</f>
        <v>H</v>
      </c>
      <c r="CZ123" s="34">
        <f>IF(Data!$C$2&gt;0,(IF(OR(CZ$5=Data!$F$2,CZ$5=Data!$G$2,(IF(COUNTIF(Data!$A$2:$A$939,CZ$7),CZ$7=(VLOOKUP(CZ$7,Data!$A$2:$A$852,1,FALSE)),0))),"H",IF(AND(CZ$7&gt;=$E123,CZ$7&lt;=$F123),($D123/$G123),0))),IF(AND(CZ$7&gt;=$E123,CZ$7&lt;=$F123),($D123/$G123),0))</f>
        <v>0</v>
      </c>
      <c r="DA123" s="34">
        <f>IF(Data!$C$2&gt;0,(IF(OR(DA$5=Data!$F$2,DA$5=Data!$G$2,(IF(COUNTIF(Data!$A$2:$A$939,DA$7),DA$7=(VLOOKUP(DA$7,Data!$A$2:$A$852,1,FALSE)),0))),"H",IF(AND(DA$7&gt;=$E123,DA$7&lt;=$F123),($D123/$G123),0))),IF(AND(DA$7&gt;=$E123,DA$7&lt;=$F123),($D123/$G123),0))</f>
        <v>0</v>
      </c>
      <c r="DB123" s="34">
        <f>IF(Data!$C$2&gt;0,(IF(OR(DB$5=Data!$F$2,DB$5=Data!$G$2,(IF(COUNTIF(Data!$A$2:$A$939,DB$7),DB$7=(VLOOKUP(DB$7,Data!$A$2:$A$852,1,FALSE)),0))),"H",IF(AND(DB$7&gt;=$E123,DB$7&lt;=$F123),($D123/$G123),0))),IF(AND(DB$7&gt;=$E123,DB$7&lt;=$F123),($D123/$G123),0))</f>
        <v>0</v>
      </c>
      <c r="DC123" s="34">
        <f>IF(Data!$C$2&gt;0,(IF(OR(DC$5=Data!$F$2,DC$5=Data!$G$2,(IF(COUNTIF(Data!$A$2:$A$939,DC$7),DC$7=(VLOOKUP(DC$7,Data!$A$2:$A$852,1,FALSE)),0))),"H",IF(AND(DC$7&gt;=$E123,DC$7&lt;=$F123),($D123/$G123),0))),IF(AND(DC$7&gt;=$E123,DC$7&lt;=$F123),($D123/$G123),0))</f>
        <v>0</v>
      </c>
      <c r="DD123" s="34">
        <f>IF(Data!$C$2&gt;0,(IF(OR(DD$5=Data!$F$2,DD$5=Data!$G$2,(IF(COUNTIF(Data!$A$2:$A$939,DD$7),DD$7=(VLOOKUP(DD$7,Data!$A$2:$A$852,1,FALSE)),0))),"H",IF(AND(DD$7&gt;=$E123,DD$7&lt;=$F123),($D123/$G123),0))),IF(AND(DD$7&gt;=$E123,DD$7&lt;=$F123),($D123/$G123),0))</f>
        <v>0</v>
      </c>
      <c r="DE123" s="34" t="str">
        <f>IF(Data!$C$2&gt;0,(IF(OR(DE$5=Data!$F$2,DE$5=Data!$G$2,(IF(COUNTIF(Data!$A$2:$A$939,DE$7),DE$7=(VLOOKUP(DE$7,Data!$A$2:$A$852,1,FALSE)),0))),"H",IF(AND(DE$7&gt;=$E123,DE$7&lt;=$F123),($D123/$G123),0))),IF(AND(DE$7&gt;=$E123,DE$7&lt;=$F123),($D123/$G123),0))</f>
        <v>H</v>
      </c>
      <c r="DF123" s="34" t="str">
        <f>IF(Data!$C$2&gt;0,(IF(OR(DF$5=Data!$F$2,DF$5=Data!$G$2,(IF(COUNTIF(Data!$A$2:$A$939,DF$7),DF$7=(VLOOKUP(DF$7,Data!$A$2:$A$852,1,FALSE)),0))),"H",IF(AND(DF$7&gt;=$E123,DF$7&lt;=$F123),($D123/$G123),0))),IF(AND(DF$7&gt;=$E123,DF$7&lt;=$F123),($D123/$G123),0))</f>
        <v>H</v>
      </c>
      <c r="DG123" s="34">
        <f>IF(Data!$C$2&gt;0,(IF(OR(DG$5=Data!$F$2,DG$5=Data!$G$2,(IF(COUNTIF(Data!$A$2:$A$939,DG$7),DG$7=(VLOOKUP(DG$7,Data!$A$2:$A$852,1,FALSE)),0))),"H",IF(AND(DG$7&gt;=$E123,DG$7&lt;=$F123),($D123/$G123),0))),IF(AND(DG$7&gt;=$E123,DG$7&lt;=$F123),($D123/$G123),0))</f>
        <v>0</v>
      </c>
      <c r="DH123" s="34">
        <f>IF(Data!$C$2&gt;0,(IF(OR(DH$5=Data!$F$2,DH$5=Data!$G$2,(IF(COUNTIF(Data!$A$2:$A$939,DH$7),DH$7=(VLOOKUP(DH$7,Data!$A$2:$A$852,1,FALSE)),0))),"H",IF(AND(DH$7&gt;=$E123,DH$7&lt;=$F123),($D123/$G123),0))),IF(AND(DH$7&gt;=$E123,DH$7&lt;=$F123),($D123/$G123),0))</f>
        <v>0</v>
      </c>
      <c r="DI123" s="34">
        <f>IF(Data!$C$2&gt;0,(IF(OR(DI$5=Data!$F$2,DI$5=Data!$G$2,(IF(COUNTIF(Data!$A$2:$A$939,DI$7),DI$7=(VLOOKUP(DI$7,Data!$A$2:$A$852,1,FALSE)),0))),"H",IF(AND(DI$7&gt;=$E123,DI$7&lt;=$F123),($D123/$G123),0))),IF(AND(DI$7&gt;=$E123,DI$7&lt;=$F123),($D123/$G123),0))</f>
        <v>0</v>
      </c>
      <c r="DJ123" s="34">
        <f>IF(Data!$C$2&gt;0,(IF(OR(DJ$5=Data!$F$2,DJ$5=Data!$G$2,(IF(COUNTIF(Data!$A$2:$A$939,DJ$7),DJ$7=(VLOOKUP(DJ$7,Data!$A$2:$A$852,1,FALSE)),0))),"H",IF(AND(DJ$7&gt;=$E123,DJ$7&lt;=$F123),($D123/$G123),0))),IF(AND(DJ$7&gt;=$E123,DJ$7&lt;=$F123),($D123/$G123),0))</f>
        <v>0</v>
      </c>
      <c r="DK123" s="34">
        <f>IF(Data!$C$2&gt;0,(IF(OR(DK$5=Data!$F$2,DK$5=Data!$G$2,(IF(COUNTIF(Data!$A$2:$A$939,DK$7),DK$7=(VLOOKUP(DK$7,Data!$A$2:$A$852,1,FALSE)),0))),"H",IF(AND(DK$7&gt;=$E123,DK$7&lt;=$F123),($D123/$G123),0))),IF(AND(DK$7&gt;=$E123,DK$7&lt;=$F123),($D123/$G123),0))</f>
        <v>0</v>
      </c>
      <c r="DL123" s="34" t="str">
        <f>IF(Data!$C$2&gt;0,(IF(OR(DL$5=Data!$F$2,DL$5=Data!$G$2,(IF(COUNTIF(Data!$A$2:$A$939,DL$7),DL$7=(VLOOKUP(DL$7,Data!$A$2:$A$852,1,FALSE)),0))),"H",IF(AND(DL$7&gt;=$E123,DL$7&lt;=$F123),($D123/$G123),0))),IF(AND(DL$7&gt;=$E123,DL$7&lt;=$F123),($D123/$G123),0))</f>
        <v>H</v>
      </c>
      <c r="DM123" s="34" t="str">
        <f>IF(Data!$C$2&gt;0,(IF(OR(DM$5=Data!$F$2,DM$5=Data!$G$2,(IF(COUNTIF(Data!$A$2:$A$939,DM$7),DM$7=(VLOOKUP(DM$7,Data!$A$2:$A$852,1,FALSE)),0))),"H",IF(AND(DM$7&gt;=$E123,DM$7&lt;=$F123),($D123/$G123),0))),IF(AND(DM$7&gt;=$E123,DM$7&lt;=$F123),($D123/$G123),0))</f>
        <v>H</v>
      </c>
      <c r="DN123" s="34">
        <f>IF(Data!$C$2&gt;0,(IF(OR(DN$5=Data!$F$2,DN$5=Data!$G$2,(IF(COUNTIF(Data!$A$2:$A$939,DN$7),DN$7=(VLOOKUP(DN$7,Data!$A$2:$A$852,1,FALSE)),0))),"H",IF(AND(DN$7&gt;=$E123,DN$7&lt;=$F123),($D123/$G123),0))),IF(AND(DN$7&gt;=$E123,DN$7&lt;=$F123),($D123/$G123),0))</f>
        <v>0</v>
      </c>
      <c r="DO123" s="34">
        <f>IF(Data!$C$2&gt;0,(IF(OR(DO$5=Data!$F$2,DO$5=Data!$G$2,(IF(COUNTIF(Data!$A$2:$A$939,DO$7),DO$7=(VLOOKUP(DO$7,Data!$A$2:$A$852,1,FALSE)),0))),"H",IF(AND(DO$7&gt;=$E123,DO$7&lt;=$F123),($D123/$G123),0))),IF(AND(DO$7&gt;=$E123,DO$7&lt;=$F123),($D123/$G123),0))</f>
        <v>0</v>
      </c>
      <c r="DP123" s="34">
        <f>IF(Data!$C$2&gt;0,(IF(OR(DP$5=Data!$F$2,DP$5=Data!$G$2,(IF(COUNTIF(Data!$A$2:$A$939,DP$7),DP$7=(VLOOKUP(DP$7,Data!$A$2:$A$852,1,FALSE)),0))),"H",IF(AND(DP$7&gt;=$E123,DP$7&lt;=$F123),($D123/$G123),0))),IF(AND(DP$7&gt;=$E123,DP$7&lt;=$F123),($D123/$G123),0))</f>
        <v>0</v>
      </c>
      <c r="DQ123" s="34">
        <f>IF(Data!$C$2&gt;0,(IF(OR(DQ$5=Data!$F$2,DQ$5=Data!$G$2,(IF(COUNTIF(Data!$A$2:$A$939,DQ$7),DQ$7=(VLOOKUP(DQ$7,Data!$A$2:$A$852,1,FALSE)),0))),"H",IF(AND(DQ$7&gt;=$E123,DQ$7&lt;=$F123),($D123/$G123),0))),IF(AND(DQ$7&gt;=$E123,DQ$7&lt;=$F123),($D123/$G123),0))</f>
        <v>0</v>
      </c>
      <c r="DR123" s="34">
        <f>IF(Data!$C$2&gt;0,(IF(OR(DR$5=Data!$F$2,DR$5=Data!$G$2,(IF(COUNTIF(Data!$A$2:$A$939,DR$7),DR$7=(VLOOKUP(DR$7,Data!$A$2:$A$852,1,FALSE)),0))),"H",IF(AND(DR$7&gt;=$E123,DR$7&lt;=$F123),($D123/$G123),0))),IF(AND(DR$7&gt;=$E123,DR$7&lt;=$F123),($D123/$G123),0))</f>
        <v>0</v>
      </c>
      <c r="DS123" s="34" t="str">
        <f>IF(Data!$C$2&gt;0,(IF(OR(DS$5=Data!$F$2,DS$5=Data!$G$2,(IF(COUNTIF(Data!$A$2:$A$939,DS$7),DS$7=(VLOOKUP(DS$7,Data!$A$2:$A$852,1,FALSE)),0))),"H",IF(AND(DS$7&gt;=$E123,DS$7&lt;=$F123),($D123/$G123),0))),IF(AND(DS$7&gt;=$E123,DS$7&lt;=$F123),($D123/$G123),0))</f>
        <v>H</v>
      </c>
      <c r="DT123" s="34" t="str">
        <f>IF(Data!$C$2&gt;0,(IF(OR(DT$5=Data!$F$2,DT$5=Data!$G$2,(IF(COUNTIF(Data!$A$2:$A$939,DT$7),DT$7=(VLOOKUP(DT$7,Data!$A$2:$A$852,1,FALSE)),0))),"H",IF(AND(DT$7&gt;=$E123,DT$7&lt;=$F123),($D123/$G123),0))),IF(AND(DT$7&gt;=$E123,DT$7&lt;=$F123),($D123/$G123),0))</f>
        <v>H</v>
      </c>
      <c r="DU123" s="34">
        <f>IF(Data!$C$2&gt;0,(IF(OR(DU$5=Data!$F$2,DU$5=Data!$G$2,(IF(COUNTIF(Data!$A$2:$A$939,DU$7),DU$7=(VLOOKUP(DU$7,Data!$A$2:$A$852,1,FALSE)),0))),"H",IF(AND(DU$7&gt;=$E123,DU$7&lt;=$F123),($D123/$G123),0))),IF(AND(DU$7&gt;=$E123,DU$7&lt;=$F123),($D123/$G123),0))</f>
        <v>0</v>
      </c>
      <c r="DV123" s="34">
        <f>IF(Data!$C$2&gt;0,(IF(OR(DV$5=Data!$F$2,DV$5=Data!$G$2,(IF(COUNTIF(Data!$A$2:$A$939,DV$7),DV$7=(VLOOKUP(DV$7,Data!$A$2:$A$852,1,FALSE)),0))),"H",IF(AND(DV$7&gt;=$E123,DV$7&lt;=$F123),($D123/$G123),0))),IF(AND(DV$7&gt;=$E123,DV$7&lt;=$F123),($D123/$G123),0))</f>
        <v>0</v>
      </c>
      <c r="DW123" s="34">
        <f>IF(Data!$C$2&gt;0,(IF(OR(DW$5=Data!$F$2,DW$5=Data!$G$2,(IF(COUNTIF(Data!$A$2:$A$939,DW$7),DW$7=(VLOOKUP(DW$7,Data!$A$2:$A$852,1,FALSE)),0))),"H",IF(AND(DW$7&gt;=$E123,DW$7&lt;=$F123),($D123/$G123),0))),IF(AND(DW$7&gt;=$E123,DW$7&lt;=$F123),($D123/$G123),0))</f>
        <v>0</v>
      </c>
      <c r="DX123" s="34">
        <f>IF(Data!$C$2&gt;0,(IF(OR(DX$5=Data!$F$2,DX$5=Data!$G$2,(IF(COUNTIF(Data!$A$2:$A$939,DX$7),DX$7=(VLOOKUP(DX$7,Data!$A$2:$A$852,1,FALSE)),0))),"H",IF(AND(DX$7&gt;=$E123,DX$7&lt;=$F123),($D123/$G123),0))),IF(AND(DX$7&gt;=$E123,DX$7&lt;=$F123),($D123/$G123),0))</f>
        <v>0</v>
      </c>
      <c r="DY123" s="34">
        <f>IF(Data!$C$2&gt;0,(IF(OR(DY$5=Data!$F$2,DY$5=Data!$G$2,(IF(COUNTIF(Data!$A$2:$A$939,DY$7),DY$7=(VLOOKUP(DY$7,Data!$A$2:$A$852,1,FALSE)),0))),"H",IF(AND(DY$7&gt;=$E123,DY$7&lt;=$F123),($D123/$G123),0))),IF(AND(DY$7&gt;=$E123,DY$7&lt;=$F123),($D123/$G123),0))</f>
        <v>0</v>
      </c>
      <c r="DZ123" s="34" t="str">
        <f>IF(Data!$C$2&gt;0,(IF(OR(DZ$5=Data!$F$2,DZ$5=Data!$G$2,(IF(COUNTIF(Data!$A$2:$A$939,DZ$7),DZ$7=(VLOOKUP(DZ$7,Data!$A$2:$A$852,1,FALSE)),0))),"H",IF(AND(DZ$7&gt;=$E123,DZ$7&lt;=$F123),($D123/$G123),0))),IF(AND(DZ$7&gt;=$E123,DZ$7&lt;=$F123),($D123/$G123),0))</f>
        <v>H</v>
      </c>
      <c r="EA123" s="34" t="str">
        <f>IF(Data!$C$2&gt;0,(IF(OR(EA$5=Data!$F$2,EA$5=Data!$G$2,(IF(COUNTIF(Data!$A$2:$A$939,EA$7),EA$7=(VLOOKUP(EA$7,Data!$A$2:$A$852,1,FALSE)),0))),"H",IF(AND(EA$7&gt;=$E123,EA$7&lt;=$F123),($D123/$G123),0))),IF(AND(EA$7&gt;=$E123,EA$7&lt;=$F123),($D123/$G123),0))</f>
        <v>H</v>
      </c>
      <c r="EB123" s="34">
        <f>IF(Data!$C$2&gt;0,(IF(OR(EB$5=Data!$F$2,EB$5=Data!$G$2,(IF(COUNTIF(Data!$A$2:$A$939,EB$7),EB$7=(VLOOKUP(EB$7,Data!$A$2:$A$852,1,FALSE)),0))),"H",IF(AND(EB$7&gt;=$E123,EB$7&lt;=$F123),($D123/$G123),0))),IF(AND(EB$7&gt;=$E123,EB$7&lt;=$F123),($D123/$G123),0))</f>
        <v>0</v>
      </c>
      <c r="EC123" s="34">
        <f>IF(Data!$C$2&gt;0,(IF(OR(EC$5=Data!$F$2,EC$5=Data!$G$2,(IF(COUNTIF(Data!$A$2:$A$939,EC$7),EC$7=(VLOOKUP(EC$7,Data!$A$2:$A$852,1,FALSE)),0))),"H",IF(AND(EC$7&gt;=$E123,EC$7&lt;=$F123),($D123/$G123),0))),IF(AND(EC$7&gt;=$E123,EC$7&lt;=$F123),($D123/$G123),0))</f>
        <v>0</v>
      </c>
      <c r="ED123" s="34">
        <f>IF(Data!$C$2&gt;0,(IF(OR(ED$5=Data!$F$2,ED$5=Data!$G$2,(IF(COUNTIF(Data!$A$2:$A$939,ED$7),ED$7=(VLOOKUP(ED$7,Data!$A$2:$A$852,1,FALSE)),0))),"H",IF(AND(ED$7&gt;=$E123,ED$7&lt;=$F123),($D123/$G123),0))),IF(AND(ED$7&gt;=$E123,ED$7&lt;=$F123),($D123/$G123),0))</f>
        <v>0</v>
      </c>
      <c r="EE123" s="34">
        <f>IF(Data!$C$2&gt;0,(IF(OR(EE$5=Data!$F$2,EE$5=Data!$G$2,(IF(COUNTIF(Data!$A$2:$A$939,EE$7),EE$7=(VLOOKUP(EE$7,Data!$A$2:$A$852,1,FALSE)),0))),"H",IF(AND(EE$7&gt;=$E123,EE$7&lt;=$F123),($D123/$G123),0))),IF(AND(EE$7&gt;=$E123,EE$7&lt;=$F123),($D123/$G123),0))</f>
        <v>0</v>
      </c>
      <c r="EF123" s="34">
        <f>IF(Data!$C$2&gt;0,(IF(OR(EF$5=Data!$F$2,EF$5=Data!$G$2,(IF(COUNTIF(Data!$A$2:$A$939,EF$7),EF$7=(VLOOKUP(EF$7,Data!$A$2:$A$852,1,FALSE)),0))),"H",IF(AND(EF$7&gt;=$E123,EF$7&lt;=$F123),($D123/$G123),0))),IF(AND(EF$7&gt;=$E123,EF$7&lt;=$F123),($D123/$G123),0))</f>
        <v>0</v>
      </c>
      <c r="EG123" s="34" t="str">
        <f>IF(Data!$C$2&gt;0,(IF(OR(EG$5=Data!$F$2,EG$5=Data!$G$2,(IF(COUNTIF(Data!$A$2:$A$939,EG$7),EG$7=(VLOOKUP(EG$7,Data!$A$2:$A$852,1,FALSE)),0))),"H",IF(AND(EG$7&gt;=$E123,EG$7&lt;=$F123),($D123/$G123),0))),IF(AND(EG$7&gt;=$E123,EG$7&lt;=$F123),($D123/$G123),0))</f>
        <v>H</v>
      </c>
      <c r="EH123" s="34" t="str">
        <f>IF(Data!$C$2&gt;0,(IF(OR(EH$5=Data!$F$2,EH$5=Data!$G$2,(IF(COUNTIF(Data!$A$2:$A$939,EH$7),EH$7=(VLOOKUP(EH$7,Data!$A$2:$A$852,1,FALSE)),0))),"H",IF(AND(EH$7&gt;=$E123,EH$7&lt;=$F123),($D123/$G123),0))),IF(AND(EH$7&gt;=$E123,EH$7&lt;=$F123),($D123/$G123),0))</f>
        <v>H</v>
      </c>
      <c r="EI123" s="34">
        <f>IF(Data!$C$2&gt;0,(IF(OR(EI$5=Data!$F$2,EI$5=Data!$G$2,(IF(COUNTIF(Data!$A$2:$A$939,EI$7),EI$7=(VLOOKUP(EI$7,Data!$A$2:$A$852,1,FALSE)),0))),"H",IF(AND(EI$7&gt;=$E123,EI$7&lt;=$F123),($D123/$G123),0))),IF(AND(EI$7&gt;=$E123,EI$7&lt;=$F123),($D123/$G123),0))</f>
        <v>0</v>
      </c>
      <c r="EJ123" s="34">
        <f>IF(Data!$C$2&gt;0,(IF(OR(EJ$5=Data!$F$2,EJ$5=Data!$G$2,(IF(COUNTIF(Data!$A$2:$A$939,EJ$7),EJ$7=(VLOOKUP(EJ$7,Data!$A$2:$A$852,1,FALSE)),0))),"H",IF(AND(EJ$7&gt;=$E123,EJ$7&lt;=$F123),($D123/$G123),0))),IF(AND(EJ$7&gt;=$E123,EJ$7&lt;=$F123),($D123/$G123),0))</f>
        <v>0</v>
      </c>
      <c r="EK123" s="34">
        <f>IF(Data!$C$2&gt;0,(IF(OR(EK$5=Data!$F$2,EK$5=Data!$G$2,(IF(COUNTIF(Data!$A$2:$A$939,EK$7),EK$7=(VLOOKUP(EK$7,Data!$A$2:$A$852,1,FALSE)),0))),"H",IF(AND(EK$7&gt;=$E123,EK$7&lt;=$F123),($D123/$G123),0))),IF(AND(EK$7&gt;=$E123,EK$7&lt;=$F123),($D123/$G123),0))</f>
        <v>0</v>
      </c>
      <c r="EL123" s="34">
        <f>IF(Data!$C$2&gt;0,(IF(OR(EL$5=Data!$F$2,EL$5=Data!$G$2,(IF(COUNTIF(Data!$A$2:$A$939,EL$7),EL$7=(VLOOKUP(EL$7,Data!$A$2:$A$852,1,FALSE)),0))),"H",IF(AND(EL$7&gt;=$E123,EL$7&lt;=$F123),($D123/$G123),0))),IF(AND(EL$7&gt;=$E123,EL$7&lt;=$F123),($D123/$G123),0))</f>
        <v>0</v>
      </c>
      <c r="EM123" s="34">
        <f>IF(Data!$C$2&gt;0,(IF(OR(EM$5=Data!$F$2,EM$5=Data!$G$2,(IF(COUNTIF(Data!$A$2:$A$939,EM$7),EM$7=(VLOOKUP(EM$7,Data!$A$2:$A$852,1,FALSE)),0))),"H",IF(AND(EM$7&gt;=$E123,EM$7&lt;=$F123),($D123/$G123),0))),IF(AND(EM$7&gt;=$E123,EM$7&lt;=$F123),($D123/$G123),0))</f>
        <v>0</v>
      </c>
      <c r="EN123" s="34" t="str">
        <f>IF(Data!$C$2&gt;0,(IF(OR(EN$5=Data!$F$2,EN$5=Data!$G$2,(IF(COUNTIF(Data!$A$2:$A$939,EN$7),EN$7=(VLOOKUP(EN$7,Data!$A$2:$A$852,1,FALSE)),0))),"H",IF(AND(EN$7&gt;=$E123,EN$7&lt;=$F123),($D123/$G123),0))),IF(AND(EN$7&gt;=$E123,EN$7&lt;=$F123),($D123/$G123),0))</f>
        <v>H</v>
      </c>
      <c r="EO123" s="35" t="str">
        <f>IF(Data!$C$2&gt;0,(IF(OR(EO$5=Data!$F$2,EO$5=Data!$G$2,(IF(COUNTIF(Data!$A$2:$A$939,EO$7),EO$7=(VLOOKUP(EO$7,Data!$A$2:$A$852,1,FALSE)),0))),"H",IF(AND(EO$7&gt;=$E123,EO$7&lt;=$F123),($D123/$G123),0))),IF(AND(EO$7&gt;=$E123,EO$7&lt;=$F123),($D123/$G123),0))</f>
        <v>H</v>
      </c>
      <c r="EP123" s="8" t="s">
        <v>47</v>
      </c>
      <c r="EQ123" s="18">
        <f>SUM(T123:EO123)-D123</f>
        <v>0</v>
      </c>
    </row>
    <row r="124" spans="1:147" ht="30" customHeight="1" thickBot="1">
      <c r="A124" s="371"/>
      <c r="B124" s="372"/>
      <c r="C124" s="372"/>
      <c r="D124" s="364"/>
      <c r="E124" s="351"/>
      <c r="F124" s="351"/>
      <c r="G124" s="349"/>
      <c r="H124" s="364"/>
      <c r="I124" s="365"/>
      <c r="J124" s="351"/>
      <c r="K124" s="351"/>
      <c r="L124" s="351"/>
      <c r="M124" s="349"/>
      <c r="N124" s="349"/>
      <c r="O124" s="364"/>
      <c r="P124" s="365"/>
      <c r="Q124" s="391"/>
      <c r="R124" s="364"/>
      <c r="S124" s="343"/>
      <c r="T124" s="36">
        <f>IF(T$7&gt;$L123,(((IF(Data!$C$2&gt;0,(IF(OR(T$5=Data!$F$2,T$5=Data!$G$2,(IF(COUNTIF(Data!$A$2:$A$939,T$7),T$7=(VLOOKUP(T$7,Data!$A$2:$A$852,1,FALSE)),0))),"H",IF(AND(T$7&gt;=$J123,T$7&lt;=$K123),($D123*(1-$P123)/$N123),0))),IF(AND(T$7&gt;=$J123,T$7&lt;=$K123),(($D123-$O123)/$N123),0))))),(((IF(Data!$C$2&gt;0,(IF(OR(T$5=Data!$F$2,T$5=Data!$G$2,(IF(COUNTIF(Data!$A$2:$A$939,T$7),T$7=(VLOOKUP(T$7,Data!$A$2:$A$852,1,FALSE)),0))),"H",IF(AND(T$7&gt;=$J123,T$7&lt;=$L123),($D123*$P123/$M123),0))),IF(AND(T$7&gt;=$J123,T$7&lt;=$L123),(($D123*$P123)/$M123),0))))))</f>
        <v>0</v>
      </c>
      <c r="U124" s="37">
        <f>IF(U$7&gt;$L123,(((IF(Data!$C$2&gt;0,(IF(OR(U$5=Data!$F$2,U$5=Data!$G$2,(IF(COUNTIF(Data!$A$2:$A$939,U$7),U$7=(VLOOKUP(U$7,Data!$A$2:$A$852,1,FALSE)),0))),"H",IF(AND(U$7&gt;=$J123,U$7&lt;=$K123),($D123*(1-$P123)/$N123),0))),IF(AND(U$7&gt;=$J123,U$7&lt;=$K123),(($D123-$O123)/$N123),0))))),(((IF(Data!$C$2&gt;0,(IF(OR(U$5=Data!$F$2,U$5=Data!$G$2,(IF(COUNTIF(Data!$A$2:$A$939,U$7),U$7=(VLOOKUP(U$7,Data!$A$2:$A$852,1,FALSE)),0))),"H",IF(AND(U$7&gt;=$J123,U$7&lt;=$L123),($D123*$P123/$M123),0))),IF(AND(U$7&gt;=$J123,U$7&lt;=$L123),(($D123*$P123)/$M123),0))))))</f>
        <v>0</v>
      </c>
      <c r="V124" s="37">
        <f>IF(V$7&gt;$L123,(((IF(Data!$C$2&gt;0,(IF(OR(V$5=Data!$F$2,V$5=Data!$G$2,(IF(COUNTIF(Data!$A$2:$A$939,V$7),V$7=(VLOOKUP(V$7,Data!$A$2:$A$852,1,FALSE)),0))),"H",IF(AND(V$7&gt;=$J123,V$7&lt;=$K123),($D123*(1-$P123)/$N123),0))),IF(AND(V$7&gt;=$J123,V$7&lt;=$K123),(($D123-$O123)/$N123),0))))),(((IF(Data!$C$2&gt;0,(IF(OR(V$5=Data!$F$2,V$5=Data!$G$2,(IF(COUNTIF(Data!$A$2:$A$939,V$7),V$7=(VLOOKUP(V$7,Data!$A$2:$A$852,1,FALSE)),0))),"H",IF(AND(V$7&gt;=$J123,V$7&lt;=$L123),($D123*$P123/$M123),0))),IF(AND(V$7&gt;=$J123,V$7&lt;=$L123),(($D123*$P123)/$M123),0))))))</f>
        <v>0</v>
      </c>
      <c r="W124" s="37">
        <f>IF(W$7&gt;$L123,(((IF(Data!$C$2&gt;0,(IF(OR(W$5=Data!$F$2,W$5=Data!$G$2,(IF(COUNTIF(Data!$A$2:$A$939,W$7),W$7=(VLOOKUP(W$7,Data!$A$2:$A$852,1,FALSE)),0))),"H",IF(AND(W$7&gt;=$J123,W$7&lt;=$K123),($D123*(1-$P123)/$N123),0))),IF(AND(W$7&gt;=$J123,W$7&lt;=$K123),(($D123-$O123)/$N123),0))))),(((IF(Data!$C$2&gt;0,(IF(OR(W$5=Data!$F$2,W$5=Data!$G$2,(IF(COUNTIF(Data!$A$2:$A$939,W$7),W$7=(VLOOKUP(W$7,Data!$A$2:$A$852,1,FALSE)),0))),"H",IF(AND(W$7&gt;=$J123,W$7&lt;=$L123),($D123*$P123/$M123),0))),IF(AND(W$7&gt;=$J123,W$7&lt;=$L123),(($D123*$P123)/$M123),0))))))</f>
        <v>0</v>
      </c>
      <c r="X124" s="37">
        <f>IF(X$7&gt;$L123,(((IF(Data!$C$2&gt;0,(IF(OR(X$5=Data!$F$2,X$5=Data!$G$2,(IF(COUNTIF(Data!$A$2:$A$939,X$7),X$7=(VLOOKUP(X$7,Data!$A$2:$A$852,1,FALSE)),0))),"H",IF(AND(X$7&gt;=$J123,X$7&lt;=$K123),($D123*(1-$P123)/$N123),0))),IF(AND(X$7&gt;=$J123,X$7&lt;=$K123),(($D123-$O123)/$N123),0))))),(((IF(Data!$C$2&gt;0,(IF(OR(X$5=Data!$F$2,X$5=Data!$G$2,(IF(COUNTIF(Data!$A$2:$A$939,X$7),X$7=(VLOOKUP(X$7,Data!$A$2:$A$852,1,FALSE)),0))),"H",IF(AND(X$7&gt;=$J123,X$7&lt;=$L123),($D123*$P123/$M123),0))),IF(AND(X$7&gt;=$J123,X$7&lt;=$L123),(($D123*$P123)/$M123),0))))))</f>
        <v>0</v>
      </c>
      <c r="Y124" s="37" t="str">
        <f>IF(Y$7&gt;$L123,(((IF(Data!$C$2&gt;0,(IF(OR(Y$5=Data!$F$2,Y$5=Data!$G$2,(IF(COUNTIF(Data!$A$2:$A$939,Y$7),Y$7=(VLOOKUP(Y$7,Data!$A$2:$A$852,1,FALSE)),0))),"H",IF(AND(Y$7&gt;=$J123,Y$7&lt;=$K123),($D123*(1-$P123)/$N123),0))),IF(AND(Y$7&gt;=$J123,Y$7&lt;=$K123),(($D123-$O123)/$N123),0))))),(((IF(Data!$C$2&gt;0,(IF(OR(Y$5=Data!$F$2,Y$5=Data!$G$2,(IF(COUNTIF(Data!$A$2:$A$939,Y$7),Y$7=(VLOOKUP(Y$7,Data!$A$2:$A$852,1,FALSE)),0))),"H",IF(AND(Y$7&gt;=$J123,Y$7&lt;=$L123),($D123*$P123/$M123),0))),IF(AND(Y$7&gt;=$J123,Y$7&lt;=$L123),(($D123*$P123)/$M123),0))))))</f>
        <v>H</v>
      </c>
      <c r="Z124" s="37" t="str">
        <f>IF(Z$7&gt;$L123,(((IF(Data!$C$2&gt;0,(IF(OR(Z$5=Data!$F$2,Z$5=Data!$G$2,(IF(COUNTIF(Data!$A$2:$A$939,Z$7),Z$7=(VLOOKUP(Z$7,Data!$A$2:$A$852,1,FALSE)),0))),"H",IF(AND(Z$7&gt;=$J123,Z$7&lt;=$K123),($D123*(1-$P123)/$N123),0))),IF(AND(Z$7&gt;=$J123,Z$7&lt;=$K123),(($D123-$O123)/$N123),0))))),(((IF(Data!$C$2&gt;0,(IF(OR(Z$5=Data!$F$2,Z$5=Data!$G$2,(IF(COUNTIF(Data!$A$2:$A$939,Z$7),Z$7=(VLOOKUP(Z$7,Data!$A$2:$A$852,1,FALSE)),0))),"H",IF(AND(Z$7&gt;=$J123,Z$7&lt;=$L123),($D123*$P123/$M123),0))),IF(AND(Z$7&gt;=$J123,Z$7&lt;=$L123),(($D123*$P123)/$M123),0))))))</f>
        <v>H</v>
      </c>
      <c r="AA124" s="37">
        <f>IF(AA$7&gt;$L123,(((IF(Data!$C$2&gt;0,(IF(OR(AA$5=Data!$F$2,AA$5=Data!$G$2,(IF(COUNTIF(Data!$A$2:$A$939,AA$7),AA$7=(VLOOKUP(AA$7,Data!$A$2:$A$852,1,FALSE)),0))),"H",IF(AND(AA$7&gt;=$J123,AA$7&lt;=$K123),($D123*(1-$P123)/$N123),0))),IF(AND(AA$7&gt;=$J123,AA$7&lt;=$K123),(($D123-$O123)/$N123),0))))),(((IF(Data!$C$2&gt;0,(IF(OR(AA$5=Data!$F$2,AA$5=Data!$G$2,(IF(COUNTIF(Data!$A$2:$A$939,AA$7),AA$7=(VLOOKUP(AA$7,Data!$A$2:$A$852,1,FALSE)),0))),"H",IF(AND(AA$7&gt;=$J123,AA$7&lt;=$L123),($D123*$P123/$M123),0))),IF(AND(AA$7&gt;=$J123,AA$7&lt;=$L123),(($D123*$P123)/$M123),0))))))</f>
        <v>0</v>
      </c>
      <c r="AB124" s="37">
        <f>IF(AB$7&gt;$L123,(((IF(Data!$C$2&gt;0,(IF(OR(AB$5=Data!$F$2,AB$5=Data!$G$2,(IF(COUNTIF(Data!$A$2:$A$939,AB$7),AB$7=(VLOOKUP(AB$7,Data!$A$2:$A$852,1,FALSE)),0))),"H",IF(AND(AB$7&gt;=$J123,AB$7&lt;=$K123),($D123*(1-$P123)/$N123),0))),IF(AND(AB$7&gt;=$J123,AB$7&lt;=$K123),(($D123-$O123)/$N123),0))))),(((IF(Data!$C$2&gt;0,(IF(OR(AB$5=Data!$F$2,AB$5=Data!$G$2,(IF(COUNTIF(Data!$A$2:$A$939,AB$7),AB$7=(VLOOKUP(AB$7,Data!$A$2:$A$852,1,FALSE)),0))),"H",IF(AND(AB$7&gt;=$J123,AB$7&lt;=$L123),($D123*$P123/$M123),0))),IF(AND(AB$7&gt;=$J123,AB$7&lt;=$L123),(($D123*$P123)/$M123),0))))))</f>
        <v>0</v>
      </c>
      <c r="AC124" s="37">
        <f>IF(AC$7&gt;$L123,(((IF(Data!$C$2&gt;0,(IF(OR(AC$5=Data!$F$2,AC$5=Data!$G$2,(IF(COUNTIF(Data!$A$2:$A$939,AC$7),AC$7=(VLOOKUP(AC$7,Data!$A$2:$A$852,1,FALSE)),0))),"H",IF(AND(AC$7&gt;=$J123,AC$7&lt;=$K123),($D123*(1-$P123)/$N123),0))),IF(AND(AC$7&gt;=$J123,AC$7&lt;=$K123),(($D123-$O123)/$N123),0))))),(((IF(Data!$C$2&gt;0,(IF(OR(AC$5=Data!$F$2,AC$5=Data!$G$2,(IF(COUNTIF(Data!$A$2:$A$939,AC$7),AC$7=(VLOOKUP(AC$7,Data!$A$2:$A$852,1,FALSE)),0))),"H",IF(AND(AC$7&gt;=$J123,AC$7&lt;=$L123),($D123*$P123/$M123),0))),IF(AND(AC$7&gt;=$J123,AC$7&lt;=$L123),(($D123*$P123)/$M123),0))))))</f>
        <v>0</v>
      </c>
      <c r="AD124" s="37">
        <f>IF(AD$7&gt;$L123,(((IF(Data!$C$2&gt;0,(IF(OR(AD$5=Data!$F$2,AD$5=Data!$G$2,(IF(COUNTIF(Data!$A$2:$A$939,AD$7),AD$7=(VLOOKUP(AD$7,Data!$A$2:$A$852,1,FALSE)),0))),"H",IF(AND(AD$7&gt;=$J123,AD$7&lt;=$K123),($D123*(1-$P123)/$N123),0))),IF(AND(AD$7&gt;=$J123,AD$7&lt;=$K123),(($D123-$O123)/$N123),0))))),(((IF(Data!$C$2&gt;0,(IF(OR(AD$5=Data!$F$2,AD$5=Data!$G$2,(IF(COUNTIF(Data!$A$2:$A$939,AD$7),AD$7=(VLOOKUP(AD$7,Data!$A$2:$A$852,1,FALSE)),0))),"H",IF(AND(AD$7&gt;=$J123,AD$7&lt;=$L123),($D123*$P123/$M123),0))),IF(AND(AD$7&gt;=$J123,AD$7&lt;=$L123),(($D123*$P123)/$M123),0))))))</f>
        <v>0</v>
      </c>
      <c r="AE124" s="37">
        <f>IF(AE$7&gt;$L123,(((IF(Data!$C$2&gt;0,(IF(OR(AE$5=Data!$F$2,AE$5=Data!$G$2,(IF(COUNTIF(Data!$A$2:$A$939,AE$7),AE$7=(VLOOKUP(AE$7,Data!$A$2:$A$852,1,FALSE)),0))),"H",IF(AND(AE$7&gt;=$J123,AE$7&lt;=$K123),($D123*(1-$P123)/$N123),0))),IF(AND(AE$7&gt;=$J123,AE$7&lt;=$K123),(($D123-$O123)/$N123),0))))),(((IF(Data!$C$2&gt;0,(IF(OR(AE$5=Data!$F$2,AE$5=Data!$G$2,(IF(COUNTIF(Data!$A$2:$A$939,AE$7),AE$7=(VLOOKUP(AE$7,Data!$A$2:$A$852,1,FALSE)),0))),"H",IF(AND(AE$7&gt;=$J123,AE$7&lt;=$L123),($D123*$P123/$M123),0))),IF(AND(AE$7&gt;=$J123,AE$7&lt;=$L123),(($D123*$P123)/$M123),0))))))</f>
        <v>0</v>
      </c>
      <c r="AF124" s="37" t="str">
        <f>IF(AF$7&gt;$L123,(((IF(Data!$C$2&gt;0,(IF(OR(AF$5=Data!$F$2,AF$5=Data!$G$2,(IF(COUNTIF(Data!$A$2:$A$939,AF$7),AF$7=(VLOOKUP(AF$7,Data!$A$2:$A$852,1,FALSE)),0))),"H",IF(AND(AF$7&gt;=$J123,AF$7&lt;=$K123),($D123*(1-$P123)/$N123),0))),IF(AND(AF$7&gt;=$J123,AF$7&lt;=$K123),(($D123-$O123)/$N123),0))))),(((IF(Data!$C$2&gt;0,(IF(OR(AF$5=Data!$F$2,AF$5=Data!$G$2,(IF(COUNTIF(Data!$A$2:$A$939,AF$7),AF$7=(VLOOKUP(AF$7,Data!$A$2:$A$852,1,FALSE)),0))),"H",IF(AND(AF$7&gt;=$J123,AF$7&lt;=$L123),($D123*$P123/$M123),0))),IF(AND(AF$7&gt;=$J123,AF$7&lt;=$L123),(($D123*$P123)/$M123),0))))))</f>
        <v>H</v>
      </c>
      <c r="AG124" s="37" t="str">
        <f>IF(AG$7&gt;$L123,(((IF(Data!$C$2&gt;0,(IF(OR(AG$5=Data!$F$2,AG$5=Data!$G$2,(IF(COUNTIF(Data!$A$2:$A$939,AG$7),AG$7=(VLOOKUP(AG$7,Data!$A$2:$A$852,1,FALSE)),0))),"H",IF(AND(AG$7&gt;=$J123,AG$7&lt;=$K123),($D123*(1-$P123)/$N123),0))),IF(AND(AG$7&gt;=$J123,AG$7&lt;=$K123),(($D123-$O123)/$N123),0))))),(((IF(Data!$C$2&gt;0,(IF(OR(AG$5=Data!$F$2,AG$5=Data!$G$2,(IF(COUNTIF(Data!$A$2:$A$939,AG$7),AG$7=(VLOOKUP(AG$7,Data!$A$2:$A$852,1,FALSE)),0))),"H",IF(AND(AG$7&gt;=$J123,AG$7&lt;=$L123),($D123*$P123/$M123),0))),IF(AND(AG$7&gt;=$J123,AG$7&lt;=$L123),(($D123*$P123)/$M123),0))))))</f>
        <v>H</v>
      </c>
      <c r="AH124" s="37">
        <f>IF(AH$7&gt;$L123,(((IF(Data!$C$2&gt;0,(IF(OR(AH$5=Data!$F$2,AH$5=Data!$G$2,(IF(COUNTIF(Data!$A$2:$A$939,AH$7),AH$7=(VLOOKUP(AH$7,Data!$A$2:$A$852,1,FALSE)),0))),"H",IF(AND(AH$7&gt;=$J123,AH$7&lt;=$K123),($D123*(1-$P123)/$N123),0))),IF(AND(AH$7&gt;=$J123,AH$7&lt;=$K123),(($D123-$O123)/$N123),0))))),(((IF(Data!$C$2&gt;0,(IF(OR(AH$5=Data!$F$2,AH$5=Data!$G$2,(IF(COUNTIF(Data!$A$2:$A$939,AH$7),AH$7=(VLOOKUP(AH$7,Data!$A$2:$A$852,1,FALSE)),0))),"H",IF(AND(AH$7&gt;=$J123,AH$7&lt;=$L123),($D123*$P123/$M123),0))),IF(AND(AH$7&gt;=$J123,AH$7&lt;=$L123),(($D123*$P123)/$M123),0))))))</f>
        <v>0</v>
      </c>
      <c r="AI124" s="37">
        <f>IF(AI$7&gt;$L123,(((IF(Data!$C$2&gt;0,(IF(OR(AI$5=Data!$F$2,AI$5=Data!$G$2,(IF(COUNTIF(Data!$A$2:$A$939,AI$7),AI$7=(VLOOKUP(AI$7,Data!$A$2:$A$852,1,FALSE)),0))),"H",IF(AND(AI$7&gt;=$J123,AI$7&lt;=$K123),($D123*(1-$P123)/$N123),0))),IF(AND(AI$7&gt;=$J123,AI$7&lt;=$K123),(($D123-$O123)/$N123),0))))),(((IF(Data!$C$2&gt;0,(IF(OR(AI$5=Data!$F$2,AI$5=Data!$G$2,(IF(COUNTIF(Data!$A$2:$A$939,AI$7),AI$7=(VLOOKUP(AI$7,Data!$A$2:$A$852,1,FALSE)),0))),"H",IF(AND(AI$7&gt;=$J123,AI$7&lt;=$L123),($D123*$P123/$M123),0))),IF(AND(AI$7&gt;=$J123,AI$7&lt;=$L123),(($D123*$P123)/$M123),0))))))</f>
        <v>0</v>
      </c>
      <c r="AJ124" s="37">
        <f>IF(AJ$7&gt;$L123,(((IF(Data!$C$2&gt;0,(IF(OR(AJ$5=Data!$F$2,AJ$5=Data!$G$2,(IF(COUNTIF(Data!$A$2:$A$939,AJ$7),AJ$7=(VLOOKUP(AJ$7,Data!$A$2:$A$852,1,FALSE)),0))),"H",IF(AND(AJ$7&gt;=$J123,AJ$7&lt;=$K123),($D123*(1-$P123)/$N123),0))),IF(AND(AJ$7&gt;=$J123,AJ$7&lt;=$K123),(($D123-$O123)/$N123),0))))),(((IF(Data!$C$2&gt;0,(IF(OR(AJ$5=Data!$F$2,AJ$5=Data!$G$2,(IF(COUNTIF(Data!$A$2:$A$939,AJ$7),AJ$7=(VLOOKUP(AJ$7,Data!$A$2:$A$852,1,FALSE)),0))),"H",IF(AND(AJ$7&gt;=$J123,AJ$7&lt;=$L123),($D123*$P123/$M123),0))),IF(AND(AJ$7&gt;=$J123,AJ$7&lt;=$L123),(($D123*$P123)/$M123),0))))))</f>
        <v>0</v>
      </c>
      <c r="AK124" s="37">
        <f>IF(AK$7&gt;$L123,(((IF(Data!$C$2&gt;0,(IF(OR(AK$5=Data!$F$2,AK$5=Data!$G$2,(IF(COUNTIF(Data!$A$2:$A$939,AK$7),AK$7=(VLOOKUP(AK$7,Data!$A$2:$A$852,1,FALSE)),0))),"H",IF(AND(AK$7&gt;=$J123,AK$7&lt;=$K123),($D123*(1-$P123)/$N123),0))),IF(AND(AK$7&gt;=$J123,AK$7&lt;=$K123),(($D123-$O123)/$N123),0))))),(((IF(Data!$C$2&gt;0,(IF(OR(AK$5=Data!$F$2,AK$5=Data!$G$2,(IF(COUNTIF(Data!$A$2:$A$939,AK$7),AK$7=(VLOOKUP(AK$7,Data!$A$2:$A$852,1,FALSE)),0))),"H",IF(AND(AK$7&gt;=$J123,AK$7&lt;=$L123),($D123*$P123/$M123),0))),IF(AND(AK$7&gt;=$J123,AK$7&lt;=$L123),(($D123*$P123)/$M123),0))))))</f>
        <v>0</v>
      </c>
      <c r="AL124" s="37">
        <f>IF(AL$7&gt;$L123,(((IF(Data!$C$2&gt;0,(IF(OR(AL$5=Data!$F$2,AL$5=Data!$G$2,(IF(COUNTIF(Data!$A$2:$A$939,AL$7),AL$7=(VLOOKUP(AL$7,Data!$A$2:$A$852,1,FALSE)),0))),"H",IF(AND(AL$7&gt;=$J123,AL$7&lt;=$K123),($D123*(1-$P123)/$N123),0))),IF(AND(AL$7&gt;=$J123,AL$7&lt;=$K123),(($D123-$O123)/$N123),0))))),(((IF(Data!$C$2&gt;0,(IF(OR(AL$5=Data!$F$2,AL$5=Data!$G$2,(IF(COUNTIF(Data!$A$2:$A$939,AL$7),AL$7=(VLOOKUP(AL$7,Data!$A$2:$A$852,1,FALSE)),0))),"H",IF(AND(AL$7&gt;=$J123,AL$7&lt;=$L123),($D123*$P123/$M123),0))),IF(AND(AL$7&gt;=$J123,AL$7&lt;=$L123),(($D123*$P123)/$M123),0))))))</f>
        <v>0</v>
      </c>
      <c r="AM124" s="37" t="str">
        <f>IF(AM$7&gt;$L123,(((IF(Data!$C$2&gt;0,(IF(OR(AM$5=Data!$F$2,AM$5=Data!$G$2,(IF(COUNTIF(Data!$A$2:$A$939,AM$7),AM$7=(VLOOKUP(AM$7,Data!$A$2:$A$852,1,FALSE)),0))),"H",IF(AND(AM$7&gt;=$J123,AM$7&lt;=$K123),($D123*(1-$P123)/$N123),0))),IF(AND(AM$7&gt;=$J123,AM$7&lt;=$K123),(($D123-$O123)/$N123),0))))),(((IF(Data!$C$2&gt;0,(IF(OR(AM$5=Data!$F$2,AM$5=Data!$G$2,(IF(COUNTIF(Data!$A$2:$A$939,AM$7),AM$7=(VLOOKUP(AM$7,Data!$A$2:$A$852,1,FALSE)),0))),"H",IF(AND(AM$7&gt;=$J123,AM$7&lt;=$L123),($D123*$P123/$M123),0))),IF(AND(AM$7&gt;=$J123,AM$7&lt;=$L123),(($D123*$P123)/$M123),0))))))</f>
        <v>H</v>
      </c>
      <c r="AN124" s="37" t="str">
        <f>IF(AN$7&gt;$L123,(((IF(Data!$C$2&gt;0,(IF(OR(AN$5=Data!$F$2,AN$5=Data!$G$2,(IF(COUNTIF(Data!$A$2:$A$939,AN$7),AN$7=(VLOOKUP(AN$7,Data!$A$2:$A$852,1,FALSE)),0))),"H",IF(AND(AN$7&gt;=$J123,AN$7&lt;=$K123),($D123*(1-$P123)/$N123),0))),IF(AND(AN$7&gt;=$J123,AN$7&lt;=$K123),(($D123-$O123)/$N123),0))))),(((IF(Data!$C$2&gt;0,(IF(OR(AN$5=Data!$F$2,AN$5=Data!$G$2,(IF(COUNTIF(Data!$A$2:$A$939,AN$7),AN$7=(VLOOKUP(AN$7,Data!$A$2:$A$852,1,FALSE)),0))),"H",IF(AND(AN$7&gt;=$J123,AN$7&lt;=$L123),($D123*$P123/$M123),0))),IF(AND(AN$7&gt;=$J123,AN$7&lt;=$L123),(($D123*$P123)/$M123),0))))))</f>
        <v>H</v>
      </c>
      <c r="AO124" s="37">
        <f>IF(AO$7&gt;$L123,(((IF(Data!$C$2&gt;0,(IF(OR(AO$5=Data!$F$2,AO$5=Data!$G$2,(IF(COUNTIF(Data!$A$2:$A$939,AO$7),AO$7=(VLOOKUP(AO$7,Data!$A$2:$A$852,1,FALSE)),0))),"H",IF(AND(AO$7&gt;=$J123,AO$7&lt;=$K123),($D123*(1-$P123)/$N123),0))),IF(AND(AO$7&gt;=$J123,AO$7&lt;=$K123),(($D123-$O123)/$N123),0))))),(((IF(Data!$C$2&gt;0,(IF(OR(AO$5=Data!$F$2,AO$5=Data!$G$2,(IF(COUNTIF(Data!$A$2:$A$939,AO$7),AO$7=(VLOOKUP(AO$7,Data!$A$2:$A$852,1,FALSE)),0))),"H",IF(AND(AO$7&gt;=$J123,AO$7&lt;=$L123),($D123*$P123/$M123),0))),IF(AND(AO$7&gt;=$J123,AO$7&lt;=$L123),(($D123*$P123)/$M123),0))))))</f>
        <v>0</v>
      </c>
      <c r="AP124" s="37">
        <f>IF(AP$7&gt;$L123,(((IF(Data!$C$2&gt;0,(IF(OR(AP$5=Data!$F$2,AP$5=Data!$G$2,(IF(COUNTIF(Data!$A$2:$A$939,AP$7),AP$7=(VLOOKUP(AP$7,Data!$A$2:$A$852,1,FALSE)),0))),"H",IF(AND(AP$7&gt;=$J123,AP$7&lt;=$K123),($D123*(1-$P123)/$N123),0))),IF(AND(AP$7&gt;=$J123,AP$7&lt;=$K123),(($D123-$O123)/$N123),0))))),(((IF(Data!$C$2&gt;0,(IF(OR(AP$5=Data!$F$2,AP$5=Data!$G$2,(IF(COUNTIF(Data!$A$2:$A$939,AP$7),AP$7=(VLOOKUP(AP$7,Data!$A$2:$A$852,1,FALSE)),0))),"H",IF(AND(AP$7&gt;=$J123,AP$7&lt;=$L123),($D123*$P123/$M123),0))),IF(AND(AP$7&gt;=$J123,AP$7&lt;=$L123),(($D123*$P123)/$M123),0))))))</f>
        <v>0</v>
      </c>
      <c r="AQ124" s="37">
        <f>IF(AQ$7&gt;$L123,(((IF(Data!$C$2&gt;0,(IF(OR(AQ$5=Data!$F$2,AQ$5=Data!$G$2,(IF(COUNTIF(Data!$A$2:$A$939,AQ$7),AQ$7=(VLOOKUP(AQ$7,Data!$A$2:$A$852,1,FALSE)),0))),"H",IF(AND(AQ$7&gt;=$J123,AQ$7&lt;=$K123),($D123*(1-$P123)/$N123),0))),IF(AND(AQ$7&gt;=$J123,AQ$7&lt;=$K123),(($D123-$O123)/$N123),0))))),(((IF(Data!$C$2&gt;0,(IF(OR(AQ$5=Data!$F$2,AQ$5=Data!$G$2,(IF(COUNTIF(Data!$A$2:$A$939,AQ$7),AQ$7=(VLOOKUP(AQ$7,Data!$A$2:$A$852,1,FALSE)),0))),"H",IF(AND(AQ$7&gt;=$J123,AQ$7&lt;=$L123),($D123*$P123/$M123),0))),IF(AND(AQ$7&gt;=$J123,AQ$7&lt;=$L123),(($D123*$P123)/$M123),0))))))</f>
        <v>0</v>
      </c>
      <c r="AR124" s="37">
        <f>IF(AR$7&gt;$L123,(((IF(Data!$C$2&gt;0,(IF(OR(AR$5=Data!$F$2,AR$5=Data!$G$2,(IF(COUNTIF(Data!$A$2:$A$939,AR$7),AR$7=(VLOOKUP(AR$7,Data!$A$2:$A$852,1,FALSE)),0))),"H",IF(AND(AR$7&gt;=$J123,AR$7&lt;=$K123),($D123*(1-$P123)/$N123),0))),IF(AND(AR$7&gt;=$J123,AR$7&lt;=$K123),(($D123-$O123)/$N123),0))))),(((IF(Data!$C$2&gt;0,(IF(OR(AR$5=Data!$F$2,AR$5=Data!$G$2,(IF(COUNTIF(Data!$A$2:$A$939,AR$7),AR$7=(VLOOKUP(AR$7,Data!$A$2:$A$852,1,FALSE)),0))),"H",IF(AND(AR$7&gt;=$J123,AR$7&lt;=$L123),($D123*$P123/$M123),0))),IF(AND(AR$7&gt;=$J123,AR$7&lt;=$L123),(($D123*$P123)/$M123),0))))))</f>
        <v>0</v>
      </c>
      <c r="AS124" s="37">
        <f>IF(AS$7&gt;$L123,(((IF(Data!$C$2&gt;0,(IF(OR(AS$5=Data!$F$2,AS$5=Data!$G$2,(IF(COUNTIF(Data!$A$2:$A$939,AS$7),AS$7=(VLOOKUP(AS$7,Data!$A$2:$A$852,1,FALSE)),0))),"H",IF(AND(AS$7&gt;=$J123,AS$7&lt;=$K123),($D123*(1-$P123)/$N123),0))),IF(AND(AS$7&gt;=$J123,AS$7&lt;=$K123),(($D123-$O123)/$N123),0))))),(((IF(Data!$C$2&gt;0,(IF(OR(AS$5=Data!$F$2,AS$5=Data!$G$2,(IF(COUNTIF(Data!$A$2:$A$939,AS$7),AS$7=(VLOOKUP(AS$7,Data!$A$2:$A$852,1,FALSE)),0))),"H",IF(AND(AS$7&gt;=$J123,AS$7&lt;=$L123),($D123*$P123/$M123),0))),IF(AND(AS$7&gt;=$J123,AS$7&lt;=$L123),(($D123*$P123)/$M123),0))))))</f>
        <v>0</v>
      </c>
      <c r="AT124" s="37" t="str">
        <f>IF(AT$7&gt;$L123,(((IF(Data!$C$2&gt;0,(IF(OR(AT$5=Data!$F$2,AT$5=Data!$G$2,(IF(COUNTIF(Data!$A$2:$A$939,AT$7),AT$7=(VLOOKUP(AT$7,Data!$A$2:$A$852,1,FALSE)),0))),"H",IF(AND(AT$7&gt;=$J123,AT$7&lt;=$K123),($D123*(1-$P123)/$N123),0))),IF(AND(AT$7&gt;=$J123,AT$7&lt;=$K123),(($D123-$O123)/$N123),0))))),(((IF(Data!$C$2&gt;0,(IF(OR(AT$5=Data!$F$2,AT$5=Data!$G$2,(IF(COUNTIF(Data!$A$2:$A$939,AT$7),AT$7=(VLOOKUP(AT$7,Data!$A$2:$A$852,1,FALSE)),0))),"H",IF(AND(AT$7&gt;=$J123,AT$7&lt;=$L123),($D123*$P123/$M123),0))),IF(AND(AT$7&gt;=$J123,AT$7&lt;=$L123),(($D123*$P123)/$M123),0))))))</f>
        <v>H</v>
      </c>
      <c r="AU124" s="37" t="str">
        <f>IF(AU$7&gt;$L123,(((IF(Data!$C$2&gt;0,(IF(OR(AU$5=Data!$F$2,AU$5=Data!$G$2,(IF(COUNTIF(Data!$A$2:$A$939,AU$7),AU$7=(VLOOKUP(AU$7,Data!$A$2:$A$852,1,FALSE)),0))),"H",IF(AND(AU$7&gt;=$J123,AU$7&lt;=$K123),($D123*(1-$P123)/$N123),0))),IF(AND(AU$7&gt;=$J123,AU$7&lt;=$K123),(($D123-$O123)/$N123),0))))),(((IF(Data!$C$2&gt;0,(IF(OR(AU$5=Data!$F$2,AU$5=Data!$G$2,(IF(COUNTIF(Data!$A$2:$A$939,AU$7),AU$7=(VLOOKUP(AU$7,Data!$A$2:$A$852,1,FALSE)),0))),"H",IF(AND(AU$7&gt;=$J123,AU$7&lt;=$L123),($D123*$P123/$M123),0))),IF(AND(AU$7&gt;=$J123,AU$7&lt;=$L123),(($D123*$P123)/$M123),0))))))</f>
        <v>H</v>
      </c>
      <c r="AV124" s="37">
        <f>IF(AV$7&gt;$L123,(((IF(Data!$C$2&gt;0,(IF(OR(AV$5=Data!$F$2,AV$5=Data!$G$2,(IF(COUNTIF(Data!$A$2:$A$939,AV$7),AV$7=(VLOOKUP(AV$7,Data!$A$2:$A$852,1,FALSE)),0))),"H",IF(AND(AV$7&gt;=$J123,AV$7&lt;=$K123),($D123*(1-$P123)/$N123),0))),IF(AND(AV$7&gt;=$J123,AV$7&lt;=$K123),(($D123-$O123)/$N123),0))))),(((IF(Data!$C$2&gt;0,(IF(OR(AV$5=Data!$F$2,AV$5=Data!$G$2,(IF(COUNTIF(Data!$A$2:$A$939,AV$7),AV$7=(VLOOKUP(AV$7,Data!$A$2:$A$852,1,FALSE)),0))),"H",IF(AND(AV$7&gt;=$J123,AV$7&lt;=$L123),($D123*$P123/$M123),0))),IF(AND(AV$7&gt;=$J123,AV$7&lt;=$L123),(($D123*$P123)/$M123),0))))))</f>
        <v>0</v>
      </c>
      <c r="AW124" s="37">
        <f>IF(AW$7&gt;$L123,(((IF(Data!$C$2&gt;0,(IF(OR(AW$5=Data!$F$2,AW$5=Data!$G$2,(IF(COUNTIF(Data!$A$2:$A$939,AW$7),AW$7=(VLOOKUP(AW$7,Data!$A$2:$A$852,1,FALSE)),0))),"H",IF(AND(AW$7&gt;=$J123,AW$7&lt;=$K123),($D123*(1-$P123)/$N123),0))),IF(AND(AW$7&gt;=$J123,AW$7&lt;=$K123),(($D123-$O123)/$N123),0))))),(((IF(Data!$C$2&gt;0,(IF(OR(AW$5=Data!$F$2,AW$5=Data!$G$2,(IF(COUNTIF(Data!$A$2:$A$939,AW$7),AW$7=(VLOOKUP(AW$7,Data!$A$2:$A$852,1,FALSE)),0))),"H",IF(AND(AW$7&gt;=$J123,AW$7&lt;=$L123),($D123*$P123/$M123),0))),IF(AND(AW$7&gt;=$J123,AW$7&lt;=$L123),(($D123*$P123)/$M123),0))))))</f>
        <v>0</v>
      </c>
      <c r="AX124" s="37">
        <f>IF(AX$7&gt;$L123,(((IF(Data!$C$2&gt;0,(IF(OR(AX$5=Data!$F$2,AX$5=Data!$G$2,(IF(COUNTIF(Data!$A$2:$A$939,AX$7),AX$7=(VLOOKUP(AX$7,Data!$A$2:$A$852,1,FALSE)),0))),"H",IF(AND(AX$7&gt;=$J123,AX$7&lt;=$K123),($D123*(1-$P123)/$N123),0))),IF(AND(AX$7&gt;=$J123,AX$7&lt;=$K123),(($D123-$O123)/$N123),0))))),(((IF(Data!$C$2&gt;0,(IF(OR(AX$5=Data!$F$2,AX$5=Data!$G$2,(IF(COUNTIF(Data!$A$2:$A$939,AX$7),AX$7=(VLOOKUP(AX$7,Data!$A$2:$A$852,1,FALSE)),0))),"H",IF(AND(AX$7&gt;=$J123,AX$7&lt;=$L123),($D123*$P123/$M123),0))),IF(AND(AX$7&gt;=$J123,AX$7&lt;=$L123),(($D123*$P123)/$M123),0))))))</f>
        <v>0</v>
      </c>
      <c r="AY124" s="37">
        <f>IF(AY$7&gt;$L123,(((IF(Data!$C$2&gt;0,(IF(OR(AY$5=Data!$F$2,AY$5=Data!$G$2,(IF(COUNTIF(Data!$A$2:$A$939,AY$7),AY$7=(VLOOKUP(AY$7,Data!$A$2:$A$852,1,FALSE)),0))),"H",IF(AND(AY$7&gt;=$J123,AY$7&lt;=$K123),($D123*(1-$P123)/$N123),0))),IF(AND(AY$7&gt;=$J123,AY$7&lt;=$K123),(($D123-$O123)/$N123),0))))),(((IF(Data!$C$2&gt;0,(IF(OR(AY$5=Data!$F$2,AY$5=Data!$G$2,(IF(COUNTIF(Data!$A$2:$A$939,AY$7),AY$7=(VLOOKUP(AY$7,Data!$A$2:$A$852,1,FALSE)),0))),"H",IF(AND(AY$7&gt;=$J123,AY$7&lt;=$L123),($D123*$P123/$M123),0))),IF(AND(AY$7&gt;=$J123,AY$7&lt;=$L123),(($D123*$P123)/$M123),0))))))</f>
        <v>0</v>
      </c>
      <c r="AZ124" s="37">
        <f>IF(AZ$7&gt;$L123,(((IF(Data!$C$2&gt;0,(IF(OR(AZ$5=Data!$F$2,AZ$5=Data!$G$2,(IF(COUNTIF(Data!$A$2:$A$939,AZ$7),AZ$7=(VLOOKUP(AZ$7,Data!$A$2:$A$852,1,FALSE)),0))),"H",IF(AND(AZ$7&gt;=$J123,AZ$7&lt;=$K123),($D123*(1-$P123)/$N123),0))),IF(AND(AZ$7&gt;=$J123,AZ$7&lt;=$K123),(($D123-$O123)/$N123),0))))),(((IF(Data!$C$2&gt;0,(IF(OR(AZ$5=Data!$F$2,AZ$5=Data!$G$2,(IF(COUNTIF(Data!$A$2:$A$939,AZ$7),AZ$7=(VLOOKUP(AZ$7,Data!$A$2:$A$852,1,FALSE)),0))),"H",IF(AND(AZ$7&gt;=$J123,AZ$7&lt;=$L123),($D123*$P123/$M123),0))),IF(AND(AZ$7&gt;=$J123,AZ$7&lt;=$L123),(($D123*$P123)/$M123),0))))))</f>
        <v>0</v>
      </c>
      <c r="BA124" s="37" t="str">
        <f>IF(BA$7&gt;$L123,(((IF(Data!$C$2&gt;0,(IF(OR(BA$5=Data!$F$2,BA$5=Data!$G$2,(IF(COUNTIF(Data!$A$2:$A$939,BA$7),BA$7=(VLOOKUP(BA$7,Data!$A$2:$A$852,1,FALSE)),0))),"H",IF(AND(BA$7&gt;=$J123,BA$7&lt;=$K123),($D123*(1-$P123)/$N123),0))),IF(AND(BA$7&gt;=$J123,BA$7&lt;=$K123),(($D123-$O123)/$N123),0))))),(((IF(Data!$C$2&gt;0,(IF(OR(BA$5=Data!$F$2,BA$5=Data!$G$2,(IF(COUNTIF(Data!$A$2:$A$939,BA$7),BA$7=(VLOOKUP(BA$7,Data!$A$2:$A$852,1,FALSE)),0))),"H",IF(AND(BA$7&gt;=$J123,BA$7&lt;=$L123),($D123*$P123/$M123),0))),IF(AND(BA$7&gt;=$J123,BA$7&lt;=$L123),(($D123*$P123)/$M123),0))))))</f>
        <v>H</v>
      </c>
      <c r="BB124" s="37" t="str">
        <f>IF(BB$7&gt;$L123,(((IF(Data!$C$2&gt;0,(IF(OR(BB$5=Data!$F$2,BB$5=Data!$G$2,(IF(COUNTIF(Data!$A$2:$A$939,BB$7),BB$7=(VLOOKUP(BB$7,Data!$A$2:$A$852,1,FALSE)),0))),"H",IF(AND(BB$7&gt;=$J123,BB$7&lt;=$K123),($D123*(1-$P123)/$N123),0))),IF(AND(BB$7&gt;=$J123,BB$7&lt;=$K123),(($D123-$O123)/$N123),0))))),(((IF(Data!$C$2&gt;0,(IF(OR(BB$5=Data!$F$2,BB$5=Data!$G$2,(IF(COUNTIF(Data!$A$2:$A$939,BB$7),BB$7=(VLOOKUP(BB$7,Data!$A$2:$A$852,1,FALSE)),0))),"H",IF(AND(BB$7&gt;=$J123,BB$7&lt;=$L123),($D123*$P123/$M123),0))),IF(AND(BB$7&gt;=$J123,BB$7&lt;=$L123),(($D123*$P123)/$M123),0))))))</f>
        <v>H</v>
      </c>
      <c r="BC124" s="37">
        <f>IF(BC$7&gt;$L123,(((IF(Data!$C$2&gt;0,(IF(OR(BC$5=Data!$F$2,BC$5=Data!$G$2,(IF(COUNTIF(Data!$A$2:$A$939,BC$7),BC$7=(VLOOKUP(BC$7,Data!$A$2:$A$852,1,FALSE)),0))),"H",IF(AND(BC$7&gt;=$J123,BC$7&lt;=$K123),($D123*(1-$P123)/$N123),0))),IF(AND(BC$7&gt;=$J123,BC$7&lt;=$K123),(($D123-$O123)/$N123),0))))),(((IF(Data!$C$2&gt;0,(IF(OR(BC$5=Data!$F$2,BC$5=Data!$G$2,(IF(COUNTIF(Data!$A$2:$A$939,BC$7),BC$7=(VLOOKUP(BC$7,Data!$A$2:$A$852,1,FALSE)),0))),"H",IF(AND(BC$7&gt;=$J123,BC$7&lt;=$L123),($D123*$P123/$M123),0))),IF(AND(BC$7&gt;=$J123,BC$7&lt;=$L123),(($D123*$P123)/$M123),0))))))</f>
        <v>0</v>
      </c>
      <c r="BD124" s="37">
        <f>IF(BD$7&gt;$L123,(((IF(Data!$C$2&gt;0,(IF(OR(BD$5=Data!$F$2,BD$5=Data!$G$2,(IF(COUNTIF(Data!$A$2:$A$939,BD$7),BD$7=(VLOOKUP(BD$7,Data!$A$2:$A$852,1,FALSE)),0))),"H",IF(AND(BD$7&gt;=$J123,BD$7&lt;=$K123),($D123*(1-$P123)/$N123),0))),IF(AND(BD$7&gt;=$J123,BD$7&lt;=$K123),(($D123-$O123)/$N123),0))))),(((IF(Data!$C$2&gt;0,(IF(OR(BD$5=Data!$F$2,BD$5=Data!$G$2,(IF(COUNTIF(Data!$A$2:$A$939,BD$7),BD$7=(VLOOKUP(BD$7,Data!$A$2:$A$852,1,FALSE)),0))),"H",IF(AND(BD$7&gt;=$J123,BD$7&lt;=$L123),($D123*$P123/$M123),0))),IF(AND(BD$7&gt;=$J123,BD$7&lt;=$L123),(($D123*$P123)/$M123),0))))))</f>
        <v>0</v>
      </c>
      <c r="BE124" s="37">
        <f>IF(BE$7&gt;$L123,(((IF(Data!$C$2&gt;0,(IF(OR(BE$5=Data!$F$2,BE$5=Data!$G$2,(IF(COUNTIF(Data!$A$2:$A$939,BE$7),BE$7=(VLOOKUP(BE$7,Data!$A$2:$A$852,1,FALSE)),0))),"H",IF(AND(BE$7&gt;=$J123,BE$7&lt;=$K123),($D123*(1-$P123)/$N123),0))),IF(AND(BE$7&gt;=$J123,BE$7&lt;=$K123),(($D123-$O123)/$N123),0))))),(((IF(Data!$C$2&gt;0,(IF(OR(BE$5=Data!$F$2,BE$5=Data!$G$2,(IF(COUNTIF(Data!$A$2:$A$939,BE$7),BE$7=(VLOOKUP(BE$7,Data!$A$2:$A$852,1,FALSE)),0))),"H",IF(AND(BE$7&gt;=$J123,BE$7&lt;=$L123),($D123*$P123/$M123),0))),IF(AND(BE$7&gt;=$J123,BE$7&lt;=$L123),(($D123*$P123)/$M123),0))))))</f>
        <v>0</v>
      </c>
      <c r="BF124" s="37">
        <f>IF(BF$7&gt;$L123,(((IF(Data!$C$2&gt;0,(IF(OR(BF$5=Data!$F$2,BF$5=Data!$G$2,(IF(COUNTIF(Data!$A$2:$A$939,BF$7),BF$7=(VLOOKUP(BF$7,Data!$A$2:$A$852,1,FALSE)),0))),"H",IF(AND(BF$7&gt;=$J123,BF$7&lt;=$K123),($D123*(1-$P123)/$N123),0))),IF(AND(BF$7&gt;=$J123,BF$7&lt;=$K123),(($D123-$O123)/$N123),0))))),(((IF(Data!$C$2&gt;0,(IF(OR(BF$5=Data!$F$2,BF$5=Data!$G$2,(IF(COUNTIF(Data!$A$2:$A$939,BF$7),BF$7=(VLOOKUP(BF$7,Data!$A$2:$A$852,1,FALSE)),0))),"H",IF(AND(BF$7&gt;=$J123,BF$7&lt;=$L123),($D123*$P123/$M123),0))),IF(AND(BF$7&gt;=$J123,BF$7&lt;=$L123),(($D123*$P123)/$M123),0))))))</f>
        <v>0</v>
      </c>
      <c r="BG124" s="37">
        <f>IF(BG$7&gt;$L123,(((IF(Data!$C$2&gt;0,(IF(OR(BG$5=Data!$F$2,BG$5=Data!$G$2,(IF(COUNTIF(Data!$A$2:$A$939,BG$7),BG$7=(VLOOKUP(BG$7,Data!$A$2:$A$852,1,FALSE)),0))),"H",IF(AND(BG$7&gt;=$J123,BG$7&lt;=$K123),($D123*(1-$P123)/$N123),0))),IF(AND(BG$7&gt;=$J123,BG$7&lt;=$K123),(($D123-$O123)/$N123),0))))),(((IF(Data!$C$2&gt;0,(IF(OR(BG$5=Data!$F$2,BG$5=Data!$G$2,(IF(COUNTIF(Data!$A$2:$A$939,BG$7),BG$7=(VLOOKUP(BG$7,Data!$A$2:$A$852,1,FALSE)),0))),"H",IF(AND(BG$7&gt;=$J123,BG$7&lt;=$L123),($D123*$P123/$M123),0))),IF(AND(BG$7&gt;=$J123,BG$7&lt;=$L123),(($D123*$P123)/$M123),0))))))</f>
        <v>0</v>
      </c>
      <c r="BH124" s="37" t="str">
        <f>IF(BH$7&gt;$L123,(((IF(Data!$C$2&gt;0,(IF(OR(BH$5=Data!$F$2,BH$5=Data!$G$2,(IF(COUNTIF(Data!$A$2:$A$939,BH$7),BH$7=(VLOOKUP(BH$7,Data!$A$2:$A$852,1,FALSE)),0))),"H",IF(AND(BH$7&gt;=$J123,BH$7&lt;=$K123),($D123*(1-$P123)/$N123),0))),IF(AND(BH$7&gt;=$J123,BH$7&lt;=$K123),(($D123-$O123)/$N123),0))))),(((IF(Data!$C$2&gt;0,(IF(OR(BH$5=Data!$F$2,BH$5=Data!$G$2,(IF(COUNTIF(Data!$A$2:$A$939,BH$7),BH$7=(VLOOKUP(BH$7,Data!$A$2:$A$852,1,FALSE)),0))),"H",IF(AND(BH$7&gt;=$J123,BH$7&lt;=$L123),($D123*$P123/$M123),0))),IF(AND(BH$7&gt;=$J123,BH$7&lt;=$L123),(($D123*$P123)/$M123),0))))))</f>
        <v>H</v>
      </c>
      <c r="BI124" s="37" t="str">
        <f>IF(BI$7&gt;$L123,(((IF(Data!$C$2&gt;0,(IF(OR(BI$5=Data!$F$2,BI$5=Data!$G$2,(IF(COUNTIF(Data!$A$2:$A$939,BI$7),BI$7=(VLOOKUP(BI$7,Data!$A$2:$A$852,1,FALSE)),0))),"H",IF(AND(BI$7&gt;=$J123,BI$7&lt;=$K123),($D123*(1-$P123)/$N123),0))),IF(AND(BI$7&gt;=$J123,BI$7&lt;=$K123),(($D123-$O123)/$N123),0))))),(((IF(Data!$C$2&gt;0,(IF(OR(BI$5=Data!$F$2,BI$5=Data!$G$2,(IF(COUNTIF(Data!$A$2:$A$939,BI$7),BI$7=(VLOOKUP(BI$7,Data!$A$2:$A$852,1,FALSE)),0))),"H",IF(AND(BI$7&gt;=$J123,BI$7&lt;=$L123),($D123*$P123/$M123),0))),IF(AND(BI$7&gt;=$J123,BI$7&lt;=$L123),(($D123*$P123)/$M123),0))))))</f>
        <v>H</v>
      </c>
      <c r="BJ124" s="37">
        <f>IF(BJ$7&gt;$L123,(((IF(Data!$C$2&gt;0,(IF(OR(BJ$5=Data!$F$2,BJ$5=Data!$G$2,(IF(COUNTIF(Data!$A$2:$A$939,BJ$7),BJ$7=(VLOOKUP(BJ$7,Data!$A$2:$A$852,1,FALSE)),0))),"H",IF(AND(BJ$7&gt;=$J123,BJ$7&lt;=$K123),($D123*(1-$P123)/$N123),0))),IF(AND(BJ$7&gt;=$J123,BJ$7&lt;=$K123),(($D123-$O123)/$N123),0))))),(((IF(Data!$C$2&gt;0,(IF(OR(BJ$5=Data!$F$2,BJ$5=Data!$G$2,(IF(COUNTIF(Data!$A$2:$A$939,BJ$7),BJ$7=(VLOOKUP(BJ$7,Data!$A$2:$A$852,1,FALSE)),0))),"H",IF(AND(BJ$7&gt;=$J123,BJ$7&lt;=$L123),($D123*$P123/$M123),0))),IF(AND(BJ$7&gt;=$J123,BJ$7&lt;=$L123),(($D123*$P123)/$M123),0))))))</f>
        <v>0</v>
      </c>
      <c r="BK124" s="37">
        <f>IF(BK$7&gt;$L123,(((IF(Data!$C$2&gt;0,(IF(OR(BK$5=Data!$F$2,BK$5=Data!$G$2,(IF(COUNTIF(Data!$A$2:$A$939,BK$7),BK$7=(VLOOKUP(BK$7,Data!$A$2:$A$852,1,FALSE)),0))),"H",IF(AND(BK$7&gt;=$J123,BK$7&lt;=$K123),($D123*(1-$P123)/$N123),0))),IF(AND(BK$7&gt;=$J123,BK$7&lt;=$K123),(($D123-$O123)/$N123),0))))),(((IF(Data!$C$2&gt;0,(IF(OR(BK$5=Data!$F$2,BK$5=Data!$G$2,(IF(COUNTIF(Data!$A$2:$A$939,BK$7),BK$7=(VLOOKUP(BK$7,Data!$A$2:$A$852,1,FALSE)),0))),"H",IF(AND(BK$7&gt;=$J123,BK$7&lt;=$L123),($D123*$P123/$M123),0))),IF(AND(BK$7&gt;=$J123,BK$7&lt;=$L123),(($D123*$P123)/$M123),0))))))</f>
        <v>0</v>
      </c>
      <c r="BL124" s="37">
        <f>IF(BL$7&gt;$L123,(((IF(Data!$C$2&gt;0,(IF(OR(BL$5=Data!$F$2,BL$5=Data!$G$2,(IF(COUNTIF(Data!$A$2:$A$939,BL$7),BL$7=(VLOOKUP(BL$7,Data!$A$2:$A$852,1,FALSE)),0))),"H",IF(AND(BL$7&gt;=$J123,BL$7&lt;=$K123),($D123*(1-$P123)/$N123),0))),IF(AND(BL$7&gt;=$J123,BL$7&lt;=$K123),(($D123-$O123)/$N123),0))))),(((IF(Data!$C$2&gt;0,(IF(OR(BL$5=Data!$F$2,BL$5=Data!$G$2,(IF(COUNTIF(Data!$A$2:$A$939,BL$7),BL$7=(VLOOKUP(BL$7,Data!$A$2:$A$852,1,FALSE)),0))),"H",IF(AND(BL$7&gt;=$J123,BL$7&lt;=$L123),($D123*$P123/$M123),0))),IF(AND(BL$7&gt;=$J123,BL$7&lt;=$L123),(($D123*$P123)/$M123),0))))))</f>
        <v>0</v>
      </c>
      <c r="BM124" s="37">
        <f>IF(BM$7&gt;$L123,(((IF(Data!$C$2&gt;0,(IF(OR(BM$5=Data!$F$2,BM$5=Data!$G$2,(IF(COUNTIF(Data!$A$2:$A$939,BM$7),BM$7=(VLOOKUP(BM$7,Data!$A$2:$A$852,1,FALSE)),0))),"H",IF(AND(BM$7&gt;=$J123,BM$7&lt;=$K123),($D123*(1-$P123)/$N123),0))),IF(AND(BM$7&gt;=$J123,BM$7&lt;=$K123),(($D123-$O123)/$N123),0))))),(((IF(Data!$C$2&gt;0,(IF(OR(BM$5=Data!$F$2,BM$5=Data!$G$2,(IF(COUNTIF(Data!$A$2:$A$939,BM$7),BM$7=(VLOOKUP(BM$7,Data!$A$2:$A$852,1,FALSE)),0))),"H",IF(AND(BM$7&gt;=$J123,BM$7&lt;=$L123),($D123*$P123/$M123),0))),IF(AND(BM$7&gt;=$J123,BM$7&lt;=$L123),(($D123*$P123)/$M123),0))))))</f>
        <v>0</v>
      </c>
      <c r="BN124" s="37">
        <f>IF(BN$7&gt;$L123,(((IF(Data!$C$2&gt;0,(IF(OR(BN$5=Data!$F$2,BN$5=Data!$G$2,(IF(COUNTIF(Data!$A$2:$A$939,BN$7),BN$7=(VLOOKUP(BN$7,Data!$A$2:$A$852,1,FALSE)),0))),"H",IF(AND(BN$7&gt;=$J123,BN$7&lt;=$K123),($D123*(1-$P123)/$N123),0))),IF(AND(BN$7&gt;=$J123,BN$7&lt;=$K123),(($D123-$O123)/$N123),0))))),(((IF(Data!$C$2&gt;0,(IF(OR(BN$5=Data!$F$2,BN$5=Data!$G$2,(IF(COUNTIF(Data!$A$2:$A$939,BN$7),BN$7=(VLOOKUP(BN$7,Data!$A$2:$A$852,1,FALSE)),0))),"H",IF(AND(BN$7&gt;=$J123,BN$7&lt;=$L123),($D123*$P123/$M123),0))),IF(AND(BN$7&gt;=$J123,BN$7&lt;=$L123),(($D123*$P123)/$M123),0))))))</f>
        <v>0</v>
      </c>
      <c r="BO124" s="37" t="str">
        <f>IF(BO$7&gt;$L123,(((IF(Data!$C$2&gt;0,(IF(OR(BO$5=Data!$F$2,BO$5=Data!$G$2,(IF(COUNTIF(Data!$A$2:$A$939,BO$7),BO$7=(VLOOKUP(BO$7,Data!$A$2:$A$852,1,FALSE)),0))),"H",IF(AND(BO$7&gt;=$J123,BO$7&lt;=$K123),($D123*(1-$P123)/$N123),0))),IF(AND(BO$7&gt;=$J123,BO$7&lt;=$K123),(($D123-$O123)/$N123),0))))),(((IF(Data!$C$2&gt;0,(IF(OR(BO$5=Data!$F$2,BO$5=Data!$G$2,(IF(COUNTIF(Data!$A$2:$A$939,BO$7),BO$7=(VLOOKUP(BO$7,Data!$A$2:$A$852,1,FALSE)),0))),"H",IF(AND(BO$7&gt;=$J123,BO$7&lt;=$L123),($D123*$P123/$M123),0))),IF(AND(BO$7&gt;=$J123,BO$7&lt;=$L123),(($D123*$P123)/$M123),0))))))</f>
        <v>H</v>
      </c>
      <c r="BP124" s="37" t="str">
        <f>IF(BP$7&gt;$L123,(((IF(Data!$C$2&gt;0,(IF(OR(BP$5=Data!$F$2,BP$5=Data!$G$2,(IF(COUNTIF(Data!$A$2:$A$939,BP$7),BP$7=(VLOOKUP(BP$7,Data!$A$2:$A$852,1,FALSE)),0))),"H",IF(AND(BP$7&gt;=$J123,BP$7&lt;=$K123),($D123*(1-$P123)/$N123),0))),IF(AND(BP$7&gt;=$J123,BP$7&lt;=$K123),(($D123-$O123)/$N123),0))))),(((IF(Data!$C$2&gt;0,(IF(OR(BP$5=Data!$F$2,BP$5=Data!$G$2,(IF(COUNTIF(Data!$A$2:$A$939,BP$7),BP$7=(VLOOKUP(BP$7,Data!$A$2:$A$852,1,FALSE)),0))),"H",IF(AND(BP$7&gt;=$J123,BP$7&lt;=$L123),($D123*$P123/$M123),0))),IF(AND(BP$7&gt;=$J123,BP$7&lt;=$L123),(($D123*$P123)/$M123),0))))))</f>
        <v>H</v>
      </c>
      <c r="BQ124" s="37">
        <f>IF(BQ$7&gt;$L123,(((IF(Data!$C$2&gt;0,(IF(OR(BQ$5=Data!$F$2,BQ$5=Data!$G$2,(IF(COUNTIF(Data!$A$2:$A$939,BQ$7),BQ$7=(VLOOKUP(BQ$7,Data!$A$2:$A$852,1,FALSE)),0))),"H",IF(AND(BQ$7&gt;=$J123,BQ$7&lt;=$K123),($D123*(1-$P123)/$N123),0))),IF(AND(BQ$7&gt;=$J123,BQ$7&lt;=$K123),(($D123-$O123)/$N123),0))))),(((IF(Data!$C$2&gt;0,(IF(OR(BQ$5=Data!$F$2,BQ$5=Data!$G$2,(IF(COUNTIF(Data!$A$2:$A$939,BQ$7),BQ$7=(VLOOKUP(BQ$7,Data!$A$2:$A$852,1,FALSE)),0))),"H",IF(AND(BQ$7&gt;=$J123,BQ$7&lt;=$L123),($D123*$P123/$M123),0))),IF(AND(BQ$7&gt;=$J123,BQ$7&lt;=$L123),(($D123*$P123)/$M123),0))))))</f>
        <v>0</v>
      </c>
      <c r="BR124" s="37">
        <f>IF(BR$7&gt;$L123,(((IF(Data!$C$2&gt;0,(IF(OR(BR$5=Data!$F$2,BR$5=Data!$G$2,(IF(COUNTIF(Data!$A$2:$A$939,BR$7),BR$7=(VLOOKUP(BR$7,Data!$A$2:$A$852,1,FALSE)),0))),"H",IF(AND(BR$7&gt;=$J123,BR$7&lt;=$K123),($D123*(1-$P123)/$N123),0))),IF(AND(BR$7&gt;=$J123,BR$7&lt;=$K123),(($D123-$O123)/$N123),0))))),(((IF(Data!$C$2&gt;0,(IF(OR(BR$5=Data!$F$2,BR$5=Data!$G$2,(IF(COUNTIF(Data!$A$2:$A$939,BR$7),BR$7=(VLOOKUP(BR$7,Data!$A$2:$A$852,1,FALSE)),0))),"H",IF(AND(BR$7&gt;=$J123,BR$7&lt;=$L123),($D123*$P123/$M123),0))),IF(AND(BR$7&gt;=$J123,BR$7&lt;=$L123),(($D123*$P123)/$M123),0))))))</f>
        <v>0</v>
      </c>
      <c r="BS124" s="37">
        <f>IF(BS$7&gt;$L123,(((IF(Data!$C$2&gt;0,(IF(OR(BS$5=Data!$F$2,BS$5=Data!$G$2,(IF(COUNTIF(Data!$A$2:$A$939,BS$7),BS$7=(VLOOKUP(BS$7,Data!$A$2:$A$852,1,FALSE)),0))),"H",IF(AND(BS$7&gt;=$J123,BS$7&lt;=$K123),($D123*(1-$P123)/$N123),0))),IF(AND(BS$7&gt;=$J123,BS$7&lt;=$K123),(($D123-$O123)/$N123),0))))),(((IF(Data!$C$2&gt;0,(IF(OR(BS$5=Data!$F$2,BS$5=Data!$G$2,(IF(COUNTIF(Data!$A$2:$A$939,BS$7),BS$7=(VLOOKUP(BS$7,Data!$A$2:$A$852,1,FALSE)),0))),"H",IF(AND(BS$7&gt;=$J123,BS$7&lt;=$L123),($D123*$P123/$M123),0))),IF(AND(BS$7&gt;=$J123,BS$7&lt;=$L123),(($D123*$P123)/$M123),0))))))</f>
        <v>0</v>
      </c>
      <c r="BT124" s="37">
        <f>IF(BT$7&gt;$L123,(((IF(Data!$C$2&gt;0,(IF(OR(BT$5=Data!$F$2,BT$5=Data!$G$2,(IF(COUNTIF(Data!$A$2:$A$939,BT$7),BT$7=(VLOOKUP(BT$7,Data!$A$2:$A$852,1,FALSE)),0))),"H",IF(AND(BT$7&gt;=$J123,BT$7&lt;=$K123),($D123*(1-$P123)/$N123),0))),IF(AND(BT$7&gt;=$J123,BT$7&lt;=$K123),(($D123-$O123)/$N123),0))))),(((IF(Data!$C$2&gt;0,(IF(OR(BT$5=Data!$F$2,BT$5=Data!$G$2,(IF(COUNTIF(Data!$A$2:$A$939,BT$7),BT$7=(VLOOKUP(BT$7,Data!$A$2:$A$852,1,FALSE)),0))),"H",IF(AND(BT$7&gt;=$J123,BT$7&lt;=$L123),($D123*$P123/$M123),0))),IF(AND(BT$7&gt;=$J123,BT$7&lt;=$L123),(($D123*$P123)/$M123),0))))))</f>
        <v>0</v>
      </c>
      <c r="BU124" s="37">
        <f>IF(BU$7&gt;$L123,(((IF(Data!$C$2&gt;0,(IF(OR(BU$5=Data!$F$2,BU$5=Data!$G$2,(IF(COUNTIF(Data!$A$2:$A$939,BU$7),BU$7=(VLOOKUP(BU$7,Data!$A$2:$A$852,1,FALSE)),0))),"H",IF(AND(BU$7&gt;=$J123,BU$7&lt;=$K123),($D123*(1-$P123)/$N123),0))),IF(AND(BU$7&gt;=$J123,BU$7&lt;=$K123),(($D123-$O123)/$N123),0))))),(((IF(Data!$C$2&gt;0,(IF(OR(BU$5=Data!$F$2,BU$5=Data!$G$2,(IF(COUNTIF(Data!$A$2:$A$939,BU$7),BU$7=(VLOOKUP(BU$7,Data!$A$2:$A$852,1,FALSE)),0))),"H",IF(AND(BU$7&gt;=$J123,BU$7&lt;=$L123),($D123*$P123/$M123),0))),IF(AND(BU$7&gt;=$J123,BU$7&lt;=$L123),(($D123*$P123)/$M123),0))))))</f>
        <v>0</v>
      </c>
      <c r="BV124" s="37" t="str">
        <f>IF(BV$7&gt;$L123,(((IF(Data!$C$2&gt;0,(IF(OR(BV$5=Data!$F$2,BV$5=Data!$G$2,(IF(COUNTIF(Data!$A$2:$A$939,BV$7),BV$7=(VLOOKUP(BV$7,Data!$A$2:$A$852,1,FALSE)),0))),"H",IF(AND(BV$7&gt;=$J123,BV$7&lt;=$K123),($D123*(1-$P123)/$N123),0))),IF(AND(BV$7&gt;=$J123,BV$7&lt;=$K123),(($D123-$O123)/$N123),0))))),(((IF(Data!$C$2&gt;0,(IF(OR(BV$5=Data!$F$2,BV$5=Data!$G$2,(IF(COUNTIF(Data!$A$2:$A$939,BV$7),BV$7=(VLOOKUP(BV$7,Data!$A$2:$A$852,1,FALSE)),0))),"H",IF(AND(BV$7&gt;=$J123,BV$7&lt;=$L123),($D123*$P123/$M123),0))),IF(AND(BV$7&gt;=$J123,BV$7&lt;=$L123),(($D123*$P123)/$M123),0))))))</f>
        <v>H</v>
      </c>
      <c r="BW124" s="37" t="str">
        <f>IF(BW$7&gt;$L123,(((IF(Data!$C$2&gt;0,(IF(OR(BW$5=Data!$F$2,BW$5=Data!$G$2,(IF(COUNTIF(Data!$A$2:$A$939,BW$7),BW$7=(VLOOKUP(BW$7,Data!$A$2:$A$852,1,FALSE)),0))),"H",IF(AND(BW$7&gt;=$J123,BW$7&lt;=$K123),($D123*(1-$P123)/$N123),0))),IF(AND(BW$7&gt;=$J123,BW$7&lt;=$K123),(($D123-$O123)/$N123),0))))),(((IF(Data!$C$2&gt;0,(IF(OR(BW$5=Data!$F$2,BW$5=Data!$G$2,(IF(COUNTIF(Data!$A$2:$A$939,BW$7),BW$7=(VLOOKUP(BW$7,Data!$A$2:$A$852,1,FALSE)),0))),"H",IF(AND(BW$7&gt;=$J123,BW$7&lt;=$L123),($D123*$P123/$M123),0))),IF(AND(BW$7&gt;=$J123,BW$7&lt;=$L123),(($D123*$P123)/$M123),0))))))</f>
        <v>H</v>
      </c>
      <c r="BX124" s="37">
        <f>IF(BX$7&gt;$L123,(((IF(Data!$C$2&gt;0,(IF(OR(BX$5=Data!$F$2,BX$5=Data!$G$2,(IF(COUNTIF(Data!$A$2:$A$939,BX$7),BX$7=(VLOOKUP(BX$7,Data!$A$2:$A$852,1,FALSE)),0))),"H",IF(AND(BX$7&gt;=$J123,BX$7&lt;=$K123),($D123*(1-$P123)/$N123),0))),IF(AND(BX$7&gt;=$J123,BX$7&lt;=$K123),(($D123-$O123)/$N123),0))))),(((IF(Data!$C$2&gt;0,(IF(OR(BX$5=Data!$F$2,BX$5=Data!$G$2,(IF(COUNTIF(Data!$A$2:$A$939,BX$7),BX$7=(VLOOKUP(BX$7,Data!$A$2:$A$852,1,FALSE)),0))),"H",IF(AND(BX$7&gt;=$J123,BX$7&lt;=$L123),($D123*$P123/$M123),0))),IF(AND(BX$7&gt;=$J123,BX$7&lt;=$L123),(($D123*$P123)/$M123),0))))))</f>
        <v>0</v>
      </c>
      <c r="BY124" s="37">
        <f>IF(BY$7&gt;$L123,(((IF(Data!$C$2&gt;0,(IF(OR(BY$5=Data!$F$2,BY$5=Data!$G$2,(IF(COUNTIF(Data!$A$2:$A$939,BY$7),BY$7=(VLOOKUP(BY$7,Data!$A$2:$A$852,1,FALSE)),0))),"H",IF(AND(BY$7&gt;=$J123,BY$7&lt;=$K123),($D123*(1-$P123)/$N123),0))),IF(AND(BY$7&gt;=$J123,BY$7&lt;=$K123),(($D123-$O123)/$N123),0))))),(((IF(Data!$C$2&gt;0,(IF(OR(BY$5=Data!$F$2,BY$5=Data!$G$2,(IF(COUNTIF(Data!$A$2:$A$939,BY$7),BY$7=(VLOOKUP(BY$7,Data!$A$2:$A$852,1,FALSE)),0))),"H",IF(AND(BY$7&gt;=$J123,BY$7&lt;=$L123),($D123*$P123/$M123),0))),IF(AND(BY$7&gt;=$J123,BY$7&lt;=$L123),(($D123*$P123)/$M123),0))))))</f>
        <v>0</v>
      </c>
      <c r="BZ124" s="37">
        <f>IF(BZ$7&gt;$L123,(((IF(Data!$C$2&gt;0,(IF(OR(BZ$5=Data!$F$2,BZ$5=Data!$G$2,(IF(COUNTIF(Data!$A$2:$A$939,BZ$7),BZ$7=(VLOOKUP(BZ$7,Data!$A$2:$A$852,1,FALSE)),0))),"H",IF(AND(BZ$7&gt;=$J123,BZ$7&lt;=$K123),($D123*(1-$P123)/$N123),0))),IF(AND(BZ$7&gt;=$J123,BZ$7&lt;=$K123),(($D123-$O123)/$N123),0))))),(((IF(Data!$C$2&gt;0,(IF(OR(BZ$5=Data!$F$2,BZ$5=Data!$G$2,(IF(COUNTIF(Data!$A$2:$A$939,BZ$7),BZ$7=(VLOOKUP(BZ$7,Data!$A$2:$A$852,1,FALSE)),0))),"H",IF(AND(BZ$7&gt;=$J123,BZ$7&lt;=$L123),($D123*$P123/$M123),0))),IF(AND(BZ$7&gt;=$J123,BZ$7&lt;=$L123),(($D123*$P123)/$M123),0))))))</f>
        <v>0</v>
      </c>
      <c r="CA124" s="37">
        <f>IF(CA$7&gt;$L123,(((IF(Data!$C$2&gt;0,(IF(OR(CA$5=Data!$F$2,CA$5=Data!$G$2,(IF(COUNTIF(Data!$A$2:$A$939,CA$7),CA$7=(VLOOKUP(CA$7,Data!$A$2:$A$852,1,FALSE)),0))),"H",IF(AND(CA$7&gt;=$J123,CA$7&lt;=$K123),($D123*(1-$P123)/$N123),0))),IF(AND(CA$7&gt;=$J123,CA$7&lt;=$K123),(($D123-$O123)/$N123),0))))),(((IF(Data!$C$2&gt;0,(IF(OR(CA$5=Data!$F$2,CA$5=Data!$G$2,(IF(COUNTIF(Data!$A$2:$A$939,CA$7),CA$7=(VLOOKUP(CA$7,Data!$A$2:$A$852,1,FALSE)),0))),"H",IF(AND(CA$7&gt;=$J123,CA$7&lt;=$L123),($D123*$P123/$M123),0))),IF(AND(CA$7&gt;=$J123,CA$7&lt;=$L123),(($D123*$P123)/$M123),0))))))</f>
        <v>0</v>
      </c>
      <c r="CB124" s="37">
        <f>IF(CB$7&gt;$L123,(((IF(Data!$C$2&gt;0,(IF(OR(CB$5=Data!$F$2,CB$5=Data!$G$2,(IF(COUNTIF(Data!$A$2:$A$939,CB$7),CB$7=(VLOOKUP(CB$7,Data!$A$2:$A$852,1,FALSE)),0))),"H",IF(AND(CB$7&gt;=$J123,CB$7&lt;=$K123),($D123*(1-$P123)/$N123),0))),IF(AND(CB$7&gt;=$J123,CB$7&lt;=$K123),(($D123-$O123)/$N123),0))))),(((IF(Data!$C$2&gt;0,(IF(OR(CB$5=Data!$F$2,CB$5=Data!$G$2,(IF(COUNTIF(Data!$A$2:$A$939,CB$7),CB$7=(VLOOKUP(CB$7,Data!$A$2:$A$852,1,FALSE)),0))),"H",IF(AND(CB$7&gt;=$J123,CB$7&lt;=$L123),($D123*$P123/$M123),0))),IF(AND(CB$7&gt;=$J123,CB$7&lt;=$L123),(($D123*$P123)/$M123),0))))))</f>
        <v>0</v>
      </c>
      <c r="CC124" s="37" t="str">
        <f>IF(CC$7&gt;$L123,(((IF(Data!$C$2&gt;0,(IF(OR(CC$5=Data!$F$2,CC$5=Data!$G$2,(IF(COUNTIF(Data!$A$2:$A$939,CC$7),CC$7=(VLOOKUP(CC$7,Data!$A$2:$A$852,1,FALSE)),0))),"H",IF(AND(CC$7&gt;=$J123,CC$7&lt;=$K123),($D123*(1-$P123)/$N123),0))),IF(AND(CC$7&gt;=$J123,CC$7&lt;=$K123),(($D123-$O123)/$N123),0))))),(((IF(Data!$C$2&gt;0,(IF(OR(CC$5=Data!$F$2,CC$5=Data!$G$2,(IF(COUNTIF(Data!$A$2:$A$939,CC$7),CC$7=(VLOOKUP(CC$7,Data!$A$2:$A$852,1,FALSE)),0))),"H",IF(AND(CC$7&gt;=$J123,CC$7&lt;=$L123),($D123*$P123/$M123),0))),IF(AND(CC$7&gt;=$J123,CC$7&lt;=$L123),(($D123*$P123)/$M123),0))))))</f>
        <v>H</v>
      </c>
      <c r="CD124" s="37" t="str">
        <f>IF(CD$7&gt;$L123,(((IF(Data!$C$2&gt;0,(IF(OR(CD$5=Data!$F$2,CD$5=Data!$G$2,(IF(COUNTIF(Data!$A$2:$A$939,CD$7),CD$7=(VLOOKUP(CD$7,Data!$A$2:$A$852,1,FALSE)),0))),"H",IF(AND(CD$7&gt;=$J123,CD$7&lt;=$K123),($D123*(1-$P123)/$N123),0))),IF(AND(CD$7&gt;=$J123,CD$7&lt;=$K123),(($D123-$O123)/$N123),0))))),(((IF(Data!$C$2&gt;0,(IF(OR(CD$5=Data!$F$2,CD$5=Data!$G$2,(IF(COUNTIF(Data!$A$2:$A$939,CD$7),CD$7=(VLOOKUP(CD$7,Data!$A$2:$A$852,1,FALSE)),0))),"H",IF(AND(CD$7&gt;=$J123,CD$7&lt;=$L123),($D123*$P123/$M123),0))),IF(AND(CD$7&gt;=$J123,CD$7&lt;=$L123),(($D123*$P123)/$M123),0))))))</f>
        <v>H</v>
      </c>
      <c r="CE124" s="37">
        <f>IF(CE$7&gt;$L123,(((IF(Data!$C$2&gt;0,(IF(OR(CE$5=Data!$F$2,CE$5=Data!$G$2,(IF(COUNTIF(Data!$A$2:$A$939,CE$7),CE$7=(VLOOKUP(CE$7,Data!$A$2:$A$852,1,FALSE)),0))),"H",IF(AND(CE$7&gt;=$J123,CE$7&lt;=$K123),($D123*(1-$P123)/$N123),0))),IF(AND(CE$7&gt;=$J123,CE$7&lt;=$K123),(($D123-$O123)/$N123),0))))),(((IF(Data!$C$2&gt;0,(IF(OR(CE$5=Data!$F$2,CE$5=Data!$G$2,(IF(COUNTIF(Data!$A$2:$A$939,CE$7),CE$7=(VLOOKUP(CE$7,Data!$A$2:$A$852,1,FALSE)),0))),"H",IF(AND(CE$7&gt;=$J123,CE$7&lt;=$L123),($D123*$P123/$M123),0))),IF(AND(CE$7&gt;=$J123,CE$7&lt;=$L123),(($D123*$P123)/$M123),0))))))</f>
        <v>0</v>
      </c>
      <c r="CF124" s="37">
        <f>IF(CF$7&gt;$L123,(((IF(Data!$C$2&gt;0,(IF(OR(CF$5=Data!$F$2,CF$5=Data!$G$2,(IF(COUNTIF(Data!$A$2:$A$939,CF$7),CF$7=(VLOOKUP(CF$7,Data!$A$2:$A$852,1,FALSE)),0))),"H",IF(AND(CF$7&gt;=$J123,CF$7&lt;=$K123),($D123*(1-$P123)/$N123),0))),IF(AND(CF$7&gt;=$J123,CF$7&lt;=$K123),(($D123-$O123)/$N123),0))))),(((IF(Data!$C$2&gt;0,(IF(OR(CF$5=Data!$F$2,CF$5=Data!$G$2,(IF(COUNTIF(Data!$A$2:$A$939,CF$7),CF$7=(VLOOKUP(CF$7,Data!$A$2:$A$852,1,FALSE)),0))),"H",IF(AND(CF$7&gt;=$J123,CF$7&lt;=$L123),($D123*$P123/$M123),0))),IF(AND(CF$7&gt;=$J123,CF$7&lt;=$L123),(($D123*$P123)/$M123),0))))))</f>
        <v>0</v>
      </c>
      <c r="CG124" s="37">
        <f>IF(CG$7&gt;$L123,(((IF(Data!$C$2&gt;0,(IF(OR(CG$5=Data!$F$2,CG$5=Data!$G$2,(IF(COUNTIF(Data!$A$2:$A$939,CG$7),CG$7=(VLOOKUP(CG$7,Data!$A$2:$A$852,1,FALSE)),0))),"H",IF(AND(CG$7&gt;=$J123,CG$7&lt;=$K123),($D123*(1-$P123)/$N123),0))),IF(AND(CG$7&gt;=$J123,CG$7&lt;=$K123),(($D123-$O123)/$N123),0))))),(((IF(Data!$C$2&gt;0,(IF(OR(CG$5=Data!$F$2,CG$5=Data!$G$2,(IF(COUNTIF(Data!$A$2:$A$939,CG$7),CG$7=(VLOOKUP(CG$7,Data!$A$2:$A$852,1,FALSE)),0))),"H",IF(AND(CG$7&gt;=$J123,CG$7&lt;=$L123),($D123*$P123/$M123),0))),IF(AND(CG$7&gt;=$J123,CG$7&lt;=$L123),(($D123*$P123)/$M123),0))))))</f>
        <v>0</v>
      </c>
      <c r="CH124" s="37">
        <f>IF(CH$7&gt;$L123,(((IF(Data!$C$2&gt;0,(IF(OR(CH$5=Data!$F$2,CH$5=Data!$G$2,(IF(COUNTIF(Data!$A$2:$A$939,CH$7),CH$7=(VLOOKUP(CH$7,Data!$A$2:$A$852,1,FALSE)),0))),"H",IF(AND(CH$7&gt;=$J123,CH$7&lt;=$K123),($D123*(1-$P123)/$N123),0))),IF(AND(CH$7&gt;=$J123,CH$7&lt;=$K123),(($D123-$O123)/$N123),0))))),(((IF(Data!$C$2&gt;0,(IF(OR(CH$5=Data!$F$2,CH$5=Data!$G$2,(IF(COUNTIF(Data!$A$2:$A$939,CH$7),CH$7=(VLOOKUP(CH$7,Data!$A$2:$A$852,1,FALSE)),0))),"H",IF(AND(CH$7&gt;=$J123,CH$7&lt;=$L123),($D123*$P123/$M123),0))),IF(AND(CH$7&gt;=$J123,CH$7&lt;=$L123),(($D123*$P123)/$M123),0))))))</f>
        <v>0</v>
      </c>
      <c r="CI124" s="37">
        <f>IF(CI$7&gt;$L123,(((IF(Data!$C$2&gt;0,(IF(OR(CI$5=Data!$F$2,CI$5=Data!$G$2,(IF(COUNTIF(Data!$A$2:$A$939,CI$7),CI$7=(VLOOKUP(CI$7,Data!$A$2:$A$852,1,FALSE)),0))),"H",IF(AND(CI$7&gt;=$J123,CI$7&lt;=$K123),($D123*(1-$P123)/$N123),0))),IF(AND(CI$7&gt;=$J123,CI$7&lt;=$K123),(($D123-$O123)/$N123),0))))),(((IF(Data!$C$2&gt;0,(IF(OR(CI$5=Data!$F$2,CI$5=Data!$G$2,(IF(COUNTIF(Data!$A$2:$A$939,CI$7),CI$7=(VLOOKUP(CI$7,Data!$A$2:$A$852,1,FALSE)),0))),"H",IF(AND(CI$7&gt;=$J123,CI$7&lt;=$L123),($D123*$P123/$M123),0))),IF(AND(CI$7&gt;=$J123,CI$7&lt;=$L123),(($D123*$P123)/$M123),0))))))</f>
        <v>0</v>
      </c>
      <c r="CJ124" s="37" t="str">
        <f>IF(CJ$7&gt;$L123,(((IF(Data!$C$2&gt;0,(IF(OR(CJ$5=Data!$F$2,CJ$5=Data!$G$2,(IF(COUNTIF(Data!$A$2:$A$939,CJ$7),CJ$7=(VLOOKUP(CJ$7,Data!$A$2:$A$852,1,FALSE)),0))),"H",IF(AND(CJ$7&gt;=$J123,CJ$7&lt;=$K123),($D123*(1-$P123)/$N123),0))),IF(AND(CJ$7&gt;=$J123,CJ$7&lt;=$K123),(($D123-$O123)/$N123),0))))),(((IF(Data!$C$2&gt;0,(IF(OR(CJ$5=Data!$F$2,CJ$5=Data!$G$2,(IF(COUNTIF(Data!$A$2:$A$939,CJ$7),CJ$7=(VLOOKUP(CJ$7,Data!$A$2:$A$852,1,FALSE)),0))),"H",IF(AND(CJ$7&gt;=$J123,CJ$7&lt;=$L123),($D123*$P123/$M123),0))),IF(AND(CJ$7&gt;=$J123,CJ$7&lt;=$L123),(($D123*$P123)/$M123),0))))))</f>
        <v>H</v>
      </c>
      <c r="CK124" s="37" t="str">
        <f>IF(CK$7&gt;$L123,(((IF(Data!$C$2&gt;0,(IF(OR(CK$5=Data!$F$2,CK$5=Data!$G$2,(IF(COUNTIF(Data!$A$2:$A$939,CK$7),CK$7=(VLOOKUP(CK$7,Data!$A$2:$A$852,1,FALSE)),0))),"H",IF(AND(CK$7&gt;=$J123,CK$7&lt;=$K123),($D123*(1-$P123)/$N123),0))),IF(AND(CK$7&gt;=$J123,CK$7&lt;=$K123),(($D123-$O123)/$N123),0))))),(((IF(Data!$C$2&gt;0,(IF(OR(CK$5=Data!$F$2,CK$5=Data!$G$2,(IF(COUNTIF(Data!$A$2:$A$939,CK$7),CK$7=(VLOOKUP(CK$7,Data!$A$2:$A$852,1,FALSE)),0))),"H",IF(AND(CK$7&gt;=$J123,CK$7&lt;=$L123),($D123*$P123/$M123),0))),IF(AND(CK$7&gt;=$J123,CK$7&lt;=$L123),(($D123*$P123)/$M123),0))))))</f>
        <v>H</v>
      </c>
      <c r="CL124" s="37">
        <f>IF(CL$7&gt;$L123,(((IF(Data!$C$2&gt;0,(IF(OR(CL$5=Data!$F$2,CL$5=Data!$G$2,(IF(COUNTIF(Data!$A$2:$A$939,CL$7),CL$7=(VLOOKUP(CL$7,Data!$A$2:$A$852,1,FALSE)),0))),"H",IF(AND(CL$7&gt;=$J123,CL$7&lt;=$K123),($D123*(1-$P123)/$N123),0))),IF(AND(CL$7&gt;=$J123,CL$7&lt;=$K123),(($D123-$O123)/$N123),0))))),(((IF(Data!$C$2&gt;0,(IF(OR(CL$5=Data!$F$2,CL$5=Data!$G$2,(IF(COUNTIF(Data!$A$2:$A$939,CL$7),CL$7=(VLOOKUP(CL$7,Data!$A$2:$A$852,1,FALSE)),0))),"H",IF(AND(CL$7&gt;=$J123,CL$7&lt;=$L123),($D123*$P123/$M123),0))),IF(AND(CL$7&gt;=$J123,CL$7&lt;=$L123),(($D123*$P123)/$M123),0))))))</f>
        <v>0</v>
      </c>
      <c r="CM124" s="37">
        <f>IF(CM$7&gt;$L123,(((IF(Data!$C$2&gt;0,(IF(OR(CM$5=Data!$F$2,CM$5=Data!$G$2,(IF(COUNTIF(Data!$A$2:$A$939,CM$7),CM$7=(VLOOKUP(CM$7,Data!$A$2:$A$852,1,FALSE)),0))),"H",IF(AND(CM$7&gt;=$J123,CM$7&lt;=$K123),($D123*(1-$P123)/$N123),0))),IF(AND(CM$7&gt;=$J123,CM$7&lt;=$K123),(($D123-$O123)/$N123),0))))),(((IF(Data!$C$2&gt;0,(IF(OR(CM$5=Data!$F$2,CM$5=Data!$G$2,(IF(COUNTIF(Data!$A$2:$A$939,CM$7),CM$7=(VLOOKUP(CM$7,Data!$A$2:$A$852,1,FALSE)),0))),"H",IF(AND(CM$7&gt;=$J123,CM$7&lt;=$L123),($D123*$P123/$M123),0))),IF(AND(CM$7&gt;=$J123,CM$7&lt;=$L123),(($D123*$P123)/$M123),0))))))</f>
        <v>0</v>
      </c>
      <c r="CN124" s="37">
        <f>IF(CN$7&gt;$L123,(((IF(Data!$C$2&gt;0,(IF(OR(CN$5=Data!$F$2,CN$5=Data!$G$2,(IF(COUNTIF(Data!$A$2:$A$939,CN$7),CN$7=(VLOOKUP(CN$7,Data!$A$2:$A$852,1,FALSE)),0))),"H",IF(AND(CN$7&gt;=$J123,CN$7&lt;=$K123),($D123*(1-$P123)/$N123),0))),IF(AND(CN$7&gt;=$J123,CN$7&lt;=$K123),(($D123-$O123)/$N123),0))))),(((IF(Data!$C$2&gt;0,(IF(OR(CN$5=Data!$F$2,CN$5=Data!$G$2,(IF(COUNTIF(Data!$A$2:$A$939,CN$7),CN$7=(VLOOKUP(CN$7,Data!$A$2:$A$852,1,FALSE)),0))),"H",IF(AND(CN$7&gt;=$J123,CN$7&lt;=$L123),($D123*$P123/$M123),0))),IF(AND(CN$7&gt;=$J123,CN$7&lt;=$L123),(($D123*$P123)/$M123),0))))))</f>
        <v>0</v>
      </c>
      <c r="CO124" s="37">
        <f>IF(CO$7&gt;$L123,(((IF(Data!$C$2&gt;0,(IF(OR(CO$5=Data!$F$2,CO$5=Data!$G$2,(IF(COUNTIF(Data!$A$2:$A$939,CO$7),CO$7=(VLOOKUP(CO$7,Data!$A$2:$A$852,1,FALSE)),0))),"H",IF(AND(CO$7&gt;=$J123,CO$7&lt;=$K123),($D123*(1-$P123)/$N123),0))),IF(AND(CO$7&gt;=$J123,CO$7&lt;=$K123),(($D123-$O123)/$N123),0))))),(((IF(Data!$C$2&gt;0,(IF(OR(CO$5=Data!$F$2,CO$5=Data!$G$2,(IF(COUNTIF(Data!$A$2:$A$939,CO$7),CO$7=(VLOOKUP(CO$7,Data!$A$2:$A$852,1,FALSE)),0))),"H",IF(AND(CO$7&gt;=$J123,CO$7&lt;=$L123),($D123*$P123/$M123),0))),IF(AND(CO$7&gt;=$J123,CO$7&lt;=$L123),(($D123*$P123)/$M123),0))))))</f>
        <v>0</v>
      </c>
      <c r="CP124" s="37">
        <f>IF(CP$7&gt;$L123,(((IF(Data!$C$2&gt;0,(IF(OR(CP$5=Data!$F$2,CP$5=Data!$G$2,(IF(COUNTIF(Data!$A$2:$A$939,CP$7),CP$7=(VLOOKUP(CP$7,Data!$A$2:$A$852,1,FALSE)),0))),"H",IF(AND(CP$7&gt;=$J123,CP$7&lt;=$K123),($D123*(1-$P123)/$N123),0))),IF(AND(CP$7&gt;=$J123,CP$7&lt;=$K123),(($D123-$O123)/$N123),0))))),(((IF(Data!$C$2&gt;0,(IF(OR(CP$5=Data!$F$2,CP$5=Data!$G$2,(IF(COUNTIF(Data!$A$2:$A$939,CP$7),CP$7=(VLOOKUP(CP$7,Data!$A$2:$A$852,1,FALSE)),0))),"H",IF(AND(CP$7&gt;=$J123,CP$7&lt;=$L123),($D123*$P123/$M123),0))),IF(AND(CP$7&gt;=$J123,CP$7&lt;=$L123),(($D123*$P123)/$M123),0))))))</f>
        <v>0</v>
      </c>
      <c r="CQ124" s="37" t="str">
        <f>IF(CQ$7&gt;$L123,(((IF(Data!$C$2&gt;0,(IF(OR(CQ$5=Data!$F$2,CQ$5=Data!$G$2,(IF(COUNTIF(Data!$A$2:$A$939,CQ$7),CQ$7=(VLOOKUP(CQ$7,Data!$A$2:$A$852,1,FALSE)),0))),"H",IF(AND(CQ$7&gt;=$J123,CQ$7&lt;=$K123),($D123*(1-$P123)/$N123),0))),IF(AND(CQ$7&gt;=$J123,CQ$7&lt;=$K123),(($D123-$O123)/$N123),0))))),(((IF(Data!$C$2&gt;0,(IF(OR(CQ$5=Data!$F$2,CQ$5=Data!$G$2,(IF(COUNTIF(Data!$A$2:$A$939,CQ$7),CQ$7=(VLOOKUP(CQ$7,Data!$A$2:$A$852,1,FALSE)),0))),"H",IF(AND(CQ$7&gt;=$J123,CQ$7&lt;=$L123),($D123*$P123/$M123),0))),IF(AND(CQ$7&gt;=$J123,CQ$7&lt;=$L123),(($D123*$P123)/$M123),0))))))</f>
        <v>H</v>
      </c>
      <c r="CR124" s="37" t="str">
        <f>IF(CR$7&gt;$L123,(((IF(Data!$C$2&gt;0,(IF(OR(CR$5=Data!$F$2,CR$5=Data!$G$2,(IF(COUNTIF(Data!$A$2:$A$939,CR$7),CR$7=(VLOOKUP(CR$7,Data!$A$2:$A$852,1,FALSE)),0))),"H",IF(AND(CR$7&gt;=$J123,CR$7&lt;=$K123),($D123*(1-$P123)/$N123),0))),IF(AND(CR$7&gt;=$J123,CR$7&lt;=$K123),(($D123-$O123)/$N123),0))))),(((IF(Data!$C$2&gt;0,(IF(OR(CR$5=Data!$F$2,CR$5=Data!$G$2,(IF(COUNTIF(Data!$A$2:$A$939,CR$7),CR$7=(VLOOKUP(CR$7,Data!$A$2:$A$852,1,FALSE)),0))),"H",IF(AND(CR$7&gt;=$J123,CR$7&lt;=$L123),($D123*$P123/$M123),0))),IF(AND(CR$7&gt;=$J123,CR$7&lt;=$L123),(($D123*$P123)/$M123),0))))))</f>
        <v>H</v>
      </c>
      <c r="CS124" s="37">
        <f>IF(CS$7&gt;$L123,(((IF(Data!$C$2&gt;0,(IF(OR(CS$5=Data!$F$2,CS$5=Data!$G$2,(IF(COUNTIF(Data!$A$2:$A$939,CS$7),CS$7=(VLOOKUP(CS$7,Data!$A$2:$A$852,1,FALSE)),0))),"H",IF(AND(CS$7&gt;=$J123,CS$7&lt;=$K123),($D123*(1-$P123)/$N123),0))),IF(AND(CS$7&gt;=$J123,CS$7&lt;=$K123),(($D123-$O123)/$N123),0))))),(((IF(Data!$C$2&gt;0,(IF(OR(CS$5=Data!$F$2,CS$5=Data!$G$2,(IF(COUNTIF(Data!$A$2:$A$939,CS$7),CS$7=(VLOOKUP(CS$7,Data!$A$2:$A$852,1,FALSE)),0))),"H",IF(AND(CS$7&gt;=$J123,CS$7&lt;=$L123),($D123*$P123/$M123),0))),IF(AND(CS$7&gt;=$J123,CS$7&lt;=$L123),(($D123*$P123)/$M123),0))))))</f>
        <v>0</v>
      </c>
      <c r="CT124" s="37">
        <f>IF(CT$7&gt;$L123,(((IF(Data!$C$2&gt;0,(IF(OR(CT$5=Data!$F$2,CT$5=Data!$G$2,(IF(COUNTIF(Data!$A$2:$A$939,CT$7),CT$7=(VLOOKUP(CT$7,Data!$A$2:$A$852,1,FALSE)),0))),"H",IF(AND(CT$7&gt;=$J123,CT$7&lt;=$K123),($D123*(1-$P123)/$N123),0))),IF(AND(CT$7&gt;=$J123,CT$7&lt;=$K123),(($D123-$O123)/$N123),0))))),(((IF(Data!$C$2&gt;0,(IF(OR(CT$5=Data!$F$2,CT$5=Data!$G$2,(IF(COUNTIF(Data!$A$2:$A$939,CT$7),CT$7=(VLOOKUP(CT$7,Data!$A$2:$A$852,1,FALSE)),0))),"H",IF(AND(CT$7&gt;=$J123,CT$7&lt;=$L123),($D123*$P123/$M123),0))),IF(AND(CT$7&gt;=$J123,CT$7&lt;=$L123),(($D123*$P123)/$M123),0))))))</f>
        <v>0</v>
      </c>
      <c r="CU124" s="37">
        <f>IF(CU$7&gt;$L123,(((IF(Data!$C$2&gt;0,(IF(OR(CU$5=Data!$F$2,CU$5=Data!$G$2,(IF(COUNTIF(Data!$A$2:$A$939,CU$7),CU$7=(VLOOKUP(CU$7,Data!$A$2:$A$852,1,FALSE)),0))),"H",IF(AND(CU$7&gt;=$J123,CU$7&lt;=$K123),($D123*(1-$P123)/$N123),0))),IF(AND(CU$7&gt;=$J123,CU$7&lt;=$K123),(($D123-$O123)/$N123),0))))),(((IF(Data!$C$2&gt;0,(IF(OR(CU$5=Data!$F$2,CU$5=Data!$G$2,(IF(COUNTIF(Data!$A$2:$A$939,CU$7),CU$7=(VLOOKUP(CU$7,Data!$A$2:$A$852,1,FALSE)),0))),"H",IF(AND(CU$7&gt;=$J123,CU$7&lt;=$L123),($D123*$P123/$M123),0))),IF(AND(CU$7&gt;=$J123,CU$7&lt;=$L123),(($D123*$P123)/$M123),0))))))</f>
        <v>0</v>
      </c>
      <c r="CV124" s="37">
        <f>IF(CV$7&gt;$L123,(((IF(Data!$C$2&gt;0,(IF(OR(CV$5=Data!$F$2,CV$5=Data!$G$2,(IF(COUNTIF(Data!$A$2:$A$939,CV$7),CV$7=(VLOOKUP(CV$7,Data!$A$2:$A$852,1,FALSE)),0))),"H",IF(AND(CV$7&gt;=$J123,CV$7&lt;=$K123),($D123*(1-$P123)/$N123),0))),IF(AND(CV$7&gt;=$J123,CV$7&lt;=$K123),(($D123-$O123)/$N123),0))))),(((IF(Data!$C$2&gt;0,(IF(OR(CV$5=Data!$F$2,CV$5=Data!$G$2,(IF(COUNTIF(Data!$A$2:$A$939,CV$7),CV$7=(VLOOKUP(CV$7,Data!$A$2:$A$852,1,FALSE)),0))),"H",IF(AND(CV$7&gt;=$J123,CV$7&lt;=$L123),($D123*$P123/$M123),0))),IF(AND(CV$7&gt;=$J123,CV$7&lt;=$L123),(($D123*$P123)/$M123),0))))))</f>
        <v>0</v>
      </c>
      <c r="CW124" s="37">
        <f>IF(CW$7&gt;$L123,(((IF(Data!$C$2&gt;0,(IF(OR(CW$5=Data!$F$2,CW$5=Data!$G$2,(IF(COUNTIF(Data!$A$2:$A$939,CW$7),CW$7=(VLOOKUP(CW$7,Data!$A$2:$A$852,1,FALSE)),0))),"H",IF(AND(CW$7&gt;=$J123,CW$7&lt;=$K123),($D123*(1-$P123)/$N123),0))),IF(AND(CW$7&gt;=$J123,CW$7&lt;=$K123),(($D123-$O123)/$N123),0))))),(((IF(Data!$C$2&gt;0,(IF(OR(CW$5=Data!$F$2,CW$5=Data!$G$2,(IF(COUNTIF(Data!$A$2:$A$939,CW$7),CW$7=(VLOOKUP(CW$7,Data!$A$2:$A$852,1,FALSE)),0))),"H",IF(AND(CW$7&gt;=$J123,CW$7&lt;=$L123),($D123*$P123/$M123),0))),IF(AND(CW$7&gt;=$J123,CW$7&lt;=$L123),(($D123*$P123)/$M123),0))))))</f>
        <v>0</v>
      </c>
      <c r="CX124" s="37" t="str">
        <f>IF(CX$7&gt;$L123,(((IF(Data!$C$2&gt;0,(IF(OR(CX$5=Data!$F$2,CX$5=Data!$G$2,(IF(COUNTIF(Data!$A$2:$A$939,CX$7),CX$7=(VLOOKUP(CX$7,Data!$A$2:$A$852,1,FALSE)),0))),"H",IF(AND(CX$7&gt;=$J123,CX$7&lt;=$K123),($D123*(1-$P123)/$N123),0))),IF(AND(CX$7&gt;=$J123,CX$7&lt;=$K123),(($D123-$O123)/$N123),0))))),(((IF(Data!$C$2&gt;0,(IF(OR(CX$5=Data!$F$2,CX$5=Data!$G$2,(IF(COUNTIF(Data!$A$2:$A$939,CX$7),CX$7=(VLOOKUP(CX$7,Data!$A$2:$A$852,1,FALSE)),0))),"H",IF(AND(CX$7&gt;=$J123,CX$7&lt;=$L123),($D123*$P123/$M123),0))),IF(AND(CX$7&gt;=$J123,CX$7&lt;=$L123),(($D123*$P123)/$M123),0))))))</f>
        <v>H</v>
      </c>
      <c r="CY124" s="37" t="str">
        <f>IF(CY$7&gt;$L123,(((IF(Data!$C$2&gt;0,(IF(OR(CY$5=Data!$F$2,CY$5=Data!$G$2,(IF(COUNTIF(Data!$A$2:$A$939,CY$7),CY$7=(VLOOKUP(CY$7,Data!$A$2:$A$852,1,FALSE)),0))),"H",IF(AND(CY$7&gt;=$J123,CY$7&lt;=$K123),($D123*(1-$P123)/$N123),0))),IF(AND(CY$7&gt;=$J123,CY$7&lt;=$K123),(($D123-$O123)/$N123),0))))),(((IF(Data!$C$2&gt;0,(IF(OR(CY$5=Data!$F$2,CY$5=Data!$G$2,(IF(COUNTIF(Data!$A$2:$A$939,CY$7),CY$7=(VLOOKUP(CY$7,Data!$A$2:$A$852,1,FALSE)),0))),"H",IF(AND(CY$7&gt;=$J123,CY$7&lt;=$L123),($D123*$P123/$M123),0))),IF(AND(CY$7&gt;=$J123,CY$7&lt;=$L123),(($D123*$P123)/$M123),0))))))</f>
        <v>H</v>
      </c>
      <c r="CZ124" s="37">
        <f>IF(CZ$7&gt;$L123,(((IF(Data!$C$2&gt;0,(IF(OR(CZ$5=Data!$F$2,CZ$5=Data!$G$2,(IF(COUNTIF(Data!$A$2:$A$939,CZ$7),CZ$7=(VLOOKUP(CZ$7,Data!$A$2:$A$852,1,FALSE)),0))),"H",IF(AND(CZ$7&gt;=$J123,CZ$7&lt;=$K123),($D123*(1-$P123)/$N123),0))),IF(AND(CZ$7&gt;=$J123,CZ$7&lt;=$K123),(($D123-$O123)/$N123),0))))),(((IF(Data!$C$2&gt;0,(IF(OR(CZ$5=Data!$F$2,CZ$5=Data!$G$2,(IF(COUNTIF(Data!$A$2:$A$939,CZ$7),CZ$7=(VLOOKUP(CZ$7,Data!$A$2:$A$852,1,FALSE)),0))),"H",IF(AND(CZ$7&gt;=$J123,CZ$7&lt;=$L123),($D123*$P123/$M123),0))),IF(AND(CZ$7&gt;=$J123,CZ$7&lt;=$L123),(($D123*$P123)/$M123),0))))))</f>
        <v>0</v>
      </c>
      <c r="DA124" s="37">
        <f>IF(DA$7&gt;$L123,(((IF(Data!$C$2&gt;0,(IF(OR(DA$5=Data!$F$2,DA$5=Data!$G$2,(IF(COUNTIF(Data!$A$2:$A$939,DA$7),DA$7=(VLOOKUP(DA$7,Data!$A$2:$A$852,1,FALSE)),0))),"H",IF(AND(DA$7&gt;=$J123,DA$7&lt;=$K123),($D123*(1-$P123)/$N123),0))),IF(AND(DA$7&gt;=$J123,DA$7&lt;=$K123),(($D123-$O123)/$N123),0))))),(((IF(Data!$C$2&gt;0,(IF(OR(DA$5=Data!$F$2,DA$5=Data!$G$2,(IF(COUNTIF(Data!$A$2:$A$939,DA$7),DA$7=(VLOOKUP(DA$7,Data!$A$2:$A$852,1,FALSE)),0))),"H",IF(AND(DA$7&gt;=$J123,DA$7&lt;=$L123),($D123*$P123/$M123),0))),IF(AND(DA$7&gt;=$J123,DA$7&lt;=$L123),(($D123*$P123)/$M123),0))))))</f>
        <v>0</v>
      </c>
      <c r="DB124" s="37">
        <f>IF(DB$7&gt;$L123,(((IF(Data!$C$2&gt;0,(IF(OR(DB$5=Data!$F$2,DB$5=Data!$G$2,(IF(COUNTIF(Data!$A$2:$A$939,DB$7),DB$7=(VLOOKUP(DB$7,Data!$A$2:$A$852,1,FALSE)),0))),"H",IF(AND(DB$7&gt;=$J123,DB$7&lt;=$K123),($D123*(1-$P123)/$N123),0))),IF(AND(DB$7&gt;=$J123,DB$7&lt;=$K123),(($D123-$O123)/$N123),0))))),(((IF(Data!$C$2&gt;0,(IF(OR(DB$5=Data!$F$2,DB$5=Data!$G$2,(IF(COUNTIF(Data!$A$2:$A$939,DB$7),DB$7=(VLOOKUP(DB$7,Data!$A$2:$A$852,1,FALSE)),0))),"H",IF(AND(DB$7&gt;=$J123,DB$7&lt;=$L123),($D123*$P123/$M123),0))),IF(AND(DB$7&gt;=$J123,DB$7&lt;=$L123),(($D123*$P123)/$M123),0))))))</f>
        <v>0</v>
      </c>
      <c r="DC124" s="37">
        <f>IF(DC$7&gt;$L123,(((IF(Data!$C$2&gt;0,(IF(OR(DC$5=Data!$F$2,DC$5=Data!$G$2,(IF(COUNTIF(Data!$A$2:$A$939,DC$7),DC$7=(VLOOKUP(DC$7,Data!$A$2:$A$852,1,FALSE)),0))),"H",IF(AND(DC$7&gt;=$J123,DC$7&lt;=$K123),($D123*(1-$P123)/$N123),0))),IF(AND(DC$7&gt;=$J123,DC$7&lt;=$K123),(($D123-$O123)/$N123),0))))),(((IF(Data!$C$2&gt;0,(IF(OR(DC$5=Data!$F$2,DC$5=Data!$G$2,(IF(COUNTIF(Data!$A$2:$A$939,DC$7),DC$7=(VLOOKUP(DC$7,Data!$A$2:$A$852,1,FALSE)),0))),"H",IF(AND(DC$7&gt;=$J123,DC$7&lt;=$L123),($D123*$P123/$M123),0))),IF(AND(DC$7&gt;=$J123,DC$7&lt;=$L123),(($D123*$P123)/$M123),0))))))</f>
        <v>0</v>
      </c>
      <c r="DD124" s="37">
        <f>IF(DD$7&gt;$L123,(((IF(Data!$C$2&gt;0,(IF(OR(DD$5=Data!$F$2,DD$5=Data!$G$2,(IF(COUNTIF(Data!$A$2:$A$939,DD$7),DD$7=(VLOOKUP(DD$7,Data!$A$2:$A$852,1,FALSE)),0))),"H",IF(AND(DD$7&gt;=$J123,DD$7&lt;=$K123),($D123*(1-$P123)/$N123),0))),IF(AND(DD$7&gt;=$J123,DD$7&lt;=$K123),(($D123-$O123)/$N123),0))))),(((IF(Data!$C$2&gt;0,(IF(OR(DD$5=Data!$F$2,DD$5=Data!$G$2,(IF(COUNTIF(Data!$A$2:$A$939,DD$7),DD$7=(VLOOKUP(DD$7,Data!$A$2:$A$852,1,FALSE)),0))),"H",IF(AND(DD$7&gt;=$J123,DD$7&lt;=$L123),($D123*$P123/$M123),0))),IF(AND(DD$7&gt;=$J123,DD$7&lt;=$L123),(($D123*$P123)/$M123),0))))))</f>
        <v>0</v>
      </c>
      <c r="DE124" s="37" t="str">
        <f>IF(DE$7&gt;$L123,(((IF(Data!$C$2&gt;0,(IF(OR(DE$5=Data!$F$2,DE$5=Data!$G$2,(IF(COUNTIF(Data!$A$2:$A$939,DE$7),DE$7=(VLOOKUP(DE$7,Data!$A$2:$A$852,1,FALSE)),0))),"H",IF(AND(DE$7&gt;=$J123,DE$7&lt;=$K123),($D123*(1-$P123)/$N123),0))),IF(AND(DE$7&gt;=$J123,DE$7&lt;=$K123),(($D123-$O123)/$N123),0))))),(((IF(Data!$C$2&gt;0,(IF(OR(DE$5=Data!$F$2,DE$5=Data!$G$2,(IF(COUNTIF(Data!$A$2:$A$939,DE$7),DE$7=(VLOOKUP(DE$7,Data!$A$2:$A$852,1,FALSE)),0))),"H",IF(AND(DE$7&gt;=$J123,DE$7&lt;=$L123),($D123*$P123/$M123),0))),IF(AND(DE$7&gt;=$J123,DE$7&lt;=$L123),(($D123*$P123)/$M123),0))))))</f>
        <v>H</v>
      </c>
      <c r="DF124" s="37" t="str">
        <f>IF(DF$7&gt;$L123,(((IF(Data!$C$2&gt;0,(IF(OR(DF$5=Data!$F$2,DF$5=Data!$G$2,(IF(COUNTIF(Data!$A$2:$A$939,DF$7),DF$7=(VLOOKUP(DF$7,Data!$A$2:$A$852,1,FALSE)),0))),"H",IF(AND(DF$7&gt;=$J123,DF$7&lt;=$K123),($D123*(1-$P123)/$N123),0))),IF(AND(DF$7&gt;=$J123,DF$7&lt;=$K123),(($D123-$O123)/$N123),0))))),(((IF(Data!$C$2&gt;0,(IF(OR(DF$5=Data!$F$2,DF$5=Data!$G$2,(IF(COUNTIF(Data!$A$2:$A$939,DF$7),DF$7=(VLOOKUP(DF$7,Data!$A$2:$A$852,1,FALSE)),0))),"H",IF(AND(DF$7&gt;=$J123,DF$7&lt;=$L123),($D123*$P123/$M123),0))),IF(AND(DF$7&gt;=$J123,DF$7&lt;=$L123),(($D123*$P123)/$M123),0))))))</f>
        <v>H</v>
      </c>
      <c r="DG124" s="37">
        <f>IF(DG$7&gt;$L123,(((IF(Data!$C$2&gt;0,(IF(OR(DG$5=Data!$F$2,DG$5=Data!$G$2,(IF(COUNTIF(Data!$A$2:$A$939,DG$7),DG$7=(VLOOKUP(DG$7,Data!$A$2:$A$852,1,FALSE)),0))),"H",IF(AND(DG$7&gt;=$J123,DG$7&lt;=$K123),($D123*(1-$P123)/$N123),0))),IF(AND(DG$7&gt;=$J123,DG$7&lt;=$K123),(($D123-$O123)/$N123),0))))),(((IF(Data!$C$2&gt;0,(IF(OR(DG$5=Data!$F$2,DG$5=Data!$G$2,(IF(COUNTIF(Data!$A$2:$A$939,DG$7),DG$7=(VLOOKUP(DG$7,Data!$A$2:$A$852,1,FALSE)),0))),"H",IF(AND(DG$7&gt;=$J123,DG$7&lt;=$L123),($D123*$P123/$M123),0))),IF(AND(DG$7&gt;=$J123,DG$7&lt;=$L123),(($D123*$P123)/$M123),0))))))</f>
        <v>0</v>
      </c>
      <c r="DH124" s="37">
        <f>IF(DH$7&gt;$L123,(((IF(Data!$C$2&gt;0,(IF(OR(DH$5=Data!$F$2,DH$5=Data!$G$2,(IF(COUNTIF(Data!$A$2:$A$939,DH$7),DH$7=(VLOOKUP(DH$7,Data!$A$2:$A$852,1,FALSE)),0))),"H",IF(AND(DH$7&gt;=$J123,DH$7&lt;=$K123),($D123*(1-$P123)/$N123),0))),IF(AND(DH$7&gt;=$J123,DH$7&lt;=$K123),(($D123-$O123)/$N123),0))))),(((IF(Data!$C$2&gt;0,(IF(OR(DH$5=Data!$F$2,DH$5=Data!$G$2,(IF(COUNTIF(Data!$A$2:$A$939,DH$7),DH$7=(VLOOKUP(DH$7,Data!$A$2:$A$852,1,FALSE)),0))),"H",IF(AND(DH$7&gt;=$J123,DH$7&lt;=$L123),($D123*$P123/$M123),0))),IF(AND(DH$7&gt;=$J123,DH$7&lt;=$L123),(($D123*$P123)/$M123),0))))))</f>
        <v>0</v>
      </c>
      <c r="DI124" s="37">
        <f>IF(DI$7&gt;$L123,(((IF(Data!$C$2&gt;0,(IF(OR(DI$5=Data!$F$2,DI$5=Data!$G$2,(IF(COUNTIF(Data!$A$2:$A$939,DI$7),DI$7=(VLOOKUP(DI$7,Data!$A$2:$A$852,1,FALSE)),0))),"H",IF(AND(DI$7&gt;=$J123,DI$7&lt;=$K123),($D123*(1-$P123)/$N123),0))),IF(AND(DI$7&gt;=$J123,DI$7&lt;=$K123),(($D123-$O123)/$N123),0))))),(((IF(Data!$C$2&gt;0,(IF(OR(DI$5=Data!$F$2,DI$5=Data!$G$2,(IF(COUNTIF(Data!$A$2:$A$939,DI$7),DI$7=(VLOOKUP(DI$7,Data!$A$2:$A$852,1,FALSE)),0))),"H",IF(AND(DI$7&gt;=$J123,DI$7&lt;=$L123),($D123*$P123/$M123),0))),IF(AND(DI$7&gt;=$J123,DI$7&lt;=$L123),(($D123*$P123)/$M123),0))))))</f>
        <v>0</v>
      </c>
      <c r="DJ124" s="37">
        <f>IF(DJ$7&gt;$L123,(((IF(Data!$C$2&gt;0,(IF(OR(DJ$5=Data!$F$2,DJ$5=Data!$G$2,(IF(COUNTIF(Data!$A$2:$A$939,DJ$7),DJ$7=(VLOOKUP(DJ$7,Data!$A$2:$A$852,1,FALSE)),0))),"H",IF(AND(DJ$7&gt;=$J123,DJ$7&lt;=$K123),($D123*(1-$P123)/$N123),0))),IF(AND(DJ$7&gt;=$J123,DJ$7&lt;=$K123),(($D123-$O123)/$N123),0))))),(((IF(Data!$C$2&gt;0,(IF(OR(DJ$5=Data!$F$2,DJ$5=Data!$G$2,(IF(COUNTIF(Data!$A$2:$A$939,DJ$7),DJ$7=(VLOOKUP(DJ$7,Data!$A$2:$A$852,1,FALSE)),0))),"H",IF(AND(DJ$7&gt;=$J123,DJ$7&lt;=$L123),($D123*$P123/$M123),0))),IF(AND(DJ$7&gt;=$J123,DJ$7&lt;=$L123),(($D123*$P123)/$M123),0))))))</f>
        <v>0</v>
      </c>
      <c r="DK124" s="37">
        <f>IF(DK$7&gt;$L123,(((IF(Data!$C$2&gt;0,(IF(OR(DK$5=Data!$F$2,DK$5=Data!$G$2,(IF(COUNTIF(Data!$A$2:$A$939,DK$7),DK$7=(VLOOKUP(DK$7,Data!$A$2:$A$852,1,FALSE)),0))),"H",IF(AND(DK$7&gt;=$J123,DK$7&lt;=$K123),($D123*(1-$P123)/$N123),0))),IF(AND(DK$7&gt;=$J123,DK$7&lt;=$K123),(($D123-$O123)/$N123),0))))),(((IF(Data!$C$2&gt;0,(IF(OR(DK$5=Data!$F$2,DK$5=Data!$G$2,(IF(COUNTIF(Data!$A$2:$A$939,DK$7),DK$7=(VLOOKUP(DK$7,Data!$A$2:$A$852,1,FALSE)),0))),"H",IF(AND(DK$7&gt;=$J123,DK$7&lt;=$L123),($D123*$P123/$M123),0))),IF(AND(DK$7&gt;=$J123,DK$7&lt;=$L123),(($D123*$P123)/$M123),0))))))</f>
        <v>0</v>
      </c>
      <c r="DL124" s="37" t="str">
        <f>IF(DL$7&gt;$L123,(((IF(Data!$C$2&gt;0,(IF(OR(DL$5=Data!$F$2,DL$5=Data!$G$2,(IF(COUNTIF(Data!$A$2:$A$939,DL$7),DL$7=(VLOOKUP(DL$7,Data!$A$2:$A$852,1,FALSE)),0))),"H",IF(AND(DL$7&gt;=$J123,DL$7&lt;=$K123),($D123*(1-$P123)/$N123),0))),IF(AND(DL$7&gt;=$J123,DL$7&lt;=$K123),(($D123-$O123)/$N123),0))))),(((IF(Data!$C$2&gt;0,(IF(OR(DL$5=Data!$F$2,DL$5=Data!$G$2,(IF(COUNTIF(Data!$A$2:$A$939,DL$7),DL$7=(VLOOKUP(DL$7,Data!$A$2:$A$852,1,FALSE)),0))),"H",IF(AND(DL$7&gt;=$J123,DL$7&lt;=$L123),($D123*$P123/$M123),0))),IF(AND(DL$7&gt;=$J123,DL$7&lt;=$L123),(($D123*$P123)/$M123),0))))))</f>
        <v>H</v>
      </c>
      <c r="DM124" s="37" t="str">
        <f>IF(DM$7&gt;$L123,(((IF(Data!$C$2&gt;0,(IF(OR(DM$5=Data!$F$2,DM$5=Data!$G$2,(IF(COUNTIF(Data!$A$2:$A$939,DM$7),DM$7=(VLOOKUP(DM$7,Data!$A$2:$A$852,1,FALSE)),0))),"H",IF(AND(DM$7&gt;=$J123,DM$7&lt;=$K123),($D123*(1-$P123)/$N123),0))),IF(AND(DM$7&gt;=$J123,DM$7&lt;=$K123),(($D123-$O123)/$N123),0))))),(((IF(Data!$C$2&gt;0,(IF(OR(DM$5=Data!$F$2,DM$5=Data!$G$2,(IF(COUNTIF(Data!$A$2:$A$939,DM$7),DM$7=(VLOOKUP(DM$7,Data!$A$2:$A$852,1,FALSE)),0))),"H",IF(AND(DM$7&gt;=$J123,DM$7&lt;=$L123),($D123*$P123/$M123),0))),IF(AND(DM$7&gt;=$J123,DM$7&lt;=$L123),(($D123*$P123)/$M123),0))))))</f>
        <v>H</v>
      </c>
      <c r="DN124" s="37">
        <f>IF(DN$7&gt;$L123,(((IF(Data!$C$2&gt;0,(IF(OR(DN$5=Data!$F$2,DN$5=Data!$G$2,(IF(COUNTIF(Data!$A$2:$A$939,DN$7),DN$7=(VLOOKUP(DN$7,Data!$A$2:$A$852,1,FALSE)),0))),"H",IF(AND(DN$7&gt;=$J123,DN$7&lt;=$K123),($D123*(1-$P123)/$N123),0))),IF(AND(DN$7&gt;=$J123,DN$7&lt;=$K123),(($D123-$O123)/$N123),0))))),(((IF(Data!$C$2&gt;0,(IF(OR(DN$5=Data!$F$2,DN$5=Data!$G$2,(IF(COUNTIF(Data!$A$2:$A$939,DN$7),DN$7=(VLOOKUP(DN$7,Data!$A$2:$A$852,1,FALSE)),0))),"H",IF(AND(DN$7&gt;=$J123,DN$7&lt;=$L123),($D123*$P123/$M123),0))),IF(AND(DN$7&gt;=$J123,DN$7&lt;=$L123),(($D123*$P123)/$M123),0))))))</f>
        <v>0</v>
      </c>
      <c r="DO124" s="37">
        <f>IF(DO$7&gt;$L123,(((IF(Data!$C$2&gt;0,(IF(OR(DO$5=Data!$F$2,DO$5=Data!$G$2,(IF(COUNTIF(Data!$A$2:$A$939,DO$7),DO$7=(VLOOKUP(DO$7,Data!$A$2:$A$852,1,FALSE)),0))),"H",IF(AND(DO$7&gt;=$J123,DO$7&lt;=$K123),($D123*(1-$P123)/$N123),0))),IF(AND(DO$7&gt;=$J123,DO$7&lt;=$K123),(($D123-$O123)/$N123),0))))),(((IF(Data!$C$2&gt;0,(IF(OR(DO$5=Data!$F$2,DO$5=Data!$G$2,(IF(COUNTIF(Data!$A$2:$A$939,DO$7),DO$7=(VLOOKUP(DO$7,Data!$A$2:$A$852,1,FALSE)),0))),"H",IF(AND(DO$7&gt;=$J123,DO$7&lt;=$L123),($D123*$P123/$M123),0))),IF(AND(DO$7&gt;=$J123,DO$7&lt;=$L123),(($D123*$P123)/$M123),0))))))</f>
        <v>0</v>
      </c>
      <c r="DP124" s="37">
        <f>IF(DP$7&gt;$L123,(((IF(Data!$C$2&gt;0,(IF(OR(DP$5=Data!$F$2,DP$5=Data!$G$2,(IF(COUNTIF(Data!$A$2:$A$939,DP$7),DP$7=(VLOOKUP(DP$7,Data!$A$2:$A$852,1,FALSE)),0))),"H",IF(AND(DP$7&gt;=$J123,DP$7&lt;=$K123),($D123*(1-$P123)/$N123),0))),IF(AND(DP$7&gt;=$J123,DP$7&lt;=$K123),(($D123-$O123)/$N123),0))))),(((IF(Data!$C$2&gt;0,(IF(OR(DP$5=Data!$F$2,DP$5=Data!$G$2,(IF(COUNTIF(Data!$A$2:$A$939,DP$7),DP$7=(VLOOKUP(DP$7,Data!$A$2:$A$852,1,FALSE)),0))),"H",IF(AND(DP$7&gt;=$J123,DP$7&lt;=$L123),($D123*$P123/$M123),0))),IF(AND(DP$7&gt;=$J123,DP$7&lt;=$L123),(($D123*$P123)/$M123),0))))))</f>
        <v>0</v>
      </c>
      <c r="DQ124" s="37">
        <f>IF(DQ$7&gt;$L123,(((IF(Data!$C$2&gt;0,(IF(OR(DQ$5=Data!$F$2,DQ$5=Data!$G$2,(IF(COUNTIF(Data!$A$2:$A$939,DQ$7),DQ$7=(VLOOKUP(DQ$7,Data!$A$2:$A$852,1,FALSE)),0))),"H",IF(AND(DQ$7&gt;=$J123,DQ$7&lt;=$K123),($D123*(1-$P123)/$N123),0))),IF(AND(DQ$7&gt;=$J123,DQ$7&lt;=$K123),(($D123-$O123)/$N123),0))))),(((IF(Data!$C$2&gt;0,(IF(OR(DQ$5=Data!$F$2,DQ$5=Data!$G$2,(IF(COUNTIF(Data!$A$2:$A$939,DQ$7),DQ$7=(VLOOKUP(DQ$7,Data!$A$2:$A$852,1,FALSE)),0))),"H",IF(AND(DQ$7&gt;=$J123,DQ$7&lt;=$L123),($D123*$P123/$M123),0))),IF(AND(DQ$7&gt;=$J123,DQ$7&lt;=$L123),(($D123*$P123)/$M123),0))))))</f>
        <v>0</v>
      </c>
      <c r="DR124" s="37">
        <f>IF(DR$7&gt;$L123,(((IF(Data!$C$2&gt;0,(IF(OR(DR$5=Data!$F$2,DR$5=Data!$G$2,(IF(COUNTIF(Data!$A$2:$A$939,DR$7),DR$7=(VLOOKUP(DR$7,Data!$A$2:$A$852,1,FALSE)),0))),"H",IF(AND(DR$7&gt;=$J123,DR$7&lt;=$K123),($D123*(1-$P123)/$N123),0))),IF(AND(DR$7&gt;=$J123,DR$7&lt;=$K123),(($D123-$O123)/$N123),0))))),(((IF(Data!$C$2&gt;0,(IF(OR(DR$5=Data!$F$2,DR$5=Data!$G$2,(IF(COUNTIF(Data!$A$2:$A$939,DR$7),DR$7=(VLOOKUP(DR$7,Data!$A$2:$A$852,1,FALSE)),0))),"H",IF(AND(DR$7&gt;=$J123,DR$7&lt;=$L123),($D123*$P123/$M123),0))),IF(AND(DR$7&gt;=$J123,DR$7&lt;=$L123),(($D123*$P123)/$M123),0))))))</f>
        <v>0</v>
      </c>
      <c r="DS124" s="37" t="str">
        <f>IF(DS$7&gt;$L123,(((IF(Data!$C$2&gt;0,(IF(OR(DS$5=Data!$F$2,DS$5=Data!$G$2,(IF(COUNTIF(Data!$A$2:$A$939,DS$7),DS$7=(VLOOKUP(DS$7,Data!$A$2:$A$852,1,FALSE)),0))),"H",IF(AND(DS$7&gt;=$J123,DS$7&lt;=$K123),($D123*(1-$P123)/$N123),0))),IF(AND(DS$7&gt;=$J123,DS$7&lt;=$K123),(($D123-$O123)/$N123),0))))),(((IF(Data!$C$2&gt;0,(IF(OR(DS$5=Data!$F$2,DS$5=Data!$G$2,(IF(COUNTIF(Data!$A$2:$A$939,DS$7),DS$7=(VLOOKUP(DS$7,Data!$A$2:$A$852,1,FALSE)),0))),"H",IF(AND(DS$7&gt;=$J123,DS$7&lt;=$L123),($D123*$P123/$M123),0))),IF(AND(DS$7&gt;=$J123,DS$7&lt;=$L123),(($D123*$P123)/$M123),0))))))</f>
        <v>H</v>
      </c>
      <c r="DT124" s="37" t="str">
        <f>IF(DT$7&gt;$L123,(((IF(Data!$C$2&gt;0,(IF(OR(DT$5=Data!$F$2,DT$5=Data!$G$2,(IF(COUNTIF(Data!$A$2:$A$939,DT$7),DT$7=(VLOOKUP(DT$7,Data!$A$2:$A$852,1,FALSE)),0))),"H",IF(AND(DT$7&gt;=$J123,DT$7&lt;=$K123),($D123*(1-$P123)/$N123),0))),IF(AND(DT$7&gt;=$J123,DT$7&lt;=$K123),(($D123-$O123)/$N123),0))))),(((IF(Data!$C$2&gt;0,(IF(OR(DT$5=Data!$F$2,DT$5=Data!$G$2,(IF(COUNTIF(Data!$A$2:$A$939,DT$7),DT$7=(VLOOKUP(DT$7,Data!$A$2:$A$852,1,FALSE)),0))),"H",IF(AND(DT$7&gt;=$J123,DT$7&lt;=$L123),($D123*$P123/$M123),0))),IF(AND(DT$7&gt;=$J123,DT$7&lt;=$L123),(($D123*$P123)/$M123),0))))))</f>
        <v>H</v>
      </c>
      <c r="DU124" s="37">
        <f>IF(DU$7&gt;$L123,(((IF(Data!$C$2&gt;0,(IF(OR(DU$5=Data!$F$2,DU$5=Data!$G$2,(IF(COUNTIF(Data!$A$2:$A$939,DU$7),DU$7=(VLOOKUP(DU$7,Data!$A$2:$A$852,1,FALSE)),0))),"H",IF(AND(DU$7&gt;=$J123,DU$7&lt;=$K123),($D123*(1-$P123)/$N123),0))),IF(AND(DU$7&gt;=$J123,DU$7&lt;=$K123),(($D123-$O123)/$N123),0))))),(((IF(Data!$C$2&gt;0,(IF(OR(DU$5=Data!$F$2,DU$5=Data!$G$2,(IF(COUNTIF(Data!$A$2:$A$939,DU$7),DU$7=(VLOOKUP(DU$7,Data!$A$2:$A$852,1,FALSE)),0))),"H",IF(AND(DU$7&gt;=$J123,DU$7&lt;=$L123),($D123*$P123/$M123),0))),IF(AND(DU$7&gt;=$J123,DU$7&lt;=$L123),(($D123*$P123)/$M123),0))))))</f>
        <v>0</v>
      </c>
      <c r="DV124" s="37">
        <f>IF(DV$7&gt;$L123,(((IF(Data!$C$2&gt;0,(IF(OR(DV$5=Data!$F$2,DV$5=Data!$G$2,(IF(COUNTIF(Data!$A$2:$A$939,DV$7),DV$7=(VLOOKUP(DV$7,Data!$A$2:$A$852,1,FALSE)),0))),"H",IF(AND(DV$7&gt;=$J123,DV$7&lt;=$K123),($D123*(1-$P123)/$N123),0))),IF(AND(DV$7&gt;=$J123,DV$7&lt;=$K123),(($D123-$O123)/$N123),0))))),(((IF(Data!$C$2&gt;0,(IF(OR(DV$5=Data!$F$2,DV$5=Data!$G$2,(IF(COUNTIF(Data!$A$2:$A$939,DV$7),DV$7=(VLOOKUP(DV$7,Data!$A$2:$A$852,1,FALSE)),0))),"H",IF(AND(DV$7&gt;=$J123,DV$7&lt;=$L123),($D123*$P123/$M123),0))),IF(AND(DV$7&gt;=$J123,DV$7&lt;=$L123),(($D123*$P123)/$M123),0))))))</f>
        <v>0</v>
      </c>
      <c r="DW124" s="37">
        <f>IF(DW$7&gt;$L123,(((IF(Data!$C$2&gt;0,(IF(OR(DW$5=Data!$F$2,DW$5=Data!$G$2,(IF(COUNTIF(Data!$A$2:$A$939,DW$7),DW$7=(VLOOKUP(DW$7,Data!$A$2:$A$852,1,FALSE)),0))),"H",IF(AND(DW$7&gt;=$J123,DW$7&lt;=$K123),($D123*(1-$P123)/$N123),0))),IF(AND(DW$7&gt;=$J123,DW$7&lt;=$K123),(($D123-$O123)/$N123),0))))),(((IF(Data!$C$2&gt;0,(IF(OR(DW$5=Data!$F$2,DW$5=Data!$G$2,(IF(COUNTIF(Data!$A$2:$A$939,DW$7),DW$7=(VLOOKUP(DW$7,Data!$A$2:$A$852,1,FALSE)),0))),"H",IF(AND(DW$7&gt;=$J123,DW$7&lt;=$L123),($D123*$P123/$M123),0))),IF(AND(DW$7&gt;=$J123,DW$7&lt;=$L123),(($D123*$P123)/$M123),0))))))</f>
        <v>0</v>
      </c>
      <c r="DX124" s="37">
        <f>IF(DX$7&gt;$L123,(((IF(Data!$C$2&gt;0,(IF(OR(DX$5=Data!$F$2,DX$5=Data!$G$2,(IF(COUNTIF(Data!$A$2:$A$939,DX$7),DX$7=(VLOOKUP(DX$7,Data!$A$2:$A$852,1,FALSE)),0))),"H",IF(AND(DX$7&gt;=$J123,DX$7&lt;=$K123),($D123*(1-$P123)/$N123),0))),IF(AND(DX$7&gt;=$J123,DX$7&lt;=$K123),(($D123-$O123)/$N123),0))))),(((IF(Data!$C$2&gt;0,(IF(OR(DX$5=Data!$F$2,DX$5=Data!$G$2,(IF(COUNTIF(Data!$A$2:$A$939,DX$7),DX$7=(VLOOKUP(DX$7,Data!$A$2:$A$852,1,FALSE)),0))),"H",IF(AND(DX$7&gt;=$J123,DX$7&lt;=$L123),($D123*$P123/$M123),0))),IF(AND(DX$7&gt;=$J123,DX$7&lt;=$L123),(($D123*$P123)/$M123),0))))))</f>
        <v>0</v>
      </c>
      <c r="DY124" s="37">
        <f>IF(DY$7&gt;$L123,(((IF(Data!$C$2&gt;0,(IF(OR(DY$5=Data!$F$2,DY$5=Data!$G$2,(IF(COUNTIF(Data!$A$2:$A$939,DY$7),DY$7=(VLOOKUP(DY$7,Data!$A$2:$A$852,1,FALSE)),0))),"H",IF(AND(DY$7&gt;=$J123,DY$7&lt;=$K123),($D123*(1-$P123)/$N123),0))),IF(AND(DY$7&gt;=$J123,DY$7&lt;=$K123),(($D123-$O123)/$N123),0))))),(((IF(Data!$C$2&gt;0,(IF(OR(DY$5=Data!$F$2,DY$5=Data!$G$2,(IF(COUNTIF(Data!$A$2:$A$939,DY$7),DY$7=(VLOOKUP(DY$7,Data!$A$2:$A$852,1,FALSE)),0))),"H",IF(AND(DY$7&gt;=$J123,DY$7&lt;=$L123),($D123*$P123/$M123),0))),IF(AND(DY$7&gt;=$J123,DY$7&lt;=$L123),(($D123*$P123)/$M123),0))))))</f>
        <v>0</v>
      </c>
      <c r="DZ124" s="37" t="str">
        <f>IF(DZ$7&gt;$L123,(((IF(Data!$C$2&gt;0,(IF(OR(DZ$5=Data!$F$2,DZ$5=Data!$G$2,(IF(COUNTIF(Data!$A$2:$A$939,DZ$7),DZ$7=(VLOOKUP(DZ$7,Data!$A$2:$A$852,1,FALSE)),0))),"H",IF(AND(DZ$7&gt;=$J123,DZ$7&lt;=$K123),($D123*(1-$P123)/$N123),0))),IF(AND(DZ$7&gt;=$J123,DZ$7&lt;=$K123),(($D123-$O123)/$N123),0))))),(((IF(Data!$C$2&gt;0,(IF(OR(DZ$5=Data!$F$2,DZ$5=Data!$G$2,(IF(COUNTIF(Data!$A$2:$A$939,DZ$7),DZ$7=(VLOOKUP(DZ$7,Data!$A$2:$A$852,1,FALSE)),0))),"H",IF(AND(DZ$7&gt;=$J123,DZ$7&lt;=$L123),($D123*$P123/$M123),0))),IF(AND(DZ$7&gt;=$J123,DZ$7&lt;=$L123),(($D123*$P123)/$M123),0))))))</f>
        <v>H</v>
      </c>
      <c r="EA124" s="37" t="str">
        <f>IF(EA$7&gt;$L123,(((IF(Data!$C$2&gt;0,(IF(OR(EA$5=Data!$F$2,EA$5=Data!$G$2,(IF(COUNTIF(Data!$A$2:$A$939,EA$7),EA$7=(VLOOKUP(EA$7,Data!$A$2:$A$852,1,FALSE)),0))),"H",IF(AND(EA$7&gt;=$J123,EA$7&lt;=$K123),($D123*(1-$P123)/$N123),0))),IF(AND(EA$7&gt;=$J123,EA$7&lt;=$K123),(($D123-$O123)/$N123),0))))),(((IF(Data!$C$2&gt;0,(IF(OR(EA$5=Data!$F$2,EA$5=Data!$G$2,(IF(COUNTIF(Data!$A$2:$A$939,EA$7),EA$7=(VLOOKUP(EA$7,Data!$A$2:$A$852,1,FALSE)),0))),"H",IF(AND(EA$7&gt;=$J123,EA$7&lt;=$L123),($D123*$P123/$M123),0))),IF(AND(EA$7&gt;=$J123,EA$7&lt;=$L123),(($D123*$P123)/$M123),0))))))</f>
        <v>H</v>
      </c>
      <c r="EB124" s="37">
        <f>IF(EB$7&gt;$L123,(((IF(Data!$C$2&gt;0,(IF(OR(EB$5=Data!$F$2,EB$5=Data!$G$2,(IF(COUNTIF(Data!$A$2:$A$939,EB$7),EB$7=(VLOOKUP(EB$7,Data!$A$2:$A$852,1,FALSE)),0))),"H",IF(AND(EB$7&gt;=$J123,EB$7&lt;=$K123),($D123*(1-$P123)/$N123),0))),IF(AND(EB$7&gt;=$J123,EB$7&lt;=$K123),(($D123-$O123)/$N123),0))))),(((IF(Data!$C$2&gt;0,(IF(OR(EB$5=Data!$F$2,EB$5=Data!$G$2,(IF(COUNTIF(Data!$A$2:$A$939,EB$7),EB$7=(VLOOKUP(EB$7,Data!$A$2:$A$852,1,FALSE)),0))),"H",IF(AND(EB$7&gt;=$J123,EB$7&lt;=$L123),($D123*$P123/$M123),0))),IF(AND(EB$7&gt;=$J123,EB$7&lt;=$L123),(($D123*$P123)/$M123),0))))))</f>
        <v>0</v>
      </c>
      <c r="EC124" s="37">
        <f>IF(EC$7&gt;$L123,(((IF(Data!$C$2&gt;0,(IF(OR(EC$5=Data!$F$2,EC$5=Data!$G$2,(IF(COUNTIF(Data!$A$2:$A$939,EC$7),EC$7=(VLOOKUP(EC$7,Data!$A$2:$A$852,1,FALSE)),0))),"H",IF(AND(EC$7&gt;=$J123,EC$7&lt;=$K123),($D123*(1-$P123)/$N123),0))),IF(AND(EC$7&gt;=$J123,EC$7&lt;=$K123),(($D123-$O123)/$N123),0))))),(((IF(Data!$C$2&gt;0,(IF(OR(EC$5=Data!$F$2,EC$5=Data!$G$2,(IF(COUNTIF(Data!$A$2:$A$939,EC$7),EC$7=(VLOOKUP(EC$7,Data!$A$2:$A$852,1,FALSE)),0))),"H",IF(AND(EC$7&gt;=$J123,EC$7&lt;=$L123),($D123*$P123/$M123),0))),IF(AND(EC$7&gt;=$J123,EC$7&lt;=$L123),(($D123*$P123)/$M123),0))))))</f>
        <v>0</v>
      </c>
      <c r="ED124" s="37">
        <f>IF(ED$7&gt;$L123,(((IF(Data!$C$2&gt;0,(IF(OR(ED$5=Data!$F$2,ED$5=Data!$G$2,(IF(COUNTIF(Data!$A$2:$A$939,ED$7),ED$7=(VLOOKUP(ED$7,Data!$A$2:$A$852,1,FALSE)),0))),"H",IF(AND(ED$7&gt;=$J123,ED$7&lt;=$K123),($D123*(1-$P123)/$N123),0))),IF(AND(ED$7&gt;=$J123,ED$7&lt;=$K123),(($D123-$O123)/$N123),0))))),(((IF(Data!$C$2&gt;0,(IF(OR(ED$5=Data!$F$2,ED$5=Data!$G$2,(IF(COUNTIF(Data!$A$2:$A$939,ED$7),ED$7=(VLOOKUP(ED$7,Data!$A$2:$A$852,1,FALSE)),0))),"H",IF(AND(ED$7&gt;=$J123,ED$7&lt;=$L123),($D123*$P123/$M123),0))),IF(AND(ED$7&gt;=$J123,ED$7&lt;=$L123),(($D123*$P123)/$M123),0))))))</f>
        <v>0</v>
      </c>
      <c r="EE124" s="37">
        <f>IF(EE$7&gt;$L123,(((IF(Data!$C$2&gt;0,(IF(OR(EE$5=Data!$F$2,EE$5=Data!$G$2,(IF(COUNTIF(Data!$A$2:$A$939,EE$7),EE$7=(VLOOKUP(EE$7,Data!$A$2:$A$852,1,FALSE)),0))),"H",IF(AND(EE$7&gt;=$J123,EE$7&lt;=$K123),($D123*(1-$P123)/$N123),0))),IF(AND(EE$7&gt;=$J123,EE$7&lt;=$K123),(($D123-$O123)/$N123),0))))),(((IF(Data!$C$2&gt;0,(IF(OR(EE$5=Data!$F$2,EE$5=Data!$G$2,(IF(COUNTIF(Data!$A$2:$A$939,EE$7),EE$7=(VLOOKUP(EE$7,Data!$A$2:$A$852,1,FALSE)),0))),"H",IF(AND(EE$7&gt;=$J123,EE$7&lt;=$L123),($D123*$P123/$M123),0))),IF(AND(EE$7&gt;=$J123,EE$7&lt;=$L123),(($D123*$P123)/$M123),0))))))</f>
        <v>0</v>
      </c>
      <c r="EF124" s="37">
        <f>IF(EF$7&gt;$L123,(((IF(Data!$C$2&gt;0,(IF(OR(EF$5=Data!$F$2,EF$5=Data!$G$2,(IF(COUNTIF(Data!$A$2:$A$939,EF$7),EF$7=(VLOOKUP(EF$7,Data!$A$2:$A$852,1,FALSE)),0))),"H",IF(AND(EF$7&gt;=$J123,EF$7&lt;=$K123),($D123*(1-$P123)/$N123),0))),IF(AND(EF$7&gt;=$J123,EF$7&lt;=$K123),(($D123-$O123)/$N123),0))))),(((IF(Data!$C$2&gt;0,(IF(OR(EF$5=Data!$F$2,EF$5=Data!$G$2,(IF(COUNTIF(Data!$A$2:$A$939,EF$7),EF$7=(VLOOKUP(EF$7,Data!$A$2:$A$852,1,FALSE)),0))),"H",IF(AND(EF$7&gt;=$J123,EF$7&lt;=$L123),($D123*$P123/$M123),0))),IF(AND(EF$7&gt;=$J123,EF$7&lt;=$L123),(($D123*$P123)/$M123),0))))))</f>
        <v>0</v>
      </c>
      <c r="EG124" s="37" t="str">
        <f>IF(EG$7&gt;$L123,(((IF(Data!$C$2&gt;0,(IF(OR(EG$5=Data!$F$2,EG$5=Data!$G$2,(IF(COUNTIF(Data!$A$2:$A$939,EG$7),EG$7=(VLOOKUP(EG$7,Data!$A$2:$A$852,1,FALSE)),0))),"H",IF(AND(EG$7&gt;=$J123,EG$7&lt;=$K123),($D123*(1-$P123)/$N123),0))),IF(AND(EG$7&gt;=$J123,EG$7&lt;=$K123),(($D123-$O123)/$N123),0))))),(((IF(Data!$C$2&gt;0,(IF(OR(EG$5=Data!$F$2,EG$5=Data!$G$2,(IF(COUNTIF(Data!$A$2:$A$939,EG$7),EG$7=(VLOOKUP(EG$7,Data!$A$2:$A$852,1,FALSE)),0))),"H",IF(AND(EG$7&gt;=$J123,EG$7&lt;=$L123),($D123*$P123/$M123),0))),IF(AND(EG$7&gt;=$J123,EG$7&lt;=$L123),(($D123*$P123)/$M123),0))))))</f>
        <v>H</v>
      </c>
      <c r="EH124" s="37" t="str">
        <f>IF(EH$7&gt;$L123,(((IF(Data!$C$2&gt;0,(IF(OR(EH$5=Data!$F$2,EH$5=Data!$G$2,(IF(COUNTIF(Data!$A$2:$A$939,EH$7),EH$7=(VLOOKUP(EH$7,Data!$A$2:$A$852,1,FALSE)),0))),"H",IF(AND(EH$7&gt;=$J123,EH$7&lt;=$K123),($D123*(1-$P123)/$N123),0))),IF(AND(EH$7&gt;=$J123,EH$7&lt;=$K123),(($D123-$O123)/$N123),0))))),(((IF(Data!$C$2&gt;0,(IF(OR(EH$5=Data!$F$2,EH$5=Data!$G$2,(IF(COUNTIF(Data!$A$2:$A$939,EH$7),EH$7=(VLOOKUP(EH$7,Data!$A$2:$A$852,1,FALSE)),0))),"H",IF(AND(EH$7&gt;=$J123,EH$7&lt;=$L123),($D123*$P123/$M123),0))),IF(AND(EH$7&gt;=$J123,EH$7&lt;=$L123),(($D123*$P123)/$M123),0))))))</f>
        <v>H</v>
      </c>
      <c r="EI124" s="37">
        <f>IF(EI$7&gt;$L123,(((IF(Data!$C$2&gt;0,(IF(OR(EI$5=Data!$F$2,EI$5=Data!$G$2,(IF(COUNTIF(Data!$A$2:$A$939,EI$7),EI$7=(VLOOKUP(EI$7,Data!$A$2:$A$852,1,FALSE)),0))),"H",IF(AND(EI$7&gt;=$J123,EI$7&lt;=$K123),($D123*(1-$P123)/$N123),0))),IF(AND(EI$7&gt;=$J123,EI$7&lt;=$K123),(($D123-$O123)/$N123),0))))),(((IF(Data!$C$2&gt;0,(IF(OR(EI$5=Data!$F$2,EI$5=Data!$G$2,(IF(COUNTIF(Data!$A$2:$A$939,EI$7),EI$7=(VLOOKUP(EI$7,Data!$A$2:$A$852,1,FALSE)),0))),"H",IF(AND(EI$7&gt;=$J123,EI$7&lt;=$L123),($D123*$P123/$M123),0))),IF(AND(EI$7&gt;=$J123,EI$7&lt;=$L123),(($D123*$P123)/$M123),0))))))</f>
        <v>0</v>
      </c>
      <c r="EJ124" s="37">
        <f>IF(EJ$7&gt;$L123,(((IF(Data!$C$2&gt;0,(IF(OR(EJ$5=Data!$F$2,EJ$5=Data!$G$2,(IF(COUNTIF(Data!$A$2:$A$939,EJ$7),EJ$7=(VLOOKUP(EJ$7,Data!$A$2:$A$852,1,FALSE)),0))),"H",IF(AND(EJ$7&gt;=$J123,EJ$7&lt;=$K123),($D123*(1-$P123)/$N123),0))),IF(AND(EJ$7&gt;=$J123,EJ$7&lt;=$K123),(($D123-$O123)/$N123),0))))),(((IF(Data!$C$2&gt;0,(IF(OR(EJ$5=Data!$F$2,EJ$5=Data!$G$2,(IF(COUNTIF(Data!$A$2:$A$939,EJ$7),EJ$7=(VLOOKUP(EJ$7,Data!$A$2:$A$852,1,FALSE)),0))),"H",IF(AND(EJ$7&gt;=$J123,EJ$7&lt;=$L123),($D123*$P123/$M123),0))),IF(AND(EJ$7&gt;=$J123,EJ$7&lt;=$L123),(($D123*$P123)/$M123),0))))))</f>
        <v>0</v>
      </c>
      <c r="EK124" s="37">
        <f>IF(EK$7&gt;$L123,(((IF(Data!$C$2&gt;0,(IF(OR(EK$5=Data!$F$2,EK$5=Data!$G$2,(IF(COUNTIF(Data!$A$2:$A$939,EK$7),EK$7=(VLOOKUP(EK$7,Data!$A$2:$A$852,1,FALSE)),0))),"H",IF(AND(EK$7&gt;=$J123,EK$7&lt;=$K123),($D123*(1-$P123)/$N123),0))),IF(AND(EK$7&gt;=$J123,EK$7&lt;=$K123),(($D123-$O123)/$N123),0))))),(((IF(Data!$C$2&gt;0,(IF(OR(EK$5=Data!$F$2,EK$5=Data!$G$2,(IF(COUNTIF(Data!$A$2:$A$939,EK$7),EK$7=(VLOOKUP(EK$7,Data!$A$2:$A$852,1,FALSE)),0))),"H",IF(AND(EK$7&gt;=$J123,EK$7&lt;=$L123),($D123*$P123/$M123),0))),IF(AND(EK$7&gt;=$J123,EK$7&lt;=$L123),(($D123*$P123)/$M123),0))))))</f>
        <v>0</v>
      </c>
      <c r="EL124" s="37">
        <f>IF(EL$7&gt;$L123,(((IF(Data!$C$2&gt;0,(IF(OR(EL$5=Data!$F$2,EL$5=Data!$G$2,(IF(COUNTIF(Data!$A$2:$A$939,EL$7),EL$7=(VLOOKUP(EL$7,Data!$A$2:$A$852,1,FALSE)),0))),"H",IF(AND(EL$7&gt;=$J123,EL$7&lt;=$K123),($D123*(1-$P123)/$N123),0))),IF(AND(EL$7&gt;=$J123,EL$7&lt;=$K123),(($D123-$O123)/$N123),0))))),(((IF(Data!$C$2&gt;0,(IF(OR(EL$5=Data!$F$2,EL$5=Data!$G$2,(IF(COUNTIF(Data!$A$2:$A$939,EL$7),EL$7=(VLOOKUP(EL$7,Data!$A$2:$A$852,1,FALSE)),0))),"H",IF(AND(EL$7&gt;=$J123,EL$7&lt;=$L123),($D123*$P123/$M123),0))),IF(AND(EL$7&gt;=$J123,EL$7&lt;=$L123),(($D123*$P123)/$M123),0))))))</f>
        <v>0</v>
      </c>
      <c r="EM124" s="37">
        <f>IF(EM$7&gt;$L123,(((IF(Data!$C$2&gt;0,(IF(OR(EM$5=Data!$F$2,EM$5=Data!$G$2,(IF(COUNTIF(Data!$A$2:$A$939,EM$7),EM$7=(VLOOKUP(EM$7,Data!$A$2:$A$852,1,FALSE)),0))),"H",IF(AND(EM$7&gt;=$J123,EM$7&lt;=$K123),($D123*(1-$P123)/$N123),0))),IF(AND(EM$7&gt;=$J123,EM$7&lt;=$K123),(($D123-$O123)/$N123),0))))),(((IF(Data!$C$2&gt;0,(IF(OR(EM$5=Data!$F$2,EM$5=Data!$G$2,(IF(COUNTIF(Data!$A$2:$A$939,EM$7),EM$7=(VLOOKUP(EM$7,Data!$A$2:$A$852,1,FALSE)),0))),"H",IF(AND(EM$7&gt;=$J123,EM$7&lt;=$L123),($D123*$P123/$M123),0))),IF(AND(EM$7&gt;=$J123,EM$7&lt;=$L123),(($D123*$P123)/$M123),0))))))</f>
        <v>0</v>
      </c>
      <c r="EN124" s="37" t="str">
        <f>IF(EN$7&gt;$L123,(((IF(Data!$C$2&gt;0,(IF(OR(EN$5=Data!$F$2,EN$5=Data!$G$2,(IF(COUNTIF(Data!$A$2:$A$939,EN$7),EN$7=(VLOOKUP(EN$7,Data!$A$2:$A$852,1,FALSE)),0))),"H",IF(AND(EN$7&gt;=$J123,EN$7&lt;=$K123),($D123*(1-$P123)/$N123),0))),IF(AND(EN$7&gt;=$J123,EN$7&lt;=$K123),(($D123-$O123)/$N123),0))))),(((IF(Data!$C$2&gt;0,(IF(OR(EN$5=Data!$F$2,EN$5=Data!$G$2,(IF(COUNTIF(Data!$A$2:$A$939,EN$7),EN$7=(VLOOKUP(EN$7,Data!$A$2:$A$852,1,FALSE)),0))),"H",IF(AND(EN$7&gt;=$J123,EN$7&lt;=$L123),($D123*$P123/$M123),0))),IF(AND(EN$7&gt;=$J123,EN$7&lt;=$L123),(($D123*$P123)/$M123),0))))))</f>
        <v>H</v>
      </c>
      <c r="EO124" s="38" t="str">
        <f>IF(EO$7&gt;$L123,(((IF(Data!$C$2&gt;0,(IF(OR(EO$5=Data!$F$2,EO$5=Data!$G$2,(IF(COUNTIF(Data!$A$2:$A$939,EO$7),EO$7=(VLOOKUP(EO$7,Data!$A$2:$A$852,1,FALSE)),0))),"H",IF(AND(EO$7&gt;=$J123,EO$7&lt;=$K123),($D123*(1-$P123)/$N123),0))),IF(AND(EO$7&gt;=$J123,EO$7&lt;=$K123),(($D123-$O123)/$N123),0))))),(((IF(Data!$C$2&gt;0,(IF(OR(EO$5=Data!$F$2,EO$5=Data!$G$2,(IF(COUNTIF(Data!$A$2:$A$939,EO$7),EO$7=(VLOOKUP(EO$7,Data!$A$2:$A$852,1,FALSE)),0))),"H",IF(AND(EO$7&gt;=$J123,EO$7&lt;=$L123),($D123*$P123/$M123),0))),IF(AND(EO$7&gt;=$J123,EO$7&lt;=$L123),(($D123*$P123)/$M123),0))))))</f>
        <v>H</v>
      </c>
      <c r="EP124" s="8" t="s">
        <v>48</v>
      </c>
      <c r="EQ124" s="18">
        <f>SUM(T124:EO124)-D123</f>
        <v>0</v>
      </c>
    </row>
    <row r="125" spans="1:147" ht="30" customHeight="1" thickTop="1">
      <c r="A125" s="370"/>
      <c r="B125" s="368"/>
      <c r="C125" s="368"/>
      <c r="D125" s="346"/>
      <c r="E125" s="350"/>
      <c r="F125" s="350"/>
      <c r="G125" s="348">
        <f>IF(F125&gt;0,(IF(E125&gt;0,IF(Data!$C$2&gt;0,((NETWORKDAYS.INTL(E125,F125,Data!$C$2,Data!$A$2:$A$1242))),((F125-E125)+1)),0)),0)</f>
        <v>0</v>
      </c>
      <c r="H125" s="346">
        <f>I125*D125</f>
        <v>0</v>
      </c>
      <c r="I125" s="362">
        <f>IF(G125&gt;0,((IF(AND(E125&lt;=$EJ$3,F125&gt;=$EJ$3),(IF(Data!$C$2&gt;0,NETWORKDAYS.INTL(E125,$EJ$3,Data!$C$2,Data!$A$2:$A$1231),$EJ$3-E125)),IF(F125&lt;=$EJ$3,G125,0)))/G125),0)</f>
        <v>0</v>
      </c>
      <c r="J125" s="350"/>
      <c r="K125" s="350">
        <f>IF(AND(P125&lt;1,P125&gt;0,J125&gt;0),ROUND((((1-P125)*(F125-E125)+$EJ$3)),0),0)</f>
        <v>0</v>
      </c>
      <c r="L125" s="350">
        <f>IF(K125&gt;=$EJ$3,$EJ$3,K125)</f>
        <v>0</v>
      </c>
      <c r="M125" s="348">
        <f>IF(L125&gt;0,(IF(J125&gt;0,IF(Data!$C$2&gt;0,((NETWORKDAYS.INTL(J125,L125,Data!$C$2,Data!$A$2:$A$1242))),((L125-J125)+1)),0)),0)</f>
        <v>0</v>
      </c>
      <c r="N125" s="348">
        <f>IF(P125=1,0,IF(L125&gt;0,(IF(J125&gt;0,IF(Data!$C$2&gt;0,(((NETWORKDAYS.INTL($EJ$3,K125,Data!$C$2,Data!$A$2:$A$1242)))-1),((-$EJ$3+K125))),0)),0))</f>
        <v>0</v>
      </c>
      <c r="O125" s="346">
        <f>P125*D125</f>
        <v>0</v>
      </c>
      <c r="P125" s="362"/>
      <c r="Q125" s="344">
        <f>IF(K125&gt;0,F125-K125,0)</f>
        <v>0</v>
      </c>
      <c r="R125" s="346">
        <f>IF(K125&gt;0,O125-H125,0)</f>
        <v>0</v>
      </c>
      <c r="S125" s="341">
        <f>IF(P125&gt;0,P125-I125,0)</f>
        <v>0</v>
      </c>
      <c r="T125" s="33">
        <f>IF(Data!$C$2&gt;0,(IF(OR(T$5=Data!$F$2,T$5=Data!$G$2,(IF(COUNTIF(Data!$A$2:$A$939,T$7),T$7=(VLOOKUP(T$7,Data!$A$2:$A$852,1,FALSE)),0))),"H",IF(AND(T$7&gt;=$E125,T$7&lt;=$F125),($D125/$G125),0))),IF(AND(T$7&gt;=$E125,T$7&lt;=$F125),($D125/$G125),0))</f>
        <v>0</v>
      </c>
      <c r="U125" s="34">
        <f>IF(Data!$C$2&gt;0,(IF(OR(U$5=Data!$F$2,U$5=Data!$G$2,(IF(COUNTIF(Data!$A$2:$A$939,U$7),U$7=(VLOOKUP(U$7,Data!$A$2:$A$852,1,FALSE)),0))),"H",IF(AND(U$7&gt;=$E125,U$7&lt;=$F125),($D125/$G125),0))),IF(AND(U$7&gt;=$E125,U$7&lt;=$F125),($D125/$G125),0))</f>
        <v>0</v>
      </c>
      <c r="V125" s="34">
        <f>IF(Data!$C$2&gt;0,(IF(OR(V$5=Data!$F$2,V$5=Data!$G$2,(IF(COUNTIF(Data!$A$2:$A$939,V$7),V$7=(VLOOKUP(V$7,Data!$A$2:$A$852,1,FALSE)),0))),"H",IF(AND(V$7&gt;=$E125,V$7&lt;=$F125),($D125/$G125),0))),IF(AND(V$7&gt;=$E125,V$7&lt;=$F125),($D125/$G125),0))</f>
        <v>0</v>
      </c>
      <c r="W125" s="34">
        <f>IF(Data!$C$2&gt;0,(IF(OR(W$5=Data!$F$2,W$5=Data!$G$2,(IF(COUNTIF(Data!$A$2:$A$939,W$7),W$7=(VLOOKUP(W$7,Data!$A$2:$A$852,1,FALSE)),0))),"H",IF(AND(W$7&gt;=$E125,W$7&lt;=$F125),($D125/$G125),0))),IF(AND(W$7&gt;=$E125,W$7&lt;=$F125),($D125/$G125),0))</f>
        <v>0</v>
      </c>
      <c r="X125" s="34">
        <f>IF(Data!$C$2&gt;0,(IF(OR(X$5=Data!$F$2,X$5=Data!$G$2,(IF(COUNTIF(Data!$A$2:$A$939,X$7),X$7=(VLOOKUP(X$7,Data!$A$2:$A$852,1,FALSE)),0))),"H",IF(AND(X$7&gt;=$E125,X$7&lt;=$F125),($D125/$G125),0))),IF(AND(X$7&gt;=$E125,X$7&lt;=$F125),($D125/$G125),0))</f>
        <v>0</v>
      </c>
      <c r="Y125" s="34" t="str">
        <f>IF(Data!$C$2&gt;0,(IF(OR(Y$5=Data!$F$2,Y$5=Data!$G$2,(IF(COUNTIF(Data!$A$2:$A$939,Y$7),Y$7=(VLOOKUP(Y$7,Data!$A$2:$A$852,1,FALSE)),0))),"H",IF(AND(Y$7&gt;=$E125,Y$7&lt;=$F125),($D125/$G125),0))),IF(AND(Y$7&gt;=$E125,Y$7&lt;=$F125),($D125/$G125),0))</f>
        <v>H</v>
      </c>
      <c r="Z125" s="34" t="str">
        <f>IF(Data!$C$2&gt;0,(IF(OR(Z$5=Data!$F$2,Z$5=Data!$G$2,(IF(COUNTIF(Data!$A$2:$A$939,Z$7),Z$7=(VLOOKUP(Z$7,Data!$A$2:$A$852,1,FALSE)),0))),"H",IF(AND(Z$7&gt;=$E125,Z$7&lt;=$F125),($D125/$G125),0))),IF(AND(Z$7&gt;=$E125,Z$7&lt;=$F125),($D125/$G125),0))</f>
        <v>H</v>
      </c>
      <c r="AA125" s="34">
        <f>IF(Data!$C$2&gt;0,(IF(OR(AA$5=Data!$F$2,AA$5=Data!$G$2,(IF(COUNTIF(Data!$A$2:$A$939,AA$7),AA$7=(VLOOKUP(AA$7,Data!$A$2:$A$852,1,FALSE)),0))),"H",IF(AND(AA$7&gt;=$E125,AA$7&lt;=$F125),($D125/$G125),0))),IF(AND(AA$7&gt;=$E125,AA$7&lt;=$F125),($D125/$G125),0))</f>
        <v>0</v>
      </c>
      <c r="AB125" s="34">
        <f>IF(Data!$C$2&gt;0,(IF(OR(AB$5=Data!$F$2,AB$5=Data!$G$2,(IF(COUNTIF(Data!$A$2:$A$939,AB$7),AB$7=(VLOOKUP(AB$7,Data!$A$2:$A$852,1,FALSE)),0))),"H",IF(AND(AB$7&gt;=$E125,AB$7&lt;=$F125),($D125/$G125),0))),IF(AND(AB$7&gt;=$E125,AB$7&lt;=$F125),($D125/$G125),0))</f>
        <v>0</v>
      </c>
      <c r="AC125" s="34">
        <f>IF(Data!$C$2&gt;0,(IF(OR(AC$5=Data!$F$2,AC$5=Data!$G$2,(IF(COUNTIF(Data!$A$2:$A$939,AC$7),AC$7=(VLOOKUP(AC$7,Data!$A$2:$A$852,1,FALSE)),0))),"H",IF(AND(AC$7&gt;=$E125,AC$7&lt;=$F125),($D125/$G125),0))),IF(AND(AC$7&gt;=$E125,AC$7&lt;=$F125),($D125/$G125),0))</f>
        <v>0</v>
      </c>
      <c r="AD125" s="34">
        <f>IF(Data!$C$2&gt;0,(IF(OR(AD$5=Data!$F$2,AD$5=Data!$G$2,(IF(COUNTIF(Data!$A$2:$A$939,AD$7),AD$7=(VLOOKUP(AD$7,Data!$A$2:$A$852,1,FALSE)),0))),"H",IF(AND(AD$7&gt;=$E125,AD$7&lt;=$F125),($D125/$G125),0))),IF(AND(AD$7&gt;=$E125,AD$7&lt;=$F125),($D125/$G125),0))</f>
        <v>0</v>
      </c>
      <c r="AE125" s="34">
        <f>IF(Data!$C$2&gt;0,(IF(OR(AE$5=Data!$F$2,AE$5=Data!$G$2,(IF(COUNTIF(Data!$A$2:$A$939,AE$7),AE$7=(VLOOKUP(AE$7,Data!$A$2:$A$852,1,FALSE)),0))),"H",IF(AND(AE$7&gt;=$E125,AE$7&lt;=$F125),($D125/$G125),0))),IF(AND(AE$7&gt;=$E125,AE$7&lt;=$F125),($D125/$G125),0))</f>
        <v>0</v>
      </c>
      <c r="AF125" s="34" t="str">
        <f>IF(Data!$C$2&gt;0,(IF(OR(AF$5=Data!$F$2,AF$5=Data!$G$2,(IF(COUNTIF(Data!$A$2:$A$939,AF$7),AF$7=(VLOOKUP(AF$7,Data!$A$2:$A$852,1,FALSE)),0))),"H",IF(AND(AF$7&gt;=$E125,AF$7&lt;=$F125),($D125/$G125),0))),IF(AND(AF$7&gt;=$E125,AF$7&lt;=$F125),($D125/$G125),0))</f>
        <v>H</v>
      </c>
      <c r="AG125" s="34" t="str">
        <f>IF(Data!$C$2&gt;0,(IF(OR(AG$5=Data!$F$2,AG$5=Data!$G$2,(IF(COUNTIF(Data!$A$2:$A$939,AG$7),AG$7=(VLOOKUP(AG$7,Data!$A$2:$A$852,1,FALSE)),0))),"H",IF(AND(AG$7&gt;=$E125,AG$7&lt;=$F125),($D125/$G125),0))),IF(AND(AG$7&gt;=$E125,AG$7&lt;=$F125),($D125/$G125),0))</f>
        <v>H</v>
      </c>
      <c r="AH125" s="34">
        <f>IF(Data!$C$2&gt;0,(IF(OR(AH$5=Data!$F$2,AH$5=Data!$G$2,(IF(COUNTIF(Data!$A$2:$A$939,AH$7),AH$7=(VLOOKUP(AH$7,Data!$A$2:$A$852,1,FALSE)),0))),"H",IF(AND(AH$7&gt;=$E125,AH$7&lt;=$F125),($D125/$G125),0))),IF(AND(AH$7&gt;=$E125,AH$7&lt;=$F125),($D125/$G125),0))</f>
        <v>0</v>
      </c>
      <c r="AI125" s="34">
        <f>IF(Data!$C$2&gt;0,(IF(OR(AI$5=Data!$F$2,AI$5=Data!$G$2,(IF(COUNTIF(Data!$A$2:$A$939,AI$7),AI$7=(VLOOKUP(AI$7,Data!$A$2:$A$852,1,FALSE)),0))),"H",IF(AND(AI$7&gt;=$E125,AI$7&lt;=$F125),($D125/$G125),0))),IF(AND(AI$7&gt;=$E125,AI$7&lt;=$F125),($D125/$G125),0))</f>
        <v>0</v>
      </c>
      <c r="AJ125" s="34">
        <f>IF(Data!$C$2&gt;0,(IF(OR(AJ$5=Data!$F$2,AJ$5=Data!$G$2,(IF(COUNTIF(Data!$A$2:$A$939,AJ$7),AJ$7=(VLOOKUP(AJ$7,Data!$A$2:$A$852,1,FALSE)),0))),"H",IF(AND(AJ$7&gt;=$E125,AJ$7&lt;=$F125),($D125/$G125),0))),IF(AND(AJ$7&gt;=$E125,AJ$7&lt;=$F125),($D125/$G125),0))</f>
        <v>0</v>
      </c>
      <c r="AK125" s="34">
        <f>IF(Data!$C$2&gt;0,(IF(OR(AK$5=Data!$F$2,AK$5=Data!$G$2,(IF(COUNTIF(Data!$A$2:$A$939,AK$7),AK$7=(VLOOKUP(AK$7,Data!$A$2:$A$852,1,FALSE)),0))),"H",IF(AND(AK$7&gt;=$E125,AK$7&lt;=$F125),($D125/$G125),0))),IF(AND(AK$7&gt;=$E125,AK$7&lt;=$F125),($D125/$G125),0))</f>
        <v>0</v>
      </c>
      <c r="AL125" s="34">
        <f>IF(Data!$C$2&gt;0,(IF(OR(AL$5=Data!$F$2,AL$5=Data!$G$2,(IF(COUNTIF(Data!$A$2:$A$939,AL$7),AL$7=(VLOOKUP(AL$7,Data!$A$2:$A$852,1,FALSE)),0))),"H",IF(AND(AL$7&gt;=$E125,AL$7&lt;=$F125),($D125/$G125),0))),IF(AND(AL$7&gt;=$E125,AL$7&lt;=$F125),($D125/$G125),0))</f>
        <v>0</v>
      </c>
      <c r="AM125" s="34" t="str">
        <f>IF(Data!$C$2&gt;0,(IF(OR(AM$5=Data!$F$2,AM$5=Data!$G$2,(IF(COUNTIF(Data!$A$2:$A$939,AM$7),AM$7=(VLOOKUP(AM$7,Data!$A$2:$A$852,1,FALSE)),0))),"H",IF(AND(AM$7&gt;=$E125,AM$7&lt;=$F125),($D125/$G125),0))),IF(AND(AM$7&gt;=$E125,AM$7&lt;=$F125),($D125/$G125),0))</f>
        <v>H</v>
      </c>
      <c r="AN125" s="34" t="str">
        <f>IF(Data!$C$2&gt;0,(IF(OR(AN$5=Data!$F$2,AN$5=Data!$G$2,(IF(COUNTIF(Data!$A$2:$A$939,AN$7),AN$7=(VLOOKUP(AN$7,Data!$A$2:$A$852,1,FALSE)),0))),"H",IF(AND(AN$7&gt;=$E125,AN$7&lt;=$F125),($D125/$G125),0))),IF(AND(AN$7&gt;=$E125,AN$7&lt;=$F125),($D125/$G125),0))</f>
        <v>H</v>
      </c>
      <c r="AO125" s="34">
        <f>IF(Data!$C$2&gt;0,(IF(OR(AO$5=Data!$F$2,AO$5=Data!$G$2,(IF(COUNTIF(Data!$A$2:$A$939,AO$7),AO$7=(VLOOKUP(AO$7,Data!$A$2:$A$852,1,FALSE)),0))),"H",IF(AND(AO$7&gt;=$E125,AO$7&lt;=$F125),($D125/$G125),0))),IF(AND(AO$7&gt;=$E125,AO$7&lt;=$F125),($D125/$G125),0))</f>
        <v>0</v>
      </c>
      <c r="AP125" s="34">
        <f>IF(Data!$C$2&gt;0,(IF(OR(AP$5=Data!$F$2,AP$5=Data!$G$2,(IF(COUNTIF(Data!$A$2:$A$939,AP$7),AP$7=(VLOOKUP(AP$7,Data!$A$2:$A$852,1,FALSE)),0))),"H",IF(AND(AP$7&gt;=$E125,AP$7&lt;=$F125),($D125/$G125),0))),IF(AND(AP$7&gt;=$E125,AP$7&lt;=$F125),($D125/$G125),0))</f>
        <v>0</v>
      </c>
      <c r="AQ125" s="34">
        <f>IF(Data!$C$2&gt;0,(IF(OR(AQ$5=Data!$F$2,AQ$5=Data!$G$2,(IF(COUNTIF(Data!$A$2:$A$939,AQ$7),AQ$7=(VLOOKUP(AQ$7,Data!$A$2:$A$852,1,FALSE)),0))),"H",IF(AND(AQ$7&gt;=$E125,AQ$7&lt;=$F125),($D125/$G125),0))),IF(AND(AQ$7&gt;=$E125,AQ$7&lt;=$F125),($D125/$G125),0))</f>
        <v>0</v>
      </c>
      <c r="AR125" s="34">
        <f>IF(Data!$C$2&gt;0,(IF(OR(AR$5=Data!$F$2,AR$5=Data!$G$2,(IF(COUNTIF(Data!$A$2:$A$939,AR$7),AR$7=(VLOOKUP(AR$7,Data!$A$2:$A$852,1,FALSE)),0))),"H",IF(AND(AR$7&gt;=$E125,AR$7&lt;=$F125),($D125/$G125),0))),IF(AND(AR$7&gt;=$E125,AR$7&lt;=$F125),($D125/$G125),0))</f>
        <v>0</v>
      </c>
      <c r="AS125" s="34">
        <f>IF(Data!$C$2&gt;0,(IF(OR(AS$5=Data!$F$2,AS$5=Data!$G$2,(IF(COUNTIF(Data!$A$2:$A$939,AS$7),AS$7=(VLOOKUP(AS$7,Data!$A$2:$A$852,1,FALSE)),0))),"H",IF(AND(AS$7&gt;=$E125,AS$7&lt;=$F125),($D125/$G125),0))),IF(AND(AS$7&gt;=$E125,AS$7&lt;=$F125),($D125/$G125),0))</f>
        <v>0</v>
      </c>
      <c r="AT125" s="34" t="str">
        <f>IF(Data!$C$2&gt;0,(IF(OR(AT$5=Data!$F$2,AT$5=Data!$G$2,(IF(COUNTIF(Data!$A$2:$A$939,AT$7),AT$7=(VLOOKUP(AT$7,Data!$A$2:$A$852,1,FALSE)),0))),"H",IF(AND(AT$7&gt;=$E125,AT$7&lt;=$F125),($D125/$G125),0))),IF(AND(AT$7&gt;=$E125,AT$7&lt;=$F125),($D125/$G125),0))</f>
        <v>H</v>
      </c>
      <c r="AU125" s="34" t="str">
        <f>IF(Data!$C$2&gt;0,(IF(OR(AU$5=Data!$F$2,AU$5=Data!$G$2,(IF(COUNTIF(Data!$A$2:$A$939,AU$7),AU$7=(VLOOKUP(AU$7,Data!$A$2:$A$852,1,FALSE)),0))),"H",IF(AND(AU$7&gt;=$E125,AU$7&lt;=$F125),($D125/$G125),0))),IF(AND(AU$7&gt;=$E125,AU$7&lt;=$F125),($D125/$G125),0))</f>
        <v>H</v>
      </c>
      <c r="AV125" s="34">
        <f>IF(Data!$C$2&gt;0,(IF(OR(AV$5=Data!$F$2,AV$5=Data!$G$2,(IF(COUNTIF(Data!$A$2:$A$939,AV$7),AV$7=(VLOOKUP(AV$7,Data!$A$2:$A$852,1,FALSE)),0))),"H",IF(AND(AV$7&gt;=$E125,AV$7&lt;=$F125),($D125/$G125),0))),IF(AND(AV$7&gt;=$E125,AV$7&lt;=$F125),($D125/$G125),0))</f>
        <v>0</v>
      </c>
      <c r="AW125" s="34">
        <f>IF(Data!$C$2&gt;0,(IF(OR(AW$5=Data!$F$2,AW$5=Data!$G$2,(IF(COUNTIF(Data!$A$2:$A$939,AW$7),AW$7=(VLOOKUP(AW$7,Data!$A$2:$A$852,1,FALSE)),0))),"H",IF(AND(AW$7&gt;=$E125,AW$7&lt;=$F125),($D125/$G125),0))),IF(AND(AW$7&gt;=$E125,AW$7&lt;=$F125),($D125/$G125),0))</f>
        <v>0</v>
      </c>
      <c r="AX125" s="34">
        <f>IF(Data!$C$2&gt;0,(IF(OR(AX$5=Data!$F$2,AX$5=Data!$G$2,(IF(COUNTIF(Data!$A$2:$A$939,AX$7),AX$7=(VLOOKUP(AX$7,Data!$A$2:$A$852,1,FALSE)),0))),"H",IF(AND(AX$7&gt;=$E125,AX$7&lt;=$F125),($D125/$G125),0))),IF(AND(AX$7&gt;=$E125,AX$7&lt;=$F125),($D125/$G125),0))</f>
        <v>0</v>
      </c>
      <c r="AY125" s="34">
        <f>IF(Data!$C$2&gt;0,(IF(OR(AY$5=Data!$F$2,AY$5=Data!$G$2,(IF(COUNTIF(Data!$A$2:$A$939,AY$7),AY$7=(VLOOKUP(AY$7,Data!$A$2:$A$852,1,FALSE)),0))),"H",IF(AND(AY$7&gt;=$E125,AY$7&lt;=$F125),($D125/$G125),0))),IF(AND(AY$7&gt;=$E125,AY$7&lt;=$F125),($D125/$G125),0))</f>
        <v>0</v>
      </c>
      <c r="AZ125" s="34">
        <f>IF(Data!$C$2&gt;0,(IF(OR(AZ$5=Data!$F$2,AZ$5=Data!$G$2,(IF(COUNTIF(Data!$A$2:$A$939,AZ$7),AZ$7=(VLOOKUP(AZ$7,Data!$A$2:$A$852,1,FALSE)),0))),"H",IF(AND(AZ$7&gt;=$E125,AZ$7&lt;=$F125),($D125/$G125),0))),IF(AND(AZ$7&gt;=$E125,AZ$7&lt;=$F125),($D125/$G125),0))</f>
        <v>0</v>
      </c>
      <c r="BA125" s="34" t="str">
        <f>IF(Data!$C$2&gt;0,(IF(OR(BA$5=Data!$F$2,BA$5=Data!$G$2,(IF(COUNTIF(Data!$A$2:$A$939,BA$7),BA$7=(VLOOKUP(BA$7,Data!$A$2:$A$852,1,FALSE)),0))),"H",IF(AND(BA$7&gt;=$E125,BA$7&lt;=$F125),($D125/$G125),0))),IF(AND(BA$7&gt;=$E125,BA$7&lt;=$F125),($D125/$G125),0))</f>
        <v>H</v>
      </c>
      <c r="BB125" s="34" t="str">
        <f>IF(Data!$C$2&gt;0,(IF(OR(BB$5=Data!$F$2,BB$5=Data!$G$2,(IF(COUNTIF(Data!$A$2:$A$939,BB$7),BB$7=(VLOOKUP(BB$7,Data!$A$2:$A$852,1,FALSE)),0))),"H",IF(AND(BB$7&gt;=$E125,BB$7&lt;=$F125),($D125/$G125),0))),IF(AND(BB$7&gt;=$E125,BB$7&lt;=$F125),($D125/$G125),0))</f>
        <v>H</v>
      </c>
      <c r="BC125" s="34">
        <f>IF(Data!$C$2&gt;0,(IF(OR(BC$5=Data!$F$2,BC$5=Data!$G$2,(IF(COUNTIF(Data!$A$2:$A$939,BC$7),BC$7=(VLOOKUP(BC$7,Data!$A$2:$A$852,1,FALSE)),0))),"H",IF(AND(BC$7&gt;=$E125,BC$7&lt;=$F125),($D125/$G125),0))),IF(AND(BC$7&gt;=$E125,BC$7&lt;=$F125),($D125/$G125),0))</f>
        <v>0</v>
      </c>
      <c r="BD125" s="34">
        <f>IF(Data!$C$2&gt;0,(IF(OR(BD$5=Data!$F$2,BD$5=Data!$G$2,(IF(COUNTIF(Data!$A$2:$A$939,BD$7),BD$7=(VLOOKUP(BD$7,Data!$A$2:$A$852,1,FALSE)),0))),"H",IF(AND(BD$7&gt;=$E125,BD$7&lt;=$F125),($D125/$G125),0))),IF(AND(BD$7&gt;=$E125,BD$7&lt;=$F125),($D125/$G125),0))</f>
        <v>0</v>
      </c>
      <c r="BE125" s="34">
        <f>IF(Data!$C$2&gt;0,(IF(OR(BE$5=Data!$F$2,BE$5=Data!$G$2,(IF(COUNTIF(Data!$A$2:$A$939,BE$7),BE$7=(VLOOKUP(BE$7,Data!$A$2:$A$852,1,FALSE)),0))),"H",IF(AND(BE$7&gt;=$E125,BE$7&lt;=$F125),($D125/$G125),0))),IF(AND(BE$7&gt;=$E125,BE$7&lt;=$F125),($D125/$G125),0))</f>
        <v>0</v>
      </c>
      <c r="BF125" s="34">
        <f>IF(Data!$C$2&gt;0,(IF(OR(BF$5=Data!$F$2,BF$5=Data!$G$2,(IF(COUNTIF(Data!$A$2:$A$939,BF$7),BF$7=(VLOOKUP(BF$7,Data!$A$2:$A$852,1,FALSE)),0))),"H",IF(AND(BF$7&gt;=$E125,BF$7&lt;=$F125),($D125/$G125),0))),IF(AND(BF$7&gt;=$E125,BF$7&lt;=$F125),($D125/$G125),0))</f>
        <v>0</v>
      </c>
      <c r="BG125" s="34">
        <f>IF(Data!$C$2&gt;0,(IF(OR(BG$5=Data!$F$2,BG$5=Data!$G$2,(IF(COUNTIF(Data!$A$2:$A$939,BG$7),BG$7=(VLOOKUP(BG$7,Data!$A$2:$A$852,1,FALSE)),0))),"H",IF(AND(BG$7&gt;=$E125,BG$7&lt;=$F125),($D125/$G125),0))),IF(AND(BG$7&gt;=$E125,BG$7&lt;=$F125),($D125/$G125),0))</f>
        <v>0</v>
      </c>
      <c r="BH125" s="34" t="str">
        <f>IF(Data!$C$2&gt;0,(IF(OR(BH$5=Data!$F$2,BH$5=Data!$G$2,(IF(COUNTIF(Data!$A$2:$A$939,BH$7),BH$7=(VLOOKUP(BH$7,Data!$A$2:$A$852,1,FALSE)),0))),"H",IF(AND(BH$7&gt;=$E125,BH$7&lt;=$F125),($D125/$G125),0))),IF(AND(BH$7&gt;=$E125,BH$7&lt;=$F125),($D125/$G125),0))</f>
        <v>H</v>
      </c>
      <c r="BI125" s="34" t="str">
        <f>IF(Data!$C$2&gt;0,(IF(OR(BI$5=Data!$F$2,BI$5=Data!$G$2,(IF(COUNTIF(Data!$A$2:$A$939,BI$7),BI$7=(VLOOKUP(BI$7,Data!$A$2:$A$852,1,FALSE)),0))),"H",IF(AND(BI$7&gt;=$E125,BI$7&lt;=$F125),($D125/$G125),0))),IF(AND(BI$7&gt;=$E125,BI$7&lt;=$F125),($D125/$G125),0))</f>
        <v>H</v>
      </c>
      <c r="BJ125" s="34">
        <f>IF(Data!$C$2&gt;0,(IF(OR(BJ$5=Data!$F$2,BJ$5=Data!$G$2,(IF(COUNTIF(Data!$A$2:$A$939,BJ$7),BJ$7=(VLOOKUP(BJ$7,Data!$A$2:$A$852,1,FALSE)),0))),"H",IF(AND(BJ$7&gt;=$E125,BJ$7&lt;=$F125),($D125/$G125),0))),IF(AND(BJ$7&gt;=$E125,BJ$7&lt;=$F125),($D125/$G125),0))</f>
        <v>0</v>
      </c>
      <c r="BK125" s="34">
        <f>IF(Data!$C$2&gt;0,(IF(OR(BK$5=Data!$F$2,BK$5=Data!$G$2,(IF(COUNTIF(Data!$A$2:$A$939,BK$7),BK$7=(VLOOKUP(BK$7,Data!$A$2:$A$852,1,FALSE)),0))),"H",IF(AND(BK$7&gt;=$E125,BK$7&lt;=$F125),($D125/$G125),0))),IF(AND(BK$7&gt;=$E125,BK$7&lt;=$F125),($D125/$G125),0))</f>
        <v>0</v>
      </c>
      <c r="BL125" s="34">
        <f>IF(Data!$C$2&gt;0,(IF(OR(BL$5=Data!$F$2,BL$5=Data!$G$2,(IF(COUNTIF(Data!$A$2:$A$939,BL$7),BL$7=(VLOOKUP(BL$7,Data!$A$2:$A$852,1,FALSE)),0))),"H",IF(AND(BL$7&gt;=$E125,BL$7&lt;=$F125),($D125/$G125),0))),IF(AND(BL$7&gt;=$E125,BL$7&lt;=$F125),($D125/$G125),0))</f>
        <v>0</v>
      </c>
      <c r="BM125" s="34">
        <f>IF(Data!$C$2&gt;0,(IF(OR(BM$5=Data!$F$2,BM$5=Data!$G$2,(IF(COUNTIF(Data!$A$2:$A$939,BM$7),BM$7=(VLOOKUP(BM$7,Data!$A$2:$A$852,1,FALSE)),0))),"H",IF(AND(BM$7&gt;=$E125,BM$7&lt;=$F125),($D125/$G125),0))),IF(AND(BM$7&gt;=$E125,BM$7&lt;=$F125),($D125/$G125),0))</f>
        <v>0</v>
      </c>
      <c r="BN125" s="34">
        <f>IF(Data!$C$2&gt;0,(IF(OR(BN$5=Data!$F$2,BN$5=Data!$G$2,(IF(COUNTIF(Data!$A$2:$A$939,BN$7),BN$7=(VLOOKUP(BN$7,Data!$A$2:$A$852,1,FALSE)),0))),"H",IF(AND(BN$7&gt;=$E125,BN$7&lt;=$F125),($D125/$G125),0))),IF(AND(BN$7&gt;=$E125,BN$7&lt;=$F125),($D125/$G125),0))</f>
        <v>0</v>
      </c>
      <c r="BO125" s="34" t="str">
        <f>IF(Data!$C$2&gt;0,(IF(OR(BO$5=Data!$F$2,BO$5=Data!$G$2,(IF(COUNTIF(Data!$A$2:$A$939,BO$7),BO$7=(VLOOKUP(BO$7,Data!$A$2:$A$852,1,FALSE)),0))),"H",IF(AND(BO$7&gt;=$E125,BO$7&lt;=$F125),($D125/$G125),0))),IF(AND(BO$7&gt;=$E125,BO$7&lt;=$F125),($D125/$G125),0))</f>
        <v>H</v>
      </c>
      <c r="BP125" s="34" t="str">
        <f>IF(Data!$C$2&gt;0,(IF(OR(BP$5=Data!$F$2,BP$5=Data!$G$2,(IF(COUNTIF(Data!$A$2:$A$939,BP$7),BP$7=(VLOOKUP(BP$7,Data!$A$2:$A$852,1,FALSE)),0))),"H",IF(AND(BP$7&gt;=$E125,BP$7&lt;=$F125),($D125/$G125),0))),IF(AND(BP$7&gt;=$E125,BP$7&lt;=$F125),($D125/$G125),0))</f>
        <v>H</v>
      </c>
      <c r="BQ125" s="34">
        <f>IF(Data!$C$2&gt;0,(IF(OR(BQ$5=Data!$F$2,BQ$5=Data!$G$2,(IF(COUNTIF(Data!$A$2:$A$939,BQ$7),BQ$7=(VLOOKUP(BQ$7,Data!$A$2:$A$852,1,FALSE)),0))),"H",IF(AND(BQ$7&gt;=$E125,BQ$7&lt;=$F125),($D125/$G125),0))),IF(AND(BQ$7&gt;=$E125,BQ$7&lt;=$F125),($D125/$G125),0))</f>
        <v>0</v>
      </c>
      <c r="BR125" s="34">
        <f>IF(Data!$C$2&gt;0,(IF(OR(BR$5=Data!$F$2,BR$5=Data!$G$2,(IF(COUNTIF(Data!$A$2:$A$939,BR$7),BR$7=(VLOOKUP(BR$7,Data!$A$2:$A$852,1,FALSE)),0))),"H",IF(AND(BR$7&gt;=$E125,BR$7&lt;=$F125),($D125/$G125),0))),IF(AND(BR$7&gt;=$E125,BR$7&lt;=$F125),($D125/$G125),0))</f>
        <v>0</v>
      </c>
      <c r="BS125" s="34">
        <f>IF(Data!$C$2&gt;0,(IF(OR(BS$5=Data!$F$2,BS$5=Data!$G$2,(IF(COUNTIF(Data!$A$2:$A$939,BS$7),BS$7=(VLOOKUP(BS$7,Data!$A$2:$A$852,1,FALSE)),0))),"H",IF(AND(BS$7&gt;=$E125,BS$7&lt;=$F125),($D125/$G125),0))),IF(AND(BS$7&gt;=$E125,BS$7&lt;=$F125),($D125/$G125),0))</f>
        <v>0</v>
      </c>
      <c r="BT125" s="34">
        <f>IF(Data!$C$2&gt;0,(IF(OR(BT$5=Data!$F$2,BT$5=Data!$G$2,(IF(COUNTIF(Data!$A$2:$A$939,BT$7),BT$7=(VLOOKUP(BT$7,Data!$A$2:$A$852,1,FALSE)),0))),"H",IF(AND(BT$7&gt;=$E125,BT$7&lt;=$F125),($D125/$G125),0))),IF(AND(BT$7&gt;=$E125,BT$7&lt;=$F125),($D125/$G125),0))</f>
        <v>0</v>
      </c>
      <c r="BU125" s="34">
        <f>IF(Data!$C$2&gt;0,(IF(OR(BU$5=Data!$F$2,BU$5=Data!$G$2,(IF(COUNTIF(Data!$A$2:$A$939,BU$7),BU$7=(VLOOKUP(BU$7,Data!$A$2:$A$852,1,FALSE)),0))),"H",IF(AND(BU$7&gt;=$E125,BU$7&lt;=$F125),($D125/$G125),0))),IF(AND(BU$7&gt;=$E125,BU$7&lt;=$F125),($D125/$G125),0))</f>
        <v>0</v>
      </c>
      <c r="BV125" s="34" t="str">
        <f>IF(Data!$C$2&gt;0,(IF(OR(BV$5=Data!$F$2,BV$5=Data!$G$2,(IF(COUNTIF(Data!$A$2:$A$939,BV$7),BV$7=(VLOOKUP(BV$7,Data!$A$2:$A$852,1,FALSE)),0))),"H",IF(AND(BV$7&gt;=$E125,BV$7&lt;=$F125),($D125/$G125),0))),IF(AND(BV$7&gt;=$E125,BV$7&lt;=$F125),($D125/$G125),0))</f>
        <v>H</v>
      </c>
      <c r="BW125" s="34" t="str">
        <f>IF(Data!$C$2&gt;0,(IF(OR(BW$5=Data!$F$2,BW$5=Data!$G$2,(IF(COUNTIF(Data!$A$2:$A$939,BW$7),BW$7=(VLOOKUP(BW$7,Data!$A$2:$A$852,1,FALSE)),0))),"H",IF(AND(BW$7&gt;=$E125,BW$7&lt;=$F125),($D125/$G125),0))),IF(AND(BW$7&gt;=$E125,BW$7&lt;=$F125),($D125/$G125),0))</f>
        <v>H</v>
      </c>
      <c r="BX125" s="34">
        <f>IF(Data!$C$2&gt;0,(IF(OR(BX$5=Data!$F$2,BX$5=Data!$G$2,(IF(COUNTIF(Data!$A$2:$A$939,BX$7),BX$7=(VLOOKUP(BX$7,Data!$A$2:$A$852,1,FALSE)),0))),"H",IF(AND(BX$7&gt;=$E125,BX$7&lt;=$F125),($D125/$G125),0))),IF(AND(BX$7&gt;=$E125,BX$7&lt;=$F125),($D125/$G125),0))</f>
        <v>0</v>
      </c>
      <c r="BY125" s="34">
        <f>IF(Data!$C$2&gt;0,(IF(OR(BY$5=Data!$F$2,BY$5=Data!$G$2,(IF(COUNTIF(Data!$A$2:$A$939,BY$7),BY$7=(VLOOKUP(BY$7,Data!$A$2:$A$852,1,FALSE)),0))),"H",IF(AND(BY$7&gt;=$E125,BY$7&lt;=$F125),($D125/$G125),0))),IF(AND(BY$7&gt;=$E125,BY$7&lt;=$F125),($D125/$G125),0))</f>
        <v>0</v>
      </c>
      <c r="BZ125" s="34">
        <f>IF(Data!$C$2&gt;0,(IF(OR(BZ$5=Data!$F$2,BZ$5=Data!$G$2,(IF(COUNTIF(Data!$A$2:$A$939,BZ$7),BZ$7=(VLOOKUP(BZ$7,Data!$A$2:$A$852,1,FALSE)),0))),"H",IF(AND(BZ$7&gt;=$E125,BZ$7&lt;=$F125),($D125/$G125),0))),IF(AND(BZ$7&gt;=$E125,BZ$7&lt;=$F125),($D125/$G125),0))</f>
        <v>0</v>
      </c>
      <c r="CA125" s="34">
        <f>IF(Data!$C$2&gt;0,(IF(OR(CA$5=Data!$F$2,CA$5=Data!$G$2,(IF(COUNTIF(Data!$A$2:$A$939,CA$7),CA$7=(VLOOKUP(CA$7,Data!$A$2:$A$852,1,FALSE)),0))),"H",IF(AND(CA$7&gt;=$E125,CA$7&lt;=$F125),($D125/$G125),0))),IF(AND(CA$7&gt;=$E125,CA$7&lt;=$F125),($D125/$G125),0))</f>
        <v>0</v>
      </c>
      <c r="CB125" s="34">
        <f>IF(Data!$C$2&gt;0,(IF(OR(CB$5=Data!$F$2,CB$5=Data!$G$2,(IF(COUNTIF(Data!$A$2:$A$939,CB$7),CB$7=(VLOOKUP(CB$7,Data!$A$2:$A$852,1,FALSE)),0))),"H",IF(AND(CB$7&gt;=$E125,CB$7&lt;=$F125),($D125/$G125),0))),IF(AND(CB$7&gt;=$E125,CB$7&lt;=$F125),($D125/$G125),0))</f>
        <v>0</v>
      </c>
      <c r="CC125" s="34" t="str">
        <f>IF(Data!$C$2&gt;0,(IF(OR(CC$5=Data!$F$2,CC$5=Data!$G$2,(IF(COUNTIF(Data!$A$2:$A$939,CC$7),CC$7=(VLOOKUP(CC$7,Data!$A$2:$A$852,1,FALSE)),0))),"H",IF(AND(CC$7&gt;=$E125,CC$7&lt;=$F125),($D125/$G125),0))),IF(AND(CC$7&gt;=$E125,CC$7&lt;=$F125),($D125/$G125),0))</f>
        <v>H</v>
      </c>
      <c r="CD125" s="34" t="str">
        <f>IF(Data!$C$2&gt;0,(IF(OR(CD$5=Data!$F$2,CD$5=Data!$G$2,(IF(COUNTIF(Data!$A$2:$A$939,CD$7),CD$7=(VLOOKUP(CD$7,Data!$A$2:$A$852,1,FALSE)),0))),"H",IF(AND(CD$7&gt;=$E125,CD$7&lt;=$F125),($D125/$G125),0))),IF(AND(CD$7&gt;=$E125,CD$7&lt;=$F125),($D125/$G125),0))</f>
        <v>H</v>
      </c>
      <c r="CE125" s="34">
        <f>IF(Data!$C$2&gt;0,(IF(OR(CE$5=Data!$F$2,CE$5=Data!$G$2,(IF(COUNTIF(Data!$A$2:$A$939,CE$7),CE$7=(VLOOKUP(CE$7,Data!$A$2:$A$852,1,FALSE)),0))),"H",IF(AND(CE$7&gt;=$E125,CE$7&lt;=$F125),($D125/$G125),0))),IF(AND(CE$7&gt;=$E125,CE$7&lt;=$F125),($D125/$G125),0))</f>
        <v>0</v>
      </c>
      <c r="CF125" s="34">
        <f>IF(Data!$C$2&gt;0,(IF(OR(CF$5=Data!$F$2,CF$5=Data!$G$2,(IF(COUNTIF(Data!$A$2:$A$939,CF$7),CF$7=(VLOOKUP(CF$7,Data!$A$2:$A$852,1,FALSE)),0))),"H",IF(AND(CF$7&gt;=$E125,CF$7&lt;=$F125),($D125/$G125),0))),IF(AND(CF$7&gt;=$E125,CF$7&lt;=$F125),($D125/$G125),0))</f>
        <v>0</v>
      </c>
      <c r="CG125" s="34">
        <f>IF(Data!$C$2&gt;0,(IF(OR(CG$5=Data!$F$2,CG$5=Data!$G$2,(IF(COUNTIF(Data!$A$2:$A$939,CG$7),CG$7=(VLOOKUP(CG$7,Data!$A$2:$A$852,1,FALSE)),0))),"H",IF(AND(CG$7&gt;=$E125,CG$7&lt;=$F125),($D125/$G125),0))),IF(AND(CG$7&gt;=$E125,CG$7&lt;=$F125),($D125/$G125),0))</f>
        <v>0</v>
      </c>
      <c r="CH125" s="34">
        <f>IF(Data!$C$2&gt;0,(IF(OR(CH$5=Data!$F$2,CH$5=Data!$G$2,(IF(COUNTIF(Data!$A$2:$A$939,CH$7),CH$7=(VLOOKUP(CH$7,Data!$A$2:$A$852,1,FALSE)),0))),"H",IF(AND(CH$7&gt;=$E125,CH$7&lt;=$F125),($D125/$G125),0))),IF(AND(CH$7&gt;=$E125,CH$7&lt;=$F125),($D125/$G125),0))</f>
        <v>0</v>
      </c>
      <c r="CI125" s="34">
        <f>IF(Data!$C$2&gt;0,(IF(OR(CI$5=Data!$F$2,CI$5=Data!$G$2,(IF(COUNTIF(Data!$A$2:$A$939,CI$7),CI$7=(VLOOKUP(CI$7,Data!$A$2:$A$852,1,FALSE)),0))),"H",IF(AND(CI$7&gt;=$E125,CI$7&lt;=$F125),($D125/$G125),0))),IF(AND(CI$7&gt;=$E125,CI$7&lt;=$F125),($D125/$G125),0))</f>
        <v>0</v>
      </c>
      <c r="CJ125" s="34" t="str">
        <f>IF(Data!$C$2&gt;0,(IF(OR(CJ$5=Data!$F$2,CJ$5=Data!$G$2,(IF(COUNTIF(Data!$A$2:$A$939,CJ$7),CJ$7=(VLOOKUP(CJ$7,Data!$A$2:$A$852,1,FALSE)),0))),"H",IF(AND(CJ$7&gt;=$E125,CJ$7&lt;=$F125),($D125/$G125),0))),IF(AND(CJ$7&gt;=$E125,CJ$7&lt;=$F125),($D125/$G125),0))</f>
        <v>H</v>
      </c>
      <c r="CK125" s="34" t="str">
        <f>IF(Data!$C$2&gt;0,(IF(OR(CK$5=Data!$F$2,CK$5=Data!$G$2,(IF(COUNTIF(Data!$A$2:$A$939,CK$7),CK$7=(VLOOKUP(CK$7,Data!$A$2:$A$852,1,FALSE)),0))),"H",IF(AND(CK$7&gt;=$E125,CK$7&lt;=$F125),($D125/$G125),0))),IF(AND(CK$7&gt;=$E125,CK$7&lt;=$F125),($D125/$G125),0))</f>
        <v>H</v>
      </c>
      <c r="CL125" s="34">
        <f>IF(Data!$C$2&gt;0,(IF(OR(CL$5=Data!$F$2,CL$5=Data!$G$2,(IF(COUNTIF(Data!$A$2:$A$939,CL$7),CL$7=(VLOOKUP(CL$7,Data!$A$2:$A$852,1,FALSE)),0))),"H",IF(AND(CL$7&gt;=$E125,CL$7&lt;=$F125),($D125/$G125),0))),IF(AND(CL$7&gt;=$E125,CL$7&lt;=$F125),($D125/$G125),0))</f>
        <v>0</v>
      </c>
      <c r="CM125" s="34">
        <f>IF(Data!$C$2&gt;0,(IF(OR(CM$5=Data!$F$2,CM$5=Data!$G$2,(IF(COUNTIF(Data!$A$2:$A$939,CM$7),CM$7=(VLOOKUP(CM$7,Data!$A$2:$A$852,1,FALSE)),0))),"H",IF(AND(CM$7&gt;=$E125,CM$7&lt;=$F125),($D125/$G125),0))),IF(AND(CM$7&gt;=$E125,CM$7&lt;=$F125),($D125/$G125),0))</f>
        <v>0</v>
      </c>
      <c r="CN125" s="34">
        <f>IF(Data!$C$2&gt;0,(IF(OR(CN$5=Data!$F$2,CN$5=Data!$G$2,(IF(COUNTIF(Data!$A$2:$A$939,CN$7),CN$7=(VLOOKUP(CN$7,Data!$A$2:$A$852,1,FALSE)),0))),"H",IF(AND(CN$7&gt;=$E125,CN$7&lt;=$F125),($D125/$G125),0))),IF(AND(CN$7&gt;=$E125,CN$7&lt;=$F125),($D125/$G125),0))</f>
        <v>0</v>
      </c>
      <c r="CO125" s="34">
        <f>IF(Data!$C$2&gt;0,(IF(OR(CO$5=Data!$F$2,CO$5=Data!$G$2,(IF(COUNTIF(Data!$A$2:$A$939,CO$7),CO$7=(VLOOKUP(CO$7,Data!$A$2:$A$852,1,FALSE)),0))),"H",IF(AND(CO$7&gt;=$E125,CO$7&lt;=$F125),($D125/$G125),0))),IF(AND(CO$7&gt;=$E125,CO$7&lt;=$F125),($D125/$G125),0))</f>
        <v>0</v>
      </c>
      <c r="CP125" s="34">
        <f>IF(Data!$C$2&gt;0,(IF(OR(CP$5=Data!$F$2,CP$5=Data!$G$2,(IF(COUNTIF(Data!$A$2:$A$939,CP$7),CP$7=(VLOOKUP(CP$7,Data!$A$2:$A$852,1,FALSE)),0))),"H",IF(AND(CP$7&gt;=$E125,CP$7&lt;=$F125),($D125/$G125),0))),IF(AND(CP$7&gt;=$E125,CP$7&lt;=$F125),($D125/$G125),0))</f>
        <v>0</v>
      </c>
      <c r="CQ125" s="34" t="str">
        <f>IF(Data!$C$2&gt;0,(IF(OR(CQ$5=Data!$F$2,CQ$5=Data!$G$2,(IF(COUNTIF(Data!$A$2:$A$939,CQ$7),CQ$7=(VLOOKUP(CQ$7,Data!$A$2:$A$852,1,FALSE)),0))),"H",IF(AND(CQ$7&gt;=$E125,CQ$7&lt;=$F125),($D125/$G125),0))),IF(AND(CQ$7&gt;=$E125,CQ$7&lt;=$F125),($D125/$G125),0))</f>
        <v>H</v>
      </c>
      <c r="CR125" s="34" t="str">
        <f>IF(Data!$C$2&gt;0,(IF(OR(CR$5=Data!$F$2,CR$5=Data!$G$2,(IF(COUNTIF(Data!$A$2:$A$939,CR$7),CR$7=(VLOOKUP(CR$7,Data!$A$2:$A$852,1,FALSE)),0))),"H",IF(AND(CR$7&gt;=$E125,CR$7&lt;=$F125),($D125/$G125),0))),IF(AND(CR$7&gt;=$E125,CR$7&lt;=$F125),($D125/$G125),0))</f>
        <v>H</v>
      </c>
      <c r="CS125" s="34">
        <f>IF(Data!$C$2&gt;0,(IF(OR(CS$5=Data!$F$2,CS$5=Data!$G$2,(IF(COUNTIF(Data!$A$2:$A$939,CS$7),CS$7=(VLOOKUP(CS$7,Data!$A$2:$A$852,1,FALSE)),0))),"H",IF(AND(CS$7&gt;=$E125,CS$7&lt;=$F125),($D125/$G125),0))),IF(AND(CS$7&gt;=$E125,CS$7&lt;=$F125),($D125/$G125),0))</f>
        <v>0</v>
      </c>
      <c r="CT125" s="34">
        <f>IF(Data!$C$2&gt;0,(IF(OR(CT$5=Data!$F$2,CT$5=Data!$G$2,(IF(COUNTIF(Data!$A$2:$A$939,CT$7),CT$7=(VLOOKUP(CT$7,Data!$A$2:$A$852,1,FALSE)),0))),"H",IF(AND(CT$7&gt;=$E125,CT$7&lt;=$F125),($D125/$G125),0))),IF(AND(CT$7&gt;=$E125,CT$7&lt;=$F125),($D125/$G125),0))</f>
        <v>0</v>
      </c>
      <c r="CU125" s="34">
        <f>IF(Data!$C$2&gt;0,(IF(OR(CU$5=Data!$F$2,CU$5=Data!$G$2,(IF(COUNTIF(Data!$A$2:$A$939,CU$7),CU$7=(VLOOKUP(CU$7,Data!$A$2:$A$852,1,FALSE)),0))),"H",IF(AND(CU$7&gt;=$E125,CU$7&lt;=$F125),($D125/$G125),0))),IF(AND(CU$7&gt;=$E125,CU$7&lt;=$F125),($D125/$G125),0))</f>
        <v>0</v>
      </c>
      <c r="CV125" s="34">
        <f>IF(Data!$C$2&gt;0,(IF(OR(CV$5=Data!$F$2,CV$5=Data!$G$2,(IF(COUNTIF(Data!$A$2:$A$939,CV$7),CV$7=(VLOOKUP(CV$7,Data!$A$2:$A$852,1,FALSE)),0))),"H",IF(AND(CV$7&gt;=$E125,CV$7&lt;=$F125),($D125/$G125),0))),IF(AND(CV$7&gt;=$E125,CV$7&lt;=$F125),($D125/$G125),0))</f>
        <v>0</v>
      </c>
      <c r="CW125" s="34">
        <f>IF(Data!$C$2&gt;0,(IF(OR(CW$5=Data!$F$2,CW$5=Data!$G$2,(IF(COUNTIF(Data!$A$2:$A$939,CW$7),CW$7=(VLOOKUP(CW$7,Data!$A$2:$A$852,1,FALSE)),0))),"H",IF(AND(CW$7&gt;=$E125,CW$7&lt;=$F125),($D125/$G125),0))),IF(AND(CW$7&gt;=$E125,CW$7&lt;=$F125),($D125/$G125),0))</f>
        <v>0</v>
      </c>
      <c r="CX125" s="34" t="str">
        <f>IF(Data!$C$2&gt;0,(IF(OR(CX$5=Data!$F$2,CX$5=Data!$G$2,(IF(COUNTIF(Data!$A$2:$A$939,CX$7),CX$7=(VLOOKUP(CX$7,Data!$A$2:$A$852,1,FALSE)),0))),"H",IF(AND(CX$7&gt;=$E125,CX$7&lt;=$F125),($D125/$G125),0))),IF(AND(CX$7&gt;=$E125,CX$7&lt;=$F125),($D125/$G125),0))</f>
        <v>H</v>
      </c>
      <c r="CY125" s="34" t="str">
        <f>IF(Data!$C$2&gt;0,(IF(OR(CY$5=Data!$F$2,CY$5=Data!$G$2,(IF(COUNTIF(Data!$A$2:$A$939,CY$7),CY$7=(VLOOKUP(CY$7,Data!$A$2:$A$852,1,FALSE)),0))),"H",IF(AND(CY$7&gt;=$E125,CY$7&lt;=$F125),($D125/$G125),0))),IF(AND(CY$7&gt;=$E125,CY$7&lt;=$F125),($D125/$G125),0))</f>
        <v>H</v>
      </c>
      <c r="CZ125" s="34">
        <f>IF(Data!$C$2&gt;0,(IF(OR(CZ$5=Data!$F$2,CZ$5=Data!$G$2,(IF(COUNTIF(Data!$A$2:$A$939,CZ$7),CZ$7=(VLOOKUP(CZ$7,Data!$A$2:$A$852,1,FALSE)),0))),"H",IF(AND(CZ$7&gt;=$E125,CZ$7&lt;=$F125),($D125/$G125),0))),IF(AND(CZ$7&gt;=$E125,CZ$7&lt;=$F125),($D125/$G125),0))</f>
        <v>0</v>
      </c>
      <c r="DA125" s="34">
        <f>IF(Data!$C$2&gt;0,(IF(OR(DA$5=Data!$F$2,DA$5=Data!$G$2,(IF(COUNTIF(Data!$A$2:$A$939,DA$7),DA$7=(VLOOKUP(DA$7,Data!$A$2:$A$852,1,FALSE)),0))),"H",IF(AND(DA$7&gt;=$E125,DA$7&lt;=$F125),($D125/$G125),0))),IF(AND(DA$7&gt;=$E125,DA$7&lt;=$F125),($D125/$G125),0))</f>
        <v>0</v>
      </c>
      <c r="DB125" s="34">
        <f>IF(Data!$C$2&gt;0,(IF(OR(DB$5=Data!$F$2,DB$5=Data!$G$2,(IF(COUNTIF(Data!$A$2:$A$939,DB$7),DB$7=(VLOOKUP(DB$7,Data!$A$2:$A$852,1,FALSE)),0))),"H",IF(AND(DB$7&gt;=$E125,DB$7&lt;=$F125),($D125/$G125),0))),IF(AND(DB$7&gt;=$E125,DB$7&lt;=$F125),($D125/$G125),0))</f>
        <v>0</v>
      </c>
      <c r="DC125" s="34">
        <f>IF(Data!$C$2&gt;0,(IF(OR(DC$5=Data!$F$2,DC$5=Data!$G$2,(IF(COUNTIF(Data!$A$2:$A$939,DC$7),DC$7=(VLOOKUP(DC$7,Data!$A$2:$A$852,1,FALSE)),0))),"H",IF(AND(DC$7&gt;=$E125,DC$7&lt;=$F125),($D125/$G125),0))),IF(AND(DC$7&gt;=$E125,DC$7&lt;=$F125),($D125/$G125),0))</f>
        <v>0</v>
      </c>
      <c r="DD125" s="34">
        <f>IF(Data!$C$2&gt;0,(IF(OR(DD$5=Data!$F$2,DD$5=Data!$G$2,(IF(COUNTIF(Data!$A$2:$A$939,DD$7),DD$7=(VLOOKUP(DD$7,Data!$A$2:$A$852,1,FALSE)),0))),"H",IF(AND(DD$7&gt;=$E125,DD$7&lt;=$F125),($D125/$G125),0))),IF(AND(DD$7&gt;=$E125,DD$7&lt;=$F125),($D125/$G125),0))</f>
        <v>0</v>
      </c>
      <c r="DE125" s="34" t="str">
        <f>IF(Data!$C$2&gt;0,(IF(OR(DE$5=Data!$F$2,DE$5=Data!$G$2,(IF(COUNTIF(Data!$A$2:$A$939,DE$7),DE$7=(VLOOKUP(DE$7,Data!$A$2:$A$852,1,FALSE)),0))),"H",IF(AND(DE$7&gt;=$E125,DE$7&lt;=$F125),($D125/$G125),0))),IF(AND(DE$7&gt;=$E125,DE$7&lt;=$F125),($D125/$G125),0))</f>
        <v>H</v>
      </c>
      <c r="DF125" s="34" t="str">
        <f>IF(Data!$C$2&gt;0,(IF(OR(DF$5=Data!$F$2,DF$5=Data!$G$2,(IF(COUNTIF(Data!$A$2:$A$939,DF$7),DF$7=(VLOOKUP(DF$7,Data!$A$2:$A$852,1,FALSE)),0))),"H",IF(AND(DF$7&gt;=$E125,DF$7&lt;=$F125),($D125/$G125),0))),IF(AND(DF$7&gt;=$E125,DF$7&lt;=$F125),($D125/$G125),0))</f>
        <v>H</v>
      </c>
      <c r="DG125" s="34">
        <f>IF(Data!$C$2&gt;0,(IF(OR(DG$5=Data!$F$2,DG$5=Data!$G$2,(IF(COUNTIF(Data!$A$2:$A$939,DG$7),DG$7=(VLOOKUP(DG$7,Data!$A$2:$A$852,1,FALSE)),0))),"H",IF(AND(DG$7&gt;=$E125,DG$7&lt;=$F125),($D125/$G125),0))),IF(AND(DG$7&gt;=$E125,DG$7&lt;=$F125),($D125/$G125),0))</f>
        <v>0</v>
      </c>
      <c r="DH125" s="34">
        <f>IF(Data!$C$2&gt;0,(IF(OR(DH$5=Data!$F$2,DH$5=Data!$G$2,(IF(COUNTIF(Data!$A$2:$A$939,DH$7),DH$7=(VLOOKUP(DH$7,Data!$A$2:$A$852,1,FALSE)),0))),"H",IF(AND(DH$7&gt;=$E125,DH$7&lt;=$F125),($D125/$G125),0))),IF(AND(DH$7&gt;=$E125,DH$7&lt;=$F125),($D125/$G125),0))</f>
        <v>0</v>
      </c>
      <c r="DI125" s="34">
        <f>IF(Data!$C$2&gt;0,(IF(OR(DI$5=Data!$F$2,DI$5=Data!$G$2,(IF(COUNTIF(Data!$A$2:$A$939,DI$7),DI$7=(VLOOKUP(DI$7,Data!$A$2:$A$852,1,FALSE)),0))),"H",IF(AND(DI$7&gt;=$E125,DI$7&lt;=$F125),($D125/$G125),0))),IF(AND(DI$7&gt;=$E125,DI$7&lt;=$F125),($D125/$G125),0))</f>
        <v>0</v>
      </c>
      <c r="DJ125" s="34">
        <f>IF(Data!$C$2&gt;0,(IF(OR(DJ$5=Data!$F$2,DJ$5=Data!$G$2,(IF(COUNTIF(Data!$A$2:$A$939,DJ$7),DJ$7=(VLOOKUP(DJ$7,Data!$A$2:$A$852,1,FALSE)),0))),"H",IF(AND(DJ$7&gt;=$E125,DJ$7&lt;=$F125),($D125/$G125),0))),IF(AND(DJ$7&gt;=$E125,DJ$7&lt;=$F125),($D125/$G125),0))</f>
        <v>0</v>
      </c>
      <c r="DK125" s="34">
        <f>IF(Data!$C$2&gt;0,(IF(OR(DK$5=Data!$F$2,DK$5=Data!$G$2,(IF(COUNTIF(Data!$A$2:$A$939,DK$7),DK$7=(VLOOKUP(DK$7,Data!$A$2:$A$852,1,FALSE)),0))),"H",IF(AND(DK$7&gt;=$E125,DK$7&lt;=$F125),($D125/$G125),0))),IF(AND(DK$7&gt;=$E125,DK$7&lt;=$F125),($D125/$G125),0))</f>
        <v>0</v>
      </c>
      <c r="DL125" s="34" t="str">
        <f>IF(Data!$C$2&gt;0,(IF(OR(DL$5=Data!$F$2,DL$5=Data!$G$2,(IF(COUNTIF(Data!$A$2:$A$939,DL$7),DL$7=(VLOOKUP(DL$7,Data!$A$2:$A$852,1,FALSE)),0))),"H",IF(AND(DL$7&gt;=$E125,DL$7&lt;=$F125),($D125/$G125),0))),IF(AND(DL$7&gt;=$E125,DL$7&lt;=$F125),($D125/$G125),0))</f>
        <v>H</v>
      </c>
      <c r="DM125" s="34" t="str">
        <f>IF(Data!$C$2&gt;0,(IF(OR(DM$5=Data!$F$2,DM$5=Data!$G$2,(IF(COUNTIF(Data!$A$2:$A$939,DM$7),DM$7=(VLOOKUP(DM$7,Data!$A$2:$A$852,1,FALSE)),0))),"H",IF(AND(DM$7&gt;=$E125,DM$7&lt;=$F125),($D125/$G125),0))),IF(AND(DM$7&gt;=$E125,DM$7&lt;=$F125),($D125/$G125),0))</f>
        <v>H</v>
      </c>
      <c r="DN125" s="34">
        <f>IF(Data!$C$2&gt;0,(IF(OR(DN$5=Data!$F$2,DN$5=Data!$G$2,(IF(COUNTIF(Data!$A$2:$A$939,DN$7),DN$7=(VLOOKUP(DN$7,Data!$A$2:$A$852,1,FALSE)),0))),"H",IF(AND(DN$7&gt;=$E125,DN$7&lt;=$F125),($D125/$G125),0))),IF(AND(DN$7&gt;=$E125,DN$7&lt;=$F125),($D125/$G125),0))</f>
        <v>0</v>
      </c>
      <c r="DO125" s="34">
        <f>IF(Data!$C$2&gt;0,(IF(OR(DO$5=Data!$F$2,DO$5=Data!$G$2,(IF(COUNTIF(Data!$A$2:$A$939,DO$7),DO$7=(VLOOKUP(DO$7,Data!$A$2:$A$852,1,FALSE)),0))),"H",IF(AND(DO$7&gt;=$E125,DO$7&lt;=$F125),($D125/$G125),0))),IF(AND(DO$7&gt;=$E125,DO$7&lt;=$F125),($D125/$G125),0))</f>
        <v>0</v>
      </c>
      <c r="DP125" s="34">
        <f>IF(Data!$C$2&gt;0,(IF(OR(DP$5=Data!$F$2,DP$5=Data!$G$2,(IF(COUNTIF(Data!$A$2:$A$939,DP$7),DP$7=(VLOOKUP(DP$7,Data!$A$2:$A$852,1,FALSE)),0))),"H",IF(AND(DP$7&gt;=$E125,DP$7&lt;=$F125),($D125/$G125),0))),IF(AND(DP$7&gt;=$E125,DP$7&lt;=$F125),($D125/$G125),0))</f>
        <v>0</v>
      </c>
      <c r="DQ125" s="34">
        <f>IF(Data!$C$2&gt;0,(IF(OR(DQ$5=Data!$F$2,DQ$5=Data!$G$2,(IF(COUNTIF(Data!$A$2:$A$939,DQ$7),DQ$7=(VLOOKUP(DQ$7,Data!$A$2:$A$852,1,FALSE)),0))),"H",IF(AND(DQ$7&gt;=$E125,DQ$7&lt;=$F125),($D125/$G125),0))),IF(AND(DQ$7&gt;=$E125,DQ$7&lt;=$F125),($D125/$G125),0))</f>
        <v>0</v>
      </c>
      <c r="DR125" s="34">
        <f>IF(Data!$C$2&gt;0,(IF(OR(DR$5=Data!$F$2,DR$5=Data!$G$2,(IF(COUNTIF(Data!$A$2:$A$939,DR$7),DR$7=(VLOOKUP(DR$7,Data!$A$2:$A$852,1,FALSE)),0))),"H",IF(AND(DR$7&gt;=$E125,DR$7&lt;=$F125),($D125/$G125),0))),IF(AND(DR$7&gt;=$E125,DR$7&lt;=$F125),($D125/$G125),0))</f>
        <v>0</v>
      </c>
      <c r="DS125" s="34" t="str">
        <f>IF(Data!$C$2&gt;0,(IF(OR(DS$5=Data!$F$2,DS$5=Data!$G$2,(IF(COUNTIF(Data!$A$2:$A$939,DS$7),DS$7=(VLOOKUP(DS$7,Data!$A$2:$A$852,1,FALSE)),0))),"H",IF(AND(DS$7&gt;=$E125,DS$7&lt;=$F125),($D125/$G125),0))),IF(AND(DS$7&gt;=$E125,DS$7&lt;=$F125),($D125/$G125),0))</f>
        <v>H</v>
      </c>
      <c r="DT125" s="34" t="str">
        <f>IF(Data!$C$2&gt;0,(IF(OR(DT$5=Data!$F$2,DT$5=Data!$G$2,(IF(COUNTIF(Data!$A$2:$A$939,DT$7),DT$7=(VLOOKUP(DT$7,Data!$A$2:$A$852,1,FALSE)),0))),"H",IF(AND(DT$7&gt;=$E125,DT$7&lt;=$F125),($D125/$G125),0))),IF(AND(DT$7&gt;=$E125,DT$7&lt;=$F125),($D125/$G125),0))</f>
        <v>H</v>
      </c>
      <c r="DU125" s="34">
        <f>IF(Data!$C$2&gt;0,(IF(OR(DU$5=Data!$F$2,DU$5=Data!$G$2,(IF(COUNTIF(Data!$A$2:$A$939,DU$7),DU$7=(VLOOKUP(DU$7,Data!$A$2:$A$852,1,FALSE)),0))),"H",IF(AND(DU$7&gt;=$E125,DU$7&lt;=$F125),($D125/$G125),0))),IF(AND(DU$7&gt;=$E125,DU$7&lt;=$F125),($D125/$G125),0))</f>
        <v>0</v>
      </c>
      <c r="DV125" s="34">
        <f>IF(Data!$C$2&gt;0,(IF(OR(DV$5=Data!$F$2,DV$5=Data!$G$2,(IF(COUNTIF(Data!$A$2:$A$939,DV$7),DV$7=(VLOOKUP(DV$7,Data!$A$2:$A$852,1,FALSE)),0))),"H",IF(AND(DV$7&gt;=$E125,DV$7&lt;=$F125),($D125/$G125),0))),IF(AND(DV$7&gt;=$E125,DV$7&lt;=$F125),($D125/$G125),0))</f>
        <v>0</v>
      </c>
      <c r="DW125" s="34">
        <f>IF(Data!$C$2&gt;0,(IF(OR(DW$5=Data!$F$2,DW$5=Data!$G$2,(IF(COUNTIF(Data!$A$2:$A$939,DW$7),DW$7=(VLOOKUP(DW$7,Data!$A$2:$A$852,1,FALSE)),0))),"H",IF(AND(DW$7&gt;=$E125,DW$7&lt;=$F125),($D125/$G125),0))),IF(AND(DW$7&gt;=$E125,DW$7&lt;=$F125),($D125/$G125),0))</f>
        <v>0</v>
      </c>
      <c r="DX125" s="34">
        <f>IF(Data!$C$2&gt;0,(IF(OR(DX$5=Data!$F$2,DX$5=Data!$G$2,(IF(COUNTIF(Data!$A$2:$A$939,DX$7),DX$7=(VLOOKUP(DX$7,Data!$A$2:$A$852,1,FALSE)),0))),"H",IF(AND(DX$7&gt;=$E125,DX$7&lt;=$F125),($D125/$G125),0))),IF(AND(DX$7&gt;=$E125,DX$7&lt;=$F125),($D125/$G125),0))</f>
        <v>0</v>
      </c>
      <c r="DY125" s="34">
        <f>IF(Data!$C$2&gt;0,(IF(OR(DY$5=Data!$F$2,DY$5=Data!$G$2,(IF(COUNTIF(Data!$A$2:$A$939,DY$7),DY$7=(VLOOKUP(DY$7,Data!$A$2:$A$852,1,FALSE)),0))),"H",IF(AND(DY$7&gt;=$E125,DY$7&lt;=$F125),($D125/$G125),0))),IF(AND(DY$7&gt;=$E125,DY$7&lt;=$F125),($D125/$G125),0))</f>
        <v>0</v>
      </c>
      <c r="DZ125" s="34" t="str">
        <f>IF(Data!$C$2&gt;0,(IF(OR(DZ$5=Data!$F$2,DZ$5=Data!$G$2,(IF(COUNTIF(Data!$A$2:$A$939,DZ$7),DZ$7=(VLOOKUP(DZ$7,Data!$A$2:$A$852,1,FALSE)),0))),"H",IF(AND(DZ$7&gt;=$E125,DZ$7&lt;=$F125),($D125/$G125),0))),IF(AND(DZ$7&gt;=$E125,DZ$7&lt;=$F125),($D125/$G125),0))</f>
        <v>H</v>
      </c>
      <c r="EA125" s="34" t="str">
        <f>IF(Data!$C$2&gt;0,(IF(OR(EA$5=Data!$F$2,EA$5=Data!$G$2,(IF(COUNTIF(Data!$A$2:$A$939,EA$7),EA$7=(VLOOKUP(EA$7,Data!$A$2:$A$852,1,FALSE)),0))),"H",IF(AND(EA$7&gt;=$E125,EA$7&lt;=$F125),($D125/$G125),0))),IF(AND(EA$7&gt;=$E125,EA$7&lt;=$F125),($D125/$G125),0))</f>
        <v>H</v>
      </c>
      <c r="EB125" s="34">
        <f>IF(Data!$C$2&gt;0,(IF(OR(EB$5=Data!$F$2,EB$5=Data!$G$2,(IF(COUNTIF(Data!$A$2:$A$939,EB$7),EB$7=(VLOOKUP(EB$7,Data!$A$2:$A$852,1,FALSE)),0))),"H",IF(AND(EB$7&gt;=$E125,EB$7&lt;=$F125),($D125/$G125),0))),IF(AND(EB$7&gt;=$E125,EB$7&lt;=$F125),($D125/$G125),0))</f>
        <v>0</v>
      </c>
      <c r="EC125" s="34">
        <f>IF(Data!$C$2&gt;0,(IF(OR(EC$5=Data!$F$2,EC$5=Data!$G$2,(IF(COUNTIF(Data!$A$2:$A$939,EC$7),EC$7=(VLOOKUP(EC$7,Data!$A$2:$A$852,1,FALSE)),0))),"H",IF(AND(EC$7&gt;=$E125,EC$7&lt;=$F125),($D125/$G125),0))),IF(AND(EC$7&gt;=$E125,EC$7&lt;=$F125),($D125/$G125),0))</f>
        <v>0</v>
      </c>
      <c r="ED125" s="34">
        <f>IF(Data!$C$2&gt;0,(IF(OR(ED$5=Data!$F$2,ED$5=Data!$G$2,(IF(COUNTIF(Data!$A$2:$A$939,ED$7),ED$7=(VLOOKUP(ED$7,Data!$A$2:$A$852,1,FALSE)),0))),"H",IF(AND(ED$7&gt;=$E125,ED$7&lt;=$F125),($D125/$G125),0))),IF(AND(ED$7&gt;=$E125,ED$7&lt;=$F125),($D125/$G125),0))</f>
        <v>0</v>
      </c>
      <c r="EE125" s="34">
        <f>IF(Data!$C$2&gt;0,(IF(OR(EE$5=Data!$F$2,EE$5=Data!$G$2,(IF(COUNTIF(Data!$A$2:$A$939,EE$7),EE$7=(VLOOKUP(EE$7,Data!$A$2:$A$852,1,FALSE)),0))),"H",IF(AND(EE$7&gt;=$E125,EE$7&lt;=$F125),($D125/$G125),0))),IF(AND(EE$7&gt;=$E125,EE$7&lt;=$F125),($D125/$G125),0))</f>
        <v>0</v>
      </c>
      <c r="EF125" s="34">
        <f>IF(Data!$C$2&gt;0,(IF(OR(EF$5=Data!$F$2,EF$5=Data!$G$2,(IF(COUNTIF(Data!$A$2:$A$939,EF$7),EF$7=(VLOOKUP(EF$7,Data!$A$2:$A$852,1,FALSE)),0))),"H",IF(AND(EF$7&gt;=$E125,EF$7&lt;=$F125),($D125/$G125),0))),IF(AND(EF$7&gt;=$E125,EF$7&lt;=$F125),($D125/$G125),0))</f>
        <v>0</v>
      </c>
      <c r="EG125" s="34" t="str">
        <f>IF(Data!$C$2&gt;0,(IF(OR(EG$5=Data!$F$2,EG$5=Data!$G$2,(IF(COUNTIF(Data!$A$2:$A$939,EG$7),EG$7=(VLOOKUP(EG$7,Data!$A$2:$A$852,1,FALSE)),0))),"H",IF(AND(EG$7&gt;=$E125,EG$7&lt;=$F125),($D125/$G125),0))),IF(AND(EG$7&gt;=$E125,EG$7&lt;=$F125),($D125/$G125),0))</f>
        <v>H</v>
      </c>
      <c r="EH125" s="34" t="str">
        <f>IF(Data!$C$2&gt;0,(IF(OR(EH$5=Data!$F$2,EH$5=Data!$G$2,(IF(COUNTIF(Data!$A$2:$A$939,EH$7),EH$7=(VLOOKUP(EH$7,Data!$A$2:$A$852,1,FALSE)),0))),"H",IF(AND(EH$7&gt;=$E125,EH$7&lt;=$F125),($D125/$G125),0))),IF(AND(EH$7&gt;=$E125,EH$7&lt;=$F125),($D125/$G125),0))</f>
        <v>H</v>
      </c>
      <c r="EI125" s="34">
        <f>IF(Data!$C$2&gt;0,(IF(OR(EI$5=Data!$F$2,EI$5=Data!$G$2,(IF(COUNTIF(Data!$A$2:$A$939,EI$7),EI$7=(VLOOKUP(EI$7,Data!$A$2:$A$852,1,FALSE)),0))),"H",IF(AND(EI$7&gt;=$E125,EI$7&lt;=$F125),($D125/$G125),0))),IF(AND(EI$7&gt;=$E125,EI$7&lt;=$F125),($D125/$G125),0))</f>
        <v>0</v>
      </c>
      <c r="EJ125" s="34">
        <f>IF(Data!$C$2&gt;0,(IF(OR(EJ$5=Data!$F$2,EJ$5=Data!$G$2,(IF(COUNTIF(Data!$A$2:$A$939,EJ$7),EJ$7=(VLOOKUP(EJ$7,Data!$A$2:$A$852,1,FALSE)),0))),"H",IF(AND(EJ$7&gt;=$E125,EJ$7&lt;=$F125),($D125/$G125),0))),IF(AND(EJ$7&gt;=$E125,EJ$7&lt;=$F125),($D125/$G125),0))</f>
        <v>0</v>
      </c>
      <c r="EK125" s="34">
        <f>IF(Data!$C$2&gt;0,(IF(OR(EK$5=Data!$F$2,EK$5=Data!$G$2,(IF(COUNTIF(Data!$A$2:$A$939,EK$7),EK$7=(VLOOKUP(EK$7,Data!$A$2:$A$852,1,FALSE)),0))),"H",IF(AND(EK$7&gt;=$E125,EK$7&lt;=$F125),($D125/$G125),0))),IF(AND(EK$7&gt;=$E125,EK$7&lt;=$F125),($D125/$G125),0))</f>
        <v>0</v>
      </c>
      <c r="EL125" s="34">
        <f>IF(Data!$C$2&gt;0,(IF(OR(EL$5=Data!$F$2,EL$5=Data!$G$2,(IF(COUNTIF(Data!$A$2:$A$939,EL$7),EL$7=(VLOOKUP(EL$7,Data!$A$2:$A$852,1,FALSE)),0))),"H",IF(AND(EL$7&gt;=$E125,EL$7&lt;=$F125),($D125/$G125),0))),IF(AND(EL$7&gt;=$E125,EL$7&lt;=$F125),($D125/$G125),0))</f>
        <v>0</v>
      </c>
      <c r="EM125" s="34">
        <f>IF(Data!$C$2&gt;0,(IF(OR(EM$5=Data!$F$2,EM$5=Data!$G$2,(IF(COUNTIF(Data!$A$2:$A$939,EM$7),EM$7=(VLOOKUP(EM$7,Data!$A$2:$A$852,1,FALSE)),0))),"H",IF(AND(EM$7&gt;=$E125,EM$7&lt;=$F125),($D125/$G125),0))),IF(AND(EM$7&gt;=$E125,EM$7&lt;=$F125),($D125/$G125),0))</f>
        <v>0</v>
      </c>
      <c r="EN125" s="34" t="str">
        <f>IF(Data!$C$2&gt;0,(IF(OR(EN$5=Data!$F$2,EN$5=Data!$G$2,(IF(COUNTIF(Data!$A$2:$A$939,EN$7),EN$7=(VLOOKUP(EN$7,Data!$A$2:$A$852,1,FALSE)),0))),"H",IF(AND(EN$7&gt;=$E125,EN$7&lt;=$F125),($D125/$G125),0))),IF(AND(EN$7&gt;=$E125,EN$7&lt;=$F125),($D125/$G125),0))</f>
        <v>H</v>
      </c>
      <c r="EO125" s="35" t="str">
        <f>IF(Data!$C$2&gt;0,(IF(OR(EO$5=Data!$F$2,EO$5=Data!$G$2,(IF(COUNTIF(Data!$A$2:$A$939,EO$7),EO$7=(VLOOKUP(EO$7,Data!$A$2:$A$852,1,FALSE)),0))),"H",IF(AND(EO$7&gt;=$E125,EO$7&lt;=$F125),($D125/$G125),0))),IF(AND(EO$7&gt;=$E125,EO$7&lt;=$F125),($D125/$G125),0))</f>
        <v>H</v>
      </c>
      <c r="EP125" s="8" t="s">
        <v>47</v>
      </c>
      <c r="EQ125" s="18">
        <f>SUM(T125:EO125)-D125</f>
        <v>0</v>
      </c>
    </row>
    <row r="126" spans="1:147" ht="30" customHeight="1" thickBot="1">
      <c r="A126" s="385"/>
      <c r="B126" s="369"/>
      <c r="C126" s="369"/>
      <c r="D126" s="347"/>
      <c r="E126" s="366"/>
      <c r="F126" s="366"/>
      <c r="G126" s="373"/>
      <c r="H126" s="347"/>
      <c r="I126" s="363"/>
      <c r="J126" s="366"/>
      <c r="K126" s="366"/>
      <c r="L126" s="366"/>
      <c r="M126" s="373"/>
      <c r="N126" s="373"/>
      <c r="O126" s="347"/>
      <c r="P126" s="363"/>
      <c r="Q126" s="345"/>
      <c r="R126" s="347"/>
      <c r="S126" s="342"/>
      <c r="T126" s="36">
        <f>IF(T$7&gt;$L125,(((IF(Data!$C$2&gt;0,(IF(OR(T$5=Data!$F$2,T$5=Data!$G$2,(IF(COUNTIF(Data!$A$2:$A$939,T$7),T$7=(VLOOKUP(T$7,Data!$A$2:$A$852,1,FALSE)),0))),"H",IF(AND(T$7&gt;=$J125,T$7&lt;=$K125),($D125*(1-$P125)/$N125),0))),IF(AND(T$7&gt;=$J125,T$7&lt;=$K125),(($D125-$O125)/$N125),0))))),(((IF(Data!$C$2&gt;0,(IF(OR(T$5=Data!$F$2,T$5=Data!$G$2,(IF(COUNTIF(Data!$A$2:$A$939,T$7),T$7=(VLOOKUP(T$7,Data!$A$2:$A$852,1,FALSE)),0))),"H",IF(AND(T$7&gt;=$J125,T$7&lt;=$L125),($D125*$P125/$M125),0))),IF(AND(T$7&gt;=$J125,T$7&lt;=$L125),(($D125*$P125)/$M125),0))))))</f>
        <v>0</v>
      </c>
      <c r="U126" s="37">
        <f>IF(U$7&gt;$L125,(((IF(Data!$C$2&gt;0,(IF(OR(U$5=Data!$F$2,U$5=Data!$G$2,(IF(COUNTIF(Data!$A$2:$A$939,U$7),U$7=(VLOOKUP(U$7,Data!$A$2:$A$852,1,FALSE)),0))),"H",IF(AND(U$7&gt;=$J125,U$7&lt;=$K125),($D125*(1-$P125)/$N125),0))),IF(AND(U$7&gt;=$J125,U$7&lt;=$K125),(($D125-$O125)/$N125),0))))),(((IF(Data!$C$2&gt;0,(IF(OR(U$5=Data!$F$2,U$5=Data!$G$2,(IF(COUNTIF(Data!$A$2:$A$939,U$7),U$7=(VLOOKUP(U$7,Data!$A$2:$A$852,1,FALSE)),0))),"H",IF(AND(U$7&gt;=$J125,U$7&lt;=$L125),($D125*$P125/$M125),0))),IF(AND(U$7&gt;=$J125,U$7&lt;=$L125),(($D125*$P125)/$M125),0))))))</f>
        <v>0</v>
      </c>
      <c r="V126" s="37">
        <f>IF(V$7&gt;$L125,(((IF(Data!$C$2&gt;0,(IF(OR(V$5=Data!$F$2,V$5=Data!$G$2,(IF(COUNTIF(Data!$A$2:$A$939,V$7),V$7=(VLOOKUP(V$7,Data!$A$2:$A$852,1,FALSE)),0))),"H",IF(AND(V$7&gt;=$J125,V$7&lt;=$K125),($D125*(1-$P125)/$N125),0))),IF(AND(V$7&gt;=$J125,V$7&lt;=$K125),(($D125-$O125)/$N125),0))))),(((IF(Data!$C$2&gt;0,(IF(OR(V$5=Data!$F$2,V$5=Data!$G$2,(IF(COUNTIF(Data!$A$2:$A$939,V$7),V$7=(VLOOKUP(V$7,Data!$A$2:$A$852,1,FALSE)),0))),"H",IF(AND(V$7&gt;=$J125,V$7&lt;=$L125),($D125*$P125/$M125),0))),IF(AND(V$7&gt;=$J125,V$7&lt;=$L125),(($D125*$P125)/$M125),0))))))</f>
        <v>0</v>
      </c>
      <c r="W126" s="37">
        <f>IF(W$7&gt;$L125,(((IF(Data!$C$2&gt;0,(IF(OR(W$5=Data!$F$2,W$5=Data!$G$2,(IF(COUNTIF(Data!$A$2:$A$939,W$7),W$7=(VLOOKUP(W$7,Data!$A$2:$A$852,1,FALSE)),0))),"H",IF(AND(W$7&gt;=$J125,W$7&lt;=$K125),($D125*(1-$P125)/$N125),0))),IF(AND(W$7&gt;=$J125,W$7&lt;=$K125),(($D125-$O125)/$N125),0))))),(((IF(Data!$C$2&gt;0,(IF(OR(W$5=Data!$F$2,W$5=Data!$G$2,(IF(COUNTIF(Data!$A$2:$A$939,W$7),W$7=(VLOOKUP(W$7,Data!$A$2:$A$852,1,FALSE)),0))),"H",IF(AND(W$7&gt;=$J125,W$7&lt;=$L125),($D125*$P125/$M125),0))),IF(AND(W$7&gt;=$J125,W$7&lt;=$L125),(($D125*$P125)/$M125),0))))))</f>
        <v>0</v>
      </c>
      <c r="X126" s="37">
        <f>IF(X$7&gt;$L125,(((IF(Data!$C$2&gt;0,(IF(OR(X$5=Data!$F$2,X$5=Data!$G$2,(IF(COUNTIF(Data!$A$2:$A$939,X$7),X$7=(VLOOKUP(X$7,Data!$A$2:$A$852,1,FALSE)),0))),"H",IF(AND(X$7&gt;=$J125,X$7&lt;=$K125),($D125*(1-$P125)/$N125),0))),IF(AND(X$7&gt;=$J125,X$7&lt;=$K125),(($D125-$O125)/$N125),0))))),(((IF(Data!$C$2&gt;0,(IF(OR(X$5=Data!$F$2,X$5=Data!$G$2,(IF(COUNTIF(Data!$A$2:$A$939,X$7),X$7=(VLOOKUP(X$7,Data!$A$2:$A$852,1,FALSE)),0))),"H",IF(AND(X$7&gt;=$J125,X$7&lt;=$L125),($D125*$P125/$M125),0))),IF(AND(X$7&gt;=$J125,X$7&lt;=$L125),(($D125*$P125)/$M125),0))))))</f>
        <v>0</v>
      </c>
      <c r="Y126" s="37" t="str">
        <f>IF(Y$7&gt;$L125,(((IF(Data!$C$2&gt;0,(IF(OR(Y$5=Data!$F$2,Y$5=Data!$G$2,(IF(COUNTIF(Data!$A$2:$A$939,Y$7),Y$7=(VLOOKUP(Y$7,Data!$A$2:$A$852,1,FALSE)),0))),"H",IF(AND(Y$7&gt;=$J125,Y$7&lt;=$K125),($D125*(1-$P125)/$N125),0))),IF(AND(Y$7&gt;=$J125,Y$7&lt;=$K125),(($D125-$O125)/$N125),0))))),(((IF(Data!$C$2&gt;0,(IF(OR(Y$5=Data!$F$2,Y$5=Data!$G$2,(IF(COUNTIF(Data!$A$2:$A$939,Y$7),Y$7=(VLOOKUP(Y$7,Data!$A$2:$A$852,1,FALSE)),0))),"H",IF(AND(Y$7&gt;=$J125,Y$7&lt;=$L125),($D125*$P125/$M125),0))),IF(AND(Y$7&gt;=$J125,Y$7&lt;=$L125),(($D125*$P125)/$M125),0))))))</f>
        <v>H</v>
      </c>
      <c r="Z126" s="37" t="str">
        <f>IF(Z$7&gt;$L125,(((IF(Data!$C$2&gt;0,(IF(OR(Z$5=Data!$F$2,Z$5=Data!$G$2,(IF(COUNTIF(Data!$A$2:$A$939,Z$7),Z$7=(VLOOKUP(Z$7,Data!$A$2:$A$852,1,FALSE)),0))),"H",IF(AND(Z$7&gt;=$J125,Z$7&lt;=$K125),($D125*(1-$P125)/$N125),0))),IF(AND(Z$7&gt;=$J125,Z$7&lt;=$K125),(($D125-$O125)/$N125),0))))),(((IF(Data!$C$2&gt;0,(IF(OR(Z$5=Data!$F$2,Z$5=Data!$G$2,(IF(COUNTIF(Data!$A$2:$A$939,Z$7),Z$7=(VLOOKUP(Z$7,Data!$A$2:$A$852,1,FALSE)),0))),"H",IF(AND(Z$7&gt;=$J125,Z$7&lt;=$L125),($D125*$P125/$M125),0))),IF(AND(Z$7&gt;=$J125,Z$7&lt;=$L125),(($D125*$P125)/$M125),0))))))</f>
        <v>H</v>
      </c>
      <c r="AA126" s="37">
        <f>IF(AA$7&gt;$L125,(((IF(Data!$C$2&gt;0,(IF(OR(AA$5=Data!$F$2,AA$5=Data!$G$2,(IF(COUNTIF(Data!$A$2:$A$939,AA$7),AA$7=(VLOOKUP(AA$7,Data!$A$2:$A$852,1,FALSE)),0))),"H",IF(AND(AA$7&gt;=$J125,AA$7&lt;=$K125),($D125*(1-$P125)/$N125),0))),IF(AND(AA$7&gt;=$J125,AA$7&lt;=$K125),(($D125-$O125)/$N125),0))))),(((IF(Data!$C$2&gt;0,(IF(OR(AA$5=Data!$F$2,AA$5=Data!$G$2,(IF(COUNTIF(Data!$A$2:$A$939,AA$7),AA$7=(VLOOKUP(AA$7,Data!$A$2:$A$852,1,FALSE)),0))),"H",IF(AND(AA$7&gt;=$J125,AA$7&lt;=$L125),($D125*$P125/$M125),0))),IF(AND(AA$7&gt;=$J125,AA$7&lt;=$L125),(($D125*$P125)/$M125),0))))))</f>
        <v>0</v>
      </c>
      <c r="AB126" s="37">
        <f>IF(AB$7&gt;$L125,(((IF(Data!$C$2&gt;0,(IF(OR(AB$5=Data!$F$2,AB$5=Data!$G$2,(IF(COUNTIF(Data!$A$2:$A$939,AB$7),AB$7=(VLOOKUP(AB$7,Data!$A$2:$A$852,1,FALSE)),0))),"H",IF(AND(AB$7&gt;=$J125,AB$7&lt;=$K125),($D125*(1-$P125)/$N125),0))),IF(AND(AB$7&gt;=$J125,AB$7&lt;=$K125),(($D125-$O125)/$N125),0))))),(((IF(Data!$C$2&gt;0,(IF(OR(AB$5=Data!$F$2,AB$5=Data!$G$2,(IF(COUNTIF(Data!$A$2:$A$939,AB$7),AB$7=(VLOOKUP(AB$7,Data!$A$2:$A$852,1,FALSE)),0))),"H",IF(AND(AB$7&gt;=$J125,AB$7&lt;=$L125),($D125*$P125/$M125),0))),IF(AND(AB$7&gt;=$J125,AB$7&lt;=$L125),(($D125*$P125)/$M125),0))))))</f>
        <v>0</v>
      </c>
      <c r="AC126" s="37">
        <f>IF(AC$7&gt;$L125,(((IF(Data!$C$2&gt;0,(IF(OR(AC$5=Data!$F$2,AC$5=Data!$G$2,(IF(COUNTIF(Data!$A$2:$A$939,AC$7),AC$7=(VLOOKUP(AC$7,Data!$A$2:$A$852,1,FALSE)),0))),"H",IF(AND(AC$7&gt;=$J125,AC$7&lt;=$K125),($D125*(1-$P125)/$N125),0))),IF(AND(AC$7&gt;=$J125,AC$7&lt;=$K125),(($D125-$O125)/$N125),0))))),(((IF(Data!$C$2&gt;0,(IF(OR(AC$5=Data!$F$2,AC$5=Data!$G$2,(IF(COUNTIF(Data!$A$2:$A$939,AC$7),AC$7=(VLOOKUP(AC$7,Data!$A$2:$A$852,1,FALSE)),0))),"H",IF(AND(AC$7&gt;=$J125,AC$7&lt;=$L125),($D125*$P125/$M125),0))),IF(AND(AC$7&gt;=$J125,AC$7&lt;=$L125),(($D125*$P125)/$M125),0))))))</f>
        <v>0</v>
      </c>
      <c r="AD126" s="37">
        <f>IF(AD$7&gt;$L125,(((IF(Data!$C$2&gt;0,(IF(OR(AD$5=Data!$F$2,AD$5=Data!$G$2,(IF(COUNTIF(Data!$A$2:$A$939,AD$7),AD$7=(VLOOKUP(AD$7,Data!$A$2:$A$852,1,FALSE)),0))),"H",IF(AND(AD$7&gt;=$J125,AD$7&lt;=$K125),($D125*(1-$P125)/$N125),0))),IF(AND(AD$7&gt;=$J125,AD$7&lt;=$K125),(($D125-$O125)/$N125),0))))),(((IF(Data!$C$2&gt;0,(IF(OR(AD$5=Data!$F$2,AD$5=Data!$G$2,(IF(COUNTIF(Data!$A$2:$A$939,AD$7),AD$7=(VLOOKUP(AD$7,Data!$A$2:$A$852,1,FALSE)),0))),"H",IF(AND(AD$7&gt;=$J125,AD$7&lt;=$L125),($D125*$P125/$M125),0))),IF(AND(AD$7&gt;=$J125,AD$7&lt;=$L125),(($D125*$P125)/$M125),0))))))</f>
        <v>0</v>
      </c>
      <c r="AE126" s="37">
        <f>IF(AE$7&gt;$L125,(((IF(Data!$C$2&gt;0,(IF(OR(AE$5=Data!$F$2,AE$5=Data!$G$2,(IF(COUNTIF(Data!$A$2:$A$939,AE$7),AE$7=(VLOOKUP(AE$7,Data!$A$2:$A$852,1,FALSE)),0))),"H",IF(AND(AE$7&gt;=$J125,AE$7&lt;=$K125),($D125*(1-$P125)/$N125),0))),IF(AND(AE$7&gt;=$J125,AE$7&lt;=$K125),(($D125-$O125)/$N125),0))))),(((IF(Data!$C$2&gt;0,(IF(OR(AE$5=Data!$F$2,AE$5=Data!$G$2,(IF(COUNTIF(Data!$A$2:$A$939,AE$7),AE$7=(VLOOKUP(AE$7,Data!$A$2:$A$852,1,FALSE)),0))),"H",IF(AND(AE$7&gt;=$J125,AE$7&lt;=$L125),($D125*$P125/$M125),0))),IF(AND(AE$7&gt;=$J125,AE$7&lt;=$L125),(($D125*$P125)/$M125),0))))))</f>
        <v>0</v>
      </c>
      <c r="AF126" s="37" t="str">
        <f>IF(AF$7&gt;$L125,(((IF(Data!$C$2&gt;0,(IF(OR(AF$5=Data!$F$2,AF$5=Data!$G$2,(IF(COUNTIF(Data!$A$2:$A$939,AF$7),AF$7=(VLOOKUP(AF$7,Data!$A$2:$A$852,1,FALSE)),0))),"H",IF(AND(AF$7&gt;=$J125,AF$7&lt;=$K125),($D125*(1-$P125)/$N125),0))),IF(AND(AF$7&gt;=$J125,AF$7&lt;=$K125),(($D125-$O125)/$N125),0))))),(((IF(Data!$C$2&gt;0,(IF(OR(AF$5=Data!$F$2,AF$5=Data!$G$2,(IF(COUNTIF(Data!$A$2:$A$939,AF$7),AF$7=(VLOOKUP(AF$7,Data!$A$2:$A$852,1,FALSE)),0))),"H",IF(AND(AF$7&gt;=$J125,AF$7&lt;=$L125),($D125*$P125/$M125),0))),IF(AND(AF$7&gt;=$J125,AF$7&lt;=$L125),(($D125*$P125)/$M125),0))))))</f>
        <v>H</v>
      </c>
      <c r="AG126" s="37" t="str">
        <f>IF(AG$7&gt;$L125,(((IF(Data!$C$2&gt;0,(IF(OR(AG$5=Data!$F$2,AG$5=Data!$G$2,(IF(COUNTIF(Data!$A$2:$A$939,AG$7),AG$7=(VLOOKUP(AG$7,Data!$A$2:$A$852,1,FALSE)),0))),"H",IF(AND(AG$7&gt;=$J125,AG$7&lt;=$K125),($D125*(1-$P125)/$N125),0))),IF(AND(AG$7&gt;=$J125,AG$7&lt;=$K125),(($D125-$O125)/$N125),0))))),(((IF(Data!$C$2&gt;0,(IF(OR(AG$5=Data!$F$2,AG$5=Data!$G$2,(IF(COUNTIF(Data!$A$2:$A$939,AG$7),AG$7=(VLOOKUP(AG$7,Data!$A$2:$A$852,1,FALSE)),0))),"H",IF(AND(AG$7&gt;=$J125,AG$7&lt;=$L125),($D125*$P125/$M125),0))),IF(AND(AG$7&gt;=$J125,AG$7&lt;=$L125),(($D125*$P125)/$M125),0))))))</f>
        <v>H</v>
      </c>
      <c r="AH126" s="37">
        <f>IF(AH$7&gt;$L125,(((IF(Data!$C$2&gt;0,(IF(OR(AH$5=Data!$F$2,AH$5=Data!$G$2,(IF(COUNTIF(Data!$A$2:$A$939,AH$7),AH$7=(VLOOKUP(AH$7,Data!$A$2:$A$852,1,FALSE)),0))),"H",IF(AND(AH$7&gt;=$J125,AH$7&lt;=$K125),($D125*(1-$P125)/$N125),0))),IF(AND(AH$7&gt;=$J125,AH$7&lt;=$K125),(($D125-$O125)/$N125),0))))),(((IF(Data!$C$2&gt;0,(IF(OR(AH$5=Data!$F$2,AH$5=Data!$G$2,(IF(COUNTIF(Data!$A$2:$A$939,AH$7),AH$7=(VLOOKUP(AH$7,Data!$A$2:$A$852,1,FALSE)),0))),"H",IF(AND(AH$7&gt;=$J125,AH$7&lt;=$L125),($D125*$P125/$M125),0))),IF(AND(AH$7&gt;=$J125,AH$7&lt;=$L125),(($D125*$P125)/$M125),0))))))</f>
        <v>0</v>
      </c>
      <c r="AI126" s="37">
        <f>IF(AI$7&gt;$L125,(((IF(Data!$C$2&gt;0,(IF(OR(AI$5=Data!$F$2,AI$5=Data!$G$2,(IF(COUNTIF(Data!$A$2:$A$939,AI$7),AI$7=(VLOOKUP(AI$7,Data!$A$2:$A$852,1,FALSE)),0))),"H",IF(AND(AI$7&gt;=$J125,AI$7&lt;=$K125),($D125*(1-$P125)/$N125),0))),IF(AND(AI$7&gt;=$J125,AI$7&lt;=$K125),(($D125-$O125)/$N125),0))))),(((IF(Data!$C$2&gt;0,(IF(OR(AI$5=Data!$F$2,AI$5=Data!$G$2,(IF(COUNTIF(Data!$A$2:$A$939,AI$7),AI$7=(VLOOKUP(AI$7,Data!$A$2:$A$852,1,FALSE)),0))),"H",IF(AND(AI$7&gt;=$J125,AI$7&lt;=$L125),($D125*$P125/$M125),0))),IF(AND(AI$7&gt;=$J125,AI$7&lt;=$L125),(($D125*$P125)/$M125),0))))))</f>
        <v>0</v>
      </c>
      <c r="AJ126" s="37">
        <f>IF(AJ$7&gt;$L125,(((IF(Data!$C$2&gt;0,(IF(OR(AJ$5=Data!$F$2,AJ$5=Data!$G$2,(IF(COUNTIF(Data!$A$2:$A$939,AJ$7),AJ$7=(VLOOKUP(AJ$7,Data!$A$2:$A$852,1,FALSE)),0))),"H",IF(AND(AJ$7&gt;=$J125,AJ$7&lt;=$K125),($D125*(1-$P125)/$N125),0))),IF(AND(AJ$7&gt;=$J125,AJ$7&lt;=$K125),(($D125-$O125)/$N125),0))))),(((IF(Data!$C$2&gt;0,(IF(OR(AJ$5=Data!$F$2,AJ$5=Data!$G$2,(IF(COUNTIF(Data!$A$2:$A$939,AJ$7),AJ$7=(VLOOKUP(AJ$7,Data!$A$2:$A$852,1,FALSE)),0))),"H",IF(AND(AJ$7&gt;=$J125,AJ$7&lt;=$L125),($D125*$P125/$M125),0))),IF(AND(AJ$7&gt;=$J125,AJ$7&lt;=$L125),(($D125*$P125)/$M125),0))))))</f>
        <v>0</v>
      </c>
      <c r="AK126" s="37">
        <f>IF(AK$7&gt;$L125,(((IF(Data!$C$2&gt;0,(IF(OR(AK$5=Data!$F$2,AK$5=Data!$G$2,(IF(COUNTIF(Data!$A$2:$A$939,AK$7),AK$7=(VLOOKUP(AK$7,Data!$A$2:$A$852,1,FALSE)),0))),"H",IF(AND(AK$7&gt;=$J125,AK$7&lt;=$K125),($D125*(1-$P125)/$N125),0))),IF(AND(AK$7&gt;=$J125,AK$7&lt;=$K125),(($D125-$O125)/$N125),0))))),(((IF(Data!$C$2&gt;0,(IF(OR(AK$5=Data!$F$2,AK$5=Data!$G$2,(IF(COUNTIF(Data!$A$2:$A$939,AK$7),AK$7=(VLOOKUP(AK$7,Data!$A$2:$A$852,1,FALSE)),0))),"H",IF(AND(AK$7&gt;=$J125,AK$7&lt;=$L125),($D125*$P125/$M125),0))),IF(AND(AK$7&gt;=$J125,AK$7&lt;=$L125),(($D125*$P125)/$M125),0))))))</f>
        <v>0</v>
      </c>
      <c r="AL126" s="37">
        <f>IF(AL$7&gt;$L125,(((IF(Data!$C$2&gt;0,(IF(OR(AL$5=Data!$F$2,AL$5=Data!$G$2,(IF(COUNTIF(Data!$A$2:$A$939,AL$7),AL$7=(VLOOKUP(AL$7,Data!$A$2:$A$852,1,FALSE)),0))),"H",IF(AND(AL$7&gt;=$J125,AL$7&lt;=$K125),($D125*(1-$P125)/$N125),0))),IF(AND(AL$7&gt;=$J125,AL$7&lt;=$K125),(($D125-$O125)/$N125),0))))),(((IF(Data!$C$2&gt;0,(IF(OR(AL$5=Data!$F$2,AL$5=Data!$G$2,(IF(COUNTIF(Data!$A$2:$A$939,AL$7),AL$7=(VLOOKUP(AL$7,Data!$A$2:$A$852,1,FALSE)),0))),"H",IF(AND(AL$7&gt;=$J125,AL$7&lt;=$L125),($D125*$P125/$M125),0))),IF(AND(AL$7&gt;=$J125,AL$7&lt;=$L125),(($D125*$P125)/$M125),0))))))</f>
        <v>0</v>
      </c>
      <c r="AM126" s="37" t="str">
        <f>IF(AM$7&gt;$L125,(((IF(Data!$C$2&gt;0,(IF(OR(AM$5=Data!$F$2,AM$5=Data!$G$2,(IF(COUNTIF(Data!$A$2:$A$939,AM$7),AM$7=(VLOOKUP(AM$7,Data!$A$2:$A$852,1,FALSE)),0))),"H",IF(AND(AM$7&gt;=$J125,AM$7&lt;=$K125),($D125*(1-$P125)/$N125),0))),IF(AND(AM$7&gt;=$J125,AM$7&lt;=$K125),(($D125-$O125)/$N125),0))))),(((IF(Data!$C$2&gt;0,(IF(OR(AM$5=Data!$F$2,AM$5=Data!$G$2,(IF(COUNTIF(Data!$A$2:$A$939,AM$7),AM$7=(VLOOKUP(AM$7,Data!$A$2:$A$852,1,FALSE)),0))),"H",IF(AND(AM$7&gt;=$J125,AM$7&lt;=$L125),($D125*$P125/$M125),0))),IF(AND(AM$7&gt;=$J125,AM$7&lt;=$L125),(($D125*$P125)/$M125),0))))))</f>
        <v>H</v>
      </c>
      <c r="AN126" s="37" t="str">
        <f>IF(AN$7&gt;$L125,(((IF(Data!$C$2&gt;0,(IF(OR(AN$5=Data!$F$2,AN$5=Data!$G$2,(IF(COUNTIF(Data!$A$2:$A$939,AN$7),AN$7=(VLOOKUP(AN$7,Data!$A$2:$A$852,1,FALSE)),0))),"H",IF(AND(AN$7&gt;=$J125,AN$7&lt;=$K125),($D125*(1-$P125)/$N125),0))),IF(AND(AN$7&gt;=$J125,AN$7&lt;=$K125),(($D125-$O125)/$N125),0))))),(((IF(Data!$C$2&gt;0,(IF(OR(AN$5=Data!$F$2,AN$5=Data!$G$2,(IF(COUNTIF(Data!$A$2:$A$939,AN$7),AN$7=(VLOOKUP(AN$7,Data!$A$2:$A$852,1,FALSE)),0))),"H",IF(AND(AN$7&gt;=$J125,AN$7&lt;=$L125),($D125*$P125/$M125),0))),IF(AND(AN$7&gt;=$J125,AN$7&lt;=$L125),(($D125*$P125)/$M125),0))))))</f>
        <v>H</v>
      </c>
      <c r="AO126" s="37">
        <f>IF(AO$7&gt;$L125,(((IF(Data!$C$2&gt;0,(IF(OR(AO$5=Data!$F$2,AO$5=Data!$G$2,(IF(COUNTIF(Data!$A$2:$A$939,AO$7),AO$7=(VLOOKUP(AO$7,Data!$A$2:$A$852,1,FALSE)),0))),"H",IF(AND(AO$7&gt;=$J125,AO$7&lt;=$K125),($D125*(1-$P125)/$N125),0))),IF(AND(AO$7&gt;=$J125,AO$7&lt;=$K125),(($D125-$O125)/$N125),0))))),(((IF(Data!$C$2&gt;0,(IF(OR(AO$5=Data!$F$2,AO$5=Data!$G$2,(IF(COUNTIF(Data!$A$2:$A$939,AO$7),AO$7=(VLOOKUP(AO$7,Data!$A$2:$A$852,1,FALSE)),0))),"H",IF(AND(AO$7&gt;=$J125,AO$7&lt;=$L125),($D125*$P125/$M125),0))),IF(AND(AO$7&gt;=$J125,AO$7&lt;=$L125),(($D125*$P125)/$M125),0))))))</f>
        <v>0</v>
      </c>
      <c r="AP126" s="37">
        <f>IF(AP$7&gt;$L125,(((IF(Data!$C$2&gt;0,(IF(OR(AP$5=Data!$F$2,AP$5=Data!$G$2,(IF(COUNTIF(Data!$A$2:$A$939,AP$7),AP$7=(VLOOKUP(AP$7,Data!$A$2:$A$852,1,FALSE)),0))),"H",IF(AND(AP$7&gt;=$J125,AP$7&lt;=$K125),($D125*(1-$P125)/$N125),0))),IF(AND(AP$7&gt;=$J125,AP$7&lt;=$K125),(($D125-$O125)/$N125),0))))),(((IF(Data!$C$2&gt;0,(IF(OR(AP$5=Data!$F$2,AP$5=Data!$G$2,(IF(COUNTIF(Data!$A$2:$A$939,AP$7),AP$7=(VLOOKUP(AP$7,Data!$A$2:$A$852,1,FALSE)),0))),"H",IF(AND(AP$7&gt;=$J125,AP$7&lt;=$L125),($D125*$P125/$M125),0))),IF(AND(AP$7&gt;=$J125,AP$7&lt;=$L125),(($D125*$P125)/$M125),0))))))</f>
        <v>0</v>
      </c>
      <c r="AQ126" s="37">
        <f>IF(AQ$7&gt;$L125,(((IF(Data!$C$2&gt;0,(IF(OR(AQ$5=Data!$F$2,AQ$5=Data!$G$2,(IF(COUNTIF(Data!$A$2:$A$939,AQ$7),AQ$7=(VLOOKUP(AQ$7,Data!$A$2:$A$852,1,FALSE)),0))),"H",IF(AND(AQ$7&gt;=$J125,AQ$7&lt;=$K125),($D125*(1-$P125)/$N125),0))),IF(AND(AQ$7&gt;=$J125,AQ$7&lt;=$K125),(($D125-$O125)/$N125),0))))),(((IF(Data!$C$2&gt;0,(IF(OR(AQ$5=Data!$F$2,AQ$5=Data!$G$2,(IF(COUNTIF(Data!$A$2:$A$939,AQ$7),AQ$7=(VLOOKUP(AQ$7,Data!$A$2:$A$852,1,FALSE)),0))),"H",IF(AND(AQ$7&gt;=$J125,AQ$7&lt;=$L125),($D125*$P125/$M125),0))),IF(AND(AQ$7&gt;=$J125,AQ$7&lt;=$L125),(($D125*$P125)/$M125),0))))))</f>
        <v>0</v>
      </c>
      <c r="AR126" s="37">
        <f>IF(AR$7&gt;$L125,(((IF(Data!$C$2&gt;0,(IF(OR(AR$5=Data!$F$2,AR$5=Data!$G$2,(IF(COUNTIF(Data!$A$2:$A$939,AR$7),AR$7=(VLOOKUP(AR$7,Data!$A$2:$A$852,1,FALSE)),0))),"H",IF(AND(AR$7&gt;=$J125,AR$7&lt;=$K125),($D125*(1-$P125)/$N125),0))),IF(AND(AR$7&gt;=$J125,AR$7&lt;=$K125),(($D125-$O125)/$N125),0))))),(((IF(Data!$C$2&gt;0,(IF(OR(AR$5=Data!$F$2,AR$5=Data!$G$2,(IF(COUNTIF(Data!$A$2:$A$939,AR$7),AR$7=(VLOOKUP(AR$7,Data!$A$2:$A$852,1,FALSE)),0))),"H",IF(AND(AR$7&gt;=$J125,AR$7&lt;=$L125),($D125*$P125/$M125),0))),IF(AND(AR$7&gt;=$J125,AR$7&lt;=$L125),(($D125*$P125)/$M125),0))))))</f>
        <v>0</v>
      </c>
      <c r="AS126" s="37">
        <f>IF(AS$7&gt;$L125,(((IF(Data!$C$2&gt;0,(IF(OR(AS$5=Data!$F$2,AS$5=Data!$G$2,(IF(COUNTIF(Data!$A$2:$A$939,AS$7),AS$7=(VLOOKUP(AS$7,Data!$A$2:$A$852,1,FALSE)),0))),"H",IF(AND(AS$7&gt;=$J125,AS$7&lt;=$K125),($D125*(1-$P125)/$N125),0))),IF(AND(AS$7&gt;=$J125,AS$7&lt;=$K125),(($D125-$O125)/$N125),0))))),(((IF(Data!$C$2&gt;0,(IF(OR(AS$5=Data!$F$2,AS$5=Data!$G$2,(IF(COUNTIF(Data!$A$2:$A$939,AS$7),AS$7=(VLOOKUP(AS$7,Data!$A$2:$A$852,1,FALSE)),0))),"H",IF(AND(AS$7&gt;=$J125,AS$7&lt;=$L125),($D125*$P125/$M125),0))),IF(AND(AS$7&gt;=$J125,AS$7&lt;=$L125),(($D125*$P125)/$M125),0))))))</f>
        <v>0</v>
      </c>
      <c r="AT126" s="37" t="str">
        <f>IF(AT$7&gt;$L125,(((IF(Data!$C$2&gt;0,(IF(OR(AT$5=Data!$F$2,AT$5=Data!$G$2,(IF(COUNTIF(Data!$A$2:$A$939,AT$7),AT$7=(VLOOKUP(AT$7,Data!$A$2:$A$852,1,FALSE)),0))),"H",IF(AND(AT$7&gt;=$J125,AT$7&lt;=$K125),($D125*(1-$P125)/$N125),0))),IF(AND(AT$7&gt;=$J125,AT$7&lt;=$K125),(($D125-$O125)/$N125),0))))),(((IF(Data!$C$2&gt;0,(IF(OR(AT$5=Data!$F$2,AT$5=Data!$G$2,(IF(COUNTIF(Data!$A$2:$A$939,AT$7),AT$7=(VLOOKUP(AT$7,Data!$A$2:$A$852,1,FALSE)),0))),"H",IF(AND(AT$7&gt;=$J125,AT$7&lt;=$L125),($D125*$P125/$M125),0))),IF(AND(AT$7&gt;=$J125,AT$7&lt;=$L125),(($D125*$P125)/$M125),0))))))</f>
        <v>H</v>
      </c>
      <c r="AU126" s="37" t="str">
        <f>IF(AU$7&gt;$L125,(((IF(Data!$C$2&gt;0,(IF(OR(AU$5=Data!$F$2,AU$5=Data!$G$2,(IF(COUNTIF(Data!$A$2:$A$939,AU$7),AU$7=(VLOOKUP(AU$7,Data!$A$2:$A$852,1,FALSE)),0))),"H",IF(AND(AU$7&gt;=$J125,AU$7&lt;=$K125),($D125*(1-$P125)/$N125),0))),IF(AND(AU$7&gt;=$J125,AU$7&lt;=$K125),(($D125-$O125)/$N125),0))))),(((IF(Data!$C$2&gt;0,(IF(OR(AU$5=Data!$F$2,AU$5=Data!$G$2,(IF(COUNTIF(Data!$A$2:$A$939,AU$7),AU$7=(VLOOKUP(AU$7,Data!$A$2:$A$852,1,FALSE)),0))),"H",IF(AND(AU$7&gt;=$J125,AU$7&lt;=$L125),($D125*$P125/$M125),0))),IF(AND(AU$7&gt;=$J125,AU$7&lt;=$L125),(($D125*$P125)/$M125),0))))))</f>
        <v>H</v>
      </c>
      <c r="AV126" s="37">
        <f>IF(AV$7&gt;$L125,(((IF(Data!$C$2&gt;0,(IF(OR(AV$5=Data!$F$2,AV$5=Data!$G$2,(IF(COUNTIF(Data!$A$2:$A$939,AV$7),AV$7=(VLOOKUP(AV$7,Data!$A$2:$A$852,1,FALSE)),0))),"H",IF(AND(AV$7&gt;=$J125,AV$7&lt;=$K125),($D125*(1-$P125)/$N125),0))),IF(AND(AV$7&gt;=$J125,AV$7&lt;=$K125),(($D125-$O125)/$N125),0))))),(((IF(Data!$C$2&gt;0,(IF(OR(AV$5=Data!$F$2,AV$5=Data!$G$2,(IF(COUNTIF(Data!$A$2:$A$939,AV$7),AV$7=(VLOOKUP(AV$7,Data!$A$2:$A$852,1,FALSE)),0))),"H",IF(AND(AV$7&gt;=$J125,AV$7&lt;=$L125),($D125*$P125/$M125),0))),IF(AND(AV$7&gt;=$J125,AV$7&lt;=$L125),(($D125*$P125)/$M125),0))))))</f>
        <v>0</v>
      </c>
      <c r="AW126" s="37">
        <f>IF(AW$7&gt;$L125,(((IF(Data!$C$2&gt;0,(IF(OR(AW$5=Data!$F$2,AW$5=Data!$G$2,(IF(COUNTIF(Data!$A$2:$A$939,AW$7),AW$7=(VLOOKUP(AW$7,Data!$A$2:$A$852,1,FALSE)),0))),"H",IF(AND(AW$7&gt;=$J125,AW$7&lt;=$K125),($D125*(1-$P125)/$N125),0))),IF(AND(AW$7&gt;=$J125,AW$7&lt;=$K125),(($D125-$O125)/$N125),0))))),(((IF(Data!$C$2&gt;0,(IF(OR(AW$5=Data!$F$2,AW$5=Data!$G$2,(IF(COUNTIF(Data!$A$2:$A$939,AW$7),AW$7=(VLOOKUP(AW$7,Data!$A$2:$A$852,1,FALSE)),0))),"H",IF(AND(AW$7&gt;=$J125,AW$7&lt;=$L125),($D125*$P125/$M125),0))),IF(AND(AW$7&gt;=$J125,AW$7&lt;=$L125),(($D125*$P125)/$M125),0))))))</f>
        <v>0</v>
      </c>
      <c r="AX126" s="37">
        <f>IF(AX$7&gt;$L125,(((IF(Data!$C$2&gt;0,(IF(OR(AX$5=Data!$F$2,AX$5=Data!$G$2,(IF(COUNTIF(Data!$A$2:$A$939,AX$7),AX$7=(VLOOKUP(AX$7,Data!$A$2:$A$852,1,FALSE)),0))),"H",IF(AND(AX$7&gt;=$J125,AX$7&lt;=$K125),($D125*(1-$P125)/$N125),0))),IF(AND(AX$7&gt;=$J125,AX$7&lt;=$K125),(($D125-$O125)/$N125),0))))),(((IF(Data!$C$2&gt;0,(IF(OR(AX$5=Data!$F$2,AX$5=Data!$G$2,(IF(COUNTIF(Data!$A$2:$A$939,AX$7),AX$7=(VLOOKUP(AX$7,Data!$A$2:$A$852,1,FALSE)),0))),"H",IF(AND(AX$7&gt;=$J125,AX$7&lt;=$L125),($D125*$P125/$M125),0))),IF(AND(AX$7&gt;=$J125,AX$7&lt;=$L125),(($D125*$P125)/$M125),0))))))</f>
        <v>0</v>
      </c>
      <c r="AY126" s="37">
        <f>IF(AY$7&gt;$L125,(((IF(Data!$C$2&gt;0,(IF(OR(AY$5=Data!$F$2,AY$5=Data!$G$2,(IF(COUNTIF(Data!$A$2:$A$939,AY$7),AY$7=(VLOOKUP(AY$7,Data!$A$2:$A$852,1,FALSE)),0))),"H",IF(AND(AY$7&gt;=$J125,AY$7&lt;=$K125),($D125*(1-$P125)/$N125),0))),IF(AND(AY$7&gt;=$J125,AY$7&lt;=$K125),(($D125-$O125)/$N125),0))))),(((IF(Data!$C$2&gt;0,(IF(OR(AY$5=Data!$F$2,AY$5=Data!$G$2,(IF(COUNTIF(Data!$A$2:$A$939,AY$7),AY$7=(VLOOKUP(AY$7,Data!$A$2:$A$852,1,FALSE)),0))),"H",IF(AND(AY$7&gt;=$J125,AY$7&lt;=$L125),($D125*$P125/$M125),0))),IF(AND(AY$7&gt;=$J125,AY$7&lt;=$L125),(($D125*$P125)/$M125),0))))))</f>
        <v>0</v>
      </c>
      <c r="AZ126" s="37">
        <f>IF(AZ$7&gt;$L125,(((IF(Data!$C$2&gt;0,(IF(OR(AZ$5=Data!$F$2,AZ$5=Data!$G$2,(IF(COUNTIF(Data!$A$2:$A$939,AZ$7),AZ$7=(VLOOKUP(AZ$7,Data!$A$2:$A$852,1,FALSE)),0))),"H",IF(AND(AZ$7&gt;=$J125,AZ$7&lt;=$K125),($D125*(1-$P125)/$N125),0))),IF(AND(AZ$7&gt;=$J125,AZ$7&lt;=$K125),(($D125-$O125)/$N125),0))))),(((IF(Data!$C$2&gt;0,(IF(OR(AZ$5=Data!$F$2,AZ$5=Data!$G$2,(IF(COUNTIF(Data!$A$2:$A$939,AZ$7),AZ$7=(VLOOKUP(AZ$7,Data!$A$2:$A$852,1,FALSE)),0))),"H",IF(AND(AZ$7&gt;=$J125,AZ$7&lt;=$L125),($D125*$P125/$M125),0))),IF(AND(AZ$7&gt;=$J125,AZ$7&lt;=$L125),(($D125*$P125)/$M125),0))))))</f>
        <v>0</v>
      </c>
      <c r="BA126" s="37" t="str">
        <f>IF(BA$7&gt;$L125,(((IF(Data!$C$2&gt;0,(IF(OR(BA$5=Data!$F$2,BA$5=Data!$G$2,(IF(COUNTIF(Data!$A$2:$A$939,BA$7),BA$7=(VLOOKUP(BA$7,Data!$A$2:$A$852,1,FALSE)),0))),"H",IF(AND(BA$7&gt;=$J125,BA$7&lt;=$K125),($D125*(1-$P125)/$N125),0))),IF(AND(BA$7&gt;=$J125,BA$7&lt;=$K125),(($D125-$O125)/$N125),0))))),(((IF(Data!$C$2&gt;0,(IF(OR(BA$5=Data!$F$2,BA$5=Data!$G$2,(IF(COUNTIF(Data!$A$2:$A$939,BA$7),BA$7=(VLOOKUP(BA$7,Data!$A$2:$A$852,1,FALSE)),0))),"H",IF(AND(BA$7&gt;=$J125,BA$7&lt;=$L125),($D125*$P125/$M125),0))),IF(AND(BA$7&gt;=$J125,BA$7&lt;=$L125),(($D125*$P125)/$M125),0))))))</f>
        <v>H</v>
      </c>
      <c r="BB126" s="37" t="str">
        <f>IF(BB$7&gt;$L125,(((IF(Data!$C$2&gt;0,(IF(OR(BB$5=Data!$F$2,BB$5=Data!$G$2,(IF(COUNTIF(Data!$A$2:$A$939,BB$7),BB$7=(VLOOKUP(BB$7,Data!$A$2:$A$852,1,FALSE)),0))),"H",IF(AND(BB$7&gt;=$J125,BB$7&lt;=$K125),($D125*(1-$P125)/$N125),0))),IF(AND(BB$7&gt;=$J125,BB$7&lt;=$K125),(($D125-$O125)/$N125),0))))),(((IF(Data!$C$2&gt;0,(IF(OR(BB$5=Data!$F$2,BB$5=Data!$G$2,(IF(COUNTIF(Data!$A$2:$A$939,BB$7),BB$7=(VLOOKUP(BB$7,Data!$A$2:$A$852,1,FALSE)),0))),"H",IF(AND(BB$7&gt;=$J125,BB$7&lt;=$L125),($D125*$P125/$M125),0))),IF(AND(BB$7&gt;=$J125,BB$7&lt;=$L125),(($D125*$P125)/$M125),0))))))</f>
        <v>H</v>
      </c>
      <c r="BC126" s="37">
        <f>IF(BC$7&gt;$L125,(((IF(Data!$C$2&gt;0,(IF(OR(BC$5=Data!$F$2,BC$5=Data!$G$2,(IF(COUNTIF(Data!$A$2:$A$939,BC$7),BC$7=(VLOOKUP(BC$7,Data!$A$2:$A$852,1,FALSE)),0))),"H",IF(AND(BC$7&gt;=$J125,BC$7&lt;=$K125),($D125*(1-$P125)/$N125),0))),IF(AND(BC$7&gt;=$J125,BC$7&lt;=$K125),(($D125-$O125)/$N125),0))))),(((IF(Data!$C$2&gt;0,(IF(OR(BC$5=Data!$F$2,BC$5=Data!$G$2,(IF(COUNTIF(Data!$A$2:$A$939,BC$7),BC$7=(VLOOKUP(BC$7,Data!$A$2:$A$852,1,FALSE)),0))),"H",IF(AND(BC$7&gt;=$J125,BC$7&lt;=$L125),($D125*$P125/$M125),0))),IF(AND(BC$7&gt;=$J125,BC$7&lt;=$L125),(($D125*$P125)/$M125),0))))))</f>
        <v>0</v>
      </c>
      <c r="BD126" s="37">
        <f>IF(BD$7&gt;$L125,(((IF(Data!$C$2&gt;0,(IF(OR(BD$5=Data!$F$2,BD$5=Data!$G$2,(IF(COUNTIF(Data!$A$2:$A$939,BD$7),BD$7=(VLOOKUP(BD$7,Data!$A$2:$A$852,1,FALSE)),0))),"H",IF(AND(BD$7&gt;=$J125,BD$7&lt;=$K125),($D125*(1-$P125)/$N125),0))),IF(AND(BD$7&gt;=$J125,BD$7&lt;=$K125),(($D125-$O125)/$N125),0))))),(((IF(Data!$C$2&gt;0,(IF(OR(BD$5=Data!$F$2,BD$5=Data!$G$2,(IF(COUNTIF(Data!$A$2:$A$939,BD$7),BD$7=(VLOOKUP(BD$7,Data!$A$2:$A$852,1,FALSE)),0))),"H",IF(AND(BD$7&gt;=$J125,BD$7&lt;=$L125),($D125*$P125/$M125),0))),IF(AND(BD$7&gt;=$J125,BD$7&lt;=$L125),(($D125*$P125)/$M125),0))))))</f>
        <v>0</v>
      </c>
      <c r="BE126" s="37">
        <f>IF(BE$7&gt;$L125,(((IF(Data!$C$2&gt;0,(IF(OR(BE$5=Data!$F$2,BE$5=Data!$G$2,(IF(COUNTIF(Data!$A$2:$A$939,BE$7),BE$7=(VLOOKUP(BE$7,Data!$A$2:$A$852,1,FALSE)),0))),"H",IF(AND(BE$7&gt;=$J125,BE$7&lt;=$K125),($D125*(1-$P125)/$N125),0))),IF(AND(BE$7&gt;=$J125,BE$7&lt;=$K125),(($D125-$O125)/$N125),0))))),(((IF(Data!$C$2&gt;0,(IF(OR(BE$5=Data!$F$2,BE$5=Data!$G$2,(IF(COUNTIF(Data!$A$2:$A$939,BE$7),BE$7=(VLOOKUP(BE$7,Data!$A$2:$A$852,1,FALSE)),0))),"H",IF(AND(BE$7&gt;=$J125,BE$7&lt;=$L125),($D125*$P125/$M125),0))),IF(AND(BE$7&gt;=$J125,BE$7&lt;=$L125),(($D125*$P125)/$M125),0))))))</f>
        <v>0</v>
      </c>
      <c r="BF126" s="37">
        <f>IF(BF$7&gt;$L125,(((IF(Data!$C$2&gt;0,(IF(OR(BF$5=Data!$F$2,BF$5=Data!$G$2,(IF(COUNTIF(Data!$A$2:$A$939,BF$7),BF$7=(VLOOKUP(BF$7,Data!$A$2:$A$852,1,FALSE)),0))),"H",IF(AND(BF$7&gt;=$J125,BF$7&lt;=$K125),($D125*(1-$P125)/$N125),0))),IF(AND(BF$7&gt;=$J125,BF$7&lt;=$K125),(($D125-$O125)/$N125),0))))),(((IF(Data!$C$2&gt;0,(IF(OR(BF$5=Data!$F$2,BF$5=Data!$G$2,(IF(COUNTIF(Data!$A$2:$A$939,BF$7),BF$7=(VLOOKUP(BF$7,Data!$A$2:$A$852,1,FALSE)),0))),"H",IF(AND(BF$7&gt;=$J125,BF$7&lt;=$L125),($D125*$P125/$M125),0))),IF(AND(BF$7&gt;=$J125,BF$7&lt;=$L125),(($D125*$P125)/$M125),0))))))</f>
        <v>0</v>
      </c>
      <c r="BG126" s="37">
        <f>IF(BG$7&gt;$L125,(((IF(Data!$C$2&gt;0,(IF(OR(BG$5=Data!$F$2,BG$5=Data!$G$2,(IF(COUNTIF(Data!$A$2:$A$939,BG$7),BG$7=(VLOOKUP(BG$7,Data!$A$2:$A$852,1,FALSE)),0))),"H",IF(AND(BG$7&gt;=$J125,BG$7&lt;=$K125),($D125*(1-$P125)/$N125),0))),IF(AND(BG$7&gt;=$J125,BG$7&lt;=$K125),(($D125-$O125)/$N125),0))))),(((IF(Data!$C$2&gt;0,(IF(OR(BG$5=Data!$F$2,BG$5=Data!$G$2,(IF(COUNTIF(Data!$A$2:$A$939,BG$7),BG$7=(VLOOKUP(BG$7,Data!$A$2:$A$852,1,FALSE)),0))),"H",IF(AND(BG$7&gt;=$J125,BG$7&lt;=$L125),($D125*$P125/$M125),0))),IF(AND(BG$7&gt;=$J125,BG$7&lt;=$L125),(($D125*$P125)/$M125),0))))))</f>
        <v>0</v>
      </c>
      <c r="BH126" s="37" t="str">
        <f>IF(BH$7&gt;$L125,(((IF(Data!$C$2&gt;0,(IF(OR(BH$5=Data!$F$2,BH$5=Data!$G$2,(IF(COUNTIF(Data!$A$2:$A$939,BH$7),BH$7=(VLOOKUP(BH$7,Data!$A$2:$A$852,1,FALSE)),0))),"H",IF(AND(BH$7&gt;=$J125,BH$7&lt;=$K125),($D125*(1-$P125)/$N125),0))),IF(AND(BH$7&gt;=$J125,BH$7&lt;=$K125),(($D125-$O125)/$N125),0))))),(((IF(Data!$C$2&gt;0,(IF(OR(BH$5=Data!$F$2,BH$5=Data!$G$2,(IF(COUNTIF(Data!$A$2:$A$939,BH$7),BH$7=(VLOOKUP(BH$7,Data!$A$2:$A$852,1,FALSE)),0))),"H",IF(AND(BH$7&gt;=$J125,BH$7&lt;=$L125),($D125*$P125/$M125),0))),IF(AND(BH$7&gt;=$J125,BH$7&lt;=$L125),(($D125*$P125)/$M125),0))))))</f>
        <v>H</v>
      </c>
      <c r="BI126" s="37" t="str">
        <f>IF(BI$7&gt;$L125,(((IF(Data!$C$2&gt;0,(IF(OR(BI$5=Data!$F$2,BI$5=Data!$G$2,(IF(COUNTIF(Data!$A$2:$A$939,BI$7),BI$7=(VLOOKUP(BI$7,Data!$A$2:$A$852,1,FALSE)),0))),"H",IF(AND(BI$7&gt;=$J125,BI$7&lt;=$K125),($D125*(1-$P125)/$N125),0))),IF(AND(BI$7&gt;=$J125,BI$7&lt;=$K125),(($D125-$O125)/$N125),0))))),(((IF(Data!$C$2&gt;0,(IF(OR(BI$5=Data!$F$2,BI$5=Data!$G$2,(IF(COUNTIF(Data!$A$2:$A$939,BI$7),BI$7=(VLOOKUP(BI$7,Data!$A$2:$A$852,1,FALSE)),0))),"H",IF(AND(BI$7&gt;=$J125,BI$7&lt;=$L125),($D125*$P125/$M125),0))),IF(AND(BI$7&gt;=$J125,BI$7&lt;=$L125),(($D125*$P125)/$M125),0))))))</f>
        <v>H</v>
      </c>
      <c r="BJ126" s="37">
        <f>IF(BJ$7&gt;$L125,(((IF(Data!$C$2&gt;0,(IF(OR(BJ$5=Data!$F$2,BJ$5=Data!$G$2,(IF(COUNTIF(Data!$A$2:$A$939,BJ$7),BJ$7=(VLOOKUP(BJ$7,Data!$A$2:$A$852,1,FALSE)),0))),"H",IF(AND(BJ$7&gt;=$J125,BJ$7&lt;=$K125),($D125*(1-$P125)/$N125),0))),IF(AND(BJ$7&gt;=$J125,BJ$7&lt;=$K125),(($D125-$O125)/$N125),0))))),(((IF(Data!$C$2&gt;0,(IF(OR(BJ$5=Data!$F$2,BJ$5=Data!$G$2,(IF(COUNTIF(Data!$A$2:$A$939,BJ$7),BJ$7=(VLOOKUP(BJ$7,Data!$A$2:$A$852,1,FALSE)),0))),"H",IF(AND(BJ$7&gt;=$J125,BJ$7&lt;=$L125),($D125*$P125/$M125),0))),IF(AND(BJ$7&gt;=$J125,BJ$7&lt;=$L125),(($D125*$P125)/$M125),0))))))</f>
        <v>0</v>
      </c>
      <c r="BK126" s="37">
        <f>IF(BK$7&gt;$L125,(((IF(Data!$C$2&gt;0,(IF(OR(BK$5=Data!$F$2,BK$5=Data!$G$2,(IF(COUNTIF(Data!$A$2:$A$939,BK$7),BK$7=(VLOOKUP(BK$7,Data!$A$2:$A$852,1,FALSE)),0))),"H",IF(AND(BK$7&gt;=$J125,BK$7&lt;=$K125),($D125*(1-$P125)/$N125),0))),IF(AND(BK$7&gt;=$J125,BK$7&lt;=$K125),(($D125-$O125)/$N125),0))))),(((IF(Data!$C$2&gt;0,(IF(OR(BK$5=Data!$F$2,BK$5=Data!$G$2,(IF(COUNTIF(Data!$A$2:$A$939,BK$7),BK$7=(VLOOKUP(BK$7,Data!$A$2:$A$852,1,FALSE)),0))),"H",IF(AND(BK$7&gt;=$J125,BK$7&lt;=$L125),($D125*$P125/$M125),0))),IF(AND(BK$7&gt;=$J125,BK$7&lt;=$L125),(($D125*$P125)/$M125),0))))))</f>
        <v>0</v>
      </c>
      <c r="BL126" s="37">
        <f>IF(BL$7&gt;$L125,(((IF(Data!$C$2&gt;0,(IF(OR(BL$5=Data!$F$2,BL$5=Data!$G$2,(IF(COUNTIF(Data!$A$2:$A$939,BL$7),BL$7=(VLOOKUP(BL$7,Data!$A$2:$A$852,1,FALSE)),0))),"H",IF(AND(BL$7&gt;=$J125,BL$7&lt;=$K125),($D125*(1-$P125)/$N125),0))),IF(AND(BL$7&gt;=$J125,BL$7&lt;=$K125),(($D125-$O125)/$N125),0))))),(((IF(Data!$C$2&gt;0,(IF(OR(BL$5=Data!$F$2,BL$5=Data!$G$2,(IF(COUNTIF(Data!$A$2:$A$939,BL$7),BL$7=(VLOOKUP(BL$7,Data!$A$2:$A$852,1,FALSE)),0))),"H",IF(AND(BL$7&gt;=$J125,BL$7&lt;=$L125),($D125*$P125/$M125),0))),IF(AND(BL$7&gt;=$J125,BL$7&lt;=$L125),(($D125*$P125)/$M125),0))))))</f>
        <v>0</v>
      </c>
      <c r="BM126" s="37">
        <f>IF(BM$7&gt;$L125,(((IF(Data!$C$2&gt;0,(IF(OR(BM$5=Data!$F$2,BM$5=Data!$G$2,(IF(COUNTIF(Data!$A$2:$A$939,BM$7),BM$7=(VLOOKUP(BM$7,Data!$A$2:$A$852,1,FALSE)),0))),"H",IF(AND(BM$7&gt;=$J125,BM$7&lt;=$K125),($D125*(1-$P125)/$N125),0))),IF(AND(BM$7&gt;=$J125,BM$7&lt;=$K125),(($D125-$O125)/$N125),0))))),(((IF(Data!$C$2&gt;0,(IF(OR(BM$5=Data!$F$2,BM$5=Data!$G$2,(IF(COUNTIF(Data!$A$2:$A$939,BM$7),BM$7=(VLOOKUP(BM$7,Data!$A$2:$A$852,1,FALSE)),0))),"H",IF(AND(BM$7&gt;=$J125,BM$7&lt;=$L125),($D125*$P125/$M125),0))),IF(AND(BM$7&gt;=$J125,BM$7&lt;=$L125),(($D125*$P125)/$M125),0))))))</f>
        <v>0</v>
      </c>
      <c r="BN126" s="37">
        <f>IF(BN$7&gt;$L125,(((IF(Data!$C$2&gt;0,(IF(OR(BN$5=Data!$F$2,BN$5=Data!$G$2,(IF(COUNTIF(Data!$A$2:$A$939,BN$7),BN$7=(VLOOKUP(BN$7,Data!$A$2:$A$852,1,FALSE)),0))),"H",IF(AND(BN$7&gt;=$J125,BN$7&lt;=$K125),($D125*(1-$P125)/$N125),0))),IF(AND(BN$7&gt;=$J125,BN$7&lt;=$K125),(($D125-$O125)/$N125),0))))),(((IF(Data!$C$2&gt;0,(IF(OR(BN$5=Data!$F$2,BN$5=Data!$G$2,(IF(COUNTIF(Data!$A$2:$A$939,BN$7),BN$7=(VLOOKUP(BN$7,Data!$A$2:$A$852,1,FALSE)),0))),"H",IF(AND(BN$7&gt;=$J125,BN$7&lt;=$L125),($D125*$P125/$M125),0))),IF(AND(BN$7&gt;=$J125,BN$7&lt;=$L125),(($D125*$P125)/$M125),0))))))</f>
        <v>0</v>
      </c>
      <c r="BO126" s="37" t="str">
        <f>IF(BO$7&gt;$L125,(((IF(Data!$C$2&gt;0,(IF(OR(BO$5=Data!$F$2,BO$5=Data!$G$2,(IF(COUNTIF(Data!$A$2:$A$939,BO$7),BO$7=(VLOOKUP(BO$7,Data!$A$2:$A$852,1,FALSE)),0))),"H",IF(AND(BO$7&gt;=$J125,BO$7&lt;=$K125),($D125*(1-$P125)/$N125),0))),IF(AND(BO$7&gt;=$J125,BO$7&lt;=$K125),(($D125-$O125)/$N125),0))))),(((IF(Data!$C$2&gt;0,(IF(OR(BO$5=Data!$F$2,BO$5=Data!$G$2,(IF(COUNTIF(Data!$A$2:$A$939,BO$7),BO$7=(VLOOKUP(BO$7,Data!$A$2:$A$852,1,FALSE)),0))),"H",IF(AND(BO$7&gt;=$J125,BO$7&lt;=$L125),($D125*$P125/$M125),0))),IF(AND(BO$7&gt;=$J125,BO$7&lt;=$L125),(($D125*$P125)/$M125),0))))))</f>
        <v>H</v>
      </c>
      <c r="BP126" s="37" t="str">
        <f>IF(BP$7&gt;$L125,(((IF(Data!$C$2&gt;0,(IF(OR(BP$5=Data!$F$2,BP$5=Data!$G$2,(IF(COUNTIF(Data!$A$2:$A$939,BP$7),BP$7=(VLOOKUP(BP$7,Data!$A$2:$A$852,1,FALSE)),0))),"H",IF(AND(BP$7&gt;=$J125,BP$7&lt;=$K125),($D125*(1-$P125)/$N125),0))),IF(AND(BP$7&gt;=$J125,BP$7&lt;=$K125),(($D125-$O125)/$N125),0))))),(((IF(Data!$C$2&gt;0,(IF(OR(BP$5=Data!$F$2,BP$5=Data!$G$2,(IF(COUNTIF(Data!$A$2:$A$939,BP$7),BP$7=(VLOOKUP(BP$7,Data!$A$2:$A$852,1,FALSE)),0))),"H",IF(AND(BP$7&gt;=$J125,BP$7&lt;=$L125),($D125*$P125/$M125),0))),IF(AND(BP$7&gt;=$J125,BP$7&lt;=$L125),(($D125*$P125)/$M125),0))))))</f>
        <v>H</v>
      </c>
      <c r="BQ126" s="37">
        <f>IF(BQ$7&gt;$L125,(((IF(Data!$C$2&gt;0,(IF(OR(BQ$5=Data!$F$2,BQ$5=Data!$G$2,(IF(COUNTIF(Data!$A$2:$A$939,BQ$7),BQ$7=(VLOOKUP(BQ$7,Data!$A$2:$A$852,1,FALSE)),0))),"H",IF(AND(BQ$7&gt;=$J125,BQ$7&lt;=$K125),($D125*(1-$P125)/$N125),0))),IF(AND(BQ$7&gt;=$J125,BQ$7&lt;=$K125),(($D125-$O125)/$N125),0))))),(((IF(Data!$C$2&gt;0,(IF(OR(BQ$5=Data!$F$2,BQ$5=Data!$G$2,(IF(COUNTIF(Data!$A$2:$A$939,BQ$7),BQ$7=(VLOOKUP(BQ$7,Data!$A$2:$A$852,1,FALSE)),0))),"H",IF(AND(BQ$7&gt;=$J125,BQ$7&lt;=$L125),($D125*$P125/$M125),0))),IF(AND(BQ$7&gt;=$J125,BQ$7&lt;=$L125),(($D125*$P125)/$M125),0))))))</f>
        <v>0</v>
      </c>
      <c r="BR126" s="37">
        <f>IF(BR$7&gt;$L125,(((IF(Data!$C$2&gt;0,(IF(OR(BR$5=Data!$F$2,BR$5=Data!$G$2,(IF(COUNTIF(Data!$A$2:$A$939,BR$7),BR$7=(VLOOKUP(BR$7,Data!$A$2:$A$852,1,FALSE)),0))),"H",IF(AND(BR$7&gt;=$J125,BR$7&lt;=$K125),($D125*(1-$P125)/$N125),0))),IF(AND(BR$7&gt;=$J125,BR$7&lt;=$K125),(($D125-$O125)/$N125),0))))),(((IF(Data!$C$2&gt;0,(IF(OR(BR$5=Data!$F$2,BR$5=Data!$G$2,(IF(COUNTIF(Data!$A$2:$A$939,BR$7),BR$7=(VLOOKUP(BR$7,Data!$A$2:$A$852,1,FALSE)),0))),"H",IF(AND(BR$7&gt;=$J125,BR$7&lt;=$L125),($D125*$P125/$M125),0))),IF(AND(BR$7&gt;=$J125,BR$7&lt;=$L125),(($D125*$P125)/$M125),0))))))</f>
        <v>0</v>
      </c>
      <c r="BS126" s="37">
        <f>IF(BS$7&gt;$L125,(((IF(Data!$C$2&gt;0,(IF(OR(BS$5=Data!$F$2,BS$5=Data!$G$2,(IF(COUNTIF(Data!$A$2:$A$939,BS$7),BS$7=(VLOOKUP(BS$7,Data!$A$2:$A$852,1,FALSE)),0))),"H",IF(AND(BS$7&gt;=$J125,BS$7&lt;=$K125),($D125*(1-$P125)/$N125),0))),IF(AND(BS$7&gt;=$J125,BS$7&lt;=$K125),(($D125-$O125)/$N125),0))))),(((IF(Data!$C$2&gt;0,(IF(OR(BS$5=Data!$F$2,BS$5=Data!$G$2,(IF(COUNTIF(Data!$A$2:$A$939,BS$7),BS$7=(VLOOKUP(BS$7,Data!$A$2:$A$852,1,FALSE)),0))),"H",IF(AND(BS$7&gt;=$J125,BS$7&lt;=$L125),($D125*$P125/$M125),0))),IF(AND(BS$7&gt;=$J125,BS$7&lt;=$L125),(($D125*$P125)/$M125),0))))))</f>
        <v>0</v>
      </c>
      <c r="BT126" s="37">
        <f>IF(BT$7&gt;$L125,(((IF(Data!$C$2&gt;0,(IF(OR(BT$5=Data!$F$2,BT$5=Data!$G$2,(IF(COUNTIF(Data!$A$2:$A$939,BT$7),BT$7=(VLOOKUP(BT$7,Data!$A$2:$A$852,1,FALSE)),0))),"H",IF(AND(BT$7&gt;=$J125,BT$7&lt;=$K125),($D125*(1-$P125)/$N125),0))),IF(AND(BT$7&gt;=$J125,BT$7&lt;=$K125),(($D125-$O125)/$N125),0))))),(((IF(Data!$C$2&gt;0,(IF(OR(BT$5=Data!$F$2,BT$5=Data!$G$2,(IF(COUNTIF(Data!$A$2:$A$939,BT$7),BT$7=(VLOOKUP(BT$7,Data!$A$2:$A$852,1,FALSE)),0))),"H",IF(AND(BT$7&gt;=$J125,BT$7&lt;=$L125),($D125*$P125/$M125),0))),IF(AND(BT$7&gt;=$J125,BT$7&lt;=$L125),(($D125*$P125)/$M125),0))))))</f>
        <v>0</v>
      </c>
      <c r="BU126" s="37">
        <f>IF(BU$7&gt;$L125,(((IF(Data!$C$2&gt;0,(IF(OR(BU$5=Data!$F$2,BU$5=Data!$G$2,(IF(COUNTIF(Data!$A$2:$A$939,BU$7),BU$7=(VLOOKUP(BU$7,Data!$A$2:$A$852,1,FALSE)),0))),"H",IF(AND(BU$7&gt;=$J125,BU$7&lt;=$K125),($D125*(1-$P125)/$N125),0))),IF(AND(BU$7&gt;=$J125,BU$7&lt;=$K125),(($D125-$O125)/$N125),0))))),(((IF(Data!$C$2&gt;0,(IF(OR(BU$5=Data!$F$2,BU$5=Data!$G$2,(IF(COUNTIF(Data!$A$2:$A$939,BU$7),BU$7=(VLOOKUP(BU$7,Data!$A$2:$A$852,1,FALSE)),0))),"H",IF(AND(BU$7&gt;=$J125,BU$7&lt;=$L125),($D125*$P125/$M125),0))),IF(AND(BU$7&gt;=$J125,BU$7&lt;=$L125),(($D125*$P125)/$M125),0))))))</f>
        <v>0</v>
      </c>
      <c r="BV126" s="37" t="str">
        <f>IF(BV$7&gt;$L125,(((IF(Data!$C$2&gt;0,(IF(OR(BV$5=Data!$F$2,BV$5=Data!$G$2,(IF(COUNTIF(Data!$A$2:$A$939,BV$7),BV$7=(VLOOKUP(BV$7,Data!$A$2:$A$852,1,FALSE)),0))),"H",IF(AND(BV$7&gt;=$J125,BV$7&lt;=$K125),($D125*(1-$P125)/$N125),0))),IF(AND(BV$7&gt;=$J125,BV$7&lt;=$K125),(($D125-$O125)/$N125),0))))),(((IF(Data!$C$2&gt;0,(IF(OR(BV$5=Data!$F$2,BV$5=Data!$G$2,(IF(COUNTIF(Data!$A$2:$A$939,BV$7),BV$7=(VLOOKUP(BV$7,Data!$A$2:$A$852,1,FALSE)),0))),"H",IF(AND(BV$7&gt;=$J125,BV$7&lt;=$L125),($D125*$P125/$M125),0))),IF(AND(BV$7&gt;=$J125,BV$7&lt;=$L125),(($D125*$P125)/$M125),0))))))</f>
        <v>H</v>
      </c>
      <c r="BW126" s="37" t="str">
        <f>IF(BW$7&gt;$L125,(((IF(Data!$C$2&gt;0,(IF(OR(BW$5=Data!$F$2,BW$5=Data!$G$2,(IF(COUNTIF(Data!$A$2:$A$939,BW$7),BW$7=(VLOOKUP(BW$7,Data!$A$2:$A$852,1,FALSE)),0))),"H",IF(AND(BW$7&gt;=$J125,BW$7&lt;=$K125),($D125*(1-$P125)/$N125),0))),IF(AND(BW$7&gt;=$J125,BW$7&lt;=$K125),(($D125-$O125)/$N125),0))))),(((IF(Data!$C$2&gt;0,(IF(OR(BW$5=Data!$F$2,BW$5=Data!$G$2,(IF(COUNTIF(Data!$A$2:$A$939,BW$7),BW$7=(VLOOKUP(BW$7,Data!$A$2:$A$852,1,FALSE)),0))),"H",IF(AND(BW$7&gt;=$J125,BW$7&lt;=$L125),($D125*$P125/$M125),0))),IF(AND(BW$7&gt;=$J125,BW$7&lt;=$L125),(($D125*$P125)/$M125),0))))))</f>
        <v>H</v>
      </c>
      <c r="BX126" s="37">
        <f>IF(BX$7&gt;$L125,(((IF(Data!$C$2&gt;0,(IF(OR(BX$5=Data!$F$2,BX$5=Data!$G$2,(IF(COUNTIF(Data!$A$2:$A$939,BX$7),BX$7=(VLOOKUP(BX$7,Data!$A$2:$A$852,1,FALSE)),0))),"H",IF(AND(BX$7&gt;=$J125,BX$7&lt;=$K125),($D125*(1-$P125)/$N125),0))),IF(AND(BX$7&gt;=$J125,BX$7&lt;=$K125),(($D125-$O125)/$N125),0))))),(((IF(Data!$C$2&gt;0,(IF(OR(BX$5=Data!$F$2,BX$5=Data!$G$2,(IF(COUNTIF(Data!$A$2:$A$939,BX$7),BX$7=(VLOOKUP(BX$7,Data!$A$2:$A$852,1,FALSE)),0))),"H",IF(AND(BX$7&gt;=$J125,BX$7&lt;=$L125),($D125*$P125/$M125),0))),IF(AND(BX$7&gt;=$J125,BX$7&lt;=$L125),(($D125*$P125)/$M125),0))))))</f>
        <v>0</v>
      </c>
      <c r="BY126" s="37">
        <f>IF(BY$7&gt;$L125,(((IF(Data!$C$2&gt;0,(IF(OR(BY$5=Data!$F$2,BY$5=Data!$G$2,(IF(COUNTIF(Data!$A$2:$A$939,BY$7),BY$7=(VLOOKUP(BY$7,Data!$A$2:$A$852,1,FALSE)),0))),"H",IF(AND(BY$7&gt;=$J125,BY$7&lt;=$K125),($D125*(1-$P125)/$N125),0))),IF(AND(BY$7&gt;=$J125,BY$7&lt;=$K125),(($D125-$O125)/$N125),0))))),(((IF(Data!$C$2&gt;0,(IF(OR(BY$5=Data!$F$2,BY$5=Data!$G$2,(IF(COUNTIF(Data!$A$2:$A$939,BY$7),BY$7=(VLOOKUP(BY$7,Data!$A$2:$A$852,1,FALSE)),0))),"H",IF(AND(BY$7&gt;=$J125,BY$7&lt;=$L125),($D125*$P125/$M125),0))),IF(AND(BY$7&gt;=$J125,BY$7&lt;=$L125),(($D125*$P125)/$M125),0))))))</f>
        <v>0</v>
      </c>
      <c r="BZ126" s="37">
        <f>IF(BZ$7&gt;$L125,(((IF(Data!$C$2&gt;0,(IF(OR(BZ$5=Data!$F$2,BZ$5=Data!$G$2,(IF(COUNTIF(Data!$A$2:$A$939,BZ$7),BZ$7=(VLOOKUP(BZ$7,Data!$A$2:$A$852,1,FALSE)),0))),"H",IF(AND(BZ$7&gt;=$J125,BZ$7&lt;=$K125),($D125*(1-$P125)/$N125),0))),IF(AND(BZ$7&gt;=$J125,BZ$7&lt;=$K125),(($D125-$O125)/$N125),0))))),(((IF(Data!$C$2&gt;0,(IF(OR(BZ$5=Data!$F$2,BZ$5=Data!$G$2,(IF(COUNTIF(Data!$A$2:$A$939,BZ$7),BZ$7=(VLOOKUP(BZ$7,Data!$A$2:$A$852,1,FALSE)),0))),"H",IF(AND(BZ$7&gt;=$J125,BZ$7&lt;=$L125),($D125*$P125/$M125),0))),IF(AND(BZ$7&gt;=$J125,BZ$7&lt;=$L125),(($D125*$P125)/$M125),0))))))</f>
        <v>0</v>
      </c>
      <c r="CA126" s="37">
        <f>IF(CA$7&gt;$L125,(((IF(Data!$C$2&gt;0,(IF(OR(CA$5=Data!$F$2,CA$5=Data!$G$2,(IF(COUNTIF(Data!$A$2:$A$939,CA$7),CA$7=(VLOOKUP(CA$7,Data!$A$2:$A$852,1,FALSE)),0))),"H",IF(AND(CA$7&gt;=$J125,CA$7&lt;=$K125),($D125*(1-$P125)/$N125),0))),IF(AND(CA$7&gt;=$J125,CA$7&lt;=$K125),(($D125-$O125)/$N125),0))))),(((IF(Data!$C$2&gt;0,(IF(OR(CA$5=Data!$F$2,CA$5=Data!$G$2,(IF(COUNTIF(Data!$A$2:$A$939,CA$7),CA$7=(VLOOKUP(CA$7,Data!$A$2:$A$852,1,FALSE)),0))),"H",IF(AND(CA$7&gt;=$J125,CA$7&lt;=$L125),($D125*$P125/$M125),0))),IF(AND(CA$7&gt;=$J125,CA$7&lt;=$L125),(($D125*$P125)/$M125),0))))))</f>
        <v>0</v>
      </c>
      <c r="CB126" s="37">
        <f>IF(CB$7&gt;$L125,(((IF(Data!$C$2&gt;0,(IF(OR(CB$5=Data!$F$2,CB$5=Data!$G$2,(IF(COUNTIF(Data!$A$2:$A$939,CB$7),CB$7=(VLOOKUP(CB$7,Data!$A$2:$A$852,1,FALSE)),0))),"H",IF(AND(CB$7&gt;=$J125,CB$7&lt;=$K125),($D125*(1-$P125)/$N125),0))),IF(AND(CB$7&gt;=$J125,CB$7&lt;=$K125),(($D125-$O125)/$N125),0))))),(((IF(Data!$C$2&gt;0,(IF(OR(CB$5=Data!$F$2,CB$5=Data!$G$2,(IF(COUNTIF(Data!$A$2:$A$939,CB$7),CB$7=(VLOOKUP(CB$7,Data!$A$2:$A$852,1,FALSE)),0))),"H",IF(AND(CB$7&gt;=$J125,CB$7&lt;=$L125),($D125*$P125/$M125),0))),IF(AND(CB$7&gt;=$J125,CB$7&lt;=$L125),(($D125*$P125)/$M125),0))))))</f>
        <v>0</v>
      </c>
      <c r="CC126" s="37" t="str">
        <f>IF(CC$7&gt;$L125,(((IF(Data!$C$2&gt;0,(IF(OR(CC$5=Data!$F$2,CC$5=Data!$G$2,(IF(COUNTIF(Data!$A$2:$A$939,CC$7),CC$7=(VLOOKUP(CC$7,Data!$A$2:$A$852,1,FALSE)),0))),"H",IF(AND(CC$7&gt;=$J125,CC$7&lt;=$K125),($D125*(1-$P125)/$N125),0))),IF(AND(CC$7&gt;=$J125,CC$7&lt;=$K125),(($D125-$O125)/$N125),0))))),(((IF(Data!$C$2&gt;0,(IF(OR(CC$5=Data!$F$2,CC$5=Data!$G$2,(IF(COUNTIF(Data!$A$2:$A$939,CC$7),CC$7=(VLOOKUP(CC$7,Data!$A$2:$A$852,1,FALSE)),0))),"H",IF(AND(CC$7&gt;=$J125,CC$7&lt;=$L125),($D125*$P125/$M125),0))),IF(AND(CC$7&gt;=$J125,CC$7&lt;=$L125),(($D125*$P125)/$M125),0))))))</f>
        <v>H</v>
      </c>
      <c r="CD126" s="37" t="str">
        <f>IF(CD$7&gt;$L125,(((IF(Data!$C$2&gt;0,(IF(OR(CD$5=Data!$F$2,CD$5=Data!$G$2,(IF(COUNTIF(Data!$A$2:$A$939,CD$7),CD$7=(VLOOKUP(CD$7,Data!$A$2:$A$852,1,FALSE)),0))),"H",IF(AND(CD$7&gt;=$J125,CD$7&lt;=$K125),($D125*(1-$P125)/$N125),0))),IF(AND(CD$7&gt;=$J125,CD$7&lt;=$K125),(($D125-$O125)/$N125),0))))),(((IF(Data!$C$2&gt;0,(IF(OR(CD$5=Data!$F$2,CD$5=Data!$G$2,(IF(COUNTIF(Data!$A$2:$A$939,CD$7),CD$7=(VLOOKUP(CD$7,Data!$A$2:$A$852,1,FALSE)),0))),"H",IF(AND(CD$7&gt;=$J125,CD$7&lt;=$L125),($D125*$P125/$M125),0))),IF(AND(CD$7&gt;=$J125,CD$7&lt;=$L125),(($D125*$P125)/$M125),0))))))</f>
        <v>H</v>
      </c>
      <c r="CE126" s="37">
        <f>IF(CE$7&gt;$L125,(((IF(Data!$C$2&gt;0,(IF(OR(CE$5=Data!$F$2,CE$5=Data!$G$2,(IF(COUNTIF(Data!$A$2:$A$939,CE$7),CE$7=(VLOOKUP(CE$7,Data!$A$2:$A$852,1,FALSE)),0))),"H",IF(AND(CE$7&gt;=$J125,CE$7&lt;=$K125),($D125*(1-$P125)/$N125),0))),IF(AND(CE$7&gt;=$J125,CE$7&lt;=$K125),(($D125-$O125)/$N125),0))))),(((IF(Data!$C$2&gt;0,(IF(OR(CE$5=Data!$F$2,CE$5=Data!$G$2,(IF(COUNTIF(Data!$A$2:$A$939,CE$7),CE$7=(VLOOKUP(CE$7,Data!$A$2:$A$852,1,FALSE)),0))),"H",IF(AND(CE$7&gt;=$J125,CE$7&lt;=$L125),($D125*$P125/$M125),0))),IF(AND(CE$7&gt;=$J125,CE$7&lt;=$L125),(($D125*$P125)/$M125),0))))))</f>
        <v>0</v>
      </c>
      <c r="CF126" s="37">
        <f>IF(CF$7&gt;$L125,(((IF(Data!$C$2&gt;0,(IF(OR(CF$5=Data!$F$2,CF$5=Data!$G$2,(IF(COUNTIF(Data!$A$2:$A$939,CF$7),CF$7=(VLOOKUP(CF$7,Data!$A$2:$A$852,1,FALSE)),0))),"H",IF(AND(CF$7&gt;=$J125,CF$7&lt;=$K125),($D125*(1-$P125)/$N125),0))),IF(AND(CF$7&gt;=$J125,CF$7&lt;=$K125),(($D125-$O125)/$N125),0))))),(((IF(Data!$C$2&gt;0,(IF(OR(CF$5=Data!$F$2,CF$5=Data!$G$2,(IF(COUNTIF(Data!$A$2:$A$939,CF$7),CF$7=(VLOOKUP(CF$7,Data!$A$2:$A$852,1,FALSE)),0))),"H",IF(AND(CF$7&gt;=$J125,CF$7&lt;=$L125),($D125*$P125/$M125),0))),IF(AND(CF$7&gt;=$J125,CF$7&lt;=$L125),(($D125*$P125)/$M125),0))))))</f>
        <v>0</v>
      </c>
      <c r="CG126" s="37">
        <f>IF(CG$7&gt;$L125,(((IF(Data!$C$2&gt;0,(IF(OR(CG$5=Data!$F$2,CG$5=Data!$G$2,(IF(COUNTIF(Data!$A$2:$A$939,CG$7),CG$7=(VLOOKUP(CG$7,Data!$A$2:$A$852,1,FALSE)),0))),"H",IF(AND(CG$7&gt;=$J125,CG$7&lt;=$K125),($D125*(1-$P125)/$N125),0))),IF(AND(CG$7&gt;=$J125,CG$7&lt;=$K125),(($D125-$O125)/$N125),0))))),(((IF(Data!$C$2&gt;0,(IF(OR(CG$5=Data!$F$2,CG$5=Data!$G$2,(IF(COUNTIF(Data!$A$2:$A$939,CG$7),CG$7=(VLOOKUP(CG$7,Data!$A$2:$A$852,1,FALSE)),0))),"H",IF(AND(CG$7&gt;=$J125,CG$7&lt;=$L125),($D125*$P125/$M125),0))),IF(AND(CG$7&gt;=$J125,CG$7&lt;=$L125),(($D125*$P125)/$M125),0))))))</f>
        <v>0</v>
      </c>
      <c r="CH126" s="37">
        <f>IF(CH$7&gt;$L125,(((IF(Data!$C$2&gt;0,(IF(OR(CH$5=Data!$F$2,CH$5=Data!$G$2,(IF(COUNTIF(Data!$A$2:$A$939,CH$7),CH$7=(VLOOKUP(CH$7,Data!$A$2:$A$852,1,FALSE)),0))),"H",IF(AND(CH$7&gt;=$J125,CH$7&lt;=$K125),($D125*(1-$P125)/$N125),0))),IF(AND(CH$7&gt;=$J125,CH$7&lt;=$K125),(($D125-$O125)/$N125),0))))),(((IF(Data!$C$2&gt;0,(IF(OR(CH$5=Data!$F$2,CH$5=Data!$G$2,(IF(COUNTIF(Data!$A$2:$A$939,CH$7),CH$7=(VLOOKUP(CH$7,Data!$A$2:$A$852,1,FALSE)),0))),"H",IF(AND(CH$7&gt;=$J125,CH$7&lt;=$L125),($D125*$P125/$M125),0))),IF(AND(CH$7&gt;=$J125,CH$7&lt;=$L125),(($D125*$P125)/$M125),0))))))</f>
        <v>0</v>
      </c>
      <c r="CI126" s="37">
        <f>IF(CI$7&gt;$L125,(((IF(Data!$C$2&gt;0,(IF(OR(CI$5=Data!$F$2,CI$5=Data!$G$2,(IF(COUNTIF(Data!$A$2:$A$939,CI$7),CI$7=(VLOOKUP(CI$7,Data!$A$2:$A$852,1,FALSE)),0))),"H",IF(AND(CI$7&gt;=$J125,CI$7&lt;=$K125),($D125*(1-$P125)/$N125),0))),IF(AND(CI$7&gt;=$J125,CI$7&lt;=$K125),(($D125-$O125)/$N125),0))))),(((IF(Data!$C$2&gt;0,(IF(OR(CI$5=Data!$F$2,CI$5=Data!$G$2,(IF(COUNTIF(Data!$A$2:$A$939,CI$7),CI$7=(VLOOKUP(CI$7,Data!$A$2:$A$852,1,FALSE)),0))),"H",IF(AND(CI$7&gt;=$J125,CI$7&lt;=$L125),($D125*$P125/$M125),0))),IF(AND(CI$7&gt;=$J125,CI$7&lt;=$L125),(($D125*$P125)/$M125),0))))))</f>
        <v>0</v>
      </c>
      <c r="CJ126" s="37" t="str">
        <f>IF(CJ$7&gt;$L125,(((IF(Data!$C$2&gt;0,(IF(OR(CJ$5=Data!$F$2,CJ$5=Data!$G$2,(IF(COUNTIF(Data!$A$2:$A$939,CJ$7),CJ$7=(VLOOKUP(CJ$7,Data!$A$2:$A$852,1,FALSE)),0))),"H",IF(AND(CJ$7&gt;=$J125,CJ$7&lt;=$K125),($D125*(1-$P125)/$N125),0))),IF(AND(CJ$7&gt;=$J125,CJ$7&lt;=$K125),(($D125-$O125)/$N125),0))))),(((IF(Data!$C$2&gt;0,(IF(OR(CJ$5=Data!$F$2,CJ$5=Data!$G$2,(IF(COUNTIF(Data!$A$2:$A$939,CJ$7),CJ$7=(VLOOKUP(CJ$7,Data!$A$2:$A$852,1,FALSE)),0))),"H",IF(AND(CJ$7&gt;=$J125,CJ$7&lt;=$L125),($D125*$P125/$M125),0))),IF(AND(CJ$7&gt;=$J125,CJ$7&lt;=$L125),(($D125*$P125)/$M125),0))))))</f>
        <v>H</v>
      </c>
      <c r="CK126" s="37" t="str">
        <f>IF(CK$7&gt;$L125,(((IF(Data!$C$2&gt;0,(IF(OR(CK$5=Data!$F$2,CK$5=Data!$G$2,(IF(COUNTIF(Data!$A$2:$A$939,CK$7),CK$7=(VLOOKUP(CK$7,Data!$A$2:$A$852,1,FALSE)),0))),"H",IF(AND(CK$7&gt;=$J125,CK$7&lt;=$K125),($D125*(1-$P125)/$N125),0))),IF(AND(CK$7&gt;=$J125,CK$7&lt;=$K125),(($D125-$O125)/$N125),0))))),(((IF(Data!$C$2&gt;0,(IF(OR(CK$5=Data!$F$2,CK$5=Data!$G$2,(IF(COUNTIF(Data!$A$2:$A$939,CK$7),CK$7=(VLOOKUP(CK$7,Data!$A$2:$A$852,1,FALSE)),0))),"H",IF(AND(CK$7&gt;=$J125,CK$7&lt;=$L125),($D125*$P125/$M125),0))),IF(AND(CK$7&gt;=$J125,CK$7&lt;=$L125),(($D125*$P125)/$M125),0))))))</f>
        <v>H</v>
      </c>
      <c r="CL126" s="37">
        <f>IF(CL$7&gt;$L125,(((IF(Data!$C$2&gt;0,(IF(OR(CL$5=Data!$F$2,CL$5=Data!$G$2,(IF(COUNTIF(Data!$A$2:$A$939,CL$7),CL$7=(VLOOKUP(CL$7,Data!$A$2:$A$852,1,FALSE)),0))),"H",IF(AND(CL$7&gt;=$J125,CL$7&lt;=$K125),($D125*(1-$P125)/$N125),0))),IF(AND(CL$7&gt;=$J125,CL$7&lt;=$K125),(($D125-$O125)/$N125),0))))),(((IF(Data!$C$2&gt;0,(IF(OR(CL$5=Data!$F$2,CL$5=Data!$G$2,(IF(COUNTIF(Data!$A$2:$A$939,CL$7),CL$7=(VLOOKUP(CL$7,Data!$A$2:$A$852,1,FALSE)),0))),"H",IF(AND(CL$7&gt;=$J125,CL$7&lt;=$L125),($D125*$P125/$M125),0))),IF(AND(CL$7&gt;=$J125,CL$7&lt;=$L125),(($D125*$P125)/$M125),0))))))</f>
        <v>0</v>
      </c>
      <c r="CM126" s="37">
        <f>IF(CM$7&gt;$L125,(((IF(Data!$C$2&gt;0,(IF(OR(CM$5=Data!$F$2,CM$5=Data!$G$2,(IF(COUNTIF(Data!$A$2:$A$939,CM$7),CM$7=(VLOOKUP(CM$7,Data!$A$2:$A$852,1,FALSE)),0))),"H",IF(AND(CM$7&gt;=$J125,CM$7&lt;=$K125),($D125*(1-$P125)/$N125),0))),IF(AND(CM$7&gt;=$J125,CM$7&lt;=$K125),(($D125-$O125)/$N125),0))))),(((IF(Data!$C$2&gt;0,(IF(OR(CM$5=Data!$F$2,CM$5=Data!$G$2,(IF(COUNTIF(Data!$A$2:$A$939,CM$7),CM$7=(VLOOKUP(CM$7,Data!$A$2:$A$852,1,FALSE)),0))),"H",IF(AND(CM$7&gt;=$J125,CM$7&lt;=$L125),($D125*$P125/$M125),0))),IF(AND(CM$7&gt;=$J125,CM$7&lt;=$L125),(($D125*$P125)/$M125),0))))))</f>
        <v>0</v>
      </c>
      <c r="CN126" s="37">
        <f>IF(CN$7&gt;$L125,(((IF(Data!$C$2&gt;0,(IF(OR(CN$5=Data!$F$2,CN$5=Data!$G$2,(IF(COUNTIF(Data!$A$2:$A$939,CN$7),CN$7=(VLOOKUP(CN$7,Data!$A$2:$A$852,1,FALSE)),0))),"H",IF(AND(CN$7&gt;=$J125,CN$7&lt;=$K125),($D125*(1-$P125)/$N125),0))),IF(AND(CN$7&gt;=$J125,CN$7&lt;=$K125),(($D125-$O125)/$N125),0))))),(((IF(Data!$C$2&gt;0,(IF(OR(CN$5=Data!$F$2,CN$5=Data!$G$2,(IF(COUNTIF(Data!$A$2:$A$939,CN$7),CN$7=(VLOOKUP(CN$7,Data!$A$2:$A$852,1,FALSE)),0))),"H",IF(AND(CN$7&gt;=$J125,CN$7&lt;=$L125),($D125*$P125/$M125),0))),IF(AND(CN$7&gt;=$J125,CN$7&lt;=$L125),(($D125*$P125)/$M125),0))))))</f>
        <v>0</v>
      </c>
      <c r="CO126" s="37">
        <f>IF(CO$7&gt;$L125,(((IF(Data!$C$2&gt;0,(IF(OR(CO$5=Data!$F$2,CO$5=Data!$G$2,(IF(COUNTIF(Data!$A$2:$A$939,CO$7),CO$7=(VLOOKUP(CO$7,Data!$A$2:$A$852,1,FALSE)),0))),"H",IF(AND(CO$7&gt;=$J125,CO$7&lt;=$K125),($D125*(1-$P125)/$N125),0))),IF(AND(CO$7&gt;=$J125,CO$7&lt;=$K125),(($D125-$O125)/$N125),0))))),(((IF(Data!$C$2&gt;0,(IF(OR(CO$5=Data!$F$2,CO$5=Data!$G$2,(IF(COUNTIF(Data!$A$2:$A$939,CO$7),CO$7=(VLOOKUP(CO$7,Data!$A$2:$A$852,1,FALSE)),0))),"H",IF(AND(CO$7&gt;=$J125,CO$7&lt;=$L125),($D125*$P125/$M125),0))),IF(AND(CO$7&gt;=$J125,CO$7&lt;=$L125),(($D125*$P125)/$M125),0))))))</f>
        <v>0</v>
      </c>
      <c r="CP126" s="37">
        <f>IF(CP$7&gt;$L125,(((IF(Data!$C$2&gt;0,(IF(OR(CP$5=Data!$F$2,CP$5=Data!$G$2,(IF(COUNTIF(Data!$A$2:$A$939,CP$7),CP$7=(VLOOKUP(CP$7,Data!$A$2:$A$852,1,FALSE)),0))),"H",IF(AND(CP$7&gt;=$J125,CP$7&lt;=$K125),($D125*(1-$P125)/$N125),0))),IF(AND(CP$7&gt;=$J125,CP$7&lt;=$K125),(($D125-$O125)/$N125),0))))),(((IF(Data!$C$2&gt;0,(IF(OR(CP$5=Data!$F$2,CP$5=Data!$G$2,(IF(COUNTIF(Data!$A$2:$A$939,CP$7),CP$7=(VLOOKUP(CP$7,Data!$A$2:$A$852,1,FALSE)),0))),"H",IF(AND(CP$7&gt;=$J125,CP$7&lt;=$L125),($D125*$P125/$M125),0))),IF(AND(CP$7&gt;=$J125,CP$7&lt;=$L125),(($D125*$P125)/$M125),0))))))</f>
        <v>0</v>
      </c>
      <c r="CQ126" s="37" t="str">
        <f>IF(CQ$7&gt;$L125,(((IF(Data!$C$2&gt;0,(IF(OR(CQ$5=Data!$F$2,CQ$5=Data!$G$2,(IF(COUNTIF(Data!$A$2:$A$939,CQ$7),CQ$7=(VLOOKUP(CQ$7,Data!$A$2:$A$852,1,FALSE)),0))),"H",IF(AND(CQ$7&gt;=$J125,CQ$7&lt;=$K125),($D125*(1-$P125)/$N125),0))),IF(AND(CQ$7&gt;=$J125,CQ$7&lt;=$K125),(($D125-$O125)/$N125),0))))),(((IF(Data!$C$2&gt;0,(IF(OR(CQ$5=Data!$F$2,CQ$5=Data!$G$2,(IF(COUNTIF(Data!$A$2:$A$939,CQ$7),CQ$7=(VLOOKUP(CQ$7,Data!$A$2:$A$852,1,FALSE)),0))),"H",IF(AND(CQ$7&gt;=$J125,CQ$7&lt;=$L125),($D125*$P125/$M125),0))),IF(AND(CQ$7&gt;=$J125,CQ$7&lt;=$L125),(($D125*$P125)/$M125),0))))))</f>
        <v>H</v>
      </c>
      <c r="CR126" s="37" t="str">
        <f>IF(CR$7&gt;$L125,(((IF(Data!$C$2&gt;0,(IF(OR(CR$5=Data!$F$2,CR$5=Data!$G$2,(IF(COUNTIF(Data!$A$2:$A$939,CR$7),CR$7=(VLOOKUP(CR$7,Data!$A$2:$A$852,1,FALSE)),0))),"H",IF(AND(CR$7&gt;=$J125,CR$7&lt;=$K125),($D125*(1-$P125)/$N125),0))),IF(AND(CR$7&gt;=$J125,CR$7&lt;=$K125),(($D125-$O125)/$N125),0))))),(((IF(Data!$C$2&gt;0,(IF(OR(CR$5=Data!$F$2,CR$5=Data!$G$2,(IF(COUNTIF(Data!$A$2:$A$939,CR$7),CR$7=(VLOOKUP(CR$7,Data!$A$2:$A$852,1,FALSE)),0))),"H",IF(AND(CR$7&gt;=$J125,CR$7&lt;=$L125),($D125*$P125/$M125),0))),IF(AND(CR$7&gt;=$J125,CR$7&lt;=$L125),(($D125*$P125)/$M125),0))))))</f>
        <v>H</v>
      </c>
      <c r="CS126" s="37">
        <f>IF(CS$7&gt;$L125,(((IF(Data!$C$2&gt;0,(IF(OR(CS$5=Data!$F$2,CS$5=Data!$G$2,(IF(COUNTIF(Data!$A$2:$A$939,CS$7),CS$7=(VLOOKUP(CS$7,Data!$A$2:$A$852,1,FALSE)),0))),"H",IF(AND(CS$7&gt;=$J125,CS$7&lt;=$K125),($D125*(1-$P125)/$N125),0))),IF(AND(CS$7&gt;=$J125,CS$7&lt;=$K125),(($D125-$O125)/$N125),0))))),(((IF(Data!$C$2&gt;0,(IF(OR(CS$5=Data!$F$2,CS$5=Data!$G$2,(IF(COUNTIF(Data!$A$2:$A$939,CS$7),CS$7=(VLOOKUP(CS$7,Data!$A$2:$A$852,1,FALSE)),0))),"H",IF(AND(CS$7&gt;=$J125,CS$7&lt;=$L125),($D125*$P125/$M125),0))),IF(AND(CS$7&gt;=$J125,CS$7&lt;=$L125),(($D125*$P125)/$M125),0))))))</f>
        <v>0</v>
      </c>
      <c r="CT126" s="37">
        <f>IF(CT$7&gt;$L125,(((IF(Data!$C$2&gt;0,(IF(OR(CT$5=Data!$F$2,CT$5=Data!$G$2,(IF(COUNTIF(Data!$A$2:$A$939,CT$7),CT$7=(VLOOKUP(CT$7,Data!$A$2:$A$852,1,FALSE)),0))),"H",IF(AND(CT$7&gt;=$J125,CT$7&lt;=$K125),($D125*(1-$P125)/$N125),0))),IF(AND(CT$7&gt;=$J125,CT$7&lt;=$K125),(($D125-$O125)/$N125),0))))),(((IF(Data!$C$2&gt;0,(IF(OR(CT$5=Data!$F$2,CT$5=Data!$G$2,(IF(COUNTIF(Data!$A$2:$A$939,CT$7),CT$7=(VLOOKUP(CT$7,Data!$A$2:$A$852,1,FALSE)),0))),"H",IF(AND(CT$7&gt;=$J125,CT$7&lt;=$L125),($D125*$P125/$M125),0))),IF(AND(CT$7&gt;=$J125,CT$7&lt;=$L125),(($D125*$P125)/$M125),0))))))</f>
        <v>0</v>
      </c>
      <c r="CU126" s="37">
        <f>IF(CU$7&gt;$L125,(((IF(Data!$C$2&gt;0,(IF(OR(CU$5=Data!$F$2,CU$5=Data!$G$2,(IF(COUNTIF(Data!$A$2:$A$939,CU$7),CU$7=(VLOOKUP(CU$7,Data!$A$2:$A$852,1,FALSE)),0))),"H",IF(AND(CU$7&gt;=$J125,CU$7&lt;=$K125),($D125*(1-$P125)/$N125),0))),IF(AND(CU$7&gt;=$J125,CU$7&lt;=$K125),(($D125-$O125)/$N125),0))))),(((IF(Data!$C$2&gt;0,(IF(OR(CU$5=Data!$F$2,CU$5=Data!$G$2,(IF(COUNTIF(Data!$A$2:$A$939,CU$7),CU$7=(VLOOKUP(CU$7,Data!$A$2:$A$852,1,FALSE)),0))),"H",IF(AND(CU$7&gt;=$J125,CU$7&lt;=$L125),($D125*$P125/$M125),0))),IF(AND(CU$7&gt;=$J125,CU$7&lt;=$L125),(($D125*$P125)/$M125),0))))))</f>
        <v>0</v>
      </c>
      <c r="CV126" s="37">
        <f>IF(CV$7&gt;$L125,(((IF(Data!$C$2&gt;0,(IF(OR(CV$5=Data!$F$2,CV$5=Data!$G$2,(IF(COUNTIF(Data!$A$2:$A$939,CV$7),CV$7=(VLOOKUP(CV$7,Data!$A$2:$A$852,1,FALSE)),0))),"H",IF(AND(CV$7&gt;=$J125,CV$7&lt;=$K125),($D125*(1-$P125)/$N125),0))),IF(AND(CV$7&gt;=$J125,CV$7&lt;=$K125),(($D125-$O125)/$N125),0))))),(((IF(Data!$C$2&gt;0,(IF(OR(CV$5=Data!$F$2,CV$5=Data!$G$2,(IF(COUNTIF(Data!$A$2:$A$939,CV$7),CV$7=(VLOOKUP(CV$7,Data!$A$2:$A$852,1,FALSE)),0))),"H",IF(AND(CV$7&gt;=$J125,CV$7&lt;=$L125),($D125*$P125/$M125),0))),IF(AND(CV$7&gt;=$J125,CV$7&lt;=$L125),(($D125*$P125)/$M125),0))))))</f>
        <v>0</v>
      </c>
      <c r="CW126" s="37">
        <f>IF(CW$7&gt;$L125,(((IF(Data!$C$2&gt;0,(IF(OR(CW$5=Data!$F$2,CW$5=Data!$G$2,(IF(COUNTIF(Data!$A$2:$A$939,CW$7),CW$7=(VLOOKUP(CW$7,Data!$A$2:$A$852,1,FALSE)),0))),"H",IF(AND(CW$7&gt;=$J125,CW$7&lt;=$K125),($D125*(1-$P125)/$N125),0))),IF(AND(CW$7&gt;=$J125,CW$7&lt;=$K125),(($D125-$O125)/$N125),0))))),(((IF(Data!$C$2&gt;0,(IF(OR(CW$5=Data!$F$2,CW$5=Data!$G$2,(IF(COUNTIF(Data!$A$2:$A$939,CW$7),CW$7=(VLOOKUP(CW$7,Data!$A$2:$A$852,1,FALSE)),0))),"H",IF(AND(CW$7&gt;=$J125,CW$7&lt;=$L125),($D125*$P125/$M125),0))),IF(AND(CW$7&gt;=$J125,CW$7&lt;=$L125),(($D125*$P125)/$M125),0))))))</f>
        <v>0</v>
      </c>
      <c r="CX126" s="37" t="str">
        <f>IF(CX$7&gt;$L125,(((IF(Data!$C$2&gt;0,(IF(OR(CX$5=Data!$F$2,CX$5=Data!$G$2,(IF(COUNTIF(Data!$A$2:$A$939,CX$7),CX$7=(VLOOKUP(CX$7,Data!$A$2:$A$852,1,FALSE)),0))),"H",IF(AND(CX$7&gt;=$J125,CX$7&lt;=$K125),($D125*(1-$P125)/$N125),0))),IF(AND(CX$7&gt;=$J125,CX$7&lt;=$K125),(($D125-$O125)/$N125),0))))),(((IF(Data!$C$2&gt;0,(IF(OR(CX$5=Data!$F$2,CX$5=Data!$G$2,(IF(COUNTIF(Data!$A$2:$A$939,CX$7),CX$7=(VLOOKUP(CX$7,Data!$A$2:$A$852,1,FALSE)),0))),"H",IF(AND(CX$7&gt;=$J125,CX$7&lt;=$L125),($D125*$P125/$M125),0))),IF(AND(CX$7&gt;=$J125,CX$7&lt;=$L125),(($D125*$P125)/$M125),0))))))</f>
        <v>H</v>
      </c>
      <c r="CY126" s="37" t="str">
        <f>IF(CY$7&gt;$L125,(((IF(Data!$C$2&gt;0,(IF(OR(CY$5=Data!$F$2,CY$5=Data!$G$2,(IF(COUNTIF(Data!$A$2:$A$939,CY$7),CY$7=(VLOOKUP(CY$7,Data!$A$2:$A$852,1,FALSE)),0))),"H",IF(AND(CY$7&gt;=$J125,CY$7&lt;=$K125),($D125*(1-$P125)/$N125),0))),IF(AND(CY$7&gt;=$J125,CY$7&lt;=$K125),(($D125-$O125)/$N125),0))))),(((IF(Data!$C$2&gt;0,(IF(OR(CY$5=Data!$F$2,CY$5=Data!$G$2,(IF(COUNTIF(Data!$A$2:$A$939,CY$7),CY$7=(VLOOKUP(CY$7,Data!$A$2:$A$852,1,FALSE)),0))),"H",IF(AND(CY$7&gt;=$J125,CY$7&lt;=$L125),($D125*$P125/$M125),0))),IF(AND(CY$7&gt;=$J125,CY$7&lt;=$L125),(($D125*$P125)/$M125),0))))))</f>
        <v>H</v>
      </c>
      <c r="CZ126" s="37">
        <f>IF(CZ$7&gt;$L125,(((IF(Data!$C$2&gt;0,(IF(OR(CZ$5=Data!$F$2,CZ$5=Data!$G$2,(IF(COUNTIF(Data!$A$2:$A$939,CZ$7),CZ$7=(VLOOKUP(CZ$7,Data!$A$2:$A$852,1,FALSE)),0))),"H",IF(AND(CZ$7&gt;=$J125,CZ$7&lt;=$K125),($D125*(1-$P125)/$N125),0))),IF(AND(CZ$7&gt;=$J125,CZ$7&lt;=$K125),(($D125-$O125)/$N125),0))))),(((IF(Data!$C$2&gt;0,(IF(OR(CZ$5=Data!$F$2,CZ$5=Data!$G$2,(IF(COUNTIF(Data!$A$2:$A$939,CZ$7),CZ$7=(VLOOKUP(CZ$7,Data!$A$2:$A$852,1,FALSE)),0))),"H",IF(AND(CZ$7&gt;=$J125,CZ$7&lt;=$L125),($D125*$P125/$M125),0))),IF(AND(CZ$7&gt;=$J125,CZ$7&lt;=$L125),(($D125*$P125)/$M125),0))))))</f>
        <v>0</v>
      </c>
      <c r="DA126" s="37">
        <f>IF(DA$7&gt;$L125,(((IF(Data!$C$2&gt;0,(IF(OR(DA$5=Data!$F$2,DA$5=Data!$G$2,(IF(COUNTIF(Data!$A$2:$A$939,DA$7),DA$7=(VLOOKUP(DA$7,Data!$A$2:$A$852,1,FALSE)),0))),"H",IF(AND(DA$7&gt;=$J125,DA$7&lt;=$K125),($D125*(1-$P125)/$N125),0))),IF(AND(DA$7&gt;=$J125,DA$7&lt;=$K125),(($D125-$O125)/$N125),0))))),(((IF(Data!$C$2&gt;0,(IF(OR(DA$5=Data!$F$2,DA$5=Data!$G$2,(IF(COUNTIF(Data!$A$2:$A$939,DA$7),DA$7=(VLOOKUP(DA$7,Data!$A$2:$A$852,1,FALSE)),0))),"H",IF(AND(DA$7&gt;=$J125,DA$7&lt;=$L125),($D125*$P125/$M125),0))),IF(AND(DA$7&gt;=$J125,DA$7&lt;=$L125),(($D125*$P125)/$M125),0))))))</f>
        <v>0</v>
      </c>
      <c r="DB126" s="37">
        <f>IF(DB$7&gt;$L125,(((IF(Data!$C$2&gt;0,(IF(OR(DB$5=Data!$F$2,DB$5=Data!$G$2,(IF(COUNTIF(Data!$A$2:$A$939,DB$7),DB$7=(VLOOKUP(DB$7,Data!$A$2:$A$852,1,FALSE)),0))),"H",IF(AND(DB$7&gt;=$J125,DB$7&lt;=$K125),($D125*(1-$P125)/$N125),0))),IF(AND(DB$7&gt;=$J125,DB$7&lt;=$K125),(($D125-$O125)/$N125),0))))),(((IF(Data!$C$2&gt;0,(IF(OR(DB$5=Data!$F$2,DB$5=Data!$G$2,(IF(COUNTIF(Data!$A$2:$A$939,DB$7),DB$7=(VLOOKUP(DB$7,Data!$A$2:$A$852,1,FALSE)),0))),"H",IF(AND(DB$7&gt;=$J125,DB$7&lt;=$L125),($D125*$P125/$M125),0))),IF(AND(DB$7&gt;=$J125,DB$7&lt;=$L125),(($D125*$P125)/$M125),0))))))</f>
        <v>0</v>
      </c>
      <c r="DC126" s="37">
        <f>IF(DC$7&gt;$L125,(((IF(Data!$C$2&gt;0,(IF(OR(DC$5=Data!$F$2,DC$5=Data!$G$2,(IF(COUNTIF(Data!$A$2:$A$939,DC$7),DC$7=(VLOOKUP(DC$7,Data!$A$2:$A$852,1,FALSE)),0))),"H",IF(AND(DC$7&gt;=$J125,DC$7&lt;=$K125),($D125*(1-$P125)/$N125),0))),IF(AND(DC$7&gt;=$J125,DC$7&lt;=$K125),(($D125-$O125)/$N125),0))))),(((IF(Data!$C$2&gt;0,(IF(OR(DC$5=Data!$F$2,DC$5=Data!$G$2,(IF(COUNTIF(Data!$A$2:$A$939,DC$7),DC$7=(VLOOKUP(DC$7,Data!$A$2:$A$852,1,FALSE)),0))),"H",IF(AND(DC$7&gt;=$J125,DC$7&lt;=$L125),($D125*$P125/$M125),0))),IF(AND(DC$7&gt;=$J125,DC$7&lt;=$L125),(($D125*$P125)/$M125),0))))))</f>
        <v>0</v>
      </c>
      <c r="DD126" s="37">
        <f>IF(DD$7&gt;$L125,(((IF(Data!$C$2&gt;0,(IF(OR(DD$5=Data!$F$2,DD$5=Data!$G$2,(IF(COUNTIF(Data!$A$2:$A$939,DD$7),DD$7=(VLOOKUP(DD$7,Data!$A$2:$A$852,1,FALSE)),0))),"H",IF(AND(DD$7&gt;=$J125,DD$7&lt;=$K125),($D125*(1-$P125)/$N125),0))),IF(AND(DD$7&gt;=$J125,DD$7&lt;=$K125),(($D125-$O125)/$N125),0))))),(((IF(Data!$C$2&gt;0,(IF(OR(DD$5=Data!$F$2,DD$5=Data!$G$2,(IF(COUNTIF(Data!$A$2:$A$939,DD$7),DD$7=(VLOOKUP(DD$7,Data!$A$2:$A$852,1,FALSE)),0))),"H",IF(AND(DD$7&gt;=$J125,DD$7&lt;=$L125),($D125*$P125/$M125),0))),IF(AND(DD$7&gt;=$J125,DD$7&lt;=$L125),(($D125*$P125)/$M125),0))))))</f>
        <v>0</v>
      </c>
      <c r="DE126" s="37" t="str">
        <f>IF(DE$7&gt;$L125,(((IF(Data!$C$2&gt;0,(IF(OR(DE$5=Data!$F$2,DE$5=Data!$G$2,(IF(COUNTIF(Data!$A$2:$A$939,DE$7),DE$7=(VLOOKUP(DE$7,Data!$A$2:$A$852,1,FALSE)),0))),"H",IF(AND(DE$7&gt;=$J125,DE$7&lt;=$K125),($D125*(1-$P125)/$N125),0))),IF(AND(DE$7&gt;=$J125,DE$7&lt;=$K125),(($D125-$O125)/$N125),0))))),(((IF(Data!$C$2&gt;0,(IF(OR(DE$5=Data!$F$2,DE$5=Data!$G$2,(IF(COUNTIF(Data!$A$2:$A$939,DE$7),DE$7=(VLOOKUP(DE$7,Data!$A$2:$A$852,1,FALSE)),0))),"H",IF(AND(DE$7&gt;=$J125,DE$7&lt;=$L125),($D125*$P125/$M125),0))),IF(AND(DE$7&gt;=$J125,DE$7&lt;=$L125),(($D125*$P125)/$M125),0))))))</f>
        <v>H</v>
      </c>
      <c r="DF126" s="37" t="str">
        <f>IF(DF$7&gt;$L125,(((IF(Data!$C$2&gt;0,(IF(OR(DF$5=Data!$F$2,DF$5=Data!$G$2,(IF(COUNTIF(Data!$A$2:$A$939,DF$7),DF$7=(VLOOKUP(DF$7,Data!$A$2:$A$852,1,FALSE)),0))),"H",IF(AND(DF$7&gt;=$J125,DF$7&lt;=$K125),($D125*(1-$P125)/$N125),0))),IF(AND(DF$7&gt;=$J125,DF$7&lt;=$K125),(($D125-$O125)/$N125),0))))),(((IF(Data!$C$2&gt;0,(IF(OR(DF$5=Data!$F$2,DF$5=Data!$G$2,(IF(COUNTIF(Data!$A$2:$A$939,DF$7),DF$7=(VLOOKUP(DF$7,Data!$A$2:$A$852,1,FALSE)),0))),"H",IF(AND(DF$7&gt;=$J125,DF$7&lt;=$L125),($D125*$P125/$M125),0))),IF(AND(DF$7&gt;=$J125,DF$7&lt;=$L125),(($D125*$P125)/$M125),0))))))</f>
        <v>H</v>
      </c>
      <c r="DG126" s="37">
        <f>IF(DG$7&gt;$L125,(((IF(Data!$C$2&gt;0,(IF(OR(DG$5=Data!$F$2,DG$5=Data!$G$2,(IF(COUNTIF(Data!$A$2:$A$939,DG$7),DG$7=(VLOOKUP(DG$7,Data!$A$2:$A$852,1,FALSE)),0))),"H",IF(AND(DG$7&gt;=$J125,DG$7&lt;=$K125),($D125*(1-$P125)/$N125),0))),IF(AND(DG$7&gt;=$J125,DG$7&lt;=$K125),(($D125-$O125)/$N125),0))))),(((IF(Data!$C$2&gt;0,(IF(OR(DG$5=Data!$F$2,DG$5=Data!$G$2,(IF(COUNTIF(Data!$A$2:$A$939,DG$7),DG$7=(VLOOKUP(DG$7,Data!$A$2:$A$852,1,FALSE)),0))),"H",IF(AND(DG$7&gt;=$J125,DG$7&lt;=$L125),($D125*$P125/$M125),0))),IF(AND(DG$7&gt;=$J125,DG$7&lt;=$L125),(($D125*$P125)/$M125),0))))))</f>
        <v>0</v>
      </c>
      <c r="DH126" s="37">
        <f>IF(DH$7&gt;$L125,(((IF(Data!$C$2&gt;0,(IF(OR(DH$5=Data!$F$2,DH$5=Data!$G$2,(IF(COUNTIF(Data!$A$2:$A$939,DH$7),DH$7=(VLOOKUP(DH$7,Data!$A$2:$A$852,1,FALSE)),0))),"H",IF(AND(DH$7&gt;=$J125,DH$7&lt;=$K125),($D125*(1-$P125)/$N125),0))),IF(AND(DH$7&gt;=$J125,DH$7&lt;=$K125),(($D125-$O125)/$N125),0))))),(((IF(Data!$C$2&gt;0,(IF(OR(DH$5=Data!$F$2,DH$5=Data!$G$2,(IF(COUNTIF(Data!$A$2:$A$939,DH$7),DH$7=(VLOOKUP(DH$7,Data!$A$2:$A$852,1,FALSE)),0))),"H",IF(AND(DH$7&gt;=$J125,DH$7&lt;=$L125),($D125*$P125/$M125),0))),IF(AND(DH$7&gt;=$J125,DH$7&lt;=$L125),(($D125*$P125)/$M125),0))))))</f>
        <v>0</v>
      </c>
      <c r="DI126" s="37">
        <f>IF(DI$7&gt;$L125,(((IF(Data!$C$2&gt;0,(IF(OR(DI$5=Data!$F$2,DI$5=Data!$G$2,(IF(COUNTIF(Data!$A$2:$A$939,DI$7),DI$7=(VLOOKUP(DI$7,Data!$A$2:$A$852,1,FALSE)),0))),"H",IF(AND(DI$7&gt;=$J125,DI$7&lt;=$K125),($D125*(1-$P125)/$N125),0))),IF(AND(DI$7&gt;=$J125,DI$7&lt;=$K125),(($D125-$O125)/$N125),0))))),(((IF(Data!$C$2&gt;0,(IF(OR(DI$5=Data!$F$2,DI$5=Data!$G$2,(IF(COUNTIF(Data!$A$2:$A$939,DI$7),DI$7=(VLOOKUP(DI$7,Data!$A$2:$A$852,1,FALSE)),0))),"H",IF(AND(DI$7&gt;=$J125,DI$7&lt;=$L125),($D125*$P125/$M125),0))),IF(AND(DI$7&gt;=$J125,DI$7&lt;=$L125),(($D125*$P125)/$M125),0))))))</f>
        <v>0</v>
      </c>
      <c r="DJ126" s="37">
        <f>IF(DJ$7&gt;$L125,(((IF(Data!$C$2&gt;0,(IF(OR(DJ$5=Data!$F$2,DJ$5=Data!$G$2,(IF(COUNTIF(Data!$A$2:$A$939,DJ$7),DJ$7=(VLOOKUP(DJ$7,Data!$A$2:$A$852,1,FALSE)),0))),"H",IF(AND(DJ$7&gt;=$J125,DJ$7&lt;=$K125),($D125*(1-$P125)/$N125),0))),IF(AND(DJ$7&gt;=$J125,DJ$7&lt;=$K125),(($D125-$O125)/$N125),0))))),(((IF(Data!$C$2&gt;0,(IF(OR(DJ$5=Data!$F$2,DJ$5=Data!$G$2,(IF(COUNTIF(Data!$A$2:$A$939,DJ$7),DJ$7=(VLOOKUP(DJ$7,Data!$A$2:$A$852,1,FALSE)),0))),"H",IF(AND(DJ$7&gt;=$J125,DJ$7&lt;=$L125),($D125*$P125/$M125),0))),IF(AND(DJ$7&gt;=$J125,DJ$7&lt;=$L125),(($D125*$P125)/$M125),0))))))</f>
        <v>0</v>
      </c>
      <c r="DK126" s="37">
        <f>IF(DK$7&gt;$L125,(((IF(Data!$C$2&gt;0,(IF(OR(DK$5=Data!$F$2,DK$5=Data!$G$2,(IF(COUNTIF(Data!$A$2:$A$939,DK$7),DK$7=(VLOOKUP(DK$7,Data!$A$2:$A$852,1,FALSE)),0))),"H",IF(AND(DK$7&gt;=$J125,DK$7&lt;=$K125),($D125*(1-$P125)/$N125),0))),IF(AND(DK$7&gt;=$J125,DK$7&lt;=$K125),(($D125-$O125)/$N125),0))))),(((IF(Data!$C$2&gt;0,(IF(OR(DK$5=Data!$F$2,DK$5=Data!$G$2,(IF(COUNTIF(Data!$A$2:$A$939,DK$7),DK$7=(VLOOKUP(DK$7,Data!$A$2:$A$852,1,FALSE)),0))),"H",IF(AND(DK$7&gt;=$J125,DK$7&lt;=$L125),($D125*$P125/$M125),0))),IF(AND(DK$7&gt;=$J125,DK$7&lt;=$L125),(($D125*$P125)/$M125),0))))))</f>
        <v>0</v>
      </c>
      <c r="DL126" s="37" t="str">
        <f>IF(DL$7&gt;$L125,(((IF(Data!$C$2&gt;0,(IF(OR(DL$5=Data!$F$2,DL$5=Data!$G$2,(IF(COUNTIF(Data!$A$2:$A$939,DL$7),DL$7=(VLOOKUP(DL$7,Data!$A$2:$A$852,1,FALSE)),0))),"H",IF(AND(DL$7&gt;=$J125,DL$7&lt;=$K125),($D125*(1-$P125)/$N125),0))),IF(AND(DL$7&gt;=$J125,DL$7&lt;=$K125),(($D125-$O125)/$N125),0))))),(((IF(Data!$C$2&gt;0,(IF(OR(DL$5=Data!$F$2,DL$5=Data!$G$2,(IF(COUNTIF(Data!$A$2:$A$939,DL$7),DL$7=(VLOOKUP(DL$7,Data!$A$2:$A$852,1,FALSE)),0))),"H",IF(AND(DL$7&gt;=$J125,DL$7&lt;=$L125),($D125*$P125/$M125),0))),IF(AND(DL$7&gt;=$J125,DL$7&lt;=$L125),(($D125*$P125)/$M125),0))))))</f>
        <v>H</v>
      </c>
      <c r="DM126" s="37" t="str">
        <f>IF(DM$7&gt;$L125,(((IF(Data!$C$2&gt;0,(IF(OR(DM$5=Data!$F$2,DM$5=Data!$G$2,(IF(COUNTIF(Data!$A$2:$A$939,DM$7),DM$7=(VLOOKUP(DM$7,Data!$A$2:$A$852,1,FALSE)),0))),"H",IF(AND(DM$7&gt;=$J125,DM$7&lt;=$K125),($D125*(1-$P125)/$N125),0))),IF(AND(DM$7&gt;=$J125,DM$7&lt;=$K125),(($D125-$O125)/$N125),0))))),(((IF(Data!$C$2&gt;0,(IF(OR(DM$5=Data!$F$2,DM$5=Data!$G$2,(IF(COUNTIF(Data!$A$2:$A$939,DM$7),DM$7=(VLOOKUP(DM$7,Data!$A$2:$A$852,1,FALSE)),0))),"H",IF(AND(DM$7&gt;=$J125,DM$7&lt;=$L125),($D125*$P125/$M125),0))),IF(AND(DM$7&gt;=$J125,DM$7&lt;=$L125),(($D125*$P125)/$M125),0))))))</f>
        <v>H</v>
      </c>
      <c r="DN126" s="37">
        <f>IF(DN$7&gt;$L125,(((IF(Data!$C$2&gt;0,(IF(OR(DN$5=Data!$F$2,DN$5=Data!$G$2,(IF(COUNTIF(Data!$A$2:$A$939,DN$7),DN$7=(VLOOKUP(DN$7,Data!$A$2:$A$852,1,FALSE)),0))),"H",IF(AND(DN$7&gt;=$J125,DN$7&lt;=$K125),($D125*(1-$P125)/$N125),0))),IF(AND(DN$7&gt;=$J125,DN$7&lt;=$K125),(($D125-$O125)/$N125),0))))),(((IF(Data!$C$2&gt;0,(IF(OR(DN$5=Data!$F$2,DN$5=Data!$G$2,(IF(COUNTIF(Data!$A$2:$A$939,DN$7),DN$7=(VLOOKUP(DN$7,Data!$A$2:$A$852,1,FALSE)),0))),"H",IF(AND(DN$7&gt;=$J125,DN$7&lt;=$L125),($D125*$P125/$M125),0))),IF(AND(DN$7&gt;=$J125,DN$7&lt;=$L125),(($D125*$P125)/$M125),0))))))</f>
        <v>0</v>
      </c>
      <c r="DO126" s="37">
        <f>IF(DO$7&gt;$L125,(((IF(Data!$C$2&gt;0,(IF(OR(DO$5=Data!$F$2,DO$5=Data!$G$2,(IF(COUNTIF(Data!$A$2:$A$939,DO$7),DO$7=(VLOOKUP(DO$7,Data!$A$2:$A$852,1,FALSE)),0))),"H",IF(AND(DO$7&gt;=$J125,DO$7&lt;=$K125),($D125*(1-$P125)/$N125),0))),IF(AND(DO$7&gt;=$J125,DO$7&lt;=$K125),(($D125-$O125)/$N125),0))))),(((IF(Data!$C$2&gt;0,(IF(OR(DO$5=Data!$F$2,DO$5=Data!$G$2,(IF(COUNTIF(Data!$A$2:$A$939,DO$7),DO$7=(VLOOKUP(DO$7,Data!$A$2:$A$852,1,FALSE)),0))),"H",IF(AND(DO$7&gt;=$J125,DO$7&lt;=$L125),($D125*$P125/$M125),0))),IF(AND(DO$7&gt;=$J125,DO$7&lt;=$L125),(($D125*$P125)/$M125),0))))))</f>
        <v>0</v>
      </c>
      <c r="DP126" s="37">
        <f>IF(DP$7&gt;$L125,(((IF(Data!$C$2&gt;0,(IF(OR(DP$5=Data!$F$2,DP$5=Data!$G$2,(IF(COUNTIF(Data!$A$2:$A$939,DP$7),DP$7=(VLOOKUP(DP$7,Data!$A$2:$A$852,1,FALSE)),0))),"H",IF(AND(DP$7&gt;=$J125,DP$7&lt;=$K125),($D125*(1-$P125)/$N125),0))),IF(AND(DP$7&gt;=$J125,DP$7&lt;=$K125),(($D125-$O125)/$N125),0))))),(((IF(Data!$C$2&gt;0,(IF(OR(DP$5=Data!$F$2,DP$5=Data!$G$2,(IF(COUNTIF(Data!$A$2:$A$939,DP$7),DP$7=(VLOOKUP(DP$7,Data!$A$2:$A$852,1,FALSE)),0))),"H",IF(AND(DP$7&gt;=$J125,DP$7&lt;=$L125),($D125*$P125/$M125),0))),IF(AND(DP$7&gt;=$J125,DP$7&lt;=$L125),(($D125*$P125)/$M125),0))))))</f>
        <v>0</v>
      </c>
      <c r="DQ126" s="37">
        <f>IF(DQ$7&gt;$L125,(((IF(Data!$C$2&gt;0,(IF(OR(DQ$5=Data!$F$2,DQ$5=Data!$G$2,(IF(COUNTIF(Data!$A$2:$A$939,DQ$7),DQ$7=(VLOOKUP(DQ$7,Data!$A$2:$A$852,1,FALSE)),0))),"H",IF(AND(DQ$7&gt;=$J125,DQ$7&lt;=$K125),($D125*(1-$P125)/$N125),0))),IF(AND(DQ$7&gt;=$J125,DQ$7&lt;=$K125),(($D125-$O125)/$N125),0))))),(((IF(Data!$C$2&gt;0,(IF(OR(DQ$5=Data!$F$2,DQ$5=Data!$G$2,(IF(COUNTIF(Data!$A$2:$A$939,DQ$7),DQ$7=(VLOOKUP(DQ$7,Data!$A$2:$A$852,1,FALSE)),0))),"H",IF(AND(DQ$7&gt;=$J125,DQ$7&lt;=$L125),($D125*$P125/$M125),0))),IF(AND(DQ$7&gt;=$J125,DQ$7&lt;=$L125),(($D125*$P125)/$M125),0))))))</f>
        <v>0</v>
      </c>
      <c r="DR126" s="37">
        <f>IF(DR$7&gt;$L125,(((IF(Data!$C$2&gt;0,(IF(OR(DR$5=Data!$F$2,DR$5=Data!$G$2,(IF(COUNTIF(Data!$A$2:$A$939,DR$7),DR$7=(VLOOKUP(DR$7,Data!$A$2:$A$852,1,FALSE)),0))),"H",IF(AND(DR$7&gt;=$J125,DR$7&lt;=$K125),($D125*(1-$P125)/$N125),0))),IF(AND(DR$7&gt;=$J125,DR$7&lt;=$K125),(($D125-$O125)/$N125),0))))),(((IF(Data!$C$2&gt;0,(IF(OR(DR$5=Data!$F$2,DR$5=Data!$G$2,(IF(COUNTIF(Data!$A$2:$A$939,DR$7),DR$7=(VLOOKUP(DR$7,Data!$A$2:$A$852,1,FALSE)),0))),"H",IF(AND(DR$7&gt;=$J125,DR$7&lt;=$L125),($D125*$P125/$M125),0))),IF(AND(DR$7&gt;=$J125,DR$7&lt;=$L125),(($D125*$P125)/$M125),0))))))</f>
        <v>0</v>
      </c>
      <c r="DS126" s="37" t="str">
        <f>IF(DS$7&gt;$L125,(((IF(Data!$C$2&gt;0,(IF(OR(DS$5=Data!$F$2,DS$5=Data!$G$2,(IF(COUNTIF(Data!$A$2:$A$939,DS$7),DS$7=(VLOOKUP(DS$7,Data!$A$2:$A$852,1,FALSE)),0))),"H",IF(AND(DS$7&gt;=$J125,DS$7&lt;=$K125),($D125*(1-$P125)/$N125),0))),IF(AND(DS$7&gt;=$J125,DS$7&lt;=$K125),(($D125-$O125)/$N125),0))))),(((IF(Data!$C$2&gt;0,(IF(OR(DS$5=Data!$F$2,DS$5=Data!$G$2,(IF(COUNTIF(Data!$A$2:$A$939,DS$7),DS$7=(VLOOKUP(DS$7,Data!$A$2:$A$852,1,FALSE)),0))),"H",IF(AND(DS$7&gt;=$J125,DS$7&lt;=$L125),($D125*$P125/$M125),0))),IF(AND(DS$7&gt;=$J125,DS$7&lt;=$L125),(($D125*$P125)/$M125),0))))))</f>
        <v>H</v>
      </c>
      <c r="DT126" s="37" t="str">
        <f>IF(DT$7&gt;$L125,(((IF(Data!$C$2&gt;0,(IF(OR(DT$5=Data!$F$2,DT$5=Data!$G$2,(IF(COUNTIF(Data!$A$2:$A$939,DT$7),DT$7=(VLOOKUP(DT$7,Data!$A$2:$A$852,1,FALSE)),0))),"H",IF(AND(DT$7&gt;=$J125,DT$7&lt;=$K125),($D125*(1-$P125)/$N125),0))),IF(AND(DT$7&gt;=$J125,DT$7&lt;=$K125),(($D125-$O125)/$N125),0))))),(((IF(Data!$C$2&gt;0,(IF(OR(DT$5=Data!$F$2,DT$5=Data!$G$2,(IF(COUNTIF(Data!$A$2:$A$939,DT$7),DT$7=(VLOOKUP(DT$7,Data!$A$2:$A$852,1,FALSE)),0))),"H",IF(AND(DT$7&gt;=$J125,DT$7&lt;=$L125),($D125*$P125/$M125),0))),IF(AND(DT$7&gt;=$J125,DT$7&lt;=$L125),(($D125*$P125)/$M125),0))))))</f>
        <v>H</v>
      </c>
      <c r="DU126" s="37">
        <f>IF(DU$7&gt;$L125,(((IF(Data!$C$2&gt;0,(IF(OR(DU$5=Data!$F$2,DU$5=Data!$G$2,(IF(COUNTIF(Data!$A$2:$A$939,DU$7),DU$7=(VLOOKUP(DU$7,Data!$A$2:$A$852,1,FALSE)),0))),"H",IF(AND(DU$7&gt;=$J125,DU$7&lt;=$K125),($D125*(1-$P125)/$N125),0))),IF(AND(DU$7&gt;=$J125,DU$7&lt;=$K125),(($D125-$O125)/$N125),0))))),(((IF(Data!$C$2&gt;0,(IF(OR(DU$5=Data!$F$2,DU$5=Data!$G$2,(IF(COUNTIF(Data!$A$2:$A$939,DU$7),DU$7=(VLOOKUP(DU$7,Data!$A$2:$A$852,1,FALSE)),0))),"H",IF(AND(DU$7&gt;=$J125,DU$7&lt;=$L125),($D125*$P125/$M125),0))),IF(AND(DU$7&gt;=$J125,DU$7&lt;=$L125),(($D125*$P125)/$M125),0))))))</f>
        <v>0</v>
      </c>
      <c r="DV126" s="37">
        <f>IF(DV$7&gt;$L125,(((IF(Data!$C$2&gt;0,(IF(OR(DV$5=Data!$F$2,DV$5=Data!$G$2,(IF(COUNTIF(Data!$A$2:$A$939,DV$7),DV$7=(VLOOKUP(DV$7,Data!$A$2:$A$852,1,FALSE)),0))),"H",IF(AND(DV$7&gt;=$J125,DV$7&lt;=$K125),($D125*(1-$P125)/$N125),0))),IF(AND(DV$7&gt;=$J125,DV$7&lt;=$K125),(($D125-$O125)/$N125),0))))),(((IF(Data!$C$2&gt;0,(IF(OR(DV$5=Data!$F$2,DV$5=Data!$G$2,(IF(COUNTIF(Data!$A$2:$A$939,DV$7),DV$7=(VLOOKUP(DV$7,Data!$A$2:$A$852,1,FALSE)),0))),"H",IF(AND(DV$7&gt;=$J125,DV$7&lt;=$L125),($D125*$P125/$M125),0))),IF(AND(DV$7&gt;=$J125,DV$7&lt;=$L125),(($D125*$P125)/$M125),0))))))</f>
        <v>0</v>
      </c>
      <c r="DW126" s="37">
        <f>IF(DW$7&gt;$L125,(((IF(Data!$C$2&gt;0,(IF(OR(DW$5=Data!$F$2,DW$5=Data!$G$2,(IF(COUNTIF(Data!$A$2:$A$939,DW$7),DW$7=(VLOOKUP(DW$7,Data!$A$2:$A$852,1,FALSE)),0))),"H",IF(AND(DW$7&gt;=$J125,DW$7&lt;=$K125),($D125*(1-$P125)/$N125),0))),IF(AND(DW$7&gt;=$J125,DW$7&lt;=$K125),(($D125-$O125)/$N125),0))))),(((IF(Data!$C$2&gt;0,(IF(OR(DW$5=Data!$F$2,DW$5=Data!$G$2,(IF(COUNTIF(Data!$A$2:$A$939,DW$7),DW$7=(VLOOKUP(DW$7,Data!$A$2:$A$852,1,FALSE)),0))),"H",IF(AND(DW$7&gt;=$J125,DW$7&lt;=$L125),($D125*$P125/$M125),0))),IF(AND(DW$7&gt;=$J125,DW$7&lt;=$L125),(($D125*$P125)/$M125),0))))))</f>
        <v>0</v>
      </c>
      <c r="DX126" s="37">
        <f>IF(DX$7&gt;$L125,(((IF(Data!$C$2&gt;0,(IF(OR(DX$5=Data!$F$2,DX$5=Data!$G$2,(IF(COUNTIF(Data!$A$2:$A$939,DX$7),DX$7=(VLOOKUP(DX$7,Data!$A$2:$A$852,1,FALSE)),0))),"H",IF(AND(DX$7&gt;=$J125,DX$7&lt;=$K125),($D125*(1-$P125)/$N125),0))),IF(AND(DX$7&gt;=$J125,DX$7&lt;=$K125),(($D125-$O125)/$N125),0))))),(((IF(Data!$C$2&gt;0,(IF(OR(DX$5=Data!$F$2,DX$5=Data!$G$2,(IF(COUNTIF(Data!$A$2:$A$939,DX$7),DX$7=(VLOOKUP(DX$7,Data!$A$2:$A$852,1,FALSE)),0))),"H",IF(AND(DX$7&gt;=$J125,DX$7&lt;=$L125),($D125*$P125/$M125),0))),IF(AND(DX$7&gt;=$J125,DX$7&lt;=$L125),(($D125*$P125)/$M125),0))))))</f>
        <v>0</v>
      </c>
      <c r="DY126" s="37">
        <f>IF(DY$7&gt;$L125,(((IF(Data!$C$2&gt;0,(IF(OR(DY$5=Data!$F$2,DY$5=Data!$G$2,(IF(COUNTIF(Data!$A$2:$A$939,DY$7),DY$7=(VLOOKUP(DY$7,Data!$A$2:$A$852,1,FALSE)),0))),"H",IF(AND(DY$7&gt;=$J125,DY$7&lt;=$K125),($D125*(1-$P125)/$N125),0))),IF(AND(DY$7&gt;=$J125,DY$7&lt;=$K125),(($D125-$O125)/$N125),0))))),(((IF(Data!$C$2&gt;0,(IF(OR(DY$5=Data!$F$2,DY$5=Data!$G$2,(IF(COUNTIF(Data!$A$2:$A$939,DY$7),DY$7=(VLOOKUP(DY$7,Data!$A$2:$A$852,1,FALSE)),0))),"H",IF(AND(DY$7&gt;=$J125,DY$7&lt;=$L125),($D125*$P125/$M125),0))),IF(AND(DY$7&gt;=$J125,DY$7&lt;=$L125),(($D125*$P125)/$M125),0))))))</f>
        <v>0</v>
      </c>
      <c r="DZ126" s="37" t="str">
        <f>IF(DZ$7&gt;$L125,(((IF(Data!$C$2&gt;0,(IF(OR(DZ$5=Data!$F$2,DZ$5=Data!$G$2,(IF(COUNTIF(Data!$A$2:$A$939,DZ$7),DZ$7=(VLOOKUP(DZ$7,Data!$A$2:$A$852,1,FALSE)),0))),"H",IF(AND(DZ$7&gt;=$J125,DZ$7&lt;=$K125),($D125*(1-$P125)/$N125),0))),IF(AND(DZ$7&gt;=$J125,DZ$7&lt;=$K125),(($D125-$O125)/$N125),0))))),(((IF(Data!$C$2&gt;0,(IF(OR(DZ$5=Data!$F$2,DZ$5=Data!$G$2,(IF(COUNTIF(Data!$A$2:$A$939,DZ$7),DZ$7=(VLOOKUP(DZ$7,Data!$A$2:$A$852,1,FALSE)),0))),"H",IF(AND(DZ$7&gt;=$J125,DZ$7&lt;=$L125),($D125*$P125/$M125),0))),IF(AND(DZ$7&gt;=$J125,DZ$7&lt;=$L125),(($D125*$P125)/$M125),0))))))</f>
        <v>H</v>
      </c>
      <c r="EA126" s="37" t="str">
        <f>IF(EA$7&gt;$L125,(((IF(Data!$C$2&gt;0,(IF(OR(EA$5=Data!$F$2,EA$5=Data!$G$2,(IF(COUNTIF(Data!$A$2:$A$939,EA$7),EA$7=(VLOOKUP(EA$7,Data!$A$2:$A$852,1,FALSE)),0))),"H",IF(AND(EA$7&gt;=$J125,EA$7&lt;=$K125),($D125*(1-$P125)/$N125),0))),IF(AND(EA$7&gt;=$J125,EA$7&lt;=$K125),(($D125-$O125)/$N125),0))))),(((IF(Data!$C$2&gt;0,(IF(OR(EA$5=Data!$F$2,EA$5=Data!$G$2,(IF(COUNTIF(Data!$A$2:$A$939,EA$7),EA$7=(VLOOKUP(EA$7,Data!$A$2:$A$852,1,FALSE)),0))),"H",IF(AND(EA$7&gt;=$J125,EA$7&lt;=$L125),($D125*$P125/$M125),0))),IF(AND(EA$7&gt;=$J125,EA$7&lt;=$L125),(($D125*$P125)/$M125),0))))))</f>
        <v>H</v>
      </c>
      <c r="EB126" s="37">
        <f>IF(EB$7&gt;$L125,(((IF(Data!$C$2&gt;0,(IF(OR(EB$5=Data!$F$2,EB$5=Data!$G$2,(IF(COUNTIF(Data!$A$2:$A$939,EB$7),EB$7=(VLOOKUP(EB$7,Data!$A$2:$A$852,1,FALSE)),0))),"H",IF(AND(EB$7&gt;=$J125,EB$7&lt;=$K125),($D125*(1-$P125)/$N125),0))),IF(AND(EB$7&gt;=$J125,EB$7&lt;=$K125),(($D125-$O125)/$N125),0))))),(((IF(Data!$C$2&gt;0,(IF(OR(EB$5=Data!$F$2,EB$5=Data!$G$2,(IF(COUNTIF(Data!$A$2:$A$939,EB$7),EB$7=(VLOOKUP(EB$7,Data!$A$2:$A$852,1,FALSE)),0))),"H",IF(AND(EB$7&gt;=$J125,EB$7&lt;=$L125),($D125*$P125/$M125),0))),IF(AND(EB$7&gt;=$J125,EB$7&lt;=$L125),(($D125*$P125)/$M125),0))))))</f>
        <v>0</v>
      </c>
      <c r="EC126" s="37">
        <f>IF(EC$7&gt;$L125,(((IF(Data!$C$2&gt;0,(IF(OR(EC$5=Data!$F$2,EC$5=Data!$G$2,(IF(COUNTIF(Data!$A$2:$A$939,EC$7),EC$7=(VLOOKUP(EC$7,Data!$A$2:$A$852,1,FALSE)),0))),"H",IF(AND(EC$7&gt;=$J125,EC$7&lt;=$K125),($D125*(1-$P125)/$N125),0))),IF(AND(EC$7&gt;=$J125,EC$7&lt;=$K125),(($D125-$O125)/$N125),0))))),(((IF(Data!$C$2&gt;0,(IF(OR(EC$5=Data!$F$2,EC$5=Data!$G$2,(IF(COUNTIF(Data!$A$2:$A$939,EC$7),EC$7=(VLOOKUP(EC$7,Data!$A$2:$A$852,1,FALSE)),0))),"H",IF(AND(EC$7&gt;=$J125,EC$7&lt;=$L125),($D125*$P125/$M125),0))),IF(AND(EC$7&gt;=$J125,EC$7&lt;=$L125),(($D125*$P125)/$M125),0))))))</f>
        <v>0</v>
      </c>
      <c r="ED126" s="37">
        <f>IF(ED$7&gt;$L125,(((IF(Data!$C$2&gt;0,(IF(OR(ED$5=Data!$F$2,ED$5=Data!$G$2,(IF(COUNTIF(Data!$A$2:$A$939,ED$7),ED$7=(VLOOKUP(ED$7,Data!$A$2:$A$852,1,FALSE)),0))),"H",IF(AND(ED$7&gt;=$J125,ED$7&lt;=$K125),($D125*(1-$P125)/$N125),0))),IF(AND(ED$7&gt;=$J125,ED$7&lt;=$K125),(($D125-$O125)/$N125),0))))),(((IF(Data!$C$2&gt;0,(IF(OR(ED$5=Data!$F$2,ED$5=Data!$G$2,(IF(COUNTIF(Data!$A$2:$A$939,ED$7),ED$7=(VLOOKUP(ED$7,Data!$A$2:$A$852,1,FALSE)),0))),"H",IF(AND(ED$7&gt;=$J125,ED$7&lt;=$L125),($D125*$P125/$M125),0))),IF(AND(ED$7&gt;=$J125,ED$7&lt;=$L125),(($D125*$P125)/$M125),0))))))</f>
        <v>0</v>
      </c>
      <c r="EE126" s="37">
        <f>IF(EE$7&gt;$L125,(((IF(Data!$C$2&gt;0,(IF(OR(EE$5=Data!$F$2,EE$5=Data!$G$2,(IF(COUNTIF(Data!$A$2:$A$939,EE$7),EE$7=(VLOOKUP(EE$7,Data!$A$2:$A$852,1,FALSE)),0))),"H",IF(AND(EE$7&gt;=$J125,EE$7&lt;=$K125),($D125*(1-$P125)/$N125),0))),IF(AND(EE$7&gt;=$J125,EE$7&lt;=$K125),(($D125-$O125)/$N125),0))))),(((IF(Data!$C$2&gt;0,(IF(OR(EE$5=Data!$F$2,EE$5=Data!$G$2,(IF(COUNTIF(Data!$A$2:$A$939,EE$7),EE$7=(VLOOKUP(EE$7,Data!$A$2:$A$852,1,FALSE)),0))),"H",IF(AND(EE$7&gt;=$J125,EE$7&lt;=$L125),($D125*$P125/$M125),0))),IF(AND(EE$7&gt;=$J125,EE$7&lt;=$L125),(($D125*$P125)/$M125),0))))))</f>
        <v>0</v>
      </c>
      <c r="EF126" s="37">
        <f>IF(EF$7&gt;$L125,(((IF(Data!$C$2&gt;0,(IF(OR(EF$5=Data!$F$2,EF$5=Data!$G$2,(IF(COUNTIF(Data!$A$2:$A$939,EF$7),EF$7=(VLOOKUP(EF$7,Data!$A$2:$A$852,1,FALSE)),0))),"H",IF(AND(EF$7&gt;=$J125,EF$7&lt;=$K125),($D125*(1-$P125)/$N125),0))),IF(AND(EF$7&gt;=$J125,EF$7&lt;=$K125),(($D125-$O125)/$N125),0))))),(((IF(Data!$C$2&gt;0,(IF(OR(EF$5=Data!$F$2,EF$5=Data!$G$2,(IF(COUNTIF(Data!$A$2:$A$939,EF$7),EF$7=(VLOOKUP(EF$7,Data!$A$2:$A$852,1,FALSE)),0))),"H",IF(AND(EF$7&gt;=$J125,EF$7&lt;=$L125),($D125*$P125/$M125),0))),IF(AND(EF$7&gt;=$J125,EF$7&lt;=$L125),(($D125*$P125)/$M125),0))))))</f>
        <v>0</v>
      </c>
      <c r="EG126" s="37" t="str">
        <f>IF(EG$7&gt;$L125,(((IF(Data!$C$2&gt;0,(IF(OR(EG$5=Data!$F$2,EG$5=Data!$G$2,(IF(COUNTIF(Data!$A$2:$A$939,EG$7),EG$7=(VLOOKUP(EG$7,Data!$A$2:$A$852,1,FALSE)),0))),"H",IF(AND(EG$7&gt;=$J125,EG$7&lt;=$K125),($D125*(1-$P125)/$N125),0))),IF(AND(EG$7&gt;=$J125,EG$7&lt;=$K125),(($D125-$O125)/$N125),0))))),(((IF(Data!$C$2&gt;0,(IF(OR(EG$5=Data!$F$2,EG$5=Data!$G$2,(IF(COUNTIF(Data!$A$2:$A$939,EG$7),EG$7=(VLOOKUP(EG$7,Data!$A$2:$A$852,1,FALSE)),0))),"H",IF(AND(EG$7&gt;=$J125,EG$7&lt;=$L125),($D125*$P125/$M125),0))),IF(AND(EG$7&gt;=$J125,EG$7&lt;=$L125),(($D125*$P125)/$M125),0))))))</f>
        <v>H</v>
      </c>
      <c r="EH126" s="37" t="str">
        <f>IF(EH$7&gt;$L125,(((IF(Data!$C$2&gt;0,(IF(OR(EH$5=Data!$F$2,EH$5=Data!$G$2,(IF(COUNTIF(Data!$A$2:$A$939,EH$7),EH$7=(VLOOKUP(EH$7,Data!$A$2:$A$852,1,FALSE)),0))),"H",IF(AND(EH$7&gt;=$J125,EH$7&lt;=$K125),($D125*(1-$P125)/$N125),0))),IF(AND(EH$7&gt;=$J125,EH$7&lt;=$K125),(($D125-$O125)/$N125),0))))),(((IF(Data!$C$2&gt;0,(IF(OR(EH$5=Data!$F$2,EH$5=Data!$G$2,(IF(COUNTIF(Data!$A$2:$A$939,EH$7),EH$7=(VLOOKUP(EH$7,Data!$A$2:$A$852,1,FALSE)),0))),"H",IF(AND(EH$7&gt;=$J125,EH$7&lt;=$L125),($D125*$P125/$M125),0))),IF(AND(EH$7&gt;=$J125,EH$7&lt;=$L125),(($D125*$P125)/$M125),0))))))</f>
        <v>H</v>
      </c>
      <c r="EI126" s="37">
        <f>IF(EI$7&gt;$L125,(((IF(Data!$C$2&gt;0,(IF(OR(EI$5=Data!$F$2,EI$5=Data!$G$2,(IF(COUNTIF(Data!$A$2:$A$939,EI$7),EI$7=(VLOOKUP(EI$7,Data!$A$2:$A$852,1,FALSE)),0))),"H",IF(AND(EI$7&gt;=$J125,EI$7&lt;=$K125),($D125*(1-$P125)/$N125),0))),IF(AND(EI$7&gt;=$J125,EI$7&lt;=$K125),(($D125-$O125)/$N125),0))))),(((IF(Data!$C$2&gt;0,(IF(OR(EI$5=Data!$F$2,EI$5=Data!$G$2,(IF(COUNTIF(Data!$A$2:$A$939,EI$7),EI$7=(VLOOKUP(EI$7,Data!$A$2:$A$852,1,FALSE)),0))),"H",IF(AND(EI$7&gt;=$J125,EI$7&lt;=$L125),($D125*$P125/$M125),0))),IF(AND(EI$7&gt;=$J125,EI$7&lt;=$L125),(($D125*$P125)/$M125),0))))))</f>
        <v>0</v>
      </c>
      <c r="EJ126" s="37">
        <f>IF(EJ$7&gt;$L125,(((IF(Data!$C$2&gt;0,(IF(OR(EJ$5=Data!$F$2,EJ$5=Data!$G$2,(IF(COUNTIF(Data!$A$2:$A$939,EJ$7),EJ$7=(VLOOKUP(EJ$7,Data!$A$2:$A$852,1,FALSE)),0))),"H",IF(AND(EJ$7&gt;=$J125,EJ$7&lt;=$K125),($D125*(1-$P125)/$N125),0))),IF(AND(EJ$7&gt;=$J125,EJ$7&lt;=$K125),(($D125-$O125)/$N125),0))))),(((IF(Data!$C$2&gt;0,(IF(OR(EJ$5=Data!$F$2,EJ$5=Data!$G$2,(IF(COUNTIF(Data!$A$2:$A$939,EJ$7),EJ$7=(VLOOKUP(EJ$7,Data!$A$2:$A$852,1,FALSE)),0))),"H",IF(AND(EJ$7&gt;=$J125,EJ$7&lt;=$L125),($D125*$P125/$M125),0))),IF(AND(EJ$7&gt;=$J125,EJ$7&lt;=$L125),(($D125*$P125)/$M125),0))))))</f>
        <v>0</v>
      </c>
      <c r="EK126" s="37">
        <f>IF(EK$7&gt;$L125,(((IF(Data!$C$2&gt;0,(IF(OR(EK$5=Data!$F$2,EK$5=Data!$G$2,(IF(COUNTIF(Data!$A$2:$A$939,EK$7),EK$7=(VLOOKUP(EK$7,Data!$A$2:$A$852,1,FALSE)),0))),"H",IF(AND(EK$7&gt;=$J125,EK$7&lt;=$K125),($D125*(1-$P125)/$N125),0))),IF(AND(EK$7&gt;=$J125,EK$7&lt;=$K125),(($D125-$O125)/$N125),0))))),(((IF(Data!$C$2&gt;0,(IF(OR(EK$5=Data!$F$2,EK$5=Data!$G$2,(IF(COUNTIF(Data!$A$2:$A$939,EK$7),EK$7=(VLOOKUP(EK$7,Data!$A$2:$A$852,1,FALSE)),0))),"H",IF(AND(EK$7&gt;=$J125,EK$7&lt;=$L125),($D125*$P125/$M125),0))),IF(AND(EK$7&gt;=$J125,EK$7&lt;=$L125),(($D125*$P125)/$M125),0))))))</f>
        <v>0</v>
      </c>
      <c r="EL126" s="37">
        <f>IF(EL$7&gt;$L125,(((IF(Data!$C$2&gt;0,(IF(OR(EL$5=Data!$F$2,EL$5=Data!$G$2,(IF(COUNTIF(Data!$A$2:$A$939,EL$7),EL$7=(VLOOKUP(EL$7,Data!$A$2:$A$852,1,FALSE)),0))),"H",IF(AND(EL$7&gt;=$J125,EL$7&lt;=$K125),($D125*(1-$P125)/$N125),0))),IF(AND(EL$7&gt;=$J125,EL$7&lt;=$K125),(($D125-$O125)/$N125),0))))),(((IF(Data!$C$2&gt;0,(IF(OR(EL$5=Data!$F$2,EL$5=Data!$G$2,(IF(COUNTIF(Data!$A$2:$A$939,EL$7),EL$7=(VLOOKUP(EL$7,Data!$A$2:$A$852,1,FALSE)),0))),"H",IF(AND(EL$7&gt;=$J125,EL$7&lt;=$L125),($D125*$P125/$M125),0))),IF(AND(EL$7&gt;=$J125,EL$7&lt;=$L125),(($D125*$P125)/$M125),0))))))</f>
        <v>0</v>
      </c>
      <c r="EM126" s="37">
        <f>IF(EM$7&gt;$L125,(((IF(Data!$C$2&gt;0,(IF(OR(EM$5=Data!$F$2,EM$5=Data!$G$2,(IF(COUNTIF(Data!$A$2:$A$939,EM$7),EM$7=(VLOOKUP(EM$7,Data!$A$2:$A$852,1,FALSE)),0))),"H",IF(AND(EM$7&gt;=$J125,EM$7&lt;=$K125),($D125*(1-$P125)/$N125),0))),IF(AND(EM$7&gt;=$J125,EM$7&lt;=$K125),(($D125-$O125)/$N125),0))))),(((IF(Data!$C$2&gt;0,(IF(OR(EM$5=Data!$F$2,EM$5=Data!$G$2,(IF(COUNTIF(Data!$A$2:$A$939,EM$7),EM$7=(VLOOKUP(EM$7,Data!$A$2:$A$852,1,FALSE)),0))),"H",IF(AND(EM$7&gt;=$J125,EM$7&lt;=$L125),($D125*$P125/$M125),0))),IF(AND(EM$7&gt;=$J125,EM$7&lt;=$L125),(($D125*$P125)/$M125),0))))))</f>
        <v>0</v>
      </c>
      <c r="EN126" s="37" t="str">
        <f>IF(EN$7&gt;$L125,(((IF(Data!$C$2&gt;0,(IF(OR(EN$5=Data!$F$2,EN$5=Data!$G$2,(IF(COUNTIF(Data!$A$2:$A$939,EN$7),EN$7=(VLOOKUP(EN$7,Data!$A$2:$A$852,1,FALSE)),0))),"H",IF(AND(EN$7&gt;=$J125,EN$7&lt;=$K125),($D125*(1-$P125)/$N125),0))),IF(AND(EN$7&gt;=$J125,EN$7&lt;=$K125),(($D125-$O125)/$N125),0))))),(((IF(Data!$C$2&gt;0,(IF(OR(EN$5=Data!$F$2,EN$5=Data!$G$2,(IF(COUNTIF(Data!$A$2:$A$939,EN$7),EN$7=(VLOOKUP(EN$7,Data!$A$2:$A$852,1,FALSE)),0))),"H",IF(AND(EN$7&gt;=$J125,EN$7&lt;=$L125),($D125*$P125/$M125),0))),IF(AND(EN$7&gt;=$J125,EN$7&lt;=$L125),(($D125*$P125)/$M125),0))))))</f>
        <v>H</v>
      </c>
      <c r="EO126" s="38" t="str">
        <f>IF(EO$7&gt;$L125,(((IF(Data!$C$2&gt;0,(IF(OR(EO$5=Data!$F$2,EO$5=Data!$G$2,(IF(COUNTIF(Data!$A$2:$A$939,EO$7),EO$7=(VLOOKUP(EO$7,Data!$A$2:$A$852,1,FALSE)),0))),"H",IF(AND(EO$7&gt;=$J125,EO$7&lt;=$K125),($D125*(1-$P125)/$N125),0))),IF(AND(EO$7&gt;=$J125,EO$7&lt;=$K125),(($D125-$O125)/$N125),0))))),(((IF(Data!$C$2&gt;0,(IF(OR(EO$5=Data!$F$2,EO$5=Data!$G$2,(IF(COUNTIF(Data!$A$2:$A$939,EO$7),EO$7=(VLOOKUP(EO$7,Data!$A$2:$A$852,1,FALSE)),0))),"H",IF(AND(EO$7&gt;=$J125,EO$7&lt;=$L125),($D125*$P125/$M125),0))),IF(AND(EO$7&gt;=$J125,EO$7&lt;=$L125),(($D125*$P125)/$M125),0))))))</f>
        <v>H</v>
      </c>
      <c r="EP126" s="8" t="s">
        <v>48</v>
      </c>
      <c r="EQ126" s="18">
        <f>SUM(T126:EO126)-D125</f>
        <v>0</v>
      </c>
    </row>
    <row r="127" spans="1:147" ht="30" customHeight="1" thickTop="1">
      <c r="A127" s="370"/>
      <c r="B127" s="368"/>
      <c r="C127" s="368"/>
      <c r="D127" s="346"/>
      <c r="E127" s="350"/>
      <c r="F127" s="350"/>
      <c r="G127" s="348">
        <f>IF(F127&gt;0,(IF(E127&gt;0,IF(Data!$C$2&gt;0,((NETWORKDAYS.INTL(E127,F127,Data!$C$2,Data!$A$2:$A$1242))),((F127-E127)+1)),0)),0)</f>
        <v>0</v>
      </c>
      <c r="H127" s="346">
        <f>I127*D127</f>
        <v>0</v>
      </c>
      <c r="I127" s="362">
        <f>IF(G127&gt;0,((IF(AND(E127&lt;=$EJ$3,F127&gt;=$EJ$3),(IF(Data!$C$2&gt;0,NETWORKDAYS.INTL(E127,$EJ$3,Data!$C$2,Data!$A$2:$A$1231),$EJ$3-E127)),IF(F127&lt;=$EJ$3,G127,0)))/G127),0)</f>
        <v>0</v>
      </c>
      <c r="J127" s="350"/>
      <c r="K127" s="350">
        <f>IF(AND(P127&lt;1,P127&gt;0,J127&gt;0),ROUND((((1-P127)*(F127-E127)+$EJ$3)),0),0)</f>
        <v>0</v>
      </c>
      <c r="L127" s="350">
        <f>IF(K127&gt;=$EJ$3,$EJ$3,K127)</f>
        <v>0</v>
      </c>
      <c r="M127" s="348">
        <f>IF(L127&gt;0,(IF(J127&gt;0,IF(Data!$C$2&gt;0,((NETWORKDAYS.INTL(J127,L127,Data!$C$2,Data!$A$2:$A$1242))),((L127-J127)+1)),0)),0)</f>
        <v>0</v>
      </c>
      <c r="N127" s="348">
        <f>IF(P127=1,0,IF(L127&gt;0,(IF(J127&gt;0,IF(Data!$C$2&gt;0,(((NETWORKDAYS.INTL($EJ$3,K127,Data!$C$2,Data!$A$2:$A$1242)))-1),((-$EJ$3+K127))),0)),0))</f>
        <v>0</v>
      </c>
      <c r="O127" s="346">
        <f>P127*D127</f>
        <v>0</v>
      </c>
      <c r="P127" s="362"/>
      <c r="Q127" s="344">
        <f>IF(K127&gt;0,F127-K127,0)</f>
        <v>0</v>
      </c>
      <c r="R127" s="346">
        <f>IF(K127&gt;0,O127-H127,0)</f>
        <v>0</v>
      </c>
      <c r="S127" s="341">
        <f>IF(P127&gt;0,P127-I127,0)</f>
        <v>0</v>
      </c>
      <c r="T127" s="33">
        <f>IF(Data!$C$2&gt;0,(IF(OR(T$5=Data!$F$2,T$5=Data!$G$2,(IF(COUNTIF(Data!$A$2:$A$939,T$7),T$7=(VLOOKUP(T$7,Data!$A$2:$A$852,1,FALSE)),0))),"H",IF(AND(T$7&gt;=$E127,T$7&lt;=$F127),($D127/$G127),0))),IF(AND(T$7&gt;=$E127,T$7&lt;=$F127),($D127/$G127),0))</f>
        <v>0</v>
      </c>
      <c r="U127" s="34">
        <f>IF(Data!$C$2&gt;0,(IF(OR(U$5=Data!$F$2,U$5=Data!$G$2,(IF(COUNTIF(Data!$A$2:$A$939,U$7),U$7=(VLOOKUP(U$7,Data!$A$2:$A$852,1,FALSE)),0))),"H",IF(AND(U$7&gt;=$E127,U$7&lt;=$F127),($D127/$G127),0))),IF(AND(U$7&gt;=$E127,U$7&lt;=$F127),($D127/$G127),0))</f>
        <v>0</v>
      </c>
      <c r="V127" s="34">
        <f>IF(Data!$C$2&gt;0,(IF(OR(V$5=Data!$F$2,V$5=Data!$G$2,(IF(COUNTIF(Data!$A$2:$A$939,V$7),V$7=(VLOOKUP(V$7,Data!$A$2:$A$852,1,FALSE)),0))),"H",IF(AND(V$7&gt;=$E127,V$7&lt;=$F127),($D127/$G127),0))),IF(AND(V$7&gt;=$E127,V$7&lt;=$F127),($D127/$G127),0))</f>
        <v>0</v>
      </c>
      <c r="W127" s="34">
        <f>IF(Data!$C$2&gt;0,(IF(OR(W$5=Data!$F$2,W$5=Data!$G$2,(IF(COUNTIF(Data!$A$2:$A$939,W$7),W$7=(VLOOKUP(W$7,Data!$A$2:$A$852,1,FALSE)),0))),"H",IF(AND(W$7&gt;=$E127,W$7&lt;=$F127),($D127/$G127),0))),IF(AND(W$7&gt;=$E127,W$7&lt;=$F127),($D127/$G127),0))</f>
        <v>0</v>
      </c>
      <c r="X127" s="34">
        <f>IF(Data!$C$2&gt;0,(IF(OR(X$5=Data!$F$2,X$5=Data!$G$2,(IF(COUNTIF(Data!$A$2:$A$939,X$7),X$7=(VLOOKUP(X$7,Data!$A$2:$A$852,1,FALSE)),0))),"H",IF(AND(X$7&gt;=$E127,X$7&lt;=$F127),($D127/$G127),0))),IF(AND(X$7&gt;=$E127,X$7&lt;=$F127),($D127/$G127),0))</f>
        <v>0</v>
      </c>
      <c r="Y127" s="34" t="str">
        <f>IF(Data!$C$2&gt;0,(IF(OR(Y$5=Data!$F$2,Y$5=Data!$G$2,(IF(COUNTIF(Data!$A$2:$A$939,Y$7),Y$7=(VLOOKUP(Y$7,Data!$A$2:$A$852,1,FALSE)),0))),"H",IF(AND(Y$7&gt;=$E127,Y$7&lt;=$F127),($D127/$G127),0))),IF(AND(Y$7&gt;=$E127,Y$7&lt;=$F127),($D127/$G127),0))</f>
        <v>H</v>
      </c>
      <c r="Z127" s="34" t="str">
        <f>IF(Data!$C$2&gt;0,(IF(OR(Z$5=Data!$F$2,Z$5=Data!$G$2,(IF(COUNTIF(Data!$A$2:$A$939,Z$7),Z$7=(VLOOKUP(Z$7,Data!$A$2:$A$852,1,FALSE)),0))),"H",IF(AND(Z$7&gt;=$E127,Z$7&lt;=$F127),($D127/$G127),0))),IF(AND(Z$7&gt;=$E127,Z$7&lt;=$F127),($D127/$G127),0))</f>
        <v>H</v>
      </c>
      <c r="AA127" s="34">
        <f>IF(Data!$C$2&gt;0,(IF(OR(AA$5=Data!$F$2,AA$5=Data!$G$2,(IF(COUNTIF(Data!$A$2:$A$939,AA$7),AA$7=(VLOOKUP(AA$7,Data!$A$2:$A$852,1,FALSE)),0))),"H",IF(AND(AA$7&gt;=$E127,AA$7&lt;=$F127),($D127/$G127),0))),IF(AND(AA$7&gt;=$E127,AA$7&lt;=$F127),($D127/$G127),0))</f>
        <v>0</v>
      </c>
      <c r="AB127" s="34">
        <f>IF(Data!$C$2&gt;0,(IF(OR(AB$5=Data!$F$2,AB$5=Data!$G$2,(IF(COUNTIF(Data!$A$2:$A$939,AB$7),AB$7=(VLOOKUP(AB$7,Data!$A$2:$A$852,1,FALSE)),0))),"H",IF(AND(AB$7&gt;=$E127,AB$7&lt;=$F127),($D127/$G127),0))),IF(AND(AB$7&gt;=$E127,AB$7&lt;=$F127),($D127/$G127),0))</f>
        <v>0</v>
      </c>
      <c r="AC127" s="34">
        <f>IF(Data!$C$2&gt;0,(IF(OR(AC$5=Data!$F$2,AC$5=Data!$G$2,(IF(COUNTIF(Data!$A$2:$A$939,AC$7),AC$7=(VLOOKUP(AC$7,Data!$A$2:$A$852,1,FALSE)),0))),"H",IF(AND(AC$7&gt;=$E127,AC$7&lt;=$F127),($D127/$G127),0))),IF(AND(AC$7&gt;=$E127,AC$7&lt;=$F127),($D127/$G127),0))</f>
        <v>0</v>
      </c>
      <c r="AD127" s="34">
        <f>IF(Data!$C$2&gt;0,(IF(OR(AD$5=Data!$F$2,AD$5=Data!$G$2,(IF(COUNTIF(Data!$A$2:$A$939,AD$7),AD$7=(VLOOKUP(AD$7,Data!$A$2:$A$852,1,FALSE)),0))),"H",IF(AND(AD$7&gt;=$E127,AD$7&lt;=$F127),($D127/$G127),0))),IF(AND(AD$7&gt;=$E127,AD$7&lt;=$F127),($D127/$G127),0))</f>
        <v>0</v>
      </c>
      <c r="AE127" s="34">
        <f>IF(Data!$C$2&gt;0,(IF(OR(AE$5=Data!$F$2,AE$5=Data!$G$2,(IF(COUNTIF(Data!$A$2:$A$939,AE$7),AE$7=(VLOOKUP(AE$7,Data!$A$2:$A$852,1,FALSE)),0))),"H",IF(AND(AE$7&gt;=$E127,AE$7&lt;=$F127),($D127/$G127),0))),IF(AND(AE$7&gt;=$E127,AE$7&lt;=$F127),($D127/$G127),0))</f>
        <v>0</v>
      </c>
      <c r="AF127" s="34" t="str">
        <f>IF(Data!$C$2&gt;0,(IF(OR(AF$5=Data!$F$2,AF$5=Data!$G$2,(IF(COUNTIF(Data!$A$2:$A$939,AF$7),AF$7=(VLOOKUP(AF$7,Data!$A$2:$A$852,1,FALSE)),0))),"H",IF(AND(AF$7&gt;=$E127,AF$7&lt;=$F127),($D127/$G127),0))),IF(AND(AF$7&gt;=$E127,AF$7&lt;=$F127),($D127/$G127),0))</f>
        <v>H</v>
      </c>
      <c r="AG127" s="34" t="str">
        <f>IF(Data!$C$2&gt;0,(IF(OR(AG$5=Data!$F$2,AG$5=Data!$G$2,(IF(COUNTIF(Data!$A$2:$A$939,AG$7),AG$7=(VLOOKUP(AG$7,Data!$A$2:$A$852,1,FALSE)),0))),"H",IF(AND(AG$7&gt;=$E127,AG$7&lt;=$F127),($D127/$G127),0))),IF(AND(AG$7&gt;=$E127,AG$7&lt;=$F127),($D127/$G127),0))</f>
        <v>H</v>
      </c>
      <c r="AH127" s="34">
        <f>IF(Data!$C$2&gt;0,(IF(OR(AH$5=Data!$F$2,AH$5=Data!$G$2,(IF(COUNTIF(Data!$A$2:$A$939,AH$7),AH$7=(VLOOKUP(AH$7,Data!$A$2:$A$852,1,FALSE)),0))),"H",IF(AND(AH$7&gt;=$E127,AH$7&lt;=$F127),($D127/$G127),0))),IF(AND(AH$7&gt;=$E127,AH$7&lt;=$F127),($D127/$G127),0))</f>
        <v>0</v>
      </c>
      <c r="AI127" s="34">
        <f>IF(Data!$C$2&gt;0,(IF(OR(AI$5=Data!$F$2,AI$5=Data!$G$2,(IF(COUNTIF(Data!$A$2:$A$939,AI$7),AI$7=(VLOOKUP(AI$7,Data!$A$2:$A$852,1,FALSE)),0))),"H",IF(AND(AI$7&gt;=$E127,AI$7&lt;=$F127),($D127/$G127),0))),IF(AND(AI$7&gt;=$E127,AI$7&lt;=$F127),($D127/$G127),0))</f>
        <v>0</v>
      </c>
      <c r="AJ127" s="34">
        <f>IF(Data!$C$2&gt;0,(IF(OR(AJ$5=Data!$F$2,AJ$5=Data!$G$2,(IF(COUNTIF(Data!$A$2:$A$939,AJ$7),AJ$7=(VLOOKUP(AJ$7,Data!$A$2:$A$852,1,FALSE)),0))),"H",IF(AND(AJ$7&gt;=$E127,AJ$7&lt;=$F127),($D127/$G127),0))),IF(AND(AJ$7&gt;=$E127,AJ$7&lt;=$F127),($D127/$G127),0))</f>
        <v>0</v>
      </c>
      <c r="AK127" s="34">
        <f>IF(Data!$C$2&gt;0,(IF(OR(AK$5=Data!$F$2,AK$5=Data!$G$2,(IF(COUNTIF(Data!$A$2:$A$939,AK$7),AK$7=(VLOOKUP(AK$7,Data!$A$2:$A$852,1,FALSE)),0))),"H",IF(AND(AK$7&gt;=$E127,AK$7&lt;=$F127),($D127/$G127),0))),IF(AND(AK$7&gt;=$E127,AK$7&lt;=$F127),($D127/$G127),0))</f>
        <v>0</v>
      </c>
      <c r="AL127" s="34">
        <f>IF(Data!$C$2&gt;0,(IF(OR(AL$5=Data!$F$2,AL$5=Data!$G$2,(IF(COUNTIF(Data!$A$2:$A$939,AL$7),AL$7=(VLOOKUP(AL$7,Data!$A$2:$A$852,1,FALSE)),0))),"H",IF(AND(AL$7&gt;=$E127,AL$7&lt;=$F127),($D127/$G127),0))),IF(AND(AL$7&gt;=$E127,AL$7&lt;=$F127),($D127/$G127),0))</f>
        <v>0</v>
      </c>
      <c r="AM127" s="34" t="str">
        <f>IF(Data!$C$2&gt;0,(IF(OR(AM$5=Data!$F$2,AM$5=Data!$G$2,(IF(COUNTIF(Data!$A$2:$A$939,AM$7),AM$7=(VLOOKUP(AM$7,Data!$A$2:$A$852,1,FALSE)),0))),"H",IF(AND(AM$7&gt;=$E127,AM$7&lt;=$F127),($D127/$G127),0))),IF(AND(AM$7&gt;=$E127,AM$7&lt;=$F127),($D127/$G127),0))</f>
        <v>H</v>
      </c>
      <c r="AN127" s="34" t="str">
        <f>IF(Data!$C$2&gt;0,(IF(OR(AN$5=Data!$F$2,AN$5=Data!$G$2,(IF(COUNTIF(Data!$A$2:$A$939,AN$7),AN$7=(VLOOKUP(AN$7,Data!$A$2:$A$852,1,FALSE)),0))),"H",IF(AND(AN$7&gt;=$E127,AN$7&lt;=$F127),($D127/$G127),0))),IF(AND(AN$7&gt;=$E127,AN$7&lt;=$F127),($D127/$G127),0))</f>
        <v>H</v>
      </c>
      <c r="AO127" s="34">
        <f>IF(Data!$C$2&gt;0,(IF(OR(AO$5=Data!$F$2,AO$5=Data!$G$2,(IF(COUNTIF(Data!$A$2:$A$939,AO$7),AO$7=(VLOOKUP(AO$7,Data!$A$2:$A$852,1,FALSE)),0))),"H",IF(AND(AO$7&gt;=$E127,AO$7&lt;=$F127),($D127/$G127),0))),IF(AND(AO$7&gt;=$E127,AO$7&lt;=$F127),($D127/$G127),0))</f>
        <v>0</v>
      </c>
      <c r="AP127" s="34">
        <f>IF(Data!$C$2&gt;0,(IF(OR(AP$5=Data!$F$2,AP$5=Data!$G$2,(IF(COUNTIF(Data!$A$2:$A$939,AP$7),AP$7=(VLOOKUP(AP$7,Data!$A$2:$A$852,1,FALSE)),0))),"H",IF(AND(AP$7&gt;=$E127,AP$7&lt;=$F127),($D127/$G127),0))),IF(AND(AP$7&gt;=$E127,AP$7&lt;=$F127),($D127/$G127),0))</f>
        <v>0</v>
      </c>
      <c r="AQ127" s="34">
        <f>IF(Data!$C$2&gt;0,(IF(OR(AQ$5=Data!$F$2,AQ$5=Data!$G$2,(IF(COUNTIF(Data!$A$2:$A$939,AQ$7),AQ$7=(VLOOKUP(AQ$7,Data!$A$2:$A$852,1,FALSE)),0))),"H",IF(AND(AQ$7&gt;=$E127,AQ$7&lt;=$F127),($D127/$G127),0))),IF(AND(AQ$7&gt;=$E127,AQ$7&lt;=$F127),($D127/$G127),0))</f>
        <v>0</v>
      </c>
      <c r="AR127" s="34">
        <f>IF(Data!$C$2&gt;0,(IF(OR(AR$5=Data!$F$2,AR$5=Data!$G$2,(IF(COUNTIF(Data!$A$2:$A$939,AR$7),AR$7=(VLOOKUP(AR$7,Data!$A$2:$A$852,1,FALSE)),0))),"H",IF(AND(AR$7&gt;=$E127,AR$7&lt;=$F127),($D127/$G127),0))),IF(AND(AR$7&gt;=$E127,AR$7&lt;=$F127),($D127/$G127),0))</f>
        <v>0</v>
      </c>
      <c r="AS127" s="34">
        <f>IF(Data!$C$2&gt;0,(IF(OR(AS$5=Data!$F$2,AS$5=Data!$G$2,(IF(COUNTIF(Data!$A$2:$A$939,AS$7),AS$7=(VLOOKUP(AS$7,Data!$A$2:$A$852,1,FALSE)),0))),"H",IF(AND(AS$7&gt;=$E127,AS$7&lt;=$F127),($D127/$G127),0))),IF(AND(AS$7&gt;=$E127,AS$7&lt;=$F127),($D127/$G127),0))</f>
        <v>0</v>
      </c>
      <c r="AT127" s="34" t="str">
        <f>IF(Data!$C$2&gt;0,(IF(OR(AT$5=Data!$F$2,AT$5=Data!$G$2,(IF(COUNTIF(Data!$A$2:$A$939,AT$7),AT$7=(VLOOKUP(AT$7,Data!$A$2:$A$852,1,FALSE)),0))),"H",IF(AND(AT$7&gt;=$E127,AT$7&lt;=$F127),($D127/$G127),0))),IF(AND(AT$7&gt;=$E127,AT$7&lt;=$F127),($D127/$G127),0))</f>
        <v>H</v>
      </c>
      <c r="AU127" s="34" t="str">
        <f>IF(Data!$C$2&gt;0,(IF(OR(AU$5=Data!$F$2,AU$5=Data!$G$2,(IF(COUNTIF(Data!$A$2:$A$939,AU$7),AU$7=(VLOOKUP(AU$7,Data!$A$2:$A$852,1,FALSE)),0))),"H",IF(AND(AU$7&gt;=$E127,AU$7&lt;=$F127),($D127/$G127),0))),IF(AND(AU$7&gt;=$E127,AU$7&lt;=$F127),($D127/$G127),0))</f>
        <v>H</v>
      </c>
      <c r="AV127" s="34">
        <f>IF(Data!$C$2&gt;0,(IF(OR(AV$5=Data!$F$2,AV$5=Data!$G$2,(IF(COUNTIF(Data!$A$2:$A$939,AV$7),AV$7=(VLOOKUP(AV$7,Data!$A$2:$A$852,1,FALSE)),0))),"H",IF(AND(AV$7&gt;=$E127,AV$7&lt;=$F127),($D127/$G127),0))),IF(AND(AV$7&gt;=$E127,AV$7&lt;=$F127),($D127/$G127),0))</f>
        <v>0</v>
      </c>
      <c r="AW127" s="34">
        <f>IF(Data!$C$2&gt;0,(IF(OR(AW$5=Data!$F$2,AW$5=Data!$G$2,(IF(COUNTIF(Data!$A$2:$A$939,AW$7),AW$7=(VLOOKUP(AW$7,Data!$A$2:$A$852,1,FALSE)),0))),"H",IF(AND(AW$7&gt;=$E127,AW$7&lt;=$F127),($D127/$G127),0))),IF(AND(AW$7&gt;=$E127,AW$7&lt;=$F127),($D127/$G127),0))</f>
        <v>0</v>
      </c>
      <c r="AX127" s="34">
        <f>IF(Data!$C$2&gt;0,(IF(OR(AX$5=Data!$F$2,AX$5=Data!$G$2,(IF(COUNTIF(Data!$A$2:$A$939,AX$7),AX$7=(VLOOKUP(AX$7,Data!$A$2:$A$852,1,FALSE)),0))),"H",IF(AND(AX$7&gt;=$E127,AX$7&lt;=$F127),($D127/$G127),0))),IF(AND(AX$7&gt;=$E127,AX$7&lt;=$F127),($D127/$G127),0))</f>
        <v>0</v>
      </c>
      <c r="AY127" s="34">
        <f>IF(Data!$C$2&gt;0,(IF(OR(AY$5=Data!$F$2,AY$5=Data!$G$2,(IF(COUNTIF(Data!$A$2:$A$939,AY$7),AY$7=(VLOOKUP(AY$7,Data!$A$2:$A$852,1,FALSE)),0))),"H",IF(AND(AY$7&gt;=$E127,AY$7&lt;=$F127),($D127/$G127),0))),IF(AND(AY$7&gt;=$E127,AY$7&lt;=$F127),($D127/$G127),0))</f>
        <v>0</v>
      </c>
      <c r="AZ127" s="34">
        <f>IF(Data!$C$2&gt;0,(IF(OR(AZ$5=Data!$F$2,AZ$5=Data!$G$2,(IF(COUNTIF(Data!$A$2:$A$939,AZ$7),AZ$7=(VLOOKUP(AZ$7,Data!$A$2:$A$852,1,FALSE)),0))),"H",IF(AND(AZ$7&gt;=$E127,AZ$7&lt;=$F127),($D127/$G127),0))),IF(AND(AZ$7&gt;=$E127,AZ$7&lt;=$F127),($D127/$G127),0))</f>
        <v>0</v>
      </c>
      <c r="BA127" s="34" t="str">
        <f>IF(Data!$C$2&gt;0,(IF(OR(BA$5=Data!$F$2,BA$5=Data!$G$2,(IF(COUNTIF(Data!$A$2:$A$939,BA$7),BA$7=(VLOOKUP(BA$7,Data!$A$2:$A$852,1,FALSE)),0))),"H",IF(AND(BA$7&gt;=$E127,BA$7&lt;=$F127),($D127/$G127),0))),IF(AND(BA$7&gt;=$E127,BA$7&lt;=$F127),($D127/$G127),0))</f>
        <v>H</v>
      </c>
      <c r="BB127" s="34" t="str">
        <f>IF(Data!$C$2&gt;0,(IF(OR(BB$5=Data!$F$2,BB$5=Data!$G$2,(IF(COUNTIF(Data!$A$2:$A$939,BB$7),BB$7=(VLOOKUP(BB$7,Data!$A$2:$A$852,1,FALSE)),0))),"H",IF(AND(BB$7&gt;=$E127,BB$7&lt;=$F127),($D127/$G127),0))),IF(AND(BB$7&gt;=$E127,BB$7&lt;=$F127),($D127/$G127),0))</f>
        <v>H</v>
      </c>
      <c r="BC127" s="34">
        <f>IF(Data!$C$2&gt;0,(IF(OR(BC$5=Data!$F$2,BC$5=Data!$G$2,(IF(COUNTIF(Data!$A$2:$A$939,BC$7),BC$7=(VLOOKUP(BC$7,Data!$A$2:$A$852,1,FALSE)),0))),"H",IF(AND(BC$7&gt;=$E127,BC$7&lt;=$F127),($D127/$G127),0))),IF(AND(BC$7&gt;=$E127,BC$7&lt;=$F127),($D127/$G127),0))</f>
        <v>0</v>
      </c>
      <c r="BD127" s="34">
        <f>IF(Data!$C$2&gt;0,(IF(OR(BD$5=Data!$F$2,BD$5=Data!$G$2,(IF(COUNTIF(Data!$A$2:$A$939,BD$7),BD$7=(VLOOKUP(BD$7,Data!$A$2:$A$852,1,FALSE)),0))),"H",IF(AND(BD$7&gt;=$E127,BD$7&lt;=$F127),($D127/$G127),0))),IF(AND(BD$7&gt;=$E127,BD$7&lt;=$F127),($D127/$G127),0))</f>
        <v>0</v>
      </c>
      <c r="BE127" s="34">
        <f>IF(Data!$C$2&gt;0,(IF(OR(BE$5=Data!$F$2,BE$5=Data!$G$2,(IF(COUNTIF(Data!$A$2:$A$939,BE$7),BE$7=(VLOOKUP(BE$7,Data!$A$2:$A$852,1,FALSE)),0))),"H",IF(AND(BE$7&gt;=$E127,BE$7&lt;=$F127),($D127/$G127),0))),IF(AND(BE$7&gt;=$E127,BE$7&lt;=$F127),($D127/$G127),0))</f>
        <v>0</v>
      </c>
      <c r="BF127" s="34">
        <f>IF(Data!$C$2&gt;0,(IF(OR(BF$5=Data!$F$2,BF$5=Data!$G$2,(IF(COUNTIF(Data!$A$2:$A$939,BF$7),BF$7=(VLOOKUP(BF$7,Data!$A$2:$A$852,1,FALSE)),0))),"H",IF(AND(BF$7&gt;=$E127,BF$7&lt;=$F127),($D127/$G127),0))),IF(AND(BF$7&gt;=$E127,BF$7&lt;=$F127),($D127/$G127),0))</f>
        <v>0</v>
      </c>
      <c r="BG127" s="34">
        <f>IF(Data!$C$2&gt;0,(IF(OR(BG$5=Data!$F$2,BG$5=Data!$G$2,(IF(COUNTIF(Data!$A$2:$A$939,BG$7),BG$7=(VLOOKUP(BG$7,Data!$A$2:$A$852,1,FALSE)),0))),"H",IF(AND(BG$7&gt;=$E127,BG$7&lt;=$F127),($D127/$G127),0))),IF(AND(BG$7&gt;=$E127,BG$7&lt;=$F127),($D127/$G127),0))</f>
        <v>0</v>
      </c>
      <c r="BH127" s="34" t="str">
        <f>IF(Data!$C$2&gt;0,(IF(OR(BH$5=Data!$F$2,BH$5=Data!$G$2,(IF(COUNTIF(Data!$A$2:$A$939,BH$7),BH$7=(VLOOKUP(BH$7,Data!$A$2:$A$852,1,FALSE)),0))),"H",IF(AND(BH$7&gt;=$E127,BH$7&lt;=$F127),($D127/$G127),0))),IF(AND(BH$7&gt;=$E127,BH$7&lt;=$F127),($D127/$G127),0))</f>
        <v>H</v>
      </c>
      <c r="BI127" s="34" t="str">
        <f>IF(Data!$C$2&gt;0,(IF(OR(BI$5=Data!$F$2,BI$5=Data!$G$2,(IF(COUNTIF(Data!$A$2:$A$939,BI$7),BI$7=(VLOOKUP(BI$7,Data!$A$2:$A$852,1,FALSE)),0))),"H",IF(AND(BI$7&gt;=$E127,BI$7&lt;=$F127),($D127/$G127),0))),IF(AND(BI$7&gt;=$E127,BI$7&lt;=$F127),($D127/$G127),0))</f>
        <v>H</v>
      </c>
      <c r="BJ127" s="34">
        <f>IF(Data!$C$2&gt;0,(IF(OR(BJ$5=Data!$F$2,BJ$5=Data!$G$2,(IF(COUNTIF(Data!$A$2:$A$939,BJ$7),BJ$7=(VLOOKUP(BJ$7,Data!$A$2:$A$852,1,FALSE)),0))),"H",IF(AND(BJ$7&gt;=$E127,BJ$7&lt;=$F127),($D127/$G127),0))),IF(AND(BJ$7&gt;=$E127,BJ$7&lt;=$F127),($D127/$G127),0))</f>
        <v>0</v>
      </c>
      <c r="BK127" s="34">
        <f>IF(Data!$C$2&gt;0,(IF(OR(BK$5=Data!$F$2,BK$5=Data!$G$2,(IF(COUNTIF(Data!$A$2:$A$939,BK$7),BK$7=(VLOOKUP(BK$7,Data!$A$2:$A$852,1,FALSE)),0))),"H",IF(AND(BK$7&gt;=$E127,BK$7&lt;=$F127),($D127/$G127),0))),IF(AND(BK$7&gt;=$E127,BK$7&lt;=$F127),($D127/$G127),0))</f>
        <v>0</v>
      </c>
      <c r="BL127" s="34">
        <f>IF(Data!$C$2&gt;0,(IF(OR(BL$5=Data!$F$2,BL$5=Data!$G$2,(IF(COUNTIF(Data!$A$2:$A$939,BL$7),BL$7=(VLOOKUP(BL$7,Data!$A$2:$A$852,1,FALSE)),0))),"H",IF(AND(BL$7&gt;=$E127,BL$7&lt;=$F127),($D127/$G127),0))),IF(AND(BL$7&gt;=$E127,BL$7&lt;=$F127),($D127/$G127),0))</f>
        <v>0</v>
      </c>
      <c r="BM127" s="34">
        <f>IF(Data!$C$2&gt;0,(IF(OR(BM$5=Data!$F$2,BM$5=Data!$G$2,(IF(COUNTIF(Data!$A$2:$A$939,BM$7),BM$7=(VLOOKUP(BM$7,Data!$A$2:$A$852,1,FALSE)),0))),"H",IF(AND(BM$7&gt;=$E127,BM$7&lt;=$F127),($D127/$G127),0))),IF(AND(BM$7&gt;=$E127,BM$7&lt;=$F127),($D127/$G127),0))</f>
        <v>0</v>
      </c>
      <c r="BN127" s="34">
        <f>IF(Data!$C$2&gt;0,(IF(OR(BN$5=Data!$F$2,BN$5=Data!$G$2,(IF(COUNTIF(Data!$A$2:$A$939,BN$7),BN$7=(VLOOKUP(BN$7,Data!$A$2:$A$852,1,FALSE)),0))),"H",IF(AND(BN$7&gt;=$E127,BN$7&lt;=$F127),($D127/$G127),0))),IF(AND(BN$7&gt;=$E127,BN$7&lt;=$F127),($D127/$G127),0))</f>
        <v>0</v>
      </c>
      <c r="BO127" s="34" t="str">
        <f>IF(Data!$C$2&gt;0,(IF(OR(BO$5=Data!$F$2,BO$5=Data!$G$2,(IF(COUNTIF(Data!$A$2:$A$939,BO$7),BO$7=(VLOOKUP(BO$7,Data!$A$2:$A$852,1,FALSE)),0))),"H",IF(AND(BO$7&gt;=$E127,BO$7&lt;=$F127),($D127/$G127),0))),IF(AND(BO$7&gt;=$E127,BO$7&lt;=$F127),($D127/$G127),0))</f>
        <v>H</v>
      </c>
      <c r="BP127" s="34" t="str">
        <f>IF(Data!$C$2&gt;0,(IF(OR(BP$5=Data!$F$2,BP$5=Data!$G$2,(IF(COUNTIF(Data!$A$2:$A$939,BP$7),BP$7=(VLOOKUP(BP$7,Data!$A$2:$A$852,1,FALSE)),0))),"H",IF(AND(BP$7&gt;=$E127,BP$7&lt;=$F127),($D127/$G127),0))),IF(AND(BP$7&gt;=$E127,BP$7&lt;=$F127),($D127/$G127),0))</f>
        <v>H</v>
      </c>
      <c r="BQ127" s="34">
        <f>IF(Data!$C$2&gt;0,(IF(OR(BQ$5=Data!$F$2,BQ$5=Data!$G$2,(IF(COUNTIF(Data!$A$2:$A$939,BQ$7),BQ$7=(VLOOKUP(BQ$7,Data!$A$2:$A$852,1,FALSE)),0))),"H",IF(AND(BQ$7&gt;=$E127,BQ$7&lt;=$F127),($D127/$G127),0))),IF(AND(BQ$7&gt;=$E127,BQ$7&lt;=$F127),($D127/$G127),0))</f>
        <v>0</v>
      </c>
      <c r="BR127" s="34">
        <f>IF(Data!$C$2&gt;0,(IF(OR(BR$5=Data!$F$2,BR$5=Data!$G$2,(IF(COUNTIF(Data!$A$2:$A$939,BR$7),BR$7=(VLOOKUP(BR$7,Data!$A$2:$A$852,1,FALSE)),0))),"H",IF(AND(BR$7&gt;=$E127,BR$7&lt;=$F127),($D127/$G127),0))),IF(AND(BR$7&gt;=$E127,BR$7&lt;=$F127),($D127/$G127),0))</f>
        <v>0</v>
      </c>
      <c r="BS127" s="34">
        <f>IF(Data!$C$2&gt;0,(IF(OR(BS$5=Data!$F$2,BS$5=Data!$G$2,(IF(COUNTIF(Data!$A$2:$A$939,BS$7),BS$7=(VLOOKUP(BS$7,Data!$A$2:$A$852,1,FALSE)),0))),"H",IF(AND(BS$7&gt;=$E127,BS$7&lt;=$F127),($D127/$G127),0))),IF(AND(BS$7&gt;=$E127,BS$7&lt;=$F127),($D127/$G127),0))</f>
        <v>0</v>
      </c>
      <c r="BT127" s="34">
        <f>IF(Data!$C$2&gt;0,(IF(OR(BT$5=Data!$F$2,BT$5=Data!$G$2,(IF(COUNTIF(Data!$A$2:$A$939,BT$7),BT$7=(VLOOKUP(BT$7,Data!$A$2:$A$852,1,FALSE)),0))),"H",IF(AND(BT$7&gt;=$E127,BT$7&lt;=$F127),($D127/$G127),0))),IF(AND(BT$7&gt;=$E127,BT$7&lt;=$F127),($D127/$G127),0))</f>
        <v>0</v>
      </c>
      <c r="BU127" s="34">
        <f>IF(Data!$C$2&gt;0,(IF(OR(BU$5=Data!$F$2,BU$5=Data!$G$2,(IF(COUNTIF(Data!$A$2:$A$939,BU$7),BU$7=(VLOOKUP(BU$7,Data!$A$2:$A$852,1,FALSE)),0))),"H",IF(AND(BU$7&gt;=$E127,BU$7&lt;=$F127),($D127/$G127),0))),IF(AND(BU$7&gt;=$E127,BU$7&lt;=$F127),($D127/$G127),0))</f>
        <v>0</v>
      </c>
      <c r="BV127" s="34" t="str">
        <f>IF(Data!$C$2&gt;0,(IF(OR(BV$5=Data!$F$2,BV$5=Data!$G$2,(IF(COUNTIF(Data!$A$2:$A$939,BV$7),BV$7=(VLOOKUP(BV$7,Data!$A$2:$A$852,1,FALSE)),0))),"H",IF(AND(BV$7&gt;=$E127,BV$7&lt;=$F127),($D127/$G127),0))),IF(AND(BV$7&gt;=$E127,BV$7&lt;=$F127),($D127/$G127),0))</f>
        <v>H</v>
      </c>
      <c r="BW127" s="34" t="str">
        <f>IF(Data!$C$2&gt;0,(IF(OR(BW$5=Data!$F$2,BW$5=Data!$G$2,(IF(COUNTIF(Data!$A$2:$A$939,BW$7),BW$7=(VLOOKUP(BW$7,Data!$A$2:$A$852,1,FALSE)),0))),"H",IF(AND(BW$7&gt;=$E127,BW$7&lt;=$F127),($D127/$G127),0))),IF(AND(BW$7&gt;=$E127,BW$7&lt;=$F127),($D127/$G127),0))</f>
        <v>H</v>
      </c>
      <c r="BX127" s="34">
        <f>IF(Data!$C$2&gt;0,(IF(OR(BX$5=Data!$F$2,BX$5=Data!$G$2,(IF(COUNTIF(Data!$A$2:$A$939,BX$7),BX$7=(VLOOKUP(BX$7,Data!$A$2:$A$852,1,FALSE)),0))),"H",IF(AND(BX$7&gt;=$E127,BX$7&lt;=$F127),($D127/$G127),0))),IF(AND(BX$7&gt;=$E127,BX$7&lt;=$F127),($D127/$G127),0))</f>
        <v>0</v>
      </c>
      <c r="BY127" s="34">
        <f>IF(Data!$C$2&gt;0,(IF(OR(BY$5=Data!$F$2,BY$5=Data!$G$2,(IF(COUNTIF(Data!$A$2:$A$939,BY$7),BY$7=(VLOOKUP(BY$7,Data!$A$2:$A$852,1,FALSE)),0))),"H",IF(AND(BY$7&gt;=$E127,BY$7&lt;=$F127),($D127/$G127),0))),IF(AND(BY$7&gt;=$E127,BY$7&lt;=$F127),($D127/$G127),0))</f>
        <v>0</v>
      </c>
      <c r="BZ127" s="34">
        <f>IF(Data!$C$2&gt;0,(IF(OR(BZ$5=Data!$F$2,BZ$5=Data!$G$2,(IF(COUNTIF(Data!$A$2:$A$939,BZ$7),BZ$7=(VLOOKUP(BZ$7,Data!$A$2:$A$852,1,FALSE)),0))),"H",IF(AND(BZ$7&gt;=$E127,BZ$7&lt;=$F127),($D127/$G127),0))),IF(AND(BZ$7&gt;=$E127,BZ$7&lt;=$F127),($D127/$G127),0))</f>
        <v>0</v>
      </c>
      <c r="CA127" s="34">
        <f>IF(Data!$C$2&gt;0,(IF(OR(CA$5=Data!$F$2,CA$5=Data!$G$2,(IF(COUNTIF(Data!$A$2:$A$939,CA$7),CA$7=(VLOOKUP(CA$7,Data!$A$2:$A$852,1,FALSE)),0))),"H",IF(AND(CA$7&gt;=$E127,CA$7&lt;=$F127),($D127/$G127),0))),IF(AND(CA$7&gt;=$E127,CA$7&lt;=$F127),($D127/$G127),0))</f>
        <v>0</v>
      </c>
      <c r="CB127" s="34">
        <f>IF(Data!$C$2&gt;0,(IF(OR(CB$5=Data!$F$2,CB$5=Data!$G$2,(IF(COUNTIF(Data!$A$2:$A$939,CB$7),CB$7=(VLOOKUP(CB$7,Data!$A$2:$A$852,1,FALSE)),0))),"H",IF(AND(CB$7&gt;=$E127,CB$7&lt;=$F127),($D127/$G127),0))),IF(AND(CB$7&gt;=$E127,CB$7&lt;=$F127),($D127/$G127),0))</f>
        <v>0</v>
      </c>
      <c r="CC127" s="34" t="str">
        <f>IF(Data!$C$2&gt;0,(IF(OR(CC$5=Data!$F$2,CC$5=Data!$G$2,(IF(COUNTIF(Data!$A$2:$A$939,CC$7),CC$7=(VLOOKUP(CC$7,Data!$A$2:$A$852,1,FALSE)),0))),"H",IF(AND(CC$7&gt;=$E127,CC$7&lt;=$F127),($D127/$G127),0))),IF(AND(CC$7&gt;=$E127,CC$7&lt;=$F127),($D127/$G127),0))</f>
        <v>H</v>
      </c>
      <c r="CD127" s="34" t="str">
        <f>IF(Data!$C$2&gt;0,(IF(OR(CD$5=Data!$F$2,CD$5=Data!$G$2,(IF(COUNTIF(Data!$A$2:$A$939,CD$7),CD$7=(VLOOKUP(CD$7,Data!$A$2:$A$852,1,FALSE)),0))),"H",IF(AND(CD$7&gt;=$E127,CD$7&lt;=$F127),($D127/$G127),0))),IF(AND(CD$7&gt;=$E127,CD$7&lt;=$F127),($D127/$G127),0))</f>
        <v>H</v>
      </c>
      <c r="CE127" s="34">
        <f>IF(Data!$C$2&gt;0,(IF(OR(CE$5=Data!$F$2,CE$5=Data!$G$2,(IF(COUNTIF(Data!$A$2:$A$939,CE$7),CE$7=(VLOOKUP(CE$7,Data!$A$2:$A$852,1,FALSE)),0))),"H",IF(AND(CE$7&gt;=$E127,CE$7&lt;=$F127),($D127/$G127),0))),IF(AND(CE$7&gt;=$E127,CE$7&lt;=$F127),($D127/$G127),0))</f>
        <v>0</v>
      </c>
      <c r="CF127" s="34">
        <f>IF(Data!$C$2&gt;0,(IF(OR(CF$5=Data!$F$2,CF$5=Data!$G$2,(IF(COUNTIF(Data!$A$2:$A$939,CF$7),CF$7=(VLOOKUP(CF$7,Data!$A$2:$A$852,1,FALSE)),0))),"H",IF(AND(CF$7&gt;=$E127,CF$7&lt;=$F127),($D127/$G127),0))),IF(AND(CF$7&gt;=$E127,CF$7&lt;=$F127),($D127/$G127),0))</f>
        <v>0</v>
      </c>
      <c r="CG127" s="34">
        <f>IF(Data!$C$2&gt;0,(IF(OR(CG$5=Data!$F$2,CG$5=Data!$G$2,(IF(COUNTIF(Data!$A$2:$A$939,CG$7),CG$7=(VLOOKUP(CG$7,Data!$A$2:$A$852,1,FALSE)),0))),"H",IF(AND(CG$7&gt;=$E127,CG$7&lt;=$F127),($D127/$G127),0))),IF(AND(CG$7&gt;=$E127,CG$7&lt;=$F127),($D127/$G127),0))</f>
        <v>0</v>
      </c>
      <c r="CH127" s="34">
        <f>IF(Data!$C$2&gt;0,(IF(OR(CH$5=Data!$F$2,CH$5=Data!$G$2,(IF(COUNTIF(Data!$A$2:$A$939,CH$7),CH$7=(VLOOKUP(CH$7,Data!$A$2:$A$852,1,FALSE)),0))),"H",IF(AND(CH$7&gt;=$E127,CH$7&lt;=$F127),($D127/$G127),0))),IF(AND(CH$7&gt;=$E127,CH$7&lt;=$F127),($D127/$G127),0))</f>
        <v>0</v>
      </c>
      <c r="CI127" s="34">
        <f>IF(Data!$C$2&gt;0,(IF(OR(CI$5=Data!$F$2,CI$5=Data!$G$2,(IF(COUNTIF(Data!$A$2:$A$939,CI$7),CI$7=(VLOOKUP(CI$7,Data!$A$2:$A$852,1,FALSE)),0))),"H",IF(AND(CI$7&gt;=$E127,CI$7&lt;=$F127),($D127/$G127),0))),IF(AND(CI$7&gt;=$E127,CI$7&lt;=$F127),($D127/$G127),0))</f>
        <v>0</v>
      </c>
      <c r="CJ127" s="34" t="str">
        <f>IF(Data!$C$2&gt;0,(IF(OR(CJ$5=Data!$F$2,CJ$5=Data!$G$2,(IF(COUNTIF(Data!$A$2:$A$939,CJ$7),CJ$7=(VLOOKUP(CJ$7,Data!$A$2:$A$852,1,FALSE)),0))),"H",IF(AND(CJ$7&gt;=$E127,CJ$7&lt;=$F127),($D127/$G127),0))),IF(AND(CJ$7&gt;=$E127,CJ$7&lt;=$F127),($D127/$G127),0))</f>
        <v>H</v>
      </c>
      <c r="CK127" s="34" t="str">
        <f>IF(Data!$C$2&gt;0,(IF(OR(CK$5=Data!$F$2,CK$5=Data!$G$2,(IF(COUNTIF(Data!$A$2:$A$939,CK$7),CK$7=(VLOOKUP(CK$7,Data!$A$2:$A$852,1,FALSE)),0))),"H",IF(AND(CK$7&gt;=$E127,CK$7&lt;=$F127),($D127/$G127),0))),IF(AND(CK$7&gt;=$E127,CK$7&lt;=$F127),($D127/$G127),0))</f>
        <v>H</v>
      </c>
      <c r="CL127" s="34">
        <f>IF(Data!$C$2&gt;0,(IF(OR(CL$5=Data!$F$2,CL$5=Data!$G$2,(IF(COUNTIF(Data!$A$2:$A$939,CL$7),CL$7=(VLOOKUP(CL$7,Data!$A$2:$A$852,1,FALSE)),0))),"H",IF(AND(CL$7&gt;=$E127,CL$7&lt;=$F127),($D127/$G127),0))),IF(AND(CL$7&gt;=$E127,CL$7&lt;=$F127),($D127/$G127),0))</f>
        <v>0</v>
      </c>
      <c r="CM127" s="34">
        <f>IF(Data!$C$2&gt;0,(IF(OR(CM$5=Data!$F$2,CM$5=Data!$G$2,(IF(COUNTIF(Data!$A$2:$A$939,CM$7),CM$7=(VLOOKUP(CM$7,Data!$A$2:$A$852,1,FALSE)),0))),"H",IF(AND(CM$7&gt;=$E127,CM$7&lt;=$F127),($D127/$G127),0))),IF(AND(CM$7&gt;=$E127,CM$7&lt;=$F127),($D127/$G127),0))</f>
        <v>0</v>
      </c>
      <c r="CN127" s="34">
        <f>IF(Data!$C$2&gt;0,(IF(OR(CN$5=Data!$F$2,CN$5=Data!$G$2,(IF(COUNTIF(Data!$A$2:$A$939,CN$7),CN$7=(VLOOKUP(CN$7,Data!$A$2:$A$852,1,FALSE)),0))),"H",IF(AND(CN$7&gt;=$E127,CN$7&lt;=$F127),($D127/$G127),0))),IF(AND(CN$7&gt;=$E127,CN$7&lt;=$F127),($D127/$G127),0))</f>
        <v>0</v>
      </c>
      <c r="CO127" s="34">
        <f>IF(Data!$C$2&gt;0,(IF(OR(CO$5=Data!$F$2,CO$5=Data!$G$2,(IF(COUNTIF(Data!$A$2:$A$939,CO$7),CO$7=(VLOOKUP(CO$7,Data!$A$2:$A$852,1,FALSE)),0))),"H",IF(AND(CO$7&gt;=$E127,CO$7&lt;=$F127),($D127/$G127),0))),IF(AND(CO$7&gt;=$E127,CO$7&lt;=$F127),($D127/$G127),0))</f>
        <v>0</v>
      </c>
      <c r="CP127" s="34">
        <f>IF(Data!$C$2&gt;0,(IF(OR(CP$5=Data!$F$2,CP$5=Data!$G$2,(IF(COUNTIF(Data!$A$2:$A$939,CP$7),CP$7=(VLOOKUP(CP$7,Data!$A$2:$A$852,1,FALSE)),0))),"H",IF(AND(CP$7&gt;=$E127,CP$7&lt;=$F127),($D127/$G127),0))),IF(AND(CP$7&gt;=$E127,CP$7&lt;=$F127),($D127/$G127),0))</f>
        <v>0</v>
      </c>
      <c r="CQ127" s="34" t="str">
        <f>IF(Data!$C$2&gt;0,(IF(OR(CQ$5=Data!$F$2,CQ$5=Data!$G$2,(IF(COUNTIF(Data!$A$2:$A$939,CQ$7),CQ$7=(VLOOKUP(CQ$7,Data!$A$2:$A$852,1,FALSE)),0))),"H",IF(AND(CQ$7&gt;=$E127,CQ$7&lt;=$F127),($D127/$G127),0))),IF(AND(CQ$7&gt;=$E127,CQ$7&lt;=$F127),($D127/$G127),0))</f>
        <v>H</v>
      </c>
      <c r="CR127" s="34" t="str">
        <f>IF(Data!$C$2&gt;0,(IF(OR(CR$5=Data!$F$2,CR$5=Data!$G$2,(IF(COUNTIF(Data!$A$2:$A$939,CR$7),CR$7=(VLOOKUP(CR$7,Data!$A$2:$A$852,1,FALSE)),0))),"H",IF(AND(CR$7&gt;=$E127,CR$7&lt;=$F127),($D127/$G127),0))),IF(AND(CR$7&gt;=$E127,CR$7&lt;=$F127),($D127/$G127),0))</f>
        <v>H</v>
      </c>
      <c r="CS127" s="34">
        <f>IF(Data!$C$2&gt;0,(IF(OR(CS$5=Data!$F$2,CS$5=Data!$G$2,(IF(COUNTIF(Data!$A$2:$A$939,CS$7),CS$7=(VLOOKUP(CS$7,Data!$A$2:$A$852,1,FALSE)),0))),"H",IF(AND(CS$7&gt;=$E127,CS$7&lt;=$F127),($D127/$G127),0))),IF(AND(CS$7&gt;=$E127,CS$7&lt;=$F127),($D127/$G127),0))</f>
        <v>0</v>
      </c>
      <c r="CT127" s="34">
        <f>IF(Data!$C$2&gt;0,(IF(OR(CT$5=Data!$F$2,CT$5=Data!$G$2,(IF(COUNTIF(Data!$A$2:$A$939,CT$7),CT$7=(VLOOKUP(CT$7,Data!$A$2:$A$852,1,FALSE)),0))),"H",IF(AND(CT$7&gt;=$E127,CT$7&lt;=$F127),($D127/$G127),0))),IF(AND(CT$7&gt;=$E127,CT$7&lt;=$F127),($D127/$G127),0))</f>
        <v>0</v>
      </c>
      <c r="CU127" s="34">
        <f>IF(Data!$C$2&gt;0,(IF(OR(CU$5=Data!$F$2,CU$5=Data!$G$2,(IF(COUNTIF(Data!$A$2:$A$939,CU$7),CU$7=(VLOOKUP(CU$7,Data!$A$2:$A$852,1,FALSE)),0))),"H",IF(AND(CU$7&gt;=$E127,CU$7&lt;=$F127),($D127/$G127),0))),IF(AND(CU$7&gt;=$E127,CU$7&lt;=$F127),($D127/$G127),0))</f>
        <v>0</v>
      </c>
      <c r="CV127" s="34">
        <f>IF(Data!$C$2&gt;0,(IF(OR(CV$5=Data!$F$2,CV$5=Data!$G$2,(IF(COUNTIF(Data!$A$2:$A$939,CV$7),CV$7=(VLOOKUP(CV$7,Data!$A$2:$A$852,1,FALSE)),0))),"H",IF(AND(CV$7&gt;=$E127,CV$7&lt;=$F127),($D127/$G127),0))),IF(AND(CV$7&gt;=$E127,CV$7&lt;=$F127),($D127/$G127),0))</f>
        <v>0</v>
      </c>
      <c r="CW127" s="34">
        <f>IF(Data!$C$2&gt;0,(IF(OR(CW$5=Data!$F$2,CW$5=Data!$G$2,(IF(COUNTIF(Data!$A$2:$A$939,CW$7),CW$7=(VLOOKUP(CW$7,Data!$A$2:$A$852,1,FALSE)),0))),"H",IF(AND(CW$7&gt;=$E127,CW$7&lt;=$F127),($D127/$G127),0))),IF(AND(CW$7&gt;=$E127,CW$7&lt;=$F127),($D127/$G127),0))</f>
        <v>0</v>
      </c>
      <c r="CX127" s="34" t="str">
        <f>IF(Data!$C$2&gt;0,(IF(OR(CX$5=Data!$F$2,CX$5=Data!$G$2,(IF(COUNTIF(Data!$A$2:$A$939,CX$7),CX$7=(VLOOKUP(CX$7,Data!$A$2:$A$852,1,FALSE)),0))),"H",IF(AND(CX$7&gt;=$E127,CX$7&lt;=$F127),($D127/$G127),0))),IF(AND(CX$7&gt;=$E127,CX$7&lt;=$F127),($D127/$G127),0))</f>
        <v>H</v>
      </c>
      <c r="CY127" s="34" t="str">
        <f>IF(Data!$C$2&gt;0,(IF(OR(CY$5=Data!$F$2,CY$5=Data!$G$2,(IF(COUNTIF(Data!$A$2:$A$939,CY$7),CY$7=(VLOOKUP(CY$7,Data!$A$2:$A$852,1,FALSE)),0))),"H",IF(AND(CY$7&gt;=$E127,CY$7&lt;=$F127),($D127/$G127),0))),IF(AND(CY$7&gt;=$E127,CY$7&lt;=$F127),($D127/$G127),0))</f>
        <v>H</v>
      </c>
      <c r="CZ127" s="34">
        <f>IF(Data!$C$2&gt;0,(IF(OR(CZ$5=Data!$F$2,CZ$5=Data!$G$2,(IF(COUNTIF(Data!$A$2:$A$939,CZ$7),CZ$7=(VLOOKUP(CZ$7,Data!$A$2:$A$852,1,FALSE)),0))),"H",IF(AND(CZ$7&gt;=$E127,CZ$7&lt;=$F127),($D127/$G127),0))),IF(AND(CZ$7&gt;=$E127,CZ$7&lt;=$F127),($D127/$G127),0))</f>
        <v>0</v>
      </c>
      <c r="DA127" s="34">
        <f>IF(Data!$C$2&gt;0,(IF(OR(DA$5=Data!$F$2,DA$5=Data!$G$2,(IF(COUNTIF(Data!$A$2:$A$939,DA$7),DA$7=(VLOOKUP(DA$7,Data!$A$2:$A$852,1,FALSE)),0))),"H",IF(AND(DA$7&gt;=$E127,DA$7&lt;=$F127),($D127/$G127),0))),IF(AND(DA$7&gt;=$E127,DA$7&lt;=$F127),($D127/$G127),0))</f>
        <v>0</v>
      </c>
      <c r="DB127" s="34">
        <f>IF(Data!$C$2&gt;0,(IF(OR(DB$5=Data!$F$2,DB$5=Data!$G$2,(IF(COUNTIF(Data!$A$2:$A$939,DB$7),DB$7=(VLOOKUP(DB$7,Data!$A$2:$A$852,1,FALSE)),0))),"H",IF(AND(DB$7&gt;=$E127,DB$7&lt;=$F127),($D127/$G127),0))),IF(AND(DB$7&gt;=$E127,DB$7&lt;=$F127),($D127/$G127),0))</f>
        <v>0</v>
      </c>
      <c r="DC127" s="34">
        <f>IF(Data!$C$2&gt;0,(IF(OR(DC$5=Data!$F$2,DC$5=Data!$G$2,(IF(COUNTIF(Data!$A$2:$A$939,DC$7),DC$7=(VLOOKUP(DC$7,Data!$A$2:$A$852,1,FALSE)),0))),"H",IF(AND(DC$7&gt;=$E127,DC$7&lt;=$F127),($D127/$G127),0))),IF(AND(DC$7&gt;=$E127,DC$7&lt;=$F127),($D127/$G127),0))</f>
        <v>0</v>
      </c>
      <c r="DD127" s="34">
        <f>IF(Data!$C$2&gt;0,(IF(OR(DD$5=Data!$F$2,DD$5=Data!$G$2,(IF(COUNTIF(Data!$A$2:$A$939,DD$7),DD$7=(VLOOKUP(DD$7,Data!$A$2:$A$852,1,FALSE)),0))),"H",IF(AND(DD$7&gt;=$E127,DD$7&lt;=$F127),($D127/$G127),0))),IF(AND(DD$7&gt;=$E127,DD$7&lt;=$F127),($D127/$G127),0))</f>
        <v>0</v>
      </c>
      <c r="DE127" s="34" t="str">
        <f>IF(Data!$C$2&gt;0,(IF(OR(DE$5=Data!$F$2,DE$5=Data!$G$2,(IF(COUNTIF(Data!$A$2:$A$939,DE$7),DE$7=(VLOOKUP(DE$7,Data!$A$2:$A$852,1,FALSE)),0))),"H",IF(AND(DE$7&gt;=$E127,DE$7&lt;=$F127),($D127/$G127),0))),IF(AND(DE$7&gt;=$E127,DE$7&lt;=$F127),($D127/$G127),0))</f>
        <v>H</v>
      </c>
      <c r="DF127" s="34" t="str">
        <f>IF(Data!$C$2&gt;0,(IF(OR(DF$5=Data!$F$2,DF$5=Data!$G$2,(IF(COUNTIF(Data!$A$2:$A$939,DF$7),DF$7=(VLOOKUP(DF$7,Data!$A$2:$A$852,1,FALSE)),0))),"H",IF(AND(DF$7&gt;=$E127,DF$7&lt;=$F127),($D127/$G127),0))),IF(AND(DF$7&gt;=$E127,DF$7&lt;=$F127),($D127/$G127),0))</f>
        <v>H</v>
      </c>
      <c r="DG127" s="34">
        <f>IF(Data!$C$2&gt;0,(IF(OR(DG$5=Data!$F$2,DG$5=Data!$G$2,(IF(COUNTIF(Data!$A$2:$A$939,DG$7),DG$7=(VLOOKUP(DG$7,Data!$A$2:$A$852,1,FALSE)),0))),"H",IF(AND(DG$7&gt;=$E127,DG$7&lt;=$F127),($D127/$G127),0))),IF(AND(DG$7&gt;=$E127,DG$7&lt;=$F127),($D127/$G127),0))</f>
        <v>0</v>
      </c>
      <c r="DH127" s="34">
        <f>IF(Data!$C$2&gt;0,(IF(OR(DH$5=Data!$F$2,DH$5=Data!$G$2,(IF(COUNTIF(Data!$A$2:$A$939,DH$7),DH$7=(VLOOKUP(DH$7,Data!$A$2:$A$852,1,FALSE)),0))),"H",IF(AND(DH$7&gt;=$E127,DH$7&lt;=$F127),($D127/$G127),0))),IF(AND(DH$7&gt;=$E127,DH$7&lt;=$F127),($D127/$G127),0))</f>
        <v>0</v>
      </c>
      <c r="DI127" s="34">
        <f>IF(Data!$C$2&gt;0,(IF(OR(DI$5=Data!$F$2,DI$5=Data!$G$2,(IF(COUNTIF(Data!$A$2:$A$939,DI$7),DI$7=(VLOOKUP(DI$7,Data!$A$2:$A$852,1,FALSE)),0))),"H",IF(AND(DI$7&gt;=$E127,DI$7&lt;=$F127),($D127/$G127),0))),IF(AND(DI$7&gt;=$E127,DI$7&lt;=$F127),($D127/$G127),0))</f>
        <v>0</v>
      </c>
      <c r="DJ127" s="34">
        <f>IF(Data!$C$2&gt;0,(IF(OR(DJ$5=Data!$F$2,DJ$5=Data!$G$2,(IF(COUNTIF(Data!$A$2:$A$939,DJ$7),DJ$7=(VLOOKUP(DJ$7,Data!$A$2:$A$852,1,FALSE)),0))),"H",IF(AND(DJ$7&gt;=$E127,DJ$7&lt;=$F127),($D127/$G127),0))),IF(AND(DJ$7&gt;=$E127,DJ$7&lt;=$F127),($D127/$G127),0))</f>
        <v>0</v>
      </c>
      <c r="DK127" s="34">
        <f>IF(Data!$C$2&gt;0,(IF(OR(DK$5=Data!$F$2,DK$5=Data!$G$2,(IF(COUNTIF(Data!$A$2:$A$939,DK$7),DK$7=(VLOOKUP(DK$7,Data!$A$2:$A$852,1,FALSE)),0))),"H",IF(AND(DK$7&gt;=$E127,DK$7&lt;=$F127),($D127/$G127),0))),IF(AND(DK$7&gt;=$E127,DK$7&lt;=$F127),($D127/$G127),0))</f>
        <v>0</v>
      </c>
      <c r="DL127" s="34" t="str">
        <f>IF(Data!$C$2&gt;0,(IF(OR(DL$5=Data!$F$2,DL$5=Data!$G$2,(IF(COUNTIF(Data!$A$2:$A$939,DL$7),DL$7=(VLOOKUP(DL$7,Data!$A$2:$A$852,1,FALSE)),0))),"H",IF(AND(DL$7&gt;=$E127,DL$7&lt;=$F127),($D127/$G127),0))),IF(AND(DL$7&gt;=$E127,DL$7&lt;=$F127),($D127/$G127),0))</f>
        <v>H</v>
      </c>
      <c r="DM127" s="34" t="str">
        <f>IF(Data!$C$2&gt;0,(IF(OR(DM$5=Data!$F$2,DM$5=Data!$G$2,(IF(COUNTIF(Data!$A$2:$A$939,DM$7),DM$7=(VLOOKUP(DM$7,Data!$A$2:$A$852,1,FALSE)),0))),"H",IF(AND(DM$7&gt;=$E127,DM$7&lt;=$F127),($D127/$G127),0))),IF(AND(DM$7&gt;=$E127,DM$7&lt;=$F127),($D127/$G127),0))</f>
        <v>H</v>
      </c>
      <c r="DN127" s="34">
        <f>IF(Data!$C$2&gt;0,(IF(OR(DN$5=Data!$F$2,DN$5=Data!$G$2,(IF(COUNTIF(Data!$A$2:$A$939,DN$7),DN$7=(VLOOKUP(DN$7,Data!$A$2:$A$852,1,FALSE)),0))),"H",IF(AND(DN$7&gt;=$E127,DN$7&lt;=$F127),($D127/$G127),0))),IF(AND(DN$7&gt;=$E127,DN$7&lt;=$F127),($D127/$G127),0))</f>
        <v>0</v>
      </c>
      <c r="DO127" s="34">
        <f>IF(Data!$C$2&gt;0,(IF(OR(DO$5=Data!$F$2,DO$5=Data!$G$2,(IF(COUNTIF(Data!$A$2:$A$939,DO$7),DO$7=(VLOOKUP(DO$7,Data!$A$2:$A$852,1,FALSE)),0))),"H",IF(AND(DO$7&gt;=$E127,DO$7&lt;=$F127),($D127/$G127),0))),IF(AND(DO$7&gt;=$E127,DO$7&lt;=$F127),($D127/$G127),0))</f>
        <v>0</v>
      </c>
      <c r="DP127" s="34">
        <f>IF(Data!$C$2&gt;0,(IF(OR(DP$5=Data!$F$2,DP$5=Data!$G$2,(IF(COUNTIF(Data!$A$2:$A$939,DP$7),DP$7=(VLOOKUP(DP$7,Data!$A$2:$A$852,1,FALSE)),0))),"H",IF(AND(DP$7&gt;=$E127,DP$7&lt;=$F127),($D127/$G127),0))),IF(AND(DP$7&gt;=$E127,DP$7&lt;=$F127),($D127/$G127),0))</f>
        <v>0</v>
      </c>
      <c r="DQ127" s="34">
        <f>IF(Data!$C$2&gt;0,(IF(OR(DQ$5=Data!$F$2,DQ$5=Data!$G$2,(IF(COUNTIF(Data!$A$2:$A$939,DQ$7),DQ$7=(VLOOKUP(DQ$7,Data!$A$2:$A$852,1,FALSE)),0))),"H",IF(AND(DQ$7&gt;=$E127,DQ$7&lt;=$F127),($D127/$G127),0))),IF(AND(DQ$7&gt;=$E127,DQ$7&lt;=$F127),($D127/$G127),0))</f>
        <v>0</v>
      </c>
      <c r="DR127" s="34">
        <f>IF(Data!$C$2&gt;0,(IF(OR(DR$5=Data!$F$2,DR$5=Data!$G$2,(IF(COUNTIF(Data!$A$2:$A$939,DR$7),DR$7=(VLOOKUP(DR$7,Data!$A$2:$A$852,1,FALSE)),0))),"H",IF(AND(DR$7&gt;=$E127,DR$7&lt;=$F127),($D127/$G127),0))),IF(AND(DR$7&gt;=$E127,DR$7&lt;=$F127),($D127/$G127),0))</f>
        <v>0</v>
      </c>
      <c r="DS127" s="34" t="str">
        <f>IF(Data!$C$2&gt;0,(IF(OR(DS$5=Data!$F$2,DS$5=Data!$G$2,(IF(COUNTIF(Data!$A$2:$A$939,DS$7),DS$7=(VLOOKUP(DS$7,Data!$A$2:$A$852,1,FALSE)),0))),"H",IF(AND(DS$7&gt;=$E127,DS$7&lt;=$F127),($D127/$G127),0))),IF(AND(DS$7&gt;=$E127,DS$7&lt;=$F127),($D127/$G127),0))</f>
        <v>H</v>
      </c>
      <c r="DT127" s="34" t="str">
        <f>IF(Data!$C$2&gt;0,(IF(OR(DT$5=Data!$F$2,DT$5=Data!$G$2,(IF(COUNTIF(Data!$A$2:$A$939,DT$7),DT$7=(VLOOKUP(DT$7,Data!$A$2:$A$852,1,FALSE)),0))),"H",IF(AND(DT$7&gt;=$E127,DT$7&lt;=$F127),($D127/$G127),0))),IF(AND(DT$7&gt;=$E127,DT$7&lt;=$F127),($D127/$G127),0))</f>
        <v>H</v>
      </c>
      <c r="DU127" s="34">
        <f>IF(Data!$C$2&gt;0,(IF(OR(DU$5=Data!$F$2,DU$5=Data!$G$2,(IF(COUNTIF(Data!$A$2:$A$939,DU$7),DU$7=(VLOOKUP(DU$7,Data!$A$2:$A$852,1,FALSE)),0))),"H",IF(AND(DU$7&gt;=$E127,DU$7&lt;=$F127),($D127/$G127),0))),IF(AND(DU$7&gt;=$E127,DU$7&lt;=$F127),($D127/$G127),0))</f>
        <v>0</v>
      </c>
      <c r="DV127" s="34">
        <f>IF(Data!$C$2&gt;0,(IF(OR(DV$5=Data!$F$2,DV$5=Data!$G$2,(IF(COUNTIF(Data!$A$2:$A$939,DV$7),DV$7=(VLOOKUP(DV$7,Data!$A$2:$A$852,1,FALSE)),0))),"H",IF(AND(DV$7&gt;=$E127,DV$7&lt;=$F127),($D127/$G127),0))),IF(AND(DV$7&gt;=$E127,DV$7&lt;=$F127),($D127/$G127),0))</f>
        <v>0</v>
      </c>
      <c r="DW127" s="34">
        <f>IF(Data!$C$2&gt;0,(IF(OR(DW$5=Data!$F$2,DW$5=Data!$G$2,(IF(COUNTIF(Data!$A$2:$A$939,DW$7),DW$7=(VLOOKUP(DW$7,Data!$A$2:$A$852,1,FALSE)),0))),"H",IF(AND(DW$7&gt;=$E127,DW$7&lt;=$F127),($D127/$G127),0))),IF(AND(DW$7&gt;=$E127,DW$7&lt;=$F127),($D127/$G127),0))</f>
        <v>0</v>
      </c>
      <c r="DX127" s="34">
        <f>IF(Data!$C$2&gt;0,(IF(OR(DX$5=Data!$F$2,DX$5=Data!$G$2,(IF(COUNTIF(Data!$A$2:$A$939,DX$7),DX$7=(VLOOKUP(DX$7,Data!$A$2:$A$852,1,FALSE)),0))),"H",IF(AND(DX$7&gt;=$E127,DX$7&lt;=$F127),($D127/$G127),0))),IF(AND(DX$7&gt;=$E127,DX$7&lt;=$F127),($D127/$G127),0))</f>
        <v>0</v>
      </c>
      <c r="DY127" s="34">
        <f>IF(Data!$C$2&gt;0,(IF(OR(DY$5=Data!$F$2,DY$5=Data!$G$2,(IF(COUNTIF(Data!$A$2:$A$939,DY$7),DY$7=(VLOOKUP(DY$7,Data!$A$2:$A$852,1,FALSE)),0))),"H",IF(AND(DY$7&gt;=$E127,DY$7&lt;=$F127),($D127/$G127),0))),IF(AND(DY$7&gt;=$E127,DY$7&lt;=$F127),($D127/$G127),0))</f>
        <v>0</v>
      </c>
      <c r="DZ127" s="34" t="str">
        <f>IF(Data!$C$2&gt;0,(IF(OR(DZ$5=Data!$F$2,DZ$5=Data!$G$2,(IF(COUNTIF(Data!$A$2:$A$939,DZ$7),DZ$7=(VLOOKUP(DZ$7,Data!$A$2:$A$852,1,FALSE)),0))),"H",IF(AND(DZ$7&gt;=$E127,DZ$7&lt;=$F127),($D127/$G127),0))),IF(AND(DZ$7&gt;=$E127,DZ$7&lt;=$F127),($D127/$G127),0))</f>
        <v>H</v>
      </c>
      <c r="EA127" s="34" t="str">
        <f>IF(Data!$C$2&gt;0,(IF(OR(EA$5=Data!$F$2,EA$5=Data!$G$2,(IF(COUNTIF(Data!$A$2:$A$939,EA$7),EA$7=(VLOOKUP(EA$7,Data!$A$2:$A$852,1,FALSE)),0))),"H",IF(AND(EA$7&gt;=$E127,EA$7&lt;=$F127),($D127/$G127),0))),IF(AND(EA$7&gt;=$E127,EA$7&lt;=$F127),($D127/$G127),0))</f>
        <v>H</v>
      </c>
      <c r="EB127" s="34">
        <f>IF(Data!$C$2&gt;0,(IF(OR(EB$5=Data!$F$2,EB$5=Data!$G$2,(IF(COUNTIF(Data!$A$2:$A$939,EB$7),EB$7=(VLOOKUP(EB$7,Data!$A$2:$A$852,1,FALSE)),0))),"H",IF(AND(EB$7&gt;=$E127,EB$7&lt;=$F127),($D127/$G127),0))),IF(AND(EB$7&gt;=$E127,EB$7&lt;=$F127),($D127/$G127),0))</f>
        <v>0</v>
      </c>
      <c r="EC127" s="34">
        <f>IF(Data!$C$2&gt;0,(IF(OR(EC$5=Data!$F$2,EC$5=Data!$G$2,(IF(COUNTIF(Data!$A$2:$A$939,EC$7),EC$7=(VLOOKUP(EC$7,Data!$A$2:$A$852,1,FALSE)),0))),"H",IF(AND(EC$7&gt;=$E127,EC$7&lt;=$F127),($D127/$G127),0))),IF(AND(EC$7&gt;=$E127,EC$7&lt;=$F127),($D127/$G127),0))</f>
        <v>0</v>
      </c>
      <c r="ED127" s="34">
        <f>IF(Data!$C$2&gt;0,(IF(OR(ED$5=Data!$F$2,ED$5=Data!$G$2,(IF(COUNTIF(Data!$A$2:$A$939,ED$7),ED$7=(VLOOKUP(ED$7,Data!$A$2:$A$852,1,FALSE)),0))),"H",IF(AND(ED$7&gt;=$E127,ED$7&lt;=$F127),($D127/$G127),0))),IF(AND(ED$7&gt;=$E127,ED$7&lt;=$F127),($D127/$G127),0))</f>
        <v>0</v>
      </c>
      <c r="EE127" s="34">
        <f>IF(Data!$C$2&gt;0,(IF(OR(EE$5=Data!$F$2,EE$5=Data!$G$2,(IF(COUNTIF(Data!$A$2:$A$939,EE$7),EE$7=(VLOOKUP(EE$7,Data!$A$2:$A$852,1,FALSE)),0))),"H",IF(AND(EE$7&gt;=$E127,EE$7&lt;=$F127),($D127/$G127),0))),IF(AND(EE$7&gt;=$E127,EE$7&lt;=$F127),($D127/$G127),0))</f>
        <v>0</v>
      </c>
      <c r="EF127" s="34">
        <f>IF(Data!$C$2&gt;0,(IF(OR(EF$5=Data!$F$2,EF$5=Data!$G$2,(IF(COUNTIF(Data!$A$2:$A$939,EF$7),EF$7=(VLOOKUP(EF$7,Data!$A$2:$A$852,1,FALSE)),0))),"H",IF(AND(EF$7&gt;=$E127,EF$7&lt;=$F127),($D127/$G127),0))),IF(AND(EF$7&gt;=$E127,EF$7&lt;=$F127),($D127/$G127),0))</f>
        <v>0</v>
      </c>
      <c r="EG127" s="34" t="str">
        <f>IF(Data!$C$2&gt;0,(IF(OR(EG$5=Data!$F$2,EG$5=Data!$G$2,(IF(COUNTIF(Data!$A$2:$A$939,EG$7),EG$7=(VLOOKUP(EG$7,Data!$A$2:$A$852,1,FALSE)),0))),"H",IF(AND(EG$7&gt;=$E127,EG$7&lt;=$F127),($D127/$G127),0))),IF(AND(EG$7&gt;=$E127,EG$7&lt;=$F127),($D127/$G127),0))</f>
        <v>H</v>
      </c>
      <c r="EH127" s="34" t="str">
        <f>IF(Data!$C$2&gt;0,(IF(OR(EH$5=Data!$F$2,EH$5=Data!$G$2,(IF(COUNTIF(Data!$A$2:$A$939,EH$7),EH$7=(VLOOKUP(EH$7,Data!$A$2:$A$852,1,FALSE)),0))),"H",IF(AND(EH$7&gt;=$E127,EH$7&lt;=$F127),($D127/$G127),0))),IF(AND(EH$7&gt;=$E127,EH$7&lt;=$F127),($D127/$G127),0))</f>
        <v>H</v>
      </c>
      <c r="EI127" s="34">
        <f>IF(Data!$C$2&gt;0,(IF(OR(EI$5=Data!$F$2,EI$5=Data!$G$2,(IF(COUNTIF(Data!$A$2:$A$939,EI$7),EI$7=(VLOOKUP(EI$7,Data!$A$2:$A$852,1,FALSE)),0))),"H",IF(AND(EI$7&gt;=$E127,EI$7&lt;=$F127),($D127/$G127),0))),IF(AND(EI$7&gt;=$E127,EI$7&lt;=$F127),($D127/$G127),0))</f>
        <v>0</v>
      </c>
      <c r="EJ127" s="34">
        <f>IF(Data!$C$2&gt;0,(IF(OR(EJ$5=Data!$F$2,EJ$5=Data!$G$2,(IF(COUNTIF(Data!$A$2:$A$939,EJ$7),EJ$7=(VLOOKUP(EJ$7,Data!$A$2:$A$852,1,FALSE)),0))),"H",IF(AND(EJ$7&gt;=$E127,EJ$7&lt;=$F127),($D127/$G127),0))),IF(AND(EJ$7&gt;=$E127,EJ$7&lt;=$F127),($D127/$G127),0))</f>
        <v>0</v>
      </c>
      <c r="EK127" s="34">
        <f>IF(Data!$C$2&gt;0,(IF(OR(EK$5=Data!$F$2,EK$5=Data!$G$2,(IF(COUNTIF(Data!$A$2:$A$939,EK$7),EK$7=(VLOOKUP(EK$7,Data!$A$2:$A$852,1,FALSE)),0))),"H",IF(AND(EK$7&gt;=$E127,EK$7&lt;=$F127),($D127/$G127),0))),IF(AND(EK$7&gt;=$E127,EK$7&lt;=$F127),($D127/$G127),0))</f>
        <v>0</v>
      </c>
      <c r="EL127" s="34">
        <f>IF(Data!$C$2&gt;0,(IF(OR(EL$5=Data!$F$2,EL$5=Data!$G$2,(IF(COUNTIF(Data!$A$2:$A$939,EL$7),EL$7=(VLOOKUP(EL$7,Data!$A$2:$A$852,1,FALSE)),0))),"H",IF(AND(EL$7&gt;=$E127,EL$7&lt;=$F127),($D127/$G127),0))),IF(AND(EL$7&gt;=$E127,EL$7&lt;=$F127),($D127/$G127),0))</f>
        <v>0</v>
      </c>
      <c r="EM127" s="34">
        <f>IF(Data!$C$2&gt;0,(IF(OR(EM$5=Data!$F$2,EM$5=Data!$G$2,(IF(COUNTIF(Data!$A$2:$A$939,EM$7),EM$7=(VLOOKUP(EM$7,Data!$A$2:$A$852,1,FALSE)),0))),"H",IF(AND(EM$7&gt;=$E127,EM$7&lt;=$F127),($D127/$G127),0))),IF(AND(EM$7&gt;=$E127,EM$7&lt;=$F127),($D127/$G127),0))</f>
        <v>0</v>
      </c>
      <c r="EN127" s="34" t="str">
        <f>IF(Data!$C$2&gt;0,(IF(OR(EN$5=Data!$F$2,EN$5=Data!$G$2,(IF(COUNTIF(Data!$A$2:$A$939,EN$7),EN$7=(VLOOKUP(EN$7,Data!$A$2:$A$852,1,FALSE)),0))),"H",IF(AND(EN$7&gt;=$E127,EN$7&lt;=$F127),($D127/$G127),0))),IF(AND(EN$7&gt;=$E127,EN$7&lt;=$F127),($D127/$G127),0))</f>
        <v>H</v>
      </c>
      <c r="EO127" s="35" t="str">
        <f>IF(Data!$C$2&gt;0,(IF(OR(EO$5=Data!$F$2,EO$5=Data!$G$2,(IF(COUNTIF(Data!$A$2:$A$939,EO$7),EO$7=(VLOOKUP(EO$7,Data!$A$2:$A$852,1,FALSE)),0))),"H",IF(AND(EO$7&gt;=$E127,EO$7&lt;=$F127),($D127/$G127),0))),IF(AND(EO$7&gt;=$E127,EO$7&lt;=$F127),($D127/$G127),0))</f>
        <v>H</v>
      </c>
      <c r="EP127" s="8" t="s">
        <v>47</v>
      </c>
      <c r="EQ127" s="18">
        <f>SUM(T127:EO127)-D127</f>
        <v>0</v>
      </c>
    </row>
    <row r="128" spans="1:147" ht="30" customHeight="1" thickBot="1">
      <c r="A128" s="371"/>
      <c r="B128" s="372"/>
      <c r="C128" s="372"/>
      <c r="D128" s="364"/>
      <c r="E128" s="351"/>
      <c r="F128" s="351"/>
      <c r="G128" s="349"/>
      <c r="H128" s="364"/>
      <c r="I128" s="365"/>
      <c r="J128" s="351"/>
      <c r="K128" s="351"/>
      <c r="L128" s="351"/>
      <c r="M128" s="349"/>
      <c r="N128" s="349"/>
      <c r="O128" s="364"/>
      <c r="P128" s="365"/>
      <c r="Q128" s="391"/>
      <c r="R128" s="364"/>
      <c r="S128" s="343"/>
      <c r="T128" s="36">
        <f>IF(T$7&gt;$L127,(((IF(Data!$C$2&gt;0,(IF(OR(T$5=Data!$F$2,T$5=Data!$G$2,(IF(COUNTIF(Data!$A$2:$A$939,T$7),T$7=(VLOOKUP(T$7,Data!$A$2:$A$852,1,FALSE)),0))),"H",IF(AND(T$7&gt;=$J127,T$7&lt;=$K127),($D127*(1-$P127)/$N127),0))),IF(AND(T$7&gt;=$J127,T$7&lt;=$K127),(($D127-$O127)/$N127),0))))),(((IF(Data!$C$2&gt;0,(IF(OR(T$5=Data!$F$2,T$5=Data!$G$2,(IF(COUNTIF(Data!$A$2:$A$939,T$7),T$7=(VLOOKUP(T$7,Data!$A$2:$A$852,1,FALSE)),0))),"H",IF(AND(T$7&gt;=$J127,T$7&lt;=$L127),($D127*$P127/$M127),0))),IF(AND(T$7&gt;=$J127,T$7&lt;=$L127),(($D127*$P127)/$M127),0))))))</f>
        <v>0</v>
      </c>
      <c r="U128" s="37">
        <f>IF(U$7&gt;$L127,(((IF(Data!$C$2&gt;0,(IF(OR(U$5=Data!$F$2,U$5=Data!$G$2,(IF(COUNTIF(Data!$A$2:$A$939,U$7),U$7=(VLOOKUP(U$7,Data!$A$2:$A$852,1,FALSE)),0))),"H",IF(AND(U$7&gt;=$J127,U$7&lt;=$K127),($D127*(1-$P127)/$N127),0))),IF(AND(U$7&gt;=$J127,U$7&lt;=$K127),(($D127-$O127)/$N127),0))))),(((IF(Data!$C$2&gt;0,(IF(OR(U$5=Data!$F$2,U$5=Data!$G$2,(IF(COUNTIF(Data!$A$2:$A$939,U$7),U$7=(VLOOKUP(U$7,Data!$A$2:$A$852,1,FALSE)),0))),"H",IF(AND(U$7&gt;=$J127,U$7&lt;=$L127),($D127*$P127/$M127),0))),IF(AND(U$7&gt;=$J127,U$7&lt;=$L127),(($D127*$P127)/$M127),0))))))</f>
        <v>0</v>
      </c>
      <c r="V128" s="37">
        <f>IF(V$7&gt;$L127,(((IF(Data!$C$2&gt;0,(IF(OR(V$5=Data!$F$2,V$5=Data!$G$2,(IF(COUNTIF(Data!$A$2:$A$939,V$7),V$7=(VLOOKUP(V$7,Data!$A$2:$A$852,1,FALSE)),0))),"H",IF(AND(V$7&gt;=$J127,V$7&lt;=$K127),($D127*(1-$P127)/$N127),0))),IF(AND(V$7&gt;=$J127,V$7&lt;=$K127),(($D127-$O127)/$N127),0))))),(((IF(Data!$C$2&gt;0,(IF(OR(V$5=Data!$F$2,V$5=Data!$G$2,(IF(COUNTIF(Data!$A$2:$A$939,V$7),V$7=(VLOOKUP(V$7,Data!$A$2:$A$852,1,FALSE)),0))),"H",IF(AND(V$7&gt;=$J127,V$7&lt;=$L127),($D127*$P127/$M127),0))),IF(AND(V$7&gt;=$J127,V$7&lt;=$L127),(($D127*$P127)/$M127),0))))))</f>
        <v>0</v>
      </c>
      <c r="W128" s="37">
        <f>IF(W$7&gt;$L127,(((IF(Data!$C$2&gt;0,(IF(OR(W$5=Data!$F$2,W$5=Data!$G$2,(IF(COUNTIF(Data!$A$2:$A$939,W$7),W$7=(VLOOKUP(W$7,Data!$A$2:$A$852,1,FALSE)),0))),"H",IF(AND(W$7&gt;=$J127,W$7&lt;=$K127),($D127*(1-$P127)/$N127),0))),IF(AND(W$7&gt;=$J127,W$7&lt;=$K127),(($D127-$O127)/$N127),0))))),(((IF(Data!$C$2&gt;0,(IF(OR(W$5=Data!$F$2,W$5=Data!$G$2,(IF(COUNTIF(Data!$A$2:$A$939,W$7),W$7=(VLOOKUP(W$7,Data!$A$2:$A$852,1,FALSE)),0))),"H",IF(AND(W$7&gt;=$J127,W$7&lt;=$L127),($D127*$P127/$M127),0))),IF(AND(W$7&gt;=$J127,W$7&lt;=$L127),(($D127*$P127)/$M127),0))))))</f>
        <v>0</v>
      </c>
      <c r="X128" s="37">
        <f>IF(X$7&gt;$L127,(((IF(Data!$C$2&gt;0,(IF(OR(X$5=Data!$F$2,X$5=Data!$G$2,(IF(COUNTIF(Data!$A$2:$A$939,X$7),X$7=(VLOOKUP(X$7,Data!$A$2:$A$852,1,FALSE)),0))),"H",IF(AND(X$7&gt;=$J127,X$7&lt;=$K127),($D127*(1-$P127)/$N127),0))),IF(AND(X$7&gt;=$J127,X$7&lt;=$K127),(($D127-$O127)/$N127),0))))),(((IF(Data!$C$2&gt;0,(IF(OR(X$5=Data!$F$2,X$5=Data!$G$2,(IF(COUNTIF(Data!$A$2:$A$939,X$7),X$7=(VLOOKUP(X$7,Data!$A$2:$A$852,1,FALSE)),0))),"H",IF(AND(X$7&gt;=$J127,X$7&lt;=$L127),($D127*$P127/$M127),0))),IF(AND(X$7&gt;=$J127,X$7&lt;=$L127),(($D127*$P127)/$M127),0))))))</f>
        <v>0</v>
      </c>
      <c r="Y128" s="37" t="str">
        <f>IF(Y$7&gt;$L127,(((IF(Data!$C$2&gt;0,(IF(OR(Y$5=Data!$F$2,Y$5=Data!$G$2,(IF(COUNTIF(Data!$A$2:$A$939,Y$7),Y$7=(VLOOKUP(Y$7,Data!$A$2:$A$852,1,FALSE)),0))),"H",IF(AND(Y$7&gt;=$J127,Y$7&lt;=$K127),($D127*(1-$P127)/$N127),0))),IF(AND(Y$7&gt;=$J127,Y$7&lt;=$K127),(($D127-$O127)/$N127),0))))),(((IF(Data!$C$2&gt;0,(IF(OR(Y$5=Data!$F$2,Y$5=Data!$G$2,(IF(COUNTIF(Data!$A$2:$A$939,Y$7),Y$7=(VLOOKUP(Y$7,Data!$A$2:$A$852,1,FALSE)),0))),"H",IF(AND(Y$7&gt;=$J127,Y$7&lt;=$L127),($D127*$P127/$M127),0))),IF(AND(Y$7&gt;=$J127,Y$7&lt;=$L127),(($D127*$P127)/$M127),0))))))</f>
        <v>H</v>
      </c>
      <c r="Z128" s="37" t="str">
        <f>IF(Z$7&gt;$L127,(((IF(Data!$C$2&gt;0,(IF(OR(Z$5=Data!$F$2,Z$5=Data!$G$2,(IF(COUNTIF(Data!$A$2:$A$939,Z$7),Z$7=(VLOOKUP(Z$7,Data!$A$2:$A$852,1,FALSE)),0))),"H",IF(AND(Z$7&gt;=$J127,Z$7&lt;=$K127),($D127*(1-$P127)/$N127),0))),IF(AND(Z$7&gt;=$J127,Z$7&lt;=$K127),(($D127-$O127)/$N127),0))))),(((IF(Data!$C$2&gt;0,(IF(OR(Z$5=Data!$F$2,Z$5=Data!$G$2,(IF(COUNTIF(Data!$A$2:$A$939,Z$7),Z$7=(VLOOKUP(Z$7,Data!$A$2:$A$852,1,FALSE)),0))),"H",IF(AND(Z$7&gt;=$J127,Z$7&lt;=$L127),($D127*$P127/$M127),0))),IF(AND(Z$7&gt;=$J127,Z$7&lt;=$L127),(($D127*$P127)/$M127),0))))))</f>
        <v>H</v>
      </c>
      <c r="AA128" s="37">
        <f>IF(AA$7&gt;$L127,(((IF(Data!$C$2&gt;0,(IF(OR(AA$5=Data!$F$2,AA$5=Data!$G$2,(IF(COUNTIF(Data!$A$2:$A$939,AA$7),AA$7=(VLOOKUP(AA$7,Data!$A$2:$A$852,1,FALSE)),0))),"H",IF(AND(AA$7&gt;=$J127,AA$7&lt;=$K127),($D127*(1-$P127)/$N127),0))),IF(AND(AA$7&gt;=$J127,AA$7&lt;=$K127),(($D127-$O127)/$N127),0))))),(((IF(Data!$C$2&gt;0,(IF(OR(AA$5=Data!$F$2,AA$5=Data!$G$2,(IF(COUNTIF(Data!$A$2:$A$939,AA$7),AA$7=(VLOOKUP(AA$7,Data!$A$2:$A$852,1,FALSE)),0))),"H",IF(AND(AA$7&gt;=$J127,AA$7&lt;=$L127),($D127*$P127/$M127),0))),IF(AND(AA$7&gt;=$J127,AA$7&lt;=$L127),(($D127*$P127)/$M127),0))))))</f>
        <v>0</v>
      </c>
      <c r="AB128" s="37">
        <f>IF(AB$7&gt;$L127,(((IF(Data!$C$2&gt;0,(IF(OR(AB$5=Data!$F$2,AB$5=Data!$G$2,(IF(COUNTIF(Data!$A$2:$A$939,AB$7),AB$7=(VLOOKUP(AB$7,Data!$A$2:$A$852,1,FALSE)),0))),"H",IF(AND(AB$7&gt;=$J127,AB$7&lt;=$K127),($D127*(1-$P127)/$N127),0))),IF(AND(AB$7&gt;=$J127,AB$7&lt;=$K127),(($D127-$O127)/$N127),0))))),(((IF(Data!$C$2&gt;0,(IF(OR(AB$5=Data!$F$2,AB$5=Data!$G$2,(IF(COUNTIF(Data!$A$2:$A$939,AB$7),AB$7=(VLOOKUP(AB$7,Data!$A$2:$A$852,1,FALSE)),0))),"H",IF(AND(AB$7&gt;=$J127,AB$7&lt;=$L127),($D127*$P127/$M127),0))),IF(AND(AB$7&gt;=$J127,AB$7&lt;=$L127),(($D127*$P127)/$M127),0))))))</f>
        <v>0</v>
      </c>
      <c r="AC128" s="37">
        <f>IF(AC$7&gt;$L127,(((IF(Data!$C$2&gt;0,(IF(OR(AC$5=Data!$F$2,AC$5=Data!$G$2,(IF(COUNTIF(Data!$A$2:$A$939,AC$7),AC$7=(VLOOKUP(AC$7,Data!$A$2:$A$852,1,FALSE)),0))),"H",IF(AND(AC$7&gt;=$J127,AC$7&lt;=$K127),($D127*(1-$P127)/$N127),0))),IF(AND(AC$7&gt;=$J127,AC$7&lt;=$K127),(($D127-$O127)/$N127),0))))),(((IF(Data!$C$2&gt;0,(IF(OR(AC$5=Data!$F$2,AC$5=Data!$G$2,(IF(COUNTIF(Data!$A$2:$A$939,AC$7),AC$7=(VLOOKUP(AC$7,Data!$A$2:$A$852,1,FALSE)),0))),"H",IF(AND(AC$7&gt;=$J127,AC$7&lt;=$L127),($D127*$P127/$M127),0))),IF(AND(AC$7&gt;=$J127,AC$7&lt;=$L127),(($D127*$P127)/$M127),0))))))</f>
        <v>0</v>
      </c>
      <c r="AD128" s="37">
        <f>IF(AD$7&gt;$L127,(((IF(Data!$C$2&gt;0,(IF(OR(AD$5=Data!$F$2,AD$5=Data!$G$2,(IF(COUNTIF(Data!$A$2:$A$939,AD$7),AD$7=(VLOOKUP(AD$7,Data!$A$2:$A$852,1,FALSE)),0))),"H",IF(AND(AD$7&gt;=$J127,AD$7&lt;=$K127),($D127*(1-$P127)/$N127),0))),IF(AND(AD$7&gt;=$J127,AD$7&lt;=$K127),(($D127-$O127)/$N127),0))))),(((IF(Data!$C$2&gt;0,(IF(OR(AD$5=Data!$F$2,AD$5=Data!$G$2,(IF(COUNTIF(Data!$A$2:$A$939,AD$7),AD$7=(VLOOKUP(AD$7,Data!$A$2:$A$852,1,FALSE)),0))),"H",IF(AND(AD$7&gt;=$J127,AD$7&lt;=$L127),($D127*$P127/$M127),0))),IF(AND(AD$7&gt;=$J127,AD$7&lt;=$L127),(($D127*$P127)/$M127),0))))))</f>
        <v>0</v>
      </c>
      <c r="AE128" s="37">
        <f>IF(AE$7&gt;$L127,(((IF(Data!$C$2&gt;0,(IF(OR(AE$5=Data!$F$2,AE$5=Data!$G$2,(IF(COUNTIF(Data!$A$2:$A$939,AE$7),AE$7=(VLOOKUP(AE$7,Data!$A$2:$A$852,1,FALSE)),0))),"H",IF(AND(AE$7&gt;=$J127,AE$7&lt;=$K127),($D127*(1-$P127)/$N127),0))),IF(AND(AE$7&gt;=$J127,AE$7&lt;=$K127),(($D127-$O127)/$N127),0))))),(((IF(Data!$C$2&gt;0,(IF(OR(AE$5=Data!$F$2,AE$5=Data!$G$2,(IF(COUNTIF(Data!$A$2:$A$939,AE$7),AE$7=(VLOOKUP(AE$7,Data!$A$2:$A$852,1,FALSE)),0))),"H",IF(AND(AE$7&gt;=$J127,AE$7&lt;=$L127),($D127*$P127/$M127),0))),IF(AND(AE$7&gt;=$J127,AE$7&lt;=$L127),(($D127*$P127)/$M127),0))))))</f>
        <v>0</v>
      </c>
      <c r="AF128" s="37" t="str">
        <f>IF(AF$7&gt;$L127,(((IF(Data!$C$2&gt;0,(IF(OR(AF$5=Data!$F$2,AF$5=Data!$G$2,(IF(COUNTIF(Data!$A$2:$A$939,AF$7),AF$7=(VLOOKUP(AF$7,Data!$A$2:$A$852,1,FALSE)),0))),"H",IF(AND(AF$7&gt;=$J127,AF$7&lt;=$K127),($D127*(1-$P127)/$N127),0))),IF(AND(AF$7&gt;=$J127,AF$7&lt;=$K127),(($D127-$O127)/$N127),0))))),(((IF(Data!$C$2&gt;0,(IF(OR(AF$5=Data!$F$2,AF$5=Data!$G$2,(IF(COUNTIF(Data!$A$2:$A$939,AF$7),AF$7=(VLOOKUP(AF$7,Data!$A$2:$A$852,1,FALSE)),0))),"H",IF(AND(AF$7&gt;=$J127,AF$7&lt;=$L127),($D127*$P127/$M127),0))),IF(AND(AF$7&gt;=$J127,AF$7&lt;=$L127),(($D127*$P127)/$M127),0))))))</f>
        <v>H</v>
      </c>
      <c r="AG128" s="37" t="str">
        <f>IF(AG$7&gt;$L127,(((IF(Data!$C$2&gt;0,(IF(OR(AG$5=Data!$F$2,AG$5=Data!$G$2,(IF(COUNTIF(Data!$A$2:$A$939,AG$7),AG$7=(VLOOKUP(AG$7,Data!$A$2:$A$852,1,FALSE)),0))),"H",IF(AND(AG$7&gt;=$J127,AG$7&lt;=$K127),($D127*(1-$P127)/$N127),0))),IF(AND(AG$7&gt;=$J127,AG$7&lt;=$K127),(($D127-$O127)/$N127),0))))),(((IF(Data!$C$2&gt;0,(IF(OR(AG$5=Data!$F$2,AG$5=Data!$G$2,(IF(COUNTIF(Data!$A$2:$A$939,AG$7),AG$7=(VLOOKUP(AG$7,Data!$A$2:$A$852,1,FALSE)),0))),"H",IF(AND(AG$7&gt;=$J127,AG$7&lt;=$L127),($D127*$P127/$M127),0))),IF(AND(AG$7&gt;=$J127,AG$7&lt;=$L127),(($D127*$P127)/$M127),0))))))</f>
        <v>H</v>
      </c>
      <c r="AH128" s="37">
        <f>IF(AH$7&gt;$L127,(((IF(Data!$C$2&gt;0,(IF(OR(AH$5=Data!$F$2,AH$5=Data!$G$2,(IF(COUNTIF(Data!$A$2:$A$939,AH$7),AH$7=(VLOOKUP(AH$7,Data!$A$2:$A$852,1,FALSE)),0))),"H",IF(AND(AH$7&gt;=$J127,AH$7&lt;=$K127),($D127*(1-$P127)/$N127),0))),IF(AND(AH$7&gt;=$J127,AH$7&lt;=$K127),(($D127-$O127)/$N127),0))))),(((IF(Data!$C$2&gt;0,(IF(OR(AH$5=Data!$F$2,AH$5=Data!$G$2,(IF(COUNTIF(Data!$A$2:$A$939,AH$7),AH$7=(VLOOKUP(AH$7,Data!$A$2:$A$852,1,FALSE)),0))),"H",IF(AND(AH$7&gt;=$J127,AH$7&lt;=$L127),($D127*$P127/$M127),0))),IF(AND(AH$7&gt;=$J127,AH$7&lt;=$L127),(($D127*$P127)/$M127),0))))))</f>
        <v>0</v>
      </c>
      <c r="AI128" s="37">
        <f>IF(AI$7&gt;$L127,(((IF(Data!$C$2&gt;0,(IF(OR(AI$5=Data!$F$2,AI$5=Data!$G$2,(IF(COUNTIF(Data!$A$2:$A$939,AI$7),AI$7=(VLOOKUP(AI$7,Data!$A$2:$A$852,1,FALSE)),0))),"H",IF(AND(AI$7&gt;=$J127,AI$7&lt;=$K127),($D127*(1-$P127)/$N127),0))),IF(AND(AI$7&gt;=$J127,AI$7&lt;=$K127),(($D127-$O127)/$N127),0))))),(((IF(Data!$C$2&gt;0,(IF(OR(AI$5=Data!$F$2,AI$5=Data!$G$2,(IF(COUNTIF(Data!$A$2:$A$939,AI$7),AI$7=(VLOOKUP(AI$7,Data!$A$2:$A$852,1,FALSE)),0))),"H",IF(AND(AI$7&gt;=$J127,AI$7&lt;=$L127),($D127*$P127/$M127),0))),IF(AND(AI$7&gt;=$J127,AI$7&lt;=$L127),(($D127*$P127)/$M127),0))))))</f>
        <v>0</v>
      </c>
      <c r="AJ128" s="37">
        <f>IF(AJ$7&gt;$L127,(((IF(Data!$C$2&gt;0,(IF(OR(AJ$5=Data!$F$2,AJ$5=Data!$G$2,(IF(COUNTIF(Data!$A$2:$A$939,AJ$7),AJ$7=(VLOOKUP(AJ$7,Data!$A$2:$A$852,1,FALSE)),0))),"H",IF(AND(AJ$7&gt;=$J127,AJ$7&lt;=$K127),($D127*(1-$P127)/$N127),0))),IF(AND(AJ$7&gt;=$J127,AJ$7&lt;=$K127),(($D127-$O127)/$N127),0))))),(((IF(Data!$C$2&gt;0,(IF(OR(AJ$5=Data!$F$2,AJ$5=Data!$G$2,(IF(COUNTIF(Data!$A$2:$A$939,AJ$7),AJ$7=(VLOOKUP(AJ$7,Data!$A$2:$A$852,1,FALSE)),0))),"H",IF(AND(AJ$7&gt;=$J127,AJ$7&lt;=$L127),($D127*$P127/$M127),0))),IF(AND(AJ$7&gt;=$J127,AJ$7&lt;=$L127),(($D127*$P127)/$M127),0))))))</f>
        <v>0</v>
      </c>
      <c r="AK128" s="37">
        <f>IF(AK$7&gt;$L127,(((IF(Data!$C$2&gt;0,(IF(OR(AK$5=Data!$F$2,AK$5=Data!$G$2,(IF(COUNTIF(Data!$A$2:$A$939,AK$7),AK$7=(VLOOKUP(AK$7,Data!$A$2:$A$852,1,FALSE)),0))),"H",IF(AND(AK$7&gt;=$J127,AK$7&lt;=$K127),($D127*(1-$P127)/$N127),0))),IF(AND(AK$7&gt;=$J127,AK$7&lt;=$K127),(($D127-$O127)/$N127),0))))),(((IF(Data!$C$2&gt;0,(IF(OR(AK$5=Data!$F$2,AK$5=Data!$G$2,(IF(COUNTIF(Data!$A$2:$A$939,AK$7),AK$7=(VLOOKUP(AK$7,Data!$A$2:$A$852,1,FALSE)),0))),"H",IF(AND(AK$7&gt;=$J127,AK$7&lt;=$L127),($D127*$P127/$M127),0))),IF(AND(AK$7&gt;=$J127,AK$7&lt;=$L127),(($D127*$P127)/$M127),0))))))</f>
        <v>0</v>
      </c>
      <c r="AL128" s="37">
        <f>IF(AL$7&gt;$L127,(((IF(Data!$C$2&gt;0,(IF(OR(AL$5=Data!$F$2,AL$5=Data!$G$2,(IF(COUNTIF(Data!$A$2:$A$939,AL$7),AL$7=(VLOOKUP(AL$7,Data!$A$2:$A$852,1,FALSE)),0))),"H",IF(AND(AL$7&gt;=$J127,AL$7&lt;=$K127),($D127*(1-$P127)/$N127),0))),IF(AND(AL$7&gt;=$J127,AL$7&lt;=$K127),(($D127-$O127)/$N127),0))))),(((IF(Data!$C$2&gt;0,(IF(OR(AL$5=Data!$F$2,AL$5=Data!$G$2,(IF(COUNTIF(Data!$A$2:$A$939,AL$7),AL$7=(VLOOKUP(AL$7,Data!$A$2:$A$852,1,FALSE)),0))),"H",IF(AND(AL$7&gt;=$J127,AL$7&lt;=$L127),($D127*$P127/$M127),0))),IF(AND(AL$7&gt;=$J127,AL$7&lt;=$L127),(($D127*$P127)/$M127),0))))))</f>
        <v>0</v>
      </c>
      <c r="AM128" s="37" t="str">
        <f>IF(AM$7&gt;$L127,(((IF(Data!$C$2&gt;0,(IF(OR(AM$5=Data!$F$2,AM$5=Data!$G$2,(IF(COUNTIF(Data!$A$2:$A$939,AM$7),AM$7=(VLOOKUP(AM$7,Data!$A$2:$A$852,1,FALSE)),0))),"H",IF(AND(AM$7&gt;=$J127,AM$7&lt;=$K127),($D127*(1-$P127)/$N127),0))),IF(AND(AM$7&gt;=$J127,AM$7&lt;=$K127),(($D127-$O127)/$N127),0))))),(((IF(Data!$C$2&gt;0,(IF(OR(AM$5=Data!$F$2,AM$5=Data!$G$2,(IF(COUNTIF(Data!$A$2:$A$939,AM$7),AM$7=(VLOOKUP(AM$7,Data!$A$2:$A$852,1,FALSE)),0))),"H",IF(AND(AM$7&gt;=$J127,AM$7&lt;=$L127),($D127*$P127/$M127),0))),IF(AND(AM$7&gt;=$J127,AM$7&lt;=$L127),(($D127*$P127)/$M127),0))))))</f>
        <v>H</v>
      </c>
      <c r="AN128" s="37" t="str">
        <f>IF(AN$7&gt;$L127,(((IF(Data!$C$2&gt;0,(IF(OR(AN$5=Data!$F$2,AN$5=Data!$G$2,(IF(COUNTIF(Data!$A$2:$A$939,AN$7),AN$7=(VLOOKUP(AN$7,Data!$A$2:$A$852,1,FALSE)),0))),"H",IF(AND(AN$7&gt;=$J127,AN$7&lt;=$K127),($D127*(1-$P127)/$N127),0))),IF(AND(AN$7&gt;=$J127,AN$7&lt;=$K127),(($D127-$O127)/$N127),0))))),(((IF(Data!$C$2&gt;0,(IF(OR(AN$5=Data!$F$2,AN$5=Data!$G$2,(IF(COUNTIF(Data!$A$2:$A$939,AN$7),AN$7=(VLOOKUP(AN$7,Data!$A$2:$A$852,1,FALSE)),0))),"H",IF(AND(AN$7&gt;=$J127,AN$7&lt;=$L127),($D127*$P127/$M127),0))),IF(AND(AN$7&gt;=$J127,AN$7&lt;=$L127),(($D127*$P127)/$M127),0))))))</f>
        <v>H</v>
      </c>
      <c r="AO128" s="37">
        <f>IF(AO$7&gt;$L127,(((IF(Data!$C$2&gt;0,(IF(OR(AO$5=Data!$F$2,AO$5=Data!$G$2,(IF(COUNTIF(Data!$A$2:$A$939,AO$7),AO$7=(VLOOKUP(AO$7,Data!$A$2:$A$852,1,FALSE)),0))),"H",IF(AND(AO$7&gt;=$J127,AO$7&lt;=$K127),($D127*(1-$P127)/$N127),0))),IF(AND(AO$7&gt;=$J127,AO$7&lt;=$K127),(($D127-$O127)/$N127),0))))),(((IF(Data!$C$2&gt;0,(IF(OR(AO$5=Data!$F$2,AO$5=Data!$G$2,(IF(COUNTIF(Data!$A$2:$A$939,AO$7),AO$7=(VLOOKUP(AO$7,Data!$A$2:$A$852,1,FALSE)),0))),"H",IF(AND(AO$7&gt;=$J127,AO$7&lt;=$L127),($D127*$P127/$M127),0))),IF(AND(AO$7&gt;=$J127,AO$7&lt;=$L127),(($D127*$P127)/$M127),0))))))</f>
        <v>0</v>
      </c>
      <c r="AP128" s="37">
        <f>IF(AP$7&gt;$L127,(((IF(Data!$C$2&gt;0,(IF(OR(AP$5=Data!$F$2,AP$5=Data!$G$2,(IF(COUNTIF(Data!$A$2:$A$939,AP$7),AP$7=(VLOOKUP(AP$7,Data!$A$2:$A$852,1,FALSE)),0))),"H",IF(AND(AP$7&gt;=$J127,AP$7&lt;=$K127),($D127*(1-$P127)/$N127),0))),IF(AND(AP$7&gt;=$J127,AP$7&lt;=$K127),(($D127-$O127)/$N127),0))))),(((IF(Data!$C$2&gt;0,(IF(OR(AP$5=Data!$F$2,AP$5=Data!$G$2,(IF(COUNTIF(Data!$A$2:$A$939,AP$7),AP$7=(VLOOKUP(AP$7,Data!$A$2:$A$852,1,FALSE)),0))),"H",IF(AND(AP$7&gt;=$J127,AP$7&lt;=$L127),($D127*$P127/$M127),0))),IF(AND(AP$7&gt;=$J127,AP$7&lt;=$L127),(($D127*$P127)/$M127),0))))))</f>
        <v>0</v>
      </c>
      <c r="AQ128" s="37">
        <f>IF(AQ$7&gt;$L127,(((IF(Data!$C$2&gt;0,(IF(OR(AQ$5=Data!$F$2,AQ$5=Data!$G$2,(IF(COUNTIF(Data!$A$2:$A$939,AQ$7),AQ$7=(VLOOKUP(AQ$7,Data!$A$2:$A$852,1,FALSE)),0))),"H",IF(AND(AQ$7&gt;=$J127,AQ$7&lt;=$K127),($D127*(1-$P127)/$N127),0))),IF(AND(AQ$7&gt;=$J127,AQ$7&lt;=$K127),(($D127-$O127)/$N127),0))))),(((IF(Data!$C$2&gt;0,(IF(OR(AQ$5=Data!$F$2,AQ$5=Data!$G$2,(IF(COUNTIF(Data!$A$2:$A$939,AQ$7),AQ$7=(VLOOKUP(AQ$7,Data!$A$2:$A$852,1,FALSE)),0))),"H",IF(AND(AQ$7&gt;=$J127,AQ$7&lt;=$L127),($D127*$P127/$M127),0))),IF(AND(AQ$7&gt;=$J127,AQ$7&lt;=$L127),(($D127*$P127)/$M127),0))))))</f>
        <v>0</v>
      </c>
      <c r="AR128" s="37">
        <f>IF(AR$7&gt;$L127,(((IF(Data!$C$2&gt;0,(IF(OR(AR$5=Data!$F$2,AR$5=Data!$G$2,(IF(COUNTIF(Data!$A$2:$A$939,AR$7),AR$7=(VLOOKUP(AR$7,Data!$A$2:$A$852,1,FALSE)),0))),"H",IF(AND(AR$7&gt;=$J127,AR$7&lt;=$K127),($D127*(1-$P127)/$N127),0))),IF(AND(AR$7&gt;=$J127,AR$7&lt;=$K127),(($D127-$O127)/$N127),0))))),(((IF(Data!$C$2&gt;0,(IF(OR(AR$5=Data!$F$2,AR$5=Data!$G$2,(IF(COUNTIF(Data!$A$2:$A$939,AR$7),AR$7=(VLOOKUP(AR$7,Data!$A$2:$A$852,1,FALSE)),0))),"H",IF(AND(AR$7&gt;=$J127,AR$7&lt;=$L127),($D127*$P127/$M127),0))),IF(AND(AR$7&gt;=$J127,AR$7&lt;=$L127),(($D127*$P127)/$M127),0))))))</f>
        <v>0</v>
      </c>
      <c r="AS128" s="37">
        <f>IF(AS$7&gt;$L127,(((IF(Data!$C$2&gt;0,(IF(OR(AS$5=Data!$F$2,AS$5=Data!$G$2,(IF(COUNTIF(Data!$A$2:$A$939,AS$7),AS$7=(VLOOKUP(AS$7,Data!$A$2:$A$852,1,FALSE)),0))),"H",IF(AND(AS$7&gt;=$J127,AS$7&lt;=$K127),($D127*(1-$P127)/$N127),0))),IF(AND(AS$7&gt;=$J127,AS$7&lt;=$K127),(($D127-$O127)/$N127),0))))),(((IF(Data!$C$2&gt;0,(IF(OR(AS$5=Data!$F$2,AS$5=Data!$G$2,(IF(COUNTIF(Data!$A$2:$A$939,AS$7),AS$7=(VLOOKUP(AS$7,Data!$A$2:$A$852,1,FALSE)),0))),"H",IF(AND(AS$7&gt;=$J127,AS$7&lt;=$L127),($D127*$P127/$M127),0))),IF(AND(AS$7&gt;=$J127,AS$7&lt;=$L127),(($D127*$P127)/$M127),0))))))</f>
        <v>0</v>
      </c>
      <c r="AT128" s="37" t="str">
        <f>IF(AT$7&gt;$L127,(((IF(Data!$C$2&gt;0,(IF(OR(AT$5=Data!$F$2,AT$5=Data!$G$2,(IF(COUNTIF(Data!$A$2:$A$939,AT$7),AT$7=(VLOOKUP(AT$7,Data!$A$2:$A$852,1,FALSE)),0))),"H",IF(AND(AT$7&gt;=$J127,AT$7&lt;=$K127),($D127*(1-$P127)/$N127),0))),IF(AND(AT$7&gt;=$J127,AT$7&lt;=$K127),(($D127-$O127)/$N127),0))))),(((IF(Data!$C$2&gt;0,(IF(OR(AT$5=Data!$F$2,AT$5=Data!$G$2,(IF(COUNTIF(Data!$A$2:$A$939,AT$7),AT$7=(VLOOKUP(AT$7,Data!$A$2:$A$852,1,FALSE)),0))),"H",IF(AND(AT$7&gt;=$J127,AT$7&lt;=$L127),($D127*$P127/$M127),0))),IF(AND(AT$7&gt;=$J127,AT$7&lt;=$L127),(($D127*$P127)/$M127),0))))))</f>
        <v>H</v>
      </c>
      <c r="AU128" s="37" t="str">
        <f>IF(AU$7&gt;$L127,(((IF(Data!$C$2&gt;0,(IF(OR(AU$5=Data!$F$2,AU$5=Data!$G$2,(IF(COUNTIF(Data!$A$2:$A$939,AU$7),AU$7=(VLOOKUP(AU$7,Data!$A$2:$A$852,1,FALSE)),0))),"H",IF(AND(AU$7&gt;=$J127,AU$7&lt;=$K127),($D127*(1-$P127)/$N127),0))),IF(AND(AU$7&gt;=$J127,AU$7&lt;=$K127),(($D127-$O127)/$N127),0))))),(((IF(Data!$C$2&gt;0,(IF(OR(AU$5=Data!$F$2,AU$5=Data!$G$2,(IF(COUNTIF(Data!$A$2:$A$939,AU$7),AU$7=(VLOOKUP(AU$7,Data!$A$2:$A$852,1,FALSE)),0))),"H",IF(AND(AU$7&gt;=$J127,AU$7&lt;=$L127),($D127*$P127/$M127),0))),IF(AND(AU$7&gt;=$J127,AU$7&lt;=$L127),(($D127*$P127)/$M127),0))))))</f>
        <v>H</v>
      </c>
      <c r="AV128" s="37">
        <f>IF(AV$7&gt;$L127,(((IF(Data!$C$2&gt;0,(IF(OR(AV$5=Data!$F$2,AV$5=Data!$G$2,(IF(COUNTIF(Data!$A$2:$A$939,AV$7),AV$7=(VLOOKUP(AV$7,Data!$A$2:$A$852,1,FALSE)),0))),"H",IF(AND(AV$7&gt;=$J127,AV$7&lt;=$K127),($D127*(1-$P127)/$N127),0))),IF(AND(AV$7&gt;=$J127,AV$7&lt;=$K127),(($D127-$O127)/$N127),0))))),(((IF(Data!$C$2&gt;0,(IF(OR(AV$5=Data!$F$2,AV$5=Data!$G$2,(IF(COUNTIF(Data!$A$2:$A$939,AV$7),AV$7=(VLOOKUP(AV$7,Data!$A$2:$A$852,1,FALSE)),0))),"H",IF(AND(AV$7&gt;=$J127,AV$7&lt;=$L127),($D127*$P127/$M127),0))),IF(AND(AV$7&gt;=$J127,AV$7&lt;=$L127),(($D127*$P127)/$M127),0))))))</f>
        <v>0</v>
      </c>
      <c r="AW128" s="37">
        <f>IF(AW$7&gt;$L127,(((IF(Data!$C$2&gt;0,(IF(OR(AW$5=Data!$F$2,AW$5=Data!$G$2,(IF(COUNTIF(Data!$A$2:$A$939,AW$7),AW$7=(VLOOKUP(AW$7,Data!$A$2:$A$852,1,FALSE)),0))),"H",IF(AND(AW$7&gt;=$J127,AW$7&lt;=$K127),($D127*(1-$P127)/$N127),0))),IF(AND(AW$7&gt;=$J127,AW$7&lt;=$K127),(($D127-$O127)/$N127),0))))),(((IF(Data!$C$2&gt;0,(IF(OR(AW$5=Data!$F$2,AW$5=Data!$G$2,(IF(COUNTIF(Data!$A$2:$A$939,AW$7),AW$7=(VLOOKUP(AW$7,Data!$A$2:$A$852,1,FALSE)),0))),"H",IF(AND(AW$7&gt;=$J127,AW$7&lt;=$L127),($D127*$P127/$M127),0))),IF(AND(AW$7&gt;=$J127,AW$7&lt;=$L127),(($D127*$P127)/$M127),0))))))</f>
        <v>0</v>
      </c>
      <c r="AX128" s="37">
        <f>IF(AX$7&gt;$L127,(((IF(Data!$C$2&gt;0,(IF(OR(AX$5=Data!$F$2,AX$5=Data!$G$2,(IF(COUNTIF(Data!$A$2:$A$939,AX$7),AX$7=(VLOOKUP(AX$7,Data!$A$2:$A$852,1,FALSE)),0))),"H",IF(AND(AX$7&gt;=$J127,AX$7&lt;=$K127),($D127*(1-$P127)/$N127),0))),IF(AND(AX$7&gt;=$J127,AX$7&lt;=$K127),(($D127-$O127)/$N127),0))))),(((IF(Data!$C$2&gt;0,(IF(OR(AX$5=Data!$F$2,AX$5=Data!$G$2,(IF(COUNTIF(Data!$A$2:$A$939,AX$7),AX$7=(VLOOKUP(AX$7,Data!$A$2:$A$852,1,FALSE)),0))),"H",IF(AND(AX$7&gt;=$J127,AX$7&lt;=$L127),($D127*$P127/$M127),0))),IF(AND(AX$7&gt;=$J127,AX$7&lt;=$L127),(($D127*$P127)/$M127),0))))))</f>
        <v>0</v>
      </c>
      <c r="AY128" s="37">
        <f>IF(AY$7&gt;$L127,(((IF(Data!$C$2&gt;0,(IF(OR(AY$5=Data!$F$2,AY$5=Data!$G$2,(IF(COUNTIF(Data!$A$2:$A$939,AY$7),AY$7=(VLOOKUP(AY$7,Data!$A$2:$A$852,1,FALSE)),0))),"H",IF(AND(AY$7&gt;=$J127,AY$7&lt;=$K127),($D127*(1-$P127)/$N127),0))),IF(AND(AY$7&gt;=$J127,AY$7&lt;=$K127),(($D127-$O127)/$N127),0))))),(((IF(Data!$C$2&gt;0,(IF(OR(AY$5=Data!$F$2,AY$5=Data!$G$2,(IF(COUNTIF(Data!$A$2:$A$939,AY$7),AY$7=(VLOOKUP(AY$7,Data!$A$2:$A$852,1,FALSE)),0))),"H",IF(AND(AY$7&gt;=$J127,AY$7&lt;=$L127),($D127*$P127/$M127),0))),IF(AND(AY$7&gt;=$J127,AY$7&lt;=$L127),(($D127*$P127)/$M127),0))))))</f>
        <v>0</v>
      </c>
      <c r="AZ128" s="37">
        <f>IF(AZ$7&gt;$L127,(((IF(Data!$C$2&gt;0,(IF(OR(AZ$5=Data!$F$2,AZ$5=Data!$G$2,(IF(COUNTIF(Data!$A$2:$A$939,AZ$7),AZ$7=(VLOOKUP(AZ$7,Data!$A$2:$A$852,1,FALSE)),0))),"H",IF(AND(AZ$7&gt;=$J127,AZ$7&lt;=$K127),($D127*(1-$P127)/$N127),0))),IF(AND(AZ$7&gt;=$J127,AZ$7&lt;=$K127),(($D127-$O127)/$N127),0))))),(((IF(Data!$C$2&gt;0,(IF(OR(AZ$5=Data!$F$2,AZ$5=Data!$G$2,(IF(COUNTIF(Data!$A$2:$A$939,AZ$7),AZ$7=(VLOOKUP(AZ$7,Data!$A$2:$A$852,1,FALSE)),0))),"H",IF(AND(AZ$7&gt;=$J127,AZ$7&lt;=$L127),($D127*$P127/$M127),0))),IF(AND(AZ$7&gt;=$J127,AZ$7&lt;=$L127),(($D127*$P127)/$M127),0))))))</f>
        <v>0</v>
      </c>
      <c r="BA128" s="37" t="str">
        <f>IF(BA$7&gt;$L127,(((IF(Data!$C$2&gt;0,(IF(OR(BA$5=Data!$F$2,BA$5=Data!$G$2,(IF(COUNTIF(Data!$A$2:$A$939,BA$7),BA$7=(VLOOKUP(BA$7,Data!$A$2:$A$852,1,FALSE)),0))),"H",IF(AND(BA$7&gt;=$J127,BA$7&lt;=$K127),($D127*(1-$P127)/$N127),0))),IF(AND(BA$7&gt;=$J127,BA$7&lt;=$K127),(($D127-$O127)/$N127),0))))),(((IF(Data!$C$2&gt;0,(IF(OR(BA$5=Data!$F$2,BA$5=Data!$G$2,(IF(COUNTIF(Data!$A$2:$A$939,BA$7),BA$7=(VLOOKUP(BA$7,Data!$A$2:$A$852,1,FALSE)),0))),"H",IF(AND(BA$7&gt;=$J127,BA$7&lt;=$L127),($D127*$P127/$M127),0))),IF(AND(BA$7&gt;=$J127,BA$7&lt;=$L127),(($D127*$P127)/$M127),0))))))</f>
        <v>H</v>
      </c>
      <c r="BB128" s="37" t="str">
        <f>IF(BB$7&gt;$L127,(((IF(Data!$C$2&gt;0,(IF(OR(BB$5=Data!$F$2,BB$5=Data!$G$2,(IF(COUNTIF(Data!$A$2:$A$939,BB$7),BB$7=(VLOOKUP(BB$7,Data!$A$2:$A$852,1,FALSE)),0))),"H",IF(AND(BB$7&gt;=$J127,BB$7&lt;=$K127),($D127*(1-$P127)/$N127),0))),IF(AND(BB$7&gt;=$J127,BB$7&lt;=$K127),(($D127-$O127)/$N127),0))))),(((IF(Data!$C$2&gt;0,(IF(OR(BB$5=Data!$F$2,BB$5=Data!$G$2,(IF(COUNTIF(Data!$A$2:$A$939,BB$7),BB$7=(VLOOKUP(BB$7,Data!$A$2:$A$852,1,FALSE)),0))),"H",IF(AND(BB$7&gt;=$J127,BB$7&lt;=$L127),($D127*$P127/$M127),0))),IF(AND(BB$7&gt;=$J127,BB$7&lt;=$L127),(($D127*$P127)/$M127),0))))))</f>
        <v>H</v>
      </c>
      <c r="BC128" s="37">
        <f>IF(BC$7&gt;$L127,(((IF(Data!$C$2&gt;0,(IF(OR(BC$5=Data!$F$2,BC$5=Data!$G$2,(IF(COUNTIF(Data!$A$2:$A$939,BC$7),BC$7=(VLOOKUP(BC$7,Data!$A$2:$A$852,1,FALSE)),0))),"H",IF(AND(BC$7&gt;=$J127,BC$7&lt;=$K127),($D127*(1-$P127)/$N127),0))),IF(AND(BC$7&gt;=$J127,BC$7&lt;=$K127),(($D127-$O127)/$N127),0))))),(((IF(Data!$C$2&gt;0,(IF(OR(BC$5=Data!$F$2,BC$5=Data!$G$2,(IF(COUNTIF(Data!$A$2:$A$939,BC$7),BC$7=(VLOOKUP(BC$7,Data!$A$2:$A$852,1,FALSE)),0))),"H",IF(AND(BC$7&gt;=$J127,BC$7&lt;=$L127),($D127*$P127/$M127),0))),IF(AND(BC$7&gt;=$J127,BC$7&lt;=$L127),(($D127*$P127)/$M127),0))))))</f>
        <v>0</v>
      </c>
      <c r="BD128" s="37">
        <f>IF(BD$7&gt;$L127,(((IF(Data!$C$2&gt;0,(IF(OR(BD$5=Data!$F$2,BD$5=Data!$G$2,(IF(COUNTIF(Data!$A$2:$A$939,BD$7),BD$7=(VLOOKUP(BD$7,Data!$A$2:$A$852,1,FALSE)),0))),"H",IF(AND(BD$7&gt;=$J127,BD$7&lt;=$K127),($D127*(1-$P127)/$N127),0))),IF(AND(BD$7&gt;=$J127,BD$7&lt;=$K127),(($D127-$O127)/$N127),0))))),(((IF(Data!$C$2&gt;0,(IF(OR(BD$5=Data!$F$2,BD$5=Data!$G$2,(IF(COUNTIF(Data!$A$2:$A$939,BD$7),BD$7=(VLOOKUP(BD$7,Data!$A$2:$A$852,1,FALSE)),0))),"H",IF(AND(BD$7&gt;=$J127,BD$7&lt;=$L127),($D127*$P127/$M127),0))),IF(AND(BD$7&gt;=$J127,BD$7&lt;=$L127),(($D127*$P127)/$M127),0))))))</f>
        <v>0</v>
      </c>
      <c r="BE128" s="37">
        <f>IF(BE$7&gt;$L127,(((IF(Data!$C$2&gt;0,(IF(OR(BE$5=Data!$F$2,BE$5=Data!$G$2,(IF(COUNTIF(Data!$A$2:$A$939,BE$7),BE$7=(VLOOKUP(BE$7,Data!$A$2:$A$852,1,FALSE)),0))),"H",IF(AND(BE$7&gt;=$J127,BE$7&lt;=$K127),($D127*(1-$P127)/$N127),0))),IF(AND(BE$7&gt;=$J127,BE$7&lt;=$K127),(($D127-$O127)/$N127),0))))),(((IF(Data!$C$2&gt;0,(IF(OR(BE$5=Data!$F$2,BE$5=Data!$G$2,(IF(COUNTIF(Data!$A$2:$A$939,BE$7),BE$7=(VLOOKUP(BE$7,Data!$A$2:$A$852,1,FALSE)),0))),"H",IF(AND(BE$7&gt;=$J127,BE$7&lt;=$L127),($D127*$P127/$M127),0))),IF(AND(BE$7&gt;=$J127,BE$7&lt;=$L127),(($D127*$P127)/$M127),0))))))</f>
        <v>0</v>
      </c>
      <c r="BF128" s="37">
        <f>IF(BF$7&gt;$L127,(((IF(Data!$C$2&gt;0,(IF(OR(BF$5=Data!$F$2,BF$5=Data!$G$2,(IF(COUNTIF(Data!$A$2:$A$939,BF$7),BF$7=(VLOOKUP(BF$7,Data!$A$2:$A$852,1,FALSE)),0))),"H",IF(AND(BF$7&gt;=$J127,BF$7&lt;=$K127),($D127*(1-$P127)/$N127),0))),IF(AND(BF$7&gt;=$J127,BF$7&lt;=$K127),(($D127-$O127)/$N127),0))))),(((IF(Data!$C$2&gt;0,(IF(OR(BF$5=Data!$F$2,BF$5=Data!$G$2,(IF(COUNTIF(Data!$A$2:$A$939,BF$7),BF$7=(VLOOKUP(BF$7,Data!$A$2:$A$852,1,FALSE)),0))),"H",IF(AND(BF$7&gt;=$J127,BF$7&lt;=$L127),($D127*$P127/$M127),0))),IF(AND(BF$7&gt;=$J127,BF$7&lt;=$L127),(($D127*$P127)/$M127),0))))))</f>
        <v>0</v>
      </c>
      <c r="BG128" s="37">
        <f>IF(BG$7&gt;$L127,(((IF(Data!$C$2&gt;0,(IF(OR(BG$5=Data!$F$2,BG$5=Data!$G$2,(IF(COUNTIF(Data!$A$2:$A$939,BG$7),BG$7=(VLOOKUP(BG$7,Data!$A$2:$A$852,1,FALSE)),0))),"H",IF(AND(BG$7&gt;=$J127,BG$7&lt;=$K127),($D127*(1-$P127)/$N127),0))),IF(AND(BG$7&gt;=$J127,BG$7&lt;=$K127),(($D127-$O127)/$N127),0))))),(((IF(Data!$C$2&gt;0,(IF(OR(BG$5=Data!$F$2,BG$5=Data!$G$2,(IF(COUNTIF(Data!$A$2:$A$939,BG$7),BG$7=(VLOOKUP(BG$7,Data!$A$2:$A$852,1,FALSE)),0))),"H",IF(AND(BG$7&gt;=$J127,BG$7&lt;=$L127),($D127*$P127/$M127),0))),IF(AND(BG$7&gt;=$J127,BG$7&lt;=$L127),(($D127*$P127)/$M127),0))))))</f>
        <v>0</v>
      </c>
      <c r="BH128" s="37" t="str">
        <f>IF(BH$7&gt;$L127,(((IF(Data!$C$2&gt;0,(IF(OR(BH$5=Data!$F$2,BH$5=Data!$G$2,(IF(COUNTIF(Data!$A$2:$A$939,BH$7),BH$7=(VLOOKUP(BH$7,Data!$A$2:$A$852,1,FALSE)),0))),"H",IF(AND(BH$7&gt;=$J127,BH$7&lt;=$K127),($D127*(1-$P127)/$N127),0))),IF(AND(BH$7&gt;=$J127,BH$7&lt;=$K127),(($D127-$O127)/$N127),0))))),(((IF(Data!$C$2&gt;0,(IF(OR(BH$5=Data!$F$2,BH$5=Data!$G$2,(IF(COUNTIF(Data!$A$2:$A$939,BH$7),BH$7=(VLOOKUP(BH$7,Data!$A$2:$A$852,1,FALSE)),0))),"H",IF(AND(BH$7&gt;=$J127,BH$7&lt;=$L127),($D127*$P127/$M127),0))),IF(AND(BH$7&gt;=$J127,BH$7&lt;=$L127),(($D127*$P127)/$M127),0))))))</f>
        <v>H</v>
      </c>
      <c r="BI128" s="37" t="str">
        <f>IF(BI$7&gt;$L127,(((IF(Data!$C$2&gt;0,(IF(OR(BI$5=Data!$F$2,BI$5=Data!$G$2,(IF(COUNTIF(Data!$A$2:$A$939,BI$7),BI$7=(VLOOKUP(BI$7,Data!$A$2:$A$852,1,FALSE)),0))),"H",IF(AND(BI$7&gt;=$J127,BI$7&lt;=$K127),($D127*(1-$P127)/$N127),0))),IF(AND(BI$7&gt;=$J127,BI$7&lt;=$K127),(($D127-$O127)/$N127),0))))),(((IF(Data!$C$2&gt;0,(IF(OR(BI$5=Data!$F$2,BI$5=Data!$G$2,(IF(COUNTIF(Data!$A$2:$A$939,BI$7),BI$7=(VLOOKUP(BI$7,Data!$A$2:$A$852,1,FALSE)),0))),"H",IF(AND(BI$7&gt;=$J127,BI$7&lt;=$L127),($D127*$P127/$M127),0))),IF(AND(BI$7&gt;=$J127,BI$7&lt;=$L127),(($D127*$P127)/$M127),0))))))</f>
        <v>H</v>
      </c>
      <c r="BJ128" s="37">
        <f>IF(BJ$7&gt;$L127,(((IF(Data!$C$2&gt;0,(IF(OR(BJ$5=Data!$F$2,BJ$5=Data!$G$2,(IF(COUNTIF(Data!$A$2:$A$939,BJ$7),BJ$7=(VLOOKUP(BJ$7,Data!$A$2:$A$852,1,FALSE)),0))),"H",IF(AND(BJ$7&gt;=$J127,BJ$7&lt;=$K127),($D127*(1-$P127)/$N127),0))),IF(AND(BJ$7&gt;=$J127,BJ$7&lt;=$K127),(($D127-$O127)/$N127),0))))),(((IF(Data!$C$2&gt;0,(IF(OR(BJ$5=Data!$F$2,BJ$5=Data!$G$2,(IF(COUNTIF(Data!$A$2:$A$939,BJ$7),BJ$7=(VLOOKUP(BJ$7,Data!$A$2:$A$852,1,FALSE)),0))),"H",IF(AND(BJ$7&gt;=$J127,BJ$7&lt;=$L127),($D127*$P127/$M127),0))),IF(AND(BJ$7&gt;=$J127,BJ$7&lt;=$L127),(($D127*$P127)/$M127),0))))))</f>
        <v>0</v>
      </c>
      <c r="BK128" s="37">
        <f>IF(BK$7&gt;$L127,(((IF(Data!$C$2&gt;0,(IF(OR(BK$5=Data!$F$2,BK$5=Data!$G$2,(IF(COUNTIF(Data!$A$2:$A$939,BK$7),BK$7=(VLOOKUP(BK$7,Data!$A$2:$A$852,1,FALSE)),0))),"H",IF(AND(BK$7&gt;=$J127,BK$7&lt;=$K127),($D127*(1-$P127)/$N127),0))),IF(AND(BK$7&gt;=$J127,BK$7&lt;=$K127),(($D127-$O127)/$N127),0))))),(((IF(Data!$C$2&gt;0,(IF(OR(BK$5=Data!$F$2,BK$5=Data!$G$2,(IF(COUNTIF(Data!$A$2:$A$939,BK$7),BK$7=(VLOOKUP(BK$7,Data!$A$2:$A$852,1,FALSE)),0))),"H",IF(AND(BK$7&gt;=$J127,BK$7&lt;=$L127),($D127*$P127/$M127),0))),IF(AND(BK$7&gt;=$J127,BK$7&lt;=$L127),(($D127*$P127)/$M127),0))))))</f>
        <v>0</v>
      </c>
      <c r="BL128" s="37">
        <f>IF(BL$7&gt;$L127,(((IF(Data!$C$2&gt;0,(IF(OR(BL$5=Data!$F$2,BL$5=Data!$G$2,(IF(COUNTIF(Data!$A$2:$A$939,BL$7),BL$7=(VLOOKUP(BL$7,Data!$A$2:$A$852,1,FALSE)),0))),"H",IF(AND(BL$7&gt;=$J127,BL$7&lt;=$K127),($D127*(1-$P127)/$N127),0))),IF(AND(BL$7&gt;=$J127,BL$7&lt;=$K127),(($D127-$O127)/$N127),0))))),(((IF(Data!$C$2&gt;0,(IF(OR(BL$5=Data!$F$2,BL$5=Data!$G$2,(IF(COUNTIF(Data!$A$2:$A$939,BL$7),BL$7=(VLOOKUP(BL$7,Data!$A$2:$A$852,1,FALSE)),0))),"H",IF(AND(BL$7&gt;=$J127,BL$7&lt;=$L127),($D127*$P127/$M127),0))),IF(AND(BL$7&gt;=$J127,BL$7&lt;=$L127),(($D127*$P127)/$M127),0))))))</f>
        <v>0</v>
      </c>
      <c r="BM128" s="37">
        <f>IF(BM$7&gt;$L127,(((IF(Data!$C$2&gt;0,(IF(OR(BM$5=Data!$F$2,BM$5=Data!$G$2,(IF(COUNTIF(Data!$A$2:$A$939,BM$7),BM$7=(VLOOKUP(BM$7,Data!$A$2:$A$852,1,FALSE)),0))),"H",IF(AND(BM$7&gt;=$J127,BM$7&lt;=$K127),($D127*(1-$P127)/$N127),0))),IF(AND(BM$7&gt;=$J127,BM$7&lt;=$K127),(($D127-$O127)/$N127),0))))),(((IF(Data!$C$2&gt;0,(IF(OR(BM$5=Data!$F$2,BM$5=Data!$G$2,(IF(COUNTIF(Data!$A$2:$A$939,BM$7),BM$7=(VLOOKUP(BM$7,Data!$A$2:$A$852,1,FALSE)),0))),"H",IF(AND(BM$7&gt;=$J127,BM$7&lt;=$L127),($D127*$P127/$M127),0))),IF(AND(BM$7&gt;=$J127,BM$7&lt;=$L127),(($D127*$P127)/$M127),0))))))</f>
        <v>0</v>
      </c>
      <c r="BN128" s="37">
        <f>IF(BN$7&gt;$L127,(((IF(Data!$C$2&gt;0,(IF(OR(BN$5=Data!$F$2,BN$5=Data!$G$2,(IF(COUNTIF(Data!$A$2:$A$939,BN$7),BN$7=(VLOOKUP(BN$7,Data!$A$2:$A$852,1,FALSE)),0))),"H",IF(AND(BN$7&gt;=$J127,BN$7&lt;=$K127),($D127*(1-$P127)/$N127),0))),IF(AND(BN$7&gt;=$J127,BN$7&lt;=$K127),(($D127-$O127)/$N127),0))))),(((IF(Data!$C$2&gt;0,(IF(OR(BN$5=Data!$F$2,BN$5=Data!$G$2,(IF(COUNTIF(Data!$A$2:$A$939,BN$7),BN$7=(VLOOKUP(BN$7,Data!$A$2:$A$852,1,FALSE)),0))),"H",IF(AND(BN$7&gt;=$J127,BN$7&lt;=$L127),($D127*$P127/$M127),0))),IF(AND(BN$7&gt;=$J127,BN$7&lt;=$L127),(($D127*$P127)/$M127),0))))))</f>
        <v>0</v>
      </c>
      <c r="BO128" s="37" t="str">
        <f>IF(BO$7&gt;$L127,(((IF(Data!$C$2&gt;0,(IF(OR(BO$5=Data!$F$2,BO$5=Data!$G$2,(IF(COUNTIF(Data!$A$2:$A$939,BO$7),BO$7=(VLOOKUP(BO$7,Data!$A$2:$A$852,1,FALSE)),0))),"H",IF(AND(BO$7&gt;=$J127,BO$7&lt;=$K127),($D127*(1-$P127)/$N127),0))),IF(AND(BO$7&gt;=$J127,BO$7&lt;=$K127),(($D127-$O127)/$N127),0))))),(((IF(Data!$C$2&gt;0,(IF(OR(BO$5=Data!$F$2,BO$5=Data!$G$2,(IF(COUNTIF(Data!$A$2:$A$939,BO$7),BO$7=(VLOOKUP(BO$7,Data!$A$2:$A$852,1,FALSE)),0))),"H",IF(AND(BO$7&gt;=$J127,BO$7&lt;=$L127),($D127*$P127/$M127),0))),IF(AND(BO$7&gt;=$J127,BO$7&lt;=$L127),(($D127*$P127)/$M127),0))))))</f>
        <v>H</v>
      </c>
      <c r="BP128" s="37" t="str">
        <f>IF(BP$7&gt;$L127,(((IF(Data!$C$2&gt;0,(IF(OR(BP$5=Data!$F$2,BP$5=Data!$G$2,(IF(COUNTIF(Data!$A$2:$A$939,BP$7),BP$7=(VLOOKUP(BP$7,Data!$A$2:$A$852,1,FALSE)),0))),"H",IF(AND(BP$7&gt;=$J127,BP$7&lt;=$K127),($D127*(1-$P127)/$N127),0))),IF(AND(BP$7&gt;=$J127,BP$7&lt;=$K127),(($D127-$O127)/$N127),0))))),(((IF(Data!$C$2&gt;0,(IF(OR(BP$5=Data!$F$2,BP$5=Data!$G$2,(IF(COUNTIF(Data!$A$2:$A$939,BP$7),BP$7=(VLOOKUP(BP$7,Data!$A$2:$A$852,1,FALSE)),0))),"H",IF(AND(BP$7&gt;=$J127,BP$7&lt;=$L127),($D127*$P127/$M127),0))),IF(AND(BP$7&gt;=$J127,BP$7&lt;=$L127),(($D127*$P127)/$M127),0))))))</f>
        <v>H</v>
      </c>
      <c r="BQ128" s="37">
        <f>IF(BQ$7&gt;$L127,(((IF(Data!$C$2&gt;0,(IF(OR(BQ$5=Data!$F$2,BQ$5=Data!$G$2,(IF(COUNTIF(Data!$A$2:$A$939,BQ$7),BQ$7=(VLOOKUP(BQ$7,Data!$A$2:$A$852,1,FALSE)),0))),"H",IF(AND(BQ$7&gt;=$J127,BQ$7&lt;=$K127),($D127*(1-$P127)/$N127),0))),IF(AND(BQ$7&gt;=$J127,BQ$7&lt;=$K127),(($D127-$O127)/$N127),0))))),(((IF(Data!$C$2&gt;0,(IF(OR(BQ$5=Data!$F$2,BQ$5=Data!$G$2,(IF(COUNTIF(Data!$A$2:$A$939,BQ$7),BQ$7=(VLOOKUP(BQ$7,Data!$A$2:$A$852,1,FALSE)),0))),"H",IF(AND(BQ$7&gt;=$J127,BQ$7&lt;=$L127),($D127*$P127/$M127),0))),IF(AND(BQ$7&gt;=$J127,BQ$7&lt;=$L127),(($D127*$P127)/$M127),0))))))</f>
        <v>0</v>
      </c>
      <c r="BR128" s="37">
        <f>IF(BR$7&gt;$L127,(((IF(Data!$C$2&gt;0,(IF(OR(BR$5=Data!$F$2,BR$5=Data!$G$2,(IF(COUNTIF(Data!$A$2:$A$939,BR$7),BR$7=(VLOOKUP(BR$7,Data!$A$2:$A$852,1,FALSE)),0))),"H",IF(AND(BR$7&gt;=$J127,BR$7&lt;=$K127),($D127*(1-$P127)/$N127),0))),IF(AND(BR$7&gt;=$J127,BR$7&lt;=$K127),(($D127-$O127)/$N127),0))))),(((IF(Data!$C$2&gt;0,(IF(OR(BR$5=Data!$F$2,BR$5=Data!$G$2,(IF(COUNTIF(Data!$A$2:$A$939,BR$7),BR$7=(VLOOKUP(BR$7,Data!$A$2:$A$852,1,FALSE)),0))),"H",IF(AND(BR$7&gt;=$J127,BR$7&lt;=$L127),($D127*$P127/$M127),0))),IF(AND(BR$7&gt;=$J127,BR$7&lt;=$L127),(($D127*$P127)/$M127),0))))))</f>
        <v>0</v>
      </c>
      <c r="BS128" s="37">
        <f>IF(BS$7&gt;$L127,(((IF(Data!$C$2&gt;0,(IF(OR(BS$5=Data!$F$2,BS$5=Data!$G$2,(IF(COUNTIF(Data!$A$2:$A$939,BS$7),BS$7=(VLOOKUP(BS$7,Data!$A$2:$A$852,1,FALSE)),0))),"H",IF(AND(BS$7&gt;=$J127,BS$7&lt;=$K127),($D127*(1-$P127)/$N127),0))),IF(AND(BS$7&gt;=$J127,BS$7&lt;=$K127),(($D127-$O127)/$N127),0))))),(((IF(Data!$C$2&gt;0,(IF(OR(BS$5=Data!$F$2,BS$5=Data!$G$2,(IF(COUNTIF(Data!$A$2:$A$939,BS$7),BS$7=(VLOOKUP(BS$7,Data!$A$2:$A$852,1,FALSE)),0))),"H",IF(AND(BS$7&gt;=$J127,BS$7&lt;=$L127),($D127*$P127/$M127),0))),IF(AND(BS$7&gt;=$J127,BS$7&lt;=$L127),(($D127*$P127)/$M127),0))))))</f>
        <v>0</v>
      </c>
      <c r="BT128" s="37">
        <f>IF(BT$7&gt;$L127,(((IF(Data!$C$2&gt;0,(IF(OR(BT$5=Data!$F$2,BT$5=Data!$G$2,(IF(COUNTIF(Data!$A$2:$A$939,BT$7),BT$7=(VLOOKUP(BT$7,Data!$A$2:$A$852,1,FALSE)),0))),"H",IF(AND(BT$7&gt;=$J127,BT$7&lt;=$K127),($D127*(1-$P127)/$N127),0))),IF(AND(BT$7&gt;=$J127,BT$7&lt;=$K127),(($D127-$O127)/$N127),0))))),(((IF(Data!$C$2&gt;0,(IF(OR(BT$5=Data!$F$2,BT$5=Data!$G$2,(IF(COUNTIF(Data!$A$2:$A$939,BT$7),BT$7=(VLOOKUP(BT$7,Data!$A$2:$A$852,1,FALSE)),0))),"H",IF(AND(BT$7&gt;=$J127,BT$7&lt;=$L127),($D127*$P127/$M127),0))),IF(AND(BT$7&gt;=$J127,BT$7&lt;=$L127),(($D127*$P127)/$M127),0))))))</f>
        <v>0</v>
      </c>
      <c r="BU128" s="37">
        <f>IF(BU$7&gt;$L127,(((IF(Data!$C$2&gt;0,(IF(OR(BU$5=Data!$F$2,BU$5=Data!$G$2,(IF(COUNTIF(Data!$A$2:$A$939,BU$7),BU$7=(VLOOKUP(BU$7,Data!$A$2:$A$852,1,FALSE)),0))),"H",IF(AND(BU$7&gt;=$J127,BU$7&lt;=$K127),($D127*(1-$P127)/$N127),0))),IF(AND(BU$7&gt;=$J127,BU$7&lt;=$K127),(($D127-$O127)/$N127),0))))),(((IF(Data!$C$2&gt;0,(IF(OR(BU$5=Data!$F$2,BU$5=Data!$G$2,(IF(COUNTIF(Data!$A$2:$A$939,BU$7),BU$7=(VLOOKUP(BU$7,Data!$A$2:$A$852,1,FALSE)),0))),"H",IF(AND(BU$7&gt;=$J127,BU$7&lt;=$L127),($D127*$P127/$M127),0))),IF(AND(BU$7&gt;=$J127,BU$7&lt;=$L127),(($D127*$P127)/$M127),0))))))</f>
        <v>0</v>
      </c>
      <c r="BV128" s="37" t="str">
        <f>IF(BV$7&gt;$L127,(((IF(Data!$C$2&gt;0,(IF(OR(BV$5=Data!$F$2,BV$5=Data!$G$2,(IF(COUNTIF(Data!$A$2:$A$939,BV$7),BV$7=(VLOOKUP(BV$7,Data!$A$2:$A$852,1,FALSE)),0))),"H",IF(AND(BV$7&gt;=$J127,BV$7&lt;=$K127),($D127*(1-$P127)/$N127),0))),IF(AND(BV$7&gt;=$J127,BV$7&lt;=$K127),(($D127-$O127)/$N127),0))))),(((IF(Data!$C$2&gt;0,(IF(OR(BV$5=Data!$F$2,BV$5=Data!$G$2,(IF(COUNTIF(Data!$A$2:$A$939,BV$7),BV$7=(VLOOKUP(BV$7,Data!$A$2:$A$852,1,FALSE)),0))),"H",IF(AND(BV$7&gt;=$J127,BV$7&lt;=$L127),($D127*$P127/$M127),0))),IF(AND(BV$7&gt;=$J127,BV$7&lt;=$L127),(($D127*$P127)/$M127),0))))))</f>
        <v>H</v>
      </c>
      <c r="BW128" s="37" t="str">
        <f>IF(BW$7&gt;$L127,(((IF(Data!$C$2&gt;0,(IF(OR(BW$5=Data!$F$2,BW$5=Data!$G$2,(IF(COUNTIF(Data!$A$2:$A$939,BW$7),BW$7=(VLOOKUP(BW$7,Data!$A$2:$A$852,1,FALSE)),0))),"H",IF(AND(BW$7&gt;=$J127,BW$7&lt;=$K127),($D127*(1-$P127)/$N127),0))),IF(AND(BW$7&gt;=$J127,BW$7&lt;=$K127),(($D127-$O127)/$N127),0))))),(((IF(Data!$C$2&gt;0,(IF(OR(BW$5=Data!$F$2,BW$5=Data!$G$2,(IF(COUNTIF(Data!$A$2:$A$939,BW$7),BW$7=(VLOOKUP(BW$7,Data!$A$2:$A$852,1,FALSE)),0))),"H",IF(AND(BW$7&gt;=$J127,BW$7&lt;=$L127),($D127*$P127/$M127),0))),IF(AND(BW$7&gt;=$J127,BW$7&lt;=$L127),(($D127*$P127)/$M127),0))))))</f>
        <v>H</v>
      </c>
      <c r="BX128" s="37">
        <f>IF(BX$7&gt;$L127,(((IF(Data!$C$2&gt;0,(IF(OR(BX$5=Data!$F$2,BX$5=Data!$G$2,(IF(COUNTIF(Data!$A$2:$A$939,BX$7),BX$7=(VLOOKUP(BX$7,Data!$A$2:$A$852,1,FALSE)),0))),"H",IF(AND(BX$7&gt;=$J127,BX$7&lt;=$K127),($D127*(1-$P127)/$N127),0))),IF(AND(BX$7&gt;=$J127,BX$7&lt;=$K127),(($D127-$O127)/$N127),0))))),(((IF(Data!$C$2&gt;0,(IF(OR(BX$5=Data!$F$2,BX$5=Data!$G$2,(IF(COUNTIF(Data!$A$2:$A$939,BX$7),BX$7=(VLOOKUP(BX$7,Data!$A$2:$A$852,1,FALSE)),0))),"H",IF(AND(BX$7&gt;=$J127,BX$7&lt;=$L127),($D127*$P127/$M127),0))),IF(AND(BX$7&gt;=$J127,BX$7&lt;=$L127),(($D127*$P127)/$M127),0))))))</f>
        <v>0</v>
      </c>
      <c r="BY128" s="37">
        <f>IF(BY$7&gt;$L127,(((IF(Data!$C$2&gt;0,(IF(OR(BY$5=Data!$F$2,BY$5=Data!$G$2,(IF(COUNTIF(Data!$A$2:$A$939,BY$7),BY$7=(VLOOKUP(BY$7,Data!$A$2:$A$852,1,FALSE)),0))),"H",IF(AND(BY$7&gt;=$J127,BY$7&lt;=$K127),($D127*(1-$P127)/$N127),0))),IF(AND(BY$7&gt;=$J127,BY$7&lt;=$K127),(($D127-$O127)/$N127),0))))),(((IF(Data!$C$2&gt;0,(IF(OR(BY$5=Data!$F$2,BY$5=Data!$G$2,(IF(COUNTIF(Data!$A$2:$A$939,BY$7),BY$7=(VLOOKUP(BY$7,Data!$A$2:$A$852,1,FALSE)),0))),"H",IF(AND(BY$7&gt;=$J127,BY$7&lt;=$L127),($D127*$P127/$M127),0))),IF(AND(BY$7&gt;=$J127,BY$7&lt;=$L127),(($D127*$P127)/$M127),0))))))</f>
        <v>0</v>
      </c>
      <c r="BZ128" s="37">
        <f>IF(BZ$7&gt;$L127,(((IF(Data!$C$2&gt;0,(IF(OR(BZ$5=Data!$F$2,BZ$5=Data!$G$2,(IF(COUNTIF(Data!$A$2:$A$939,BZ$7),BZ$7=(VLOOKUP(BZ$7,Data!$A$2:$A$852,1,FALSE)),0))),"H",IF(AND(BZ$7&gt;=$J127,BZ$7&lt;=$K127),($D127*(1-$P127)/$N127),0))),IF(AND(BZ$7&gt;=$J127,BZ$7&lt;=$K127),(($D127-$O127)/$N127),0))))),(((IF(Data!$C$2&gt;0,(IF(OR(BZ$5=Data!$F$2,BZ$5=Data!$G$2,(IF(COUNTIF(Data!$A$2:$A$939,BZ$7),BZ$7=(VLOOKUP(BZ$7,Data!$A$2:$A$852,1,FALSE)),0))),"H",IF(AND(BZ$7&gt;=$J127,BZ$7&lt;=$L127),($D127*$P127/$M127),0))),IF(AND(BZ$7&gt;=$J127,BZ$7&lt;=$L127),(($D127*$P127)/$M127),0))))))</f>
        <v>0</v>
      </c>
      <c r="CA128" s="37">
        <f>IF(CA$7&gt;$L127,(((IF(Data!$C$2&gt;0,(IF(OR(CA$5=Data!$F$2,CA$5=Data!$G$2,(IF(COUNTIF(Data!$A$2:$A$939,CA$7),CA$7=(VLOOKUP(CA$7,Data!$A$2:$A$852,1,FALSE)),0))),"H",IF(AND(CA$7&gt;=$J127,CA$7&lt;=$K127),($D127*(1-$P127)/$N127),0))),IF(AND(CA$7&gt;=$J127,CA$7&lt;=$K127),(($D127-$O127)/$N127),0))))),(((IF(Data!$C$2&gt;0,(IF(OR(CA$5=Data!$F$2,CA$5=Data!$G$2,(IF(COUNTIF(Data!$A$2:$A$939,CA$7),CA$7=(VLOOKUP(CA$7,Data!$A$2:$A$852,1,FALSE)),0))),"H",IF(AND(CA$7&gt;=$J127,CA$7&lt;=$L127),($D127*$P127/$M127),0))),IF(AND(CA$7&gt;=$J127,CA$7&lt;=$L127),(($D127*$P127)/$M127),0))))))</f>
        <v>0</v>
      </c>
      <c r="CB128" s="37">
        <f>IF(CB$7&gt;$L127,(((IF(Data!$C$2&gt;0,(IF(OR(CB$5=Data!$F$2,CB$5=Data!$G$2,(IF(COUNTIF(Data!$A$2:$A$939,CB$7),CB$7=(VLOOKUP(CB$7,Data!$A$2:$A$852,1,FALSE)),0))),"H",IF(AND(CB$7&gt;=$J127,CB$7&lt;=$K127),($D127*(1-$P127)/$N127),0))),IF(AND(CB$7&gt;=$J127,CB$7&lt;=$K127),(($D127-$O127)/$N127),0))))),(((IF(Data!$C$2&gt;0,(IF(OR(CB$5=Data!$F$2,CB$5=Data!$G$2,(IF(COUNTIF(Data!$A$2:$A$939,CB$7),CB$7=(VLOOKUP(CB$7,Data!$A$2:$A$852,1,FALSE)),0))),"H",IF(AND(CB$7&gt;=$J127,CB$7&lt;=$L127),($D127*$P127/$M127),0))),IF(AND(CB$7&gt;=$J127,CB$7&lt;=$L127),(($D127*$P127)/$M127),0))))))</f>
        <v>0</v>
      </c>
      <c r="CC128" s="37" t="str">
        <f>IF(CC$7&gt;$L127,(((IF(Data!$C$2&gt;0,(IF(OR(CC$5=Data!$F$2,CC$5=Data!$G$2,(IF(COUNTIF(Data!$A$2:$A$939,CC$7),CC$7=(VLOOKUP(CC$7,Data!$A$2:$A$852,1,FALSE)),0))),"H",IF(AND(CC$7&gt;=$J127,CC$7&lt;=$K127),($D127*(1-$P127)/$N127),0))),IF(AND(CC$7&gt;=$J127,CC$7&lt;=$K127),(($D127-$O127)/$N127),0))))),(((IF(Data!$C$2&gt;0,(IF(OR(CC$5=Data!$F$2,CC$5=Data!$G$2,(IF(COUNTIF(Data!$A$2:$A$939,CC$7),CC$7=(VLOOKUP(CC$7,Data!$A$2:$A$852,1,FALSE)),0))),"H",IF(AND(CC$7&gt;=$J127,CC$7&lt;=$L127),($D127*$P127/$M127),0))),IF(AND(CC$7&gt;=$J127,CC$7&lt;=$L127),(($D127*$P127)/$M127),0))))))</f>
        <v>H</v>
      </c>
      <c r="CD128" s="37" t="str">
        <f>IF(CD$7&gt;$L127,(((IF(Data!$C$2&gt;0,(IF(OR(CD$5=Data!$F$2,CD$5=Data!$G$2,(IF(COUNTIF(Data!$A$2:$A$939,CD$7),CD$7=(VLOOKUP(CD$7,Data!$A$2:$A$852,1,FALSE)),0))),"H",IF(AND(CD$7&gt;=$J127,CD$7&lt;=$K127),($D127*(1-$P127)/$N127),0))),IF(AND(CD$7&gt;=$J127,CD$7&lt;=$K127),(($D127-$O127)/$N127),0))))),(((IF(Data!$C$2&gt;0,(IF(OR(CD$5=Data!$F$2,CD$5=Data!$G$2,(IF(COUNTIF(Data!$A$2:$A$939,CD$7),CD$7=(VLOOKUP(CD$7,Data!$A$2:$A$852,1,FALSE)),0))),"H",IF(AND(CD$7&gt;=$J127,CD$7&lt;=$L127),($D127*$P127/$M127),0))),IF(AND(CD$7&gt;=$J127,CD$7&lt;=$L127),(($D127*$P127)/$M127),0))))))</f>
        <v>H</v>
      </c>
      <c r="CE128" s="37">
        <f>IF(CE$7&gt;$L127,(((IF(Data!$C$2&gt;0,(IF(OR(CE$5=Data!$F$2,CE$5=Data!$G$2,(IF(COUNTIF(Data!$A$2:$A$939,CE$7),CE$7=(VLOOKUP(CE$7,Data!$A$2:$A$852,1,FALSE)),0))),"H",IF(AND(CE$7&gt;=$J127,CE$7&lt;=$K127),($D127*(1-$P127)/$N127),0))),IF(AND(CE$7&gt;=$J127,CE$7&lt;=$K127),(($D127-$O127)/$N127),0))))),(((IF(Data!$C$2&gt;0,(IF(OR(CE$5=Data!$F$2,CE$5=Data!$G$2,(IF(COUNTIF(Data!$A$2:$A$939,CE$7),CE$7=(VLOOKUP(CE$7,Data!$A$2:$A$852,1,FALSE)),0))),"H",IF(AND(CE$7&gt;=$J127,CE$7&lt;=$L127),($D127*$P127/$M127),0))),IF(AND(CE$7&gt;=$J127,CE$7&lt;=$L127),(($D127*$P127)/$M127),0))))))</f>
        <v>0</v>
      </c>
      <c r="CF128" s="37">
        <f>IF(CF$7&gt;$L127,(((IF(Data!$C$2&gt;0,(IF(OR(CF$5=Data!$F$2,CF$5=Data!$G$2,(IF(COUNTIF(Data!$A$2:$A$939,CF$7),CF$7=(VLOOKUP(CF$7,Data!$A$2:$A$852,1,FALSE)),0))),"H",IF(AND(CF$7&gt;=$J127,CF$7&lt;=$K127),($D127*(1-$P127)/$N127),0))),IF(AND(CF$7&gt;=$J127,CF$7&lt;=$K127),(($D127-$O127)/$N127),0))))),(((IF(Data!$C$2&gt;0,(IF(OR(CF$5=Data!$F$2,CF$5=Data!$G$2,(IF(COUNTIF(Data!$A$2:$A$939,CF$7),CF$7=(VLOOKUP(CF$7,Data!$A$2:$A$852,1,FALSE)),0))),"H",IF(AND(CF$7&gt;=$J127,CF$7&lt;=$L127),($D127*$P127/$M127),0))),IF(AND(CF$7&gt;=$J127,CF$7&lt;=$L127),(($D127*$P127)/$M127),0))))))</f>
        <v>0</v>
      </c>
      <c r="CG128" s="37">
        <f>IF(CG$7&gt;$L127,(((IF(Data!$C$2&gt;0,(IF(OR(CG$5=Data!$F$2,CG$5=Data!$G$2,(IF(COUNTIF(Data!$A$2:$A$939,CG$7),CG$7=(VLOOKUP(CG$7,Data!$A$2:$A$852,1,FALSE)),0))),"H",IF(AND(CG$7&gt;=$J127,CG$7&lt;=$K127),($D127*(1-$P127)/$N127),0))),IF(AND(CG$7&gt;=$J127,CG$7&lt;=$K127),(($D127-$O127)/$N127),0))))),(((IF(Data!$C$2&gt;0,(IF(OR(CG$5=Data!$F$2,CG$5=Data!$G$2,(IF(COUNTIF(Data!$A$2:$A$939,CG$7),CG$7=(VLOOKUP(CG$7,Data!$A$2:$A$852,1,FALSE)),0))),"H",IF(AND(CG$7&gt;=$J127,CG$7&lt;=$L127),($D127*$P127/$M127),0))),IF(AND(CG$7&gt;=$J127,CG$7&lt;=$L127),(($D127*$P127)/$M127),0))))))</f>
        <v>0</v>
      </c>
      <c r="CH128" s="37">
        <f>IF(CH$7&gt;$L127,(((IF(Data!$C$2&gt;0,(IF(OR(CH$5=Data!$F$2,CH$5=Data!$G$2,(IF(COUNTIF(Data!$A$2:$A$939,CH$7),CH$7=(VLOOKUP(CH$7,Data!$A$2:$A$852,1,FALSE)),0))),"H",IF(AND(CH$7&gt;=$J127,CH$7&lt;=$K127),($D127*(1-$P127)/$N127),0))),IF(AND(CH$7&gt;=$J127,CH$7&lt;=$K127),(($D127-$O127)/$N127),0))))),(((IF(Data!$C$2&gt;0,(IF(OR(CH$5=Data!$F$2,CH$5=Data!$G$2,(IF(COUNTIF(Data!$A$2:$A$939,CH$7),CH$7=(VLOOKUP(CH$7,Data!$A$2:$A$852,1,FALSE)),0))),"H",IF(AND(CH$7&gt;=$J127,CH$7&lt;=$L127),($D127*$P127/$M127),0))),IF(AND(CH$7&gt;=$J127,CH$7&lt;=$L127),(($D127*$P127)/$M127),0))))))</f>
        <v>0</v>
      </c>
      <c r="CI128" s="37">
        <f>IF(CI$7&gt;$L127,(((IF(Data!$C$2&gt;0,(IF(OR(CI$5=Data!$F$2,CI$5=Data!$G$2,(IF(COUNTIF(Data!$A$2:$A$939,CI$7),CI$7=(VLOOKUP(CI$7,Data!$A$2:$A$852,1,FALSE)),0))),"H",IF(AND(CI$7&gt;=$J127,CI$7&lt;=$K127),($D127*(1-$P127)/$N127),0))),IF(AND(CI$7&gt;=$J127,CI$7&lt;=$K127),(($D127-$O127)/$N127),0))))),(((IF(Data!$C$2&gt;0,(IF(OR(CI$5=Data!$F$2,CI$5=Data!$G$2,(IF(COUNTIF(Data!$A$2:$A$939,CI$7),CI$7=(VLOOKUP(CI$7,Data!$A$2:$A$852,1,FALSE)),0))),"H",IF(AND(CI$7&gt;=$J127,CI$7&lt;=$L127),($D127*$P127/$M127),0))),IF(AND(CI$7&gt;=$J127,CI$7&lt;=$L127),(($D127*$P127)/$M127),0))))))</f>
        <v>0</v>
      </c>
      <c r="CJ128" s="37" t="str">
        <f>IF(CJ$7&gt;$L127,(((IF(Data!$C$2&gt;0,(IF(OR(CJ$5=Data!$F$2,CJ$5=Data!$G$2,(IF(COUNTIF(Data!$A$2:$A$939,CJ$7),CJ$7=(VLOOKUP(CJ$7,Data!$A$2:$A$852,1,FALSE)),0))),"H",IF(AND(CJ$7&gt;=$J127,CJ$7&lt;=$K127),($D127*(1-$P127)/$N127),0))),IF(AND(CJ$7&gt;=$J127,CJ$7&lt;=$K127),(($D127-$O127)/$N127),0))))),(((IF(Data!$C$2&gt;0,(IF(OR(CJ$5=Data!$F$2,CJ$5=Data!$G$2,(IF(COUNTIF(Data!$A$2:$A$939,CJ$7),CJ$7=(VLOOKUP(CJ$7,Data!$A$2:$A$852,1,FALSE)),0))),"H",IF(AND(CJ$7&gt;=$J127,CJ$7&lt;=$L127),($D127*$P127/$M127),0))),IF(AND(CJ$7&gt;=$J127,CJ$7&lt;=$L127),(($D127*$P127)/$M127),0))))))</f>
        <v>H</v>
      </c>
      <c r="CK128" s="37" t="str">
        <f>IF(CK$7&gt;$L127,(((IF(Data!$C$2&gt;0,(IF(OR(CK$5=Data!$F$2,CK$5=Data!$G$2,(IF(COUNTIF(Data!$A$2:$A$939,CK$7),CK$7=(VLOOKUP(CK$7,Data!$A$2:$A$852,1,FALSE)),0))),"H",IF(AND(CK$7&gt;=$J127,CK$7&lt;=$K127),($D127*(1-$P127)/$N127),0))),IF(AND(CK$7&gt;=$J127,CK$7&lt;=$K127),(($D127-$O127)/$N127),0))))),(((IF(Data!$C$2&gt;0,(IF(OR(CK$5=Data!$F$2,CK$5=Data!$G$2,(IF(COUNTIF(Data!$A$2:$A$939,CK$7),CK$7=(VLOOKUP(CK$7,Data!$A$2:$A$852,1,FALSE)),0))),"H",IF(AND(CK$7&gt;=$J127,CK$7&lt;=$L127),($D127*$P127/$M127),0))),IF(AND(CK$7&gt;=$J127,CK$7&lt;=$L127),(($D127*$P127)/$M127),0))))))</f>
        <v>H</v>
      </c>
      <c r="CL128" s="37">
        <f>IF(CL$7&gt;$L127,(((IF(Data!$C$2&gt;0,(IF(OR(CL$5=Data!$F$2,CL$5=Data!$G$2,(IF(COUNTIF(Data!$A$2:$A$939,CL$7),CL$7=(VLOOKUP(CL$7,Data!$A$2:$A$852,1,FALSE)),0))),"H",IF(AND(CL$7&gt;=$J127,CL$7&lt;=$K127),($D127*(1-$P127)/$N127),0))),IF(AND(CL$7&gt;=$J127,CL$7&lt;=$K127),(($D127-$O127)/$N127),0))))),(((IF(Data!$C$2&gt;0,(IF(OR(CL$5=Data!$F$2,CL$5=Data!$G$2,(IF(COUNTIF(Data!$A$2:$A$939,CL$7),CL$7=(VLOOKUP(CL$7,Data!$A$2:$A$852,1,FALSE)),0))),"H",IF(AND(CL$7&gt;=$J127,CL$7&lt;=$L127),($D127*$P127/$M127),0))),IF(AND(CL$7&gt;=$J127,CL$7&lt;=$L127),(($D127*$P127)/$M127),0))))))</f>
        <v>0</v>
      </c>
      <c r="CM128" s="37">
        <f>IF(CM$7&gt;$L127,(((IF(Data!$C$2&gt;0,(IF(OR(CM$5=Data!$F$2,CM$5=Data!$G$2,(IF(COUNTIF(Data!$A$2:$A$939,CM$7),CM$7=(VLOOKUP(CM$7,Data!$A$2:$A$852,1,FALSE)),0))),"H",IF(AND(CM$7&gt;=$J127,CM$7&lt;=$K127),($D127*(1-$P127)/$N127),0))),IF(AND(CM$7&gt;=$J127,CM$7&lt;=$K127),(($D127-$O127)/$N127),0))))),(((IF(Data!$C$2&gt;0,(IF(OR(CM$5=Data!$F$2,CM$5=Data!$G$2,(IF(COUNTIF(Data!$A$2:$A$939,CM$7),CM$7=(VLOOKUP(CM$7,Data!$A$2:$A$852,1,FALSE)),0))),"H",IF(AND(CM$7&gt;=$J127,CM$7&lt;=$L127),($D127*$P127/$M127),0))),IF(AND(CM$7&gt;=$J127,CM$7&lt;=$L127),(($D127*$P127)/$M127),0))))))</f>
        <v>0</v>
      </c>
      <c r="CN128" s="37">
        <f>IF(CN$7&gt;$L127,(((IF(Data!$C$2&gt;0,(IF(OR(CN$5=Data!$F$2,CN$5=Data!$G$2,(IF(COUNTIF(Data!$A$2:$A$939,CN$7),CN$7=(VLOOKUP(CN$7,Data!$A$2:$A$852,1,FALSE)),0))),"H",IF(AND(CN$7&gt;=$J127,CN$7&lt;=$K127),($D127*(1-$P127)/$N127),0))),IF(AND(CN$7&gt;=$J127,CN$7&lt;=$K127),(($D127-$O127)/$N127),0))))),(((IF(Data!$C$2&gt;0,(IF(OR(CN$5=Data!$F$2,CN$5=Data!$G$2,(IF(COUNTIF(Data!$A$2:$A$939,CN$7),CN$7=(VLOOKUP(CN$7,Data!$A$2:$A$852,1,FALSE)),0))),"H",IF(AND(CN$7&gt;=$J127,CN$7&lt;=$L127),($D127*$P127/$M127),0))),IF(AND(CN$7&gt;=$J127,CN$7&lt;=$L127),(($D127*$P127)/$M127),0))))))</f>
        <v>0</v>
      </c>
      <c r="CO128" s="37">
        <f>IF(CO$7&gt;$L127,(((IF(Data!$C$2&gt;0,(IF(OR(CO$5=Data!$F$2,CO$5=Data!$G$2,(IF(COUNTIF(Data!$A$2:$A$939,CO$7),CO$7=(VLOOKUP(CO$7,Data!$A$2:$A$852,1,FALSE)),0))),"H",IF(AND(CO$7&gt;=$J127,CO$7&lt;=$K127),($D127*(1-$P127)/$N127),0))),IF(AND(CO$7&gt;=$J127,CO$7&lt;=$K127),(($D127-$O127)/$N127),0))))),(((IF(Data!$C$2&gt;0,(IF(OR(CO$5=Data!$F$2,CO$5=Data!$G$2,(IF(COUNTIF(Data!$A$2:$A$939,CO$7),CO$7=(VLOOKUP(CO$7,Data!$A$2:$A$852,1,FALSE)),0))),"H",IF(AND(CO$7&gt;=$J127,CO$7&lt;=$L127),($D127*$P127/$M127),0))),IF(AND(CO$7&gt;=$J127,CO$7&lt;=$L127),(($D127*$P127)/$M127),0))))))</f>
        <v>0</v>
      </c>
      <c r="CP128" s="37">
        <f>IF(CP$7&gt;$L127,(((IF(Data!$C$2&gt;0,(IF(OR(CP$5=Data!$F$2,CP$5=Data!$G$2,(IF(COUNTIF(Data!$A$2:$A$939,CP$7),CP$7=(VLOOKUP(CP$7,Data!$A$2:$A$852,1,FALSE)),0))),"H",IF(AND(CP$7&gt;=$J127,CP$7&lt;=$K127),($D127*(1-$P127)/$N127),0))),IF(AND(CP$7&gt;=$J127,CP$7&lt;=$K127),(($D127-$O127)/$N127),0))))),(((IF(Data!$C$2&gt;0,(IF(OR(CP$5=Data!$F$2,CP$5=Data!$G$2,(IF(COUNTIF(Data!$A$2:$A$939,CP$7),CP$7=(VLOOKUP(CP$7,Data!$A$2:$A$852,1,FALSE)),0))),"H",IF(AND(CP$7&gt;=$J127,CP$7&lt;=$L127),($D127*$P127/$M127),0))),IF(AND(CP$7&gt;=$J127,CP$7&lt;=$L127),(($D127*$P127)/$M127),0))))))</f>
        <v>0</v>
      </c>
      <c r="CQ128" s="37" t="str">
        <f>IF(CQ$7&gt;$L127,(((IF(Data!$C$2&gt;0,(IF(OR(CQ$5=Data!$F$2,CQ$5=Data!$G$2,(IF(COUNTIF(Data!$A$2:$A$939,CQ$7),CQ$7=(VLOOKUP(CQ$7,Data!$A$2:$A$852,1,FALSE)),0))),"H",IF(AND(CQ$7&gt;=$J127,CQ$7&lt;=$K127),($D127*(1-$P127)/$N127),0))),IF(AND(CQ$7&gt;=$J127,CQ$7&lt;=$K127),(($D127-$O127)/$N127),0))))),(((IF(Data!$C$2&gt;0,(IF(OR(CQ$5=Data!$F$2,CQ$5=Data!$G$2,(IF(COUNTIF(Data!$A$2:$A$939,CQ$7),CQ$7=(VLOOKUP(CQ$7,Data!$A$2:$A$852,1,FALSE)),0))),"H",IF(AND(CQ$7&gt;=$J127,CQ$7&lt;=$L127),($D127*$P127/$M127),0))),IF(AND(CQ$7&gt;=$J127,CQ$7&lt;=$L127),(($D127*$P127)/$M127),0))))))</f>
        <v>H</v>
      </c>
      <c r="CR128" s="37" t="str">
        <f>IF(CR$7&gt;$L127,(((IF(Data!$C$2&gt;0,(IF(OR(CR$5=Data!$F$2,CR$5=Data!$G$2,(IF(COUNTIF(Data!$A$2:$A$939,CR$7),CR$7=(VLOOKUP(CR$7,Data!$A$2:$A$852,1,FALSE)),0))),"H",IF(AND(CR$7&gt;=$J127,CR$7&lt;=$K127),($D127*(1-$P127)/$N127),0))),IF(AND(CR$7&gt;=$J127,CR$7&lt;=$K127),(($D127-$O127)/$N127),0))))),(((IF(Data!$C$2&gt;0,(IF(OR(CR$5=Data!$F$2,CR$5=Data!$G$2,(IF(COUNTIF(Data!$A$2:$A$939,CR$7),CR$7=(VLOOKUP(CR$7,Data!$A$2:$A$852,1,FALSE)),0))),"H",IF(AND(CR$7&gt;=$J127,CR$7&lt;=$L127),($D127*$P127/$M127),0))),IF(AND(CR$7&gt;=$J127,CR$7&lt;=$L127),(($D127*$P127)/$M127),0))))))</f>
        <v>H</v>
      </c>
      <c r="CS128" s="37">
        <f>IF(CS$7&gt;$L127,(((IF(Data!$C$2&gt;0,(IF(OR(CS$5=Data!$F$2,CS$5=Data!$G$2,(IF(COUNTIF(Data!$A$2:$A$939,CS$7),CS$7=(VLOOKUP(CS$7,Data!$A$2:$A$852,1,FALSE)),0))),"H",IF(AND(CS$7&gt;=$J127,CS$7&lt;=$K127),($D127*(1-$P127)/$N127),0))),IF(AND(CS$7&gt;=$J127,CS$7&lt;=$K127),(($D127-$O127)/$N127),0))))),(((IF(Data!$C$2&gt;0,(IF(OR(CS$5=Data!$F$2,CS$5=Data!$G$2,(IF(COUNTIF(Data!$A$2:$A$939,CS$7),CS$7=(VLOOKUP(CS$7,Data!$A$2:$A$852,1,FALSE)),0))),"H",IF(AND(CS$7&gt;=$J127,CS$7&lt;=$L127),($D127*$P127/$M127),0))),IF(AND(CS$7&gt;=$J127,CS$7&lt;=$L127),(($D127*$P127)/$M127),0))))))</f>
        <v>0</v>
      </c>
      <c r="CT128" s="37">
        <f>IF(CT$7&gt;$L127,(((IF(Data!$C$2&gt;0,(IF(OR(CT$5=Data!$F$2,CT$5=Data!$G$2,(IF(COUNTIF(Data!$A$2:$A$939,CT$7),CT$7=(VLOOKUP(CT$7,Data!$A$2:$A$852,1,FALSE)),0))),"H",IF(AND(CT$7&gt;=$J127,CT$7&lt;=$K127),($D127*(1-$P127)/$N127),0))),IF(AND(CT$7&gt;=$J127,CT$7&lt;=$K127),(($D127-$O127)/$N127),0))))),(((IF(Data!$C$2&gt;0,(IF(OR(CT$5=Data!$F$2,CT$5=Data!$G$2,(IF(COUNTIF(Data!$A$2:$A$939,CT$7),CT$7=(VLOOKUP(CT$7,Data!$A$2:$A$852,1,FALSE)),0))),"H",IF(AND(CT$7&gt;=$J127,CT$7&lt;=$L127),($D127*$P127/$M127),0))),IF(AND(CT$7&gt;=$J127,CT$7&lt;=$L127),(($D127*$P127)/$M127),0))))))</f>
        <v>0</v>
      </c>
      <c r="CU128" s="37">
        <f>IF(CU$7&gt;$L127,(((IF(Data!$C$2&gt;0,(IF(OR(CU$5=Data!$F$2,CU$5=Data!$G$2,(IF(COUNTIF(Data!$A$2:$A$939,CU$7),CU$7=(VLOOKUP(CU$7,Data!$A$2:$A$852,1,FALSE)),0))),"H",IF(AND(CU$7&gt;=$J127,CU$7&lt;=$K127),($D127*(1-$P127)/$N127),0))),IF(AND(CU$7&gt;=$J127,CU$7&lt;=$K127),(($D127-$O127)/$N127),0))))),(((IF(Data!$C$2&gt;0,(IF(OR(CU$5=Data!$F$2,CU$5=Data!$G$2,(IF(COUNTIF(Data!$A$2:$A$939,CU$7),CU$7=(VLOOKUP(CU$7,Data!$A$2:$A$852,1,FALSE)),0))),"H",IF(AND(CU$7&gt;=$J127,CU$7&lt;=$L127),($D127*$P127/$M127),0))),IF(AND(CU$7&gt;=$J127,CU$7&lt;=$L127),(($D127*$P127)/$M127),0))))))</f>
        <v>0</v>
      </c>
      <c r="CV128" s="37">
        <f>IF(CV$7&gt;$L127,(((IF(Data!$C$2&gt;0,(IF(OR(CV$5=Data!$F$2,CV$5=Data!$G$2,(IF(COUNTIF(Data!$A$2:$A$939,CV$7),CV$7=(VLOOKUP(CV$7,Data!$A$2:$A$852,1,FALSE)),0))),"H",IF(AND(CV$7&gt;=$J127,CV$7&lt;=$K127),($D127*(1-$P127)/$N127),0))),IF(AND(CV$7&gt;=$J127,CV$7&lt;=$K127),(($D127-$O127)/$N127),0))))),(((IF(Data!$C$2&gt;0,(IF(OR(CV$5=Data!$F$2,CV$5=Data!$G$2,(IF(COUNTIF(Data!$A$2:$A$939,CV$7),CV$7=(VLOOKUP(CV$7,Data!$A$2:$A$852,1,FALSE)),0))),"H",IF(AND(CV$7&gt;=$J127,CV$7&lt;=$L127),($D127*$P127/$M127),0))),IF(AND(CV$7&gt;=$J127,CV$7&lt;=$L127),(($D127*$P127)/$M127),0))))))</f>
        <v>0</v>
      </c>
      <c r="CW128" s="37">
        <f>IF(CW$7&gt;$L127,(((IF(Data!$C$2&gt;0,(IF(OR(CW$5=Data!$F$2,CW$5=Data!$G$2,(IF(COUNTIF(Data!$A$2:$A$939,CW$7),CW$7=(VLOOKUP(CW$7,Data!$A$2:$A$852,1,FALSE)),0))),"H",IF(AND(CW$7&gt;=$J127,CW$7&lt;=$K127),($D127*(1-$P127)/$N127),0))),IF(AND(CW$7&gt;=$J127,CW$7&lt;=$K127),(($D127-$O127)/$N127),0))))),(((IF(Data!$C$2&gt;0,(IF(OR(CW$5=Data!$F$2,CW$5=Data!$G$2,(IF(COUNTIF(Data!$A$2:$A$939,CW$7),CW$7=(VLOOKUP(CW$7,Data!$A$2:$A$852,1,FALSE)),0))),"H",IF(AND(CW$7&gt;=$J127,CW$7&lt;=$L127),($D127*$P127/$M127),0))),IF(AND(CW$7&gt;=$J127,CW$7&lt;=$L127),(($D127*$P127)/$M127),0))))))</f>
        <v>0</v>
      </c>
      <c r="CX128" s="37" t="str">
        <f>IF(CX$7&gt;$L127,(((IF(Data!$C$2&gt;0,(IF(OR(CX$5=Data!$F$2,CX$5=Data!$G$2,(IF(COUNTIF(Data!$A$2:$A$939,CX$7),CX$7=(VLOOKUP(CX$7,Data!$A$2:$A$852,1,FALSE)),0))),"H",IF(AND(CX$7&gt;=$J127,CX$7&lt;=$K127),($D127*(1-$P127)/$N127),0))),IF(AND(CX$7&gt;=$J127,CX$7&lt;=$K127),(($D127-$O127)/$N127),0))))),(((IF(Data!$C$2&gt;0,(IF(OR(CX$5=Data!$F$2,CX$5=Data!$G$2,(IF(COUNTIF(Data!$A$2:$A$939,CX$7),CX$7=(VLOOKUP(CX$7,Data!$A$2:$A$852,1,FALSE)),0))),"H",IF(AND(CX$7&gt;=$J127,CX$7&lt;=$L127),($D127*$P127/$M127),0))),IF(AND(CX$7&gt;=$J127,CX$7&lt;=$L127),(($D127*$P127)/$M127),0))))))</f>
        <v>H</v>
      </c>
      <c r="CY128" s="37" t="str">
        <f>IF(CY$7&gt;$L127,(((IF(Data!$C$2&gt;0,(IF(OR(CY$5=Data!$F$2,CY$5=Data!$G$2,(IF(COUNTIF(Data!$A$2:$A$939,CY$7),CY$7=(VLOOKUP(CY$7,Data!$A$2:$A$852,1,FALSE)),0))),"H",IF(AND(CY$7&gt;=$J127,CY$7&lt;=$K127),($D127*(1-$P127)/$N127),0))),IF(AND(CY$7&gt;=$J127,CY$7&lt;=$K127),(($D127-$O127)/$N127),0))))),(((IF(Data!$C$2&gt;0,(IF(OR(CY$5=Data!$F$2,CY$5=Data!$G$2,(IF(COUNTIF(Data!$A$2:$A$939,CY$7),CY$7=(VLOOKUP(CY$7,Data!$A$2:$A$852,1,FALSE)),0))),"H",IF(AND(CY$7&gt;=$J127,CY$7&lt;=$L127),($D127*$P127/$M127),0))),IF(AND(CY$7&gt;=$J127,CY$7&lt;=$L127),(($D127*$P127)/$M127),0))))))</f>
        <v>H</v>
      </c>
      <c r="CZ128" s="37">
        <f>IF(CZ$7&gt;$L127,(((IF(Data!$C$2&gt;0,(IF(OR(CZ$5=Data!$F$2,CZ$5=Data!$G$2,(IF(COUNTIF(Data!$A$2:$A$939,CZ$7),CZ$7=(VLOOKUP(CZ$7,Data!$A$2:$A$852,1,FALSE)),0))),"H",IF(AND(CZ$7&gt;=$J127,CZ$7&lt;=$K127),($D127*(1-$P127)/$N127),0))),IF(AND(CZ$7&gt;=$J127,CZ$7&lt;=$K127),(($D127-$O127)/$N127),0))))),(((IF(Data!$C$2&gt;0,(IF(OR(CZ$5=Data!$F$2,CZ$5=Data!$G$2,(IF(COUNTIF(Data!$A$2:$A$939,CZ$7),CZ$7=(VLOOKUP(CZ$7,Data!$A$2:$A$852,1,FALSE)),0))),"H",IF(AND(CZ$7&gt;=$J127,CZ$7&lt;=$L127),($D127*$P127/$M127),0))),IF(AND(CZ$7&gt;=$J127,CZ$7&lt;=$L127),(($D127*$P127)/$M127),0))))))</f>
        <v>0</v>
      </c>
      <c r="DA128" s="37">
        <f>IF(DA$7&gt;$L127,(((IF(Data!$C$2&gt;0,(IF(OR(DA$5=Data!$F$2,DA$5=Data!$G$2,(IF(COUNTIF(Data!$A$2:$A$939,DA$7),DA$7=(VLOOKUP(DA$7,Data!$A$2:$A$852,1,FALSE)),0))),"H",IF(AND(DA$7&gt;=$J127,DA$7&lt;=$K127),($D127*(1-$P127)/$N127),0))),IF(AND(DA$7&gt;=$J127,DA$7&lt;=$K127),(($D127-$O127)/$N127),0))))),(((IF(Data!$C$2&gt;0,(IF(OR(DA$5=Data!$F$2,DA$5=Data!$G$2,(IF(COUNTIF(Data!$A$2:$A$939,DA$7),DA$7=(VLOOKUP(DA$7,Data!$A$2:$A$852,1,FALSE)),0))),"H",IF(AND(DA$7&gt;=$J127,DA$7&lt;=$L127),($D127*$P127/$M127),0))),IF(AND(DA$7&gt;=$J127,DA$7&lt;=$L127),(($D127*$P127)/$M127),0))))))</f>
        <v>0</v>
      </c>
      <c r="DB128" s="37">
        <f>IF(DB$7&gt;$L127,(((IF(Data!$C$2&gt;0,(IF(OR(DB$5=Data!$F$2,DB$5=Data!$G$2,(IF(COUNTIF(Data!$A$2:$A$939,DB$7),DB$7=(VLOOKUP(DB$7,Data!$A$2:$A$852,1,FALSE)),0))),"H",IF(AND(DB$7&gt;=$J127,DB$7&lt;=$K127),($D127*(1-$P127)/$N127),0))),IF(AND(DB$7&gt;=$J127,DB$7&lt;=$K127),(($D127-$O127)/$N127),0))))),(((IF(Data!$C$2&gt;0,(IF(OR(DB$5=Data!$F$2,DB$5=Data!$G$2,(IF(COUNTIF(Data!$A$2:$A$939,DB$7),DB$7=(VLOOKUP(DB$7,Data!$A$2:$A$852,1,FALSE)),0))),"H",IF(AND(DB$7&gt;=$J127,DB$7&lt;=$L127),($D127*$P127/$M127),0))),IF(AND(DB$7&gt;=$J127,DB$7&lt;=$L127),(($D127*$P127)/$M127),0))))))</f>
        <v>0</v>
      </c>
      <c r="DC128" s="37">
        <f>IF(DC$7&gt;$L127,(((IF(Data!$C$2&gt;0,(IF(OR(DC$5=Data!$F$2,DC$5=Data!$G$2,(IF(COUNTIF(Data!$A$2:$A$939,DC$7),DC$7=(VLOOKUP(DC$7,Data!$A$2:$A$852,1,FALSE)),0))),"H",IF(AND(DC$7&gt;=$J127,DC$7&lt;=$K127),($D127*(1-$P127)/$N127),0))),IF(AND(DC$7&gt;=$J127,DC$7&lt;=$K127),(($D127-$O127)/$N127),0))))),(((IF(Data!$C$2&gt;0,(IF(OR(DC$5=Data!$F$2,DC$5=Data!$G$2,(IF(COUNTIF(Data!$A$2:$A$939,DC$7),DC$7=(VLOOKUP(DC$7,Data!$A$2:$A$852,1,FALSE)),0))),"H",IF(AND(DC$7&gt;=$J127,DC$7&lt;=$L127),($D127*$P127/$M127),0))),IF(AND(DC$7&gt;=$J127,DC$7&lt;=$L127),(($D127*$P127)/$M127),0))))))</f>
        <v>0</v>
      </c>
      <c r="DD128" s="37">
        <f>IF(DD$7&gt;$L127,(((IF(Data!$C$2&gt;0,(IF(OR(DD$5=Data!$F$2,DD$5=Data!$G$2,(IF(COUNTIF(Data!$A$2:$A$939,DD$7),DD$7=(VLOOKUP(DD$7,Data!$A$2:$A$852,1,FALSE)),0))),"H",IF(AND(DD$7&gt;=$J127,DD$7&lt;=$K127),($D127*(1-$P127)/$N127),0))),IF(AND(DD$7&gt;=$J127,DD$7&lt;=$K127),(($D127-$O127)/$N127),0))))),(((IF(Data!$C$2&gt;0,(IF(OR(DD$5=Data!$F$2,DD$5=Data!$G$2,(IF(COUNTIF(Data!$A$2:$A$939,DD$7),DD$7=(VLOOKUP(DD$7,Data!$A$2:$A$852,1,FALSE)),0))),"H",IF(AND(DD$7&gt;=$J127,DD$7&lt;=$L127),($D127*$P127/$M127),0))),IF(AND(DD$7&gt;=$J127,DD$7&lt;=$L127),(($D127*$P127)/$M127),0))))))</f>
        <v>0</v>
      </c>
      <c r="DE128" s="37" t="str">
        <f>IF(DE$7&gt;$L127,(((IF(Data!$C$2&gt;0,(IF(OR(DE$5=Data!$F$2,DE$5=Data!$G$2,(IF(COUNTIF(Data!$A$2:$A$939,DE$7),DE$7=(VLOOKUP(DE$7,Data!$A$2:$A$852,1,FALSE)),0))),"H",IF(AND(DE$7&gt;=$J127,DE$7&lt;=$K127),($D127*(1-$P127)/$N127),0))),IF(AND(DE$7&gt;=$J127,DE$7&lt;=$K127),(($D127-$O127)/$N127),0))))),(((IF(Data!$C$2&gt;0,(IF(OR(DE$5=Data!$F$2,DE$5=Data!$G$2,(IF(COUNTIF(Data!$A$2:$A$939,DE$7),DE$7=(VLOOKUP(DE$7,Data!$A$2:$A$852,1,FALSE)),0))),"H",IF(AND(DE$7&gt;=$J127,DE$7&lt;=$L127),($D127*$P127/$M127),0))),IF(AND(DE$7&gt;=$J127,DE$7&lt;=$L127),(($D127*$P127)/$M127),0))))))</f>
        <v>H</v>
      </c>
      <c r="DF128" s="37" t="str">
        <f>IF(DF$7&gt;$L127,(((IF(Data!$C$2&gt;0,(IF(OR(DF$5=Data!$F$2,DF$5=Data!$G$2,(IF(COUNTIF(Data!$A$2:$A$939,DF$7),DF$7=(VLOOKUP(DF$7,Data!$A$2:$A$852,1,FALSE)),0))),"H",IF(AND(DF$7&gt;=$J127,DF$7&lt;=$K127),($D127*(1-$P127)/$N127),0))),IF(AND(DF$7&gt;=$J127,DF$7&lt;=$K127),(($D127-$O127)/$N127),0))))),(((IF(Data!$C$2&gt;0,(IF(OR(DF$5=Data!$F$2,DF$5=Data!$G$2,(IF(COUNTIF(Data!$A$2:$A$939,DF$7),DF$7=(VLOOKUP(DF$7,Data!$A$2:$A$852,1,FALSE)),0))),"H",IF(AND(DF$7&gt;=$J127,DF$7&lt;=$L127),($D127*$P127/$M127),0))),IF(AND(DF$7&gt;=$J127,DF$7&lt;=$L127),(($D127*$P127)/$M127),0))))))</f>
        <v>H</v>
      </c>
      <c r="DG128" s="37">
        <f>IF(DG$7&gt;$L127,(((IF(Data!$C$2&gt;0,(IF(OR(DG$5=Data!$F$2,DG$5=Data!$G$2,(IF(COUNTIF(Data!$A$2:$A$939,DG$7),DG$7=(VLOOKUP(DG$7,Data!$A$2:$A$852,1,FALSE)),0))),"H",IF(AND(DG$7&gt;=$J127,DG$7&lt;=$K127),($D127*(1-$P127)/$N127),0))),IF(AND(DG$7&gt;=$J127,DG$7&lt;=$K127),(($D127-$O127)/$N127),0))))),(((IF(Data!$C$2&gt;0,(IF(OR(DG$5=Data!$F$2,DG$5=Data!$G$2,(IF(COUNTIF(Data!$A$2:$A$939,DG$7),DG$7=(VLOOKUP(DG$7,Data!$A$2:$A$852,1,FALSE)),0))),"H",IF(AND(DG$7&gt;=$J127,DG$7&lt;=$L127),($D127*$P127/$M127),0))),IF(AND(DG$7&gt;=$J127,DG$7&lt;=$L127),(($D127*$P127)/$M127),0))))))</f>
        <v>0</v>
      </c>
      <c r="DH128" s="37">
        <f>IF(DH$7&gt;$L127,(((IF(Data!$C$2&gt;0,(IF(OR(DH$5=Data!$F$2,DH$5=Data!$G$2,(IF(COUNTIF(Data!$A$2:$A$939,DH$7),DH$7=(VLOOKUP(DH$7,Data!$A$2:$A$852,1,FALSE)),0))),"H",IF(AND(DH$7&gt;=$J127,DH$7&lt;=$K127),($D127*(1-$P127)/$N127),0))),IF(AND(DH$7&gt;=$J127,DH$7&lt;=$K127),(($D127-$O127)/$N127),0))))),(((IF(Data!$C$2&gt;0,(IF(OR(DH$5=Data!$F$2,DH$5=Data!$G$2,(IF(COUNTIF(Data!$A$2:$A$939,DH$7),DH$7=(VLOOKUP(DH$7,Data!$A$2:$A$852,1,FALSE)),0))),"H",IF(AND(DH$7&gt;=$J127,DH$7&lt;=$L127),($D127*$P127/$M127),0))),IF(AND(DH$7&gt;=$J127,DH$7&lt;=$L127),(($D127*$P127)/$M127),0))))))</f>
        <v>0</v>
      </c>
      <c r="DI128" s="37">
        <f>IF(DI$7&gt;$L127,(((IF(Data!$C$2&gt;0,(IF(OR(DI$5=Data!$F$2,DI$5=Data!$G$2,(IF(COUNTIF(Data!$A$2:$A$939,DI$7),DI$7=(VLOOKUP(DI$7,Data!$A$2:$A$852,1,FALSE)),0))),"H",IF(AND(DI$7&gt;=$J127,DI$7&lt;=$K127),($D127*(1-$P127)/$N127),0))),IF(AND(DI$7&gt;=$J127,DI$7&lt;=$K127),(($D127-$O127)/$N127),0))))),(((IF(Data!$C$2&gt;0,(IF(OR(DI$5=Data!$F$2,DI$5=Data!$G$2,(IF(COUNTIF(Data!$A$2:$A$939,DI$7),DI$7=(VLOOKUP(DI$7,Data!$A$2:$A$852,1,FALSE)),0))),"H",IF(AND(DI$7&gt;=$J127,DI$7&lt;=$L127),($D127*$P127/$M127),0))),IF(AND(DI$7&gt;=$J127,DI$7&lt;=$L127),(($D127*$P127)/$M127),0))))))</f>
        <v>0</v>
      </c>
      <c r="DJ128" s="37">
        <f>IF(DJ$7&gt;$L127,(((IF(Data!$C$2&gt;0,(IF(OR(DJ$5=Data!$F$2,DJ$5=Data!$G$2,(IF(COUNTIF(Data!$A$2:$A$939,DJ$7),DJ$7=(VLOOKUP(DJ$7,Data!$A$2:$A$852,1,FALSE)),0))),"H",IF(AND(DJ$7&gt;=$J127,DJ$7&lt;=$K127),($D127*(1-$P127)/$N127),0))),IF(AND(DJ$7&gt;=$J127,DJ$7&lt;=$K127),(($D127-$O127)/$N127),0))))),(((IF(Data!$C$2&gt;0,(IF(OR(DJ$5=Data!$F$2,DJ$5=Data!$G$2,(IF(COUNTIF(Data!$A$2:$A$939,DJ$7),DJ$7=(VLOOKUP(DJ$7,Data!$A$2:$A$852,1,FALSE)),0))),"H",IF(AND(DJ$7&gt;=$J127,DJ$7&lt;=$L127),($D127*$P127/$M127),0))),IF(AND(DJ$7&gt;=$J127,DJ$7&lt;=$L127),(($D127*$P127)/$M127),0))))))</f>
        <v>0</v>
      </c>
      <c r="DK128" s="37">
        <f>IF(DK$7&gt;$L127,(((IF(Data!$C$2&gt;0,(IF(OR(DK$5=Data!$F$2,DK$5=Data!$G$2,(IF(COUNTIF(Data!$A$2:$A$939,DK$7),DK$7=(VLOOKUP(DK$7,Data!$A$2:$A$852,1,FALSE)),0))),"H",IF(AND(DK$7&gt;=$J127,DK$7&lt;=$K127),($D127*(1-$P127)/$N127),0))),IF(AND(DK$7&gt;=$J127,DK$7&lt;=$K127),(($D127-$O127)/$N127),0))))),(((IF(Data!$C$2&gt;0,(IF(OR(DK$5=Data!$F$2,DK$5=Data!$G$2,(IF(COUNTIF(Data!$A$2:$A$939,DK$7),DK$7=(VLOOKUP(DK$7,Data!$A$2:$A$852,1,FALSE)),0))),"H",IF(AND(DK$7&gt;=$J127,DK$7&lt;=$L127),($D127*$P127/$M127),0))),IF(AND(DK$7&gt;=$J127,DK$7&lt;=$L127),(($D127*$P127)/$M127),0))))))</f>
        <v>0</v>
      </c>
      <c r="DL128" s="37" t="str">
        <f>IF(DL$7&gt;$L127,(((IF(Data!$C$2&gt;0,(IF(OR(DL$5=Data!$F$2,DL$5=Data!$G$2,(IF(COUNTIF(Data!$A$2:$A$939,DL$7),DL$7=(VLOOKUP(DL$7,Data!$A$2:$A$852,1,FALSE)),0))),"H",IF(AND(DL$7&gt;=$J127,DL$7&lt;=$K127),($D127*(1-$P127)/$N127),0))),IF(AND(DL$7&gt;=$J127,DL$7&lt;=$K127),(($D127-$O127)/$N127),0))))),(((IF(Data!$C$2&gt;0,(IF(OR(DL$5=Data!$F$2,DL$5=Data!$G$2,(IF(COUNTIF(Data!$A$2:$A$939,DL$7),DL$7=(VLOOKUP(DL$7,Data!$A$2:$A$852,1,FALSE)),0))),"H",IF(AND(DL$7&gt;=$J127,DL$7&lt;=$L127),($D127*$P127/$M127),0))),IF(AND(DL$7&gt;=$J127,DL$7&lt;=$L127),(($D127*$P127)/$M127),0))))))</f>
        <v>H</v>
      </c>
      <c r="DM128" s="37" t="str">
        <f>IF(DM$7&gt;$L127,(((IF(Data!$C$2&gt;0,(IF(OR(DM$5=Data!$F$2,DM$5=Data!$G$2,(IF(COUNTIF(Data!$A$2:$A$939,DM$7),DM$7=(VLOOKUP(DM$7,Data!$A$2:$A$852,1,FALSE)),0))),"H",IF(AND(DM$7&gt;=$J127,DM$7&lt;=$K127),($D127*(1-$P127)/$N127),0))),IF(AND(DM$7&gt;=$J127,DM$7&lt;=$K127),(($D127-$O127)/$N127),0))))),(((IF(Data!$C$2&gt;0,(IF(OR(DM$5=Data!$F$2,DM$5=Data!$G$2,(IF(COUNTIF(Data!$A$2:$A$939,DM$7),DM$7=(VLOOKUP(DM$7,Data!$A$2:$A$852,1,FALSE)),0))),"H",IF(AND(DM$7&gt;=$J127,DM$7&lt;=$L127),($D127*$P127/$M127),0))),IF(AND(DM$7&gt;=$J127,DM$7&lt;=$L127),(($D127*$P127)/$M127),0))))))</f>
        <v>H</v>
      </c>
      <c r="DN128" s="37">
        <f>IF(DN$7&gt;$L127,(((IF(Data!$C$2&gt;0,(IF(OR(DN$5=Data!$F$2,DN$5=Data!$G$2,(IF(COUNTIF(Data!$A$2:$A$939,DN$7),DN$7=(VLOOKUP(DN$7,Data!$A$2:$A$852,1,FALSE)),0))),"H",IF(AND(DN$7&gt;=$J127,DN$7&lt;=$K127),($D127*(1-$P127)/$N127),0))),IF(AND(DN$7&gt;=$J127,DN$7&lt;=$K127),(($D127-$O127)/$N127),0))))),(((IF(Data!$C$2&gt;0,(IF(OR(DN$5=Data!$F$2,DN$5=Data!$G$2,(IF(COUNTIF(Data!$A$2:$A$939,DN$7),DN$7=(VLOOKUP(DN$7,Data!$A$2:$A$852,1,FALSE)),0))),"H",IF(AND(DN$7&gt;=$J127,DN$7&lt;=$L127),($D127*$P127/$M127),0))),IF(AND(DN$7&gt;=$J127,DN$7&lt;=$L127),(($D127*$P127)/$M127),0))))))</f>
        <v>0</v>
      </c>
      <c r="DO128" s="37">
        <f>IF(DO$7&gt;$L127,(((IF(Data!$C$2&gt;0,(IF(OR(DO$5=Data!$F$2,DO$5=Data!$G$2,(IF(COUNTIF(Data!$A$2:$A$939,DO$7),DO$7=(VLOOKUP(DO$7,Data!$A$2:$A$852,1,FALSE)),0))),"H",IF(AND(DO$7&gt;=$J127,DO$7&lt;=$K127),($D127*(1-$P127)/$N127),0))),IF(AND(DO$7&gt;=$J127,DO$7&lt;=$K127),(($D127-$O127)/$N127),0))))),(((IF(Data!$C$2&gt;0,(IF(OR(DO$5=Data!$F$2,DO$5=Data!$G$2,(IF(COUNTIF(Data!$A$2:$A$939,DO$7),DO$7=(VLOOKUP(DO$7,Data!$A$2:$A$852,1,FALSE)),0))),"H",IF(AND(DO$7&gt;=$J127,DO$7&lt;=$L127),($D127*$P127/$M127),0))),IF(AND(DO$7&gt;=$J127,DO$7&lt;=$L127),(($D127*$P127)/$M127),0))))))</f>
        <v>0</v>
      </c>
      <c r="DP128" s="37">
        <f>IF(DP$7&gt;$L127,(((IF(Data!$C$2&gt;0,(IF(OR(DP$5=Data!$F$2,DP$5=Data!$G$2,(IF(COUNTIF(Data!$A$2:$A$939,DP$7),DP$7=(VLOOKUP(DP$7,Data!$A$2:$A$852,1,FALSE)),0))),"H",IF(AND(DP$7&gt;=$J127,DP$7&lt;=$K127),($D127*(1-$P127)/$N127),0))),IF(AND(DP$7&gt;=$J127,DP$7&lt;=$K127),(($D127-$O127)/$N127),0))))),(((IF(Data!$C$2&gt;0,(IF(OR(DP$5=Data!$F$2,DP$5=Data!$G$2,(IF(COUNTIF(Data!$A$2:$A$939,DP$7),DP$7=(VLOOKUP(DP$7,Data!$A$2:$A$852,1,FALSE)),0))),"H",IF(AND(DP$7&gt;=$J127,DP$7&lt;=$L127),($D127*$P127/$M127),0))),IF(AND(DP$7&gt;=$J127,DP$7&lt;=$L127),(($D127*$P127)/$M127),0))))))</f>
        <v>0</v>
      </c>
      <c r="DQ128" s="37">
        <f>IF(DQ$7&gt;$L127,(((IF(Data!$C$2&gt;0,(IF(OR(DQ$5=Data!$F$2,DQ$5=Data!$G$2,(IF(COUNTIF(Data!$A$2:$A$939,DQ$7),DQ$7=(VLOOKUP(DQ$7,Data!$A$2:$A$852,1,FALSE)),0))),"H",IF(AND(DQ$7&gt;=$J127,DQ$7&lt;=$K127),($D127*(1-$P127)/$N127),0))),IF(AND(DQ$7&gt;=$J127,DQ$7&lt;=$K127),(($D127-$O127)/$N127),0))))),(((IF(Data!$C$2&gt;0,(IF(OR(DQ$5=Data!$F$2,DQ$5=Data!$G$2,(IF(COUNTIF(Data!$A$2:$A$939,DQ$7),DQ$7=(VLOOKUP(DQ$7,Data!$A$2:$A$852,1,FALSE)),0))),"H",IF(AND(DQ$7&gt;=$J127,DQ$7&lt;=$L127),($D127*$P127/$M127),0))),IF(AND(DQ$7&gt;=$J127,DQ$7&lt;=$L127),(($D127*$P127)/$M127),0))))))</f>
        <v>0</v>
      </c>
      <c r="DR128" s="37">
        <f>IF(DR$7&gt;$L127,(((IF(Data!$C$2&gt;0,(IF(OR(DR$5=Data!$F$2,DR$5=Data!$G$2,(IF(COUNTIF(Data!$A$2:$A$939,DR$7),DR$7=(VLOOKUP(DR$7,Data!$A$2:$A$852,1,FALSE)),0))),"H",IF(AND(DR$7&gt;=$J127,DR$7&lt;=$K127),($D127*(1-$P127)/$N127),0))),IF(AND(DR$7&gt;=$J127,DR$7&lt;=$K127),(($D127-$O127)/$N127),0))))),(((IF(Data!$C$2&gt;0,(IF(OR(DR$5=Data!$F$2,DR$5=Data!$G$2,(IF(COUNTIF(Data!$A$2:$A$939,DR$7),DR$7=(VLOOKUP(DR$7,Data!$A$2:$A$852,1,FALSE)),0))),"H",IF(AND(DR$7&gt;=$J127,DR$7&lt;=$L127),($D127*$P127/$M127),0))),IF(AND(DR$7&gt;=$J127,DR$7&lt;=$L127),(($D127*$P127)/$M127),0))))))</f>
        <v>0</v>
      </c>
      <c r="DS128" s="37" t="str">
        <f>IF(DS$7&gt;$L127,(((IF(Data!$C$2&gt;0,(IF(OR(DS$5=Data!$F$2,DS$5=Data!$G$2,(IF(COUNTIF(Data!$A$2:$A$939,DS$7),DS$7=(VLOOKUP(DS$7,Data!$A$2:$A$852,1,FALSE)),0))),"H",IF(AND(DS$7&gt;=$J127,DS$7&lt;=$K127),($D127*(1-$P127)/$N127),0))),IF(AND(DS$7&gt;=$J127,DS$7&lt;=$K127),(($D127-$O127)/$N127),0))))),(((IF(Data!$C$2&gt;0,(IF(OR(DS$5=Data!$F$2,DS$5=Data!$G$2,(IF(COUNTIF(Data!$A$2:$A$939,DS$7),DS$7=(VLOOKUP(DS$7,Data!$A$2:$A$852,1,FALSE)),0))),"H",IF(AND(DS$7&gt;=$J127,DS$7&lt;=$L127),($D127*$P127/$M127),0))),IF(AND(DS$7&gt;=$J127,DS$7&lt;=$L127),(($D127*$P127)/$M127),0))))))</f>
        <v>H</v>
      </c>
      <c r="DT128" s="37" t="str">
        <f>IF(DT$7&gt;$L127,(((IF(Data!$C$2&gt;0,(IF(OR(DT$5=Data!$F$2,DT$5=Data!$G$2,(IF(COUNTIF(Data!$A$2:$A$939,DT$7),DT$7=(VLOOKUP(DT$7,Data!$A$2:$A$852,1,FALSE)),0))),"H",IF(AND(DT$7&gt;=$J127,DT$7&lt;=$K127),($D127*(1-$P127)/$N127),0))),IF(AND(DT$7&gt;=$J127,DT$7&lt;=$K127),(($D127-$O127)/$N127),0))))),(((IF(Data!$C$2&gt;0,(IF(OR(DT$5=Data!$F$2,DT$5=Data!$G$2,(IF(COUNTIF(Data!$A$2:$A$939,DT$7),DT$7=(VLOOKUP(DT$7,Data!$A$2:$A$852,1,FALSE)),0))),"H",IF(AND(DT$7&gt;=$J127,DT$7&lt;=$L127),($D127*$P127/$M127),0))),IF(AND(DT$7&gt;=$J127,DT$7&lt;=$L127),(($D127*$P127)/$M127),0))))))</f>
        <v>H</v>
      </c>
      <c r="DU128" s="37">
        <f>IF(DU$7&gt;$L127,(((IF(Data!$C$2&gt;0,(IF(OR(DU$5=Data!$F$2,DU$5=Data!$G$2,(IF(COUNTIF(Data!$A$2:$A$939,DU$7),DU$7=(VLOOKUP(DU$7,Data!$A$2:$A$852,1,FALSE)),0))),"H",IF(AND(DU$7&gt;=$J127,DU$7&lt;=$K127),($D127*(1-$P127)/$N127),0))),IF(AND(DU$7&gt;=$J127,DU$7&lt;=$K127),(($D127-$O127)/$N127),0))))),(((IF(Data!$C$2&gt;0,(IF(OR(DU$5=Data!$F$2,DU$5=Data!$G$2,(IF(COUNTIF(Data!$A$2:$A$939,DU$7),DU$7=(VLOOKUP(DU$7,Data!$A$2:$A$852,1,FALSE)),0))),"H",IF(AND(DU$7&gt;=$J127,DU$7&lt;=$L127),($D127*$P127/$M127),0))),IF(AND(DU$7&gt;=$J127,DU$7&lt;=$L127),(($D127*$P127)/$M127),0))))))</f>
        <v>0</v>
      </c>
      <c r="DV128" s="37">
        <f>IF(DV$7&gt;$L127,(((IF(Data!$C$2&gt;0,(IF(OR(DV$5=Data!$F$2,DV$5=Data!$G$2,(IF(COUNTIF(Data!$A$2:$A$939,DV$7),DV$7=(VLOOKUP(DV$7,Data!$A$2:$A$852,1,FALSE)),0))),"H",IF(AND(DV$7&gt;=$J127,DV$7&lt;=$K127),($D127*(1-$P127)/$N127),0))),IF(AND(DV$7&gt;=$J127,DV$7&lt;=$K127),(($D127-$O127)/$N127),0))))),(((IF(Data!$C$2&gt;0,(IF(OR(DV$5=Data!$F$2,DV$5=Data!$G$2,(IF(COUNTIF(Data!$A$2:$A$939,DV$7),DV$7=(VLOOKUP(DV$7,Data!$A$2:$A$852,1,FALSE)),0))),"H",IF(AND(DV$7&gt;=$J127,DV$7&lt;=$L127),($D127*$P127/$M127),0))),IF(AND(DV$7&gt;=$J127,DV$7&lt;=$L127),(($D127*$P127)/$M127),0))))))</f>
        <v>0</v>
      </c>
      <c r="DW128" s="37">
        <f>IF(DW$7&gt;$L127,(((IF(Data!$C$2&gt;0,(IF(OR(DW$5=Data!$F$2,DW$5=Data!$G$2,(IF(COUNTIF(Data!$A$2:$A$939,DW$7),DW$7=(VLOOKUP(DW$7,Data!$A$2:$A$852,1,FALSE)),0))),"H",IF(AND(DW$7&gt;=$J127,DW$7&lt;=$K127),($D127*(1-$P127)/$N127),0))),IF(AND(DW$7&gt;=$J127,DW$7&lt;=$K127),(($D127-$O127)/$N127),0))))),(((IF(Data!$C$2&gt;0,(IF(OR(DW$5=Data!$F$2,DW$5=Data!$G$2,(IF(COUNTIF(Data!$A$2:$A$939,DW$7),DW$7=(VLOOKUP(DW$7,Data!$A$2:$A$852,1,FALSE)),0))),"H",IF(AND(DW$7&gt;=$J127,DW$7&lt;=$L127),($D127*$P127/$M127),0))),IF(AND(DW$7&gt;=$J127,DW$7&lt;=$L127),(($D127*$P127)/$M127),0))))))</f>
        <v>0</v>
      </c>
      <c r="DX128" s="37">
        <f>IF(DX$7&gt;$L127,(((IF(Data!$C$2&gt;0,(IF(OR(DX$5=Data!$F$2,DX$5=Data!$G$2,(IF(COUNTIF(Data!$A$2:$A$939,DX$7),DX$7=(VLOOKUP(DX$7,Data!$A$2:$A$852,1,FALSE)),0))),"H",IF(AND(DX$7&gt;=$J127,DX$7&lt;=$K127),($D127*(1-$P127)/$N127),0))),IF(AND(DX$7&gt;=$J127,DX$7&lt;=$K127),(($D127-$O127)/$N127),0))))),(((IF(Data!$C$2&gt;0,(IF(OR(DX$5=Data!$F$2,DX$5=Data!$G$2,(IF(COUNTIF(Data!$A$2:$A$939,DX$7),DX$7=(VLOOKUP(DX$7,Data!$A$2:$A$852,1,FALSE)),0))),"H",IF(AND(DX$7&gt;=$J127,DX$7&lt;=$L127),($D127*$P127/$M127),0))),IF(AND(DX$7&gt;=$J127,DX$7&lt;=$L127),(($D127*$P127)/$M127),0))))))</f>
        <v>0</v>
      </c>
      <c r="DY128" s="37">
        <f>IF(DY$7&gt;$L127,(((IF(Data!$C$2&gt;0,(IF(OR(DY$5=Data!$F$2,DY$5=Data!$G$2,(IF(COUNTIF(Data!$A$2:$A$939,DY$7),DY$7=(VLOOKUP(DY$7,Data!$A$2:$A$852,1,FALSE)),0))),"H",IF(AND(DY$7&gt;=$J127,DY$7&lt;=$K127),($D127*(1-$P127)/$N127),0))),IF(AND(DY$7&gt;=$J127,DY$7&lt;=$K127),(($D127-$O127)/$N127),0))))),(((IF(Data!$C$2&gt;0,(IF(OR(DY$5=Data!$F$2,DY$5=Data!$G$2,(IF(COUNTIF(Data!$A$2:$A$939,DY$7),DY$7=(VLOOKUP(DY$7,Data!$A$2:$A$852,1,FALSE)),0))),"H",IF(AND(DY$7&gt;=$J127,DY$7&lt;=$L127),($D127*$P127/$M127),0))),IF(AND(DY$7&gt;=$J127,DY$7&lt;=$L127),(($D127*$P127)/$M127),0))))))</f>
        <v>0</v>
      </c>
      <c r="DZ128" s="37" t="str">
        <f>IF(DZ$7&gt;$L127,(((IF(Data!$C$2&gt;0,(IF(OR(DZ$5=Data!$F$2,DZ$5=Data!$G$2,(IF(COUNTIF(Data!$A$2:$A$939,DZ$7),DZ$7=(VLOOKUP(DZ$7,Data!$A$2:$A$852,1,FALSE)),0))),"H",IF(AND(DZ$7&gt;=$J127,DZ$7&lt;=$K127),($D127*(1-$P127)/$N127),0))),IF(AND(DZ$7&gt;=$J127,DZ$7&lt;=$K127),(($D127-$O127)/$N127),0))))),(((IF(Data!$C$2&gt;0,(IF(OR(DZ$5=Data!$F$2,DZ$5=Data!$G$2,(IF(COUNTIF(Data!$A$2:$A$939,DZ$7),DZ$7=(VLOOKUP(DZ$7,Data!$A$2:$A$852,1,FALSE)),0))),"H",IF(AND(DZ$7&gt;=$J127,DZ$7&lt;=$L127),($D127*$P127/$M127),0))),IF(AND(DZ$7&gt;=$J127,DZ$7&lt;=$L127),(($D127*$P127)/$M127),0))))))</f>
        <v>H</v>
      </c>
      <c r="EA128" s="37" t="str">
        <f>IF(EA$7&gt;$L127,(((IF(Data!$C$2&gt;0,(IF(OR(EA$5=Data!$F$2,EA$5=Data!$G$2,(IF(COUNTIF(Data!$A$2:$A$939,EA$7),EA$7=(VLOOKUP(EA$7,Data!$A$2:$A$852,1,FALSE)),0))),"H",IF(AND(EA$7&gt;=$J127,EA$7&lt;=$K127),($D127*(1-$P127)/$N127),0))),IF(AND(EA$7&gt;=$J127,EA$7&lt;=$K127),(($D127-$O127)/$N127),0))))),(((IF(Data!$C$2&gt;0,(IF(OR(EA$5=Data!$F$2,EA$5=Data!$G$2,(IF(COUNTIF(Data!$A$2:$A$939,EA$7),EA$7=(VLOOKUP(EA$7,Data!$A$2:$A$852,1,FALSE)),0))),"H",IF(AND(EA$7&gt;=$J127,EA$7&lt;=$L127),($D127*$P127/$M127),0))),IF(AND(EA$7&gt;=$J127,EA$7&lt;=$L127),(($D127*$P127)/$M127),0))))))</f>
        <v>H</v>
      </c>
      <c r="EB128" s="37">
        <f>IF(EB$7&gt;$L127,(((IF(Data!$C$2&gt;0,(IF(OR(EB$5=Data!$F$2,EB$5=Data!$G$2,(IF(COUNTIF(Data!$A$2:$A$939,EB$7),EB$7=(VLOOKUP(EB$7,Data!$A$2:$A$852,1,FALSE)),0))),"H",IF(AND(EB$7&gt;=$J127,EB$7&lt;=$K127),($D127*(1-$P127)/$N127),0))),IF(AND(EB$7&gt;=$J127,EB$7&lt;=$K127),(($D127-$O127)/$N127),0))))),(((IF(Data!$C$2&gt;0,(IF(OR(EB$5=Data!$F$2,EB$5=Data!$G$2,(IF(COUNTIF(Data!$A$2:$A$939,EB$7),EB$7=(VLOOKUP(EB$7,Data!$A$2:$A$852,1,FALSE)),0))),"H",IF(AND(EB$7&gt;=$J127,EB$7&lt;=$L127),($D127*$P127/$M127),0))),IF(AND(EB$7&gt;=$J127,EB$7&lt;=$L127),(($D127*$P127)/$M127),0))))))</f>
        <v>0</v>
      </c>
      <c r="EC128" s="37">
        <f>IF(EC$7&gt;$L127,(((IF(Data!$C$2&gt;0,(IF(OR(EC$5=Data!$F$2,EC$5=Data!$G$2,(IF(COUNTIF(Data!$A$2:$A$939,EC$7),EC$7=(VLOOKUP(EC$7,Data!$A$2:$A$852,1,FALSE)),0))),"H",IF(AND(EC$7&gt;=$J127,EC$7&lt;=$K127),($D127*(1-$P127)/$N127),0))),IF(AND(EC$7&gt;=$J127,EC$7&lt;=$K127),(($D127-$O127)/$N127),0))))),(((IF(Data!$C$2&gt;0,(IF(OR(EC$5=Data!$F$2,EC$5=Data!$G$2,(IF(COUNTIF(Data!$A$2:$A$939,EC$7),EC$7=(VLOOKUP(EC$7,Data!$A$2:$A$852,1,FALSE)),0))),"H",IF(AND(EC$7&gt;=$J127,EC$7&lt;=$L127),($D127*$P127/$M127),0))),IF(AND(EC$7&gt;=$J127,EC$7&lt;=$L127),(($D127*$P127)/$M127),0))))))</f>
        <v>0</v>
      </c>
      <c r="ED128" s="37">
        <f>IF(ED$7&gt;$L127,(((IF(Data!$C$2&gt;0,(IF(OR(ED$5=Data!$F$2,ED$5=Data!$G$2,(IF(COUNTIF(Data!$A$2:$A$939,ED$7),ED$7=(VLOOKUP(ED$7,Data!$A$2:$A$852,1,FALSE)),0))),"H",IF(AND(ED$7&gt;=$J127,ED$7&lt;=$K127),($D127*(1-$P127)/$N127),0))),IF(AND(ED$7&gt;=$J127,ED$7&lt;=$K127),(($D127-$O127)/$N127),0))))),(((IF(Data!$C$2&gt;0,(IF(OR(ED$5=Data!$F$2,ED$5=Data!$G$2,(IF(COUNTIF(Data!$A$2:$A$939,ED$7),ED$7=(VLOOKUP(ED$7,Data!$A$2:$A$852,1,FALSE)),0))),"H",IF(AND(ED$7&gt;=$J127,ED$7&lt;=$L127),($D127*$P127/$M127),0))),IF(AND(ED$7&gt;=$J127,ED$7&lt;=$L127),(($D127*$P127)/$M127),0))))))</f>
        <v>0</v>
      </c>
      <c r="EE128" s="37">
        <f>IF(EE$7&gt;$L127,(((IF(Data!$C$2&gt;0,(IF(OR(EE$5=Data!$F$2,EE$5=Data!$G$2,(IF(COUNTIF(Data!$A$2:$A$939,EE$7),EE$7=(VLOOKUP(EE$7,Data!$A$2:$A$852,1,FALSE)),0))),"H",IF(AND(EE$7&gt;=$J127,EE$7&lt;=$K127),($D127*(1-$P127)/$N127),0))),IF(AND(EE$7&gt;=$J127,EE$7&lt;=$K127),(($D127-$O127)/$N127),0))))),(((IF(Data!$C$2&gt;0,(IF(OR(EE$5=Data!$F$2,EE$5=Data!$G$2,(IF(COUNTIF(Data!$A$2:$A$939,EE$7),EE$7=(VLOOKUP(EE$7,Data!$A$2:$A$852,1,FALSE)),0))),"H",IF(AND(EE$7&gt;=$J127,EE$7&lt;=$L127),($D127*$P127/$M127),0))),IF(AND(EE$7&gt;=$J127,EE$7&lt;=$L127),(($D127*$P127)/$M127),0))))))</f>
        <v>0</v>
      </c>
      <c r="EF128" s="37">
        <f>IF(EF$7&gt;$L127,(((IF(Data!$C$2&gt;0,(IF(OR(EF$5=Data!$F$2,EF$5=Data!$G$2,(IF(COUNTIF(Data!$A$2:$A$939,EF$7),EF$7=(VLOOKUP(EF$7,Data!$A$2:$A$852,1,FALSE)),0))),"H",IF(AND(EF$7&gt;=$J127,EF$7&lt;=$K127),($D127*(1-$P127)/$N127),0))),IF(AND(EF$7&gt;=$J127,EF$7&lt;=$K127),(($D127-$O127)/$N127),0))))),(((IF(Data!$C$2&gt;0,(IF(OR(EF$5=Data!$F$2,EF$5=Data!$G$2,(IF(COUNTIF(Data!$A$2:$A$939,EF$7),EF$7=(VLOOKUP(EF$7,Data!$A$2:$A$852,1,FALSE)),0))),"H",IF(AND(EF$7&gt;=$J127,EF$7&lt;=$L127),($D127*$P127/$M127),0))),IF(AND(EF$7&gt;=$J127,EF$7&lt;=$L127),(($D127*$P127)/$M127),0))))))</f>
        <v>0</v>
      </c>
      <c r="EG128" s="37" t="str">
        <f>IF(EG$7&gt;$L127,(((IF(Data!$C$2&gt;0,(IF(OR(EG$5=Data!$F$2,EG$5=Data!$G$2,(IF(COUNTIF(Data!$A$2:$A$939,EG$7),EG$7=(VLOOKUP(EG$7,Data!$A$2:$A$852,1,FALSE)),0))),"H",IF(AND(EG$7&gt;=$J127,EG$7&lt;=$K127),($D127*(1-$P127)/$N127),0))),IF(AND(EG$7&gt;=$J127,EG$7&lt;=$K127),(($D127-$O127)/$N127),0))))),(((IF(Data!$C$2&gt;0,(IF(OR(EG$5=Data!$F$2,EG$5=Data!$G$2,(IF(COUNTIF(Data!$A$2:$A$939,EG$7),EG$7=(VLOOKUP(EG$7,Data!$A$2:$A$852,1,FALSE)),0))),"H",IF(AND(EG$7&gt;=$J127,EG$7&lt;=$L127),($D127*$P127/$M127),0))),IF(AND(EG$7&gt;=$J127,EG$7&lt;=$L127),(($D127*$P127)/$M127),0))))))</f>
        <v>H</v>
      </c>
      <c r="EH128" s="37" t="str">
        <f>IF(EH$7&gt;$L127,(((IF(Data!$C$2&gt;0,(IF(OR(EH$5=Data!$F$2,EH$5=Data!$G$2,(IF(COUNTIF(Data!$A$2:$A$939,EH$7),EH$7=(VLOOKUP(EH$7,Data!$A$2:$A$852,1,FALSE)),0))),"H",IF(AND(EH$7&gt;=$J127,EH$7&lt;=$K127),($D127*(1-$P127)/$N127),0))),IF(AND(EH$7&gt;=$J127,EH$7&lt;=$K127),(($D127-$O127)/$N127),0))))),(((IF(Data!$C$2&gt;0,(IF(OR(EH$5=Data!$F$2,EH$5=Data!$G$2,(IF(COUNTIF(Data!$A$2:$A$939,EH$7),EH$7=(VLOOKUP(EH$7,Data!$A$2:$A$852,1,FALSE)),0))),"H",IF(AND(EH$7&gt;=$J127,EH$7&lt;=$L127),($D127*$P127/$M127),0))),IF(AND(EH$7&gt;=$J127,EH$7&lt;=$L127),(($D127*$P127)/$M127),0))))))</f>
        <v>H</v>
      </c>
      <c r="EI128" s="37">
        <f>IF(EI$7&gt;$L127,(((IF(Data!$C$2&gt;0,(IF(OR(EI$5=Data!$F$2,EI$5=Data!$G$2,(IF(COUNTIF(Data!$A$2:$A$939,EI$7),EI$7=(VLOOKUP(EI$7,Data!$A$2:$A$852,1,FALSE)),0))),"H",IF(AND(EI$7&gt;=$J127,EI$7&lt;=$K127),($D127*(1-$P127)/$N127),0))),IF(AND(EI$7&gt;=$J127,EI$7&lt;=$K127),(($D127-$O127)/$N127),0))))),(((IF(Data!$C$2&gt;0,(IF(OR(EI$5=Data!$F$2,EI$5=Data!$G$2,(IF(COUNTIF(Data!$A$2:$A$939,EI$7),EI$7=(VLOOKUP(EI$7,Data!$A$2:$A$852,1,FALSE)),0))),"H",IF(AND(EI$7&gt;=$J127,EI$7&lt;=$L127),($D127*$P127/$M127),0))),IF(AND(EI$7&gt;=$J127,EI$7&lt;=$L127),(($D127*$P127)/$M127),0))))))</f>
        <v>0</v>
      </c>
      <c r="EJ128" s="37">
        <f>IF(EJ$7&gt;$L127,(((IF(Data!$C$2&gt;0,(IF(OR(EJ$5=Data!$F$2,EJ$5=Data!$G$2,(IF(COUNTIF(Data!$A$2:$A$939,EJ$7),EJ$7=(VLOOKUP(EJ$7,Data!$A$2:$A$852,1,FALSE)),0))),"H",IF(AND(EJ$7&gt;=$J127,EJ$7&lt;=$K127),($D127*(1-$P127)/$N127),0))),IF(AND(EJ$7&gt;=$J127,EJ$7&lt;=$K127),(($D127-$O127)/$N127),0))))),(((IF(Data!$C$2&gt;0,(IF(OR(EJ$5=Data!$F$2,EJ$5=Data!$G$2,(IF(COUNTIF(Data!$A$2:$A$939,EJ$7),EJ$7=(VLOOKUP(EJ$7,Data!$A$2:$A$852,1,FALSE)),0))),"H",IF(AND(EJ$7&gt;=$J127,EJ$7&lt;=$L127),($D127*$P127/$M127),0))),IF(AND(EJ$7&gt;=$J127,EJ$7&lt;=$L127),(($D127*$P127)/$M127),0))))))</f>
        <v>0</v>
      </c>
      <c r="EK128" s="37">
        <f>IF(EK$7&gt;$L127,(((IF(Data!$C$2&gt;0,(IF(OR(EK$5=Data!$F$2,EK$5=Data!$G$2,(IF(COUNTIF(Data!$A$2:$A$939,EK$7),EK$7=(VLOOKUP(EK$7,Data!$A$2:$A$852,1,FALSE)),0))),"H",IF(AND(EK$7&gt;=$J127,EK$7&lt;=$K127),($D127*(1-$P127)/$N127),0))),IF(AND(EK$7&gt;=$J127,EK$7&lt;=$K127),(($D127-$O127)/$N127),0))))),(((IF(Data!$C$2&gt;0,(IF(OR(EK$5=Data!$F$2,EK$5=Data!$G$2,(IF(COUNTIF(Data!$A$2:$A$939,EK$7),EK$7=(VLOOKUP(EK$7,Data!$A$2:$A$852,1,FALSE)),0))),"H",IF(AND(EK$7&gt;=$J127,EK$7&lt;=$L127),($D127*$P127/$M127),0))),IF(AND(EK$7&gt;=$J127,EK$7&lt;=$L127),(($D127*$P127)/$M127),0))))))</f>
        <v>0</v>
      </c>
      <c r="EL128" s="37">
        <f>IF(EL$7&gt;$L127,(((IF(Data!$C$2&gt;0,(IF(OR(EL$5=Data!$F$2,EL$5=Data!$G$2,(IF(COUNTIF(Data!$A$2:$A$939,EL$7),EL$7=(VLOOKUP(EL$7,Data!$A$2:$A$852,1,FALSE)),0))),"H",IF(AND(EL$7&gt;=$J127,EL$7&lt;=$K127),($D127*(1-$P127)/$N127),0))),IF(AND(EL$7&gt;=$J127,EL$7&lt;=$K127),(($D127-$O127)/$N127),0))))),(((IF(Data!$C$2&gt;0,(IF(OR(EL$5=Data!$F$2,EL$5=Data!$G$2,(IF(COUNTIF(Data!$A$2:$A$939,EL$7),EL$7=(VLOOKUP(EL$7,Data!$A$2:$A$852,1,FALSE)),0))),"H",IF(AND(EL$7&gt;=$J127,EL$7&lt;=$L127),($D127*$P127/$M127),0))),IF(AND(EL$7&gt;=$J127,EL$7&lt;=$L127),(($D127*$P127)/$M127),0))))))</f>
        <v>0</v>
      </c>
      <c r="EM128" s="37">
        <f>IF(EM$7&gt;$L127,(((IF(Data!$C$2&gt;0,(IF(OR(EM$5=Data!$F$2,EM$5=Data!$G$2,(IF(COUNTIF(Data!$A$2:$A$939,EM$7),EM$7=(VLOOKUP(EM$7,Data!$A$2:$A$852,1,FALSE)),0))),"H",IF(AND(EM$7&gt;=$J127,EM$7&lt;=$K127),($D127*(1-$P127)/$N127),0))),IF(AND(EM$7&gt;=$J127,EM$7&lt;=$K127),(($D127-$O127)/$N127),0))))),(((IF(Data!$C$2&gt;0,(IF(OR(EM$5=Data!$F$2,EM$5=Data!$G$2,(IF(COUNTIF(Data!$A$2:$A$939,EM$7),EM$7=(VLOOKUP(EM$7,Data!$A$2:$A$852,1,FALSE)),0))),"H",IF(AND(EM$7&gt;=$J127,EM$7&lt;=$L127),($D127*$P127/$M127),0))),IF(AND(EM$7&gt;=$J127,EM$7&lt;=$L127),(($D127*$P127)/$M127),0))))))</f>
        <v>0</v>
      </c>
      <c r="EN128" s="37" t="str">
        <f>IF(EN$7&gt;$L127,(((IF(Data!$C$2&gt;0,(IF(OR(EN$5=Data!$F$2,EN$5=Data!$G$2,(IF(COUNTIF(Data!$A$2:$A$939,EN$7),EN$7=(VLOOKUP(EN$7,Data!$A$2:$A$852,1,FALSE)),0))),"H",IF(AND(EN$7&gt;=$J127,EN$7&lt;=$K127),($D127*(1-$P127)/$N127),0))),IF(AND(EN$7&gt;=$J127,EN$7&lt;=$K127),(($D127-$O127)/$N127),0))))),(((IF(Data!$C$2&gt;0,(IF(OR(EN$5=Data!$F$2,EN$5=Data!$G$2,(IF(COUNTIF(Data!$A$2:$A$939,EN$7),EN$7=(VLOOKUP(EN$7,Data!$A$2:$A$852,1,FALSE)),0))),"H",IF(AND(EN$7&gt;=$J127,EN$7&lt;=$L127),($D127*$P127/$M127),0))),IF(AND(EN$7&gt;=$J127,EN$7&lt;=$L127),(($D127*$P127)/$M127),0))))))</f>
        <v>H</v>
      </c>
      <c r="EO128" s="38" t="str">
        <f>IF(EO$7&gt;$L127,(((IF(Data!$C$2&gt;0,(IF(OR(EO$5=Data!$F$2,EO$5=Data!$G$2,(IF(COUNTIF(Data!$A$2:$A$939,EO$7),EO$7=(VLOOKUP(EO$7,Data!$A$2:$A$852,1,FALSE)),0))),"H",IF(AND(EO$7&gt;=$J127,EO$7&lt;=$K127),($D127*(1-$P127)/$N127),0))),IF(AND(EO$7&gt;=$J127,EO$7&lt;=$K127),(($D127-$O127)/$N127),0))))),(((IF(Data!$C$2&gt;0,(IF(OR(EO$5=Data!$F$2,EO$5=Data!$G$2,(IF(COUNTIF(Data!$A$2:$A$939,EO$7),EO$7=(VLOOKUP(EO$7,Data!$A$2:$A$852,1,FALSE)),0))),"H",IF(AND(EO$7&gt;=$J127,EO$7&lt;=$L127),($D127*$P127/$M127),0))),IF(AND(EO$7&gt;=$J127,EO$7&lt;=$L127),(($D127*$P127)/$M127),0))))))</f>
        <v>H</v>
      </c>
      <c r="EP128" s="8" t="s">
        <v>48</v>
      </c>
      <c r="EQ128" s="18">
        <f>SUM(T128:EO128)-D127</f>
        <v>0</v>
      </c>
    </row>
    <row r="129" spans="1:148" ht="30" customHeight="1" thickTop="1">
      <c r="A129" s="370"/>
      <c r="B129" s="368"/>
      <c r="C129" s="368"/>
      <c r="D129" s="346"/>
      <c r="E129" s="350"/>
      <c r="F129" s="350"/>
      <c r="G129" s="348">
        <f>IF(F129&gt;0,(IF(E129&gt;0,IF(Data!$C$2&gt;0,((NETWORKDAYS.INTL(E129,F129,Data!$C$2,Data!$A$2:$A$1242))),((F129-E129)+1)),0)),0)</f>
        <v>0</v>
      </c>
      <c r="H129" s="346">
        <f>I129*D129</f>
        <v>0</v>
      </c>
      <c r="I129" s="362">
        <f>IF(G129&gt;0,((IF(AND(E129&lt;=$EJ$3,F129&gt;=$EJ$3),(IF(Data!$C$2&gt;0,NETWORKDAYS.INTL(E129,$EJ$3,Data!$C$2,Data!$A$2:$A$1231),$EJ$3-E129)),IF(F129&lt;=$EJ$3,G129,0)))/G129),0)</f>
        <v>0</v>
      </c>
      <c r="J129" s="350"/>
      <c r="K129" s="350">
        <f>IF(AND(P129&lt;1,P129&gt;0,J129&gt;0),ROUND((((1-P129)*(F129-E129)+$EJ$3)),0),0)</f>
        <v>0</v>
      </c>
      <c r="L129" s="350">
        <f>IF(K129&gt;=$EJ$3,$EJ$3,K129)</f>
        <v>0</v>
      </c>
      <c r="M129" s="348">
        <f>IF(L129&gt;0,(IF(J129&gt;0,IF(Data!$C$2&gt;0,((NETWORKDAYS.INTL(J129,L129,Data!$C$2,Data!$A$2:$A$1242))),((L129-J129)+1)),0)),0)</f>
        <v>0</v>
      </c>
      <c r="N129" s="348">
        <f>IF(P129=1,0,IF(L129&gt;0,(IF(J129&gt;0,IF(Data!$C$2&gt;0,(((NETWORKDAYS.INTL($EJ$3,K129,Data!$C$2,Data!$A$2:$A$1242)))-1),((-$EJ$3+K129))),0)),0))</f>
        <v>0</v>
      </c>
      <c r="O129" s="346">
        <f>P129*D129</f>
        <v>0</v>
      </c>
      <c r="P129" s="362"/>
      <c r="Q129" s="344">
        <f>IF(K129&gt;0,F129-K129,0)</f>
        <v>0</v>
      </c>
      <c r="R129" s="346">
        <f>IF(K129&gt;0,O129-H129,0)</f>
        <v>0</v>
      </c>
      <c r="S129" s="341">
        <f>IF(P129&gt;0,P129-I129,0)</f>
        <v>0</v>
      </c>
      <c r="T129" s="33">
        <f>IF(Data!$C$2&gt;0,(IF(OR(T$5=Data!$F$2,T$5=Data!$G$2,(IF(COUNTIF(Data!$A$2:$A$939,T$7),T$7=(VLOOKUP(T$7,Data!$A$2:$A$852,1,FALSE)),0))),"H",IF(AND(T$7&gt;=$E129,T$7&lt;=$F129),($D129/$G129),0))),IF(AND(T$7&gt;=$E129,T$7&lt;=$F129),($D129/$G129),0))</f>
        <v>0</v>
      </c>
      <c r="U129" s="34">
        <f>IF(Data!$C$2&gt;0,(IF(OR(U$5=Data!$F$2,U$5=Data!$G$2,(IF(COUNTIF(Data!$A$2:$A$939,U$7),U$7=(VLOOKUP(U$7,Data!$A$2:$A$852,1,FALSE)),0))),"H",IF(AND(U$7&gt;=$E129,U$7&lt;=$F129),($D129/$G129),0))),IF(AND(U$7&gt;=$E129,U$7&lt;=$F129),($D129/$G129),0))</f>
        <v>0</v>
      </c>
      <c r="V129" s="34">
        <f>IF(Data!$C$2&gt;0,(IF(OR(V$5=Data!$F$2,V$5=Data!$G$2,(IF(COUNTIF(Data!$A$2:$A$939,V$7),V$7=(VLOOKUP(V$7,Data!$A$2:$A$852,1,FALSE)),0))),"H",IF(AND(V$7&gt;=$E129,V$7&lt;=$F129),($D129/$G129),0))),IF(AND(V$7&gt;=$E129,V$7&lt;=$F129),($D129/$G129),0))</f>
        <v>0</v>
      </c>
      <c r="W129" s="34">
        <f>IF(Data!$C$2&gt;0,(IF(OR(W$5=Data!$F$2,W$5=Data!$G$2,(IF(COUNTIF(Data!$A$2:$A$939,W$7),W$7=(VLOOKUP(W$7,Data!$A$2:$A$852,1,FALSE)),0))),"H",IF(AND(W$7&gt;=$E129,W$7&lt;=$F129),($D129/$G129),0))),IF(AND(W$7&gt;=$E129,W$7&lt;=$F129),($D129/$G129),0))</f>
        <v>0</v>
      </c>
      <c r="X129" s="34">
        <f>IF(Data!$C$2&gt;0,(IF(OR(X$5=Data!$F$2,X$5=Data!$G$2,(IF(COUNTIF(Data!$A$2:$A$939,X$7),X$7=(VLOOKUP(X$7,Data!$A$2:$A$852,1,FALSE)),0))),"H",IF(AND(X$7&gt;=$E129,X$7&lt;=$F129),($D129/$G129),0))),IF(AND(X$7&gt;=$E129,X$7&lt;=$F129),($D129/$G129),0))</f>
        <v>0</v>
      </c>
      <c r="Y129" s="34" t="str">
        <f>IF(Data!$C$2&gt;0,(IF(OR(Y$5=Data!$F$2,Y$5=Data!$G$2,(IF(COUNTIF(Data!$A$2:$A$939,Y$7),Y$7=(VLOOKUP(Y$7,Data!$A$2:$A$852,1,FALSE)),0))),"H",IF(AND(Y$7&gt;=$E129,Y$7&lt;=$F129),($D129/$G129),0))),IF(AND(Y$7&gt;=$E129,Y$7&lt;=$F129),($D129/$G129),0))</f>
        <v>H</v>
      </c>
      <c r="Z129" s="34" t="str">
        <f>IF(Data!$C$2&gt;0,(IF(OR(Z$5=Data!$F$2,Z$5=Data!$G$2,(IF(COUNTIF(Data!$A$2:$A$939,Z$7),Z$7=(VLOOKUP(Z$7,Data!$A$2:$A$852,1,FALSE)),0))),"H",IF(AND(Z$7&gt;=$E129,Z$7&lt;=$F129),($D129/$G129),0))),IF(AND(Z$7&gt;=$E129,Z$7&lt;=$F129),($D129/$G129),0))</f>
        <v>H</v>
      </c>
      <c r="AA129" s="34">
        <f>IF(Data!$C$2&gt;0,(IF(OR(AA$5=Data!$F$2,AA$5=Data!$G$2,(IF(COUNTIF(Data!$A$2:$A$939,AA$7),AA$7=(VLOOKUP(AA$7,Data!$A$2:$A$852,1,FALSE)),0))),"H",IF(AND(AA$7&gt;=$E129,AA$7&lt;=$F129),($D129/$G129),0))),IF(AND(AA$7&gt;=$E129,AA$7&lt;=$F129),($D129/$G129),0))</f>
        <v>0</v>
      </c>
      <c r="AB129" s="34">
        <f>IF(Data!$C$2&gt;0,(IF(OR(AB$5=Data!$F$2,AB$5=Data!$G$2,(IF(COUNTIF(Data!$A$2:$A$939,AB$7),AB$7=(VLOOKUP(AB$7,Data!$A$2:$A$852,1,FALSE)),0))),"H",IF(AND(AB$7&gt;=$E129,AB$7&lt;=$F129),($D129/$G129),0))),IF(AND(AB$7&gt;=$E129,AB$7&lt;=$F129),($D129/$G129),0))</f>
        <v>0</v>
      </c>
      <c r="AC129" s="34">
        <f>IF(Data!$C$2&gt;0,(IF(OR(AC$5=Data!$F$2,AC$5=Data!$G$2,(IF(COUNTIF(Data!$A$2:$A$939,AC$7),AC$7=(VLOOKUP(AC$7,Data!$A$2:$A$852,1,FALSE)),0))),"H",IF(AND(AC$7&gt;=$E129,AC$7&lt;=$F129),($D129/$G129),0))),IF(AND(AC$7&gt;=$E129,AC$7&lt;=$F129),($D129/$G129),0))</f>
        <v>0</v>
      </c>
      <c r="AD129" s="34">
        <f>IF(Data!$C$2&gt;0,(IF(OR(AD$5=Data!$F$2,AD$5=Data!$G$2,(IF(COUNTIF(Data!$A$2:$A$939,AD$7),AD$7=(VLOOKUP(AD$7,Data!$A$2:$A$852,1,FALSE)),0))),"H",IF(AND(AD$7&gt;=$E129,AD$7&lt;=$F129),($D129/$G129),0))),IF(AND(AD$7&gt;=$E129,AD$7&lt;=$F129),($D129/$G129),0))</f>
        <v>0</v>
      </c>
      <c r="AE129" s="34">
        <f>IF(Data!$C$2&gt;0,(IF(OR(AE$5=Data!$F$2,AE$5=Data!$G$2,(IF(COUNTIF(Data!$A$2:$A$939,AE$7),AE$7=(VLOOKUP(AE$7,Data!$A$2:$A$852,1,FALSE)),0))),"H",IF(AND(AE$7&gt;=$E129,AE$7&lt;=$F129),($D129/$G129),0))),IF(AND(AE$7&gt;=$E129,AE$7&lt;=$F129),($D129/$G129),0))</f>
        <v>0</v>
      </c>
      <c r="AF129" s="34" t="str">
        <f>IF(Data!$C$2&gt;0,(IF(OR(AF$5=Data!$F$2,AF$5=Data!$G$2,(IF(COUNTIF(Data!$A$2:$A$939,AF$7),AF$7=(VLOOKUP(AF$7,Data!$A$2:$A$852,1,FALSE)),0))),"H",IF(AND(AF$7&gt;=$E129,AF$7&lt;=$F129),($D129/$G129),0))),IF(AND(AF$7&gt;=$E129,AF$7&lt;=$F129),($D129/$G129),0))</f>
        <v>H</v>
      </c>
      <c r="AG129" s="34" t="str">
        <f>IF(Data!$C$2&gt;0,(IF(OR(AG$5=Data!$F$2,AG$5=Data!$G$2,(IF(COUNTIF(Data!$A$2:$A$939,AG$7),AG$7=(VLOOKUP(AG$7,Data!$A$2:$A$852,1,FALSE)),0))),"H",IF(AND(AG$7&gt;=$E129,AG$7&lt;=$F129),($D129/$G129),0))),IF(AND(AG$7&gt;=$E129,AG$7&lt;=$F129),($D129/$G129),0))</f>
        <v>H</v>
      </c>
      <c r="AH129" s="34">
        <f>IF(Data!$C$2&gt;0,(IF(OR(AH$5=Data!$F$2,AH$5=Data!$G$2,(IF(COUNTIF(Data!$A$2:$A$939,AH$7),AH$7=(VLOOKUP(AH$7,Data!$A$2:$A$852,1,FALSE)),0))),"H",IF(AND(AH$7&gt;=$E129,AH$7&lt;=$F129),($D129/$G129),0))),IF(AND(AH$7&gt;=$E129,AH$7&lt;=$F129),($D129/$G129),0))</f>
        <v>0</v>
      </c>
      <c r="AI129" s="34">
        <f>IF(Data!$C$2&gt;0,(IF(OR(AI$5=Data!$F$2,AI$5=Data!$G$2,(IF(COUNTIF(Data!$A$2:$A$939,AI$7),AI$7=(VLOOKUP(AI$7,Data!$A$2:$A$852,1,FALSE)),0))),"H",IF(AND(AI$7&gt;=$E129,AI$7&lt;=$F129),($D129/$G129),0))),IF(AND(AI$7&gt;=$E129,AI$7&lt;=$F129),($D129/$G129),0))</f>
        <v>0</v>
      </c>
      <c r="AJ129" s="34">
        <f>IF(Data!$C$2&gt;0,(IF(OR(AJ$5=Data!$F$2,AJ$5=Data!$G$2,(IF(COUNTIF(Data!$A$2:$A$939,AJ$7),AJ$7=(VLOOKUP(AJ$7,Data!$A$2:$A$852,1,FALSE)),0))),"H",IF(AND(AJ$7&gt;=$E129,AJ$7&lt;=$F129),($D129/$G129),0))),IF(AND(AJ$7&gt;=$E129,AJ$7&lt;=$F129),($D129/$G129),0))</f>
        <v>0</v>
      </c>
      <c r="AK129" s="34">
        <f>IF(Data!$C$2&gt;0,(IF(OR(AK$5=Data!$F$2,AK$5=Data!$G$2,(IF(COUNTIF(Data!$A$2:$A$939,AK$7),AK$7=(VLOOKUP(AK$7,Data!$A$2:$A$852,1,FALSE)),0))),"H",IF(AND(AK$7&gt;=$E129,AK$7&lt;=$F129),($D129/$G129),0))),IF(AND(AK$7&gt;=$E129,AK$7&lt;=$F129),($D129/$G129),0))</f>
        <v>0</v>
      </c>
      <c r="AL129" s="34">
        <f>IF(Data!$C$2&gt;0,(IF(OR(AL$5=Data!$F$2,AL$5=Data!$G$2,(IF(COUNTIF(Data!$A$2:$A$939,AL$7),AL$7=(VLOOKUP(AL$7,Data!$A$2:$A$852,1,FALSE)),0))),"H",IF(AND(AL$7&gt;=$E129,AL$7&lt;=$F129),($D129/$G129),0))),IF(AND(AL$7&gt;=$E129,AL$7&lt;=$F129),($D129/$G129),0))</f>
        <v>0</v>
      </c>
      <c r="AM129" s="34" t="str">
        <f>IF(Data!$C$2&gt;0,(IF(OR(AM$5=Data!$F$2,AM$5=Data!$G$2,(IF(COUNTIF(Data!$A$2:$A$939,AM$7),AM$7=(VLOOKUP(AM$7,Data!$A$2:$A$852,1,FALSE)),0))),"H",IF(AND(AM$7&gt;=$E129,AM$7&lt;=$F129),($D129/$G129),0))),IF(AND(AM$7&gt;=$E129,AM$7&lt;=$F129),($D129/$G129),0))</f>
        <v>H</v>
      </c>
      <c r="AN129" s="34" t="str">
        <f>IF(Data!$C$2&gt;0,(IF(OR(AN$5=Data!$F$2,AN$5=Data!$G$2,(IF(COUNTIF(Data!$A$2:$A$939,AN$7),AN$7=(VLOOKUP(AN$7,Data!$A$2:$A$852,1,FALSE)),0))),"H",IF(AND(AN$7&gt;=$E129,AN$7&lt;=$F129),($D129/$G129),0))),IF(AND(AN$7&gt;=$E129,AN$7&lt;=$F129),($D129/$G129),0))</f>
        <v>H</v>
      </c>
      <c r="AO129" s="34">
        <f>IF(Data!$C$2&gt;0,(IF(OR(AO$5=Data!$F$2,AO$5=Data!$G$2,(IF(COUNTIF(Data!$A$2:$A$939,AO$7),AO$7=(VLOOKUP(AO$7,Data!$A$2:$A$852,1,FALSE)),0))),"H",IF(AND(AO$7&gt;=$E129,AO$7&lt;=$F129),($D129/$G129),0))),IF(AND(AO$7&gt;=$E129,AO$7&lt;=$F129),($D129/$G129),0))</f>
        <v>0</v>
      </c>
      <c r="AP129" s="34">
        <f>IF(Data!$C$2&gt;0,(IF(OR(AP$5=Data!$F$2,AP$5=Data!$G$2,(IF(COUNTIF(Data!$A$2:$A$939,AP$7),AP$7=(VLOOKUP(AP$7,Data!$A$2:$A$852,1,FALSE)),0))),"H",IF(AND(AP$7&gt;=$E129,AP$7&lt;=$F129),($D129/$G129),0))),IF(AND(AP$7&gt;=$E129,AP$7&lt;=$F129),($D129/$G129),0))</f>
        <v>0</v>
      </c>
      <c r="AQ129" s="34">
        <f>IF(Data!$C$2&gt;0,(IF(OR(AQ$5=Data!$F$2,AQ$5=Data!$G$2,(IF(COUNTIF(Data!$A$2:$A$939,AQ$7),AQ$7=(VLOOKUP(AQ$7,Data!$A$2:$A$852,1,FALSE)),0))),"H",IF(AND(AQ$7&gt;=$E129,AQ$7&lt;=$F129),($D129/$G129),0))),IF(AND(AQ$7&gt;=$E129,AQ$7&lt;=$F129),($D129/$G129),0))</f>
        <v>0</v>
      </c>
      <c r="AR129" s="34">
        <f>IF(Data!$C$2&gt;0,(IF(OR(AR$5=Data!$F$2,AR$5=Data!$G$2,(IF(COUNTIF(Data!$A$2:$A$939,AR$7),AR$7=(VLOOKUP(AR$7,Data!$A$2:$A$852,1,FALSE)),0))),"H",IF(AND(AR$7&gt;=$E129,AR$7&lt;=$F129),($D129/$G129),0))),IF(AND(AR$7&gt;=$E129,AR$7&lt;=$F129),($D129/$G129),0))</f>
        <v>0</v>
      </c>
      <c r="AS129" s="34">
        <f>IF(Data!$C$2&gt;0,(IF(OR(AS$5=Data!$F$2,AS$5=Data!$G$2,(IF(COUNTIF(Data!$A$2:$A$939,AS$7),AS$7=(VLOOKUP(AS$7,Data!$A$2:$A$852,1,FALSE)),0))),"H",IF(AND(AS$7&gt;=$E129,AS$7&lt;=$F129),($D129/$G129),0))),IF(AND(AS$7&gt;=$E129,AS$7&lt;=$F129),($D129/$G129),0))</f>
        <v>0</v>
      </c>
      <c r="AT129" s="34" t="str">
        <f>IF(Data!$C$2&gt;0,(IF(OR(AT$5=Data!$F$2,AT$5=Data!$G$2,(IF(COUNTIF(Data!$A$2:$A$939,AT$7),AT$7=(VLOOKUP(AT$7,Data!$A$2:$A$852,1,FALSE)),0))),"H",IF(AND(AT$7&gt;=$E129,AT$7&lt;=$F129),($D129/$G129),0))),IF(AND(AT$7&gt;=$E129,AT$7&lt;=$F129),($D129/$G129),0))</f>
        <v>H</v>
      </c>
      <c r="AU129" s="34" t="str">
        <f>IF(Data!$C$2&gt;0,(IF(OR(AU$5=Data!$F$2,AU$5=Data!$G$2,(IF(COUNTIF(Data!$A$2:$A$939,AU$7),AU$7=(VLOOKUP(AU$7,Data!$A$2:$A$852,1,FALSE)),0))),"H",IF(AND(AU$7&gt;=$E129,AU$7&lt;=$F129),($D129/$G129),0))),IF(AND(AU$7&gt;=$E129,AU$7&lt;=$F129),($D129/$G129),0))</f>
        <v>H</v>
      </c>
      <c r="AV129" s="34">
        <f>IF(Data!$C$2&gt;0,(IF(OR(AV$5=Data!$F$2,AV$5=Data!$G$2,(IF(COUNTIF(Data!$A$2:$A$939,AV$7),AV$7=(VLOOKUP(AV$7,Data!$A$2:$A$852,1,FALSE)),0))),"H",IF(AND(AV$7&gt;=$E129,AV$7&lt;=$F129),($D129/$G129),0))),IF(AND(AV$7&gt;=$E129,AV$7&lt;=$F129),($D129/$G129),0))</f>
        <v>0</v>
      </c>
      <c r="AW129" s="34">
        <f>IF(Data!$C$2&gt;0,(IF(OR(AW$5=Data!$F$2,AW$5=Data!$G$2,(IF(COUNTIF(Data!$A$2:$A$939,AW$7),AW$7=(VLOOKUP(AW$7,Data!$A$2:$A$852,1,FALSE)),0))),"H",IF(AND(AW$7&gt;=$E129,AW$7&lt;=$F129),($D129/$G129),0))),IF(AND(AW$7&gt;=$E129,AW$7&lt;=$F129),($D129/$G129),0))</f>
        <v>0</v>
      </c>
      <c r="AX129" s="34">
        <f>IF(Data!$C$2&gt;0,(IF(OR(AX$5=Data!$F$2,AX$5=Data!$G$2,(IF(COUNTIF(Data!$A$2:$A$939,AX$7),AX$7=(VLOOKUP(AX$7,Data!$A$2:$A$852,1,FALSE)),0))),"H",IF(AND(AX$7&gt;=$E129,AX$7&lt;=$F129),($D129/$G129),0))),IF(AND(AX$7&gt;=$E129,AX$7&lt;=$F129),($D129/$G129),0))</f>
        <v>0</v>
      </c>
      <c r="AY129" s="34">
        <f>IF(Data!$C$2&gt;0,(IF(OR(AY$5=Data!$F$2,AY$5=Data!$G$2,(IF(COUNTIF(Data!$A$2:$A$939,AY$7),AY$7=(VLOOKUP(AY$7,Data!$A$2:$A$852,1,FALSE)),0))),"H",IF(AND(AY$7&gt;=$E129,AY$7&lt;=$F129),($D129/$G129),0))),IF(AND(AY$7&gt;=$E129,AY$7&lt;=$F129),($D129/$G129),0))</f>
        <v>0</v>
      </c>
      <c r="AZ129" s="34">
        <f>IF(Data!$C$2&gt;0,(IF(OR(AZ$5=Data!$F$2,AZ$5=Data!$G$2,(IF(COUNTIF(Data!$A$2:$A$939,AZ$7),AZ$7=(VLOOKUP(AZ$7,Data!$A$2:$A$852,1,FALSE)),0))),"H",IF(AND(AZ$7&gt;=$E129,AZ$7&lt;=$F129),($D129/$G129),0))),IF(AND(AZ$7&gt;=$E129,AZ$7&lt;=$F129),($D129/$G129),0))</f>
        <v>0</v>
      </c>
      <c r="BA129" s="34" t="str">
        <f>IF(Data!$C$2&gt;0,(IF(OR(BA$5=Data!$F$2,BA$5=Data!$G$2,(IF(COUNTIF(Data!$A$2:$A$939,BA$7),BA$7=(VLOOKUP(BA$7,Data!$A$2:$A$852,1,FALSE)),0))),"H",IF(AND(BA$7&gt;=$E129,BA$7&lt;=$F129),($D129/$G129),0))),IF(AND(BA$7&gt;=$E129,BA$7&lt;=$F129),($D129/$G129),0))</f>
        <v>H</v>
      </c>
      <c r="BB129" s="34" t="str">
        <f>IF(Data!$C$2&gt;0,(IF(OR(BB$5=Data!$F$2,BB$5=Data!$G$2,(IF(COUNTIF(Data!$A$2:$A$939,BB$7),BB$7=(VLOOKUP(BB$7,Data!$A$2:$A$852,1,FALSE)),0))),"H",IF(AND(BB$7&gt;=$E129,BB$7&lt;=$F129),($D129/$G129),0))),IF(AND(BB$7&gt;=$E129,BB$7&lt;=$F129),($D129/$G129),0))</f>
        <v>H</v>
      </c>
      <c r="BC129" s="34">
        <f>IF(Data!$C$2&gt;0,(IF(OR(BC$5=Data!$F$2,BC$5=Data!$G$2,(IF(COUNTIF(Data!$A$2:$A$939,BC$7),BC$7=(VLOOKUP(BC$7,Data!$A$2:$A$852,1,FALSE)),0))),"H",IF(AND(BC$7&gt;=$E129,BC$7&lt;=$F129),($D129/$G129),0))),IF(AND(BC$7&gt;=$E129,BC$7&lt;=$F129),($D129/$G129),0))</f>
        <v>0</v>
      </c>
      <c r="BD129" s="34">
        <f>IF(Data!$C$2&gt;0,(IF(OR(BD$5=Data!$F$2,BD$5=Data!$G$2,(IF(COUNTIF(Data!$A$2:$A$939,BD$7),BD$7=(VLOOKUP(BD$7,Data!$A$2:$A$852,1,FALSE)),0))),"H",IF(AND(BD$7&gt;=$E129,BD$7&lt;=$F129),($D129/$G129),0))),IF(AND(BD$7&gt;=$E129,BD$7&lt;=$F129),($D129/$G129),0))</f>
        <v>0</v>
      </c>
      <c r="BE129" s="34">
        <f>IF(Data!$C$2&gt;0,(IF(OR(BE$5=Data!$F$2,BE$5=Data!$G$2,(IF(COUNTIF(Data!$A$2:$A$939,BE$7),BE$7=(VLOOKUP(BE$7,Data!$A$2:$A$852,1,FALSE)),0))),"H",IF(AND(BE$7&gt;=$E129,BE$7&lt;=$F129),($D129/$G129),0))),IF(AND(BE$7&gt;=$E129,BE$7&lt;=$F129),($D129/$G129),0))</f>
        <v>0</v>
      </c>
      <c r="BF129" s="34">
        <f>IF(Data!$C$2&gt;0,(IF(OR(BF$5=Data!$F$2,BF$5=Data!$G$2,(IF(COUNTIF(Data!$A$2:$A$939,BF$7),BF$7=(VLOOKUP(BF$7,Data!$A$2:$A$852,1,FALSE)),0))),"H",IF(AND(BF$7&gt;=$E129,BF$7&lt;=$F129),($D129/$G129),0))),IF(AND(BF$7&gt;=$E129,BF$7&lt;=$F129),($D129/$G129),0))</f>
        <v>0</v>
      </c>
      <c r="BG129" s="34">
        <f>IF(Data!$C$2&gt;0,(IF(OR(BG$5=Data!$F$2,BG$5=Data!$G$2,(IF(COUNTIF(Data!$A$2:$A$939,BG$7),BG$7=(VLOOKUP(BG$7,Data!$A$2:$A$852,1,FALSE)),0))),"H",IF(AND(BG$7&gt;=$E129,BG$7&lt;=$F129),($D129/$G129),0))),IF(AND(BG$7&gt;=$E129,BG$7&lt;=$F129),($D129/$G129),0))</f>
        <v>0</v>
      </c>
      <c r="BH129" s="34" t="str">
        <f>IF(Data!$C$2&gt;0,(IF(OR(BH$5=Data!$F$2,BH$5=Data!$G$2,(IF(COUNTIF(Data!$A$2:$A$939,BH$7),BH$7=(VLOOKUP(BH$7,Data!$A$2:$A$852,1,FALSE)),0))),"H",IF(AND(BH$7&gt;=$E129,BH$7&lt;=$F129),($D129/$G129),0))),IF(AND(BH$7&gt;=$E129,BH$7&lt;=$F129),($D129/$G129),0))</f>
        <v>H</v>
      </c>
      <c r="BI129" s="34" t="str">
        <f>IF(Data!$C$2&gt;0,(IF(OR(BI$5=Data!$F$2,BI$5=Data!$G$2,(IF(COUNTIF(Data!$A$2:$A$939,BI$7),BI$7=(VLOOKUP(BI$7,Data!$A$2:$A$852,1,FALSE)),0))),"H",IF(AND(BI$7&gt;=$E129,BI$7&lt;=$F129),($D129/$G129),0))),IF(AND(BI$7&gt;=$E129,BI$7&lt;=$F129),($D129/$G129),0))</f>
        <v>H</v>
      </c>
      <c r="BJ129" s="34">
        <f>IF(Data!$C$2&gt;0,(IF(OR(BJ$5=Data!$F$2,BJ$5=Data!$G$2,(IF(COUNTIF(Data!$A$2:$A$939,BJ$7),BJ$7=(VLOOKUP(BJ$7,Data!$A$2:$A$852,1,FALSE)),0))),"H",IF(AND(BJ$7&gt;=$E129,BJ$7&lt;=$F129),($D129/$G129),0))),IF(AND(BJ$7&gt;=$E129,BJ$7&lt;=$F129),($D129/$G129),0))</f>
        <v>0</v>
      </c>
      <c r="BK129" s="34">
        <f>IF(Data!$C$2&gt;0,(IF(OR(BK$5=Data!$F$2,BK$5=Data!$G$2,(IF(COUNTIF(Data!$A$2:$A$939,BK$7),BK$7=(VLOOKUP(BK$7,Data!$A$2:$A$852,1,FALSE)),0))),"H",IF(AND(BK$7&gt;=$E129,BK$7&lt;=$F129),($D129/$G129),0))),IF(AND(BK$7&gt;=$E129,BK$7&lt;=$F129),($D129/$G129),0))</f>
        <v>0</v>
      </c>
      <c r="BL129" s="34">
        <f>IF(Data!$C$2&gt;0,(IF(OR(BL$5=Data!$F$2,BL$5=Data!$G$2,(IF(COUNTIF(Data!$A$2:$A$939,BL$7),BL$7=(VLOOKUP(BL$7,Data!$A$2:$A$852,1,FALSE)),0))),"H",IF(AND(BL$7&gt;=$E129,BL$7&lt;=$F129),($D129/$G129),0))),IF(AND(BL$7&gt;=$E129,BL$7&lt;=$F129),($D129/$G129),0))</f>
        <v>0</v>
      </c>
      <c r="BM129" s="34">
        <f>IF(Data!$C$2&gt;0,(IF(OR(BM$5=Data!$F$2,BM$5=Data!$G$2,(IF(COUNTIF(Data!$A$2:$A$939,BM$7),BM$7=(VLOOKUP(BM$7,Data!$A$2:$A$852,1,FALSE)),0))),"H",IF(AND(BM$7&gt;=$E129,BM$7&lt;=$F129),($D129/$G129),0))),IF(AND(BM$7&gt;=$E129,BM$7&lt;=$F129),($D129/$G129),0))</f>
        <v>0</v>
      </c>
      <c r="BN129" s="34">
        <f>IF(Data!$C$2&gt;0,(IF(OR(BN$5=Data!$F$2,BN$5=Data!$G$2,(IF(COUNTIF(Data!$A$2:$A$939,BN$7),BN$7=(VLOOKUP(BN$7,Data!$A$2:$A$852,1,FALSE)),0))),"H",IF(AND(BN$7&gt;=$E129,BN$7&lt;=$F129),($D129/$G129),0))),IF(AND(BN$7&gt;=$E129,BN$7&lt;=$F129),($D129/$G129),0))</f>
        <v>0</v>
      </c>
      <c r="BO129" s="34" t="str">
        <f>IF(Data!$C$2&gt;0,(IF(OR(BO$5=Data!$F$2,BO$5=Data!$G$2,(IF(COUNTIF(Data!$A$2:$A$939,BO$7),BO$7=(VLOOKUP(BO$7,Data!$A$2:$A$852,1,FALSE)),0))),"H",IF(AND(BO$7&gt;=$E129,BO$7&lt;=$F129),($D129/$G129),0))),IF(AND(BO$7&gt;=$E129,BO$7&lt;=$F129),($D129/$G129),0))</f>
        <v>H</v>
      </c>
      <c r="BP129" s="34" t="str">
        <f>IF(Data!$C$2&gt;0,(IF(OR(BP$5=Data!$F$2,BP$5=Data!$G$2,(IF(COUNTIF(Data!$A$2:$A$939,BP$7),BP$7=(VLOOKUP(BP$7,Data!$A$2:$A$852,1,FALSE)),0))),"H",IF(AND(BP$7&gt;=$E129,BP$7&lt;=$F129),($D129/$G129),0))),IF(AND(BP$7&gt;=$E129,BP$7&lt;=$F129),($D129/$G129),0))</f>
        <v>H</v>
      </c>
      <c r="BQ129" s="34">
        <f>IF(Data!$C$2&gt;0,(IF(OR(BQ$5=Data!$F$2,BQ$5=Data!$G$2,(IF(COUNTIF(Data!$A$2:$A$939,BQ$7),BQ$7=(VLOOKUP(BQ$7,Data!$A$2:$A$852,1,FALSE)),0))),"H",IF(AND(BQ$7&gt;=$E129,BQ$7&lt;=$F129),($D129/$G129),0))),IF(AND(BQ$7&gt;=$E129,BQ$7&lt;=$F129),($D129/$G129),0))</f>
        <v>0</v>
      </c>
      <c r="BR129" s="34">
        <f>IF(Data!$C$2&gt;0,(IF(OR(BR$5=Data!$F$2,BR$5=Data!$G$2,(IF(COUNTIF(Data!$A$2:$A$939,BR$7),BR$7=(VLOOKUP(BR$7,Data!$A$2:$A$852,1,FALSE)),0))),"H",IF(AND(BR$7&gt;=$E129,BR$7&lt;=$F129),($D129/$G129),0))),IF(AND(BR$7&gt;=$E129,BR$7&lt;=$F129),($D129/$G129),0))</f>
        <v>0</v>
      </c>
      <c r="BS129" s="34">
        <f>IF(Data!$C$2&gt;0,(IF(OR(BS$5=Data!$F$2,BS$5=Data!$G$2,(IF(COUNTIF(Data!$A$2:$A$939,BS$7),BS$7=(VLOOKUP(BS$7,Data!$A$2:$A$852,1,FALSE)),0))),"H",IF(AND(BS$7&gt;=$E129,BS$7&lt;=$F129),($D129/$G129),0))),IF(AND(BS$7&gt;=$E129,BS$7&lt;=$F129),($D129/$G129),0))</f>
        <v>0</v>
      </c>
      <c r="BT129" s="34">
        <f>IF(Data!$C$2&gt;0,(IF(OR(BT$5=Data!$F$2,BT$5=Data!$G$2,(IF(COUNTIF(Data!$A$2:$A$939,BT$7),BT$7=(VLOOKUP(BT$7,Data!$A$2:$A$852,1,FALSE)),0))),"H",IF(AND(BT$7&gt;=$E129,BT$7&lt;=$F129),($D129/$G129),0))),IF(AND(BT$7&gt;=$E129,BT$7&lt;=$F129),($D129/$G129),0))</f>
        <v>0</v>
      </c>
      <c r="BU129" s="34">
        <f>IF(Data!$C$2&gt;0,(IF(OR(BU$5=Data!$F$2,BU$5=Data!$G$2,(IF(COUNTIF(Data!$A$2:$A$939,BU$7),BU$7=(VLOOKUP(BU$7,Data!$A$2:$A$852,1,FALSE)),0))),"H",IF(AND(BU$7&gt;=$E129,BU$7&lt;=$F129),($D129/$G129),0))),IF(AND(BU$7&gt;=$E129,BU$7&lt;=$F129),($D129/$G129),0))</f>
        <v>0</v>
      </c>
      <c r="BV129" s="34" t="str">
        <f>IF(Data!$C$2&gt;0,(IF(OR(BV$5=Data!$F$2,BV$5=Data!$G$2,(IF(COUNTIF(Data!$A$2:$A$939,BV$7),BV$7=(VLOOKUP(BV$7,Data!$A$2:$A$852,1,FALSE)),0))),"H",IF(AND(BV$7&gt;=$E129,BV$7&lt;=$F129),($D129/$G129),0))),IF(AND(BV$7&gt;=$E129,BV$7&lt;=$F129),($D129/$G129),0))</f>
        <v>H</v>
      </c>
      <c r="BW129" s="34" t="str">
        <f>IF(Data!$C$2&gt;0,(IF(OR(BW$5=Data!$F$2,BW$5=Data!$G$2,(IF(COUNTIF(Data!$A$2:$A$939,BW$7),BW$7=(VLOOKUP(BW$7,Data!$A$2:$A$852,1,FALSE)),0))),"H",IF(AND(BW$7&gt;=$E129,BW$7&lt;=$F129),($D129/$G129),0))),IF(AND(BW$7&gt;=$E129,BW$7&lt;=$F129),($D129/$G129),0))</f>
        <v>H</v>
      </c>
      <c r="BX129" s="34">
        <f>IF(Data!$C$2&gt;0,(IF(OR(BX$5=Data!$F$2,BX$5=Data!$G$2,(IF(COUNTIF(Data!$A$2:$A$939,BX$7),BX$7=(VLOOKUP(BX$7,Data!$A$2:$A$852,1,FALSE)),0))),"H",IF(AND(BX$7&gt;=$E129,BX$7&lt;=$F129),($D129/$G129),0))),IF(AND(BX$7&gt;=$E129,BX$7&lt;=$F129),($D129/$G129),0))</f>
        <v>0</v>
      </c>
      <c r="BY129" s="34">
        <f>IF(Data!$C$2&gt;0,(IF(OR(BY$5=Data!$F$2,BY$5=Data!$G$2,(IF(COUNTIF(Data!$A$2:$A$939,BY$7),BY$7=(VLOOKUP(BY$7,Data!$A$2:$A$852,1,FALSE)),0))),"H",IF(AND(BY$7&gt;=$E129,BY$7&lt;=$F129),($D129/$G129),0))),IF(AND(BY$7&gt;=$E129,BY$7&lt;=$F129),($D129/$G129),0))</f>
        <v>0</v>
      </c>
      <c r="BZ129" s="34">
        <f>IF(Data!$C$2&gt;0,(IF(OR(BZ$5=Data!$F$2,BZ$5=Data!$G$2,(IF(COUNTIF(Data!$A$2:$A$939,BZ$7),BZ$7=(VLOOKUP(BZ$7,Data!$A$2:$A$852,1,FALSE)),0))),"H",IF(AND(BZ$7&gt;=$E129,BZ$7&lt;=$F129),($D129/$G129),0))),IF(AND(BZ$7&gt;=$E129,BZ$7&lt;=$F129),($D129/$G129),0))</f>
        <v>0</v>
      </c>
      <c r="CA129" s="34">
        <f>IF(Data!$C$2&gt;0,(IF(OR(CA$5=Data!$F$2,CA$5=Data!$G$2,(IF(COUNTIF(Data!$A$2:$A$939,CA$7),CA$7=(VLOOKUP(CA$7,Data!$A$2:$A$852,1,FALSE)),0))),"H",IF(AND(CA$7&gt;=$E129,CA$7&lt;=$F129),($D129/$G129),0))),IF(AND(CA$7&gt;=$E129,CA$7&lt;=$F129),($D129/$G129),0))</f>
        <v>0</v>
      </c>
      <c r="CB129" s="34">
        <f>IF(Data!$C$2&gt;0,(IF(OR(CB$5=Data!$F$2,CB$5=Data!$G$2,(IF(COUNTIF(Data!$A$2:$A$939,CB$7),CB$7=(VLOOKUP(CB$7,Data!$A$2:$A$852,1,FALSE)),0))),"H",IF(AND(CB$7&gt;=$E129,CB$7&lt;=$F129),($D129/$G129),0))),IF(AND(CB$7&gt;=$E129,CB$7&lt;=$F129),($D129/$G129),0))</f>
        <v>0</v>
      </c>
      <c r="CC129" s="34" t="str">
        <f>IF(Data!$C$2&gt;0,(IF(OR(CC$5=Data!$F$2,CC$5=Data!$G$2,(IF(COUNTIF(Data!$A$2:$A$939,CC$7),CC$7=(VLOOKUP(CC$7,Data!$A$2:$A$852,1,FALSE)),0))),"H",IF(AND(CC$7&gt;=$E129,CC$7&lt;=$F129),($D129/$G129),0))),IF(AND(CC$7&gt;=$E129,CC$7&lt;=$F129),($D129/$G129),0))</f>
        <v>H</v>
      </c>
      <c r="CD129" s="34" t="str">
        <f>IF(Data!$C$2&gt;0,(IF(OR(CD$5=Data!$F$2,CD$5=Data!$G$2,(IF(COUNTIF(Data!$A$2:$A$939,CD$7),CD$7=(VLOOKUP(CD$7,Data!$A$2:$A$852,1,FALSE)),0))),"H",IF(AND(CD$7&gt;=$E129,CD$7&lt;=$F129),($D129/$G129),0))),IF(AND(CD$7&gt;=$E129,CD$7&lt;=$F129),($D129/$G129),0))</f>
        <v>H</v>
      </c>
      <c r="CE129" s="34">
        <f>IF(Data!$C$2&gt;0,(IF(OR(CE$5=Data!$F$2,CE$5=Data!$G$2,(IF(COUNTIF(Data!$A$2:$A$939,CE$7),CE$7=(VLOOKUP(CE$7,Data!$A$2:$A$852,1,FALSE)),0))),"H",IF(AND(CE$7&gt;=$E129,CE$7&lt;=$F129),($D129/$G129),0))),IF(AND(CE$7&gt;=$E129,CE$7&lt;=$F129),($D129/$G129),0))</f>
        <v>0</v>
      </c>
      <c r="CF129" s="34">
        <f>IF(Data!$C$2&gt;0,(IF(OR(CF$5=Data!$F$2,CF$5=Data!$G$2,(IF(COUNTIF(Data!$A$2:$A$939,CF$7),CF$7=(VLOOKUP(CF$7,Data!$A$2:$A$852,1,FALSE)),0))),"H",IF(AND(CF$7&gt;=$E129,CF$7&lt;=$F129),($D129/$G129),0))),IF(AND(CF$7&gt;=$E129,CF$7&lt;=$F129),($D129/$G129),0))</f>
        <v>0</v>
      </c>
      <c r="CG129" s="34">
        <f>IF(Data!$C$2&gt;0,(IF(OR(CG$5=Data!$F$2,CG$5=Data!$G$2,(IF(COUNTIF(Data!$A$2:$A$939,CG$7),CG$7=(VLOOKUP(CG$7,Data!$A$2:$A$852,1,FALSE)),0))),"H",IF(AND(CG$7&gt;=$E129,CG$7&lt;=$F129),($D129/$G129),0))),IF(AND(CG$7&gt;=$E129,CG$7&lt;=$F129),($D129/$G129),0))</f>
        <v>0</v>
      </c>
      <c r="CH129" s="34">
        <f>IF(Data!$C$2&gt;0,(IF(OR(CH$5=Data!$F$2,CH$5=Data!$G$2,(IF(COUNTIF(Data!$A$2:$A$939,CH$7),CH$7=(VLOOKUP(CH$7,Data!$A$2:$A$852,1,FALSE)),0))),"H",IF(AND(CH$7&gt;=$E129,CH$7&lt;=$F129),($D129/$G129),0))),IF(AND(CH$7&gt;=$E129,CH$7&lt;=$F129),($D129/$G129),0))</f>
        <v>0</v>
      </c>
      <c r="CI129" s="34">
        <f>IF(Data!$C$2&gt;0,(IF(OR(CI$5=Data!$F$2,CI$5=Data!$G$2,(IF(COUNTIF(Data!$A$2:$A$939,CI$7),CI$7=(VLOOKUP(CI$7,Data!$A$2:$A$852,1,FALSE)),0))),"H",IF(AND(CI$7&gt;=$E129,CI$7&lt;=$F129),($D129/$G129),0))),IF(AND(CI$7&gt;=$E129,CI$7&lt;=$F129),($D129/$G129),0))</f>
        <v>0</v>
      </c>
      <c r="CJ129" s="34" t="str">
        <f>IF(Data!$C$2&gt;0,(IF(OR(CJ$5=Data!$F$2,CJ$5=Data!$G$2,(IF(COUNTIF(Data!$A$2:$A$939,CJ$7),CJ$7=(VLOOKUP(CJ$7,Data!$A$2:$A$852,1,FALSE)),0))),"H",IF(AND(CJ$7&gt;=$E129,CJ$7&lt;=$F129),($D129/$G129),0))),IF(AND(CJ$7&gt;=$E129,CJ$7&lt;=$F129),($D129/$G129),0))</f>
        <v>H</v>
      </c>
      <c r="CK129" s="34" t="str">
        <f>IF(Data!$C$2&gt;0,(IF(OR(CK$5=Data!$F$2,CK$5=Data!$G$2,(IF(COUNTIF(Data!$A$2:$A$939,CK$7),CK$7=(VLOOKUP(CK$7,Data!$A$2:$A$852,1,FALSE)),0))),"H",IF(AND(CK$7&gt;=$E129,CK$7&lt;=$F129),($D129/$G129),0))),IF(AND(CK$7&gt;=$E129,CK$7&lt;=$F129),($D129/$G129),0))</f>
        <v>H</v>
      </c>
      <c r="CL129" s="34">
        <f>IF(Data!$C$2&gt;0,(IF(OR(CL$5=Data!$F$2,CL$5=Data!$G$2,(IF(COUNTIF(Data!$A$2:$A$939,CL$7),CL$7=(VLOOKUP(CL$7,Data!$A$2:$A$852,1,FALSE)),0))),"H",IF(AND(CL$7&gt;=$E129,CL$7&lt;=$F129),($D129/$G129),0))),IF(AND(CL$7&gt;=$E129,CL$7&lt;=$F129),($D129/$G129),0))</f>
        <v>0</v>
      </c>
      <c r="CM129" s="34">
        <f>IF(Data!$C$2&gt;0,(IF(OR(CM$5=Data!$F$2,CM$5=Data!$G$2,(IF(COUNTIF(Data!$A$2:$A$939,CM$7),CM$7=(VLOOKUP(CM$7,Data!$A$2:$A$852,1,FALSE)),0))),"H",IF(AND(CM$7&gt;=$E129,CM$7&lt;=$F129),($D129/$G129),0))),IF(AND(CM$7&gt;=$E129,CM$7&lt;=$F129),($D129/$G129),0))</f>
        <v>0</v>
      </c>
      <c r="CN129" s="34">
        <f>IF(Data!$C$2&gt;0,(IF(OR(CN$5=Data!$F$2,CN$5=Data!$G$2,(IF(COUNTIF(Data!$A$2:$A$939,CN$7),CN$7=(VLOOKUP(CN$7,Data!$A$2:$A$852,1,FALSE)),0))),"H",IF(AND(CN$7&gt;=$E129,CN$7&lt;=$F129),($D129/$G129),0))),IF(AND(CN$7&gt;=$E129,CN$7&lt;=$F129),($D129/$G129),0))</f>
        <v>0</v>
      </c>
      <c r="CO129" s="34">
        <f>IF(Data!$C$2&gt;0,(IF(OR(CO$5=Data!$F$2,CO$5=Data!$G$2,(IF(COUNTIF(Data!$A$2:$A$939,CO$7),CO$7=(VLOOKUP(CO$7,Data!$A$2:$A$852,1,FALSE)),0))),"H",IF(AND(CO$7&gt;=$E129,CO$7&lt;=$F129),($D129/$G129),0))),IF(AND(CO$7&gt;=$E129,CO$7&lt;=$F129),($D129/$G129),0))</f>
        <v>0</v>
      </c>
      <c r="CP129" s="34">
        <f>IF(Data!$C$2&gt;0,(IF(OR(CP$5=Data!$F$2,CP$5=Data!$G$2,(IF(COUNTIF(Data!$A$2:$A$939,CP$7),CP$7=(VLOOKUP(CP$7,Data!$A$2:$A$852,1,FALSE)),0))),"H",IF(AND(CP$7&gt;=$E129,CP$7&lt;=$F129),($D129/$G129),0))),IF(AND(CP$7&gt;=$E129,CP$7&lt;=$F129),($D129/$G129),0))</f>
        <v>0</v>
      </c>
      <c r="CQ129" s="34" t="str">
        <f>IF(Data!$C$2&gt;0,(IF(OR(CQ$5=Data!$F$2,CQ$5=Data!$G$2,(IF(COUNTIF(Data!$A$2:$A$939,CQ$7),CQ$7=(VLOOKUP(CQ$7,Data!$A$2:$A$852,1,FALSE)),0))),"H",IF(AND(CQ$7&gt;=$E129,CQ$7&lt;=$F129),($D129/$G129),0))),IF(AND(CQ$7&gt;=$E129,CQ$7&lt;=$F129),($D129/$G129),0))</f>
        <v>H</v>
      </c>
      <c r="CR129" s="34" t="str">
        <f>IF(Data!$C$2&gt;0,(IF(OR(CR$5=Data!$F$2,CR$5=Data!$G$2,(IF(COUNTIF(Data!$A$2:$A$939,CR$7),CR$7=(VLOOKUP(CR$7,Data!$A$2:$A$852,1,FALSE)),0))),"H",IF(AND(CR$7&gt;=$E129,CR$7&lt;=$F129),($D129/$G129),0))),IF(AND(CR$7&gt;=$E129,CR$7&lt;=$F129),($D129/$G129),0))</f>
        <v>H</v>
      </c>
      <c r="CS129" s="34">
        <f>IF(Data!$C$2&gt;0,(IF(OR(CS$5=Data!$F$2,CS$5=Data!$G$2,(IF(COUNTIF(Data!$A$2:$A$939,CS$7),CS$7=(VLOOKUP(CS$7,Data!$A$2:$A$852,1,FALSE)),0))),"H",IF(AND(CS$7&gt;=$E129,CS$7&lt;=$F129),($D129/$G129),0))),IF(AND(CS$7&gt;=$E129,CS$7&lt;=$F129),($D129/$G129),0))</f>
        <v>0</v>
      </c>
      <c r="CT129" s="34">
        <f>IF(Data!$C$2&gt;0,(IF(OR(CT$5=Data!$F$2,CT$5=Data!$G$2,(IF(COUNTIF(Data!$A$2:$A$939,CT$7),CT$7=(VLOOKUP(CT$7,Data!$A$2:$A$852,1,FALSE)),0))),"H",IF(AND(CT$7&gt;=$E129,CT$7&lt;=$F129),($D129/$G129),0))),IF(AND(CT$7&gt;=$E129,CT$7&lt;=$F129),($D129/$G129),0))</f>
        <v>0</v>
      </c>
      <c r="CU129" s="34">
        <f>IF(Data!$C$2&gt;0,(IF(OR(CU$5=Data!$F$2,CU$5=Data!$G$2,(IF(COUNTIF(Data!$A$2:$A$939,CU$7),CU$7=(VLOOKUP(CU$7,Data!$A$2:$A$852,1,FALSE)),0))),"H",IF(AND(CU$7&gt;=$E129,CU$7&lt;=$F129),($D129/$G129),0))),IF(AND(CU$7&gt;=$E129,CU$7&lt;=$F129),($D129/$G129),0))</f>
        <v>0</v>
      </c>
      <c r="CV129" s="34">
        <f>IF(Data!$C$2&gt;0,(IF(OR(CV$5=Data!$F$2,CV$5=Data!$G$2,(IF(COUNTIF(Data!$A$2:$A$939,CV$7),CV$7=(VLOOKUP(CV$7,Data!$A$2:$A$852,1,FALSE)),0))),"H",IF(AND(CV$7&gt;=$E129,CV$7&lt;=$F129),($D129/$G129),0))),IF(AND(CV$7&gt;=$E129,CV$7&lt;=$F129),($D129/$G129),0))</f>
        <v>0</v>
      </c>
      <c r="CW129" s="34">
        <f>IF(Data!$C$2&gt;0,(IF(OR(CW$5=Data!$F$2,CW$5=Data!$G$2,(IF(COUNTIF(Data!$A$2:$A$939,CW$7),CW$7=(VLOOKUP(CW$7,Data!$A$2:$A$852,1,FALSE)),0))),"H",IF(AND(CW$7&gt;=$E129,CW$7&lt;=$F129),($D129/$G129),0))),IF(AND(CW$7&gt;=$E129,CW$7&lt;=$F129),($D129/$G129),0))</f>
        <v>0</v>
      </c>
      <c r="CX129" s="34" t="str">
        <f>IF(Data!$C$2&gt;0,(IF(OR(CX$5=Data!$F$2,CX$5=Data!$G$2,(IF(COUNTIF(Data!$A$2:$A$939,CX$7),CX$7=(VLOOKUP(CX$7,Data!$A$2:$A$852,1,FALSE)),0))),"H",IF(AND(CX$7&gt;=$E129,CX$7&lt;=$F129),($D129/$G129),0))),IF(AND(CX$7&gt;=$E129,CX$7&lt;=$F129),($D129/$G129),0))</f>
        <v>H</v>
      </c>
      <c r="CY129" s="34" t="str">
        <f>IF(Data!$C$2&gt;0,(IF(OR(CY$5=Data!$F$2,CY$5=Data!$G$2,(IF(COUNTIF(Data!$A$2:$A$939,CY$7),CY$7=(VLOOKUP(CY$7,Data!$A$2:$A$852,1,FALSE)),0))),"H",IF(AND(CY$7&gt;=$E129,CY$7&lt;=$F129),($D129/$G129),0))),IF(AND(CY$7&gt;=$E129,CY$7&lt;=$F129),($D129/$G129),0))</f>
        <v>H</v>
      </c>
      <c r="CZ129" s="34">
        <f>IF(Data!$C$2&gt;0,(IF(OR(CZ$5=Data!$F$2,CZ$5=Data!$G$2,(IF(COUNTIF(Data!$A$2:$A$939,CZ$7),CZ$7=(VLOOKUP(CZ$7,Data!$A$2:$A$852,1,FALSE)),0))),"H",IF(AND(CZ$7&gt;=$E129,CZ$7&lt;=$F129),($D129/$G129),0))),IF(AND(CZ$7&gt;=$E129,CZ$7&lt;=$F129),($D129/$G129),0))</f>
        <v>0</v>
      </c>
      <c r="DA129" s="34">
        <f>IF(Data!$C$2&gt;0,(IF(OR(DA$5=Data!$F$2,DA$5=Data!$G$2,(IF(COUNTIF(Data!$A$2:$A$939,DA$7),DA$7=(VLOOKUP(DA$7,Data!$A$2:$A$852,1,FALSE)),0))),"H",IF(AND(DA$7&gt;=$E129,DA$7&lt;=$F129),($D129/$G129),0))),IF(AND(DA$7&gt;=$E129,DA$7&lt;=$F129),($D129/$G129),0))</f>
        <v>0</v>
      </c>
      <c r="DB129" s="34">
        <f>IF(Data!$C$2&gt;0,(IF(OR(DB$5=Data!$F$2,DB$5=Data!$G$2,(IF(COUNTIF(Data!$A$2:$A$939,DB$7),DB$7=(VLOOKUP(DB$7,Data!$A$2:$A$852,1,FALSE)),0))),"H",IF(AND(DB$7&gt;=$E129,DB$7&lt;=$F129),($D129/$G129),0))),IF(AND(DB$7&gt;=$E129,DB$7&lt;=$F129),($D129/$G129),0))</f>
        <v>0</v>
      </c>
      <c r="DC129" s="34">
        <f>IF(Data!$C$2&gt;0,(IF(OR(DC$5=Data!$F$2,DC$5=Data!$G$2,(IF(COUNTIF(Data!$A$2:$A$939,DC$7),DC$7=(VLOOKUP(DC$7,Data!$A$2:$A$852,1,FALSE)),0))),"H",IF(AND(DC$7&gt;=$E129,DC$7&lt;=$F129),($D129/$G129),0))),IF(AND(DC$7&gt;=$E129,DC$7&lt;=$F129),($D129/$G129),0))</f>
        <v>0</v>
      </c>
      <c r="DD129" s="34">
        <f>IF(Data!$C$2&gt;0,(IF(OR(DD$5=Data!$F$2,DD$5=Data!$G$2,(IF(COUNTIF(Data!$A$2:$A$939,DD$7),DD$7=(VLOOKUP(DD$7,Data!$A$2:$A$852,1,FALSE)),0))),"H",IF(AND(DD$7&gt;=$E129,DD$7&lt;=$F129),($D129/$G129),0))),IF(AND(DD$7&gt;=$E129,DD$7&lt;=$F129),($D129/$G129),0))</f>
        <v>0</v>
      </c>
      <c r="DE129" s="34" t="str">
        <f>IF(Data!$C$2&gt;0,(IF(OR(DE$5=Data!$F$2,DE$5=Data!$G$2,(IF(COUNTIF(Data!$A$2:$A$939,DE$7),DE$7=(VLOOKUP(DE$7,Data!$A$2:$A$852,1,FALSE)),0))),"H",IF(AND(DE$7&gt;=$E129,DE$7&lt;=$F129),($D129/$G129),0))),IF(AND(DE$7&gt;=$E129,DE$7&lt;=$F129),($D129/$G129),0))</f>
        <v>H</v>
      </c>
      <c r="DF129" s="34" t="str">
        <f>IF(Data!$C$2&gt;0,(IF(OR(DF$5=Data!$F$2,DF$5=Data!$G$2,(IF(COUNTIF(Data!$A$2:$A$939,DF$7),DF$7=(VLOOKUP(DF$7,Data!$A$2:$A$852,1,FALSE)),0))),"H",IF(AND(DF$7&gt;=$E129,DF$7&lt;=$F129),($D129/$G129),0))),IF(AND(DF$7&gt;=$E129,DF$7&lt;=$F129),($D129/$G129),0))</f>
        <v>H</v>
      </c>
      <c r="DG129" s="34">
        <f>IF(Data!$C$2&gt;0,(IF(OR(DG$5=Data!$F$2,DG$5=Data!$G$2,(IF(COUNTIF(Data!$A$2:$A$939,DG$7),DG$7=(VLOOKUP(DG$7,Data!$A$2:$A$852,1,FALSE)),0))),"H",IF(AND(DG$7&gt;=$E129,DG$7&lt;=$F129),($D129/$G129),0))),IF(AND(DG$7&gt;=$E129,DG$7&lt;=$F129),($D129/$G129),0))</f>
        <v>0</v>
      </c>
      <c r="DH129" s="34">
        <f>IF(Data!$C$2&gt;0,(IF(OR(DH$5=Data!$F$2,DH$5=Data!$G$2,(IF(COUNTIF(Data!$A$2:$A$939,DH$7),DH$7=(VLOOKUP(DH$7,Data!$A$2:$A$852,1,FALSE)),0))),"H",IF(AND(DH$7&gt;=$E129,DH$7&lt;=$F129),($D129/$G129),0))),IF(AND(DH$7&gt;=$E129,DH$7&lt;=$F129),($D129/$G129),0))</f>
        <v>0</v>
      </c>
      <c r="DI129" s="34">
        <f>IF(Data!$C$2&gt;0,(IF(OR(DI$5=Data!$F$2,DI$5=Data!$G$2,(IF(COUNTIF(Data!$A$2:$A$939,DI$7),DI$7=(VLOOKUP(DI$7,Data!$A$2:$A$852,1,FALSE)),0))),"H",IF(AND(DI$7&gt;=$E129,DI$7&lt;=$F129),($D129/$G129),0))),IF(AND(DI$7&gt;=$E129,DI$7&lt;=$F129),($D129/$G129),0))</f>
        <v>0</v>
      </c>
      <c r="DJ129" s="34">
        <f>IF(Data!$C$2&gt;0,(IF(OR(DJ$5=Data!$F$2,DJ$5=Data!$G$2,(IF(COUNTIF(Data!$A$2:$A$939,DJ$7),DJ$7=(VLOOKUP(DJ$7,Data!$A$2:$A$852,1,FALSE)),0))),"H",IF(AND(DJ$7&gt;=$E129,DJ$7&lt;=$F129),($D129/$G129),0))),IF(AND(DJ$7&gt;=$E129,DJ$7&lt;=$F129),($D129/$G129),0))</f>
        <v>0</v>
      </c>
      <c r="DK129" s="34">
        <f>IF(Data!$C$2&gt;0,(IF(OR(DK$5=Data!$F$2,DK$5=Data!$G$2,(IF(COUNTIF(Data!$A$2:$A$939,DK$7),DK$7=(VLOOKUP(DK$7,Data!$A$2:$A$852,1,FALSE)),0))),"H",IF(AND(DK$7&gt;=$E129,DK$7&lt;=$F129),($D129/$G129),0))),IF(AND(DK$7&gt;=$E129,DK$7&lt;=$F129),($D129/$G129),0))</f>
        <v>0</v>
      </c>
      <c r="DL129" s="34" t="str">
        <f>IF(Data!$C$2&gt;0,(IF(OR(DL$5=Data!$F$2,DL$5=Data!$G$2,(IF(COUNTIF(Data!$A$2:$A$939,DL$7),DL$7=(VLOOKUP(DL$7,Data!$A$2:$A$852,1,FALSE)),0))),"H",IF(AND(DL$7&gt;=$E129,DL$7&lt;=$F129),($D129/$G129),0))),IF(AND(DL$7&gt;=$E129,DL$7&lt;=$F129),($D129/$G129),0))</f>
        <v>H</v>
      </c>
      <c r="DM129" s="34" t="str">
        <f>IF(Data!$C$2&gt;0,(IF(OR(DM$5=Data!$F$2,DM$5=Data!$G$2,(IF(COUNTIF(Data!$A$2:$A$939,DM$7),DM$7=(VLOOKUP(DM$7,Data!$A$2:$A$852,1,FALSE)),0))),"H",IF(AND(DM$7&gt;=$E129,DM$7&lt;=$F129),($D129/$G129),0))),IF(AND(DM$7&gt;=$E129,DM$7&lt;=$F129),($D129/$G129),0))</f>
        <v>H</v>
      </c>
      <c r="DN129" s="34">
        <f>IF(Data!$C$2&gt;0,(IF(OR(DN$5=Data!$F$2,DN$5=Data!$G$2,(IF(COUNTIF(Data!$A$2:$A$939,DN$7),DN$7=(VLOOKUP(DN$7,Data!$A$2:$A$852,1,FALSE)),0))),"H",IF(AND(DN$7&gt;=$E129,DN$7&lt;=$F129),($D129/$G129),0))),IF(AND(DN$7&gt;=$E129,DN$7&lt;=$F129),($D129/$G129),0))</f>
        <v>0</v>
      </c>
      <c r="DO129" s="34">
        <f>IF(Data!$C$2&gt;0,(IF(OR(DO$5=Data!$F$2,DO$5=Data!$G$2,(IF(COUNTIF(Data!$A$2:$A$939,DO$7),DO$7=(VLOOKUP(DO$7,Data!$A$2:$A$852,1,FALSE)),0))),"H",IF(AND(DO$7&gt;=$E129,DO$7&lt;=$F129),($D129/$G129),0))),IF(AND(DO$7&gt;=$E129,DO$7&lt;=$F129),($D129/$G129),0))</f>
        <v>0</v>
      </c>
      <c r="DP129" s="34">
        <f>IF(Data!$C$2&gt;0,(IF(OR(DP$5=Data!$F$2,DP$5=Data!$G$2,(IF(COUNTIF(Data!$A$2:$A$939,DP$7),DP$7=(VLOOKUP(DP$7,Data!$A$2:$A$852,1,FALSE)),0))),"H",IF(AND(DP$7&gt;=$E129,DP$7&lt;=$F129),($D129/$G129),0))),IF(AND(DP$7&gt;=$E129,DP$7&lt;=$F129),($D129/$G129),0))</f>
        <v>0</v>
      </c>
      <c r="DQ129" s="34">
        <f>IF(Data!$C$2&gt;0,(IF(OR(DQ$5=Data!$F$2,DQ$5=Data!$G$2,(IF(COUNTIF(Data!$A$2:$A$939,DQ$7),DQ$7=(VLOOKUP(DQ$7,Data!$A$2:$A$852,1,FALSE)),0))),"H",IF(AND(DQ$7&gt;=$E129,DQ$7&lt;=$F129),($D129/$G129),0))),IF(AND(DQ$7&gt;=$E129,DQ$7&lt;=$F129),($D129/$G129),0))</f>
        <v>0</v>
      </c>
      <c r="DR129" s="34">
        <f>IF(Data!$C$2&gt;0,(IF(OR(DR$5=Data!$F$2,DR$5=Data!$G$2,(IF(COUNTIF(Data!$A$2:$A$939,DR$7),DR$7=(VLOOKUP(DR$7,Data!$A$2:$A$852,1,FALSE)),0))),"H",IF(AND(DR$7&gt;=$E129,DR$7&lt;=$F129),($D129/$G129),0))),IF(AND(DR$7&gt;=$E129,DR$7&lt;=$F129),($D129/$G129),0))</f>
        <v>0</v>
      </c>
      <c r="DS129" s="34" t="str">
        <f>IF(Data!$C$2&gt;0,(IF(OR(DS$5=Data!$F$2,DS$5=Data!$G$2,(IF(COUNTIF(Data!$A$2:$A$939,DS$7),DS$7=(VLOOKUP(DS$7,Data!$A$2:$A$852,1,FALSE)),0))),"H",IF(AND(DS$7&gt;=$E129,DS$7&lt;=$F129),($D129/$G129),0))),IF(AND(DS$7&gt;=$E129,DS$7&lt;=$F129),($D129/$G129),0))</f>
        <v>H</v>
      </c>
      <c r="DT129" s="34" t="str">
        <f>IF(Data!$C$2&gt;0,(IF(OR(DT$5=Data!$F$2,DT$5=Data!$G$2,(IF(COUNTIF(Data!$A$2:$A$939,DT$7),DT$7=(VLOOKUP(DT$7,Data!$A$2:$A$852,1,FALSE)),0))),"H",IF(AND(DT$7&gt;=$E129,DT$7&lt;=$F129),($D129/$G129),0))),IF(AND(DT$7&gt;=$E129,DT$7&lt;=$F129),($D129/$G129),0))</f>
        <v>H</v>
      </c>
      <c r="DU129" s="34">
        <f>IF(Data!$C$2&gt;0,(IF(OR(DU$5=Data!$F$2,DU$5=Data!$G$2,(IF(COUNTIF(Data!$A$2:$A$939,DU$7),DU$7=(VLOOKUP(DU$7,Data!$A$2:$A$852,1,FALSE)),0))),"H",IF(AND(DU$7&gt;=$E129,DU$7&lt;=$F129),($D129/$G129),0))),IF(AND(DU$7&gt;=$E129,DU$7&lt;=$F129),($D129/$G129),0))</f>
        <v>0</v>
      </c>
      <c r="DV129" s="34">
        <f>IF(Data!$C$2&gt;0,(IF(OR(DV$5=Data!$F$2,DV$5=Data!$G$2,(IF(COUNTIF(Data!$A$2:$A$939,DV$7),DV$7=(VLOOKUP(DV$7,Data!$A$2:$A$852,1,FALSE)),0))),"H",IF(AND(DV$7&gt;=$E129,DV$7&lt;=$F129),($D129/$G129),0))),IF(AND(DV$7&gt;=$E129,DV$7&lt;=$F129),($D129/$G129),0))</f>
        <v>0</v>
      </c>
      <c r="DW129" s="34">
        <f>IF(Data!$C$2&gt;0,(IF(OR(DW$5=Data!$F$2,DW$5=Data!$G$2,(IF(COUNTIF(Data!$A$2:$A$939,DW$7),DW$7=(VLOOKUP(DW$7,Data!$A$2:$A$852,1,FALSE)),0))),"H",IF(AND(DW$7&gt;=$E129,DW$7&lt;=$F129),($D129/$G129),0))),IF(AND(DW$7&gt;=$E129,DW$7&lt;=$F129),($D129/$G129),0))</f>
        <v>0</v>
      </c>
      <c r="DX129" s="34">
        <f>IF(Data!$C$2&gt;0,(IF(OR(DX$5=Data!$F$2,DX$5=Data!$G$2,(IF(COUNTIF(Data!$A$2:$A$939,DX$7),DX$7=(VLOOKUP(DX$7,Data!$A$2:$A$852,1,FALSE)),0))),"H",IF(AND(DX$7&gt;=$E129,DX$7&lt;=$F129),($D129/$G129),0))),IF(AND(DX$7&gt;=$E129,DX$7&lt;=$F129),($D129/$G129),0))</f>
        <v>0</v>
      </c>
      <c r="DY129" s="34">
        <f>IF(Data!$C$2&gt;0,(IF(OR(DY$5=Data!$F$2,DY$5=Data!$G$2,(IF(COUNTIF(Data!$A$2:$A$939,DY$7),DY$7=(VLOOKUP(DY$7,Data!$A$2:$A$852,1,FALSE)),0))),"H",IF(AND(DY$7&gt;=$E129,DY$7&lt;=$F129),($D129/$G129),0))),IF(AND(DY$7&gt;=$E129,DY$7&lt;=$F129),($D129/$G129),0))</f>
        <v>0</v>
      </c>
      <c r="DZ129" s="34" t="str">
        <f>IF(Data!$C$2&gt;0,(IF(OR(DZ$5=Data!$F$2,DZ$5=Data!$G$2,(IF(COUNTIF(Data!$A$2:$A$939,DZ$7),DZ$7=(VLOOKUP(DZ$7,Data!$A$2:$A$852,1,FALSE)),0))),"H",IF(AND(DZ$7&gt;=$E129,DZ$7&lt;=$F129),($D129/$G129),0))),IF(AND(DZ$7&gt;=$E129,DZ$7&lt;=$F129),($D129/$G129),0))</f>
        <v>H</v>
      </c>
      <c r="EA129" s="34" t="str">
        <f>IF(Data!$C$2&gt;0,(IF(OR(EA$5=Data!$F$2,EA$5=Data!$G$2,(IF(COUNTIF(Data!$A$2:$A$939,EA$7),EA$7=(VLOOKUP(EA$7,Data!$A$2:$A$852,1,FALSE)),0))),"H",IF(AND(EA$7&gt;=$E129,EA$7&lt;=$F129),($D129/$G129),0))),IF(AND(EA$7&gt;=$E129,EA$7&lt;=$F129),($D129/$G129),0))</f>
        <v>H</v>
      </c>
      <c r="EB129" s="34">
        <f>IF(Data!$C$2&gt;0,(IF(OR(EB$5=Data!$F$2,EB$5=Data!$G$2,(IF(COUNTIF(Data!$A$2:$A$939,EB$7),EB$7=(VLOOKUP(EB$7,Data!$A$2:$A$852,1,FALSE)),0))),"H",IF(AND(EB$7&gt;=$E129,EB$7&lt;=$F129),($D129/$G129),0))),IF(AND(EB$7&gt;=$E129,EB$7&lt;=$F129),($D129/$G129),0))</f>
        <v>0</v>
      </c>
      <c r="EC129" s="34">
        <f>IF(Data!$C$2&gt;0,(IF(OR(EC$5=Data!$F$2,EC$5=Data!$G$2,(IF(COUNTIF(Data!$A$2:$A$939,EC$7),EC$7=(VLOOKUP(EC$7,Data!$A$2:$A$852,1,FALSE)),0))),"H",IF(AND(EC$7&gt;=$E129,EC$7&lt;=$F129),($D129/$G129),0))),IF(AND(EC$7&gt;=$E129,EC$7&lt;=$F129),($D129/$G129),0))</f>
        <v>0</v>
      </c>
      <c r="ED129" s="34">
        <f>IF(Data!$C$2&gt;0,(IF(OR(ED$5=Data!$F$2,ED$5=Data!$G$2,(IF(COUNTIF(Data!$A$2:$A$939,ED$7),ED$7=(VLOOKUP(ED$7,Data!$A$2:$A$852,1,FALSE)),0))),"H",IF(AND(ED$7&gt;=$E129,ED$7&lt;=$F129),($D129/$G129),0))),IF(AND(ED$7&gt;=$E129,ED$7&lt;=$F129),($D129/$G129),0))</f>
        <v>0</v>
      </c>
      <c r="EE129" s="34">
        <f>IF(Data!$C$2&gt;0,(IF(OR(EE$5=Data!$F$2,EE$5=Data!$G$2,(IF(COUNTIF(Data!$A$2:$A$939,EE$7),EE$7=(VLOOKUP(EE$7,Data!$A$2:$A$852,1,FALSE)),0))),"H",IF(AND(EE$7&gt;=$E129,EE$7&lt;=$F129),($D129/$G129),0))),IF(AND(EE$7&gt;=$E129,EE$7&lt;=$F129),($D129/$G129),0))</f>
        <v>0</v>
      </c>
      <c r="EF129" s="34">
        <f>IF(Data!$C$2&gt;0,(IF(OR(EF$5=Data!$F$2,EF$5=Data!$G$2,(IF(COUNTIF(Data!$A$2:$A$939,EF$7),EF$7=(VLOOKUP(EF$7,Data!$A$2:$A$852,1,FALSE)),0))),"H",IF(AND(EF$7&gt;=$E129,EF$7&lt;=$F129),($D129/$G129),0))),IF(AND(EF$7&gt;=$E129,EF$7&lt;=$F129),($D129/$G129),0))</f>
        <v>0</v>
      </c>
      <c r="EG129" s="34" t="str">
        <f>IF(Data!$C$2&gt;0,(IF(OR(EG$5=Data!$F$2,EG$5=Data!$G$2,(IF(COUNTIF(Data!$A$2:$A$939,EG$7),EG$7=(VLOOKUP(EG$7,Data!$A$2:$A$852,1,FALSE)),0))),"H",IF(AND(EG$7&gt;=$E129,EG$7&lt;=$F129),($D129/$G129),0))),IF(AND(EG$7&gt;=$E129,EG$7&lt;=$F129),($D129/$G129),0))</f>
        <v>H</v>
      </c>
      <c r="EH129" s="34" t="str">
        <f>IF(Data!$C$2&gt;0,(IF(OR(EH$5=Data!$F$2,EH$5=Data!$G$2,(IF(COUNTIF(Data!$A$2:$A$939,EH$7),EH$7=(VLOOKUP(EH$7,Data!$A$2:$A$852,1,FALSE)),0))),"H",IF(AND(EH$7&gt;=$E129,EH$7&lt;=$F129),($D129/$G129),0))),IF(AND(EH$7&gt;=$E129,EH$7&lt;=$F129),($D129/$G129),0))</f>
        <v>H</v>
      </c>
      <c r="EI129" s="34">
        <f>IF(Data!$C$2&gt;0,(IF(OR(EI$5=Data!$F$2,EI$5=Data!$G$2,(IF(COUNTIF(Data!$A$2:$A$939,EI$7),EI$7=(VLOOKUP(EI$7,Data!$A$2:$A$852,1,FALSE)),0))),"H",IF(AND(EI$7&gt;=$E129,EI$7&lt;=$F129),($D129/$G129),0))),IF(AND(EI$7&gt;=$E129,EI$7&lt;=$F129),($D129/$G129),0))</f>
        <v>0</v>
      </c>
      <c r="EJ129" s="34">
        <f>IF(Data!$C$2&gt;0,(IF(OR(EJ$5=Data!$F$2,EJ$5=Data!$G$2,(IF(COUNTIF(Data!$A$2:$A$939,EJ$7),EJ$7=(VLOOKUP(EJ$7,Data!$A$2:$A$852,1,FALSE)),0))),"H",IF(AND(EJ$7&gt;=$E129,EJ$7&lt;=$F129),($D129/$G129),0))),IF(AND(EJ$7&gt;=$E129,EJ$7&lt;=$F129),($D129/$G129),0))</f>
        <v>0</v>
      </c>
      <c r="EK129" s="34">
        <f>IF(Data!$C$2&gt;0,(IF(OR(EK$5=Data!$F$2,EK$5=Data!$G$2,(IF(COUNTIF(Data!$A$2:$A$939,EK$7),EK$7=(VLOOKUP(EK$7,Data!$A$2:$A$852,1,FALSE)),0))),"H",IF(AND(EK$7&gt;=$E129,EK$7&lt;=$F129),($D129/$G129),0))),IF(AND(EK$7&gt;=$E129,EK$7&lt;=$F129),($D129/$G129),0))</f>
        <v>0</v>
      </c>
      <c r="EL129" s="34">
        <f>IF(Data!$C$2&gt;0,(IF(OR(EL$5=Data!$F$2,EL$5=Data!$G$2,(IF(COUNTIF(Data!$A$2:$A$939,EL$7),EL$7=(VLOOKUP(EL$7,Data!$A$2:$A$852,1,FALSE)),0))),"H",IF(AND(EL$7&gt;=$E129,EL$7&lt;=$F129),($D129/$G129),0))),IF(AND(EL$7&gt;=$E129,EL$7&lt;=$F129),($D129/$G129),0))</f>
        <v>0</v>
      </c>
      <c r="EM129" s="34">
        <f>IF(Data!$C$2&gt;0,(IF(OR(EM$5=Data!$F$2,EM$5=Data!$G$2,(IF(COUNTIF(Data!$A$2:$A$939,EM$7),EM$7=(VLOOKUP(EM$7,Data!$A$2:$A$852,1,FALSE)),0))),"H",IF(AND(EM$7&gt;=$E129,EM$7&lt;=$F129),($D129/$G129),0))),IF(AND(EM$7&gt;=$E129,EM$7&lt;=$F129),($D129/$G129),0))</f>
        <v>0</v>
      </c>
      <c r="EN129" s="34" t="str">
        <f>IF(Data!$C$2&gt;0,(IF(OR(EN$5=Data!$F$2,EN$5=Data!$G$2,(IF(COUNTIF(Data!$A$2:$A$939,EN$7),EN$7=(VLOOKUP(EN$7,Data!$A$2:$A$852,1,FALSE)),0))),"H",IF(AND(EN$7&gt;=$E129,EN$7&lt;=$F129),($D129/$G129),0))),IF(AND(EN$7&gt;=$E129,EN$7&lt;=$F129),($D129/$G129),0))</f>
        <v>H</v>
      </c>
      <c r="EO129" s="35" t="str">
        <f>IF(Data!$C$2&gt;0,(IF(OR(EO$5=Data!$F$2,EO$5=Data!$G$2,(IF(COUNTIF(Data!$A$2:$A$939,EO$7),EO$7=(VLOOKUP(EO$7,Data!$A$2:$A$852,1,FALSE)),0))),"H",IF(AND(EO$7&gt;=$E129,EO$7&lt;=$F129),($D129/$G129),0))),IF(AND(EO$7&gt;=$E129,EO$7&lt;=$F129),($D129/$G129),0))</f>
        <v>H</v>
      </c>
      <c r="EP129" s="8" t="s">
        <v>47</v>
      </c>
      <c r="EQ129" s="18">
        <f>SUM(T129:EO129)-D129</f>
        <v>0</v>
      </c>
    </row>
    <row r="130" spans="1:148" ht="30" customHeight="1" thickBot="1">
      <c r="A130" s="385"/>
      <c r="B130" s="369"/>
      <c r="C130" s="369"/>
      <c r="D130" s="347"/>
      <c r="E130" s="366"/>
      <c r="F130" s="366"/>
      <c r="G130" s="373"/>
      <c r="H130" s="347"/>
      <c r="I130" s="363"/>
      <c r="J130" s="366"/>
      <c r="K130" s="366"/>
      <c r="L130" s="366"/>
      <c r="M130" s="373"/>
      <c r="N130" s="373"/>
      <c r="O130" s="347"/>
      <c r="P130" s="363"/>
      <c r="Q130" s="345"/>
      <c r="R130" s="347"/>
      <c r="S130" s="342"/>
      <c r="T130" s="36">
        <f>IF(T$7&gt;$L129,(((IF(Data!$C$2&gt;0,(IF(OR(T$5=Data!$F$2,T$5=Data!$G$2,(IF(COUNTIF(Data!$A$2:$A$939,T$7),T$7=(VLOOKUP(T$7,Data!$A$2:$A$852,1,FALSE)),0))),"H",IF(AND(T$7&gt;=$J129,T$7&lt;=$K129),($D129*(1-$P129)/$N129),0))),IF(AND(T$7&gt;=$J129,T$7&lt;=$K129),(($D129-$O129)/$N129),0))))),(((IF(Data!$C$2&gt;0,(IF(OR(T$5=Data!$F$2,T$5=Data!$G$2,(IF(COUNTIF(Data!$A$2:$A$939,T$7),T$7=(VLOOKUP(T$7,Data!$A$2:$A$852,1,FALSE)),0))),"H",IF(AND(T$7&gt;=$J129,T$7&lt;=$L129),($D129*$P129/$M129),0))),IF(AND(T$7&gt;=$J129,T$7&lt;=$L129),(($D129*$P129)/$M129),0))))))</f>
        <v>0</v>
      </c>
      <c r="U130" s="37">
        <f>IF(U$7&gt;$L129,(((IF(Data!$C$2&gt;0,(IF(OR(U$5=Data!$F$2,U$5=Data!$G$2,(IF(COUNTIF(Data!$A$2:$A$939,U$7),U$7=(VLOOKUP(U$7,Data!$A$2:$A$852,1,FALSE)),0))),"H",IF(AND(U$7&gt;=$J129,U$7&lt;=$K129),($D129*(1-$P129)/$N129),0))),IF(AND(U$7&gt;=$J129,U$7&lt;=$K129),(($D129-$O129)/$N129),0))))),(((IF(Data!$C$2&gt;0,(IF(OR(U$5=Data!$F$2,U$5=Data!$G$2,(IF(COUNTIF(Data!$A$2:$A$939,U$7),U$7=(VLOOKUP(U$7,Data!$A$2:$A$852,1,FALSE)),0))),"H",IF(AND(U$7&gt;=$J129,U$7&lt;=$L129),($D129*$P129/$M129),0))),IF(AND(U$7&gt;=$J129,U$7&lt;=$L129),(($D129*$P129)/$M129),0))))))</f>
        <v>0</v>
      </c>
      <c r="V130" s="37">
        <f>IF(V$7&gt;$L129,(((IF(Data!$C$2&gt;0,(IF(OR(V$5=Data!$F$2,V$5=Data!$G$2,(IF(COUNTIF(Data!$A$2:$A$939,V$7),V$7=(VLOOKUP(V$7,Data!$A$2:$A$852,1,FALSE)),0))),"H",IF(AND(V$7&gt;=$J129,V$7&lt;=$K129),($D129*(1-$P129)/$N129),0))),IF(AND(V$7&gt;=$J129,V$7&lt;=$K129),(($D129-$O129)/$N129),0))))),(((IF(Data!$C$2&gt;0,(IF(OR(V$5=Data!$F$2,V$5=Data!$G$2,(IF(COUNTIF(Data!$A$2:$A$939,V$7),V$7=(VLOOKUP(V$7,Data!$A$2:$A$852,1,FALSE)),0))),"H",IF(AND(V$7&gt;=$J129,V$7&lt;=$L129),($D129*$P129/$M129),0))),IF(AND(V$7&gt;=$J129,V$7&lt;=$L129),(($D129*$P129)/$M129),0))))))</f>
        <v>0</v>
      </c>
      <c r="W130" s="37">
        <f>IF(W$7&gt;$L129,(((IF(Data!$C$2&gt;0,(IF(OR(W$5=Data!$F$2,W$5=Data!$G$2,(IF(COUNTIF(Data!$A$2:$A$939,W$7),W$7=(VLOOKUP(W$7,Data!$A$2:$A$852,1,FALSE)),0))),"H",IF(AND(W$7&gt;=$J129,W$7&lt;=$K129),($D129*(1-$P129)/$N129),0))),IF(AND(W$7&gt;=$J129,W$7&lt;=$K129),(($D129-$O129)/$N129),0))))),(((IF(Data!$C$2&gt;0,(IF(OR(W$5=Data!$F$2,W$5=Data!$G$2,(IF(COUNTIF(Data!$A$2:$A$939,W$7),W$7=(VLOOKUP(W$7,Data!$A$2:$A$852,1,FALSE)),0))),"H",IF(AND(W$7&gt;=$J129,W$7&lt;=$L129),($D129*$P129/$M129),0))),IF(AND(W$7&gt;=$J129,W$7&lt;=$L129),(($D129*$P129)/$M129),0))))))</f>
        <v>0</v>
      </c>
      <c r="X130" s="37">
        <f>IF(X$7&gt;$L129,(((IF(Data!$C$2&gt;0,(IF(OR(X$5=Data!$F$2,X$5=Data!$G$2,(IF(COUNTIF(Data!$A$2:$A$939,X$7),X$7=(VLOOKUP(X$7,Data!$A$2:$A$852,1,FALSE)),0))),"H",IF(AND(X$7&gt;=$J129,X$7&lt;=$K129),($D129*(1-$P129)/$N129),0))),IF(AND(X$7&gt;=$J129,X$7&lt;=$K129),(($D129-$O129)/$N129),0))))),(((IF(Data!$C$2&gt;0,(IF(OR(X$5=Data!$F$2,X$5=Data!$G$2,(IF(COUNTIF(Data!$A$2:$A$939,X$7),X$7=(VLOOKUP(X$7,Data!$A$2:$A$852,1,FALSE)),0))),"H",IF(AND(X$7&gt;=$J129,X$7&lt;=$L129),($D129*$P129/$M129),0))),IF(AND(X$7&gt;=$J129,X$7&lt;=$L129),(($D129*$P129)/$M129),0))))))</f>
        <v>0</v>
      </c>
      <c r="Y130" s="37" t="str">
        <f>IF(Y$7&gt;$L129,(((IF(Data!$C$2&gt;0,(IF(OR(Y$5=Data!$F$2,Y$5=Data!$G$2,(IF(COUNTIF(Data!$A$2:$A$939,Y$7),Y$7=(VLOOKUP(Y$7,Data!$A$2:$A$852,1,FALSE)),0))),"H",IF(AND(Y$7&gt;=$J129,Y$7&lt;=$K129),($D129*(1-$P129)/$N129),0))),IF(AND(Y$7&gt;=$J129,Y$7&lt;=$K129),(($D129-$O129)/$N129),0))))),(((IF(Data!$C$2&gt;0,(IF(OR(Y$5=Data!$F$2,Y$5=Data!$G$2,(IF(COUNTIF(Data!$A$2:$A$939,Y$7),Y$7=(VLOOKUP(Y$7,Data!$A$2:$A$852,1,FALSE)),0))),"H",IF(AND(Y$7&gt;=$J129,Y$7&lt;=$L129),($D129*$P129/$M129),0))),IF(AND(Y$7&gt;=$J129,Y$7&lt;=$L129),(($D129*$P129)/$M129),0))))))</f>
        <v>H</v>
      </c>
      <c r="Z130" s="37" t="str">
        <f>IF(Z$7&gt;$L129,(((IF(Data!$C$2&gt;0,(IF(OR(Z$5=Data!$F$2,Z$5=Data!$G$2,(IF(COUNTIF(Data!$A$2:$A$939,Z$7),Z$7=(VLOOKUP(Z$7,Data!$A$2:$A$852,1,FALSE)),0))),"H",IF(AND(Z$7&gt;=$J129,Z$7&lt;=$K129),($D129*(1-$P129)/$N129),0))),IF(AND(Z$7&gt;=$J129,Z$7&lt;=$K129),(($D129-$O129)/$N129),0))))),(((IF(Data!$C$2&gt;0,(IF(OR(Z$5=Data!$F$2,Z$5=Data!$G$2,(IF(COUNTIF(Data!$A$2:$A$939,Z$7),Z$7=(VLOOKUP(Z$7,Data!$A$2:$A$852,1,FALSE)),0))),"H",IF(AND(Z$7&gt;=$J129,Z$7&lt;=$L129),($D129*$P129/$M129),0))),IF(AND(Z$7&gt;=$J129,Z$7&lt;=$L129),(($D129*$P129)/$M129),0))))))</f>
        <v>H</v>
      </c>
      <c r="AA130" s="37">
        <f>IF(AA$7&gt;$L129,(((IF(Data!$C$2&gt;0,(IF(OR(AA$5=Data!$F$2,AA$5=Data!$G$2,(IF(COUNTIF(Data!$A$2:$A$939,AA$7),AA$7=(VLOOKUP(AA$7,Data!$A$2:$A$852,1,FALSE)),0))),"H",IF(AND(AA$7&gt;=$J129,AA$7&lt;=$K129),($D129*(1-$P129)/$N129),0))),IF(AND(AA$7&gt;=$J129,AA$7&lt;=$K129),(($D129-$O129)/$N129),0))))),(((IF(Data!$C$2&gt;0,(IF(OR(AA$5=Data!$F$2,AA$5=Data!$G$2,(IF(COUNTIF(Data!$A$2:$A$939,AA$7),AA$7=(VLOOKUP(AA$7,Data!$A$2:$A$852,1,FALSE)),0))),"H",IF(AND(AA$7&gt;=$J129,AA$7&lt;=$L129),($D129*$P129/$M129),0))),IF(AND(AA$7&gt;=$J129,AA$7&lt;=$L129),(($D129*$P129)/$M129),0))))))</f>
        <v>0</v>
      </c>
      <c r="AB130" s="37">
        <f>IF(AB$7&gt;$L129,(((IF(Data!$C$2&gt;0,(IF(OR(AB$5=Data!$F$2,AB$5=Data!$G$2,(IF(COUNTIF(Data!$A$2:$A$939,AB$7),AB$7=(VLOOKUP(AB$7,Data!$A$2:$A$852,1,FALSE)),0))),"H",IF(AND(AB$7&gt;=$J129,AB$7&lt;=$K129),($D129*(1-$P129)/$N129),0))),IF(AND(AB$7&gt;=$J129,AB$7&lt;=$K129),(($D129-$O129)/$N129),0))))),(((IF(Data!$C$2&gt;0,(IF(OR(AB$5=Data!$F$2,AB$5=Data!$G$2,(IF(COUNTIF(Data!$A$2:$A$939,AB$7),AB$7=(VLOOKUP(AB$7,Data!$A$2:$A$852,1,FALSE)),0))),"H",IF(AND(AB$7&gt;=$J129,AB$7&lt;=$L129),($D129*$P129/$M129),0))),IF(AND(AB$7&gt;=$J129,AB$7&lt;=$L129),(($D129*$P129)/$M129),0))))))</f>
        <v>0</v>
      </c>
      <c r="AC130" s="37">
        <f>IF(AC$7&gt;$L129,(((IF(Data!$C$2&gt;0,(IF(OR(AC$5=Data!$F$2,AC$5=Data!$G$2,(IF(COUNTIF(Data!$A$2:$A$939,AC$7),AC$7=(VLOOKUP(AC$7,Data!$A$2:$A$852,1,FALSE)),0))),"H",IF(AND(AC$7&gt;=$J129,AC$7&lt;=$K129),($D129*(1-$P129)/$N129),0))),IF(AND(AC$7&gt;=$J129,AC$7&lt;=$K129),(($D129-$O129)/$N129),0))))),(((IF(Data!$C$2&gt;0,(IF(OR(AC$5=Data!$F$2,AC$5=Data!$G$2,(IF(COUNTIF(Data!$A$2:$A$939,AC$7),AC$7=(VLOOKUP(AC$7,Data!$A$2:$A$852,1,FALSE)),0))),"H",IF(AND(AC$7&gt;=$J129,AC$7&lt;=$L129),($D129*$P129/$M129),0))),IF(AND(AC$7&gt;=$J129,AC$7&lt;=$L129),(($D129*$P129)/$M129),0))))))</f>
        <v>0</v>
      </c>
      <c r="AD130" s="37">
        <f>IF(AD$7&gt;$L129,(((IF(Data!$C$2&gt;0,(IF(OR(AD$5=Data!$F$2,AD$5=Data!$G$2,(IF(COUNTIF(Data!$A$2:$A$939,AD$7),AD$7=(VLOOKUP(AD$7,Data!$A$2:$A$852,1,FALSE)),0))),"H",IF(AND(AD$7&gt;=$J129,AD$7&lt;=$K129),($D129*(1-$P129)/$N129),0))),IF(AND(AD$7&gt;=$J129,AD$7&lt;=$K129),(($D129-$O129)/$N129),0))))),(((IF(Data!$C$2&gt;0,(IF(OR(AD$5=Data!$F$2,AD$5=Data!$G$2,(IF(COUNTIF(Data!$A$2:$A$939,AD$7),AD$7=(VLOOKUP(AD$7,Data!$A$2:$A$852,1,FALSE)),0))),"H",IF(AND(AD$7&gt;=$J129,AD$7&lt;=$L129),($D129*$P129/$M129),0))),IF(AND(AD$7&gt;=$J129,AD$7&lt;=$L129),(($D129*$P129)/$M129),0))))))</f>
        <v>0</v>
      </c>
      <c r="AE130" s="37">
        <f>IF(AE$7&gt;$L129,(((IF(Data!$C$2&gt;0,(IF(OR(AE$5=Data!$F$2,AE$5=Data!$G$2,(IF(COUNTIF(Data!$A$2:$A$939,AE$7),AE$7=(VLOOKUP(AE$7,Data!$A$2:$A$852,1,FALSE)),0))),"H",IF(AND(AE$7&gt;=$J129,AE$7&lt;=$K129),($D129*(1-$P129)/$N129),0))),IF(AND(AE$7&gt;=$J129,AE$7&lt;=$K129),(($D129-$O129)/$N129),0))))),(((IF(Data!$C$2&gt;0,(IF(OR(AE$5=Data!$F$2,AE$5=Data!$G$2,(IF(COUNTIF(Data!$A$2:$A$939,AE$7),AE$7=(VLOOKUP(AE$7,Data!$A$2:$A$852,1,FALSE)),0))),"H",IF(AND(AE$7&gt;=$J129,AE$7&lt;=$L129),($D129*$P129/$M129),0))),IF(AND(AE$7&gt;=$J129,AE$7&lt;=$L129),(($D129*$P129)/$M129),0))))))</f>
        <v>0</v>
      </c>
      <c r="AF130" s="37" t="str">
        <f>IF(AF$7&gt;$L129,(((IF(Data!$C$2&gt;0,(IF(OR(AF$5=Data!$F$2,AF$5=Data!$G$2,(IF(COUNTIF(Data!$A$2:$A$939,AF$7),AF$7=(VLOOKUP(AF$7,Data!$A$2:$A$852,1,FALSE)),0))),"H",IF(AND(AF$7&gt;=$J129,AF$7&lt;=$K129),($D129*(1-$P129)/$N129),0))),IF(AND(AF$7&gt;=$J129,AF$7&lt;=$K129),(($D129-$O129)/$N129),0))))),(((IF(Data!$C$2&gt;0,(IF(OR(AF$5=Data!$F$2,AF$5=Data!$G$2,(IF(COUNTIF(Data!$A$2:$A$939,AF$7),AF$7=(VLOOKUP(AF$7,Data!$A$2:$A$852,1,FALSE)),0))),"H",IF(AND(AF$7&gt;=$J129,AF$7&lt;=$L129),($D129*$P129/$M129),0))),IF(AND(AF$7&gt;=$J129,AF$7&lt;=$L129),(($D129*$P129)/$M129),0))))))</f>
        <v>H</v>
      </c>
      <c r="AG130" s="37" t="str">
        <f>IF(AG$7&gt;$L129,(((IF(Data!$C$2&gt;0,(IF(OR(AG$5=Data!$F$2,AG$5=Data!$G$2,(IF(COUNTIF(Data!$A$2:$A$939,AG$7),AG$7=(VLOOKUP(AG$7,Data!$A$2:$A$852,1,FALSE)),0))),"H",IF(AND(AG$7&gt;=$J129,AG$7&lt;=$K129),($D129*(1-$P129)/$N129),0))),IF(AND(AG$7&gt;=$J129,AG$7&lt;=$K129),(($D129-$O129)/$N129),0))))),(((IF(Data!$C$2&gt;0,(IF(OR(AG$5=Data!$F$2,AG$5=Data!$G$2,(IF(COUNTIF(Data!$A$2:$A$939,AG$7),AG$7=(VLOOKUP(AG$7,Data!$A$2:$A$852,1,FALSE)),0))),"H",IF(AND(AG$7&gt;=$J129,AG$7&lt;=$L129),($D129*$P129/$M129),0))),IF(AND(AG$7&gt;=$J129,AG$7&lt;=$L129),(($D129*$P129)/$M129),0))))))</f>
        <v>H</v>
      </c>
      <c r="AH130" s="37">
        <f>IF(AH$7&gt;$L129,(((IF(Data!$C$2&gt;0,(IF(OR(AH$5=Data!$F$2,AH$5=Data!$G$2,(IF(COUNTIF(Data!$A$2:$A$939,AH$7),AH$7=(VLOOKUP(AH$7,Data!$A$2:$A$852,1,FALSE)),0))),"H",IF(AND(AH$7&gt;=$J129,AH$7&lt;=$K129),($D129*(1-$P129)/$N129),0))),IF(AND(AH$7&gt;=$J129,AH$7&lt;=$K129),(($D129-$O129)/$N129),0))))),(((IF(Data!$C$2&gt;0,(IF(OR(AH$5=Data!$F$2,AH$5=Data!$G$2,(IF(COUNTIF(Data!$A$2:$A$939,AH$7),AH$7=(VLOOKUP(AH$7,Data!$A$2:$A$852,1,FALSE)),0))),"H",IF(AND(AH$7&gt;=$J129,AH$7&lt;=$L129),($D129*$P129/$M129),0))),IF(AND(AH$7&gt;=$J129,AH$7&lt;=$L129),(($D129*$P129)/$M129),0))))))</f>
        <v>0</v>
      </c>
      <c r="AI130" s="37">
        <f>IF(AI$7&gt;$L129,(((IF(Data!$C$2&gt;0,(IF(OR(AI$5=Data!$F$2,AI$5=Data!$G$2,(IF(COUNTIF(Data!$A$2:$A$939,AI$7),AI$7=(VLOOKUP(AI$7,Data!$A$2:$A$852,1,FALSE)),0))),"H",IF(AND(AI$7&gt;=$J129,AI$7&lt;=$K129),($D129*(1-$P129)/$N129),0))),IF(AND(AI$7&gt;=$J129,AI$7&lt;=$K129),(($D129-$O129)/$N129),0))))),(((IF(Data!$C$2&gt;0,(IF(OR(AI$5=Data!$F$2,AI$5=Data!$G$2,(IF(COUNTIF(Data!$A$2:$A$939,AI$7),AI$7=(VLOOKUP(AI$7,Data!$A$2:$A$852,1,FALSE)),0))),"H",IF(AND(AI$7&gt;=$J129,AI$7&lt;=$L129),($D129*$P129/$M129),0))),IF(AND(AI$7&gt;=$J129,AI$7&lt;=$L129),(($D129*$P129)/$M129),0))))))</f>
        <v>0</v>
      </c>
      <c r="AJ130" s="37">
        <f>IF(AJ$7&gt;$L129,(((IF(Data!$C$2&gt;0,(IF(OR(AJ$5=Data!$F$2,AJ$5=Data!$G$2,(IF(COUNTIF(Data!$A$2:$A$939,AJ$7),AJ$7=(VLOOKUP(AJ$7,Data!$A$2:$A$852,1,FALSE)),0))),"H",IF(AND(AJ$7&gt;=$J129,AJ$7&lt;=$K129),($D129*(1-$P129)/$N129),0))),IF(AND(AJ$7&gt;=$J129,AJ$7&lt;=$K129),(($D129-$O129)/$N129),0))))),(((IF(Data!$C$2&gt;0,(IF(OR(AJ$5=Data!$F$2,AJ$5=Data!$G$2,(IF(COUNTIF(Data!$A$2:$A$939,AJ$7),AJ$7=(VLOOKUP(AJ$7,Data!$A$2:$A$852,1,FALSE)),0))),"H",IF(AND(AJ$7&gt;=$J129,AJ$7&lt;=$L129),($D129*$P129/$M129),0))),IF(AND(AJ$7&gt;=$J129,AJ$7&lt;=$L129),(($D129*$P129)/$M129),0))))))</f>
        <v>0</v>
      </c>
      <c r="AK130" s="37">
        <f>IF(AK$7&gt;$L129,(((IF(Data!$C$2&gt;0,(IF(OR(AK$5=Data!$F$2,AK$5=Data!$G$2,(IF(COUNTIF(Data!$A$2:$A$939,AK$7),AK$7=(VLOOKUP(AK$7,Data!$A$2:$A$852,1,FALSE)),0))),"H",IF(AND(AK$7&gt;=$J129,AK$7&lt;=$K129),($D129*(1-$P129)/$N129),0))),IF(AND(AK$7&gt;=$J129,AK$7&lt;=$K129),(($D129-$O129)/$N129),0))))),(((IF(Data!$C$2&gt;0,(IF(OR(AK$5=Data!$F$2,AK$5=Data!$G$2,(IF(COUNTIF(Data!$A$2:$A$939,AK$7),AK$7=(VLOOKUP(AK$7,Data!$A$2:$A$852,1,FALSE)),0))),"H",IF(AND(AK$7&gt;=$J129,AK$7&lt;=$L129),($D129*$P129/$M129),0))),IF(AND(AK$7&gt;=$J129,AK$7&lt;=$L129),(($D129*$P129)/$M129),0))))))</f>
        <v>0</v>
      </c>
      <c r="AL130" s="37">
        <f>IF(AL$7&gt;$L129,(((IF(Data!$C$2&gt;0,(IF(OR(AL$5=Data!$F$2,AL$5=Data!$G$2,(IF(COUNTIF(Data!$A$2:$A$939,AL$7),AL$7=(VLOOKUP(AL$7,Data!$A$2:$A$852,1,FALSE)),0))),"H",IF(AND(AL$7&gt;=$J129,AL$7&lt;=$K129),($D129*(1-$P129)/$N129),0))),IF(AND(AL$7&gt;=$J129,AL$7&lt;=$K129),(($D129-$O129)/$N129),0))))),(((IF(Data!$C$2&gt;0,(IF(OR(AL$5=Data!$F$2,AL$5=Data!$G$2,(IF(COUNTIF(Data!$A$2:$A$939,AL$7),AL$7=(VLOOKUP(AL$7,Data!$A$2:$A$852,1,FALSE)),0))),"H",IF(AND(AL$7&gt;=$J129,AL$7&lt;=$L129),($D129*$P129/$M129),0))),IF(AND(AL$7&gt;=$J129,AL$7&lt;=$L129),(($D129*$P129)/$M129),0))))))</f>
        <v>0</v>
      </c>
      <c r="AM130" s="37" t="str">
        <f>IF(AM$7&gt;$L129,(((IF(Data!$C$2&gt;0,(IF(OR(AM$5=Data!$F$2,AM$5=Data!$G$2,(IF(COUNTIF(Data!$A$2:$A$939,AM$7),AM$7=(VLOOKUP(AM$7,Data!$A$2:$A$852,1,FALSE)),0))),"H",IF(AND(AM$7&gt;=$J129,AM$7&lt;=$K129),($D129*(1-$P129)/$N129),0))),IF(AND(AM$7&gt;=$J129,AM$7&lt;=$K129),(($D129-$O129)/$N129),0))))),(((IF(Data!$C$2&gt;0,(IF(OR(AM$5=Data!$F$2,AM$5=Data!$G$2,(IF(COUNTIF(Data!$A$2:$A$939,AM$7),AM$7=(VLOOKUP(AM$7,Data!$A$2:$A$852,1,FALSE)),0))),"H",IF(AND(AM$7&gt;=$J129,AM$7&lt;=$L129),($D129*$P129/$M129),0))),IF(AND(AM$7&gt;=$J129,AM$7&lt;=$L129),(($D129*$P129)/$M129),0))))))</f>
        <v>H</v>
      </c>
      <c r="AN130" s="37" t="str">
        <f>IF(AN$7&gt;$L129,(((IF(Data!$C$2&gt;0,(IF(OR(AN$5=Data!$F$2,AN$5=Data!$G$2,(IF(COUNTIF(Data!$A$2:$A$939,AN$7),AN$7=(VLOOKUP(AN$7,Data!$A$2:$A$852,1,FALSE)),0))),"H",IF(AND(AN$7&gt;=$J129,AN$7&lt;=$K129),($D129*(1-$P129)/$N129),0))),IF(AND(AN$7&gt;=$J129,AN$7&lt;=$K129),(($D129-$O129)/$N129),0))))),(((IF(Data!$C$2&gt;0,(IF(OR(AN$5=Data!$F$2,AN$5=Data!$G$2,(IF(COUNTIF(Data!$A$2:$A$939,AN$7),AN$7=(VLOOKUP(AN$7,Data!$A$2:$A$852,1,FALSE)),0))),"H",IF(AND(AN$7&gt;=$J129,AN$7&lt;=$L129),($D129*$P129/$M129),0))),IF(AND(AN$7&gt;=$J129,AN$7&lt;=$L129),(($D129*$P129)/$M129),0))))))</f>
        <v>H</v>
      </c>
      <c r="AO130" s="37">
        <f>IF(AO$7&gt;$L129,(((IF(Data!$C$2&gt;0,(IF(OR(AO$5=Data!$F$2,AO$5=Data!$G$2,(IF(COUNTIF(Data!$A$2:$A$939,AO$7),AO$7=(VLOOKUP(AO$7,Data!$A$2:$A$852,1,FALSE)),0))),"H",IF(AND(AO$7&gt;=$J129,AO$7&lt;=$K129),($D129*(1-$P129)/$N129),0))),IF(AND(AO$7&gt;=$J129,AO$7&lt;=$K129),(($D129-$O129)/$N129),0))))),(((IF(Data!$C$2&gt;0,(IF(OR(AO$5=Data!$F$2,AO$5=Data!$G$2,(IF(COUNTIF(Data!$A$2:$A$939,AO$7),AO$7=(VLOOKUP(AO$7,Data!$A$2:$A$852,1,FALSE)),0))),"H",IF(AND(AO$7&gt;=$J129,AO$7&lt;=$L129),($D129*$P129/$M129),0))),IF(AND(AO$7&gt;=$J129,AO$7&lt;=$L129),(($D129*$P129)/$M129),0))))))</f>
        <v>0</v>
      </c>
      <c r="AP130" s="37">
        <f>IF(AP$7&gt;$L129,(((IF(Data!$C$2&gt;0,(IF(OR(AP$5=Data!$F$2,AP$5=Data!$G$2,(IF(COUNTIF(Data!$A$2:$A$939,AP$7),AP$7=(VLOOKUP(AP$7,Data!$A$2:$A$852,1,FALSE)),0))),"H",IF(AND(AP$7&gt;=$J129,AP$7&lt;=$K129),($D129*(1-$P129)/$N129),0))),IF(AND(AP$7&gt;=$J129,AP$7&lt;=$K129),(($D129-$O129)/$N129),0))))),(((IF(Data!$C$2&gt;0,(IF(OR(AP$5=Data!$F$2,AP$5=Data!$G$2,(IF(COUNTIF(Data!$A$2:$A$939,AP$7),AP$7=(VLOOKUP(AP$7,Data!$A$2:$A$852,1,FALSE)),0))),"H",IF(AND(AP$7&gt;=$J129,AP$7&lt;=$L129),($D129*$P129/$M129),0))),IF(AND(AP$7&gt;=$J129,AP$7&lt;=$L129),(($D129*$P129)/$M129),0))))))</f>
        <v>0</v>
      </c>
      <c r="AQ130" s="37">
        <f>IF(AQ$7&gt;$L129,(((IF(Data!$C$2&gt;0,(IF(OR(AQ$5=Data!$F$2,AQ$5=Data!$G$2,(IF(COUNTIF(Data!$A$2:$A$939,AQ$7),AQ$7=(VLOOKUP(AQ$7,Data!$A$2:$A$852,1,FALSE)),0))),"H",IF(AND(AQ$7&gt;=$J129,AQ$7&lt;=$K129),($D129*(1-$P129)/$N129),0))),IF(AND(AQ$7&gt;=$J129,AQ$7&lt;=$K129),(($D129-$O129)/$N129),0))))),(((IF(Data!$C$2&gt;0,(IF(OR(AQ$5=Data!$F$2,AQ$5=Data!$G$2,(IF(COUNTIF(Data!$A$2:$A$939,AQ$7),AQ$7=(VLOOKUP(AQ$7,Data!$A$2:$A$852,1,FALSE)),0))),"H",IF(AND(AQ$7&gt;=$J129,AQ$7&lt;=$L129),($D129*$P129/$M129),0))),IF(AND(AQ$7&gt;=$J129,AQ$7&lt;=$L129),(($D129*$P129)/$M129),0))))))</f>
        <v>0</v>
      </c>
      <c r="AR130" s="37">
        <f>IF(AR$7&gt;$L129,(((IF(Data!$C$2&gt;0,(IF(OR(AR$5=Data!$F$2,AR$5=Data!$G$2,(IF(COUNTIF(Data!$A$2:$A$939,AR$7),AR$7=(VLOOKUP(AR$7,Data!$A$2:$A$852,1,FALSE)),0))),"H",IF(AND(AR$7&gt;=$J129,AR$7&lt;=$K129),($D129*(1-$P129)/$N129),0))),IF(AND(AR$7&gt;=$J129,AR$7&lt;=$K129),(($D129-$O129)/$N129),0))))),(((IF(Data!$C$2&gt;0,(IF(OR(AR$5=Data!$F$2,AR$5=Data!$G$2,(IF(COUNTIF(Data!$A$2:$A$939,AR$7),AR$7=(VLOOKUP(AR$7,Data!$A$2:$A$852,1,FALSE)),0))),"H",IF(AND(AR$7&gt;=$J129,AR$7&lt;=$L129),($D129*$P129/$M129),0))),IF(AND(AR$7&gt;=$J129,AR$7&lt;=$L129),(($D129*$P129)/$M129),0))))))</f>
        <v>0</v>
      </c>
      <c r="AS130" s="37">
        <f>IF(AS$7&gt;$L129,(((IF(Data!$C$2&gt;0,(IF(OR(AS$5=Data!$F$2,AS$5=Data!$G$2,(IF(COUNTIF(Data!$A$2:$A$939,AS$7),AS$7=(VLOOKUP(AS$7,Data!$A$2:$A$852,1,FALSE)),0))),"H",IF(AND(AS$7&gt;=$J129,AS$7&lt;=$K129),($D129*(1-$P129)/$N129),0))),IF(AND(AS$7&gt;=$J129,AS$7&lt;=$K129),(($D129-$O129)/$N129),0))))),(((IF(Data!$C$2&gt;0,(IF(OR(AS$5=Data!$F$2,AS$5=Data!$G$2,(IF(COUNTIF(Data!$A$2:$A$939,AS$7),AS$7=(VLOOKUP(AS$7,Data!$A$2:$A$852,1,FALSE)),0))),"H",IF(AND(AS$7&gt;=$J129,AS$7&lt;=$L129),($D129*$P129/$M129),0))),IF(AND(AS$7&gt;=$J129,AS$7&lt;=$L129),(($D129*$P129)/$M129),0))))))</f>
        <v>0</v>
      </c>
      <c r="AT130" s="37" t="str">
        <f>IF(AT$7&gt;$L129,(((IF(Data!$C$2&gt;0,(IF(OR(AT$5=Data!$F$2,AT$5=Data!$G$2,(IF(COUNTIF(Data!$A$2:$A$939,AT$7),AT$7=(VLOOKUP(AT$7,Data!$A$2:$A$852,1,FALSE)),0))),"H",IF(AND(AT$7&gt;=$J129,AT$7&lt;=$K129),($D129*(1-$P129)/$N129),0))),IF(AND(AT$7&gt;=$J129,AT$7&lt;=$K129),(($D129-$O129)/$N129),0))))),(((IF(Data!$C$2&gt;0,(IF(OR(AT$5=Data!$F$2,AT$5=Data!$G$2,(IF(COUNTIF(Data!$A$2:$A$939,AT$7),AT$7=(VLOOKUP(AT$7,Data!$A$2:$A$852,1,FALSE)),0))),"H",IF(AND(AT$7&gt;=$J129,AT$7&lt;=$L129),($D129*$P129/$M129),0))),IF(AND(AT$7&gt;=$J129,AT$7&lt;=$L129),(($D129*$P129)/$M129),0))))))</f>
        <v>H</v>
      </c>
      <c r="AU130" s="37" t="str">
        <f>IF(AU$7&gt;$L129,(((IF(Data!$C$2&gt;0,(IF(OR(AU$5=Data!$F$2,AU$5=Data!$G$2,(IF(COUNTIF(Data!$A$2:$A$939,AU$7),AU$7=(VLOOKUP(AU$7,Data!$A$2:$A$852,1,FALSE)),0))),"H",IF(AND(AU$7&gt;=$J129,AU$7&lt;=$K129),($D129*(1-$P129)/$N129),0))),IF(AND(AU$7&gt;=$J129,AU$7&lt;=$K129),(($D129-$O129)/$N129),0))))),(((IF(Data!$C$2&gt;0,(IF(OR(AU$5=Data!$F$2,AU$5=Data!$G$2,(IF(COUNTIF(Data!$A$2:$A$939,AU$7),AU$7=(VLOOKUP(AU$7,Data!$A$2:$A$852,1,FALSE)),0))),"H",IF(AND(AU$7&gt;=$J129,AU$7&lt;=$L129),($D129*$P129/$M129),0))),IF(AND(AU$7&gt;=$J129,AU$7&lt;=$L129),(($D129*$P129)/$M129),0))))))</f>
        <v>H</v>
      </c>
      <c r="AV130" s="37">
        <f>IF(AV$7&gt;$L129,(((IF(Data!$C$2&gt;0,(IF(OR(AV$5=Data!$F$2,AV$5=Data!$G$2,(IF(COUNTIF(Data!$A$2:$A$939,AV$7),AV$7=(VLOOKUP(AV$7,Data!$A$2:$A$852,1,FALSE)),0))),"H",IF(AND(AV$7&gt;=$J129,AV$7&lt;=$K129),($D129*(1-$P129)/$N129),0))),IF(AND(AV$7&gt;=$J129,AV$7&lt;=$K129),(($D129-$O129)/$N129),0))))),(((IF(Data!$C$2&gt;0,(IF(OR(AV$5=Data!$F$2,AV$5=Data!$G$2,(IF(COUNTIF(Data!$A$2:$A$939,AV$7),AV$7=(VLOOKUP(AV$7,Data!$A$2:$A$852,1,FALSE)),0))),"H",IF(AND(AV$7&gt;=$J129,AV$7&lt;=$L129),($D129*$P129/$M129),0))),IF(AND(AV$7&gt;=$J129,AV$7&lt;=$L129),(($D129*$P129)/$M129),0))))))</f>
        <v>0</v>
      </c>
      <c r="AW130" s="37">
        <f>IF(AW$7&gt;$L129,(((IF(Data!$C$2&gt;0,(IF(OR(AW$5=Data!$F$2,AW$5=Data!$G$2,(IF(COUNTIF(Data!$A$2:$A$939,AW$7),AW$7=(VLOOKUP(AW$7,Data!$A$2:$A$852,1,FALSE)),0))),"H",IF(AND(AW$7&gt;=$J129,AW$7&lt;=$K129),($D129*(1-$P129)/$N129),0))),IF(AND(AW$7&gt;=$J129,AW$7&lt;=$K129),(($D129-$O129)/$N129),0))))),(((IF(Data!$C$2&gt;0,(IF(OR(AW$5=Data!$F$2,AW$5=Data!$G$2,(IF(COUNTIF(Data!$A$2:$A$939,AW$7),AW$7=(VLOOKUP(AW$7,Data!$A$2:$A$852,1,FALSE)),0))),"H",IF(AND(AW$7&gt;=$J129,AW$7&lt;=$L129),($D129*$P129/$M129),0))),IF(AND(AW$7&gt;=$J129,AW$7&lt;=$L129),(($D129*$P129)/$M129),0))))))</f>
        <v>0</v>
      </c>
      <c r="AX130" s="37">
        <f>IF(AX$7&gt;$L129,(((IF(Data!$C$2&gt;0,(IF(OR(AX$5=Data!$F$2,AX$5=Data!$G$2,(IF(COUNTIF(Data!$A$2:$A$939,AX$7),AX$7=(VLOOKUP(AX$7,Data!$A$2:$A$852,1,FALSE)),0))),"H",IF(AND(AX$7&gt;=$J129,AX$7&lt;=$K129),($D129*(1-$P129)/$N129),0))),IF(AND(AX$7&gt;=$J129,AX$7&lt;=$K129),(($D129-$O129)/$N129),0))))),(((IF(Data!$C$2&gt;0,(IF(OR(AX$5=Data!$F$2,AX$5=Data!$G$2,(IF(COUNTIF(Data!$A$2:$A$939,AX$7),AX$7=(VLOOKUP(AX$7,Data!$A$2:$A$852,1,FALSE)),0))),"H",IF(AND(AX$7&gt;=$J129,AX$7&lt;=$L129),($D129*$P129/$M129),0))),IF(AND(AX$7&gt;=$J129,AX$7&lt;=$L129),(($D129*$P129)/$M129),0))))))</f>
        <v>0</v>
      </c>
      <c r="AY130" s="37">
        <f>IF(AY$7&gt;$L129,(((IF(Data!$C$2&gt;0,(IF(OR(AY$5=Data!$F$2,AY$5=Data!$G$2,(IF(COUNTIF(Data!$A$2:$A$939,AY$7),AY$7=(VLOOKUP(AY$7,Data!$A$2:$A$852,1,FALSE)),0))),"H",IF(AND(AY$7&gt;=$J129,AY$7&lt;=$K129),($D129*(1-$P129)/$N129),0))),IF(AND(AY$7&gt;=$J129,AY$7&lt;=$K129),(($D129-$O129)/$N129),0))))),(((IF(Data!$C$2&gt;0,(IF(OR(AY$5=Data!$F$2,AY$5=Data!$G$2,(IF(COUNTIF(Data!$A$2:$A$939,AY$7),AY$7=(VLOOKUP(AY$7,Data!$A$2:$A$852,1,FALSE)),0))),"H",IF(AND(AY$7&gt;=$J129,AY$7&lt;=$L129),($D129*$P129/$M129),0))),IF(AND(AY$7&gt;=$J129,AY$7&lt;=$L129),(($D129*$P129)/$M129),0))))))</f>
        <v>0</v>
      </c>
      <c r="AZ130" s="37">
        <f>IF(AZ$7&gt;$L129,(((IF(Data!$C$2&gt;0,(IF(OR(AZ$5=Data!$F$2,AZ$5=Data!$G$2,(IF(COUNTIF(Data!$A$2:$A$939,AZ$7),AZ$7=(VLOOKUP(AZ$7,Data!$A$2:$A$852,1,FALSE)),0))),"H",IF(AND(AZ$7&gt;=$J129,AZ$7&lt;=$K129),($D129*(1-$P129)/$N129),0))),IF(AND(AZ$7&gt;=$J129,AZ$7&lt;=$K129),(($D129-$O129)/$N129),0))))),(((IF(Data!$C$2&gt;0,(IF(OR(AZ$5=Data!$F$2,AZ$5=Data!$G$2,(IF(COUNTIF(Data!$A$2:$A$939,AZ$7),AZ$7=(VLOOKUP(AZ$7,Data!$A$2:$A$852,1,FALSE)),0))),"H",IF(AND(AZ$7&gt;=$J129,AZ$7&lt;=$L129),($D129*$P129/$M129),0))),IF(AND(AZ$7&gt;=$J129,AZ$7&lt;=$L129),(($D129*$P129)/$M129),0))))))</f>
        <v>0</v>
      </c>
      <c r="BA130" s="37" t="str">
        <f>IF(BA$7&gt;$L129,(((IF(Data!$C$2&gt;0,(IF(OR(BA$5=Data!$F$2,BA$5=Data!$G$2,(IF(COUNTIF(Data!$A$2:$A$939,BA$7),BA$7=(VLOOKUP(BA$7,Data!$A$2:$A$852,1,FALSE)),0))),"H",IF(AND(BA$7&gt;=$J129,BA$7&lt;=$K129),($D129*(1-$P129)/$N129),0))),IF(AND(BA$7&gt;=$J129,BA$7&lt;=$K129),(($D129-$O129)/$N129),0))))),(((IF(Data!$C$2&gt;0,(IF(OR(BA$5=Data!$F$2,BA$5=Data!$G$2,(IF(COUNTIF(Data!$A$2:$A$939,BA$7),BA$7=(VLOOKUP(BA$7,Data!$A$2:$A$852,1,FALSE)),0))),"H",IF(AND(BA$7&gt;=$J129,BA$7&lt;=$L129),($D129*$P129/$M129),0))),IF(AND(BA$7&gt;=$J129,BA$7&lt;=$L129),(($D129*$P129)/$M129),0))))))</f>
        <v>H</v>
      </c>
      <c r="BB130" s="37" t="str">
        <f>IF(BB$7&gt;$L129,(((IF(Data!$C$2&gt;0,(IF(OR(BB$5=Data!$F$2,BB$5=Data!$G$2,(IF(COUNTIF(Data!$A$2:$A$939,BB$7),BB$7=(VLOOKUP(BB$7,Data!$A$2:$A$852,1,FALSE)),0))),"H",IF(AND(BB$7&gt;=$J129,BB$7&lt;=$K129),($D129*(1-$P129)/$N129),0))),IF(AND(BB$7&gt;=$J129,BB$7&lt;=$K129),(($D129-$O129)/$N129),0))))),(((IF(Data!$C$2&gt;0,(IF(OR(BB$5=Data!$F$2,BB$5=Data!$G$2,(IF(COUNTIF(Data!$A$2:$A$939,BB$7),BB$7=(VLOOKUP(BB$7,Data!$A$2:$A$852,1,FALSE)),0))),"H",IF(AND(BB$7&gt;=$J129,BB$7&lt;=$L129),($D129*$P129/$M129),0))),IF(AND(BB$7&gt;=$J129,BB$7&lt;=$L129),(($D129*$P129)/$M129),0))))))</f>
        <v>H</v>
      </c>
      <c r="BC130" s="37">
        <f>IF(BC$7&gt;$L129,(((IF(Data!$C$2&gt;0,(IF(OR(BC$5=Data!$F$2,BC$5=Data!$G$2,(IF(COUNTIF(Data!$A$2:$A$939,BC$7),BC$7=(VLOOKUP(BC$7,Data!$A$2:$A$852,1,FALSE)),0))),"H",IF(AND(BC$7&gt;=$J129,BC$7&lt;=$K129),($D129*(1-$P129)/$N129),0))),IF(AND(BC$7&gt;=$J129,BC$7&lt;=$K129),(($D129-$O129)/$N129),0))))),(((IF(Data!$C$2&gt;0,(IF(OR(BC$5=Data!$F$2,BC$5=Data!$G$2,(IF(COUNTIF(Data!$A$2:$A$939,BC$7),BC$7=(VLOOKUP(BC$7,Data!$A$2:$A$852,1,FALSE)),0))),"H",IF(AND(BC$7&gt;=$J129,BC$7&lt;=$L129),($D129*$P129/$M129),0))),IF(AND(BC$7&gt;=$J129,BC$7&lt;=$L129),(($D129*$P129)/$M129),0))))))</f>
        <v>0</v>
      </c>
      <c r="BD130" s="37">
        <f>IF(BD$7&gt;$L129,(((IF(Data!$C$2&gt;0,(IF(OR(BD$5=Data!$F$2,BD$5=Data!$G$2,(IF(COUNTIF(Data!$A$2:$A$939,BD$7),BD$7=(VLOOKUP(BD$7,Data!$A$2:$A$852,1,FALSE)),0))),"H",IF(AND(BD$7&gt;=$J129,BD$7&lt;=$K129),($D129*(1-$P129)/$N129),0))),IF(AND(BD$7&gt;=$J129,BD$7&lt;=$K129),(($D129-$O129)/$N129),0))))),(((IF(Data!$C$2&gt;0,(IF(OR(BD$5=Data!$F$2,BD$5=Data!$G$2,(IF(COUNTIF(Data!$A$2:$A$939,BD$7),BD$7=(VLOOKUP(BD$7,Data!$A$2:$A$852,1,FALSE)),0))),"H",IF(AND(BD$7&gt;=$J129,BD$7&lt;=$L129),($D129*$P129/$M129),0))),IF(AND(BD$7&gt;=$J129,BD$7&lt;=$L129),(($D129*$P129)/$M129),0))))))</f>
        <v>0</v>
      </c>
      <c r="BE130" s="37">
        <f>IF(BE$7&gt;$L129,(((IF(Data!$C$2&gt;0,(IF(OR(BE$5=Data!$F$2,BE$5=Data!$G$2,(IF(COUNTIF(Data!$A$2:$A$939,BE$7),BE$7=(VLOOKUP(BE$7,Data!$A$2:$A$852,1,FALSE)),0))),"H",IF(AND(BE$7&gt;=$J129,BE$7&lt;=$K129),($D129*(1-$P129)/$N129),0))),IF(AND(BE$7&gt;=$J129,BE$7&lt;=$K129),(($D129-$O129)/$N129),0))))),(((IF(Data!$C$2&gt;0,(IF(OR(BE$5=Data!$F$2,BE$5=Data!$G$2,(IF(COUNTIF(Data!$A$2:$A$939,BE$7),BE$7=(VLOOKUP(BE$7,Data!$A$2:$A$852,1,FALSE)),0))),"H",IF(AND(BE$7&gt;=$J129,BE$7&lt;=$L129),($D129*$P129/$M129),0))),IF(AND(BE$7&gt;=$J129,BE$7&lt;=$L129),(($D129*$P129)/$M129),0))))))</f>
        <v>0</v>
      </c>
      <c r="BF130" s="37">
        <f>IF(BF$7&gt;$L129,(((IF(Data!$C$2&gt;0,(IF(OR(BF$5=Data!$F$2,BF$5=Data!$G$2,(IF(COUNTIF(Data!$A$2:$A$939,BF$7),BF$7=(VLOOKUP(BF$7,Data!$A$2:$A$852,1,FALSE)),0))),"H",IF(AND(BF$7&gt;=$J129,BF$7&lt;=$K129),($D129*(1-$P129)/$N129),0))),IF(AND(BF$7&gt;=$J129,BF$7&lt;=$K129),(($D129-$O129)/$N129),0))))),(((IF(Data!$C$2&gt;0,(IF(OR(BF$5=Data!$F$2,BF$5=Data!$G$2,(IF(COUNTIF(Data!$A$2:$A$939,BF$7),BF$7=(VLOOKUP(BF$7,Data!$A$2:$A$852,1,FALSE)),0))),"H",IF(AND(BF$7&gt;=$J129,BF$7&lt;=$L129),($D129*$P129/$M129),0))),IF(AND(BF$7&gt;=$J129,BF$7&lt;=$L129),(($D129*$P129)/$M129),0))))))</f>
        <v>0</v>
      </c>
      <c r="BG130" s="37">
        <f>IF(BG$7&gt;$L129,(((IF(Data!$C$2&gt;0,(IF(OR(BG$5=Data!$F$2,BG$5=Data!$G$2,(IF(COUNTIF(Data!$A$2:$A$939,BG$7),BG$7=(VLOOKUP(BG$7,Data!$A$2:$A$852,1,FALSE)),0))),"H",IF(AND(BG$7&gt;=$J129,BG$7&lt;=$K129),($D129*(1-$P129)/$N129),0))),IF(AND(BG$7&gt;=$J129,BG$7&lt;=$K129),(($D129-$O129)/$N129),0))))),(((IF(Data!$C$2&gt;0,(IF(OR(BG$5=Data!$F$2,BG$5=Data!$G$2,(IF(COUNTIF(Data!$A$2:$A$939,BG$7),BG$7=(VLOOKUP(BG$7,Data!$A$2:$A$852,1,FALSE)),0))),"H",IF(AND(BG$7&gt;=$J129,BG$7&lt;=$L129),($D129*$P129/$M129),0))),IF(AND(BG$7&gt;=$J129,BG$7&lt;=$L129),(($D129*$P129)/$M129),0))))))</f>
        <v>0</v>
      </c>
      <c r="BH130" s="37" t="str">
        <f>IF(BH$7&gt;$L129,(((IF(Data!$C$2&gt;0,(IF(OR(BH$5=Data!$F$2,BH$5=Data!$G$2,(IF(COUNTIF(Data!$A$2:$A$939,BH$7),BH$7=(VLOOKUP(BH$7,Data!$A$2:$A$852,1,FALSE)),0))),"H",IF(AND(BH$7&gt;=$J129,BH$7&lt;=$K129),($D129*(1-$P129)/$N129),0))),IF(AND(BH$7&gt;=$J129,BH$7&lt;=$K129),(($D129-$O129)/$N129),0))))),(((IF(Data!$C$2&gt;0,(IF(OR(BH$5=Data!$F$2,BH$5=Data!$G$2,(IF(COUNTIF(Data!$A$2:$A$939,BH$7),BH$7=(VLOOKUP(BH$7,Data!$A$2:$A$852,1,FALSE)),0))),"H",IF(AND(BH$7&gt;=$J129,BH$7&lt;=$L129),($D129*$P129/$M129),0))),IF(AND(BH$7&gt;=$J129,BH$7&lt;=$L129),(($D129*$P129)/$M129),0))))))</f>
        <v>H</v>
      </c>
      <c r="BI130" s="37" t="str">
        <f>IF(BI$7&gt;$L129,(((IF(Data!$C$2&gt;0,(IF(OR(BI$5=Data!$F$2,BI$5=Data!$G$2,(IF(COUNTIF(Data!$A$2:$A$939,BI$7),BI$7=(VLOOKUP(BI$7,Data!$A$2:$A$852,1,FALSE)),0))),"H",IF(AND(BI$7&gt;=$J129,BI$7&lt;=$K129),($D129*(1-$P129)/$N129),0))),IF(AND(BI$7&gt;=$J129,BI$7&lt;=$K129),(($D129-$O129)/$N129),0))))),(((IF(Data!$C$2&gt;0,(IF(OR(BI$5=Data!$F$2,BI$5=Data!$G$2,(IF(COUNTIF(Data!$A$2:$A$939,BI$7),BI$7=(VLOOKUP(BI$7,Data!$A$2:$A$852,1,FALSE)),0))),"H",IF(AND(BI$7&gt;=$J129,BI$7&lt;=$L129),($D129*$P129/$M129),0))),IF(AND(BI$7&gt;=$J129,BI$7&lt;=$L129),(($D129*$P129)/$M129),0))))))</f>
        <v>H</v>
      </c>
      <c r="BJ130" s="37">
        <f>IF(BJ$7&gt;$L129,(((IF(Data!$C$2&gt;0,(IF(OR(BJ$5=Data!$F$2,BJ$5=Data!$G$2,(IF(COUNTIF(Data!$A$2:$A$939,BJ$7),BJ$7=(VLOOKUP(BJ$7,Data!$A$2:$A$852,1,FALSE)),0))),"H",IF(AND(BJ$7&gt;=$J129,BJ$7&lt;=$K129),($D129*(1-$P129)/$N129),0))),IF(AND(BJ$7&gt;=$J129,BJ$7&lt;=$K129),(($D129-$O129)/$N129),0))))),(((IF(Data!$C$2&gt;0,(IF(OR(BJ$5=Data!$F$2,BJ$5=Data!$G$2,(IF(COUNTIF(Data!$A$2:$A$939,BJ$7),BJ$7=(VLOOKUP(BJ$7,Data!$A$2:$A$852,1,FALSE)),0))),"H",IF(AND(BJ$7&gt;=$J129,BJ$7&lt;=$L129),($D129*$P129/$M129),0))),IF(AND(BJ$7&gt;=$J129,BJ$7&lt;=$L129),(($D129*$P129)/$M129),0))))))</f>
        <v>0</v>
      </c>
      <c r="BK130" s="37">
        <f>IF(BK$7&gt;$L129,(((IF(Data!$C$2&gt;0,(IF(OR(BK$5=Data!$F$2,BK$5=Data!$G$2,(IF(COUNTIF(Data!$A$2:$A$939,BK$7),BK$7=(VLOOKUP(BK$7,Data!$A$2:$A$852,1,FALSE)),0))),"H",IF(AND(BK$7&gt;=$J129,BK$7&lt;=$K129),($D129*(1-$P129)/$N129),0))),IF(AND(BK$7&gt;=$J129,BK$7&lt;=$K129),(($D129-$O129)/$N129),0))))),(((IF(Data!$C$2&gt;0,(IF(OR(BK$5=Data!$F$2,BK$5=Data!$G$2,(IF(COUNTIF(Data!$A$2:$A$939,BK$7),BK$7=(VLOOKUP(BK$7,Data!$A$2:$A$852,1,FALSE)),0))),"H",IF(AND(BK$7&gt;=$J129,BK$7&lt;=$L129),($D129*$P129/$M129),0))),IF(AND(BK$7&gt;=$J129,BK$7&lt;=$L129),(($D129*$P129)/$M129),0))))))</f>
        <v>0</v>
      </c>
      <c r="BL130" s="37">
        <f>IF(BL$7&gt;$L129,(((IF(Data!$C$2&gt;0,(IF(OR(BL$5=Data!$F$2,BL$5=Data!$G$2,(IF(COUNTIF(Data!$A$2:$A$939,BL$7),BL$7=(VLOOKUP(BL$7,Data!$A$2:$A$852,1,FALSE)),0))),"H",IF(AND(BL$7&gt;=$J129,BL$7&lt;=$K129),($D129*(1-$P129)/$N129),0))),IF(AND(BL$7&gt;=$J129,BL$7&lt;=$K129),(($D129-$O129)/$N129),0))))),(((IF(Data!$C$2&gt;0,(IF(OR(BL$5=Data!$F$2,BL$5=Data!$G$2,(IF(COUNTIF(Data!$A$2:$A$939,BL$7),BL$7=(VLOOKUP(BL$7,Data!$A$2:$A$852,1,FALSE)),0))),"H",IF(AND(BL$7&gt;=$J129,BL$7&lt;=$L129),($D129*$P129/$M129),0))),IF(AND(BL$7&gt;=$J129,BL$7&lt;=$L129),(($D129*$P129)/$M129),0))))))</f>
        <v>0</v>
      </c>
      <c r="BM130" s="37">
        <f>IF(BM$7&gt;$L129,(((IF(Data!$C$2&gt;0,(IF(OR(BM$5=Data!$F$2,BM$5=Data!$G$2,(IF(COUNTIF(Data!$A$2:$A$939,BM$7),BM$7=(VLOOKUP(BM$7,Data!$A$2:$A$852,1,FALSE)),0))),"H",IF(AND(BM$7&gt;=$J129,BM$7&lt;=$K129),($D129*(1-$P129)/$N129),0))),IF(AND(BM$7&gt;=$J129,BM$7&lt;=$K129),(($D129-$O129)/$N129),0))))),(((IF(Data!$C$2&gt;0,(IF(OR(BM$5=Data!$F$2,BM$5=Data!$G$2,(IF(COUNTIF(Data!$A$2:$A$939,BM$7),BM$7=(VLOOKUP(BM$7,Data!$A$2:$A$852,1,FALSE)),0))),"H",IF(AND(BM$7&gt;=$J129,BM$7&lt;=$L129),($D129*$P129/$M129),0))),IF(AND(BM$7&gt;=$J129,BM$7&lt;=$L129),(($D129*$P129)/$M129),0))))))</f>
        <v>0</v>
      </c>
      <c r="BN130" s="37">
        <f>IF(BN$7&gt;$L129,(((IF(Data!$C$2&gt;0,(IF(OR(BN$5=Data!$F$2,BN$5=Data!$G$2,(IF(COUNTIF(Data!$A$2:$A$939,BN$7),BN$7=(VLOOKUP(BN$7,Data!$A$2:$A$852,1,FALSE)),0))),"H",IF(AND(BN$7&gt;=$J129,BN$7&lt;=$K129),($D129*(1-$P129)/$N129),0))),IF(AND(BN$7&gt;=$J129,BN$7&lt;=$K129),(($D129-$O129)/$N129),0))))),(((IF(Data!$C$2&gt;0,(IF(OR(BN$5=Data!$F$2,BN$5=Data!$G$2,(IF(COUNTIF(Data!$A$2:$A$939,BN$7),BN$7=(VLOOKUP(BN$7,Data!$A$2:$A$852,1,FALSE)),0))),"H",IF(AND(BN$7&gt;=$J129,BN$7&lt;=$L129),($D129*$P129/$M129),0))),IF(AND(BN$7&gt;=$J129,BN$7&lt;=$L129),(($D129*$P129)/$M129),0))))))</f>
        <v>0</v>
      </c>
      <c r="BO130" s="37" t="str">
        <f>IF(BO$7&gt;$L129,(((IF(Data!$C$2&gt;0,(IF(OR(BO$5=Data!$F$2,BO$5=Data!$G$2,(IF(COUNTIF(Data!$A$2:$A$939,BO$7),BO$7=(VLOOKUP(BO$7,Data!$A$2:$A$852,1,FALSE)),0))),"H",IF(AND(BO$7&gt;=$J129,BO$7&lt;=$K129),($D129*(1-$P129)/$N129),0))),IF(AND(BO$7&gt;=$J129,BO$7&lt;=$K129),(($D129-$O129)/$N129),0))))),(((IF(Data!$C$2&gt;0,(IF(OR(BO$5=Data!$F$2,BO$5=Data!$G$2,(IF(COUNTIF(Data!$A$2:$A$939,BO$7),BO$7=(VLOOKUP(BO$7,Data!$A$2:$A$852,1,FALSE)),0))),"H",IF(AND(BO$7&gt;=$J129,BO$7&lt;=$L129),($D129*$P129/$M129),0))),IF(AND(BO$7&gt;=$J129,BO$7&lt;=$L129),(($D129*$P129)/$M129),0))))))</f>
        <v>H</v>
      </c>
      <c r="BP130" s="37" t="str">
        <f>IF(BP$7&gt;$L129,(((IF(Data!$C$2&gt;0,(IF(OR(BP$5=Data!$F$2,BP$5=Data!$G$2,(IF(COUNTIF(Data!$A$2:$A$939,BP$7),BP$7=(VLOOKUP(BP$7,Data!$A$2:$A$852,1,FALSE)),0))),"H",IF(AND(BP$7&gt;=$J129,BP$7&lt;=$K129),($D129*(1-$P129)/$N129),0))),IF(AND(BP$7&gt;=$J129,BP$7&lt;=$K129),(($D129-$O129)/$N129),0))))),(((IF(Data!$C$2&gt;0,(IF(OR(BP$5=Data!$F$2,BP$5=Data!$G$2,(IF(COUNTIF(Data!$A$2:$A$939,BP$7),BP$7=(VLOOKUP(BP$7,Data!$A$2:$A$852,1,FALSE)),0))),"H",IF(AND(BP$7&gt;=$J129,BP$7&lt;=$L129),($D129*$P129/$M129),0))),IF(AND(BP$7&gt;=$J129,BP$7&lt;=$L129),(($D129*$P129)/$M129),0))))))</f>
        <v>H</v>
      </c>
      <c r="BQ130" s="37">
        <f>IF(BQ$7&gt;$L129,(((IF(Data!$C$2&gt;0,(IF(OR(BQ$5=Data!$F$2,BQ$5=Data!$G$2,(IF(COUNTIF(Data!$A$2:$A$939,BQ$7),BQ$7=(VLOOKUP(BQ$7,Data!$A$2:$A$852,1,FALSE)),0))),"H",IF(AND(BQ$7&gt;=$J129,BQ$7&lt;=$K129),($D129*(1-$P129)/$N129),0))),IF(AND(BQ$7&gt;=$J129,BQ$7&lt;=$K129),(($D129-$O129)/$N129),0))))),(((IF(Data!$C$2&gt;0,(IF(OR(BQ$5=Data!$F$2,BQ$5=Data!$G$2,(IF(COUNTIF(Data!$A$2:$A$939,BQ$7),BQ$7=(VLOOKUP(BQ$7,Data!$A$2:$A$852,1,FALSE)),0))),"H",IF(AND(BQ$7&gt;=$J129,BQ$7&lt;=$L129),($D129*$P129/$M129),0))),IF(AND(BQ$7&gt;=$J129,BQ$7&lt;=$L129),(($D129*$P129)/$M129),0))))))</f>
        <v>0</v>
      </c>
      <c r="BR130" s="37">
        <f>IF(BR$7&gt;$L129,(((IF(Data!$C$2&gt;0,(IF(OR(BR$5=Data!$F$2,BR$5=Data!$G$2,(IF(COUNTIF(Data!$A$2:$A$939,BR$7),BR$7=(VLOOKUP(BR$7,Data!$A$2:$A$852,1,FALSE)),0))),"H",IF(AND(BR$7&gt;=$J129,BR$7&lt;=$K129),($D129*(1-$P129)/$N129),0))),IF(AND(BR$7&gt;=$J129,BR$7&lt;=$K129),(($D129-$O129)/$N129),0))))),(((IF(Data!$C$2&gt;0,(IF(OR(BR$5=Data!$F$2,BR$5=Data!$G$2,(IF(COUNTIF(Data!$A$2:$A$939,BR$7),BR$7=(VLOOKUP(BR$7,Data!$A$2:$A$852,1,FALSE)),0))),"H",IF(AND(BR$7&gt;=$J129,BR$7&lt;=$L129),($D129*$P129/$M129),0))),IF(AND(BR$7&gt;=$J129,BR$7&lt;=$L129),(($D129*$P129)/$M129),0))))))</f>
        <v>0</v>
      </c>
      <c r="BS130" s="37">
        <f>IF(BS$7&gt;$L129,(((IF(Data!$C$2&gt;0,(IF(OR(BS$5=Data!$F$2,BS$5=Data!$G$2,(IF(COUNTIF(Data!$A$2:$A$939,BS$7),BS$7=(VLOOKUP(BS$7,Data!$A$2:$A$852,1,FALSE)),0))),"H",IF(AND(BS$7&gt;=$J129,BS$7&lt;=$K129),($D129*(1-$P129)/$N129),0))),IF(AND(BS$7&gt;=$J129,BS$7&lt;=$K129),(($D129-$O129)/$N129),0))))),(((IF(Data!$C$2&gt;0,(IF(OR(BS$5=Data!$F$2,BS$5=Data!$G$2,(IF(COUNTIF(Data!$A$2:$A$939,BS$7),BS$7=(VLOOKUP(BS$7,Data!$A$2:$A$852,1,FALSE)),0))),"H",IF(AND(BS$7&gt;=$J129,BS$7&lt;=$L129),($D129*$P129/$M129),0))),IF(AND(BS$7&gt;=$J129,BS$7&lt;=$L129),(($D129*$P129)/$M129),0))))))</f>
        <v>0</v>
      </c>
      <c r="BT130" s="37">
        <f>IF(BT$7&gt;$L129,(((IF(Data!$C$2&gt;0,(IF(OR(BT$5=Data!$F$2,BT$5=Data!$G$2,(IF(COUNTIF(Data!$A$2:$A$939,BT$7),BT$7=(VLOOKUP(BT$7,Data!$A$2:$A$852,1,FALSE)),0))),"H",IF(AND(BT$7&gt;=$J129,BT$7&lt;=$K129),($D129*(1-$P129)/$N129),0))),IF(AND(BT$7&gt;=$J129,BT$7&lt;=$K129),(($D129-$O129)/$N129),0))))),(((IF(Data!$C$2&gt;0,(IF(OR(BT$5=Data!$F$2,BT$5=Data!$G$2,(IF(COUNTIF(Data!$A$2:$A$939,BT$7),BT$7=(VLOOKUP(BT$7,Data!$A$2:$A$852,1,FALSE)),0))),"H",IF(AND(BT$7&gt;=$J129,BT$7&lt;=$L129),($D129*$P129/$M129),0))),IF(AND(BT$7&gt;=$J129,BT$7&lt;=$L129),(($D129*$P129)/$M129),0))))))</f>
        <v>0</v>
      </c>
      <c r="BU130" s="37">
        <f>IF(BU$7&gt;$L129,(((IF(Data!$C$2&gt;0,(IF(OR(BU$5=Data!$F$2,BU$5=Data!$G$2,(IF(COUNTIF(Data!$A$2:$A$939,BU$7),BU$7=(VLOOKUP(BU$7,Data!$A$2:$A$852,1,FALSE)),0))),"H",IF(AND(BU$7&gt;=$J129,BU$7&lt;=$K129),($D129*(1-$P129)/$N129),0))),IF(AND(BU$7&gt;=$J129,BU$7&lt;=$K129),(($D129-$O129)/$N129),0))))),(((IF(Data!$C$2&gt;0,(IF(OR(BU$5=Data!$F$2,BU$5=Data!$G$2,(IF(COUNTIF(Data!$A$2:$A$939,BU$7),BU$7=(VLOOKUP(BU$7,Data!$A$2:$A$852,1,FALSE)),0))),"H",IF(AND(BU$7&gt;=$J129,BU$7&lt;=$L129),($D129*$P129/$M129),0))),IF(AND(BU$7&gt;=$J129,BU$7&lt;=$L129),(($D129*$P129)/$M129),0))))))</f>
        <v>0</v>
      </c>
      <c r="BV130" s="37" t="str">
        <f>IF(BV$7&gt;$L129,(((IF(Data!$C$2&gt;0,(IF(OR(BV$5=Data!$F$2,BV$5=Data!$G$2,(IF(COUNTIF(Data!$A$2:$A$939,BV$7),BV$7=(VLOOKUP(BV$7,Data!$A$2:$A$852,1,FALSE)),0))),"H",IF(AND(BV$7&gt;=$J129,BV$7&lt;=$K129),($D129*(1-$P129)/$N129),0))),IF(AND(BV$7&gt;=$J129,BV$7&lt;=$K129),(($D129-$O129)/$N129),0))))),(((IF(Data!$C$2&gt;0,(IF(OR(BV$5=Data!$F$2,BV$5=Data!$G$2,(IF(COUNTIF(Data!$A$2:$A$939,BV$7),BV$7=(VLOOKUP(BV$7,Data!$A$2:$A$852,1,FALSE)),0))),"H",IF(AND(BV$7&gt;=$J129,BV$7&lt;=$L129),($D129*$P129/$M129),0))),IF(AND(BV$7&gt;=$J129,BV$7&lt;=$L129),(($D129*$P129)/$M129),0))))))</f>
        <v>H</v>
      </c>
      <c r="BW130" s="37" t="str">
        <f>IF(BW$7&gt;$L129,(((IF(Data!$C$2&gt;0,(IF(OR(BW$5=Data!$F$2,BW$5=Data!$G$2,(IF(COUNTIF(Data!$A$2:$A$939,BW$7),BW$7=(VLOOKUP(BW$7,Data!$A$2:$A$852,1,FALSE)),0))),"H",IF(AND(BW$7&gt;=$J129,BW$7&lt;=$K129),($D129*(1-$P129)/$N129),0))),IF(AND(BW$7&gt;=$J129,BW$7&lt;=$K129),(($D129-$O129)/$N129),0))))),(((IF(Data!$C$2&gt;0,(IF(OR(BW$5=Data!$F$2,BW$5=Data!$G$2,(IF(COUNTIF(Data!$A$2:$A$939,BW$7),BW$7=(VLOOKUP(BW$7,Data!$A$2:$A$852,1,FALSE)),0))),"H",IF(AND(BW$7&gt;=$J129,BW$7&lt;=$L129),($D129*$P129/$M129),0))),IF(AND(BW$7&gt;=$J129,BW$7&lt;=$L129),(($D129*$P129)/$M129),0))))))</f>
        <v>H</v>
      </c>
      <c r="BX130" s="37">
        <f>IF(BX$7&gt;$L129,(((IF(Data!$C$2&gt;0,(IF(OR(BX$5=Data!$F$2,BX$5=Data!$G$2,(IF(COUNTIF(Data!$A$2:$A$939,BX$7),BX$7=(VLOOKUP(BX$7,Data!$A$2:$A$852,1,FALSE)),0))),"H",IF(AND(BX$7&gt;=$J129,BX$7&lt;=$K129),($D129*(1-$P129)/$N129),0))),IF(AND(BX$7&gt;=$J129,BX$7&lt;=$K129),(($D129-$O129)/$N129),0))))),(((IF(Data!$C$2&gt;0,(IF(OR(BX$5=Data!$F$2,BX$5=Data!$G$2,(IF(COUNTIF(Data!$A$2:$A$939,BX$7),BX$7=(VLOOKUP(BX$7,Data!$A$2:$A$852,1,FALSE)),0))),"H",IF(AND(BX$7&gt;=$J129,BX$7&lt;=$L129),($D129*$P129/$M129),0))),IF(AND(BX$7&gt;=$J129,BX$7&lt;=$L129),(($D129*$P129)/$M129),0))))))</f>
        <v>0</v>
      </c>
      <c r="BY130" s="37">
        <f>IF(BY$7&gt;$L129,(((IF(Data!$C$2&gt;0,(IF(OR(BY$5=Data!$F$2,BY$5=Data!$G$2,(IF(COUNTIF(Data!$A$2:$A$939,BY$7),BY$7=(VLOOKUP(BY$7,Data!$A$2:$A$852,1,FALSE)),0))),"H",IF(AND(BY$7&gt;=$J129,BY$7&lt;=$K129),($D129*(1-$P129)/$N129),0))),IF(AND(BY$7&gt;=$J129,BY$7&lt;=$K129),(($D129-$O129)/$N129),0))))),(((IF(Data!$C$2&gt;0,(IF(OR(BY$5=Data!$F$2,BY$5=Data!$G$2,(IF(COUNTIF(Data!$A$2:$A$939,BY$7),BY$7=(VLOOKUP(BY$7,Data!$A$2:$A$852,1,FALSE)),0))),"H",IF(AND(BY$7&gt;=$J129,BY$7&lt;=$L129),($D129*$P129/$M129),0))),IF(AND(BY$7&gt;=$J129,BY$7&lt;=$L129),(($D129*$P129)/$M129),0))))))</f>
        <v>0</v>
      </c>
      <c r="BZ130" s="37">
        <f>IF(BZ$7&gt;$L129,(((IF(Data!$C$2&gt;0,(IF(OR(BZ$5=Data!$F$2,BZ$5=Data!$G$2,(IF(COUNTIF(Data!$A$2:$A$939,BZ$7),BZ$7=(VLOOKUP(BZ$7,Data!$A$2:$A$852,1,FALSE)),0))),"H",IF(AND(BZ$7&gt;=$J129,BZ$7&lt;=$K129),($D129*(1-$P129)/$N129),0))),IF(AND(BZ$7&gt;=$J129,BZ$7&lt;=$K129),(($D129-$O129)/$N129),0))))),(((IF(Data!$C$2&gt;0,(IF(OR(BZ$5=Data!$F$2,BZ$5=Data!$G$2,(IF(COUNTIF(Data!$A$2:$A$939,BZ$7),BZ$7=(VLOOKUP(BZ$7,Data!$A$2:$A$852,1,FALSE)),0))),"H",IF(AND(BZ$7&gt;=$J129,BZ$7&lt;=$L129),($D129*$P129/$M129),0))),IF(AND(BZ$7&gt;=$J129,BZ$7&lt;=$L129),(($D129*$P129)/$M129),0))))))</f>
        <v>0</v>
      </c>
      <c r="CA130" s="37">
        <f>IF(CA$7&gt;$L129,(((IF(Data!$C$2&gt;0,(IF(OR(CA$5=Data!$F$2,CA$5=Data!$G$2,(IF(COUNTIF(Data!$A$2:$A$939,CA$7),CA$7=(VLOOKUP(CA$7,Data!$A$2:$A$852,1,FALSE)),0))),"H",IF(AND(CA$7&gt;=$J129,CA$7&lt;=$K129),($D129*(1-$P129)/$N129),0))),IF(AND(CA$7&gt;=$J129,CA$7&lt;=$K129),(($D129-$O129)/$N129),0))))),(((IF(Data!$C$2&gt;0,(IF(OR(CA$5=Data!$F$2,CA$5=Data!$G$2,(IF(COUNTIF(Data!$A$2:$A$939,CA$7),CA$7=(VLOOKUP(CA$7,Data!$A$2:$A$852,1,FALSE)),0))),"H",IF(AND(CA$7&gt;=$J129,CA$7&lt;=$L129),($D129*$P129/$M129),0))),IF(AND(CA$7&gt;=$J129,CA$7&lt;=$L129),(($D129*$P129)/$M129),0))))))</f>
        <v>0</v>
      </c>
      <c r="CB130" s="37">
        <f>IF(CB$7&gt;$L129,(((IF(Data!$C$2&gt;0,(IF(OR(CB$5=Data!$F$2,CB$5=Data!$G$2,(IF(COUNTIF(Data!$A$2:$A$939,CB$7),CB$7=(VLOOKUP(CB$7,Data!$A$2:$A$852,1,FALSE)),0))),"H",IF(AND(CB$7&gt;=$J129,CB$7&lt;=$K129),($D129*(1-$P129)/$N129),0))),IF(AND(CB$7&gt;=$J129,CB$7&lt;=$K129),(($D129-$O129)/$N129),0))))),(((IF(Data!$C$2&gt;0,(IF(OR(CB$5=Data!$F$2,CB$5=Data!$G$2,(IF(COUNTIF(Data!$A$2:$A$939,CB$7),CB$7=(VLOOKUP(CB$7,Data!$A$2:$A$852,1,FALSE)),0))),"H",IF(AND(CB$7&gt;=$J129,CB$7&lt;=$L129),($D129*$P129/$M129),0))),IF(AND(CB$7&gt;=$J129,CB$7&lt;=$L129),(($D129*$P129)/$M129),0))))))</f>
        <v>0</v>
      </c>
      <c r="CC130" s="37" t="str">
        <f>IF(CC$7&gt;$L129,(((IF(Data!$C$2&gt;0,(IF(OR(CC$5=Data!$F$2,CC$5=Data!$G$2,(IF(COUNTIF(Data!$A$2:$A$939,CC$7),CC$7=(VLOOKUP(CC$7,Data!$A$2:$A$852,1,FALSE)),0))),"H",IF(AND(CC$7&gt;=$J129,CC$7&lt;=$K129),($D129*(1-$P129)/$N129),0))),IF(AND(CC$7&gt;=$J129,CC$7&lt;=$K129),(($D129-$O129)/$N129),0))))),(((IF(Data!$C$2&gt;0,(IF(OR(CC$5=Data!$F$2,CC$5=Data!$G$2,(IF(COUNTIF(Data!$A$2:$A$939,CC$7),CC$7=(VLOOKUP(CC$7,Data!$A$2:$A$852,1,FALSE)),0))),"H",IF(AND(CC$7&gt;=$J129,CC$7&lt;=$L129),($D129*$P129/$M129),0))),IF(AND(CC$7&gt;=$J129,CC$7&lt;=$L129),(($D129*$P129)/$M129),0))))))</f>
        <v>H</v>
      </c>
      <c r="CD130" s="37" t="str">
        <f>IF(CD$7&gt;$L129,(((IF(Data!$C$2&gt;0,(IF(OR(CD$5=Data!$F$2,CD$5=Data!$G$2,(IF(COUNTIF(Data!$A$2:$A$939,CD$7),CD$7=(VLOOKUP(CD$7,Data!$A$2:$A$852,1,FALSE)),0))),"H",IF(AND(CD$7&gt;=$J129,CD$7&lt;=$K129),($D129*(1-$P129)/$N129),0))),IF(AND(CD$7&gt;=$J129,CD$7&lt;=$K129),(($D129-$O129)/$N129),0))))),(((IF(Data!$C$2&gt;0,(IF(OR(CD$5=Data!$F$2,CD$5=Data!$G$2,(IF(COUNTIF(Data!$A$2:$A$939,CD$7),CD$7=(VLOOKUP(CD$7,Data!$A$2:$A$852,1,FALSE)),0))),"H",IF(AND(CD$7&gt;=$J129,CD$7&lt;=$L129),($D129*$P129/$M129),0))),IF(AND(CD$7&gt;=$J129,CD$7&lt;=$L129),(($D129*$P129)/$M129),0))))))</f>
        <v>H</v>
      </c>
      <c r="CE130" s="37">
        <f>IF(CE$7&gt;$L129,(((IF(Data!$C$2&gt;0,(IF(OR(CE$5=Data!$F$2,CE$5=Data!$G$2,(IF(COUNTIF(Data!$A$2:$A$939,CE$7),CE$7=(VLOOKUP(CE$7,Data!$A$2:$A$852,1,FALSE)),0))),"H",IF(AND(CE$7&gt;=$J129,CE$7&lt;=$K129),($D129*(1-$P129)/$N129),0))),IF(AND(CE$7&gt;=$J129,CE$7&lt;=$K129),(($D129-$O129)/$N129),0))))),(((IF(Data!$C$2&gt;0,(IF(OR(CE$5=Data!$F$2,CE$5=Data!$G$2,(IF(COUNTIF(Data!$A$2:$A$939,CE$7),CE$7=(VLOOKUP(CE$7,Data!$A$2:$A$852,1,FALSE)),0))),"H",IF(AND(CE$7&gt;=$J129,CE$7&lt;=$L129),($D129*$P129/$M129),0))),IF(AND(CE$7&gt;=$J129,CE$7&lt;=$L129),(($D129*$P129)/$M129),0))))))</f>
        <v>0</v>
      </c>
      <c r="CF130" s="37">
        <f>IF(CF$7&gt;$L129,(((IF(Data!$C$2&gt;0,(IF(OR(CF$5=Data!$F$2,CF$5=Data!$G$2,(IF(COUNTIF(Data!$A$2:$A$939,CF$7),CF$7=(VLOOKUP(CF$7,Data!$A$2:$A$852,1,FALSE)),0))),"H",IF(AND(CF$7&gt;=$J129,CF$7&lt;=$K129),($D129*(1-$P129)/$N129),0))),IF(AND(CF$7&gt;=$J129,CF$7&lt;=$K129),(($D129-$O129)/$N129),0))))),(((IF(Data!$C$2&gt;0,(IF(OR(CF$5=Data!$F$2,CF$5=Data!$G$2,(IF(COUNTIF(Data!$A$2:$A$939,CF$7),CF$7=(VLOOKUP(CF$7,Data!$A$2:$A$852,1,FALSE)),0))),"H",IF(AND(CF$7&gt;=$J129,CF$7&lt;=$L129),($D129*$P129/$M129),0))),IF(AND(CF$7&gt;=$J129,CF$7&lt;=$L129),(($D129*$P129)/$M129),0))))))</f>
        <v>0</v>
      </c>
      <c r="CG130" s="37">
        <f>IF(CG$7&gt;$L129,(((IF(Data!$C$2&gt;0,(IF(OR(CG$5=Data!$F$2,CG$5=Data!$G$2,(IF(COUNTIF(Data!$A$2:$A$939,CG$7),CG$7=(VLOOKUP(CG$7,Data!$A$2:$A$852,1,FALSE)),0))),"H",IF(AND(CG$7&gt;=$J129,CG$7&lt;=$K129),($D129*(1-$P129)/$N129),0))),IF(AND(CG$7&gt;=$J129,CG$7&lt;=$K129),(($D129-$O129)/$N129),0))))),(((IF(Data!$C$2&gt;0,(IF(OR(CG$5=Data!$F$2,CG$5=Data!$G$2,(IF(COUNTIF(Data!$A$2:$A$939,CG$7),CG$7=(VLOOKUP(CG$7,Data!$A$2:$A$852,1,FALSE)),0))),"H",IF(AND(CG$7&gt;=$J129,CG$7&lt;=$L129),($D129*$P129/$M129),0))),IF(AND(CG$7&gt;=$J129,CG$7&lt;=$L129),(($D129*$P129)/$M129),0))))))</f>
        <v>0</v>
      </c>
      <c r="CH130" s="37">
        <f>IF(CH$7&gt;$L129,(((IF(Data!$C$2&gt;0,(IF(OR(CH$5=Data!$F$2,CH$5=Data!$G$2,(IF(COUNTIF(Data!$A$2:$A$939,CH$7),CH$7=(VLOOKUP(CH$7,Data!$A$2:$A$852,1,FALSE)),0))),"H",IF(AND(CH$7&gt;=$J129,CH$7&lt;=$K129),($D129*(1-$P129)/$N129),0))),IF(AND(CH$7&gt;=$J129,CH$7&lt;=$K129),(($D129-$O129)/$N129),0))))),(((IF(Data!$C$2&gt;0,(IF(OR(CH$5=Data!$F$2,CH$5=Data!$G$2,(IF(COUNTIF(Data!$A$2:$A$939,CH$7),CH$7=(VLOOKUP(CH$7,Data!$A$2:$A$852,1,FALSE)),0))),"H",IF(AND(CH$7&gt;=$J129,CH$7&lt;=$L129),($D129*$P129/$M129),0))),IF(AND(CH$7&gt;=$J129,CH$7&lt;=$L129),(($D129*$P129)/$M129),0))))))</f>
        <v>0</v>
      </c>
      <c r="CI130" s="37">
        <f>IF(CI$7&gt;$L129,(((IF(Data!$C$2&gt;0,(IF(OR(CI$5=Data!$F$2,CI$5=Data!$G$2,(IF(COUNTIF(Data!$A$2:$A$939,CI$7),CI$7=(VLOOKUP(CI$7,Data!$A$2:$A$852,1,FALSE)),0))),"H",IF(AND(CI$7&gt;=$J129,CI$7&lt;=$K129),($D129*(1-$P129)/$N129),0))),IF(AND(CI$7&gt;=$J129,CI$7&lt;=$K129),(($D129-$O129)/$N129),0))))),(((IF(Data!$C$2&gt;0,(IF(OR(CI$5=Data!$F$2,CI$5=Data!$G$2,(IF(COUNTIF(Data!$A$2:$A$939,CI$7),CI$7=(VLOOKUP(CI$7,Data!$A$2:$A$852,1,FALSE)),0))),"H",IF(AND(CI$7&gt;=$J129,CI$7&lt;=$L129),($D129*$P129/$M129),0))),IF(AND(CI$7&gt;=$J129,CI$7&lt;=$L129),(($D129*$P129)/$M129),0))))))</f>
        <v>0</v>
      </c>
      <c r="CJ130" s="37" t="str">
        <f>IF(CJ$7&gt;$L129,(((IF(Data!$C$2&gt;0,(IF(OR(CJ$5=Data!$F$2,CJ$5=Data!$G$2,(IF(COUNTIF(Data!$A$2:$A$939,CJ$7),CJ$7=(VLOOKUP(CJ$7,Data!$A$2:$A$852,1,FALSE)),0))),"H",IF(AND(CJ$7&gt;=$J129,CJ$7&lt;=$K129),($D129*(1-$P129)/$N129),0))),IF(AND(CJ$7&gt;=$J129,CJ$7&lt;=$K129),(($D129-$O129)/$N129),0))))),(((IF(Data!$C$2&gt;0,(IF(OR(CJ$5=Data!$F$2,CJ$5=Data!$G$2,(IF(COUNTIF(Data!$A$2:$A$939,CJ$7),CJ$7=(VLOOKUP(CJ$7,Data!$A$2:$A$852,1,FALSE)),0))),"H",IF(AND(CJ$7&gt;=$J129,CJ$7&lt;=$L129),($D129*$P129/$M129),0))),IF(AND(CJ$7&gt;=$J129,CJ$7&lt;=$L129),(($D129*$P129)/$M129),0))))))</f>
        <v>H</v>
      </c>
      <c r="CK130" s="37" t="str">
        <f>IF(CK$7&gt;$L129,(((IF(Data!$C$2&gt;0,(IF(OR(CK$5=Data!$F$2,CK$5=Data!$G$2,(IF(COUNTIF(Data!$A$2:$A$939,CK$7),CK$7=(VLOOKUP(CK$7,Data!$A$2:$A$852,1,FALSE)),0))),"H",IF(AND(CK$7&gt;=$J129,CK$7&lt;=$K129),($D129*(1-$P129)/$N129),0))),IF(AND(CK$7&gt;=$J129,CK$7&lt;=$K129),(($D129-$O129)/$N129),0))))),(((IF(Data!$C$2&gt;0,(IF(OR(CK$5=Data!$F$2,CK$5=Data!$G$2,(IF(COUNTIF(Data!$A$2:$A$939,CK$7),CK$7=(VLOOKUP(CK$7,Data!$A$2:$A$852,1,FALSE)),0))),"H",IF(AND(CK$7&gt;=$J129,CK$7&lt;=$L129),($D129*$P129/$M129),0))),IF(AND(CK$7&gt;=$J129,CK$7&lt;=$L129),(($D129*$P129)/$M129),0))))))</f>
        <v>H</v>
      </c>
      <c r="CL130" s="37">
        <f>IF(CL$7&gt;$L129,(((IF(Data!$C$2&gt;0,(IF(OR(CL$5=Data!$F$2,CL$5=Data!$G$2,(IF(COUNTIF(Data!$A$2:$A$939,CL$7),CL$7=(VLOOKUP(CL$7,Data!$A$2:$A$852,1,FALSE)),0))),"H",IF(AND(CL$7&gt;=$J129,CL$7&lt;=$K129),($D129*(1-$P129)/$N129),0))),IF(AND(CL$7&gt;=$J129,CL$7&lt;=$K129),(($D129-$O129)/$N129),0))))),(((IF(Data!$C$2&gt;0,(IF(OR(CL$5=Data!$F$2,CL$5=Data!$G$2,(IF(COUNTIF(Data!$A$2:$A$939,CL$7),CL$7=(VLOOKUP(CL$7,Data!$A$2:$A$852,1,FALSE)),0))),"H",IF(AND(CL$7&gt;=$J129,CL$7&lt;=$L129),($D129*$P129/$M129),0))),IF(AND(CL$7&gt;=$J129,CL$7&lt;=$L129),(($D129*$P129)/$M129),0))))))</f>
        <v>0</v>
      </c>
      <c r="CM130" s="37">
        <f>IF(CM$7&gt;$L129,(((IF(Data!$C$2&gt;0,(IF(OR(CM$5=Data!$F$2,CM$5=Data!$G$2,(IF(COUNTIF(Data!$A$2:$A$939,CM$7),CM$7=(VLOOKUP(CM$7,Data!$A$2:$A$852,1,FALSE)),0))),"H",IF(AND(CM$7&gt;=$J129,CM$7&lt;=$K129),($D129*(1-$P129)/$N129),0))),IF(AND(CM$7&gt;=$J129,CM$7&lt;=$K129),(($D129-$O129)/$N129),0))))),(((IF(Data!$C$2&gt;0,(IF(OR(CM$5=Data!$F$2,CM$5=Data!$G$2,(IF(COUNTIF(Data!$A$2:$A$939,CM$7),CM$7=(VLOOKUP(CM$7,Data!$A$2:$A$852,1,FALSE)),0))),"H",IF(AND(CM$7&gt;=$J129,CM$7&lt;=$L129),($D129*$P129/$M129),0))),IF(AND(CM$7&gt;=$J129,CM$7&lt;=$L129),(($D129*$P129)/$M129),0))))))</f>
        <v>0</v>
      </c>
      <c r="CN130" s="37">
        <f>IF(CN$7&gt;$L129,(((IF(Data!$C$2&gt;0,(IF(OR(CN$5=Data!$F$2,CN$5=Data!$G$2,(IF(COUNTIF(Data!$A$2:$A$939,CN$7),CN$7=(VLOOKUP(CN$7,Data!$A$2:$A$852,1,FALSE)),0))),"H",IF(AND(CN$7&gt;=$J129,CN$7&lt;=$K129),($D129*(1-$P129)/$N129),0))),IF(AND(CN$7&gt;=$J129,CN$7&lt;=$K129),(($D129-$O129)/$N129),0))))),(((IF(Data!$C$2&gt;0,(IF(OR(CN$5=Data!$F$2,CN$5=Data!$G$2,(IF(COUNTIF(Data!$A$2:$A$939,CN$7),CN$7=(VLOOKUP(CN$7,Data!$A$2:$A$852,1,FALSE)),0))),"H",IF(AND(CN$7&gt;=$J129,CN$7&lt;=$L129),($D129*$P129/$M129),0))),IF(AND(CN$7&gt;=$J129,CN$7&lt;=$L129),(($D129*$P129)/$M129),0))))))</f>
        <v>0</v>
      </c>
      <c r="CO130" s="37">
        <f>IF(CO$7&gt;$L129,(((IF(Data!$C$2&gt;0,(IF(OR(CO$5=Data!$F$2,CO$5=Data!$G$2,(IF(COUNTIF(Data!$A$2:$A$939,CO$7),CO$7=(VLOOKUP(CO$7,Data!$A$2:$A$852,1,FALSE)),0))),"H",IF(AND(CO$7&gt;=$J129,CO$7&lt;=$K129),($D129*(1-$P129)/$N129),0))),IF(AND(CO$7&gt;=$J129,CO$7&lt;=$K129),(($D129-$O129)/$N129),0))))),(((IF(Data!$C$2&gt;0,(IF(OR(CO$5=Data!$F$2,CO$5=Data!$G$2,(IF(COUNTIF(Data!$A$2:$A$939,CO$7),CO$7=(VLOOKUP(CO$7,Data!$A$2:$A$852,1,FALSE)),0))),"H",IF(AND(CO$7&gt;=$J129,CO$7&lt;=$L129),($D129*$P129/$M129),0))),IF(AND(CO$7&gt;=$J129,CO$7&lt;=$L129),(($D129*$P129)/$M129),0))))))</f>
        <v>0</v>
      </c>
      <c r="CP130" s="37">
        <f>IF(CP$7&gt;$L129,(((IF(Data!$C$2&gt;0,(IF(OR(CP$5=Data!$F$2,CP$5=Data!$G$2,(IF(COUNTIF(Data!$A$2:$A$939,CP$7),CP$7=(VLOOKUP(CP$7,Data!$A$2:$A$852,1,FALSE)),0))),"H",IF(AND(CP$7&gt;=$J129,CP$7&lt;=$K129),($D129*(1-$P129)/$N129),0))),IF(AND(CP$7&gt;=$J129,CP$7&lt;=$K129),(($D129-$O129)/$N129),0))))),(((IF(Data!$C$2&gt;0,(IF(OR(CP$5=Data!$F$2,CP$5=Data!$G$2,(IF(COUNTIF(Data!$A$2:$A$939,CP$7),CP$7=(VLOOKUP(CP$7,Data!$A$2:$A$852,1,FALSE)),0))),"H",IF(AND(CP$7&gt;=$J129,CP$7&lt;=$L129),($D129*$P129/$M129),0))),IF(AND(CP$7&gt;=$J129,CP$7&lt;=$L129),(($D129*$P129)/$M129),0))))))</f>
        <v>0</v>
      </c>
      <c r="CQ130" s="37" t="str">
        <f>IF(CQ$7&gt;$L129,(((IF(Data!$C$2&gt;0,(IF(OR(CQ$5=Data!$F$2,CQ$5=Data!$G$2,(IF(COUNTIF(Data!$A$2:$A$939,CQ$7),CQ$7=(VLOOKUP(CQ$7,Data!$A$2:$A$852,1,FALSE)),0))),"H",IF(AND(CQ$7&gt;=$J129,CQ$7&lt;=$K129),($D129*(1-$P129)/$N129),0))),IF(AND(CQ$7&gt;=$J129,CQ$7&lt;=$K129),(($D129-$O129)/$N129),0))))),(((IF(Data!$C$2&gt;0,(IF(OR(CQ$5=Data!$F$2,CQ$5=Data!$G$2,(IF(COUNTIF(Data!$A$2:$A$939,CQ$7),CQ$7=(VLOOKUP(CQ$7,Data!$A$2:$A$852,1,FALSE)),0))),"H",IF(AND(CQ$7&gt;=$J129,CQ$7&lt;=$L129),($D129*$P129/$M129),0))),IF(AND(CQ$7&gt;=$J129,CQ$7&lt;=$L129),(($D129*$P129)/$M129),0))))))</f>
        <v>H</v>
      </c>
      <c r="CR130" s="37" t="str">
        <f>IF(CR$7&gt;$L129,(((IF(Data!$C$2&gt;0,(IF(OR(CR$5=Data!$F$2,CR$5=Data!$G$2,(IF(COUNTIF(Data!$A$2:$A$939,CR$7),CR$7=(VLOOKUP(CR$7,Data!$A$2:$A$852,1,FALSE)),0))),"H",IF(AND(CR$7&gt;=$J129,CR$7&lt;=$K129),($D129*(1-$P129)/$N129),0))),IF(AND(CR$7&gt;=$J129,CR$7&lt;=$K129),(($D129-$O129)/$N129),0))))),(((IF(Data!$C$2&gt;0,(IF(OR(CR$5=Data!$F$2,CR$5=Data!$G$2,(IF(COUNTIF(Data!$A$2:$A$939,CR$7),CR$7=(VLOOKUP(CR$7,Data!$A$2:$A$852,1,FALSE)),0))),"H",IF(AND(CR$7&gt;=$J129,CR$7&lt;=$L129),($D129*$P129/$M129),0))),IF(AND(CR$7&gt;=$J129,CR$7&lt;=$L129),(($D129*$P129)/$M129),0))))))</f>
        <v>H</v>
      </c>
      <c r="CS130" s="37">
        <f>IF(CS$7&gt;$L129,(((IF(Data!$C$2&gt;0,(IF(OR(CS$5=Data!$F$2,CS$5=Data!$G$2,(IF(COUNTIF(Data!$A$2:$A$939,CS$7),CS$7=(VLOOKUP(CS$7,Data!$A$2:$A$852,1,FALSE)),0))),"H",IF(AND(CS$7&gt;=$J129,CS$7&lt;=$K129),($D129*(1-$P129)/$N129),0))),IF(AND(CS$7&gt;=$J129,CS$7&lt;=$K129),(($D129-$O129)/$N129),0))))),(((IF(Data!$C$2&gt;0,(IF(OR(CS$5=Data!$F$2,CS$5=Data!$G$2,(IF(COUNTIF(Data!$A$2:$A$939,CS$7),CS$7=(VLOOKUP(CS$7,Data!$A$2:$A$852,1,FALSE)),0))),"H",IF(AND(CS$7&gt;=$J129,CS$7&lt;=$L129),($D129*$P129/$M129),0))),IF(AND(CS$7&gt;=$J129,CS$7&lt;=$L129),(($D129*$P129)/$M129),0))))))</f>
        <v>0</v>
      </c>
      <c r="CT130" s="37">
        <f>IF(CT$7&gt;$L129,(((IF(Data!$C$2&gt;0,(IF(OR(CT$5=Data!$F$2,CT$5=Data!$G$2,(IF(COUNTIF(Data!$A$2:$A$939,CT$7),CT$7=(VLOOKUP(CT$7,Data!$A$2:$A$852,1,FALSE)),0))),"H",IF(AND(CT$7&gt;=$J129,CT$7&lt;=$K129),($D129*(1-$P129)/$N129),0))),IF(AND(CT$7&gt;=$J129,CT$7&lt;=$K129),(($D129-$O129)/$N129),0))))),(((IF(Data!$C$2&gt;0,(IF(OR(CT$5=Data!$F$2,CT$5=Data!$G$2,(IF(COUNTIF(Data!$A$2:$A$939,CT$7),CT$7=(VLOOKUP(CT$7,Data!$A$2:$A$852,1,FALSE)),0))),"H",IF(AND(CT$7&gt;=$J129,CT$7&lt;=$L129),($D129*$P129/$M129),0))),IF(AND(CT$7&gt;=$J129,CT$7&lt;=$L129),(($D129*$P129)/$M129),0))))))</f>
        <v>0</v>
      </c>
      <c r="CU130" s="37">
        <f>IF(CU$7&gt;$L129,(((IF(Data!$C$2&gt;0,(IF(OR(CU$5=Data!$F$2,CU$5=Data!$G$2,(IF(COUNTIF(Data!$A$2:$A$939,CU$7),CU$7=(VLOOKUP(CU$7,Data!$A$2:$A$852,1,FALSE)),0))),"H",IF(AND(CU$7&gt;=$J129,CU$7&lt;=$K129),($D129*(1-$P129)/$N129),0))),IF(AND(CU$7&gt;=$J129,CU$7&lt;=$K129),(($D129-$O129)/$N129),0))))),(((IF(Data!$C$2&gt;0,(IF(OR(CU$5=Data!$F$2,CU$5=Data!$G$2,(IF(COUNTIF(Data!$A$2:$A$939,CU$7),CU$7=(VLOOKUP(CU$7,Data!$A$2:$A$852,1,FALSE)),0))),"H",IF(AND(CU$7&gt;=$J129,CU$7&lt;=$L129),($D129*$P129/$M129),0))),IF(AND(CU$7&gt;=$J129,CU$7&lt;=$L129),(($D129*$P129)/$M129),0))))))</f>
        <v>0</v>
      </c>
      <c r="CV130" s="37">
        <f>IF(CV$7&gt;$L129,(((IF(Data!$C$2&gt;0,(IF(OR(CV$5=Data!$F$2,CV$5=Data!$G$2,(IF(COUNTIF(Data!$A$2:$A$939,CV$7),CV$7=(VLOOKUP(CV$7,Data!$A$2:$A$852,1,FALSE)),0))),"H",IF(AND(CV$7&gt;=$J129,CV$7&lt;=$K129),($D129*(1-$P129)/$N129),0))),IF(AND(CV$7&gt;=$J129,CV$7&lt;=$K129),(($D129-$O129)/$N129),0))))),(((IF(Data!$C$2&gt;0,(IF(OR(CV$5=Data!$F$2,CV$5=Data!$G$2,(IF(COUNTIF(Data!$A$2:$A$939,CV$7),CV$7=(VLOOKUP(CV$7,Data!$A$2:$A$852,1,FALSE)),0))),"H",IF(AND(CV$7&gt;=$J129,CV$7&lt;=$L129),($D129*$P129/$M129),0))),IF(AND(CV$7&gt;=$J129,CV$7&lt;=$L129),(($D129*$P129)/$M129),0))))))</f>
        <v>0</v>
      </c>
      <c r="CW130" s="37">
        <f>IF(CW$7&gt;$L129,(((IF(Data!$C$2&gt;0,(IF(OR(CW$5=Data!$F$2,CW$5=Data!$G$2,(IF(COUNTIF(Data!$A$2:$A$939,CW$7),CW$7=(VLOOKUP(CW$7,Data!$A$2:$A$852,1,FALSE)),0))),"H",IF(AND(CW$7&gt;=$J129,CW$7&lt;=$K129),($D129*(1-$P129)/$N129),0))),IF(AND(CW$7&gt;=$J129,CW$7&lt;=$K129),(($D129-$O129)/$N129),0))))),(((IF(Data!$C$2&gt;0,(IF(OR(CW$5=Data!$F$2,CW$5=Data!$G$2,(IF(COUNTIF(Data!$A$2:$A$939,CW$7),CW$7=(VLOOKUP(CW$7,Data!$A$2:$A$852,1,FALSE)),0))),"H",IF(AND(CW$7&gt;=$J129,CW$7&lt;=$L129),($D129*$P129/$M129),0))),IF(AND(CW$7&gt;=$J129,CW$7&lt;=$L129),(($D129*$P129)/$M129),0))))))</f>
        <v>0</v>
      </c>
      <c r="CX130" s="37" t="str">
        <f>IF(CX$7&gt;$L129,(((IF(Data!$C$2&gt;0,(IF(OR(CX$5=Data!$F$2,CX$5=Data!$G$2,(IF(COUNTIF(Data!$A$2:$A$939,CX$7),CX$7=(VLOOKUP(CX$7,Data!$A$2:$A$852,1,FALSE)),0))),"H",IF(AND(CX$7&gt;=$J129,CX$7&lt;=$K129),($D129*(1-$P129)/$N129),0))),IF(AND(CX$7&gt;=$J129,CX$7&lt;=$K129),(($D129-$O129)/$N129),0))))),(((IF(Data!$C$2&gt;0,(IF(OR(CX$5=Data!$F$2,CX$5=Data!$G$2,(IF(COUNTIF(Data!$A$2:$A$939,CX$7),CX$7=(VLOOKUP(CX$7,Data!$A$2:$A$852,1,FALSE)),0))),"H",IF(AND(CX$7&gt;=$J129,CX$7&lt;=$L129),($D129*$P129/$M129),0))),IF(AND(CX$7&gt;=$J129,CX$7&lt;=$L129),(($D129*$P129)/$M129),0))))))</f>
        <v>H</v>
      </c>
      <c r="CY130" s="37" t="str">
        <f>IF(CY$7&gt;$L129,(((IF(Data!$C$2&gt;0,(IF(OR(CY$5=Data!$F$2,CY$5=Data!$G$2,(IF(COUNTIF(Data!$A$2:$A$939,CY$7),CY$7=(VLOOKUP(CY$7,Data!$A$2:$A$852,1,FALSE)),0))),"H",IF(AND(CY$7&gt;=$J129,CY$7&lt;=$K129),($D129*(1-$P129)/$N129),0))),IF(AND(CY$7&gt;=$J129,CY$7&lt;=$K129),(($D129-$O129)/$N129),0))))),(((IF(Data!$C$2&gt;0,(IF(OR(CY$5=Data!$F$2,CY$5=Data!$G$2,(IF(COUNTIF(Data!$A$2:$A$939,CY$7),CY$7=(VLOOKUP(CY$7,Data!$A$2:$A$852,1,FALSE)),0))),"H",IF(AND(CY$7&gt;=$J129,CY$7&lt;=$L129),($D129*$P129/$M129),0))),IF(AND(CY$7&gt;=$J129,CY$7&lt;=$L129),(($D129*$P129)/$M129),0))))))</f>
        <v>H</v>
      </c>
      <c r="CZ130" s="37">
        <f>IF(CZ$7&gt;$L129,(((IF(Data!$C$2&gt;0,(IF(OR(CZ$5=Data!$F$2,CZ$5=Data!$G$2,(IF(COUNTIF(Data!$A$2:$A$939,CZ$7),CZ$7=(VLOOKUP(CZ$7,Data!$A$2:$A$852,1,FALSE)),0))),"H",IF(AND(CZ$7&gt;=$J129,CZ$7&lt;=$K129),($D129*(1-$P129)/$N129),0))),IF(AND(CZ$7&gt;=$J129,CZ$7&lt;=$K129),(($D129-$O129)/$N129),0))))),(((IF(Data!$C$2&gt;0,(IF(OR(CZ$5=Data!$F$2,CZ$5=Data!$G$2,(IF(COUNTIF(Data!$A$2:$A$939,CZ$7),CZ$7=(VLOOKUP(CZ$7,Data!$A$2:$A$852,1,FALSE)),0))),"H",IF(AND(CZ$7&gt;=$J129,CZ$7&lt;=$L129),($D129*$P129/$M129),0))),IF(AND(CZ$7&gt;=$J129,CZ$7&lt;=$L129),(($D129*$P129)/$M129),0))))))</f>
        <v>0</v>
      </c>
      <c r="DA130" s="37">
        <f>IF(DA$7&gt;$L129,(((IF(Data!$C$2&gt;0,(IF(OR(DA$5=Data!$F$2,DA$5=Data!$G$2,(IF(COUNTIF(Data!$A$2:$A$939,DA$7),DA$7=(VLOOKUP(DA$7,Data!$A$2:$A$852,1,FALSE)),0))),"H",IF(AND(DA$7&gt;=$J129,DA$7&lt;=$K129),($D129*(1-$P129)/$N129),0))),IF(AND(DA$7&gt;=$J129,DA$7&lt;=$K129),(($D129-$O129)/$N129),0))))),(((IF(Data!$C$2&gt;0,(IF(OR(DA$5=Data!$F$2,DA$5=Data!$G$2,(IF(COUNTIF(Data!$A$2:$A$939,DA$7),DA$7=(VLOOKUP(DA$7,Data!$A$2:$A$852,1,FALSE)),0))),"H",IF(AND(DA$7&gt;=$J129,DA$7&lt;=$L129),($D129*$P129/$M129),0))),IF(AND(DA$7&gt;=$J129,DA$7&lt;=$L129),(($D129*$P129)/$M129),0))))))</f>
        <v>0</v>
      </c>
      <c r="DB130" s="37">
        <f>IF(DB$7&gt;$L129,(((IF(Data!$C$2&gt;0,(IF(OR(DB$5=Data!$F$2,DB$5=Data!$G$2,(IF(COUNTIF(Data!$A$2:$A$939,DB$7),DB$7=(VLOOKUP(DB$7,Data!$A$2:$A$852,1,FALSE)),0))),"H",IF(AND(DB$7&gt;=$J129,DB$7&lt;=$K129),($D129*(1-$P129)/$N129),0))),IF(AND(DB$7&gt;=$J129,DB$7&lt;=$K129),(($D129-$O129)/$N129),0))))),(((IF(Data!$C$2&gt;0,(IF(OR(DB$5=Data!$F$2,DB$5=Data!$G$2,(IF(COUNTIF(Data!$A$2:$A$939,DB$7),DB$7=(VLOOKUP(DB$7,Data!$A$2:$A$852,1,FALSE)),0))),"H",IF(AND(DB$7&gt;=$J129,DB$7&lt;=$L129),($D129*$P129/$M129),0))),IF(AND(DB$7&gt;=$J129,DB$7&lt;=$L129),(($D129*$P129)/$M129),0))))))</f>
        <v>0</v>
      </c>
      <c r="DC130" s="37">
        <f>IF(DC$7&gt;$L129,(((IF(Data!$C$2&gt;0,(IF(OR(DC$5=Data!$F$2,DC$5=Data!$G$2,(IF(COUNTIF(Data!$A$2:$A$939,DC$7),DC$7=(VLOOKUP(DC$7,Data!$A$2:$A$852,1,FALSE)),0))),"H",IF(AND(DC$7&gt;=$J129,DC$7&lt;=$K129),($D129*(1-$P129)/$N129),0))),IF(AND(DC$7&gt;=$J129,DC$7&lt;=$K129),(($D129-$O129)/$N129),0))))),(((IF(Data!$C$2&gt;0,(IF(OR(DC$5=Data!$F$2,DC$5=Data!$G$2,(IF(COUNTIF(Data!$A$2:$A$939,DC$7),DC$7=(VLOOKUP(DC$7,Data!$A$2:$A$852,1,FALSE)),0))),"H",IF(AND(DC$7&gt;=$J129,DC$7&lt;=$L129),($D129*$P129/$M129),0))),IF(AND(DC$7&gt;=$J129,DC$7&lt;=$L129),(($D129*$P129)/$M129),0))))))</f>
        <v>0</v>
      </c>
      <c r="DD130" s="37">
        <f>IF(DD$7&gt;$L129,(((IF(Data!$C$2&gt;0,(IF(OR(DD$5=Data!$F$2,DD$5=Data!$G$2,(IF(COUNTIF(Data!$A$2:$A$939,DD$7),DD$7=(VLOOKUP(DD$7,Data!$A$2:$A$852,1,FALSE)),0))),"H",IF(AND(DD$7&gt;=$J129,DD$7&lt;=$K129),($D129*(1-$P129)/$N129),0))),IF(AND(DD$7&gt;=$J129,DD$7&lt;=$K129),(($D129-$O129)/$N129),0))))),(((IF(Data!$C$2&gt;0,(IF(OR(DD$5=Data!$F$2,DD$5=Data!$G$2,(IF(COUNTIF(Data!$A$2:$A$939,DD$7),DD$7=(VLOOKUP(DD$7,Data!$A$2:$A$852,1,FALSE)),0))),"H",IF(AND(DD$7&gt;=$J129,DD$7&lt;=$L129),($D129*$P129/$M129),0))),IF(AND(DD$7&gt;=$J129,DD$7&lt;=$L129),(($D129*$P129)/$M129),0))))))</f>
        <v>0</v>
      </c>
      <c r="DE130" s="37" t="str">
        <f>IF(DE$7&gt;$L129,(((IF(Data!$C$2&gt;0,(IF(OR(DE$5=Data!$F$2,DE$5=Data!$G$2,(IF(COUNTIF(Data!$A$2:$A$939,DE$7),DE$7=(VLOOKUP(DE$7,Data!$A$2:$A$852,1,FALSE)),0))),"H",IF(AND(DE$7&gt;=$J129,DE$7&lt;=$K129),($D129*(1-$P129)/$N129),0))),IF(AND(DE$7&gt;=$J129,DE$7&lt;=$K129),(($D129-$O129)/$N129),0))))),(((IF(Data!$C$2&gt;0,(IF(OR(DE$5=Data!$F$2,DE$5=Data!$G$2,(IF(COUNTIF(Data!$A$2:$A$939,DE$7),DE$7=(VLOOKUP(DE$7,Data!$A$2:$A$852,1,FALSE)),0))),"H",IF(AND(DE$7&gt;=$J129,DE$7&lt;=$L129),($D129*$P129/$M129),0))),IF(AND(DE$7&gt;=$J129,DE$7&lt;=$L129),(($D129*$P129)/$M129),0))))))</f>
        <v>H</v>
      </c>
      <c r="DF130" s="37" t="str">
        <f>IF(DF$7&gt;$L129,(((IF(Data!$C$2&gt;0,(IF(OR(DF$5=Data!$F$2,DF$5=Data!$G$2,(IF(COUNTIF(Data!$A$2:$A$939,DF$7),DF$7=(VLOOKUP(DF$7,Data!$A$2:$A$852,1,FALSE)),0))),"H",IF(AND(DF$7&gt;=$J129,DF$7&lt;=$K129),($D129*(1-$P129)/$N129),0))),IF(AND(DF$7&gt;=$J129,DF$7&lt;=$K129),(($D129-$O129)/$N129),0))))),(((IF(Data!$C$2&gt;0,(IF(OR(DF$5=Data!$F$2,DF$5=Data!$G$2,(IF(COUNTIF(Data!$A$2:$A$939,DF$7),DF$7=(VLOOKUP(DF$7,Data!$A$2:$A$852,1,FALSE)),0))),"H",IF(AND(DF$7&gt;=$J129,DF$7&lt;=$L129),($D129*$P129/$M129),0))),IF(AND(DF$7&gt;=$J129,DF$7&lt;=$L129),(($D129*$P129)/$M129),0))))))</f>
        <v>H</v>
      </c>
      <c r="DG130" s="37">
        <f>IF(DG$7&gt;$L129,(((IF(Data!$C$2&gt;0,(IF(OR(DG$5=Data!$F$2,DG$5=Data!$G$2,(IF(COUNTIF(Data!$A$2:$A$939,DG$7),DG$7=(VLOOKUP(DG$7,Data!$A$2:$A$852,1,FALSE)),0))),"H",IF(AND(DG$7&gt;=$J129,DG$7&lt;=$K129),($D129*(1-$P129)/$N129),0))),IF(AND(DG$7&gt;=$J129,DG$7&lt;=$K129),(($D129-$O129)/$N129),0))))),(((IF(Data!$C$2&gt;0,(IF(OR(DG$5=Data!$F$2,DG$5=Data!$G$2,(IF(COUNTIF(Data!$A$2:$A$939,DG$7),DG$7=(VLOOKUP(DG$7,Data!$A$2:$A$852,1,FALSE)),0))),"H",IF(AND(DG$7&gt;=$J129,DG$7&lt;=$L129),($D129*$P129/$M129),0))),IF(AND(DG$7&gt;=$J129,DG$7&lt;=$L129),(($D129*$P129)/$M129),0))))))</f>
        <v>0</v>
      </c>
      <c r="DH130" s="37">
        <f>IF(DH$7&gt;$L129,(((IF(Data!$C$2&gt;0,(IF(OR(DH$5=Data!$F$2,DH$5=Data!$G$2,(IF(COUNTIF(Data!$A$2:$A$939,DH$7),DH$7=(VLOOKUP(DH$7,Data!$A$2:$A$852,1,FALSE)),0))),"H",IF(AND(DH$7&gt;=$J129,DH$7&lt;=$K129),($D129*(1-$P129)/$N129),0))),IF(AND(DH$7&gt;=$J129,DH$7&lt;=$K129),(($D129-$O129)/$N129),0))))),(((IF(Data!$C$2&gt;0,(IF(OR(DH$5=Data!$F$2,DH$5=Data!$G$2,(IF(COUNTIF(Data!$A$2:$A$939,DH$7),DH$7=(VLOOKUP(DH$7,Data!$A$2:$A$852,1,FALSE)),0))),"H",IF(AND(DH$7&gt;=$J129,DH$7&lt;=$L129),($D129*$P129/$M129),0))),IF(AND(DH$7&gt;=$J129,DH$7&lt;=$L129),(($D129*$P129)/$M129),0))))))</f>
        <v>0</v>
      </c>
      <c r="DI130" s="37">
        <f>IF(DI$7&gt;$L129,(((IF(Data!$C$2&gt;0,(IF(OR(DI$5=Data!$F$2,DI$5=Data!$G$2,(IF(COUNTIF(Data!$A$2:$A$939,DI$7),DI$7=(VLOOKUP(DI$7,Data!$A$2:$A$852,1,FALSE)),0))),"H",IF(AND(DI$7&gt;=$J129,DI$7&lt;=$K129),($D129*(1-$P129)/$N129),0))),IF(AND(DI$7&gt;=$J129,DI$7&lt;=$K129),(($D129-$O129)/$N129),0))))),(((IF(Data!$C$2&gt;0,(IF(OR(DI$5=Data!$F$2,DI$5=Data!$G$2,(IF(COUNTIF(Data!$A$2:$A$939,DI$7),DI$7=(VLOOKUP(DI$7,Data!$A$2:$A$852,1,FALSE)),0))),"H",IF(AND(DI$7&gt;=$J129,DI$7&lt;=$L129),($D129*$P129/$M129),0))),IF(AND(DI$7&gt;=$J129,DI$7&lt;=$L129),(($D129*$P129)/$M129),0))))))</f>
        <v>0</v>
      </c>
      <c r="DJ130" s="37">
        <f>IF(DJ$7&gt;$L129,(((IF(Data!$C$2&gt;0,(IF(OR(DJ$5=Data!$F$2,DJ$5=Data!$G$2,(IF(COUNTIF(Data!$A$2:$A$939,DJ$7),DJ$7=(VLOOKUP(DJ$7,Data!$A$2:$A$852,1,FALSE)),0))),"H",IF(AND(DJ$7&gt;=$J129,DJ$7&lt;=$K129),($D129*(1-$P129)/$N129),0))),IF(AND(DJ$7&gt;=$J129,DJ$7&lt;=$K129),(($D129-$O129)/$N129),0))))),(((IF(Data!$C$2&gt;0,(IF(OR(DJ$5=Data!$F$2,DJ$5=Data!$G$2,(IF(COUNTIF(Data!$A$2:$A$939,DJ$7),DJ$7=(VLOOKUP(DJ$7,Data!$A$2:$A$852,1,FALSE)),0))),"H",IF(AND(DJ$7&gt;=$J129,DJ$7&lt;=$L129),($D129*$P129/$M129),0))),IF(AND(DJ$7&gt;=$J129,DJ$7&lt;=$L129),(($D129*$P129)/$M129),0))))))</f>
        <v>0</v>
      </c>
      <c r="DK130" s="37">
        <f>IF(DK$7&gt;$L129,(((IF(Data!$C$2&gt;0,(IF(OR(DK$5=Data!$F$2,DK$5=Data!$G$2,(IF(COUNTIF(Data!$A$2:$A$939,DK$7),DK$7=(VLOOKUP(DK$7,Data!$A$2:$A$852,1,FALSE)),0))),"H",IF(AND(DK$7&gt;=$J129,DK$7&lt;=$K129),($D129*(1-$P129)/$N129),0))),IF(AND(DK$7&gt;=$J129,DK$7&lt;=$K129),(($D129-$O129)/$N129),0))))),(((IF(Data!$C$2&gt;0,(IF(OR(DK$5=Data!$F$2,DK$5=Data!$G$2,(IF(COUNTIF(Data!$A$2:$A$939,DK$7),DK$7=(VLOOKUP(DK$7,Data!$A$2:$A$852,1,FALSE)),0))),"H",IF(AND(DK$7&gt;=$J129,DK$7&lt;=$L129),($D129*$P129/$M129),0))),IF(AND(DK$7&gt;=$J129,DK$7&lt;=$L129),(($D129*$P129)/$M129),0))))))</f>
        <v>0</v>
      </c>
      <c r="DL130" s="37" t="str">
        <f>IF(DL$7&gt;$L129,(((IF(Data!$C$2&gt;0,(IF(OR(DL$5=Data!$F$2,DL$5=Data!$G$2,(IF(COUNTIF(Data!$A$2:$A$939,DL$7),DL$7=(VLOOKUP(DL$7,Data!$A$2:$A$852,1,FALSE)),0))),"H",IF(AND(DL$7&gt;=$J129,DL$7&lt;=$K129),($D129*(1-$P129)/$N129),0))),IF(AND(DL$7&gt;=$J129,DL$7&lt;=$K129),(($D129-$O129)/$N129),0))))),(((IF(Data!$C$2&gt;0,(IF(OR(DL$5=Data!$F$2,DL$5=Data!$G$2,(IF(COUNTIF(Data!$A$2:$A$939,DL$7),DL$7=(VLOOKUP(DL$7,Data!$A$2:$A$852,1,FALSE)),0))),"H",IF(AND(DL$7&gt;=$J129,DL$7&lt;=$L129),($D129*$P129/$M129),0))),IF(AND(DL$7&gt;=$J129,DL$7&lt;=$L129),(($D129*$P129)/$M129),0))))))</f>
        <v>H</v>
      </c>
      <c r="DM130" s="37" t="str">
        <f>IF(DM$7&gt;$L129,(((IF(Data!$C$2&gt;0,(IF(OR(DM$5=Data!$F$2,DM$5=Data!$G$2,(IF(COUNTIF(Data!$A$2:$A$939,DM$7),DM$7=(VLOOKUP(DM$7,Data!$A$2:$A$852,1,FALSE)),0))),"H",IF(AND(DM$7&gt;=$J129,DM$7&lt;=$K129),($D129*(1-$P129)/$N129),0))),IF(AND(DM$7&gt;=$J129,DM$7&lt;=$K129),(($D129-$O129)/$N129),0))))),(((IF(Data!$C$2&gt;0,(IF(OR(DM$5=Data!$F$2,DM$5=Data!$G$2,(IF(COUNTIF(Data!$A$2:$A$939,DM$7),DM$7=(VLOOKUP(DM$7,Data!$A$2:$A$852,1,FALSE)),0))),"H",IF(AND(DM$7&gt;=$J129,DM$7&lt;=$L129),($D129*$P129/$M129),0))),IF(AND(DM$7&gt;=$J129,DM$7&lt;=$L129),(($D129*$P129)/$M129),0))))))</f>
        <v>H</v>
      </c>
      <c r="DN130" s="37">
        <f>IF(DN$7&gt;$L129,(((IF(Data!$C$2&gt;0,(IF(OR(DN$5=Data!$F$2,DN$5=Data!$G$2,(IF(COUNTIF(Data!$A$2:$A$939,DN$7),DN$7=(VLOOKUP(DN$7,Data!$A$2:$A$852,1,FALSE)),0))),"H",IF(AND(DN$7&gt;=$J129,DN$7&lt;=$K129),($D129*(1-$P129)/$N129),0))),IF(AND(DN$7&gt;=$J129,DN$7&lt;=$K129),(($D129-$O129)/$N129),0))))),(((IF(Data!$C$2&gt;0,(IF(OR(DN$5=Data!$F$2,DN$5=Data!$G$2,(IF(COUNTIF(Data!$A$2:$A$939,DN$7),DN$7=(VLOOKUP(DN$7,Data!$A$2:$A$852,1,FALSE)),0))),"H",IF(AND(DN$7&gt;=$J129,DN$7&lt;=$L129),($D129*$P129/$M129),0))),IF(AND(DN$7&gt;=$J129,DN$7&lt;=$L129),(($D129*$P129)/$M129),0))))))</f>
        <v>0</v>
      </c>
      <c r="DO130" s="37">
        <f>IF(DO$7&gt;$L129,(((IF(Data!$C$2&gt;0,(IF(OR(DO$5=Data!$F$2,DO$5=Data!$G$2,(IF(COUNTIF(Data!$A$2:$A$939,DO$7),DO$7=(VLOOKUP(DO$7,Data!$A$2:$A$852,1,FALSE)),0))),"H",IF(AND(DO$7&gt;=$J129,DO$7&lt;=$K129),($D129*(1-$P129)/$N129),0))),IF(AND(DO$7&gt;=$J129,DO$7&lt;=$K129),(($D129-$O129)/$N129),0))))),(((IF(Data!$C$2&gt;0,(IF(OR(DO$5=Data!$F$2,DO$5=Data!$G$2,(IF(COUNTIF(Data!$A$2:$A$939,DO$7),DO$7=(VLOOKUP(DO$7,Data!$A$2:$A$852,1,FALSE)),0))),"H",IF(AND(DO$7&gt;=$J129,DO$7&lt;=$L129),($D129*$P129/$M129),0))),IF(AND(DO$7&gt;=$J129,DO$7&lt;=$L129),(($D129*$P129)/$M129),0))))))</f>
        <v>0</v>
      </c>
      <c r="DP130" s="37">
        <f>IF(DP$7&gt;$L129,(((IF(Data!$C$2&gt;0,(IF(OR(DP$5=Data!$F$2,DP$5=Data!$G$2,(IF(COUNTIF(Data!$A$2:$A$939,DP$7),DP$7=(VLOOKUP(DP$7,Data!$A$2:$A$852,1,FALSE)),0))),"H",IF(AND(DP$7&gt;=$J129,DP$7&lt;=$K129),($D129*(1-$P129)/$N129),0))),IF(AND(DP$7&gt;=$J129,DP$7&lt;=$K129),(($D129-$O129)/$N129),0))))),(((IF(Data!$C$2&gt;0,(IF(OR(DP$5=Data!$F$2,DP$5=Data!$G$2,(IF(COUNTIF(Data!$A$2:$A$939,DP$7),DP$7=(VLOOKUP(DP$7,Data!$A$2:$A$852,1,FALSE)),0))),"H",IF(AND(DP$7&gt;=$J129,DP$7&lt;=$L129),($D129*$P129/$M129),0))),IF(AND(DP$7&gt;=$J129,DP$7&lt;=$L129),(($D129*$P129)/$M129),0))))))</f>
        <v>0</v>
      </c>
      <c r="DQ130" s="37">
        <f>IF(DQ$7&gt;$L129,(((IF(Data!$C$2&gt;0,(IF(OR(DQ$5=Data!$F$2,DQ$5=Data!$G$2,(IF(COUNTIF(Data!$A$2:$A$939,DQ$7),DQ$7=(VLOOKUP(DQ$7,Data!$A$2:$A$852,1,FALSE)),0))),"H",IF(AND(DQ$7&gt;=$J129,DQ$7&lt;=$K129),($D129*(1-$P129)/$N129),0))),IF(AND(DQ$7&gt;=$J129,DQ$7&lt;=$K129),(($D129-$O129)/$N129),0))))),(((IF(Data!$C$2&gt;0,(IF(OR(DQ$5=Data!$F$2,DQ$5=Data!$G$2,(IF(COUNTIF(Data!$A$2:$A$939,DQ$7),DQ$7=(VLOOKUP(DQ$7,Data!$A$2:$A$852,1,FALSE)),0))),"H",IF(AND(DQ$7&gt;=$J129,DQ$7&lt;=$L129),($D129*$P129/$M129),0))),IF(AND(DQ$7&gt;=$J129,DQ$7&lt;=$L129),(($D129*$P129)/$M129),0))))))</f>
        <v>0</v>
      </c>
      <c r="DR130" s="37">
        <f>IF(DR$7&gt;$L129,(((IF(Data!$C$2&gt;0,(IF(OR(DR$5=Data!$F$2,DR$5=Data!$G$2,(IF(COUNTIF(Data!$A$2:$A$939,DR$7),DR$7=(VLOOKUP(DR$7,Data!$A$2:$A$852,1,FALSE)),0))),"H",IF(AND(DR$7&gt;=$J129,DR$7&lt;=$K129),($D129*(1-$P129)/$N129),0))),IF(AND(DR$7&gt;=$J129,DR$7&lt;=$K129),(($D129-$O129)/$N129),0))))),(((IF(Data!$C$2&gt;0,(IF(OR(DR$5=Data!$F$2,DR$5=Data!$G$2,(IF(COUNTIF(Data!$A$2:$A$939,DR$7),DR$7=(VLOOKUP(DR$7,Data!$A$2:$A$852,1,FALSE)),0))),"H",IF(AND(DR$7&gt;=$J129,DR$7&lt;=$L129),($D129*$P129/$M129),0))),IF(AND(DR$7&gt;=$J129,DR$7&lt;=$L129),(($D129*$P129)/$M129),0))))))</f>
        <v>0</v>
      </c>
      <c r="DS130" s="37" t="str">
        <f>IF(DS$7&gt;$L129,(((IF(Data!$C$2&gt;0,(IF(OR(DS$5=Data!$F$2,DS$5=Data!$G$2,(IF(COUNTIF(Data!$A$2:$A$939,DS$7),DS$7=(VLOOKUP(DS$7,Data!$A$2:$A$852,1,FALSE)),0))),"H",IF(AND(DS$7&gt;=$J129,DS$7&lt;=$K129),($D129*(1-$P129)/$N129),0))),IF(AND(DS$7&gt;=$J129,DS$7&lt;=$K129),(($D129-$O129)/$N129),0))))),(((IF(Data!$C$2&gt;0,(IF(OR(DS$5=Data!$F$2,DS$5=Data!$G$2,(IF(COUNTIF(Data!$A$2:$A$939,DS$7),DS$7=(VLOOKUP(DS$7,Data!$A$2:$A$852,1,FALSE)),0))),"H",IF(AND(DS$7&gt;=$J129,DS$7&lt;=$L129),($D129*$P129/$M129),0))),IF(AND(DS$7&gt;=$J129,DS$7&lt;=$L129),(($D129*$P129)/$M129),0))))))</f>
        <v>H</v>
      </c>
      <c r="DT130" s="37" t="str">
        <f>IF(DT$7&gt;$L129,(((IF(Data!$C$2&gt;0,(IF(OR(DT$5=Data!$F$2,DT$5=Data!$G$2,(IF(COUNTIF(Data!$A$2:$A$939,DT$7),DT$7=(VLOOKUP(DT$7,Data!$A$2:$A$852,1,FALSE)),0))),"H",IF(AND(DT$7&gt;=$J129,DT$7&lt;=$K129),($D129*(1-$P129)/$N129),0))),IF(AND(DT$7&gt;=$J129,DT$7&lt;=$K129),(($D129-$O129)/$N129),0))))),(((IF(Data!$C$2&gt;0,(IF(OR(DT$5=Data!$F$2,DT$5=Data!$G$2,(IF(COUNTIF(Data!$A$2:$A$939,DT$7),DT$7=(VLOOKUP(DT$7,Data!$A$2:$A$852,1,FALSE)),0))),"H",IF(AND(DT$7&gt;=$J129,DT$7&lt;=$L129),($D129*$P129/$M129),0))),IF(AND(DT$7&gt;=$J129,DT$7&lt;=$L129),(($D129*$P129)/$M129),0))))))</f>
        <v>H</v>
      </c>
      <c r="DU130" s="37">
        <f>IF(DU$7&gt;$L129,(((IF(Data!$C$2&gt;0,(IF(OR(DU$5=Data!$F$2,DU$5=Data!$G$2,(IF(COUNTIF(Data!$A$2:$A$939,DU$7),DU$7=(VLOOKUP(DU$7,Data!$A$2:$A$852,1,FALSE)),0))),"H",IF(AND(DU$7&gt;=$J129,DU$7&lt;=$K129),($D129*(1-$P129)/$N129),0))),IF(AND(DU$7&gt;=$J129,DU$7&lt;=$K129),(($D129-$O129)/$N129),0))))),(((IF(Data!$C$2&gt;0,(IF(OR(DU$5=Data!$F$2,DU$5=Data!$G$2,(IF(COUNTIF(Data!$A$2:$A$939,DU$7),DU$7=(VLOOKUP(DU$7,Data!$A$2:$A$852,1,FALSE)),0))),"H",IF(AND(DU$7&gt;=$J129,DU$7&lt;=$L129),($D129*$P129/$M129),0))),IF(AND(DU$7&gt;=$J129,DU$7&lt;=$L129),(($D129*$P129)/$M129),0))))))</f>
        <v>0</v>
      </c>
      <c r="DV130" s="37">
        <f>IF(DV$7&gt;$L129,(((IF(Data!$C$2&gt;0,(IF(OR(DV$5=Data!$F$2,DV$5=Data!$G$2,(IF(COUNTIF(Data!$A$2:$A$939,DV$7),DV$7=(VLOOKUP(DV$7,Data!$A$2:$A$852,1,FALSE)),0))),"H",IF(AND(DV$7&gt;=$J129,DV$7&lt;=$K129),($D129*(1-$P129)/$N129),0))),IF(AND(DV$7&gt;=$J129,DV$7&lt;=$K129),(($D129-$O129)/$N129),0))))),(((IF(Data!$C$2&gt;0,(IF(OR(DV$5=Data!$F$2,DV$5=Data!$G$2,(IF(COUNTIF(Data!$A$2:$A$939,DV$7),DV$7=(VLOOKUP(DV$7,Data!$A$2:$A$852,1,FALSE)),0))),"H",IF(AND(DV$7&gt;=$J129,DV$7&lt;=$L129),($D129*$P129/$M129),0))),IF(AND(DV$7&gt;=$J129,DV$7&lt;=$L129),(($D129*$P129)/$M129),0))))))</f>
        <v>0</v>
      </c>
      <c r="DW130" s="37">
        <f>IF(DW$7&gt;$L129,(((IF(Data!$C$2&gt;0,(IF(OR(DW$5=Data!$F$2,DW$5=Data!$G$2,(IF(COUNTIF(Data!$A$2:$A$939,DW$7),DW$7=(VLOOKUP(DW$7,Data!$A$2:$A$852,1,FALSE)),0))),"H",IF(AND(DW$7&gt;=$J129,DW$7&lt;=$K129),($D129*(1-$P129)/$N129),0))),IF(AND(DW$7&gt;=$J129,DW$7&lt;=$K129),(($D129-$O129)/$N129),0))))),(((IF(Data!$C$2&gt;0,(IF(OR(DW$5=Data!$F$2,DW$5=Data!$G$2,(IF(COUNTIF(Data!$A$2:$A$939,DW$7),DW$7=(VLOOKUP(DW$7,Data!$A$2:$A$852,1,FALSE)),0))),"H",IF(AND(DW$7&gt;=$J129,DW$7&lt;=$L129),($D129*$P129/$M129),0))),IF(AND(DW$7&gt;=$J129,DW$7&lt;=$L129),(($D129*$P129)/$M129),0))))))</f>
        <v>0</v>
      </c>
      <c r="DX130" s="37">
        <f>IF(DX$7&gt;$L129,(((IF(Data!$C$2&gt;0,(IF(OR(DX$5=Data!$F$2,DX$5=Data!$G$2,(IF(COUNTIF(Data!$A$2:$A$939,DX$7),DX$7=(VLOOKUP(DX$7,Data!$A$2:$A$852,1,FALSE)),0))),"H",IF(AND(DX$7&gt;=$J129,DX$7&lt;=$K129),($D129*(1-$P129)/$N129),0))),IF(AND(DX$7&gt;=$J129,DX$7&lt;=$K129),(($D129-$O129)/$N129),0))))),(((IF(Data!$C$2&gt;0,(IF(OR(DX$5=Data!$F$2,DX$5=Data!$G$2,(IF(COUNTIF(Data!$A$2:$A$939,DX$7),DX$7=(VLOOKUP(DX$7,Data!$A$2:$A$852,1,FALSE)),0))),"H",IF(AND(DX$7&gt;=$J129,DX$7&lt;=$L129),($D129*$P129/$M129),0))),IF(AND(DX$7&gt;=$J129,DX$7&lt;=$L129),(($D129*$P129)/$M129),0))))))</f>
        <v>0</v>
      </c>
      <c r="DY130" s="37">
        <f>IF(DY$7&gt;$L129,(((IF(Data!$C$2&gt;0,(IF(OR(DY$5=Data!$F$2,DY$5=Data!$G$2,(IF(COUNTIF(Data!$A$2:$A$939,DY$7),DY$7=(VLOOKUP(DY$7,Data!$A$2:$A$852,1,FALSE)),0))),"H",IF(AND(DY$7&gt;=$J129,DY$7&lt;=$K129),($D129*(1-$P129)/$N129),0))),IF(AND(DY$7&gt;=$J129,DY$7&lt;=$K129),(($D129-$O129)/$N129),0))))),(((IF(Data!$C$2&gt;0,(IF(OR(DY$5=Data!$F$2,DY$5=Data!$G$2,(IF(COUNTIF(Data!$A$2:$A$939,DY$7),DY$7=(VLOOKUP(DY$7,Data!$A$2:$A$852,1,FALSE)),0))),"H",IF(AND(DY$7&gt;=$J129,DY$7&lt;=$L129),($D129*$P129/$M129),0))),IF(AND(DY$7&gt;=$J129,DY$7&lt;=$L129),(($D129*$P129)/$M129),0))))))</f>
        <v>0</v>
      </c>
      <c r="DZ130" s="37" t="str">
        <f>IF(DZ$7&gt;$L129,(((IF(Data!$C$2&gt;0,(IF(OR(DZ$5=Data!$F$2,DZ$5=Data!$G$2,(IF(COUNTIF(Data!$A$2:$A$939,DZ$7),DZ$7=(VLOOKUP(DZ$7,Data!$A$2:$A$852,1,FALSE)),0))),"H",IF(AND(DZ$7&gt;=$J129,DZ$7&lt;=$K129),($D129*(1-$P129)/$N129),0))),IF(AND(DZ$7&gt;=$J129,DZ$7&lt;=$K129),(($D129-$O129)/$N129),0))))),(((IF(Data!$C$2&gt;0,(IF(OR(DZ$5=Data!$F$2,DZ$5=Data!$G$2,(IF(COUNTIF(Data!$A$2:$A$939,DZ$7),DZ$7=(VLOOKUP(DZ$7,Data!$A$2:$A$852,1,FALSE)),0))),"H",IF(AND(DZ$7&gt;=$J129,DZ$7&lt;=$L129),($D129*$P129/$M129),0))),IF(AND(DZ$7&gt;=$J129,DZ$7&lt;=$L129),(($D129*$P129)/$M129),0))))))</f>
        <v>H</v>
      </c>
      <c r="EA130" s="37" t="str">
        <f>IF(EA$7&gt;$L129,(((IF(Data!$C$2&gt;0,(IF(OR(EA$5=Data!$F$2,EA$5=Data!$G$2,(IF(COUNTIF(Data!$A$2:$A$939,EA$7),EA$7=(VLOOKUP(EA$7,Data!$A$2:$A$852,1,FALSE)),0))),"H",IF(AND(EA$7&gt;=$J129,EA$7&lt;=$K129),($D129*(1-$P129)/$N129),0))),IF(AND(EA$7&gt;=$J129,EA$7&lt;=$K129),(($D129-$O129)/$N129),0))))),(((IF(Data!$C$2&gt;0,(IF(OR(EA$5=Data!$F$2,EA$5=Data!$G$2,(IF(COUNTIF(Data!$A$2:$A$939,EA$7),EA$7=(VLOOKUP(EA$7,Data!$A$2:$A$852,1,FALSE)),0))),"H",IF(AND(EA$7&gt;=$J129,EA$7&lt;=$L129),($D129*$P129/$M129),0))),IF(AND(EA$7&gt;=$J129,EA$7&lt;=$L129),(($D129*$P129)/$M129),0))))))</f>
        <v>H</v>
      </c>
      <c r="EB130" s="37">
        <f>IF(EB$7&gt;$L129,(((IF(Data!$C$2&gt;0,(IF(OR(EB$5=Data!$F$2,EB$5=Data!$G$2,(IF(COUNTIF(Data!$A$2:$A$939,EB$7),EB$7=(VLOOKUP(EB$7,Data!$A$2:$A$852,1,FALSE)),0))),"H",IF(AND(EB$7&gt;=$J129,EB$7&lt;=$K129),($D129*(1-$P129)/$N129),0))),IF(AND(EB$7&gt;=$J129,EB$7&lt;=$K129),(($D129-$O129)/$N129),0))))),(((IF(Data!$C$2&gt;0,(IF(OR(EB$5=Data!$F$2,EB$5=Data!$G$2,(IF(COUNTIF(Data!$A$2:$A$939,EB$7),EB$7=(VLOOKUP(EB$7,Data!$A$2:$A$852,1,FALSE)),0))),"H",IF(AND(EB$7&gt;=$J129,EB$7&lt;=$L129),($D129*$P129/$M129),0))),IF(AND(EB$7&gt;=$J129,EB$7&lt;=$L129),(($D129*$P129)/$M129),0))))))</f>
        <v>0</v>
      </c>
      <c r="EC130" s="37">
        <f>IF(EC$7&gt;$L129,(((IF(Data!$C$2&gt;0,(IF(OR(EC$5=Data!$F$2,EC$5=Data!$G$2,(IF(COUNTIF(Data!$A$2:$A$939,EC$7),EC$7=(VLOOKUP(EC$7,Data!$A$2:$A$852,1,FALSE)),0))),"H",IF(AND(EC$7&gt;=$J129,EC$7&lt;=$K129),($D129*(1-$P129)/$N129),0))),IF(AND(EC$7&gt;=$J129,EC$7&lt;=$K129),(($D129-$O129)/$N129),0))))),(((IF(Data!$C$2&gt;0,(IF(OR(EC$5=Data!$F$2,EC$5=Data!$G$2,(IF(COUNTIF(Data!$A$2:$A$939,EC$7),EC$7=(VLOOKUP(EC$7,Data!$A$2:$A$852,1,FALSE)),0))),"H",IF(AND(EC$7&gt;=$J129,EC$7&lt;=$L129),($D129*$P129/$M129),0))),IF(AND(EC$7&gt;=$J129,EC$7&lt;=$L129),(($D129*$P129)/$M129),0))))))</f>
        <v>0</v>
      </c>
      <c r="ED130" s="37">
        <f>IF(ED$7&gt;$L129,(((IF(Data!$C$2&gt;0,(IF(OR(ED$5=Data!$F$2,ED$5=Data!$G$2,(IF(COUNTIF(Data!$A$2:$A$939,ED$7),ED$7=(VLOOKUP(ED$7,Data!$A$2:$A$852,1,FALSE)),0))),"H",IF(AND(ED$7&gt;=$J129,ED$7&lt;=$K129),($D129*(1-$P129)/$N129),0))),IF(AND(ED$7&gt;=$J129,ED$7&lt;=$K129),(($D129-$O129)/$N129),0))))),(((IF(Data!$C$2&gt;0,(IF(OR(ED$5=Data!$F$2,ED$5=Data!$G$2,(IF(COUNTIF(Data!$A$2:$A$939,ED$7),ED$7=(VLOOKUP(ED$7,Data!$A$2:$A$852,1,FALSE)),0))),"H",IF(AND(ED$7&gt;=$J129,ED$7&lt;=$L129),($D129*$P129/$M129),0))),IF(AND(ED$7&gt;=$J129,ED$7&lt;=$L129),(($D129*$P129)/$M129),0))))))</f>
        <v>0</v>
      </c>
      <c r="EE130" s="37">
        <f>IF(EE$7&gt;$L129,(((IF(Data!$C$2&gt;0,(IF(OR(EE$5=Data!$F$2,EE$5=Data!$G$2,(IF(COUNTIF(Data!$A$2:$A$939,EE$7),EE$7=(VLOOKUP(EE$7,Data!$A$2:$A$852,1,FALSE)),0))),"H",IF(AND(EE$7&gt;=$J129,EE$7&lt;=$K129),($D129*(1-$P129)/$N129),0))),IF(AND(EE$7&gt;=$J129,EE$7&lt;=$K129),(($D129-$O129)/$N129),0))))),(((IF(Data!$C$2&gt;0,(IF(OR(EE$5=Data!$F$2,EE$5=Data!$G$2,(IF(COUNTIF(Data!$A$2:$A$939,EE$7),EE$7=(VLOOKUP(EE$7,Data!$A$2:$A$852,1,FALSE)),0))),"H",IF(AND(EE$7&gt;=$J129,EE$7&lt;=$L129),($D129*$P129/$M129),0))),IF(AND(EE$7&gt;=$J129,EE$7&lt;=$L129),(($D129*$P129)/$M129),0))))))</f>
        <v>0</v>
      </c>
      <c r="EF130" s="37">
        <f>IF(EF$7&gt;$L129,(((IF(Data!$C$2&gt;0,(IF(OR(EF$5=Data!$F$2,EF$5=Data!$G$2,(IF(COUNTIF(Data!$A$2:$A$939,EF$7),EF$7=(VLOOKUP(EF$7,Data!$A$2:$A$852,1,FALSE)),0))),"H",IF(AND(EF$7&gt;=$J129,EF$7&lt;=$K129),($D129*(1-$P129)/$N129),0))),IF(AND(EF$7&gt;=$J129,EF$7&lt;=$K129),(($D129-$O129)/$N129),0))))),(((IF(Data!$C$2&gt;0,(IF(OR(EF$5=Data!$F$2,EF$5=Data!$G$2,(IF(COUNTIF(Data!$A$2:$A$939,EF$7),EF$7=(VLOOKUP(EF$7,Data!$A$2:$A$852,1,FALSE)),0))),"H",IF(AND(EF$7&gt;=$J129,EF$7&lt;=$L129),($D129*$P129/$M129),0))),IF(AND(EF$7&gt;=$J129,EF$7&lt;=$L129),(($D129*$P129)/$M129),0))))))</f>
        <v>0</v>
      </c>
      <c r="EG130" s="37" t="str">
        <f>IF(EG$7&gt;$L129,(((IF(Data!$C$2&gt;0,(IF(OR(EG$5=Data!$F$2,EG$5=Data!$G$2,(IF(COUNTIF(Data!$A$2:$A$939,EG$7),EG$7=(VLOOKUP(EG$7,Data!$A$2:$A$852,1,FALSE)),0))),"H",IF(AND(EG$7&gt;=$J129,EG$7&lt;=$K129),($D129*(1-$P129)/$N129),0))),IF(AND(EG$7&gt;=$J129,EG$7&lt;=$K129),(($D129-$O129)/$N129),0))))),(((IF(Data!$C$2&gt;0,(IF(OR(EG$5=Data!$F$2,EG$5=Data!$G$2,(IF(COUNTIF(Data!$A$2:$A$939,EG$7),EG$7=(VLOOKUP(EG$7,Data!$A$2:$A$852,1,FALSE)),0))),"H",IF(AND(EG$7&gt;=$J129,EG$7&lt;=$L129),($D129*$P129/$M129),0))),IF(AND(EG$7&gt;=$J129,EG$7&lt;=$L129),(($D129*$P129)/$M129),0))))))</f>
        <v>H</v>
      </c>
      <c r="EH130" s="37" t="str">
        <f>IF(EH$7&gt;$L129,(((IF(Data!$C$2&gt;0,(IF(OR(EH$5=Data!$F$2,EH$5=Data!$G$2,(IF(COUNTIF(Data!$A$2:$A$939,EH$7),EH$7=(VLOOKUP(EH$7,Data!$A$2:$A$852,1,FALSE)),0))),"H",IF(AND(EH$7&gt;=$J129,EH$7&lt;=$K129),($D129*(1-$P129)/$N129),0))),IF(AND(EH$7&gt;=$J129,EH$7&lt;=$K129),(($D129-$O129)/$N129),0))))),(((IF(Data!$C$2&gt;0,(IF(OR(EH$5=Data!$F$2,EH$5=Data!$G$2,(IF(COUNTIF(Data!$A$2:$A$939,EH$7),EH$7=(VLOOKUP(EH$7,Data!$A$2:$A$852,1,FALSE)),0))),"H",IF(AND(EH$7&gt;=$J129,EH$7&lt;=$L129),($D129*$P129/$M129),0))),IF(AND(EH$7&gt;=$J129,EH$7&lt;=$L129),(($D129*$P129)/$M129),0))))))</f>
        <v>H</v>
      </c>
      <c r="EI130" s="37">
        <f>IF(EI$7&gt;$L129,(((IF(Data!$C$2&gt;0,(IF(OR(EI$5=Data!$F$2,EI$5=Data!$G$2,(IF(COUNTIF(Data!$A$2:$A$939,EI$7),EI$7=(VLOOKUP(EI$7,Data!$A$2:$A$852,1,FALSE)),0))),"H",IF(AND(EI$7&gt;=$J129,EI$7&lt;=$K129),($D129*(1-$P129)/$N129),0))),IF(AND(EI$7&gt;=$J129,EI$7&lt;=$K129),(($D129-$O129)/$N129),0))))),(((IF(Data!$C$2&gt;0,(IF(OR(EI$5=Data!$F$2,EI$5=Data!$G$2,(IF(COUNTIF(Data!$A$2:$A$939,EI$7),EI$7=(VLOOKUP(EI$7,Data!$A$2:$A$852,1,FALSE)),0))),"H",IF(AND(EI$7&gt;=$J129,EI$7&lt;=$L129),($D129*$P129/$M129),0))),IF(AND(EI$7&gt;=$J129,EI$7&lt;=$L129),(($D129*$P129)/$M129),0))))))</f>
        <v>0</v>
      </c>
      <c r="EJ130" s="37">
        <f>IF(EJ$7&gt;$L129,(((IF(Data!$C$2&gt;0,(IF(OR(EJ$5=Data!$F$2,EJ$5=Data!$G$2,(IF(COUNTIF(Data!$A$2:$A$939,EJ$7),EJ$7=(VLOOKUP(EJ$7,Data!$A$2:$A$852,1,FALSE)),0))),"H",IF(AND(EJ$7&gt;=$J129,EJ$7&lt;=$K129),($D129*(1-$P129)/$N129),0))),IF(AND(EJ$7&gt;=$J129,EJ$7&lt;=$K129),(($D129-$O129)/$N129),0))))),(((IF(Data!$C$2&gt;0,(IF(OR(EJ$5=Data!$F$2,EJ$5=Data!$G$2,(IF(COUNTIF(Data!$A$2:$A$939,EJ$7),EJ$7=(VLOOKUP(EJ$7,Data!$A$2:$A$852,1,FALSE)),0))),"H",IF(AND(EJ$7&gt;=$J129,EJ$7&lt;=$L129),($D129*$P129/$M129),0))),IF(AND(EJ$7&gt;=$J129,EJ$7&lt;=$L129),(($D129*$P129)/$M129),0))))))</f>
        <v>0</v>
      </c>
      <c r="EK130" s="37">
        <f>IF(EK$7&gt;$L129,(((IF(Data!$C$2&gt;0,(IF(OR(EK$5=Data!$F$2,EK$5=Data!$G$2,(IF(COUNTIF(Data!$A$2:$A$939,EK$7),EK$7=(VLOOKUP(EK$7,Data!$A$2:$A$852,1,FALSE)),0))),"H",IF(AND(EK$7&gt;=$J129,EK$7&lt;=$K129),($D129*(1-$P129)/$N129),0))),IF(AND(EK$7&gt;=$J129,EK$7&lt;=$K129),(($D129-$O129)/$N129),0))))),(((IF(Data!$C$2&gt;0,(IF(OR(EK$5=Data!$F$2,EK$5=Data!$G$2,(IF(COUNTIF(Data!$A$2:$A$939,EK$7),EK$7=(VLOOKUP(EK$7,Data!$A$2:$A$852,1,FALSE)),0))),"H",IF(AND(EK$7&gt;=$J129,EK$7&lt;=$L129),($D129*$P129/$M129),0))),IF(AND(EK$7&gt;=$J129,EK$7&lt;=$L129),(($D129*$P129)/$M129),0))))))</f>
        <v>0</v>
      </c>
      <c r="EL130" s="37">
        <f>IF(EL$7&gt;$L129,(((IF(Data!$C$2&gt;0,(IF(OR(EL$5=Data!$F$2,EL$5=Data!$G$2,(IF(COUNTIF(Data!$A$2:$A$939,EL$7),EL$7=(VLOOKUP(EL$7,Data!$A$2:$A$852,1,FALSE)),0))),"H",IF(AND(EL$7&gt;=$J129,EL$7&lt;=$K129),($D129*(1-$P129)/$N129),0))),IF(AND(EL$7&gt;=$J129,EL$7&lt;=$K129),(($D129-$O129)/$N129),0))))),(((IF(Data!$C$2&gt;0,(IF(OR(EL$5=Data!$F$2,EL$5=Data!$G$2,(IF(COUNTIF(Data!$A$2:$A$939,EL$7),EL$7=(VLOOKUP(EL$7,Data!$A$2:$A$852,1,FALSE)),0))),"H",IF(AND(EL$7&gt;=$J129,EL$7&lt;=$L129),($D129*$P129/$M129),0))),IF(AND(EL$7&gt;=$J129,EL$7&lt;=$L129),(($D129*$P129)/$M129),0))))))</f>
        <v>0</v>
      </c>
      <c r="EM130" s="37">
        <f>IF(EM$7&gt;$L129,(((IF(Data!$C$2&gt;0,(IF(OR(EM$5=Data!$F$2,EM$5=Data!$G$2,(IF(COUNTIF(Data!$A$2:$A$939,EM$7),EM$7=(VLOOKUP(EM$7,Data!$A$2:$A$852,1,FALSE)),0))),"H",IF(AND(EM$7&gt;=$J129,EM$7&lt;=$K129),($D129*(1-$P129)/$N129),0))),IF(AND(EM$7&gt;=$J129,EM$7&lt;=$K129),(($D129-$O129)/$N129),0))))),(((IF(Data!$C$2&gt;0,(IF(OR(EM$5=Data!$F$2,EM$5=Data!$G$2,(IF(COUNTIF(Data!$A$2:$A$939,EM$7),EM$7=(VLOOKUP(EM$7,Data!$A$2:$A$852,1,FALSE)),0))),"H",IF(AND(EM$7&gt;=$J129,EM$7&lt;=$L129),($D129*$P129/$M129),0))),IF(AND(EM$7&gt;=$J129,EM$7&lt;=$L129),(($D129*$P129)/$M129),0))))))</f>
        <v>0</v>
      </c>
      <c r="EN130" s="37" t="str">
        <f>IF(EN$7&gt;$L129,(((IF(Data!$C$2&gt;0,(IF(OR(EN$5=Data!$F$2,EN$5=Data!$G$2,(IF(COUNTIF(Data!$A$2:$A$939,EN$7),EN$7=(VLOOKUP(EN$7,Data!$A$2:$A$852,1,FALSE)),0))),"H",IF(AND(EN$7&gt;=$J129,EN$7&lt;=$K129),($D129*(1-$P129)/$N129),0))),IF(AND(EN$7&gt;=$J129,EN$7&lt;=$K129),(($D129-$O129)/$N129),0))))),(((IF(Data!$C$2&gt;0,(IF(OR(EN$5=Data!$F$2,EN$5=Data!$G$2,(IF(COUNTIF(Data!$A$2:$A$939,EN$7),EN$7=(VLOOKUP(EN$7,Data!$A$2:$A$852,1,FALSE)),0))),"H",IF(AND(EN$7&gt;=$J129,EN$7&lt;=$L129),($D129*$P129/$M129),0))),IF(AND(EN$7&gt;=$J129,EN$7&lt;=$L129),(($D129*$P129)/$M129),0))))))</f>
        <v>H</v>
      </c>
      <c r="EO130" s="38" t="str">
        <f>IF(EO$7&gt;$L129,(((IF(Data!$C$2&gt;0,(IF(OR(EO$5=Data!$F$2,EO$5=Data!$G$2,(IF(COUNTIF(Data!$A$2:$A$939,EO$7),EO$7=(VLOOKUP(EO$7,Data!$A$2:$A$852,1,FALSE)),0))),"H",IF(AND(EO$7&gt;=$J129,EO$7&lt;=$K129),($D129*(1-$P129)/$N129),0))),IF(AND(EO$7&gt;=$J129,EO$7&lt;=$K129),(($D129-$O129)/$N129),0))))),(((IF(Data!$C$2&gt;0,(IF(OR(EO$5=Data!$F$2,EO$5=Data!$G$2,(IF(COUNTIF(Data!$A$2:$A$939,EO$7),EO$7=(VLOOKUP(EO$7,Data!$A$2:$A$852,1,FALSE)),0))),"H",IF(AND(EO$7&gt;=$J129,EO$7&lt;=$L129),($D129*$P129/$M129),0))),IF(AND(EO$7&gt;=$J129,EO$7&lt;=$L129),(($D129*$P129)/$M129),0))))))</f>
        <v>H</v>
      </c>
      <c r="EP130" s="8" t="s">
        <v>48</v>
      </c>
      <c r="EQ130" s="18">
        <f>SUM(T130:EO130)-D129</f>
        <v>0</v>
      </c>
    </row>
    <row r="131" spans="1:148" ht="30" customHeight="1" thickTop="1">
      <c r="A131" s="370"/>
      <c r="B131" s="368"/>
      <c r="C131" s="368"/>
      <c r="D131" s="346"/>
      <c r="E131" s="350"/>
      <c r="F131" s="350"/>
      <c r="G131" s="348">
        <f>IF(F131&gt;0,(IF(E131&gt;0,IF(Data!$C$2&gt;0,((NETWORKDAYS.INTL(E131,F131,Data!$C$2,Data!$A$2:$A$1242))),((F131-E131)+1)),0)),0)</f>
        <v>0</v>
      </c>
      <c r="H131" s="346">
        <f>I131*D131</f>
        <v>0</v>
      </c>
      <c r="I131" s="362">
        <f>IF(G131&gt;0,((IF(AND(E131&lt;=$EJ$3,F131&gt;=$EJ$3),(IF(Data!$C$2&gt;0,NETWORKDAYS.INTL(E131,$EJ$3,Data!$C$2,Data!$A$2:$A$1231),$EJ$3-E131)),IF(F131&lt;=$EJ$3,G131,0)))/G131),0)</f>
        <v>0</v>
      </c>
      <c r="J131" s="350"/>
      <c r="K131" s="350">
        <f>IF(AND(P131&lt;1,P131&gt;0,J131&gt;0),ROUND((((1-P131)*(F131-E131)+$EJ$3)),0),0)</f>
        <v>0</v>
      </c>
      <c r="L131" s="350">
        <f>IF(K131&gt;=$EJ$3,$EJ$3,K131)</f>
        <v>0</v>
      </c>
      <c r="M131" s="348">
        <f>IF(L131&gt;0,(IF(J131&gt;0,IF(Data!$C$2&gt;0,((NETWORKDAYS.INTL(J131,L131,Data!$C$2,Data!$A$2:$A$1242))),((L131-J131)+1)),0)),0)</f>
        <v>0</v>
      </c>
      <c r="N131" s="348">
        <f>IF(P131=1,0,IF(L131&gt;0,(IF(J131&gt;0,IF(Data!$C$2&gt;0,(((NETWORKDAYS.INTL($EJ$3,K131,Data!$C$2,Data!$A$2:$A$1242)))-1),((-$EJ$3+K131))),0)),0))</f>
        <v>0</v>
      </c>
      <c r="O131" s="346">
        <f>P131*D131</f>
        <v>0</v>
      </c>
      <c r="P131" s="362"/>
      <c r="Q131" s="344">
        <f>IF(K131&gt;0,F131-K131,0)</f>
        <v>0</v>
      </c>
      <c r="R131" s="346">
        <f>IF(K131&gt;0,O131-H131,0)</f>
        <v>0</v>
      </c>
      <c r="S131" s="341">
        <f>IF(P131&gt;0,P131-I131,0)</f>
        <v>0</v>
      </c>
      <c r="T131" s="33">
        <f>IF(Data!$C$2&gt;0,(IF(OR(T$5=Data!$F$2,T$5=Data!$G$2,(IF(COUNTIF(Data!$A$2:$A$939,T$7),T$7=(VLOOKUP(T$7,Data!$A$2:$A$852,1,FALSE)),0))),"H",IF(AND(T$7&gt;=$E131,T$7&lt;=$F131),($D131/$G131),0))),IF(AND(T$7&gt;=$E131,T$7&lt;=$F131),($D131/$G131),0))</f>
        <v>0</v>
      </c>
      <c r="U131" s="34">
        <f>IF(Data!$C$2&gt;0,(IF(OR(U$5=Data!$F$2,U$5=Data!$G$2,(IF(COUNTIF(Data!$A$2:$A$939,U$7),U$7=(VLOOKUP(U$7,Data!$A$2:$A$852,1,FALSE)),0))),"H",IF(AND(U$7&gt;=$E131,U$7&lt;=$F131),($D131/$G131),0))),IF(AND(U$7&gt;=$E131,U$7&lt;=$F131),($D131/$G131),0))</f>
        <v>0</v>
      </c>
      <c r="V131" s="34">
        <f>IF(Data!$C$2&gt;0,(IF(OR(V$5=Data!$F$2,V$5=Data!$G$2,(IF(COUNTIF(Data!$A$2:$A$939,V$7),V$7=(VLOOKUP(V$7,Data!$A$2:$A$852,1,FALSE)),0))),"H",IF(AND(V$7&gt;=$E131,V$7&lt;=$F131),($D131/$G131),0))),IF(AND(V$7&gt;=$E131,V$7&lt;=$F131),($D131/$G131),0))</f>
        <v>0</v>
      </c>
      <c r="W131" s="34">
        <f>IF(Data!$C$2&gt;0,(IF(OR(W$5=Data!$F$2,W$5=Data!$G$2,(IF(COUNTIF(Data!$A$2:$A$939,W$7),W$7=(VLOOKUP(W$7,Data!$A$2:$A$852,1,FALSE)),0))),"H",IF(AND(W$7&gt;=$E131,W$7&lt;=$F131),($D131/$G131),0))),IF(AND(W$7&gt;=$E131,W$7&lt;=$F131),($D131/$G131),0))</f>
        <v>0</v>
      </c>
      <c r="X131" s="34">
        <f>IF(Data!$C$2&gt;0,(IF(OR(X$5=Data!$F$2,X$5=Data!$G$2,(IF(COUNTIF(Data!$A$2:$A$939,X$7),X$7=(VLOOKUP(X$7,Data!$A$2:$A$852,1,FALSE)),0))),"H",IF(AND(X$7&gt;=$E131,X$7&lt;=$F131),($D131/$G131),0))),IF(AND(X$7&gt;=$E131,X$7&lt;=$F131),($D131/$G131),0))</f>
        <v>0</v>
      </c>
      <c r="Y131" s="34" t="str">
        <f>IF(Data!$C$2&gt;0,(IF(OR(Y$5=Data!$F$2,Y$5=Data!$G$2,(IF(COUNTIF(Data!$A$2:$A$939,Y$7),Y$7=(VLOOKUP(Y$7,Data!$A$2:$A$852,1,FALSE)),0))),"H",IF(AND(Y$7&gt;=$E131,Y$7&lt;=$F131),($D131/$G131),0))),IF(AND(Y$7&gt;=$E131,Y$7&lt;=$F131),($D131/$G131),0))</f>
        <v>H</v>
      </c>
      <c r="Z131" s="34" t="str">
        <f>IF(Data!$C$2&gt;0,(IF(OR(Z$5=Data!$F$2,Z$5=Data!$G$2,(IF(COUNTIF(Data!$A$2:$A$939,Z$7),Z$7=(VLOOKUP(Z$7,Data!$A$2:$A$852,1,FALSE)),0))),"H",IF(AND(Z$7&gt;=$E131,Z$7&lt;=$F131),($D131/$G131),0))),IF(AND(Z$7&gt;=$E131,Z$7&lt;=$F131),($D131/$G131),0))</f>
        <v>H</v>
      </c>
      <c r="AA131" s="34">
        <f>IF(Data!$C$2&gt;0,(IF(OR(AA$5=Data!$F$2,AA$5=Data!$G$2,(IF(COUNTIF(Data!$A$2:$A$939,AA$7),AA$7=(VLOOKUP(AA$7,Data!$A$2:$A$852,1,FALSE)),0))),"H",IF(AND(AA$7&gt;=$E131,AA$7&lt;=$F131),($D131/$G131),0))),IF(AND(AA$7&gt;=$E131,AA$7&lt;=$F131),($D131/$G131),0))</f>
        <v>0</v>
      </c>
      <c r="AB131" s="34">
        <f>IF(Data!$C$2&gt;0,(IF(OR(AB$5=Data!$F$2,AB$5=Data!$G$2,(IF(COUNTIF(Data!$A$2:$A$939,AB$7),AB$7=(VLOOKUP(AB$7,Data!$A$2:$A$852,1,FALSE)),0))),"H",IF(AND(AB$7&gt;=$E131,AB$7&lt;=$F131),($D131/$G131),0))),IF(AND(AB$7&gt;=$E131,AB$7&lt;=$F131),($D131/$G131),0))</f>
        <v>0</v>
      </c>
      <c r="AC131" s="34">
        <f>IF(Data!$C$2&gt;0,(IF(OR(AC$5=Data!$F$2,AC$5=Data!$G$2,(IF(COUNTIF(Data!$A$2:$A$939,AC$7),AC$7=(VLOOKUP(AC$7,Data!$A$2:$A$852,1,FALSE)),0))),"H",IF(AND(AC$7&gt;=$E131,AC$7&lt;=$F131),($D131/$G131),0))),IF(AND(AC$7&gt;=$E131,AC$7&lt;=$F131),($D131/$G131),0))</f>
        <v>0</v>
      </c>
      <c r="AD131" s="34">
        <f>IF(Data!$C$2&gt;0,(IF(OR(AD$5=Data!$F$2,AD$5=Data!$G$2,(IF(COUNTIF(Data!$A$2:$A$939,AD$7),AD$7=(VLOOKUP(AD$7,Data!$A$2:$A$852,1,FALSE)),0))),"H",IF(AND(AD$7&gt;=$E131,AD$7&lt;=$F131),($D131/$G131),0))),IF(AND(AD$7&gt;=$E131,AD$7&lt;=$F131),($D131/$G131),0))</f>
        <v>0</v>
      </c>
      <c r="AE131" s="34">
        <f>IF(Data!$C$2&gt;0,(IF(OR(AE$5=Data!$F$2,AE$5=Data!$G$2,(IF(COUNTIF(Data!$A$2:$A$939,AE$7),AE$7=(VLOOKUP(AE$7,Data!$A$2:$A$852,1,FALSE)),0))),"H",IF(AND(AE$7&gt;=$E131,AE$7&lt;=$F131),($D131/$G131),0))),IF(AND(AE$7&gt;=$E131,AE$7&lt;=$F131),($D131/$G131),0))</f>
        <v>0</v>
      </c>
      <c r="AF131" s="34" t="str">
        <f>IF(Data!$C$2&gt;0,(IF(OR(AF$5=Data!$F$2,AF$5=Data!$G$2,(IF(COUNTIF(Data!$A$2:$A$939,AF$7),AF$7=(VLOOKUP(AF$7,Data!$A$2:$A$852,1,FALSE)),0))),"H",IF(AND(AF$7&gt;=$E131,AF$7&lt;=$F131),($D131/$G131),0))),IF(AND(AF$7&gt;=$E131,AF$7&lt;=$F131),($D131/$G131),0))</f>
        <v>H</v>
      </c>
      <c r="AG131" s="34" t="str">
        <f>IF(Data!$C$2&gt;0,(IF(OR(AG$5=Data!$F$2,AG$5=Data!$G$2,(IF(COUNTIF(Data!$A$2:$A$939,AG$7),AG$7=(VLOOKUP(AG$7,Data!$A$2:$A$852,1,FALSE)),0))),"H",IF(AND(AG$7&gt;=$E131,AG$7&lt;=$F131),($D131/$G131),0))),IF(AND(AG$7&gt;=$E131,AG$7&lt;=$F131),($D131/$G131),0))</f>
        <v>H</v>
      </c>
      <c r="AH131" s="34">
        <f>IF(Data!$C$2&gt;0,(IF(OR(AH$5=Data!$F$2,AH$5=Data!$G$2,(IF(COUNTIF(Data!$A$2:$A$939,AH$7),AH$7=(VLOOKUP(AH$7,Data!$A$2:$A$852,1,FALSE)),0))),"H",IF(AND(AH$7&gt;=$E131,AH$7&lt;=$F131),($D131/$G131),0))),IF(AND(AH$7&gt;=$E131,AH$7&lt;=$F131),($D131/$G131),0))</f>
        <v>0</v>
      </c>
      <c r="AI131" s="34">
        <f>IF(Data!$C$2&gt;0,(IF(OR(AI$5=Data!$F$2,AI$5=Data!$G$2,(IF(COUNTIF(Data!$A$2:$A$939,AI$7),AI$7=(VLOOKUP(AI$7,Data!$A$2:$A$852,1,FALSE)),0))),"H",IF(AND(AI$7&gt;=$E131,AI$7&lt;=$F131),($D131/$G131),0))),IF(AND(AI$7&gt;=$E131,AI$7&lt;=$F131),($D131/$G131),0))</f>
        <v>0</v>
      </c>
      <c r="AJ131" s="34">
        <f>IF(Data!$C$2&gt;0,(IF(OR(AJ$5=Data!$F$2,AJ$5=Data!$G$2,(IF(COUNTIF(Data!$A$2:$A$939,AJ$7),AJ$7=(VLOOKUP(AJ$7,Data!$A$2:$A$852,1,FALSE)),0))),"H",IF(AND(AJ$7&gt;=$E131,AJ$7&lt;=$F131),($D131/$G131),0))),IF(AND(AJ$7&gt;=$E131,AJ$7&lt;=$F131),($D131/$G131),0))</f>
        <v>0</v>
      </c>
      <c r="AK131" s="34">
        <f>IF(Data!$C$2&gt;0,(IF(OR(AK$5=Data!$F$2,AK$5=Data!$G$2,(IF(COUNTIF(Data!$A$2:$A$939,AK$7),AK$7=(VLOOKUP(AK$7,Data!$A$2:$A$852,1,FALSE)),0))),"H",IF(AND(AK$7&gt;=$E131,AK$7&lt;=$F131),($D131/$G131),0))),IF(AND(AK$7&gt;=$E131,AK$7&lt;=$F131),($D131/$G131),0))</f>
        <v>0</v>
      </c>
      <c r="AL131" s="34">
        <f>IF(Data!$C$2&gt;0,(IF(OR(AL$5=Data!$F$2,AL$5=Data!$G$2,(IF(COUNTIF(Data!$A$2:$A$939,AL$7),AL$7=(VLOOKUP(AL$7,Data!$A$2:$A$852,1,FALSE)),0))),"H",IF(AND(AL$7&gt;=$E131,AL$7&lt;=$F131),($D131/$G131),0))),IF(AND(AL$7&gt;=$E131,AL$7&lt;=$F131),($D131/$G131),0))</f>
        <v>0</v>
      </c>
      <c r="AM131" s="34" t="str">
        <f>IF(Data!$C$2&gt;0,(IF(OR(AM$5=Data!$F$2,AM$5=Data!$G$2,(IF(COUNTIF(Data!$A$2:$A$939,AM$7),AM$7=(VLOOKUP(AM$7,Data!$A$2:$A$852,1,FALSE)),0))),"H",IF(AND(AM$7&gt;=$E131,AM$7&lt;=$F131),($D131/$G131),0))),IF(AND(AM$7&gt;=$E131,AM$7&lt;=$F131),($D131/$G131),0))</f>
        <v>H</v>
      </c>
      <c r="AN131" s="34" t="str">
        <f>IF(Data!$C$2&gt;0,(IF(OR(AN$5=Data!$F$2,AN$5=Data!$G$2,(IF(COUNTIF(Data!$A$2:$A$939,AN$7),AN$7=(VLOOKUP(AN$7,Data!$A$2:$A$852,1,FALSE)),0))),"H",IF(AND(AN$7&gt;=$E131,AN$7&lt;=$F131),($D131/$G131),0))),IF(AND(AN$7&gt;=$E131,AN$7&lt;=$F131),($D131/$G131),0))</f>
        <v>H</v>
      </c>
      <c r="AO131" s="34">
        <f>IF(Data!$C$2&gt;0,(IF(OR(AO$5=Data!$F$2,AO$5=Data!$G$2,(IF(COUNTIF(Data!$A$2:$A$939,AO$7),AO$7=(VLOOKUP(AO$7,Data!$A$2:$A$852,1,FALSE)),0))),"H",IF(AND(AO$7&gt;=$E131,AO$7&lt;=$F131),($D131/$G131),0))),IF(AND(AO$7&gt;=$E131,AO$7&lt;=$F131),($D131/$G131),0))</f>
        <v>0</v>
      </c>
      <c r="AP131" s="34">
        <f>IF(Data!$C$2&gt;0,(IF(OR(AP$5=Data!$F$2,AP$5=Data!$G$2,(IF(COUNTIF(Data!$A$2:$A$939,AP$7),AP$7=(VLOOKUP(AP$7,Data!$A$2:$A$852,1,FALSE)),0))),"H",IF(AND(AP$7&gt;=$E131,AP$7&lt;=$F131),($D131/$G131),0))),IF(AND(AP$7&gt;=$E131,AP$7&lt;=$F131),($D131/$G131),0))</f>
        <v>0</v>
      </c>
      <c r="AQ131" s="34">
        <f>IF(Data!$C$2&gt;0,(IF(OR(AQ$5=Data!$F$2,AQ$5=Data!$G$2,(IF(COUNTIF(Data!$A$2:$A$939,AQ$7),AQ$7=(VLOOKUP(AQ$7,Data!$A$2:$A$852,1,FALSE)),0))),"H",IF(AND(AQ$7&gt;=$E131,AQ$7&lt;=$F131),($D131/$G131),0))),IF(AND(AQ$7&gt;=$E131,AQ$7&lt;=$F131),($D131/$G131),0))</f>
        <v>0</v>
      </c>
      <c r="AR131" s="34">
        <f>IF(Data!$C$2&gt;0,(IF(OR(AR$5=Data!$F$2,AR$5=Data!$G$2,(IF(COUNTIF(Data!$A$2:$A$939,AR$7),AR$7=(VLOOKUP(AR$7,Data!$A$2:$A$852,1,FALSE)),0))),"H",IF(AND(AR$7&gt;=$E131,AR$7&lt;=$F131),($D131/$G131),0))),IF(AND(AR$7&gt;=$E131,AR$7&lt;=$F131),($D131/$G131),0))</f>
        <v>0</v>
      </c>
      <c r="AS131" s="34">
        <f>IF(Data!$C$2&gt;0,(IF(OR(AS$5=Data!$F$2,AS$5=Data!$G$2,(IF(COUNTIF(Data!$A$2:$A$939,AS$7),AS$7=(VLOOKUP(AS$7,Data!$A$2:$A$852,1,FALSE)),0))),"H",IF(AND(AS$7&gt;=$E131,AS$7&lt;=$F131),($D131/$G131),0))),IF(AND(AS$7&gt;=$E131,AS$7&lt;=$F131),($D131/$G131),0))</f>
        <v>0</v>
      </c>
      <c r="AT131" s="34" t="str">
        <f>IF(Data!$C$2&gt;0,(IF(OR(AT$5=Data!$F$2,AT$5=Data!$G$2,(IF(COUNTIF(Data!$A$2:$A$939,AT$7),AT$7=(VLOOKUP(AT$7,Data!$A$2:$A$852,1,FALSE)),0))),"H",IF(AND(AT$7&gt;=$E131,AT$7&lt;=$F131),($D131/$G131),0))),IF(AND(AT$7&gt;=$E131,AT$7&lt;=$F131),($D131/$G131),0))</f>
        <v>H</v>
      </c>
      <c r="AU131" s="34" t="str">
        <f>IF(Data!$C$2&gt;0,(IF(OR(AU$5=Data!$F$2,AU$5=Data!$G$2,(IF(COUNTIF(Data!$A$2:$A$939,AU$7),AU$7=(VLOOKUP(AU$7,Data!$A$2:$A$852,1,FALSE)),0))),"H",IF(AND(AU$7&gt;=$E131,AU$7&lt;=$F131),($D131/$G131),0))),IF(AND(AU$7&gt;=$E131,AU$7&lt;=$F131),($D131/$G131),0))</f>
        <v>H</v>
      </c>
      <c r="AV131" s="34">
        <f>IF(Data!$C$2&gt;0,(IF(OR(AV$5=Data!$F$2,AV$5=Data!$G$2,(IF(COUNTIF(Data!$A$2:$A$939,AV$7),AV$7=(VLOOKUP(AV$7,Data!$A$2:$A$852,1,FALSE)),0))),"H",IF(AND(AV$7&gt;=$E131,AV$7&lt;=$F131),($D131/$G131),0))),IF(AND(AV$7&gt;=$E131,AV$7&lt;=$F131),($D131/$G131),0))</f>
        <v>0</v>
      </c>
      <c r="AW131" s="34">
        <f>IF(Data!$C$2&gt;0,(IF(OR(AW$5=Data!$F$2,AW$5=Data!$G$2,(IF(COUNTIF(Data!$A$2:$A$939,AW$7),AW$7=(VLOOKUP(AW$7,Data!$A$2:$A$852,1,FALSE)),0))),"H",IF(AND(AW$7&gt;=$E131,AW$7&lt;=$F131),($D131/$G131),0))),IF(AND(AW$7&gt;=$E131,AW$7&lt;=$F131),($D131/$G131),0))</f>
        <v>0</v>
      </c>
      <c r="AX131" s="34">
        <f>IF(Data!$C$2&gt;0,(IF(OR(AX$5=Data!$F$2,AX$5=Data!$G$2,(IF(COUNTIF(Data!$A$2:$A$939,AX$7),AX$7=(VLOOKUP(AX$7,Data!$A$2:$A$852,1,FALSE)),0))),"H",IF(AND(AX$7&gt;=$E131,AX$7&lt;=$F131),($D131/$G131),0))),IF(AND(AX$7&gt;=$E131,AX$7&lt;=$F131),($D131/$G131),0))</f>
        <v>0</v>
      </c>
      <c r="AY131" s="34">
        <f>IF(Data!$C$2&gt;0,(IF(OR(AY$5=Data!$F$2,AY$5=Data!$G$2,(IF(COUNTIF(Data!$A$2:$A$939,AY$7),AY$7=(VLOOKUP(AY$7,Data!$A$2:$A$852,1,FALSE)),0))),"H",IF(AND(AY$7&gt;=$E131,AY$7&lt;=$F131),($D131/$G131),0))),IF(AND(AY$7&gt;=$E131,AY$7&lt;=$F131),($D131/$G131),0))</f>
        <v>0</v>
      </c>
      <c r="AZ131" s="34">
        <f>IF(Data!$C$2&gt;0,(IF(OR(AZ$5=Data!$F$2,AZ$5=Data!$G$2,(IF(COUNTIF(Data!$A$2:$A$939,AZ$7),AZ$7=(VLOOKUP(AZ$7,Data!$A$2:$A$852,1,FALSE)),0))),"H",IF(AND(AZ$7&gt;=$E131,AZ$7&lt;=$F131),($D131/$G131),0))),IF(AND(AZ$7&gt;=$E131,AZ$7&lt;=$F131),($D131/$G131),0))</f>
        <v>0</v>
      </c>
      <c r="BA131" s="34" t="str">
        <f>IF(Data!$C$2&gt;0,(IF(OR(BA$5=Data!$F$2,BA$5=Data!$G$2,(IF(COUNTIF(Data!$A$2:$A$939,BA$7),BA$7=(VLOOKUP(BA$7,Data!$A$2:$A$852,1,FALSE)),0))),"H",IF(AND(BA$7&gt;=$E131,BA$7&lt;=$F131),($D131/$G131),0))),IF(AND(BA$7&gt;=$E131,BA$7&lt;=$F131),($D131/$G131),0))</f>
        <v>H</v>
      </c>
      <c r="BB131" s="34" t="str">
        <f>IF(Data!$C$2&gt;0,(IF(OR(BB$5=Data!$F$2,BB$5=Data!$G$2,(IF(COUNTIF(Data!$A$2:$A$939,BB$7),BB$7=(VLOOKUP(BB$7,Data!$A$2:$A$852,1,FALSE)),0))),"H",IF(AND(BB$7&gt;=$E131,BB$7&lt;=$F131),($D131/$G131),0))),IF(AND(BB$7&gt;=$E131,BB$7&lt;=$F131),($D131/$G131),0))</f>
        <v>H</v>
      </c>
      <c r="BC131" s="34">
        <f>IF(Data!$C$2&gt;0,(IF(OR(BC$5=Data!$F$2,BC$5=Data!$G$2,(IF(COUNTIF(Data!$A$2:$A$939,BC$7),BC$7=(VLOOKUP(BC$7,Data!$A$2:$A$852,1,FALSE)),0))),"H",IF(AND(BC$7&gt;=$E131,BC$7&lt;=$F131),($D131/$G131),0))),IF(AND(BC$7&gt;=$E131,BC$7&lt;=$F131),($D131/$G131),0))</f>
        <v>0</v>
      </c>
      <c r="BD131" s="34">
        <f>IF(Data!$C$2&gt;0,(IF(OR(BD$5=Data!$F$2,BD$5=Data!$G$2,(IF(COUNTIF(Data!$A$2:$A$939,BD$7),BD$7=(VLOOKUP(BD$7,Data!$A$2:$A$852,1,FALSE)),0))),"H",IF(AND(BD$7&gt;=$E131,BD$7&lt;=$F131),($D131/$G131),0))),IF(AND(BD$7&gt;=$E131,BD$7&lt;=$F131),($D131/$G131),0))</f>
        <v>0</v>
      </c>
      <c r="BE131" s="34">
        <f>IF(Data!$C$2&gt;0,(IF(OR(BE$5=Data!$F$2,BE$5=Data!$G$2,(IF(COUNTIF(Data!$A$2:$A$939,BE$7),BE$7=(VLOOKUP(BE$7,Data!$A$2:$A$852,1,FALSE)),0))),"H",IF(AND(BE$7&gt;=$E131,BE$7&lt;=$F131),($D131/$G131),0))),IF(AND(BE$7&gt;=$E131,BE$7&lt;=$F131),($D131/$G131),0))</f>
        <v>0</v>
      </c>
      <c r="BF131" s="34">
        <f>IF(Data!$C$2&gt;0,(IF(OR(BF$5=Data!$F$2,BF$5=Data!$G$2,(IF(COUNTIF(Data!$A$2:$A$939,BF$7),BF$7=(VLOOKUP(BF$7,Data!$A$2:$A$852,1,FALSE)),0))),"H",IF(AND(BF$7&gt;=$E131,BF$7&lt;=$F131),($D131/$G131),0))),IF(AND(BF$7&gt;=$E131,BF$7&lt;=$F131),($D131/$G131),0))</f>
        <v>0</v>
      </c>
      <c r="BG131" s="34">
        <f>IF(Data!$C$2&gt;0,(IF(OR(BG$5=Data!$F$2,BG$5=Data!$G$2,(IF(COUNTIF(Data!$A$2:$A$939,BG$7),BG$7=(VLOOKUP(BG$7,Data!$A$2:$A$852,1,FALSE)),0))),"H",IF(AND(BG$7&gt;=$E131,BG$7&lt;=$F131),($D131/$G131),0))),IF(AND(BG$7&gt;=$E131,BG$7&lt;=$F131),($D131/$G131),0))</f>
        <v>0</v>
      </c>
      <c r="BH131" s="34" t="str">
        <f>IF(Data!$C$2&gt;0,(IF(OR(BH$5=Data!$F$2,BH$5=Data!$G$2,(IF(COUNTIF(Data!$A$2:$A$939,BH$7),BH$7=(VLOOKUP(BH$7,Data!$A$2:$A$852,1,FALSE)),0))),"H",IF(AND(BH$7&gt;=$E131,BH$7&lt;=$F131),($D131/$G131),0))),IF(AND(BH$7&gt;=$E131,BH$7&lt;=$F131),($D131/$G131),0))</f>
        <v>H</v>
      </c>
      <c r="BI131" s="34" t="str">
        <f>IF(Data!$C$2&gt;0,(IF(OR(BI$5=Data!$F$2,BI$5=Data!$G$2,(IF(COUNTIF(Data!$A$2:$A$939,BI$7),BI$7=(VLOOKUP(BI$7,Data!$A$2:$A$852,1,FALSE)),0))),"H",IF(AND(BI$7&gt;=$E131,BI$7&lt;=$F131),($D131/$G131),0))),IF(AND(BI$7&gt;=$E131,BI$7&lt;=$F131),($D131/$G131),0))</f>
        <v>H</v>
      </c>
      <c r="BJ131" s="34">
        <f>IF(Data!$C$2&gt;0,(IF(OR(BJ$5=Data!$F$2,BJ$5=Data!$G$2,(IF(COUNTIF(Data!$A$2:$A$939,BJ$7),BJ$7=(VLOOKUP(BJ$7,Data!$A$2:$A$852,1,FALSE)),0))),"H",IF(AND(BJ$7&gt;=$E131,BJ$7&lt;=$F131),($D131/$G131),0))),IF(AND(BJ$7&gt;=$E131,BJ$7&lt;=$F131),($D131/$G131),0))</f>
        <v>0</v>
      </c>
      <c r="BK131" s="34">
        <f>IF(Data!$C$2&gt;0,(IF(OR(BK$5=Data!$F$2,BK$5=Data!$G$2,(IF(COUNTIF(Data!$A$2:$A$939,BK$7),BK$7=(VLOOKUP(BK$7,Data!$A$2:$A$852,1,FALSE)),0))),"H",IF(AND(BK$7&gt;=$E131,BK$7&lt;=$F131),($D131/$G131),0))),IF(AND(BK$7&gt;=$E131,BK$7&lt;=$F131),($D131/$G131),0))</f>
        <v>0</v>
      </c>
      <c r="BL131" s="34">
        <f>IF(Data!$C$2&gt;0,(IF(OR(BL$5=Data!$F$2,BL$5=Data!$G$2,(IF(COUNTIF(Data!$A$2:$A$939,BL$7),BL$7=(VLOOKUP(BL$7,Data!$A$2:$A$852,1,FALSE)),0))),"H",IF(AND(BL$7&gt;=$E131,BL$7&lt;=$F131),($D131/$G131),0))),IF(AND(BL$7&gt;=$E131,BL$7&lt;=$F131),($D131/$G131),0))</f>
        <v>0</v>
      </c>
      <c r="BM131" s="34">
        <f>IF(Data!$C$2&gt;0,(IF(OR(BM$5=Data!$F$2,BM$5=Data!$G$2,(IF(COUNTIF(Data!$A$2:$A$939,BM$7),BM$7=(VLOOKUP(BM$7,Data!$A$2:$A$852,1,FALSE)),0))),"H",IF(AND(BM$7&gt;=$E131,BM$7&lt;=$F131),($D131/$G131),0))),IF(AND(BM$7&gt;=$E131,BM$7&lt;=$F131),($D131/$G131),0))</f>
        <v>0</v>
      </c>
      <c r="BN131" s="34">
        <f>IF(Data!$C$2&gt;0,(IF(OR(BN$5=Data!$F$2,BN$5=Data!$G$2,(IF(COUNTIF(Data!$A$2:$A$939,BN$7),BN$7=(VLOOKUP(BN$7,Data!$A$2:$A$852,1,FALSE)),0))),"H",IF(AND(BN$7&gt;=$E131,BN$7&lt;=$F131),($D131/$G131),0))),IF(AND(BN$7&gt;=$E131,BN$7&lt;=$F131),($D131/$G131),0))</f>
        <v>0</v>
      </c>
      <c r="BO131" s="34" t="str">
        <f>IF(Data!$C$2&gt;0,(IF(OR(BO$5=Data!$F$2,BO$5=Data!$G$2,(IF(COUNTIF(Data!$A$2:$A$939,BO$7),BO$7=(VLOOKUP(BO$7,Data!$A$2:$A$852,1,FALSE)),0))),"H",IF(AND(BO$7&gt;=$E131,BO$7&lt;=$F131),($D131/$G131),0))),IF(AND(BO$7&gt;=$E131,BO$7&lt;=$F131),($D131/$G131),0))</f>
        <v>H</v>
      </c>
      <c r="BP131" s="34" t="str">
        <f>IF(Data!$C$2&gt;0,(IF(OR(BP$5=Data!$F$2,BP$5=Data!$G$2,(IF(COUNTIF(Data!$A$2:$A$939,BP$7),BP$7=(VLOOKUP(BP$7,Data!$A$2:$A$852,1,FALSE)),0))),"H",IF(AND(BP$7&gt;=$E131,BP$7&lt;=$F131),($D131/$G131),0))),IF(AND(BP$7&gt;=$E131,BP$7&lt;=$F131),($D131/$G131),0))</f>
        <v>H</v>
      </c>
      <c r="BQ131" s="34">
        <f>IF(Data!$C$2&gt;0,(IF(OR(BQ$5=Data!$F$2,BQ$5=Data!$G$2,(IF(COUNTIF(Data!$A$2:$A$939,BQ$7),BQ$7=(VLOOKUP(BQ$7,Data!$A$2:$A$852,1,FALSE)),0))),"H",IF(AND(BQ$7&gt;=$E131,BQ$7&lt;=$F131),($D131/$G131),0))),IF(AND(BQ$7&gt;=$E131,BQ$7&lt;=$F131),($D131/$G131),0))</f>
        <v>0</v>
      </c>
      <c r="BR131" s="34">
        <f>IF(Data!$C$2&gt;0,(IF(OR(BR$5=Data!$F$2,BR$5=Data!$G$2,(IF(COUNTIF(Data!$A$2:$A$939,BR$7),BR$7=(VLOOKUP(BR$7,Data!$A$2:$A$852,1,FALSE)),0))),"H",IF(AND(BR$7&gt;=$E131,BR$7&lt;=$F131),($D131/$G131),0))),IF(AND(BR$7&gt;=$E131,BR$7&lt;=$F131),($D131/$G131),0))</f>
        <v>0</v>
      </c>
      <c r="BS131" s="34">
        <f>IF(Data!$C$2&gt;0,(IF(OR(BS$5=Data!$F$2,BS$5=Data!$G$2,(IF(COUNTIF(Data!$A$2:$A$939,BS$7),BS$7=(VLOOKUP(BS$7,Data!$A$2:$A$852,1,FALSE)),0))),"H",IF(AND(BS$7&gt;=$E131,BS$7&lt;=$F131),($D131/$G131),0))),IF(AND(BS$7&gt;=$E131,BS$7&lt;=$F131),($D131/$G131),0))</f>
        <v>0</v>
      </c>
      <c r="BT131" s="34">
        <f>IF(Data!$C$2&gt;0,(IF(OR(BT$5=Data!$F$2,BT$5=Data!$G$2,(IF(COUNTIF(Data!$A$2:$A$939,BT$7),BT$7=(VLOOKUP(BT$7,Data!$A$2:$A$852,1,FALSE)),0))),"H",IF(AND(BT$7&gt;=$E131,BT$7&lt;=$F131),($D131/$G131),0))),IF(AND(BT$7&gt;=$E131,BT$7&lt;=$F131),($D131/$G131),0))</f>
        <v>0</v>
      </c>
      <c r="BU131" s="34">
        <f>IF(Data!$C$2&gt;0,(IF(OR(BU$5=Data!$F$2,BU$5=Data!$G$2,(IF(COUNTIF(Data!$A$2:$A$939,BU$7),BU$7=(VLOOKUP(BU$7,Data!$A$2:$A$852,1,FALSE)),0))),"H",IF(AND(BU$7&gt;=$E131,BU$7&lt;=$F131),($D131/$G131),0))),IF(AND(BU$7&gt;=$E131,BU$7&lt;=$F131),($D131/$G131),0))</f>
        <v>0</v>
      </c>
      <c r="BV131" s="34" t="str">
        <f>IF(Data!$C$2&gt;0,(IF(OR(BV$5=Data!$F$2,BV$5=Data!$G$2,(IF(COUNTIF(Data!$A$2:$A$939,BV$7),BV$7=(VLOOKUP(BV$7,Data!$A$2:$A$852,1,FALSE)),0))),"H",IF(AND(BV$7&gt;=$E131,BV$7&lt;=$F131),($D131/$G131),0))),IF(AND(BV$7&gt;=$E131,BV$7&lt;=$F131),($D131/$G131),0))</f>
        <v>H</v>
      </c>
      <c r="BW131" s="34" t="str">
        <f>IF(Data!$C$2&gt;0,(IF(OR(BW$5=Data!$F$2,BW$5=Data!$G$2,(IF(COUNTIF(Data!$A$2:$A$939,BW$7),BW$7=(VLOOKUP(BW$7,Data!$A$2:$A$852,1,FALSE)),0))),"H",IF(AND(BW$7&gt;=$E131,BW$7&lt;=$F131),($D131/$G131),0))),IF(AND(BW$7&gt;=$E131,BW$7&lt;=$F131),($D131/$G131),0))</f>
        <v>H</v>
      </c>
      <c r="BX131" s="34">
        <f>IF(Data!$C$2&gt;0,(IF(OR(BX$5=Data!$F$2,BX$5=Data!$G$2,(IF(COUNTIF(Data!$A$2:$A$939,BX$7),BX$7=(VLOOKUP(BX$7,Data!$A$2:$A$852,1,FALSE)),0))),"H",IF(AND(BX$7&gt;=$E131,BX$7&lt;=$F131),($D131/$G131),0))),IF(AND(BX$7&gt;=$E131,BX$7&lt;=$F131),($D131/$G131),0))</f>
        <v>0</v>
      </c>
      <c r="BY131" s="34">
        <f>IF(Data!$C$2&gt;0,(IF(OR(BY$5=Data!$F$2,BY$5=Data!$G$2,(IF(COUNTIF(Data!$A$2:$A$939,BY$7),BY$7=(VLOOKUP(BY$7,Data!$A$2:$A$852,1,FALSE)),0))),"H",IF(AND(BY$7&gt;=$E131,BY$7&lt;=$F131),($D131/$G131),0))),IF(AND(BY$7&gt;=$E131,BY$7&lt;=$F131),($D131/$G131),0))</f>
        <v>0</v>
      </c>
      <c r="BZ131" s="34">
        <f>IF(Data!$C$2&gt;0,(IF(OR(BZ$5=Data!$F$2,BZ$5=Data!$G$2,(IF(COUNTIF(Data!$A$2:$A$939,BZ$7),BZ$7=(VLOOKUP(BZ$7,Data!$A$2:$A$852,1,FALSE)),0))),"H",IF(AND(BZ$7&gt;=$E131,BZ$7&lt;=$F131),($D131/$G131),0))),IF(AND(BZ$7&gt;=$E131,BZ$7&lt;=$F131),($D131/$G131),0))</f>
        <v>0</v>
      </c>
      <c r="CA131" s="34">
        <f>IF(Data!$C$2&gt;0,(IF(OR(CA$5=Data!$F$2,CA$5=Data!$G$2,(IF(COUNTIF(Data!$A$2:$A$939,CA$7),CA$7=(VLOOKUP(CA$7,Data!$A$2:$A$852,1,FALSE)),0))),"H",IF(AND(CA$7&gt;=$E131,CA$7&lt;=$F131),($D131/$G131),0))),IF(AND(CA$7&gt;=$E131,CA$7&lt;=$F131),($D131/$G131),0))</f>
        <v>0</v>
      </c>
      <c r="CB131" s="34">
        <f>IF(Data!$C$2&gt;0,(IF(OR(CB$5=Data!$F$2,CB$5=Data!$G$2,(IF(COUNTIF(Data!$A$2:$A$939,CB$7),CB$7=(VLOOKUP(CB$7,Data!$A$2:$A$852,1,FALSE)),0))),"H",IF(AND(CB$7&gt;=$E131,CB$7&lt;=$F131),($D131/$G131),0))),IF(AND(CB$7&gt;=$E131,CB$7&lt;=$F131),($D131/$G131),0))</f>
        <v>0</v>
      </c>
      <c r="CC131" s="34" t="str">
        <f>IF(Data!$C$2&gt;0,(IF(OR(CC$5=Data!$F$2,CC$5=Data!$G$2,(IF(COUNTIF(Data!$A$2:$A$939,CC$7),CC$7=(VLOOKUP(CC$7,Data!$A$2:$A$852,1,FALSE)),0))),"H",IF(AND(CC$7&gt;=$E131,CC$7&lt;=$F131),($D131/$G131),0))),IF(AND(CC$7&gt;=$E131,CC$7&lt;=$F131),($D131/$G131),0))</f>
        <v>H</v>
      </c>
      <c r="CD131" s="34" t="str">
        <f>IF(Data!$C$2&gt;0,(IF(OR(CD$5=Data!$F$2,CD$5=Data!$G$2,(IF(COUNTIF(Data!$A$2:$A$939,CD$7),CD$7=(VLOOKUP(CD$7,Data!$A$2:$A$852,1,FALSE)),0))),"H",IF(AND(CD$7&gt;=$E131,CD$7&lt;=$F131),($D131/$G131),0))),IF(AND(CD$7&gt;=$E131,CD$7&lt;=$F131),($D131/$G131),0))</f>
        <v>H</v>
      </c>
      <c r="CE131" s="34">
        <f>IF(Data!$C$2&gt;0,(IF(OR(CE$5=Data!$F$2,CE$5=Data!$G$2,(IF(COUNTIF(Data!$A$2:$A$939,CE$7),CE$7=(VLOOKUP(CE$7,Data!$A$2:$A$852,1,FALSE)),0))),"H",IF(AND(CE$7&gt;=$E131,CE$7&lt;=$F131),($D131/$G131),0))),IF(AND(CE$7&gt;=$E131,CE$7&lt;=$F131),($D131/$G131),0))</f>
        <v>0</v>
      </c>
      <c r="CF131" s="34">
        <f>IF(Data!$C$2&gt;0,(IF(OR(CF$5=Data!$F$2,CF$5=Data!$G$2,(IF(COUNTIF(Data!$A$2:$A$939,CF$7),CF$7=(VLOOKUP(CF$7,Data!$A$2:$A$852,1,FALSE)),0))),"H",IF(AND(CF$7&gt;=$E131,CF$7&lt;=$F131),($D131/$G131),0))),IF(AND(CF$7&gt;=$E131,CF$7&lt;=$F131),($D131/$G131),0))</f>
        <v>0</v>
      </c>
      <c r="CG131" s="34">
        <f>IF(Data!$C$2&gt;0,(IF(OR(CG$5=Data!$F$2,CG$5=Data!$G$2,(IF(COUNTIF(Data!$A$2:$A$939,CG$7),CG$7=(VLOOKUP(CG$7,Data!$A$2:$A$852,1,FALSE)),0))),"H",IF(AND(CG$7&gt;=$E131,CG$7&lt;=$F131),($D131/$G131),0))),IF(AND(CG$7&gt;=$E131,CG$7&lt;=$F131),($D131/$G131),0))</f>
        <v>0</v>
      </c>
      <c r="CH131" s="34">
        <f>IF(Data!$C$2&gt;0,(IF(OR(CH$5=Data!$F$2,CH$5=Data!$G$2,(IF(COUNTIF(Data!$A$2:$A$939,CH$7),CH$7=(VLOOKUP(CH$7,Data!$A$2:$A$852,1,FALSE)),0))),"H",IF(AND(CH$7&gt;=$E131,CH$7&lt;=$F131),($D131/$G131),0))),IF(AND(CH$7&gt;=$E131,CH$7&lt;=$F131),($D131/$G131),0))</f>
        <v>0</v>
      </c>
      <c r="CI131" s="34">
        <f>IF(Data!$C$2&gt;0,(IF(OR(CI$5=Data!$F$2,CI$5=Data!$G$2,(IF(COUNTIF(Data!$A$2:$A$939,CI$7),CI$7=(VLOOKUP(CI$7,Data!$A$2:$A$852,1,FALSE)),0))),"H",IF(AND(CI$7&gt;=$E131,CI$7&lt;=$F131),($D131/$G131),0))),IF(AND(CI$7&gt;=$E131,CI$7&lt;=$F131),($D131/$G131),0))</f>
        <v>0</v>
      </c>
      <c r="CJ131" s="34" t="str">
        <f>IF(Data!$C$2&gt;0,(IF(OR(CJ$5=Data!$F$2,CJ$5=Data!$G$2,(IF(COUNTIF(Data!$A$2:$A$939,CJ$7),CJ$7=(VLOOKUP(CJ$7,Data!$A$2:$A$852,1,FALSE)),0))),"H",IF(AND(CJ$7&gt;=$E131,CJ$7&lt;=$F131),($D131/$G131),0))),IF(AND(CJ$7&gt;=$E131,CJ$7&lt;=$F131),($D131/$G131),0))</f>
        <v>H</v>
      </c>
      <c r="CK131" s="34" t="str">
        <f>IF(Data!$C$2&gt;0,(IF(OR(CK$5=Data!$F$2,CK$5=Data!$G$2,(IF(COUNTIF(Data!$A$2:$A$939,CK$7),CK$7=(VLOOKUP(CK$7,Data!$A$2:$A$852,1,FALSE)),0))),"H",IF(AND(CK$7&gt;=$E131,CK$7&lt;=$F131),($D131/$G131),0))),IF(AND(CK$7&gt;=$E131,CK$7&lt;=$F131),($D131/$G131),0))</f>
        <v>H</v>
      </c>
      <c r="CL131" s="34">
        <f>IF(Data!$C$2&gt;0,(IF(OR(CL$5=Data!$F$2,CL$5=Data!$G$2,(IF(COUNTIF(Data!$A$2:$A$939,CL$7),CL$7=(VLOOKUP(CL$7,Data!$A$2:$A$852,1,FALSE)),0))),"H",IF(AND(CL$7&gt;=$E131,CL$7&lt;=$F131),($D131/$G131),0))),IF(AND(CL$7&gt;=$E131,CL$7&lt;=$F131),($D131/$G131),0))</f>
        <v>0</v>
      </c>
      <c r="CM131" s="34">
        <f>IF(Data!$C$2&gt;0,(IF(OR(CM$5=Data!$F$2,CM$5=Data!$G$2,(IF(COUNTIF(Data!$A$2:$A$939,CM$7),CM$7=(VLOOKUP(CM$7,Data!$A$2:$A$852,1,FALSE)),0))),"H",IF(AND(CM$7&gt;=$E131,CM$7&lt;=$F131),($D131/$G131),0))),IF(AND(CM$7&gt;=$E131,CM$7&lt;=$F131),($D131/$G131),0))</f>
        <v>0</v>
      </c>
      <c r="CN131" s="34">
        <f>IF(Data!$C$2&gt;0,(IF(OR(CN$5=Data!$F$2,CN$5=Data!$G$2,(IF(COUNTIF(Data!$A$2:$A$939,CN$7),CN$7=(VLOOKUP(CN$7,Data!$A$2:$A$852,1,FALSE)),0))),"H",IF(AND(CN$7&gt;=$E131,CN$7&lt;=$F131),($D131/$G131),0))),IF(AND(CN$7&gt;=$E131,CN$7&lt;=$F131),($D131/$G131),0))</f>
        <v>0</v>
      </c>
      <c r="CO131" s="34">
        <f>IF(Data!$C$2&gt;0,(IF(OR(CO$5=Data!$F$2,CO$5=Data!$G$2,(IF(COUNTIF(Data!$A$2:$A$939,CO$7),CO$7=(VLOOKUP(CO$7,Data!$A$2:$A$852,1,FALSE)),0))),"H",IF(AND(CO$7&gt;=$E131,CO$7&lt;=$F131),($D131/$G131),0))),IF(AND(CO$7&gt;=$E131,CO$7&lt;=$F131),($D131/$G131),0))</f>
        <v>0</v>
      </c>
      <c r="CP131" s="34">
        <f>IF(Data!$C$2&gt;0,(IF(OR(CP$5=Data!$F$2,CP$5=Data!$G$2,(IF(COUNTIF(Data!$A$2:$A$939,CP$7),CP$7=(VLOOKUP(CP$7,Data!$A$2:$A$852,1,FALSE)),0))),"H",IF(AND(CP$7&gt;=$E131,CP$7&lt;=$F131),($D131/$G131),0))),IF(AND(CP$7&gt;=$E131,CP$7&lt;=$F131),($D131/$G131),0))</f>
        <v>0</v>
      </c>
      <c r="CQ131" s="34" t="str">
        <f>IF(Data!$C$2&gt;0,(IF(OR(CQ$5=Data!$F$2,CQ$5=Data!$G$2,(IF(COUNTIF(Data!$A$2:$A$939,CQ$7),CQ$7=(VLOOKUP(CQ$7,Data!$A$2:$A$852,1,FALSE)),0))),"H",IF(AND(CQ$7&gt;=$E131,CQ$7&lt;=$F131),($D131/$G131),0))),IF(AND(CQ$7&gt;=$E131,CQ$7&lt;=$F131),($D131/$G131),0))</f>
        <v>H</v>
      </c>
      <c r="CR131" s="34" t="str">
        <f>IF(Data!$C$2&gt;0,(IF(OR(CR$5=Data!$F$2,CR$5=Data!$G$2,(IF(COUNTIF(Data!$A$2:$A$939,CR$7),CR$7=(VLOOKUP(CR$7,Data!$A$2:$A$852,1,FALSE)),0))),"H",IF(AND(CR$7&gt;=$E131,CR$7&lt;=$F131),($D131/$G131),0))),IF(AND(CR$7&gt;=$E131,CR$7&lt;=$F131),($D131/$G131),0))</f>
        <v>H</v>
      </c>
      <c r="CS131" s="34">
        <f>IF(Data!$C$2&gt;0,(IF(OR(CS$5=Data!$F$2,CS$5=Data!$G$2,(IF(COUNTIF(Data!$A$2:$A$939,CS$7),CS$7=(VLOOKUP(CS$7,Data!$A$2:$A$852,1,FALSE)),0))),"H",IF(AND(CS$7&gt;=$E131,CS$7&lt;=$F131),($D131/$G131),0))),IF(AND(CS$7&gt;=$E131,CS$7&lt;=$F131),($D131/$G131),0))</f>
        <v>0</v>
      </c>
      <c r="CT131" s="34">
        <f>IF(Data!$C$2&gt;0,(IF(OR(CT$5=Data!$F$2,CT$5=Data!$G$2,(IF(COUNTIF(Data!$A$2:$A$939,CT$7),CT$7=(VLOOKUP(CT$7,Data!$A$2:$A$852,1,FALSE)),0))),"H",IF(AND(CT$7&gt;=$E131,CT$7&lt;=$F131),($D131/$G131),0))),IF(AND(CT$7&gt;=$E131,CT$7&lt;=$F131),($D131/$G131),0))</f>
        <v>0</v>
      </c>
      <c r="CU131" s="34">
        <f>IF(Data!$C$2&gt;0,(IF(OR(CU$5=Data!$F$2,CU$5=Data!$G$2,(IF(COUNTIF(Data!$A$2:$A$939,CU$7),CU$7=(VLOOKUP(CU$7,Data!$A$2:$A$852,1,FALSE)),0))),"H",IF(AND(CU$7&gt;=$E131,CU$7&lt;=$F131),($D131/$G131),0))),IF(AND(CU$7&gt;=$E131,CU$7&lt;=$F131),($D131/$G131),0))</f>
        <v>0</v>
      </c>
      <c r="CV131" s="34">
        <f>IF(Data!$C$2&gt;0,(IF(OR(CV$5=Data!$F$2,CV$5=Data!$G$2,(IF(COUNTIF(Data!$A$2:$A$939,CV$7),CV$7=(VLOOKUP(CV$7,Data!$A$2:$A$852,1,FALSE)),0))),"H",IF(AND(CV$7&gt;=$E131,CV$7&lt;=$F131),($D131/$G131),0))),IF(AND(CV$7&gt;=$E131,CV$7&lt;=$F131),($D131/$G131),0))</f>
        <v>0</v>
      </c>
      <c r="CW131" s="34">
        <f>IF(Data!$C$2&gt;0,(IF(OR(CW$5=Data!$F$2,CW$5=Data!$G$2,(IF(COUNTIF(Data!$A$2:$A$939,CW$7),CW$7=(VLOOKUP(CW$7,Data!$A$2:$A$852,1,FALSE)),0))),"H",IF(AND(CW$7&gt;=$E131,CW$7&lt;=$F131),($D131/$G131),0))),IF(AND(CW$7&gt;=$E131,CW$7&lt;=$F131),($D131/$G131),0))</f>
        <v>0</v>
      </c>
      <c r="CX131" s="34" t="str">
        <f>IF(Data!$C$2&gt;0,(IF(OR(CX$5=Data!$F$2,CX$5=Data!$G$2,(IF(COUNTIF(Data!$A$2:$A$939,CX$7),CX$7=(VLOOKUP(CX$7,Data!$A$2:$A$852,1,FALSE)),0))),"H",IF(AND(CX$7&gt;=$E131,CX$7&lt;=$F131),($D131/$G131),0))),IF(AND(CX$7&gt;=$E131,CX$7&lt;=$F131),($D131/$G131),0))</f>
        <v>H</v>
      </c>
      <c r="CY131" s="34" t="str">
        <f>IF(Data!$C$2&gt;0,(IF(OR(CY$5=Data!$F$2,CY$5=Data!$G$2,(IF(COUNTIF(Data!$A$2:$A$939,CY$7),CY$7=(VLOOKUP(CY$7,Data!$A$2:$A$852,1,FALSE)),0))),"H",IF(AND(CY$7&gt;=$E131,CY$7&lt;=$F131),($D131/$G131),0))),IF(AND(CY$7&gt;=$E131,CY$7&lt;=$F131),($D131/$G131),0))</f>
        <v>H</v>
      </c>
      <c r="CZ131" s="34">
        <f>IF(Data!$C$2&gt;0,(IF(OR(CZ$5=Data!$F$2,CZ$5=Data!$G$2,(IF(COUNTIF(Data!$A$2:$A$939,CZ$7),CZ$7=(VLOOKUP(CZ$7,Data!$A$2:$A$852,1,FALSE)),0))),"H",IF(AND(CZ$7&gt;=$E131,CZ$7&lt;=$F131),($D131/$G131),0))),IF(AND(CZ$7&gt;=$E131,CZ$7&lt;=$F131),($D131/$G131),0))</f>
        <v>0</v>
      </c>
      <c r="DA131" s="34">
        <f>IF(Data!$C$2&gt;0,(IF(OR(DA$5=Data!$F$2,DA$5=Data!$G$2,(IF(COUNTIF(Data!$A$2:$A$939,DA$7),DA$7=(VLOOKUP(DA$7,Data!$A$2:$A$852,1,FALSE)),0))),"H",IF(AND(DA$7&gt;=$E131,DA$7&lt;=$F131),($D131/$G131),0))),IF(AND(DA$7&gt;=$E131,DA$7&lt;=$F131),($D131/$G131),0))</f>
        <v>0</v>
      </c>
      <c r="DB131" s="34">
        <f>IF(Data!$C$2&gt;0,(IF(OR(DB$5=Data!$F$2,DB$5=Data!$G$2,(IF(COUNTIF(Data!$A$2:$A$939,DB$7),DB$7=(VLOOKUP(DB$7,Data!$A$2:$A$852,1,FALSE)),0))),"H",IF(AND(DB$7&gt;=$E131,DB$7&lt;=$F131),($D131/$G131),0))),IF(AND(DB$7&gt;=$E131,DB$7&lt;=$F131),($D131/$G131),0))</f>
        <v>0</v>
      </c>
      <c r="DC131" s="34">
        <f>IF(Data!$C$2&gt;0,(IF(OR(DC$5=Data!$F$2,DC$5=Data!$G$2,(IF(COUNTIF(Data!$A$2:$A$939,DC$7),DC$7=(VLOOKUP(DC$7,Data!$A$2:$A$852,1,FALSE)),0))),"H",IF(AND(DC$7&gt;=$E131,DC$7&lt;=$F131),($D131/$G131),0))),IF(AND(DC$7&gt;=$E131,DC$7&lt;=$F131),($D131/$G131),0))</f>
        <v>0</v>
      </c>
      <c r="DD131" s="34">
        <f>IF(Data!$C$2&gt;0,(IF(OR(DD$5=Data!$F$2,DD$5=Data!$G$2,(IF(COUNTIF(Data!$A$2:$A$939,DD$7),DD$7=(VLOOKUP(DD$7,Data!$A$2:$A$852,1,FALSE)),0))),"H",IF(AND(DD$7&gt;=$E131,DD$7&lt;=$F131),($D131/$G131),0))),IF(AND(DD$7&gt;=$E131,DD$7&lt;=$F131),($D131/$G131),0))</f>
        <v>0</v>
      </c>
      <c r="DE131" s="34" t="str">
        <f>IF(Data!$C$2&gt;0,(IF(OR(DE$5=Data!$F$2,DE$5=Data!$G$2,(IF(COUNTIF(Data!$A$2:$A$939,DE$7),DE$7=(VLOOKUP(DE$7,Data!$A$2:$A$852,1,FALSE)),0))),"H",IF(AND(DE$7&gt;=$E131,DE$7&lt;=$F131),($D131/$G131),0))),IF(AND(DE$7&gt;=$E131,DE$7&lt;=$F131),($D131/$G131),0))</f>
        <v>H</v>
      </c>
      <c r="DF131" s="34" t="str">
        <f>IF(Data!$C$2&gt;0,(IF(OR(DF$5=Data!$F$2,DF$5=Data!$G$2,(IF(COUNTIF(Data!$A$2:$A$939,DF$7),DF$7=(VLOOKUP(DF$7,Data!$A$2:$A$852,1,FALSE)),0))),"H",IF(AND(DF$7&gt;=$E131,DF$7&lt;=$F131),($D131/$G131),0))),IF(AND(DF$7&gt;=$E131,DF$7&lt;=$F131),($D131/$G131),0))</f>
        <v>H</v>
      </c>
      <c r="DG131" s="34">
        <f>IF(Data!$C$2&gt;0,(IF(OR(DG$5=Data!$F$2,DG$5=Data!$G$2,(IF(COUNTIF(Data!$A$2:$A$939,DG$7),DG$7=(VLOOKUP(DG$7,Data!$A$2:$A$852,1,FALSE)),0))),"H",IF(AND(DG$7&gt;=$E131,DG$7&lt;=$F131),($D131/$G131),0))),IF(AND(DG$7&gt;=$E131,DG$7&lt;=$F131),($D131/$G131),0))</f>
        <v>0</v>
      </c>
      <c r="DH131" s="34">
        <f>IF(Data!$C$2&gt;0,(IF(OR(DH$5=Data!$F$2,DH$5=Data!$G$2,(IF(COUNTIF(Data!$A$2:$A$939,DH$7),DH$7=(VLOOKUP(DH$7,Data!$A$2:$A$852,1,FALSE)),0))),"H",IF(AND(DH$7&gt;=$E131,DH$7&lt;=$F131),($D131/$G131),0))),IF(AND(DH$7&gt;=$E131,DH$7&lt;=$F131),($D131/$G131),0))</f>
        <v>0</v>
      </c>
      <c r="DI131" s="34">
        <f>IF(Data!$C$2&gt;0,(IF(OR(DI$5=Data!$F$2,DI$5=Data!$G$2,(IF(COUNTIF(Data!$A$2:$A$939,DI$7),DI$7=(VLOOKUP(DI$7,Data!$A$2:$A$852,1,FALSE)),0))),"H",IF(AND(DI$7&gt;=$E131,DI$7&lt;=$F131),($D131/$G131),0))),IF(AND(DI$7&gt;=$E131,DI$7&lt;=$F131),($D131/$G131),0))</f>
        <v>0</v>
      </c>
      <c r="DJ131" s="34">
        <f>IF(Data!$C$2&gt;0,(IF(OR(DJ$5=Data!$F$2,DJ$5=Data!$G$2,(IF(COUNTIF(Data!$A$2:$A$939,DJ$7),DJ$7=(VLOOKUP(DJ$7,Data!$A$2:$A$852,1,FALSE)),0))),"H",IF(AND(DJ$7&gt;=$E131,DJ$7&lt;=$F131),($D131/$G131),0))),IF(AND(DJ$7&gt;=$E131,DJ$7&lt;=$F131),($D131/$G131),0))</f>
        <v>0</v>
      </c>
      <c r="DK131" s="34">
        <f>IF(Data!$C$2&gt;0,(IF(OR(DK$5=Data!$F$2,DK$5=Data!$G$2,(IF(COUNTIF(Data!$A$2:$A$939,DK$7),DK$7=(VLOOKUP(DK$7,Data!$A$2:$A$852,1,FALSE)),0))),"H",IF(AND(DK$7&gt;=$E131,DK$7&lt;=$F131),($D131/$G131),0))),IF(AND(DK$7&gt;=$E131,DK$7&lt;=$F131),($D131/$G131),0))</f>
        <v>0</v>
      </c>
      <c r="DL131" s="34" t="str">
        <f>IF(Data!$C$2&gt;0,(IF(OR(DL$5=Data!$F$2,DL$5=Data!$G$2,(IF(COUNTIF(Data!$A$2:$A$939,DL$7),DL$7=(VLOOKUP(DL$7,Data!$A$2:$A$852,1,FALSE)),0))),"H",IF(AND(DL$7&gt;=$E131,DL$7&lt;=$F131),($D131/$G131),0))),IF(AND(DL$7&gt;=$E131,DL$7&lt;=$F131),($D131/$G131),0))</f>
        <v>H</v>
      </c>
      <c r="DM131" s="34" t="str">
        <f>IF(Data!$C$2&gt;0,(IF(OR(DM$5=Data!$F$2,DM$5=Data!$G$2,(IF(COUNTIF(Data!$A$2:$A$939,DM$7),DM$7=(VLOOKUP(DM$7,Data!$A$2:$A$852,1,FALSE)),0))),"H",IF(AND(DM$7&gt;=$E131,DM$7&lt;=$F131),($D131/$G131),0))),IF(AND(DM$7&gt;=$E131,DM$7&lt;=$F131),($D131/$G131),0))</f>
        <v>H</v>
      </c>
      <c r="DN131" s="34">
        <f>IF(Data!$C$2&gt;0,(IF(OR(DN$5=Data!$F$2,DN$5=Data!$G$2,(IF(COUNTIF(Data!$A$2:$A$939,DN$7),DN$7=(VLOOKUP(DN$7,Data!$A$2:$A$852,1,FALSE)),0))),"H",IF(AND(DN$7&gt;=$E131,DN$7&lt;=$F131),($D131/$G131),0))),IF(AND(DN$7&gt;=$E131,DN$7&lt;=$F131),($D131/$G131),0))</f>
        <v>0</v>
      </c>
      <c r="DO131" s="34">
        <f>IF(Data!$C$2&gt;0,(IF(OR(DO$5=Data!$F$2,DO$5=Data!$G$2,(IF(COUNTIF(Data!$A$2:$A$939,DO$7),DO$7=(VLOOKUP(DO$7,Data!$A$2:$A$852,1,FALSE)),0))),"H",IF(AND(DO$7&gt;=$E131,DO$7&lt;=$F131),($D131/$G131),0))),IF(AND(DO$7&gt;=$E131,DO$7&lt;=$F131),($D131/$G131),0))</f>
        <v>0</v>
      </c>
      <c r="DP131" s="34">
        <f>IF(Data!$C$2&gt;0,(IF(OR(DP$5=Data!$F$2,DP$5=Data!$G$2,(IF(COUNTIF(Data!$A$2:$A$939,DP$7),DP$7=(VLOOKUP(DP$7,Data!$A$2:$A$852,1,FALSE)),0))),"H",IF(AND(DP$7&gt;=$E131,DP$7&lt;=$F131),($D131/$G131),0))),IF(AND(DP$7&gt;=$E131,DP$7&lt;=$F131),($D131/$G131),0))</f>
        <v>0</v>
      </c>
      <c r="DQ131" s="34">
        <f>IF(Data!$C$2&gt;0,(IF(OR(DQ$5=Data!$F$2,DQ$5=Data!$G$2,(IF(COUNTIF(Data!$A$2:$A$939,DQ$7),DQ$7=(VLOOKUP(DQ$7,Data!$A$2:$A$852,1,FALSE)),0))),"H",IF(AND(DQ$7&gt;=$E131,DQ$7&lt;=$F131),($D131/$G131),0))),IF(AND(DQ$7&gt;=$E131,DQ$7&lt;=$F131),($D131/$G131),0))</f>
        <v>0</v>
      </c>
      <c r="DR131" s="34">
        <f>IF(Data!$C$2&gt;0,(IF(OR(DR$5=Data!$F$2,DR$5=Data!$G$2,(IF(COUNTIF(Data!$A$2:$A$939,DR$7),DR$7=(VLOOKUP(DR$7,Data!$A$2:$A$852,1,FALSE)),0))),"H",IF(AND(DR$7&gt;=$E131,DR$7&lt;=$F131),($D131/$G131),0))),IF(AND(DR$7&gt;=$E131,DR$7&lt;=$F131),($D131/$G131),0))</f>
        <v>0</v>
      </c>
      <c r="DS131" s="34" t="str">
        <f>IF(Data!$C$2&gt;0,(IF(OR(DS$5=Data!$F$2,DS$5=Data!$G$2,(IF(COUNTIF(Data!$A$2:$A$939,DS$7),DS$7=(VLOOKUP(DS$7,Data!$A$2:$A$852,1,FALSE)),0))),"H",IF(AND(DS$7&gt;=$E131,DS$7&lt;=$F131),($D131/$G131),0))),IF(AND(DS$7&gt;=$E131,DS$7&lt;=$F131),($D131/$G131),0))</f>
        <v>H</v>
      </c>
      <c r="DT131" s="34" t="str">
        <f>IF(Data!$C$2&gt;0,(IF(OR(DT$5=Data!$F$2,DT$5=Data!$G$2,(IF(COUNTIF(Data!$A$2:$A$939,DT$7),DT$7=(VLOOKUP(DT$7,Data!$A$2:$A$852,1,FALSE)),0))),"H",IF(AND(DT$7&gt;=$E131,DT$7&lt;=$F131),($D131/$G131),0))),IF(AND(DT$7&gt;=$E131,DT$7&lt;=$F131),($D131/$G131),0))</f>
        <v>H</v>
      </c>
      <c r="DU131" s="34">
        <f>IF(Data!$C$2&gt;0,(IF(OR(DU$5=Data!$F$2,DU$5=Data!$G$2,(IF(COUNTIF(Data!$A$2:$A$939,DU$7),DU$7=(VLOOKUP(DU$7,Data!$A$2:$A$852,1,FALSE)),0))),"H",IF(AND(DU$7&gt;=$E131,DU$7&lt;=$F131),($D131/$G131),0))),IF(AND(DU$7&gt;=$E131,DU$7&lt;=$F131),($D131/$G131),0))</f>
        <v>0</v>
      </c>
      <c r="DV131" s="34">
        <f>IF(Data!$C$2&gt;0,(IF(OR(DV$5=Data!$F$2,DV$5=Data!$G$2,(IF(COUNTIF(Data!$A$2:$A$939,DV$7),DV$7=(VLOOKUP(DV$7,Data!$A$2:$A$852,1,FALSE)),0))),"H",IF(AND(DV$7&gt;=$E131,DV$7&lt;=$F131),($D131/$G131),0))),IF(AND(DV$7&gt;=$E131,DV$7&lt;=$F131),($D131/$G131),0))</f>
        <v>0</v>
      </c>
      <c r="DW131" s="34">
        <f>IF(Data!$C$2&gt;0,(IF(OR(DW$5=Data!$F$2,DW$5=Data!$G$2,(IF(COUNTIF(Data!$A$2:$A$939,DW$7),DW$7=(VLOOKUP(DW$7,Data!$A$2:$A$852,1,FALSE)),0))),"H",IF(AND(DW$7&gt;=$E131,DW$7&lt;=$F131),($D131/$G131),0))),IF(AND(DW$7&gt;=$E131,DW$7&lt;=$F131),($D131/$G131),0))</f>
        <v>0</v>
      </c>
      <c r="DX131" s="34">
        <f>IF(Data!$C$2&gt;0,(IF(OR(DX$5=Data!$F$2,DX$5=Data!$G$2,(IF(COUNTIF(Data!$A$2:$A$939,DX$7),DX$7=(VLOOKUP(DX$7,Data!$A$2:$A$852,1,FALSE)),0))),"H",IF(AND(DX$7&gt;=$E131,DX$7&lt;=$F131),($D131/$G131),0))),IF(AND(DX$7&gt;=$E131,DX$7&lt;=$F131),($D131/$G131),0))</f>
        <v>0</v>
      </c>
      <c r="DY131" s="34">
        <f>IF(Data!$C$2&gt;0,(IF(OR(DY$5=Data!$F$2,DY$5=Data!$G$2,(IF(COUNTIF(Data!$A$2:$A$939,DY$7),DY$7=(VLOOKUP(DY$7,Data!$A$2:$A$852,1,FALSE)),0))),"H",IF(AND(DY$7&gt;=$E131,DY$7&lt;=$F131),($D131/$G131),0))),IF(AND(DY$7&gt;=$E131,DY$7&lt;=$F131),($D131/$G131),0))</f>
        <v>0</v>
      </c>
      <c r="DZ131" s="34" t="str">
        <f>IF(Data!$C$2&gt;0,(IF(OR(DZ$5=Data!$F$2,DZ$5=Data!$G$2,(IF(COUNTIF(Data!$A$2:$A$939,DZ$7),DZ$7=(VLOOKUP(DZ$7,Data!$A$2:$A$852,1,FALSE)),0))),"H",IF(AND(DZ$7&gt;=$E131,DZ$7&lt;=$F131),($D131/$G131),0))),IF(AND(DZ$7&gt;=$E131,DZ$7&lt;=$F131),($D131/$G131),0))</f>
        <v>H</v>
      </c>
      <c r="EA131" s="34" t="str">
        <f>IF(Data!$C$2&gt;0,(IF(OR(EA$5=Data!$F$2,EA$5=Data!$G$2,(IF(COUNTIF(Data!$A$2:$A$939,EA$7),EA$7=(VLOOKUP(EA$7,Data!$A$2:$A$852,1,FALSE)),0))),"H",IF(AND(EA$7&gt;=$E131,EA$7&lt;=$F131),($D131/$G131),0))),IF(AND(EA$7&gt;=$E131,EA$7&lt;=$F131),($D131/$G131),0))</f>
        <v>H</v>
      </c>
      <c r="EB131" s="34">
        <f>IF(Data!$C$2&gt;0,(IF(OR(EB$5=Data!$F$2,EB$5=Data!$G$2,(IF(COUNTIF(Data!$A$2:$A$939,EB$7),EB$7=(VLOOKUP(EB$7,Data!$A$2:$A$852,1,FALSE)),0))),"H",IF(AND(EB$7&gt;=$E131,EB$7&lt;=$F131),($D131/$G131),0))),IF(AND(EB$7&gt;=$E131,EB$7&lt;=$F131),($D131/$G131),0))</f>
        <v>0</v>
      </c>
      <c r="EC131" s="34">
        <f>IF(Data!$C$2&gt;0,(IF(OR(EC$5=Data!$F$2,EC$5=Data!$G$2,(IF(COUNTIF(Data!$A$2:$A$939,EC$7),EC$7=(VLOOKUP(EC$7,Data!$A$2:$A$852,1,FALSE)),0))),"H",IF(AND(EC$7&gt;=$E131,EC$7&lt;=$F131),($D131/$G131),0))),IF(AND(EC$7&gt;=$E131,EC$7&lt;=$F131),($D131/$G131),0))</f>
        <v>0</v>
      </c>
      <c r="ED131" s="34">
        <f>IF(Data!$C$2&gt;0,(IF(OR(ED$5=Data!$F$2,ED$5=Data!$G$2,(IF(COUNTIF(Data!$A$2:$A$939,ED$7),ED$7=(VLOOKUP(ED$7,Data!$A$2:$A$852,1,FALSE)),0))),"H",IF(AND(ED$7&gt;=$E131,ED$7&lt;=$F131),($D131/$G131),0))),IF(AND(ED$7&gt;=$E131,ED$7&lt;=$F131),($D131/$G131),0))</f>
        <v>0</v>
      </c>
      <c r="EE131" s="34">
        <f>IF(Data!$C$2&gt;0,(IF(OR(EE$5=Data!$F$2,EE$5=Data!$G$2,(IF(COUNTIF(Data!$A$2:$A$939,EE$7),EE$7=(VLOOKUP(EE$7,Data!$A$2:$A$852,1,FALSE)),0))),"H",IF(AND(EE$7&gt;=$E131,EE$7&lt;=$F131),($D131/$G131),0))),IF(AND(EE$7&gt;=$E131,EE$7&lt;=$F131),($D131/$G131),0))</f>
        <v>0</v>
      </c>
      <c r="EF131" s="34">
        <f>IF(Data!$C$2&gt;0,(IF(OR(EF$5=Data!$F$2,EF$5=Data!$G$2,(IF(COUNTIF(Data!$A$2:$A$939,EF$7),EF$7=(VLOOKUP(EF$7,Data!$A$2:$A$852,1,FALSE)),0))),"H",IF(AND(EF$7&gt;=$E131,EF$7&lt;=$F131),($D131/$G131),0))),IF(AND(EF$7&gt;=$E131,EF$7&lt;=$F131),($D131/$G131),0))</f>
        <v>0</v>
      </c>
      <c r="EG131" s="34" t="str">
        <f>IF(Data!$C$2&gt;0,(IF(OR(EG$5=Data!$F$2,EG$5=Data!$G$2,(IF(COUNTIF(Data!$A$2:$A$939,EG$7),EG$7=(VLOOKUP(EG$7,Data!$A$2:$A$852,1,FALSE)),0))),"H",IF(AND(EG$7&gt;=$E131,EG$7&lt;=$F131),($D131/$G131),0))),IF(AND(EG$7&gt;=$E131,EG$7&lt;=$F131),($D131/$G131),0))</f>
        <v>H</v>
      </c>
      <c r="EH131" s="34" t="str">
        <f>IF(Data!$C$2&gt;0,(IF(OR(EH$5=Data!$F$2,EH$5=Data!$G$2,(IF(COUNTIF(Data!$A$2:$A$939,EH$7),EH$7=(VLOOKUP(EH$7,Data!$A$2:$A$852,1,FALSE)),0))),"H",IF(AND(EH$7&gt;=$E131,EH$7&lt;=$F131),($D131/$G131),0))),IF(AND(EH$7&gt;=$E131,EH$7&lt;=$F131),($D131/$G131),0))</f>
        <v>H</v>
      </c>
      <c r="EI131" s="34">
        <f>IF(Data!$C$2&gt;0,(IF(OR(EI$5=Data!$F$2,EI$5=Data!$G$2,(IF(COUNTIF(Data!$A$2:$A$939,EI$7),EI$7=(VLOOKUP(EI$7,Data!$A$2:$A$852,1,FALSE)),0))),"H",IF(AND(EI$7&gt;=$E131,EI$7&lt;=$F131),($D131/$G131),0))),IF(AND(EI$7&gt;=$E131,EI$7&lt;=$F131),($D131/$G131),0))</f>
        <v>0</v>
      </c>
      <c r="EJ131" s="34">
        <f>IF(Data!$C$2&gt;0,(IF(OR(EJ$5=Data!$F$2,EJ$5=Data!$G$2,(IF(COUNTIF(Data!$A$2:$A$939,EJ$7),EJ$7=(VLOOKUP(EJ$7,Data!$A$2:$A$852,1,FALSE)),0))),"H",IF(AND(EJ$7&gt;=$E131,EJ$7&lt;=$F131),($D131/$G131),0))),IF(AND(EJ$7&gt;=$E131,EJ$7&lt;=$F131),($D131/$G131),0))</f>
        <v>0</v>
      </c>
      <c r="EK131" s="34">
        <f>IF(Data!$C$2&gt;0,(IF(OR(EK$5=Data!$F$2,EK$5=Data!$G$2,(IF(COUNTIF(Data!$A$2:$A$939,EK$7),EK$7=(VLOOKUP(EK$7,Data!$A$2:$A$852,1,FALSE)),0))),"H",IF(AND(EK$7&gt;=$E131,EK$7&lt;=$F131),($D131/$G131),0))),IF(AND(EK$7&gt;=$E131,EK$7&lt;=$F131),($D131/$G131),0))</f>
        <v>0</v>
      </c>
      <c r="EL131" s="34">
        <f>IF(Data!$C$2&gt;0,(IF(OR(EL$5=Data!$F$2,EL$5=Data!$G$2,(IF(COUNTIF(Data!$A$2:$A$939,EL$7),EL$7=(VLOOKUP(EL$7,Data!$A$2:$A$852,1,FALSE)),0))),"H",IF(AND(EL$7&gt;=$E131,EL$7&lt;=$F131),($D131/$G131),0))),IF(AND(EL$7&gt;=$E131,EL$7&lt;=$F131),($D131/$G131),0))</f>
        <v>0</v>
      </c>
      <c r="EM131" s="34">
        <f>IF(Data!$C$2&gt;0,(IF(OR(EM$5=Data!$F$2,EM$5=Data!$G$2,(IF(COUNTIF(Data!$A$2:$A$939,EM$7),EM$7=(VLOOKUP(EM$7,Data!$A$2:$A$852,1,FALSE)),0))),"H",IF(AND(EM$7&gt;=$E131,EM$7&lt;=$F131),($D131/$G131),0))),IF(AND(EM$7&gt;=$E131,EM$7&lt;=$F131),($D131/$G131),0))</f>
        <v>0</v>
      </c>
      <c r="EN131" s="34" t="str">
        <f>IF(Data!$C$2&gt;0,(IF(OR(EN$5=Data!$F$2,EN$5=Data!$G$2,(IF(COUNTIF(Data!$A$2:$A$939,EN$7),EN$7=(VLOOKUP(EN$7,Data!$A$2:$A$852,1,FALSE)),0))),"H",IF(AND(EN$7&gt;=$E131,EN$7&lt;=$F131),($D131/$G131),0))),IF(AND(EN$7&gt;=$E131,EN$7&lt;=$F131),($D131/$G131),0))</f>
        <v>H</v>
      </c>
      <c r="EO131" s="35" t="str">
        <f>IF(Data!$C$2&gt;0,(IF(OR(EO$5=Data!$F$2,EO$5=Data!$G$2,(IF(COUNTIF(Data!$A$2:$A$939,EO$7),EO$7=(VLOOKUP(EO$7,Data!$A$2:$A$852,1,FALSE)),0))),"H",IF(AND(EO$7&gt;=$E131,EO$7&lt;=$F131),($D131/$G131),0))),IF(AND(EO$7&gt;=$E131,EO$7&lt;=$F131),($D131/$G131),0))</f>
        <v>H</v>
      </c>
      <c r="EP131" s="8" t="s">
        <v>47</v>
      </c>
      <c r="EQ131" s="18">
        <f>SUM(T131:EO131)-D131</f>
        <v>0</v>
      </c>
    </row>
    <row r="132" spans="1:148" ht="30" customHeight="1" thickBot="1">
      <c r="A132" s="371"/>
      <c r="B132" s="372"/>
      <c r="C132" s="372"/>
      <c r="D132" s="364"/>
      <c r="E132" s="351"/>
      <c r="F132" s="351"/>
      <c r="G132" s="349"/>
      <c r="H132" s="364"/>
      <c r="I132" s="365"/>
      <c r="J132" s="351"/>
      <c r="K132" s="351"/>
      <c r="L132" s="351"/>
      <c r="M132" s="349"/>
      <c r="N132" s="349"/>
      <c r="O132" s="364"/>
      <c r="P132" s="365"/>
      <c r="Q132" s="391"/>
      <c r="R132" s="364"/>
      <c r="S132" s="343"/>
      <c r="T132" s="36">
        <f>IF(T$7&gt;$L131,(((IF(Data!$C$2&gt;0,(IF(OR(T$5=Data!$F$2,T$5=Data!$G$2,(IF(COUNTIF(Data!$A$2:$A$939,T$7),T$7=(VLOOKUP(T$7,Data!$A$2:$A$852,1,FALSE)),0))),"H",IF(AND(T$7&gt;=$J131,T$7&lt;=$K131),($D131*(1-$P131)/$N131),0))),IF(AND(T$7&gt;=$J131,T$7&lt;=$K131),(($D131-$O131)/$N131),0))))),(((IF(Data!$C$2&gt;0,(IF(OR(T$5=Data!$F$2,T$5=Data!$G$2,(IF(COUNTIF(Data!$A$2:$A$939,T$7),T$7=(VLOOKUP(T$7,Data!$A$2:$A$852,1,FALSE)),0))),"H",IF(AND(T$7&gt;=$J131,T$7&lt;=$L131),($D131*$P131/$M131),0))),IF(AND(T$7&gt;=$J131,T$7&lt;=$L131),(($D131*$P131)/$M131),0))))))</f>
        <v>0</v>
      </c>
      <c r="U132" s="37">
        <f>IF(U$7&gt;$L131,(((IF(Data!$C$2&gt;0,(IF(OR(U$5=Data!$F$2,U$5=Data!$G$2,(IF(COUNTIF(Data!$A$2:$A$939,U$7),U$7=(VLOOKUP(U$7,Data!$A$2:$A$852,1,FALSE)),0))),"H",IF(AND(U$7&gt;=$J131,U$7&lt;=$K131),($D131*(1-$P131)/$N131),0))),IF(AND(U$7&gt;=$J131,U$7&lt;=$K131),(($D131-$O131)/$N131),0))))),(((IF(Data!$C$2&gt;0,(IF(OR(U$5=Data!$F$2,U$5=Data!$G$2,(IF(COUNTIF(Data!$A$2:$A$939,U$7),U$7=(VLOOKUP(U$7,Data!$A$2:$A$852,1,FALSE)),0))),"H",IF(AND(U$7&gt;=$J131,U$7&lt;=$L131),($D131*$P131/$M131),0))),IF(AND(U$7&gt;=$J131,U$7&lt;=$L131),(($D131*$P131)/$M131),0))))))</f>
        <v>0</v>
      </c>
      <c r="V132" s="37">
        <f>IF(V$7&gt;$L131,(((IF(Data!$C$2&gt;0,(IF(OR(V$5=Data!$F$2,V$5=Data!$G$2,(IF(COUNTIF(Data!$A$2:$A$939,V$7),V$7=(VLOOKUP(V$7,Data!$A$2:$A$852,1,FALSE)),0))),"H",IF(AND(V$7&gt;=$J131,V$7&lt;=$K131),($D131*(1-$P131)/$N131),0))),IF(AND(V$7&gt;=$J131,V$7&lt;=$K131),(($D131-$O131)/$N131),0))))),(((IF(Data!$C$2&gt;0,(IF(OR(V$5=Data!$F$2,V$5=Data!$G$2,(IF(COUNTIF(Data!$A$2:$A$939,V$7),V$7=(VLOOKUP(V$7,Data!$A$2:$A$852,1,FALSE)),0))),"H",IF(AND(V$7&gt;=$J131,V$7&lt;=$L131),($D131*$P131/$M131),0))),IF(AND(V$7&gt;=$J131,V$7&lt;=$L131),(($D131*$P131)/$M131),0))))))</f>
        <v>0</v>
      </c>
      <c r="W132" s="37">
        <f>IF(W$7&gt;$L131,(((IF(Data!$C$2&gt;0,(IF(OR(W$5=Data!$F$2,W$5=Data!$G$2,(IF(COUNTIF(Data!$A$2:$A$939,W$7),W$7=(VLOOKUP(W$7,Data!$A$2:$A$852,1,FALSE)),0))),"H",IF(AND(W$7&gt;=$J131,W$7&lt;=$K131),($D131*(1-$P131)/$N131),0))),IF(AND(W$7&gt;=$J131,W$7&lt;=$K131),(($D131-$O131)/$N131),0))))),(((IF(Data!$C$2&gt;0,(IF(OR(W$5=Data!$F$2,W$5=Data!$G$2,(IF(COUNTIF(Data!$A$2:$A$939,W$7),W$7=(VLOOKUP(W$7,Data!$A$2:$A$852,1,FALSE)),0))),"H",IF(AND(W$7&gt;=$J131,W$7&lt;=$L131),($D131*$P131/$M131),0))),IF(AND(W$7&gt;=$J131,W$7&lt;=$L131),(($D131*$P131)/$M131),0))))))</f>
        <v>0</v>
      </c>
      <c r="X132" s="37">
        <f>IF(X$7&gt;$L131,(((IF(Data!$C$2&gt;0,(IF(OR(X$5=Data!$F$2,X$5=Data!$G$2,(IF(COUNTIF(Data!$A$2:$A$939,X$7),X$7=(VLOOKUP(X$7,Data!$A$2:$A$852,1,FALSE)),0))),"H",IF(AND(X$7&gt;=$J131,X$7&lt;=$K131),($D131*(1-$P131)/$N131),0))),IF(AND(X$7&gt;=$J131,X$7&lt;=$K131),(($D131-$O131)/$N131),0))))),(((IF(Data!$C$2&gt;0,(IF(OR(X$5=Data!$F$2,X$5=Data!$G$2,(IF(COUNTIF(Data!$A$2:$A$939,X$7),X$7=(VLOOKUP(X$7,Data!$A$2:$A$852,1,FALSE)),0))),"H",IF(AND(X$7&gt;=$J131,X$7&lt;=$L131),($D131*$P131/$M131),0))),IF(AND(X$7&gt;=$J131,X$7&lt;=$L131),(($D131*$P131)/$M131),0))))))</f>
        <v>0</v>
      </c>
      <c r="Y132" s="37" t="str">
        <f>IF(Y$7&gt;$L131,(((IF(Data!$C$2&gt;0,(IF(OR(Y$5=Data!$F$2,Y$5=Data!$G$2,(IF(COUNTIF(Data!$A$2:$A$939,Y$7),Y$7=(VLOOKUP(Y$7,Data!$A$2:$A$852,1,FALSE)),0))),"H",IF(AND(Y$7&gt;=$J131,Y$7&lt;=$K131),($D131*(1-$P131)/$N131),0))),IF(AND(Y$7&gt;=$J131,Y$7&lt;=$K131),(($D131-$O131)/$N131),0))))),(((IF(Data!$C$2&gt;0,(IF(OR(Y$5=Data!$F$2,Y$5=Data!$G$2,(IF(COUNTIF(Data!$A$2:$A$939,Y$7),Y$7=(VLOOKUP(Y$7,Data!$A$2:$A$852,1,FALSE)),0))),"H",IF(AND(Y$7&gt;=$J131,Y$7&lt;=$L131),($D131*$P131/$M131),0))),IF(AND(Y$7&gt;=$J131,Y$7&lt;=$L131),(($D131*$P131)/$M131),0))))))</f>
        <v>H</v>
      </c>
      <c r="Z132" s="37" t="str">
        <f>IF(Z$7&gt;$L131,(((IF(Data!$C$2&gt;0,(IF(OR(Z$5=Data!$F$2,Z$5=Data!$G$2,(IF(COUNTIF(Data!$A$2:$A$939,Z$7),Z$7=(VLOOKUP(Z$7,Data!$A$2:$A$852,1,FALSE)),0))),"H",IF(AND(Z$7&gt;=$J131,Z$7&lt;=$K131),($D131*(1-$P131)/$N131),0))),IF(AND(Z$7&gt;=$J131,Z$7&lt;=$K131),(($D131-$O131)/$N131),0))))),(((IF(Data!$C$2&gt;0,(IF(OR(Z$5=Data!$F$2,Z$5=Data!$G$2,(IF(COUNTIF(Data!$A$2:$A$939,Z$7),Z$7=(VLOOKUP(Z$7,Data!$A$2:$A$852,1,FALSE)),0))),"H",IF(AND(Z$7&gt;=$J131,Z$7&lt;=$L131),($D131*$P131/$M131),0))),IF(AND(Z$7&gt;=$J131,Z$7&lt;=$L131),(($D131*$P131)/$M131),0))))))</f>
        <v>H</v>
      </c>
      <c r="AA132" s="37">
        <f>IF(AA$7&gt;$L131,(((IF(Data!$C$2&gt;0,(IF(OR(AA$5=Data!$F$2,AA$5=Data!$G$2,(IF(COUNTIF(Data!$A$2:$A$939,AA$7),AA$7=(VLOOKUP(AA$7,Data!$A$2:$A$852,1,FALSE)),0))),"H",IF(AND(AA$7&gt;=$J131,AA$7&lt;=$K131),($D131*(1-$P131)/$N131),0))),IF(AND(AA$7&gt;=$J131,AA$7&lt;=$K131),(($D131-$O131)/$N131),0))))),(((IF(Data!$C$2&gt;0,(IF(OR(AA$5=Data!$F$2,AA$5=Data!$G$2,(IF(COUNTIF(Data!$A$2:$A$939,AA$7),AA$7=(VLOOKUP(AA$7,Data!$A$2:$A$852,1,FALSE)),0))),"H",IF(AND(AA$7&gt;=$J131,AA$7&lt;=$L131),($D131*$P131/$M131),0))),IF(AND(AA$7&gt;=$J131,AA$7&lt;=$L131),(($D131*$P131)/$M131),0))))))</f>
        <v>0</v>
      </c>
      <c r="AB132" s="37">
        <f>IF(AB$7&gt;$L131,(((IF(Data!$C$2&gt;0,(IF(OR(AB$5=Data!$F$2,AB$5=Data!$G$2,(IF(COUNTIF(Data!$A$2:$A$939,AB$7),AB$7=(VLOOKUP(AB$7,Data!$A$2:$A$852,1,FALSE)),0))),"H",IF(AND(AB$7&gt;=$J131,AB$7&lt;=$K131),($D131*(1-$P131)/$N131),0))),IF(AND(AB$7&gt;=$J131,AB$7&lt;=$K131),(($D131-$O131)/$N131),0))))),(((IF(Data!$C$2&gt;0,(IF(OR(AB$5=Data!$F$2,AB$5=Data!$G$2,(IF(COUNTIF(Data!$A$2:$A$939,AB$7),AB$7=(VLOOKUP(AB$7,Data!$A$2:$A$852,1,FALSE)),0))),"H",IF(AND(AB$7&gt;=$J131,AB$7&lt;=$L131),($D131*$P131/$M131),0))),IF(AND(AB$7&gt;=$J131,AB$7&lt;=$L131),(($D131*$P131)/$M131),0))))))</f>
        <v>0</v>
      </c>
      <c r="AC132" s="37">
        <f>IF(AC$7&gt;$L131,(((IF(Data!$C$2&gt;0,(IF(OR(AC$5=Data!$F$2,AC$5=Data!$G$2,(IF(COUNTIF(Data!$A$2:$A$939,AC$7),AC$7=(VLOOKUP(AC$7,Data!$A$2:$A$852,1,FALSE)),0))),"H",IF(AND(AC$7&gt;=$J131,AC$7&lt;=$K131),($D131*(1-$P131)/$N131),0))),IF(AND(AC$7&gt;=$J131,AC$7&lt;=$K131),(($D131-$O131)/$N131),0))))),(((IF(Data!$C$2&gt;0,(IF(OR(AC$5=Data!$F$2,AC$5=Data!$G$2,(IF(COUNTIF(Data!$A$2:$A$939,AC$7),AC$7=(VLOOKUP(AC$7,Data!$A$2:$A$852,1,FALSE)),0))),"H",IF(AND(AC$7&gt;=$J131,AC$7&lt;=$L131),($D131*$P131/$M131),0))),IF(AND(AC$7&gt;=$J131,AC$7&lt;=$L131),(($D131*$P131)/$M131),0))))))</f>
        <v>0</v>
      </c>
      <c r="AD132" s="37">
        <f>IF(AD$7&gt;$L131,(((IF(Data!$C$2&gt;0,(IF(OR(AD$5=Data!$F$2,AD$5=Data!$G$2,(IF(COUNTIF(Data!$A$2:$A$939,AD$7),AD$7=(VLOOKUP(AD$7,Data!$A$2:$A$852,1,FALSE)),0))),"H",IF(AND(AD$7&gt;=$J131,AD$7&lt;=$K131),($D131*(1-$P131)/$N131),0))),IF(AND(AD$7&gt;=$J131,AD$7&lt;=$K131),(($D131-$O131)/$N131),0))))),(((IF(Data!$C$2&gt;0,(IF(OR(AD$5=Data!$F$2,AD$5=Data!$G$2,(IF(COUNTIF(Data!$A$2:$A$939,AD$7),AD$7=(VLOOKUP(AD$7,Data!$A$2:$A$852,1,FALSE)),0))),"H",IF(AND(AD$7&gt;=$J131,AD$7&lt;=$L131),($D131*$P131/$M131),0))),IF(AND(AD$7&gt;=$J131,AD$7&lt;=$L131),(($D131*$P131)/$M131),0))))))</f>
        <v>0</v>
      </c>
      <c r="AE132" s="37">
        <f>IF(AE$7&gt;$L131,(((IF(Data!$C$2&gt;0,(IF(OR(AE$5=Data!$F$2,AE$5=Data!$G$2,(IF(COUNTIF(Data!$A$2:$A$939,AE$7),AE$7=(VLOOKUP(AE$7,Data!$A$2:$A$852,1,FALSE)),0))),"H",IF(AND(AE$7&gt;=$J131,AE$7&lt;=$K131),($D131*(1-$P131)/$N131),0))),IF(AND(AE$7&gt;=$J131,AE$7&lt;=$K131),(($D131-$O131)/$N131),0))))),(((IF(Data!$C$2&gt;0,(IF(OR(AE$5=Data!$F$2,AE$5=Data!$G$2,(IF(COUNTIF(Data!$A$2:$A$939,AE$7),AE$7=(VLOOKUP(AE$7,Data!$A$2:$A$852,1,FALSE)),0))),"H",IF(AND(AE$7&gt;=$J131,AE$7&lt;=$L131),($D131*$P131/$M131),0))),IF(AND(AE$7&gt;=$J131,AE$7&lt;=$L131),(($D131*$P131)/$M131),0))))))</f>
        <v>0</v>
      </c>
      <c r="AF132" s="37" t="str">
        <f>IF(AF$7&gt;$L131,(((IF(Data!$C$2&gt;0,(IF(OR(AF$5=Data!$F$2,AF$5=Data!$G$2,(IF(COUNTIF(Data!$A$2:$A$939,AF$7),AF$7=(VLOOKUP(AF$7,Data!$A$2:$A$852,1,FALSE)),0))),"H",IF(AND(AF$7&gt;=$J131,AF$7&lt;=$K131),($D131*(1-$P131)/$N131),0))),IF(AND(AF$7&gt;=$J131,AF$7&lt;=$K131),(($D131-$O131)/$N131),0))))),(((IF(Data!$C$2&gt;0,(IF(OR(AF$5=Data!$F$2,AF$5=Data!$G$2,(IF(COUNTIF(Data!$A$2:$A$939,AF$7),AF$7=(VLOOKUP(AF$7,Data!$A$2:$A$852,1,FALSE)),0))),"H",IF(AND(AF$7&gt;=$J131,AF$7&lt;=$L131),($D131*$P131/$M131),0))),IF(AND(AF$7&gt;=$J131,AF$7&lt;=$L131),(($D131*$P131)/$M131),0))))))</f>
        <v>H</v>
      </c>
      <c r="AG132" s="37" t="str">
        <f>IF(AG$7&gt;$L131,(((IF(Data!$C$2&gt;0,(IF(OR(AG$5=Data!$F$2,AG$5=Data!$G$2,(IF(COUNTIF(Data!$A$2:$A$939,AG$7),AG$7=(VLOOKUP(AG$7,Data!$A$2:$A$852,1,FALSE)),0))),"H",IF(AND(AG$7&gt;=$J131,AG$7&lt;=$K131),($D131*(1-$P131)/$N131),0))),IF(AND(AG$7&gt;=$J131,AG$7&lt;=$K131),(($D131-$O131)/$N131),0))))),(((IF(Data!$C$2&gt;0,(IF(OR(AG$5=Data!$F$2,AG$5=Data!$G$2,(IF(COUNTIF(Data!$A$2:$A$939,AG$7),AG$7=(VLOOKUP(AG$7,Data!$A$2:$A$852,1,FALSE)),0))),"H",IF(AND(AG$7&gt;=$J131,AG$7&lt;=$L131),($D131*$P131/$M131),0))),IF(AND(AG$7&gt;=$J131,AG$7&lt;=$L131),(($D131*$P131)/$M131),0))))))</f>
        <v>H</v>
      </c>
      <c r="AH132" s="37">
        <f>IF(AH$7&gt;$L131,(((IF(Data!$C$2&gt;0,(IF(OR(AH$5=Data!$F$2,AH$5=Data!$G$2,(IF(COUNTIF(Data!$A$2:$A$939,AH$7),AH$7=(VLOOKUP(AH$7,Data!$A$2:$A$852,1,FALSE)),0))),"H",IF(AND(AH$7&gt;=$J131,AH$7&lt;=$K131),($D131*(1-$P131)/$N131),0))),IF(AND(AH$7&gt;=$J131,AH$7&lt;=$K131),(($D131-$O131)/$N131),0))))),(((IF(Data!$C$2&gt;0,(IF(OR(AH$5=Data!$F$2,AH$5=Data!$G$2,(IF(COUNTIF(Data!$A$2:$A$939,AH$7),AH$7=(VLOOKUP(AH$7,Data!$A$2:$A$852,1,FALSE)),0))),"H",IF(AND(AH$7&gt;=$J131,AH$7&lt;=$L131),($D131*$P131/$M131),0))),IF(AND(AH$7&gt;=$J131,AH$7&lt;=$L131),(($D131*$P131)/$M131),0))))))</f>
        <v>0</v>
      </c>
      <c r="AI132" s="37">
        <f>IF(AI$7&gt;$L131,(((IF(Data!$C$2&gt;0,(IF(OR(AI$5=Data!$F$2,AI$5=Data!$G$2,(IF(COUNTIF(Data!$A$2:$A$939,AI$7),AI$7=(VLOOKUP(AI$7,Data!$A$2:$A$852,1,FALSE)),0))),"H",IF(AND(AI$7&gt;=$J131,AI$7&lt;=$K131),($D131*(1-$P131)/$N131),0))),IF(AND(AI$7&gt;=$J131,AI$7&lt;=$K131),(($D131-$O131)/$N131),0))))),(((IF(Data!$C$2&gt;0,(IF(OR(AI$5=Data!$F$2,AI$5=Data!$G$2,(IF(COUNTIF(Data!$A$2:$A$939,AI$7),AI$7=(VLOOKUP(AI$7,Data!$A$2:$A$852,1,FALSE)),0))),"H",IF(AND(AI$7&gt;=$J131,AI$7&lt;=$L131),($D131*$P131/$M131),0))),IF(AND(AI$7&gt;=$J131,AI$7&lt;=$L131),(($D131*$P131)/$M131),0))))))</f>
        <v>0</v>
      </c>
      <c r="AJ132" s="37">
        <f>IF(AJ$7&gt;$L131,(((IF(Data!$C$2&gt;0,(IF(OR(AJ$5=Data!$F$2,AJ$5=Data!$G$2,(IF(COUNTIF(Data!$A$2:$A$939,AJ$7),AJ$7=(VLOOKUP(AJ$7,Data!$A$2:$A$852,1,FALSE)),0))),"H",IF(AND(AJ$7&gt;=$J131,AJ$7&lt;=$K131),($D131*(1-$P131)/$N131),0))),IF(AND(AJ$7&gt;=$J131,AJ$7&lt;=$K131),(($D131-$O131)/$N131),0))))),(((IF(Data!$C$2&gt;0,(IF(OR(AJ$5=Data!$F$2,AJ$5=Data!$G$2,(IF(COUNTIF(Data!$A$2:$A$939,AJ$7),AJ$7=(VLOOKUP(AJ$7,Data!$A$2:$A$852,1,FALSE)),0))),"H",IF(AND(AJ$7&gt;=$J131,AJ$7&lt;=$L131),($D131*$P131/$M131),0))),IF(AND(AJ$7&gt;=$J131,AJ$7&lt;=$L131),(($D131*$P131)/$M131),0))))))</f>
        <v>0</v>
      </c>
      <c r="AK132" s="37">
        <f>IF(AK$7&gt;$L131,(((IF(Data!$C$2&gt;0,(IF(OR(AK$5=Data!$F$2,AK$5=Data!$G$2,(IF(COUNTIF(Data!$A$2:$A$939,AK$7),AK$7=(VLOOKUP(AK$7,Data!$A$2:$A$852,1,FALSE)),0))),"H",IF(AND(AK$7&gt;=$J131,AK$7&lt;=$K131),($D131*(1-$P131)/$N131),0))),IF(AND(AK$7&gt;=$J131,AK$7&lt;=$K131),(($D131-$O131)/$N131),0))))),(((IF(Data!$C$2&gt;0,(IF(OR(AK$5=Data!$F$2,AK$5=Data!$G$2,(IF(COUNTIF(Data!$A$2:$A$939,AK$7),AK$7=(VLOOKUP(AK$7,Data!$A$2:$A$852,1,FALSE)),0))),"H",IF(AND(AK$7&gt;=$J131,AK$7&lt;=$L131),($D131*$P131/$M131),0))),IF(AND(AK$7&gt;=$J131,AK$7&lt;=$L131),(($D131*$P131)/$M131),0))))))</f>
        <v>0</v>
      </c>
      <c r="AL132" s="37">
        <f>IF(AL$7&gt;$L131,(((IF(Data!$C$2&gt;0,(IF(OR(AL$5=Data!$F$2,AL$5=Data!$G$2,(IF(COUNTIF(Data!$A$2:$A$939,AL$7),AL$7=(VLOOKUP(AL$7,Data!$A$2:$A$852,1,FALSE)),0))),"H",IF(AND(AL$7&gt;=$J131,AL$7&lt;=$K131),($D131*(1-$P131)/$N131),0))),IF(AND(AL$7&gt;=$J131,AL$7&lt;=$K131),(($D131-$O131)/$N131),0))))),(((IF(Data!$C$2&gt;0,(IF(OR(AL$5=Data!$F$2,AL$5=Data!$G$2,(IF(COUNTIF(Data!$A$2:$A$939,AL$7),AL$7=(VLOOKUP(AL$7,Data!$A$2:$A$852,1,FALSE)),0))),"H",IF(AND(AL$7&gt;=$J131,AL$7&lt;=$L131),($D131*$P131/$M131),0))),IF(AND(AL$7&gt;=$J131,AL$7&lt;=$L131),(($D131*$P131)/$M131),0))))))</f>
        <v>0</v>
      </c>
      <c r="AM132" s="37" t="str">
        <f>IF(AM$7&gt;$L131,(((IF(Data!$C$2&gt;0,(IF(OR(AM$5=Data!$F$2,AM$5=Data!$G$2,(IF(COUNTIF(Data!$A$2:$A$939,AM$7),AM$7=(VLOOKUP(AM$7,Data!$A$2:$A$852,1,FALSE)),0))),"H",IF(AND(AM$7&gt;=$J131,AM$7&lt;=$K131),($D131*(1-$P131)/$N131),0))),IF(AND(AM$7&gt;=$J131,AM$7&lt;=$K131),(($D131-$O131)/$N131),0))))),(((IF(Data!$C$2&gt;0,(IF(OR(AM$5=Data!$F$2,AM$5=Data!$G$2,(IF(COUNTIF(Data!$A$2:$A$939,AM$7),AM$7=(VLOOKUP(AM$7,Data!$A$2:$A$852,1,FALSE)),0))),"H",IF(AND(AM$7&gt;=$J131,AM$7&lt;=$L131),($D131*$P131/$M131),0))),IF(AND(AM$7&gt;=$J131,AM$7&lt;=$L131),(($D131*$P131)/$M131),0))))))</f>
        <v>H</v>
      </c>
      <c r="AN132" s="37" t="str">
        <f>IF(AN$7&gt;$L131,(((IF(Data!$C$2&gt;0,(IF(OR(AN$5=Data!$F$2,AN$5=Data!$G$2,(IF(COUNTIF(Data!$A$2:$A$939,AN$7),AN$7=(VLOOKUP(AN$7,Data!$A$2:$A$852,1,FALSE)),0))),"H",IF(AND(AN$7&gt;=$J131,AN$7&lt;=$K131),($D131*(1-$P131)/$N131),0))),IF(AND(AN$7&gt;=$J131,AN$7&lt;=$K131),(($D131-$O131)/$N131),0))))),(((IF(Data!$C$2&gt;0,(IF(OR(AN$5=Data!$F$2,AN$5=Data!$G$2,(IF(COUNTIF(Data!$A$2:$A$939,AN$7),AN$7=(VLOOKUP(AN$7,Data!$A$2:$A$852,1,FALSE)),0))),"H",IF(AND(AN$7&gt;=$J131,AN$7&lt;=$L131),($D131*$P131/$M131),0))),IF(AND(AN$7&gt;=$J131,AN$7&lt;=$L131),(($D131*$P131)/$M131),0))))))</f>
        <v>H</v>
      </c>
      <c r="AO132" s="37">
        <f>IF(AO$7&gt;$L131,(((IF(Data!$C$2&gt;0,(IF(OR(AO$5=Data!$F$2,AO$5=Data!$G$2,(IF(COUNTIF(Data!$A$2:$A$939,AO$7),AO$7=(VLOOKUP(AO$7,Data!$A$2:$A$852,1,FALSE)),0))),"H",IF(AND(AO$7&gt;=$J131,AO$7&lt;=$K131),($D131*(1-$P131)/$N131),0))),IF(AND(AO$7&gt;=$J131,AO$7&lt;=$K131),(($D131-$O131)/$N131),0))))),(((IF(Data!$C$2&gt;0,(IF(OR(AO$5=Data!$F$2,AO$5=Data!$G$2,(IF(COUNTIF(Data!$A$2:$A$939,AO$7),AO$7=(VLOOKUP(AO$7,Data!$A$2:$A$852,1,FALSE)),0))),"H",IF(AND(AO$7&gt;=$J131,AO$7&lt;=$L131),($D131*$P131/$M131),0))),IF(AND(AO$7&gt;=$J131,AO$7&lt;=$L131),(($D131*$P131)/$M131),0))))))</f>
        <v>0</v>
      </c>
      <c r="AP132" s="37">
        <f>IF(AP$7&gt;$L131,(((IF(Data!$C$2&gt;0,(IF(OR(AP$5=Data!$F$2,AP$5=Data!$G$2,(IF(COUNTIF(Data!$A$2:$A$939,AP$7),AP$7=(VLOOKUP(AP$7,Data!$A$2:$A$852,1,FALSE)),0))),"H",IF(AND(AP$7&gt;=$J131,AP$7&lt;=$K131),($D131*(1-$P131)/$N131),0))),IF(AND(AP$7&gt;=$J131,AP$7&lt;=$K131),(($D131-$O131)/$N131),0))))),(((IF(Data!$C$2&gt;0,(IF(OR(AP$5=Data!$F$2,AP$5=Data!$G$2,(IF(COUNTIF(Data!$A$2:$A$939,AP$7),AP$7=(VLOOKUP(AP$7,Data!$A$2:$A$852,1,FALSE)),0))),"H",IF(AND(AP$7&gt;=$J131,AP$7&lt;=$L131),($D131*$P131/$M131),0))),IF(AND(AP$7&gt;=$J131,AP$7&lt;=$L131),(($D131*$P131)/$M131),0))))))</f>
        <v>0</v>
      </c>
      <c r="AQ132" s="37">
        <f>IF(AQ$7&gt;$L131,(((IF(Data!$C$2&gt;0,(IF(OR(AQ$5=Data!$F$2,AQ$5=Data!$G$2,(IF(COUNTIF(Data!$A$2:$A$939,AQ$7),AQ$7=(VLOOKUP(AQ$7,Data!$A$2:$A$852,1,FALSE)),0))),"H",IF(AND(AQ$7&gt;=$J131,AQ$7&lt;=$K131),($D131*(1-$P131)/$N131),0))),IF(AND(AQ$7&gt;=$J131,AQ$7&lt;=$K131),(($D131-$O131)/$N131),0))))),(((IF(Data!$C$2&gt;0,(IF(OR(AQ$5=Data!$F$2,AQ$5=Data!$G$2,(IF(COUNTIF(Data!$A$2:$A$939,AQ$7),AQ$7=(VLOOKUP(AQ$7,Data!$A$2:$A$852,1,FALSE)),0))),"H",IF(AND(AQ$7&gt;=$J131,AQ$7&lt;=$L131),($D131*$P131/$M131),0))),IF(AND(AQ$7&gt;=$J131,AQ$7&lt;=$L131),(($D131*$P131)/$M131),0))))))</f>
        <v>0</v>
      </c>
      <c r="AR132" s="37">
        <f>IF(AR$7&gt;$L131,(((IF(Data!$C$2&gt;0,(IF(OR(AR$5=Data!$F$2,AR$5=Data!$G$2,(IF(COUNTIF(Data!$A$2:$A$939,AR$7),AR$7=(VLOOKUP(AR$7,Data!$A$2:$A$852,1,FALSE)),0))),"H",IF(AND(AR$7&gt;=$J131,AR$7&lt;=$K131),($D131*(1-$P131)/$N131),0))),IF(AND(AR$7&gt;=$J131,AR$7&lt;=$K131),(($D131-$O131)/$N131),0))))),(((IF(Data!$C$2&gt;0,(IF(OR(AR$5=Data!$F$2,AR$5=Data!$G$2,(IF(COUNTIF(Data!$A$2:$A$939,AR$7),AR$7=(VLOOKUP(AR$7,Data!$A$2:$A$852,1,FALSE)),0))),"H",IF(AND(AR$7&gt;=$J131,AR$7&lt;=$L131),($D131*$P131/$M131),0))),IF(AND(AR$7&gt;=$J131,AR$7&lt;=$L131),(($D131*$P131)/$M131),0))))))</f>
        <v>0</v>
      </c>
      <c r="AS132" s="37">
        <f>IF(AS$7&gt;$L131,(((IF(Data!$C$2&gt;0,(IF(OR(AS$5=Data!$F$2,AS$5=Data!$G$2,(IF(COUNTIF(Data!$A$2:$A$939,AS$7),AS$7=(VLOOKUP(AS$7,Data!$A$2:$A$852,1,FALSE)),0))),"H",IF(AND(AS$7&gt;=$J131,AS$7&lt;=$K131),($D131*(1-$P131)/$N131),0))),IF(AND(AS$7&gt;=$J131,AS$7&lt;=$K131),(($D131-$O131)/$N131),0))))),(((IF(Data!$C$2&gt;0,(IF(OR(AS$5=Data!$F$2,AS$5=Data!$G$2,(IF(COUNTIF(Data!$A$2:$A$939,AS$7),AS$7=(VLOOKUP(AS$7,Data!$A$2:$A$852,1,FALSE)),0))),"H",IF(AND(AS$7&gt;=$J131,AS$7&lt;=$L131),($D131*$P131/$M131),0))),IF(AND(AS$7&gt;=$J131,AS$7&lt;=$L131),(($D131*$P131)/$M131),0))))))</f>
        <v>0</v>
      </c>
      <c r="AT132" s="37" t="str">
        <f>IF(AT$7&gt;$L131,(((IF(Data!$C$2&gt;0,(IF(OR(AT$5=Data!$F$2,AT$5=Data!$G$2,(IF(COUNTIF(Data!$A$2:$A$939,AT$7),AT$7=(VLOOKUP(AT$7,Data!$A$2:$A$852,1,FALSE)),0))),"H",IF(AND(AT$7&gt;=$J131,AT$7&lt;=$K131),($D131*(1-$P131)/$N131),0))),IF(AND(AT$7&gt;=$J131,AT$7&lt;=$K131),(($D131-$O131)/$N131),0))))),(((IF(Data!$C$2&gt;0,(IF(OR(AT$5=Data!$F$2,AT$5=Data!$G$2,(IF(COUNTIF(Data!$A$2:$A$939,AT$7),AT$7=(VLOOKUP(AT$7,Data!$A$2:$A$852,1,FALSE)),0))),"H",IF(AND(AT$7&gt;=$J131,AT$7&lt;=$L131),($D131*$P131/$M131),0))),IF(AND(AT$7&gt;=$J131,AT$7&lt;=$L131),(($D131*$P131)/$M131),0))))))</f>
        <v>H</v>
      </c>
      <c r="AU132" s="37" t="str">
        <f>IF(AU$7&gt;$L131,(((IF(Data!$C$2&gt;0,(IF(OR(AU$5=Data!$F$2,AU$5=Data!$G$2,(IF(COUNTIF(Data!$A$2:$A$939,AU$7),AU$7=(VLOOKUP(AU$7,Data!$A$2:$A$852,1,FALSE)),0))),"H",IF(AND(AU$7&gt;=$J131,AU$7&lt;=$K131),($D131*(1-$P131)/$N131),0))),IF(AND(AU$7&gt;=$J131,AU$7&lt;=$K131),(($D131-$O131)/$N131),0))))),(((IF(Data!$C$2&gt;0,(IF(OR(AU$5=Data!$F$2,AU$5=Data!$G$2,(IF(COUNTIF(Data!$A$2:$A$939,AU$7),AU$7=(VLOOKUP(AU$7,Data!$A$2:$A$852,1,FALSE)),0))),"H",IF(AND(AU$7&gt;=$J131,AU$7&lt;=$L131),($D131*$P131/$M131),0))),IF(AND(AU$7&gt;=$J131,AU$7&lt;=$L131),(($D131*$P131)/$M131),0))))))</f>
        <v>H</v>
      </c>
      <c r="AV132" s="37">
        <f>IF(AV$7&gt;$L131,(((IF(Data!$C$2&gt;0,(IF(OR(AV$5=Data!$F$2,AV$5=Data!$G$2,(IF(COUNTIF(Data!$A$2:$A$939,AV$7),AV$7=(VLOOKUP(AV$7,Data!$A$2:$A$852,1,FALSE)),0))),"H",IF(AND(AV$7&gt;=$J131,AV$7&lt;=$K131),($D131*(1-$P131)/$N131),0))),IF(AND(AV$7&gt;=$J131,AV$7&lt;=$K131),(($D131-$O131)/$N131),0))))),(((IF(Data!$C$2&gt;0,(IF(OR(AV$5=Data!$F$2,AV$5=Data!$G$2,(IF(COUNTIF(Data!$A$2:$A$939,AV$7),AV$7=(VLOOKUP(AV$7,Data!$A$2:$A$852,1,FALSE)),0))),"H",IF(AND(AV$7&gt;=$J131,AV$7&lt;=$L131),($D131*$P131/$M131),0))),IF(AND(AV$7&gt;=$J131,AV$7&lt;=$L131),(($D131*$P131)/$M131),0))))))</f>
        <v>0</v>
      </c>
      <c r="AW132" s="37">
        <f>IF(AW$7&gt;$L131,(((IF(Data!$C$2&gt;0,(IF(OR(AW$5=Data!$F$2,AW$5=Data!$G$2,(IF(COUNTIF(Data!$A$2:$A$939,AW$7),AW$7=(VLOOKUP(AW$7,Data!$A$2:$A$852,1,FALSE)),0))),"H",IF(AND(AW$7&gt;=$J131,AW$7&lt;=$K131),($D131*(1-$P131)/$N131),0))),IF(AND(AW$7&gt;=$J131,AW$7&lt;=$K131),(($D131-$O131)/$N131),0))))),(((IF(Data!$C$2&gt;0,(IF(OR(AW$5=Data!$F$2,AW$5=Data!$G$2,(IF(COUNTIF(Data!$A$2:$A$939,AW$7),AW$7=(VLOOKUP(AW$7,Data!$A$2:$A$852,1,FALSE)),0))),"H",IF(AND(AW$7&gt;=$J131,AW$7&lt;=$L131),($D131*$P131/$M131),0))),IF(AND(AW$7&gt;=$J131,AW$7&lt;=$L131),(($D131*$P131)/$M131),0))))))</f>
        <v>0</v>
      </c>
      <c r="AX132" s="37">
        <f>IF(AX$7&gt;$L131,(((IF(Data!$C$2&gt;0,(IF(OR(AX$5=Data!$F$2,AX$5=Data!$G$2,(IF(COUNTIF(Data!$A$2:$A$939,AX$7),AX$7=(VLOOKUP(AX$7,Data!$A$2:$A$852,1,FALSE)),0))),"H",IF(AND(AX$7&gt;=$J131,AX$7&lt;=$K131),($D131*(1-$P131)/$N131),0))),IF(AND(AX$7&gt;=$J131,AX$7&lt;=$K131),(($D131-$O131)/$N131),0))))),(((IF(Data!$C$2&gt;0,(IF(OR(AX$5=Data!$F$2,AX$5=Data!$G$2,(IF(COUNTIF(Data!$A$2:$A$939,AX$7),AX$7=(VLOOKUP(AX$7,Data!$A$2:$A$852,1,FALSE)),0))),"H",IF(AND(AX$7&gt;=$J131,AX$7&lt;=$L131),($D131*$P131/$M131),0))),IF(AND(AX$7&gt;=$J131,AX$7&lt;=$L131),(($D131*$P131)/$M131),0))))))</f>
        <v>0</v>
      </c>
      <c r="AY132" s="37">
        <f>IF(AY$7&gt;$L131,(((IF(Data!$C$2&gt;0,(IF(OR(AY$5=Data!$F$2,AY$5=Data!$G$2,(IF(COUNTIF(Data!$A$2:$A$939,AY$7),AY$7=(VLOOKUP(AY$7,Data!$A$2:$A$852,1,FALSE)),0))),"H",IF(AND(AY$7&gt;=$J131,AY$7&lt;=$K131),($D131*(1-$P131)/$N131),0))),IF(AND(AY$7&gt;=$J131,AY$7&lt;=$K131),(($D131-$O131)/$N131),0))))),(((IF(Data!$C$2&gt;0,(IF(OR(AY$5=Data!$F$2,AY$5=Data!$G$2,(IF(COUNTIF(Data!$A$2:$A$939,AY$7),AY$7=(VLOOKUP(AY$7,Data!$A$2:$A$852,1,FALSE)),0))),"H",IF(AND(AY$7&gt;=$J131,AY$7&lt;=$L131),($D131*$P131/$M131),0))),IF(AND(AY$7&gt;=$J131,AY$7&lt;=$L131),(($D131*$P131)/$M131),0))))))</f>
        <v>0</v>
      </c>
      <c r="AZ132" s="37">
        <f>IF(AZ$7&gt;$L131,(((IF(Data!$C$2&gt;0,(IF(OR(AZ$5=Data!$F$2,AZ$5=Data!$G$2,(IF(COUNTIF(Data!$A$2:$A$939,AZ$7),AZ$7=(VLOOKUP(AZ$7,Data!$A$2:$A$852,1,FALSE)),0))),"H",IF(AND(AZ$7&gt;=$J131,AZ$7&lt;=$K131),($D131*(1-$P131)/$N131),0))),IF(AND(AZ$7&gt;=$J131,AZ$7&lt;=$K131),(($D131-$O131)/$N131),0))))),(((IF(Data!$C$2&gt;0,(IF(OR(AZ$5=Data!$F$2,AZ$5=Data!$G$2,(IF(COUNTIF(Data!$A$2:$A$939,AZ$7),AZ$7=(VLOOKUP(AZ$7,Data!$A$2:$A$852,1,FALSE)),0))),"H",IF(AND(AZ$7&gt;=$J131,AZ$7&lt;=$L131),($D131*$P131/$M131),0))),IF(AND(AZ$7&gt;=$J131,AZ$7&lt;=$L131),(($D131*$P131)/$M131),0))))))</f>
        <v>0</v>
      </c>
      <c r="BA132" s="37" t="str">
        <f>IF(BA$7&gt;$L131,(((IF(Data!$C$2&gt;0,(IF(OR(BA$5=Data!$F$2,BA$5=Data!$G$2,(IF(COUNTIF(Data!$A$2:$A$939,BA$7),BA$7=(VLOOKUP(BA$7,Data!$A$2:$A$852,1,FALSE)),0))),"H",IF(AND(BA$7&gt;=$J131,BA$7&lt;=$K131),($D131*(1-$P131)/$N131),0))),IF(AND(BA$7&gt;=$J131,BA$7&lt;=$K131),(($D131-$O131)/$N131),0))))),(((IF(Data!$C$2&gt;0,(IF(OR(BA$5=Data!$F$2,BA$5=Data!$G$2,(IF(COUNTIF(Data!$A$2:$A$939,BA$7),BA$7=(VLOOKUP(BA$7,Data!$A$2:$A$852,1,FALSE)),0))),"H",IF(AND(BA$7&gt;=$J131,BA$7&lt;=$L131),($D131*$P131/$M131),0))),IF(AND(BA$7&gt;=$J131,BA$7&lt;=$L131),(($D131*$P131)/$M131),0))))))</f>
        <v>H</v>
      </c>
      <c r="BB132" s="37" t="str">
        <f>IF(BB$7&gt;$L131,(((IF(Data!$C$2&gt;0,(IF(OR(BB$5=Data!$F$2,BB$5=Data!$G$2,(IF(COUNTIF(Data!$A$2:$A$939,BB$7),BB$7=(VLOOKUP(BB$7,Data!$A$2:$A$852,1,FALSE)),0))),"H",IF(AND(BB$7&gt;=$J131,BB$7&lt;=$K131),($D131*(1-$P131)/$N131),0))),IF(AND(BB$7&gt;=$J131,BB$7&lt;=$K131),(($D131-$O131)/$N131),0))))),(((IF(Data!$C$2&gt;0,(IF(OR(BB$5=Data!$F$2,BB$5=Data!$G$2,(IF(COUNTIF(Data!$A$2:$A$939,BB$7),BB$7=(VLOOKUP(BB$7,Data!$A$2:$A$852,1,FALSE)),0))),"H",IF(AND(BB$7&gt;=$J131,BB$7&lt;=$L131),($D131*$P131/$M131),0))),IF(AND(BB$7&gt;=$J131,BB$7&lt;=$L131),(($D131*$P131)/$M131),0))))))</f>
        <v>H</v>
      </c>
      <c r="BC132" s="37">
        <f>IF(BC$7&gt;$L131,(((IF(Data!$C$2&gt;0,(IF(OR(BC$5=Data!$F$2,BC$5=Data!$G$2,(IF(COUNTIF(Data!$A$2:$A$939,BC$7),BC$7=(VLOOKUP(BC$7,Data!$A$2:$A$852,1,FALSE)),0))),"H",IF(AND(BC$7&gt;=$J131,BC$7&lt;=$K131),($D131*(1-$P131)/$N131),0))),IF(AND(BC$7&gt;=$J131,BC$7&lt;=$K131),(($D131-$O131)/$N131),0))))),(((IF(Data!$C$2&gt;0,(IF(OR(BC$5=Data!$F$2,BC$5=Data!$G$2,(IF(COUNTIF(Data!$A$2:$A$939,BC$7),BC$7=(VLOOKUP(BC$7,Data!$A$2:$A$852,1,FALSE)),0))),"H",IF(AND(BC$7&gt;=$J131,BC$7&lt;=$L131),($D131*$P131/$M131),0))),IF(AND(BC$7&gt;=$J131,BC$7&lt;=$L131),(($D131*$P131)/$M131),0))))))</f>
        <v>0</v>
      </c>
      <c r="BD132" s="37">
        <f>IF(BD$7&gt;$L131,(((IF(Data!$C$2&gt;0,(IF(OR(BD$5=Data!$F$2,BD$5=Data!$G$2,(IF(COUNTIF(Data!$A$2:$A$939,BD$7),BD$7=(VLOOKUP(BD$7,Data!$A$2:$A$852,1,FALSE)),0))),"H",IF(AND(BD$7&gt;=$J131,BD$7&lt;=$K131),($D131*(1-$P131)/$N131),0))),IF(AND(BD$7&gt;=$J131,BD$7&lt;=$K131),(($D131-$O131)/$N131),0))))),(((IF(Data!$C$2&gt;0,(IF(OR(BD$5=Data!$F$2,BD$5=Data!$G$2,(IF(COUNTIF(Data!$A$2:$A$939,BD$7),BD$7=(VLOOKUP(BD$7,Data!$A$2:$A$852,1,FALSE)),0))),"H",IF(AND(BD$7&gt;=$J131,BD$7&lt;=$L131),($D131*$P131/$M131),0))),IF(AND(BD$7&gt;=$J131,BD$7&lt;=$L131),(($D131*$P131)/$M131),0))))))</f>
        <v>0</v>
      </c>
      <c r="BE132" s="37">
        <f>IF(BE$7&gt;$L131,(((IF(Data!$C$2&gt;0,(IF(OR(BE$5=Data!$F$2,BE$5=Data!$G$2,(IF(COUNTIF(Data!$A$2:$A$939,BE$7),BE$7=(VLOOKUP(BE$7,Data!$A$2:$A$852,1,FALSE)),0))),"H",IF(AND(BE$7&gt;=$J131,BE$7&lt;=$K131),($D131*(1-$P131)/$N131),0))),IF(AND(BE$7&gt;=$J131,BE$7&lt;=$K131),(($D131-$O131)/$N131),0))))),(((IF(Data!$C$2&gt;0,(IF(OR(BE$5=Data!$F$2,BE$5=Data!$G$2,(IF(COUNTIF(Data!$A$2:$A$939,BE$7),BE$7=(VLOOKUP(BE$7,Data!$A$2:$A$852,1,FALSE)),0))),"H",IF(AND(BE$7&gt;=$J131,BE$7&lt;=$L131),($D131*$P131/$M131),0))),IF(AND(BE$7&gt;=$J131,BE$7&lt;=$L131),(($D131*$P131)/$M131),0))))))</f>
        <v>0</v>
      </c>
      <c r="BF132" s="37">
        <f>IF(BF$7&gt;$L131,(((IF(Data!$C$2&gt;0,(IF(OR(BF$5=Data!$F$2,BF$5=Data!$G$2,(IF(COUNTIF(Data!$A$2:$A$939,BF$7),BF$7=(VLOOKUP(BF$7,Data!$A$2:$A$852,1,FALSE)),0))),"H",IF(AND(BF$7&gt;=$J131,BF$7&lt;=$K131),($D131*(1-$P131)/$N131),0))),IF(AND(BF$7&gt;=$J131,BF$7&lt;=$K131),(($D131-$O131)/$N131),0))))),(((IF(Data!$C$2&gt;0,(IF(OR(BF$5=Data!$F$2,BF$5=Data!$G$2,(IF(COUNTIF(Data!$A$2:$A$939,BF$7),BF$7=(VLOOKUP(BF$7,Data!$A$2:$A$852,1,FALSE)),0))),"H",IF(AND(BF$7&gt;=$J131,BF$7&lt;=$L131),($D131*$P131/$M131),0))),IF(AND(BF$7&gt;=$J131,BF$7&lt;=$L131),(($D131*$P131)/$M131),0))))))</f>
        <v>0</v>
      </c>
      <c r="BG132" s="37">
        <f>IF(BG$7&gt;$L131,(((IF(Data!$C$2&gt;0,(IF(OR(BG$5=Data!$F$2,BG$5=Data!$G$2,(IF(COUNTIF(Data!$A$2:$A$939,BG$7),BG$7=(VLOOKUP(BG$7,Data!$A$2:$A$852,1,FALSE)),0))),"H",IF(AND(BG$7&gt;=$J131,BG$7&lt;=$K131),($D131*(1-$P131)/$N131),0))),IF(AND(BG$7&gt;=$J131,BG$7&lt;=$K131),(($D131-$O131)/$N131),0))))),(((IF(Data!$C$2&gt;0,(IF(OR(BG$5=Data!$F$2,BG$5=Data!$G$2,(IF(COUNTIF(Data!$A$2:$A$939,BG$7),BG$7=(VLOOKUP(BG$7,Data!$A$2:$A$852,1,FALSE)),0))),"H",IF(AND(BG$7&gt;=$J131,BG$7&lt;=$L131),($D131*$P131/$M131),0))),IF(AND(BG$7&gt;=$J131,BG$7&lt;=$L131),(($D131*$P131)/$M131),0))))))</f>
        <v>0</v>
      </c>
      <c r="BH132" s="37" t="str">
        <f>IF(BH$7&gt;$L131,(((IF(Data!$C$2&gt;0,(IF(OR(BH$5=Data!$F$2,BH$5=Data!$G$2,(IF(COUNTIF(Data!$A$2:$A$939,BH$7),BH$7=(VLOOKUP(BH$7,Data!$A$2:$A$852,1,FALSE)),0))),"H",IF(AND(BH$7&gt;=$J131,BH$7&lt;=$K131),($D131*(1-$P131)/$N131),0))),IF(AND(BH$7&gt;=$J131,BH$7&lt;=$K131),(($D131-$O131)/$N131),0))))),(((IF(Data!$C$2&gt;0,(IF(OR(BH$5=Data!$F$2,BH$5=Data!$G$2,(IF(COUNTIF(Data!$A$2:$A$939,BH$7),BH$7=(VLOOKUP(BH$7,Data!$A$2:$A$852,1,FALSE)),0))),"H",IF(AND(BH$7&gt;=$J131,BH$7&lt;=$L131),($D131*$P131/$M131),0))),IF(AND(BH$7&gt;=$J131,BH$7&lt;=$L131),(($D131*$P131)/$M131),0))))))</f>
        <v>H</v>
      </c>
      <c r="BI132" s="37" t="str">
        <f>IF(BI$7&gt;$L131,(((IF(Data!$C$2&gt;0,(IF(OR(BI$5=Data!$F$2,BI$5=Data!$G$2,(IF(COUNTIF(Data!$A$2:$A$939,BI$7),BI$7=(VLOOKUP(BI$7,Data!$A$2:$A$852,1,FALSE)),0))),"H",IF(AND(BI$7&gt;=$J131,BI$7&lt;=$K131),($D131*(1-$P131)/$N131),0))),IF(AND(BI$7&gt;=$J131,BI$7&lt;=$K131),(($D131-$O131)/$N131),0))))),(((IF(Data!$C$2&gt;0,(IF(OR(BI$5=Data!$F$2,BI$5=Data!$G$2,(IF(COUNTIF(Data!$A$2:$A$939,BI$7),BI$7=(VLOOKUP(BI$7,Data!$A$2:$A$852,1,FALSE)),0))),"H",IF(AND(BI$7&gt;=$J131,BI$7&lt;=$L131),($D131*$P131/$M131),0))),IF(AND(BI$7&gt;=$J131,BI$7&lt;=$L131),(($D131*$P131)/$M131),0))))))</f>
        <v>H</v>
      </c>
      <c r="BJ132" s="37">
        <f>IF(BJ$7&gt;$L131,(((IF(Data!$C$2&gt;0,(IF(OR(BJ$5=Data!$F$2,BJ$5=Data!$G$2,(IF(COUNTIF(Data!$A$2:$A$939,BJ$7),BJ$7=(VLOOKUP(BJ$7,Data!$A$2:$A$852,1,FALSE)),0))),"H",IF(AND(BJ$7&gt;=$J131,BJ$7&lt;=$K131),($D131*(1-$P131)/$N131),0))),IF(AND(BJ$7&gt;=$J131,BJ$7&lt;=$K131),(($D131-$O131)/$N131),0))))),(((IF(Data!$C$2&gt;0,(IF(OR(BJ$5=Data!$F$2,BJ$5=Data!$G$2,(IF(COUNTIF(Data!$A$2:$A$939,BJ$7),BJ$7=(VLOOKUP(BJ$7,Data!$A$2:$A$852,1,FALSE)),0))),"H",IF(AND(BJ$7&gt;=$J131,BJ$7&lt;=$L131),($D131*$P131/$M131),0))),IF(AND(BJ$7&gt;=$J131,BJ$7&lt;=$L131),(($D131*$P131)/$M131),0))))))</f>
        <v>0</v>
      </c>
      <c r="BK132" s="37">
        <f>IF(BK$7&gt;$L131,(((IF(Data!$C$2&gt;0,(IF(OR(BK$5=Data!$F$2,BK$5=Data!$G$2,(IF(COUNTIF(Data!$A$2:$A$939,BK$7),BK$7=(VLOOKUP(BK$7,Data!$A$2:$A$852,1,FALSE)),0))),"H",IF(AND(BK$7&gt;=$J131,BK$7&lt;=$K131),($D131*(1-$P131)/$N131),0))),IF(AND(BK$7&gt;=$J131,BK$7&lt;=$K131),(($D131-$O131)/$N131),0))))),(((IF(Data!$C$2&gt;0,(IF(OR(BK$5=Data!$F$2,BK$5=Data!$G$2,(IF(COUNTIF(Data!$A$2:$A$939,BK$7),BK$7=(VLOOKUP(BK$7,Data!$A$2:$A$852,1,FALSE)),0))),"H",IF(AND(BK$7&gt;=$J131,BK$7&lt;=$L131),($D131*$P131/$M131),0))),IF(AND(BK$7&gt;=$J131,BK$7&lt;=$L131),(($D131*$P131)/$M131),0))))))</f>
        <v>0</v>
      </c>
      <c r="BL132" s="37">
        <f>IF(BL$7&gt;$L131,(((IF(Data!$C$2&gt;0,(IF(OR(BL$5=Data!$F$2,BL$5=Data!$G$2,(IF(COUNTIF(Data!$A$2:$A$939,BL$7),BL$7=(VLOOKUP(BL$7,Data!$A$2:$A$852,1,FALSE)),0))),"H",IF(AND(BL$7&gt;=$J131,BL$7&lt;=$K131),($D131*(1-$P131)/$N131),0))),IF(AND(BL$7&gt;=$J131,BL$7&lt;=$K131),(($D131-$O131)/$N131),0))))),(((IF(Data!$C$2&gt;0,(IF(OR(BL$5=Data!$F$2,BL$5=Data!$G$2,(IF(COUNTIF(Data!$A$2:$A$939,BL$7),BL$7=(VLOOKUP(BL$7,Data!$A$2:$A$852,1,FALSE)),0))),"H",IF(AND(BL$7&gt;=$J131,BL$7&lt;=$L131),($D131*$P131/$M131),0))),IF(AND(BL$7&gt;=$J131,BL$7&lt;=$L131),(($D131*$P131)/$M131),0))))))</f>
        <v>0</v>
      </c>
      <c r="BM132" s="37">
        <f>IF(BM$7&gt;$L131,(((IF(Data!$C$2&gt;0,(IF(OR(BM$5=Data!$F$2,BM$5=Data!$G$2,(IF(COUNTIF(Data!$A$2:$A$939,BM$7),BM$7=(VLOOKUP(BM$7,Data!$A$2:$A$852,1,FALSE)),0))),"H",IF(AND(BM$7&gt;=$J131,BM$7&lt;=$K131),($D131*(1-$P131)/$N131),0))),IF(AND(BM$7&gt;=$J131,BM$7&lt;=$K131),(($D131-$O131)/$N131),0))))),(((IF(Data!$C$2&gt;0,(IF(OR(BM$5=Data!$F$2,BM$5=Data!$G$2,(IF(COUNTIF(Data!$A$2:$A$939,BM$7),BM$7=(VLOOKUP(BM$7,Data!$A$2:$A$852,1,FALSE)),0))),"H",IF(AND(BM$7&gt;=$J131,BM$7&lt;=$L131),($D131*$P131/$M131),0))),IF(AND(BM$7&gt;=$J131,BM$7&lt;=$L131),(($D131*$P131)/$M131),0))))))</f>
        <v>0</v>
      </c>
      <c r="BN132" s="37">
        <f>IF(BN$7&gt;$L131,(((IF(Data!$C$2&gt;0,(IF(OR(BN$5=Data!$F$2,BN$5=Data!$G$2,(IF(COUNTIF(Data!$A$2:$A$939,BN$7),BN$7=(VLOOKUP(BN$7,Data!$A$2:$A$852,1,FALSE)),0))),"H",IF(AND(BN$7&gt;=$J131,BN$7&lt;=$K131),($D131*(1-$P131)/$N131),0))),IF(AND(BN$7&gt;=$J131,BN$7&lt;=$K131),(($D131-$O131)/$N131),0))))),(((IF(Data!$C$2&gt;0,(IF(OR(BN$5=Data!$F$2,BN$5=Data!$G$2,(IF(COUNTIF(Data!$A$2:$A$939,BN$7),BN$7=(VLOOKUP(BN$7,Data!$A$2:$A$852,1,FALSE)),0))),"H",IF(AND(BN$7&gt;=$J131,BN$7&lt;=$L131),($D131*$P131/$M131),0))),IF(AND(BN$7&gt;=$J131,BN$7&lt;=$L131),(($D131*$P131)/$M131),0))))))</f>
        <v>0</v>
      </c>
      <c r="BO132" s="37" t="str">
        <f>IF(BO$7&gt;$L131,(((IF(Data!$C$2&gt;0,(IF(OR(BO$5=Data!$F$2,BO$5=Data!$G$2,(IF(COUNTIF(Data!$A$2:$A$939,BO$7),BO$7=(VLOOKUP(BO$7,Data!$A$2:$A$852,1,FALSE)),0))),"H",IF(AND(BO$7&gt;=$J131,BO$7&lt;=$K131),($D131*(1-$P131)/$N131),0))),IF(AND(BO$7&gt;=$J131,BO$7&lt;=$K131),(($D131-$O131)/$N131),0))))),(((IF(Data!$C$2&gt;0,(IF(OR(BO$5=Data!$F$2,BO$5=Data!$G$2,(IF(COUNTIF(Data!$A$2:$A$939,BO$7),BO$7=(VLOOKUP(BO$7,Data!$A$2:$A$852,1,FALSE)),0))),"H",IF(AND(BO$7&gt;=$J131,BO$7&lt;=$L131),($D131*$P131/$M131),0))),IF(AND(BO$7&gt;=$J131,BO$7&lt;=$L131),(($D131*$P131)/$M131),0))))))</f>
        <v>H</v>
      </c>
      <c r="BP132" s="37" t="str">
        <f>IF(BP$7&gt;$L131,(((IF(Data!$C$2&gt;0,(IF(OR(BP$5=Data!$F$2,BP$5=Data!$G$2,(IF(COUNTIF(Data!$A$2:$A$939,BP$7),BP$7=(VLOOKUP(BP$7,Data!$A$2:$A$852,1,FALSE)),0))),"H",IF(AND(BP$7&gt;=$J131,BP$7&lt;=$K131),($D131*(1-$P131)/$N131),0))),IF(AND(BP$7&gt;=$J131,BP$7&lt;=$K131),(($D131-$O131)/$N131),0))))),(((IF(Data!$C$2&gt;0,(IF(OR(BP$5=Data!$F$2,BP$5=Data!$G$2,(IF(COUNTIF(Data!$A$2:$A$939,BP$7),BP$7=(VLOOKUP(BP$7,Data!$A$2:$A$852,1,FALSE)),0))),"H",IF(AND(BP$7&gt;=$J131,BP$7&lt;=$L131),($D131*$P131/$M131),0))),IF(AND(BP$7&gt;=$J131,BP$7&lt;=$L131),(($D131*$P131)/$M131),0))))))</f>
        <v>H</v>
      </c>
      <c r="BQ132" s="37">
        <f>IF(BQ$7&gt;$L131,(((IF(Data!$C$2&gt;0,(IF(OR(BQ$5=Data!$F$2,BQ$5=Data!$G$2,(IF(COUNTIF(Data!$A$2:$A$939,BQ$7),BQ$7=(VLOOKUP(BQ$7,Data!$A$2:$A$852,1,FALSE)),0))),"H",IF(AND(BQ$7&gt;=$J131,BQ$7&lt;=$K131),($D131*(1-$P131)/$N131),0))),IF(AND(BQ$7&gt;=$J131,BQ$7&lt;=$K131),(($D131-$O131)/$N131),0))))),(((IF(Data!$C$2&gt;0,(IF(OR(BQ$5=Data!$F$2,BQ$5=Data!$G$2,(IF(COUNTIF(Data!$A$2:$A$939,BQ$7),BQ$7=(VLOOKUP(BQ$7,Data!$A$2:$A$852,1,FALSE)),0))),"H",IF(AND(BQ$7&gt;=$J131,BQ$7&lt;=$L131),($D131*$P131/$M131),0))),IF(AND(BQ$7&gt;=$J131,BQ$7&lt;=$L131),(($D131*$P131)/$M131),0))))))</f>
        <v>0</v>
      </c>
      <c r="BR132" s="37">
        <f>IF(BR$7&gt;$L131,(((IF(Data!$C$2&gt;0,(IF(OR(BR$5=Data!$F$2,BR$5=Data!$G$2,(IF(COUNTIF(Data!$A$2:$A$939,BR$7),BR$7=(VLOOKUP(BR$7,Data!$A$2:$A$852,1,FALSE)),0))),"H",IF(AND(BR$7&gt;=$J131,BR$7&lt;=$K131),($D131*(1-$P131)/$N131),0))),IF(AND(BR$7&gt;=$J131,BR$7&lt;=$K131),(($D131-$O131)/$N131),0))))),(((IF(Data!$C$2&gt;0,(IF(OR(BR$5=Data!$F$2,BR$5=Data!$G$2,(IF(COUNTIF(Data!$A$2:$A$939,BR$7),BR$7=(VLOOKUP(BR$7,Data!$A$2:$A$852,1,FALSE)),0))),"H",IF(AND(BR$7&gt;=$J131,BR$7&lt;=$L131),($D131*$P131/$M131),0))),IF(AND(BR$7&gt;=$J131,BR$7&lt;=$L131),(($D131*$P131)/$M131),0))))))</f>
        <v>0</v>
      </c>
      <c r="BS132" s="37">
        <f>IF(BS$7&gt;$L131,(((IF(Data!$C$2&gt;0,(IF(OR(BS$5=Data!$F$2,BS$5=Data!$G$2,(IF(COUNTIF(Data!$A$2:$A$939,BS$7),BS$7=(VLOOKUP(BS$7,Data!$A$2:$A$852,1,FALSE)),0))),"H",IF(AND(BS$7&gt;=$J131,BS$7&lt;=$K131),($D131*(1-$P131)/$N131),0))),IF(AND(BS$7&gt;=$J131,BS$7&lt;=$K131),(($D131-$O131)/$N131),0))))),(((IF(Data!$C$2&gt;0,(IF(OR(BS$5=Data!$F$2,BS$5=Data!$G$2,(IF(COUNTIF(Data!$A$2:$A$939,BS$7),BS$7=(VLOOKUP(BS$7,Data!$A$2:$A$852,1,FALSE)),0))),"H",IF(AND(BS$7&gt;=$J131,BS$7&lt;=$L131),($D131*$P131/$M131),0))),IF(AND(BS$7&gt;=$J131,BS$7&lt;=$L131),(($D131*$P131)/$M131),0))))))</f>
        <v>0</v>
      </c>
      <c r="BT132" s="37">
        <f>IF(BT$7&gt;$L131,(((IF(Data!$C$2&gt;0,(IF(OR(BT$5=Data!$F$2,BT$5=Data!$G$2,(IF(COUNTIF(Data!$A$2:$A$939,BT$7),BT$7=(VLOOKUP(BT$7,Data!$A$2:$A$852,1,FALSE)),0))),"H",IF(AND(BT$7&gt;=$J131,BT$7&lt;=$K131),($D131*(1-$P131)/$N131),0))),IF(AND(BT$7&gt;=$J131,BT$7&lt;=$K131),(($D131-$O131)/$N131),0))))),(((IF(Data!$C$2&gt;0,(IF(OR(BT$5=Data!$F$2,BT$5=Data!$G$2,(IF(COUNTIF(Data!$A$2:$A$939,BT$7),BT$7=(VLOOKUP(BT$7,Data!$A$2:$A$852,1,FALSE)),0))),"H",IF(AND(BT$7&gt;=$J131,BT$7&lt;=$L131),($D131*$P131/$M131),0))),IF(AND(BT$7&gt;=$J131,BT$7&lt;=$L131),(($D131*$P131)/$M131),0))))))</f>
        <v>0</v>
      </c>
      <c r="BU132" s="37">
        <f>IF(BU$7&gt;$L131,(((IF(Data!$C$2&gt;0,(IF(OR(BU$5=Data!$F$2,BU$5=Data!$G$2,(IF(COUNTIF(Data!$A$2:$A$939,BU$7),BU$7=(VLOOKUP(BU$7,Data!$A$2:$A$852,1,FALSE)),0))),"H",IF(AND(BU$7&gt;=$J131,BU$7&lt;=$K131),($D131*(1-$P131)/$N131),0))),IF(AND(BU$7&gt;=$J131,BU$7&lt;=$K131),(($D131-$O131)/$N131),0))))),(((IF(Data!$C$2&gt;0,(IF(OR(BU$5=Data!$F$2,BU$5=Data!$G$2,(IF(COUNTIF(Data!$A$2:$A$939,BU$7),BU$7=(VLOOKUP(BU$7,Data!$A$2:$A$852,1,FALSE)),0))),"H",IF(AND(BU$7&gt;=$J131,BU$7&lt;=$L131),($D131*$P131/$M131),0))),IF(AND(BU$7&gt;=$J131,BU$7&lt;=$L131),(($D131*$P131)/$M131),0))))))</f>
        <v>0</v>
      </c>
      <c r="BV132" s="37" t="str">
        <f>IF(BV$7&gt;$L131,(((IF(Data!$C$2&gt;0,(IF(OR(BV$5=Data!$F$2,BV$5=Data!$G$2,(IF(COUNTIF(Data!$A$2:$A$939,BV$7),BV$7=(VLOOKUP(BV$7,Data!$A$2:$A$852,1,FALSE)),0))),"H",IF(AND(BV$7&gt;=$J131,BV$7&lt;=$K131),($D131*(1-$P131)/$N131),0))),IF(AND(BV$7&gt;=$J131,BV$7&lt;=$K131),(($D131-$O131)/$N131),0))))),(((IF(Data!$C$2&gt;0,(IF(OR(BV$5=Data!$F$2,BV$5=Data!$G$2,(IF(COUNTIF(Data!$A$2:$A$939,BV$7),BV$7=(VLOOKUP(BV$7,Data!$A$2:$A$852,1,FALSE)),0))),"H",IF(AND(BV$7&gt;=$J131,BV$7&lt;=$L131),($D131*$P131/$M131),0))),IF(AND(BV$7&gt;=$J131,BV$7&lt;=$L131),(($D131*$P131)/$M131),0))))))</f>
        <v>H</v>
      </c>
      <c r="BW132" s="37" t="str">
        <f>IF(BW$7&gt;$L131,(((IF(Data!$C$2&gt;0,(IF(OR(BW$5=Data!$F$2,BW$5=Data!$G$2,(IF(COUNTIF(Data!$A$2:$A$939,BW$7),BW$7=(VLOOKUP(BW$7,Data!$A$2:$A$852,1,FALSE)),0))),"H",IF(AND(BW$7&gt;=$J131,BW$7&lt;=$K131),($D131*(1-$P131)/$N131),0))),IF(AND(BW$7&gt;=$J131,BW$7&lt;=$K131),(($D131-$O131)/$N131),0))))),(((IF(Data!$C$2&gt;0,(IF(OR(BW$5=Data!$F$2,BW$5=Data!$G$2,(IF(COUNTIF(Data!$A$2:$A$939,BW$7),BW$7=(VLOOKUP(BW$7,Data!$A$2:$A$852,1,FALSE)),0))),"H",IF(AND(BW$7&gt;=$J131,BW$7&lt;=$L131),($D131*$P131/$M131),0))),IF(AND(BW$7&gt;=$J131,BW$7&lt;=$L131),(($D131*$P131)/$M131),0))))))</f>
        <v>H</v>
      </c>
      <c r="BX132" s="37">
        <f>IF(BX$7&gt;$L131,(((IF(Data!$C$2&gt;0,(IF(OR(BX$5=Data!$F$2,BX$5=Data!$G$2,(IF(COUNTIF(Data!$A$2:$A$939,BX$7),BX$7=(VLOOKUP(BX$7,Data!$A$2:$A$852,1,FALSE)),0))),"H",IF(AND(BX$7&gt;=$J131,BX$7&lt;=$K131),($D131*(1-$P131)/$N131),0))),IF(AND(BX$7&gt;=$J131,BX$7&lt;=$K131),(($D131-$O131)/$N131),0))))),(((IF(Data!$C$2&gt;0,(IF(OR(BX$5=Data!$F$2,BX$5=Data!$G$2,(IF(COUNTIF(Data!$A$2:$A$939,BX$7),BX$7=(VLOOKUP(BX$7,Data!$A$2:$A$852,1,FALSE)),0))),"H",IF(AND(BX$7&gt;=$J131,BX$7&lt;=$L131),($D131*$P131/$M131),0))),IF(AND(BX$7&gt;=$J131,BX$7&lt;=$L131),(($D131*$P131)/$M131),0))))))</f>
        <v>0</v>
      </c>
      <c r="BY132" s="37">
        <f>IF(BY$7&gt;$L131,(((IF(Data!$C$2&gt;0,(IF(OR(BY$5=Data!$F$2,BY$5=Data!$G$2,(IF(COUNTIF(Data!$A$2:$A$939,BY$7),BY$7=(VLOOKUP(BY$7,Data!$A$2:$A$852,1,FALSE)),0))),"H",IF(AND(BY$7&gt;=$J131,BY$7&lt;=$K131),($D131*(1-$P131)/$N131),0))),IF(AND(BY$7&gt;=$J131,BY$7&lt;=$K131),(($D131-$O131)/$N131),0))))),(((IF(Data!$C$2&gt;0,(IF(OR(BY$5=Data!$F$2,BY$5=Data!$G$2,(IF(COUNTIF(Data!$A$2:$A$939,BY$7),BY$7=(VLOOKUP(BY$7,Data!$A$2:$A$852,1,FALSE)),0))),"H",IF(AND(BY$7&gt;=$J131,BY$7&lt;=$L131),($D131*$P131/$M131),0))),IF(AND(BY$7&gt;=$J131,BY$7&lt;=$L131),(($D131*$P131)/$M131),0))))))</f>
        <v>0</v>
      </c>
      <c r="BZ132" s="37">
        <f>IF(BZ$7&gt;$L131,(((IF(Data!$C$2&gt;0,(IF(OR(BZ$5=Data!$F$2,BZ$5=Data!$G$2,(IF(COUNTIF(Data!$A$2:$A$939,BZ$7),BZ$7=(VLOOKUP(BZ$7,Data!$A$2:$A$852,1,FALSE)),0))),"H",IF(AND(BZ$7&gt;=$J131,BZ$7&lt;=$K131),($D131*(1-$P131)/$N131),0))),IF(AND(BZ$7&gt;=$J131,BZ$7&lt;=$K131),(($D131-$O131)/$N131),0))))),(((IF(Data!$C$2&gt;0,(IF(OR(BZ$5=Data!$F$2,BZ$5=Data!$G$2,(IF(COUNTIF(Data!$A$2:$A$939,BZ$7),BZ$7=(VLOOKUP(BZ$7,Data!$A$2:$A$852,1,FALSE)),0))),"H",IF(AND(BZ$7&gt;=$J131,BZ$7&lt;=$L131),($D131*$P131/$M131),0))),IF(AND(BZ$7&gt;=$J131,BZ$7&lt;=$L131),(($D131*$P131)/$M131),0))))))</f>
        <v>0</v>
      </c>
      <c r="CA132" s="37">
        <f>IF(CA$7&gt;$L131,(((IF(Data!$C$2&gt;0,(IF(OR(CA$5=Data!$F$2,CA$5=Data!$G$2,(IF(COUNTIF(Data!$A$2:$A$939,CA$7),CA$7=(VLOOKUP(CA$7,Data!$A$2:$A$852,1,FALSE)),0))),"H",IF(AND(CA$7&gt;=$J131,CA$7&lt;=$K131),($D131*(1-$P131)/$N131),0))),IF(AND(CA$7&gt;=$J131,CA$7&lt;=$K131),(($D131-$O131)/$N131),0))))),(((IF(Data!$C$2&gt;0,(IF(OR(CA$5=Data!$F$2,CA$5=Data!$G$2,(IF(COUNTIF(Data!$A$2:$A$939,CA$7),CA$7=(VLOOKUP(CA$7,Data!$A$2:$A$852,1,FALSE)),0))),"H",IF(AND(CA$7&gt;=$J131,CA$7&lt;=$L131),($D131*$P131/$M131),0))),IF(AND(CA$7&gt;=$J131,CA$7&lt;=$L131),(($D131*$P131)/$M131),0))))))</f>
        <v>0</v>
      </c>
      <c r="CB132" s="37">
        <f>IF(CB$7&gt;$L131,(((IF(Data!$C$2&gt;0,(IF(OR(CB$5=Data!$F$2,CB$5=Data!$G$2,(IF(COUNTIF(Data!$A$2:$A$939,CB$7),CB$7=(VLOOKUP(CB$7,Data!$A$2:$A$852,1,FALSE)),0))),"H",IF(AND(CB$7&gt;=$J131,CB$7&lt;=$K131),($D131*(1-$P131)/$N131),0))),IF(AND(CB$7&gt;=$J131,CB$7&lt;=$K131),(($D131-$O131)/$N131),0))))),(((IF(Data!$C$2&gt;0,(IF(OR(CB$5=Data!$F$2,CB$5=Data!$G$2,(IF(COUNTIF(Data!$A$2:$A$939,CB$7),CB$7=(VLOOKUP(CB$7,Data!$A$2:$A$852,1,FALSE)),0))),"H",IF(AND(CB$7&gt;=$J131,CB$7&lt;=$L131),($D131*$P131/$M131),0))),IF(AND(CB$7&gt;=$J131,CB$7&lt;=$L131),(($D131*$P131)/$M131),0))))))</f>
        <v>0</v>
      </c>
      <c r="CC132" s="37" t="str">
        <f>IF(CC$7&gt;$L131,(((IF(Data!$C$2&gt;0,(IF(OR(CC$5=Data!$F$2,CC$5=Data!$G$2,(IF(COUNTIF(Data!$A$2:$A$939,CC$7),CC$7=(VLOOKUP(CC$7,Data!$A$2:$A$852,1,FALSE)),0))),"H",IF(AND(CC$7&gt;=$J131,CC$7&lt;=$K131),($D131*(1-$P131)/$N131),0))),IF(AND(CC$7&gt;=$J131,CC$7&lt;=$K131),(($D131-$O131)/$N131),0))))),(((IF(Data!$C$2&gt;0,(IF(OR(CC$5=Data!$F$2,CC$5=Data!$G$2,(IF(COUNTIF(Data!$A$2:$A$939,CC$7),CC$7=(VLOOKUP(CC$7,Data!$A$2:$A$852,1,FALSE)),0))),"H",IF(AND(CC$7&gt;=$J131,CC$7&lt;=$L131),($D131*$P131/$M131),0))),IF(AND(CC$7&gt;=$J131,CC$7&lt;=$L131),(($D131*$P131)/$M131),0))))))</f>
        <v>H</v>
      </c>
      <c r="CD132" s="37" t="str">
        <f>IF(CD$7&gt;$L131,(((IF(Data!$C$2&gt;0,(IF(OR(CD$5=Data!$F$2,CD$5=Data!$G$2,(IF(COUNTIF(Data!$A$2:$A$939,CD$7),CD$7=(VLOOKUP(CD$7,Data!$A$2:$A$852,1,FALSE)),0))),"H",IF(AND(CD$7&gt;=$J131,CD$7&lt;=$K131),($D131*(1-$P131)/$N131),0))),IF(AND(CD$7&gt;=$J131,CD$7&lt;=$K131),(($D131-$O131)/$N131),0))))),(((IF(Data!$C$2&gt;0,(IF(OR(CD$5=Data!$F$2,CD$5=Data!$G$2,(IF(COUNTIF(Data!$A$2:$A$939,CD$7),CD$7=(VLOOKUP(CD$7,Data!$A$2:$A$852,1,FALSE)),0))),"H",IF(AND(CD$7&gt;=$J131,CD$7&lt;=$L131),($D131*$P131/$M131),0))),IF(AND(CD$7&gt;=$J131,CD$7&lt;=$L131),(($D131*$P131)/$M131),0))))))</f>
        <v>H</v>
      </c>
      <c r="CE132" s="37">
        <f>IF(CE$7&gt;$L131,(((IF(Data!$C$2&gt;0,(IF(OR(CE$5=Data!$F$2,CE$5=Data!$G$2,(IF(COUNTIF(Data!$A$2:$A$939,CE$7),CE$7=(VLOOKUP(CE$7,Data!$A$2:$A$852,1,FALSE)),0))),"H",IF(AND(CE$7&gt;=$J131,CE$7&lt;=$K131),($D131*(1-$P131)/$N131),0))),IF(AND(CE$7&gt;=$J131,CE$7&lt;=$K131),(($D131-$O131)/$N131),0))))),(((IF(Data!$C$2&gt;0,(IF(OR(CE$5=Data!$F$2,CE$5=Data!$G$2,(IF(COUNTIF(Data!$A$2:$A$939,CE$7),CE$7=(VLOOKUP(CE$7,Data!$A$2:$A$852,1,FALSE)),0))),"H",IF(AND(CE$7&gt;=$J131,CE$7&lt;=$L131),($D131*$P131/$M131),0))),IF(AND(CE$7&gt;=$J131,CE$7&lt;=$L131),(($D131*$P131)/$M131),0))))))</f>
        <v>0</v>
      </c>
      <c r="CF132" s="37">
        <f>IF(CF$7&gt;$L131,(((IF(Data!$C$2&gt;0,(IF(OR(CF$5=Data!$F$2,CF$5=Data!$G$2,(IF(COUNTIF(Data!$A$2:$A$939,CF$7),CF$7=(VLOOKUP(CF$7,Data!$A$2:$A$852,1,FALSE)),0))),"H",IF(AND(CF$7&gt;=$J131,CF$7&lt;=$K131),($D131*(1-$P131)/$N131),0))),IF(AND(CF$7&gt;=$J131,CF$7&lt;=$K131),(($D131-$O131)/$N131),0))))),(((IF(Data!$C$2&gt;0,(IF(OR(CF$5=Data!$F$2,CF$5=Data!$G$2,(IF(COUNTIF(Data!$A$2:$A$939,CF$7),CF$7=(VLOOKUP(CF$7,Data!$A$2:$A$852,1,FALSE)),0))),"H",IF(AND(CF$7&gt;=$J131,CF$7&lt;=$L131),($D131*$P131/$M131),0))),IF(AND(CF$7&gt;=$J131,CF$7&lt;=$L131),(($D131*$P131)/$M131),0))))))</f>
        <v>0</v>
      </c>
      <c r="CG132" s="37">
        <f>IF(CG$7&gt;$L131,(((IF(Data!$C$2&gt;0,(IF(OR(CG$5=Data!$F$2,CG$5=Data!$G$2,(IF(COUNTIF(Data!$A$2:$A$939,CG$7),CG$7=(VLOOKUP(CG$7,Data!$A$2:$A$852,1,FALSE)),0))),"H",IF(AND(CG$7&gt;=$J131,CG$7&lt;=$K131),($D131*(1-$P131)/$N131),0))),IF(AND(CG$7&gt;=$J131,CG$7&lt;=$K131),(($D131-$O131)/$N131),0))))),(((IF(Data!$C$2&gt;0,(IF(OR(CG$5=Data!$F$2,CG$5=Data!$G$2,(IF(COUNTIF(Data!$A$2:$A$939,CG$7),CG$7=(VLOOKUP(CG$7,Data!$A$2:$A$852,1,FALSE)),0))),"H",IF(AND(CG$7&gt;=$J131,CG$7&lt;=$L131),($D131*$P131/$M131),0))),IF(AND(CG$7&gt;=$J131,CG$7&lt;=$L131),(($D131*$P131)/$M131),0))))))</f>
        <v>0</v>
      </c>
      <c r="CH132" s="37">
        <f>IF(CH$7&gt;$L131,(((IF(Data!$C$2&gt;0,(IF(OR(CH$5=Data!$F$2,CH$5=Data!$G$2,(IF(COUNTIF(Data!$A$2:$A$939,CH$7),CH$7=(VLOOKUP(CH$7,Data!$A$2:$A$852,1,FALSE)),0))),"H",IF(AND(CH$7&gt;=$J131,CH$7&lt;=$K131),($D131*(1-$P131)/$N131),0))),IF(AND(CH$7&gt;=$J131,CH$7&lt;=$K131),(($D131-$O131)/$N131),0))))),(((IF(Data!$C$2&gt;0,(IF(OR(CH$5=Data!$F$2,CH$5=Data!$G$2,(IF(COUNTIF(Data!$A$2:$A$939,CH$7),CH$7=(VLOOKUP(CH$7,Data!$A$2:$A$852,1,FALSE)),0))),"H",IF(AND(CH$7&gt;=$J131,CH$7&lt;=$L131),($D131*$P131/$M131),0))),IF(AND(CH$7&gt;=$J131,CH$7&lt;=$L131),(($D131*$P131)/$M131),0))))))</f>
        <v>0</v>
      </c>
      <c r="CI132" s="37">
        <f>IF(CI$7&gt;$L131,(((IF(Data!$C$2&gt;0,(IF(OR(CI$5=Data!$F$2,CI$5=Data!$G$2,(IF(COUNTIF(Data!$A$2:$A$939,CI$7),CI$7=(VLOOKUP(CI$7,Data!$A$2:$A$852,1,FALSE)),0))),"H",IF(AND(CI$7&gt;=$J131,CI$7&lt;=$K131),($D131*(1-$P131)/$N131),0))),IF(AND(CI$7&gt;=$J131,CI$7&lt;=$K131),(($D131-$O131)/$N131),0))))),(((IF(Data!$C$2&gt;0,(IF(OR(CI$5=Data!$F$2,CI$5=Data!$G$2,(IF(COUNTIF(Data!$A$2:$A$939,CI$7),CI$7=(VLOOKUP(CI$7,Data!$A$2:$A$852,1,FALSE)),0))),"H",IF(AND(CI$7&gt;=$J131,CI$7&lt;=$L131),($D131*$P131/$M131),0))),IF(AND(CI$7&gt;=$J131,CI$7&lt;=$L131),(($D131*$P131)/$M131),0))))))</f>
        <v>0</v>
      </c>
      <c r="CJ132" s="37" t="str">
        <f>IF(CJ$7&gt;$L131,(((IF(Data!$C$2&gt;0,(IF(OR(CJ$5=Data!$F$2,CJ$5=Data!$G$2,(IF(COUNTIF(Data!$A$2:$A$939,CJ$7),CJ$7=(VLOOKUP(CJ$7,Data!$A$2:$A$852,1,FALSE)),0))),"H",IF(AND(CJ$7&gt;=$J131,CJ$7&lt;=$K131),($D131*(1-$P131)/$N131),0))),IF(AND(CJ$7&gt;=$J131,CJ$7&lt;=$K131),(($D131-$O131)/$N131),0))))),(((IF(Data!$C$2&gt;0,(IF(OR(CJ$5=Data!$F$2,CJ$5=Data!$G$2,(IF(COUNTIF(Data!$A$2:$A$939,CJ$7),CJ$7=(VLOOKUP(CJ$7,Data!$A$2:$A$852,1,FALSE)),0))),"H",IF(AND(CJ$7&gt;=$J131,CJ$7&lt;=$L131),($D131*$P131/$M131),0))),IF(AND(CJ$7&gt;=$J131,CJ$7&lt;=$L131),(($D131*$P131)/$M131),0))))))</f>
        <v>H</v>
      </c>
      <c r="CK132" s="37" t="str">
        <f>IF(CK$7&gt;$L131,(((IF(Data!$C$2&gt;0,(IF(OR(CK$5=Data!$F$2,CK$5=Data!$G$2,(IF(COUNTIF(Data!$A$2:$A$939,CK$7),CK$7=(VLOOKUP(CK$7,Data!$A$2:$A$852,1,FALSE)),0))),"H",IF(AND(CK$7&gt;=$J131,CK$7&lt;=$K131),($D131*(1-$P131)/$N131),0))),IF(AND(CK$7&gt;=$J131,CK$7&lt;=$K131),(($D131-$O131)/$N131),0))))),(((IF(Data!$C$2&gt;0,(IF(OR(CK$5=Data!$F$2,CK$5=Data!$G$2,(IF(COUNTIF(Data!$A$2:$A$939,CK$7),CK$7=(VLOOKUP(CK$7,Data!$A$2:$A$852,1,FALSE)),0))),"H",IF(AND(CK$7&gt;=$J131,CK$7&lt;=$L131),($D131*$P131/$M131),0))),IF(AND(CK$7&gt;=$J131,CK$7&lt;=$L131),(($D131*$P131)/$M131),0))))))</f>
        <v>H</v>
      </c>
      <c r="CL132" s="37">
        <f>IF(CL$7&gt;$L131,(((IF(Data!$C$2&gt;0,(IF(OR(CL$5=Data!$F$2,CL$5=Data!$G$2,(IF(COUNTIF(Data!$A$2:$A$939,CL$7),CL$7=(VLOOKUP(CL$7,Data!$A$2:$A$852,1,FALSE)),0))),"H",IF(AND(CL$7&gt;=$J131,CL$7&lt;=$K131),($D131*(1-$P131)/$N131),0))),IF(AND(CL$7&gt;=$J131,CL$7&lt;=$K131),(($D131-$O131)/$N131),0))))),(((IF(Data!$C$2&gt;0,(IF(OR(CL$5=Data!$F$2,CL$5=Data!$G$2,(IF(COUNTIF(Data!$A$2:$A$939,CL$7),CL$7=(VLOOKUP(CL$7,Data!$A$2:$A$852,1,FALSE)),0))),"H",IF(AND(CL$7&gt;=$J131,CL$7&lt;=$L131),($D131*$P131/$M131),0))),IF(AND(CL$7&gt;=$J131,CL$7&lt;=$L131),(($D131*$P131)/$M131),0))))))</f>
        <v>0</v>
      </c>
      <c r="CM132" s="37">
        <f>IF(CM$7&gt;$L131,(((IF(Data!$C$2&gt;0,(IF(OR(CM$5=Data!$F$2,CM$5=Data!$G$2,(IF(COUNTIF(Data!$A$2:$A$939,CM$7),CM$7=(VLOOKUP(CM$7,Data!$A$2:$A$852,1,FALSE)),0))),"H",IF(AND(CM$7&gt;=$J131,CM$7&lt;=$K131),($D131*(1-$P131)/$N131),0))),IF(AND(CM$7&gt;=$J131,CM$7&lt;=$K131),(($D131-$O131)/$N131),0))))),(((IF(Data!$C$2&gt;0,(IF(OR(CM$5=Data!$F$2,CM$5=Data!$G$2,(IF(COUNTIF(Data!$A$2:$A$939,CM$7),CM$7=(VLOOKUP(CM$7,Data!$A$2:$A$852,1,FALSE)),0))),"H",IF(AND(CM$7&gt;=$J131,CM$7&lt;=$L131),($D131*$P131/$M131),0))),IF(AND(CM$7&gt;=$J131,CM$7&lt;=$L131),(($D131*$P131)/$M131),0))))))</f>
        <v>0</v>
      </c>
      <c r="CN132" s="37">
        <f>IF(CN$7&gt;$L131,(((IF(Data!$C$2&gt;0,(IF(OR(CN$5=Data!$F$2,CN$5=Data!$G$2,(IF(COUNTIF(Data!$A$2:$A$939,CN$7),CN$7=(VLOOKUP(CN$7,Data!$A$2:$A$852,1,FALSE)),0))),"H",IF(AND(CN$7&gt;=$J131,CN$7&lt;=$K131),($D131*(1-$P131)/$N131),0))),IF(AND(CN$7&gt;=$J131,CN$7&lt;=$K131),(($D131-$O131)/$N131),0))))),(((IF(Data!$C$2&gt;0,(IF(OR(CN$5=Data!$F$2,CN$5=Data!$G$2,(IF(COUNTIF(Data!$A$2:$A$939,CN$7),CN$7=(VLOOKUP(CN$7,Data!$A$2:$A$852,1,FALSE)),0))),"H",IF(AND(CN$7&gt;=$J131,CN$7&lt;=$L131),($D131*$P131/$M131),0))),IF(AND(CN$7&gt;=$J131,CN$7&lt;=$L131),(($D131*$P131)/$M131),0))))))</f>
        <v>0</v>
      </c>
      <c r="CO132" s="37">
        <f>IF(CO$7&gt;$L131,(((IF(Data!$C$2&gt;0,(IF(OR(CO$5=Data!$F$2,CO$5=Data!$G$2,(IF(COUNTIF(Data!$A$2:$A$939,CO$7),CO$7=(VLOOKUP(CO$7,Data!$A$2:$A$852,1,FALSE)),0))),"H",IF(AND(CO$7&gt;=$J131,CO$7&lt;=$K131),($D131*(1-$P131)/$N131),0))),IF(AND(CO$7&gt;=$J131,CO$7&lt;=$K131),(($D131-$O131)/$N131),0))))),(((IF(Data!$C$2&gt;0,(IF(OR(CO$5=Data!$F$2,CO$5=Data!$G$2,(IF(COUNTIF(Data!$A$2:$A$939,CO$7),CO$7=(VLOOKUP(CO$7,Data!$A$2:$A$852,1,FALSE)),0))),"H",IF(AND(CO$7&gt;=$J131,CO$7&lt;=$L131),($D131*$P131/$M131),0))),IF(AND(CO$7&gt;=$J131,CO$7&lt;=$L131),(($D131*$P131)/$M131),0))))))</f>
        <v>0</v>
      </c>
      <c r="CP132" s="37">
        <f>IF(CP$7&gt;$L131,(((IF(Data!$C$2&gt;0,(IF(OR(CP$5=Data!$F$2,CP$5=Data!$G$2,(IF(COUNTIF(Data!$A$2:$A$939,CP$7),CP$7=(VLOOKUP(CP$7,Data!$A$2:$A$852,1,FALSE)),0))),"H",IF(AND(CP$7&gt;=$J131,CP$7&lt;=$K131),($D131*(1-$P131)/$N131),0))),IF(AND(CP$7&gt;=$J131,CP$7&lt;=$K131),(($D131-$O131)/$N131),0))))),(((IF(Data!$C$2&gt;0,(IF(OR(CP$5=Data!$F$2,CP$5=Data!$G$2,(IF(COUNTIF(Data!$A$2:$A$939,CP$7),CP$7=(VLOOKUP(CP$7,Data!$A$2:$A$852,1,FALSE)),0))),"H",IF(AND(CP$7&gt;=$J131,CP$7&lt;=$L131),($D131*$P131/$M131),0))),IF(AND(CP$7&gt;=$J131,CP$7&lt;=$L131),(($D131*$P131)/$M131),0))))))</f>
        <v>0</v>
      </c>
      <c r="CQ132" s="37" t="str">
        <f>IF(CQ$7&gt;$L131,(((IF(Data!$C$2&gt;0,(IF(OR(CQ$5=Data!$F$2,CQ$5=Data!$G$2,(IF(COUNTIF(Data!$A$2:$A$939,CQ$7),CQ$7=(VLOOKUP(CQ$7,Data!$A$2:$A$852,1,FALSE)),0))),"H",IF(AND(CQ$7&gt;=$J131,CQ$7&lt;=$K131),($D131*(1-$P131)/$N131),0))),IF(AND(CQ$7&gt;=$J131,CQ$7&lt;=$K131),(($D131-$O131)/$N131),0))))),(((IF(Data!$C$2&gt;0,(IF(OR(CQ$5=Data!$F$2,CQ$5=Data!$G$2,(IF(COUNTIF(Data!$A$2:$A$939,CQ$7),CQ$7=(VLOOKUP(CQ$7,Data!$A$2:$A$852,1,FALSE)),0))),"H",IF(AND(CQ$7&gt;=$J131,CQ$7&lt;=$L131),($D131*$P131/$M131),0))),IF(AND(CQ$7&gt;=$J131,CQ$7&lt;=$L131),(($D131*$P131)/$M131),0))))))</f>
        <v>H</v>
      </c>
      <c r="CR132" s="37" t="str">
        <f>IF(CR$7&gt;$L131,(((IF(Data!$C$2&gt;0,(IF(OR(CR$5=Data!$F$2,CR$5=Data!$G$2,(IF(COUNTIF(Data!$A$2:$A$939,CR$7),CR$7=(VLOOKUP(CR$7,Data!$A$2:$A$852,1,FALSE)),0))),"H",IF(AND(CR$7&gt;=$J131,CR$7&lt;=$K131),($D131*(1-$P131)/$N131),0))),IF(AND(CR$7&gt;=$J131,CR$7&lt;=$K131),(($D131-$O131)/$N131),0))))),(((IF(Data!$C$2&gt;0,(IF(OR(CR$5=Data!$F$2,CR$5=Data!$G$2,(IF(COUNTIF(Data!$A$2:$A$939,CR$7),CR$7=(VLOOKUP(CR$7,Data!$A$2:$A$852,1,FALSE)),0))),"H",IF(AND(CR$7&gt;=$J131,CR$7&lt;=$L131),($D131*$P131/$M131),0))),IF(AND(CR$7&gt;=$J131,CR$7&lt;=$L131),(($D131*$P131)/$M131),0))))))</f>
        <v>H</v>
      </c>
      <c r="CS132" s="37">
        <f>IF(CS$7&gt;$L131,(((IF(Data!$C$2&gt;0,(IF(OR(CS$5=Data!$F$2,CS$5=Data!$G$2,(IF(COUNTIF(Data!$A$2:$A$939,CS$7),CS$7=(VLOOKUP(CS$7,Data!$A$2:$A$852,1,FALSE)),0))),"H",IF(AND(CS$7&gt;=$J131,CS$7&lt;=$K131),($D131*(1-$P131)/$N131),0))),IF(AND(CS$7&gt;=$J131,CS$7&lt;=$K131),(($D131-$O131)/$N131),0))))),(((IF(Data!$C$2&gt;0,(IF(OR(CS$5=Data!$F$2,CS$5=Data!$G$2,(IF(COUNTIF(Data!$A$2:$A$939,CS$7),CS$7=(VLOOKUP(CS$7,Data!$A$2:$A$852,1,FALSE)),0))),"H",IF(AND(CS$7&gt;=$J131,CS$7&lt;=$L131),($D131*$P131/$M131),0))),IF(AND(CS$7&gt;=$J131,CS$7&lt;=$L131),(($D131*$P131)/$M131),0))))))</f>
        <v>0</v>
      </c>
      <c r="CT132" s="37">
        <f>IF(CT$7&gt;$L131,(((IF(Data!$C$2&gt;0,(IF(OR(CT$5=Data!$F$2,CT$5=Data!$G$2,(IF(COUNTIF(Data!$A$2:$A$939,CT$7),CT$7=(VLOOKUP(CT$7,Data!$A$2:$A$852,1,FALSE)),0))),"H",IF(AND(CT$7&gt;=$J131,CT$7&lt;=$K131),($D131*(1-$P131)/$N131),0))),IF(AND(CT$7&gt;=$J131,CT$7&lt;=$K131),(($D131-$O131)/$N131),0))))),(((IF(Data!$C$2&gt;0,(IF(OR(CT$5=Data!$F$2,CT$5=Data!$G$2,(IF(COUNTIF(Data!$A$2:$A$939,CT$7),CT$7=(VLOOKUP(CT$7,Data!$A$2:$A$852,1,FALSE)),0))),"H",IF(AND(CT$7&gt;=$J131,CT$7&lt;=$L131),($D131*$P131/$M131),0))),IF(AND(CT$7&gt;=$J131,CT$7&lt;=$L131),(($D131*$P131)/$M131),0))))))</f>
        <v>0</v>
      </c>
      <c r="CU132" s="37">
        <f>IF(CU$7&gt;$L131,(((IF(Data!$C$2&gt;0,(IF(OR(CU$5=Data!$F$2,CU$5=Data!$G$2,(IF(COUNTIF(Data!$A$2:$A$939,CU$7),CU$7=(VLOOKUP(CU$7,Data!$A$2:$A$852,1,FALSE)),0))),"H",IF(AND(CU$7&gt;=$J131,CU$7&lt;=$K131),($D131*(1-$P131)/$N131),0))),IF(AND(CU$7&gt;=$J131,CU$7&lt;=$K131),(($D131-$O131)/$N131),0))))),(((IF(Data!$C$2&gt;0,(IF(OR(CU$5=Data!$F$2,CU$5=Data!$G$2,(IF(COUNTIF(Data!$A$2:$A$939,CU$7),CU$7=(VLOOKUP(CU$7,Data!$A$2:$A$852,1,FALSE)),0))),"H",IF(AND(CU$7&gt;=$J131,CU$7&lt;=$L131),($D131*$P131/$M131),0))),IF(AND(CU$7&gt;=$J131,CU$7&lt;=$L131),(($D131*$P131)/$M131),0))))))</f>
        <v>0</v>
      </c>
      <c r="CV132" s="37">
        <f>IF(CV$7&gt;$L131,(((IF(Data!$C$2&gt;0,(IF(OR(CV$5=Data!$F$2,CV$5=Data!$G$2,(IF(COUNTIF(Data!$A$2:$A$939,CV$7),CV$7=(VLOOKUP(CV$7,Data!$A$2:$A$852,1,FALSE)),0))),"H",IF(AND(CV$7&gt;=$J131,CV$7&lt;=$K131),($D131*(1-$P131)/$N131),0))),IF(AND(CV$7&gt;=$J131,CV$7&lt;=$K131),(($D131-$O131)/$N131),0))))),(((IF(Data!$C$2&gt;0,(IF(OR(CV$5=Data!$F$2,CV$5=Data!$G$2,(IF(COUNTIF(Data!$A$2:$A$939,CV$7),CV$7=(VLOOKUP(CV$7,Data!$A$2:$A$852,1,FALSE)),0))),"H",IF(AND(CV$7&gt;=$J131,CV$7&lt;=$L131),($D131*$P131/$M131),0))),IF(AND(CV$7&gt;=$J131,CV$7&lt;=$L131),(($D131*$P131)/$M131),0))))))</f>
        <v>0</v>
      </c>
      <c r="CW132" s="37">
        <f>IF(CW$7&gt;$L131,(((IF(Data!$C$2&gt;0,(IF(OR(CW$5=Data!$F$2,CW$5=Data!$G$2,(IF(COUNTIF(Data!$A$2:$A$939,CW$7),CW$7=(VLOOKUP(CW$7,Data!$A$2:$A$852,1,FALSE)),0))),"H",IF(AND(CW$7&gt;=$J131,CW$7&lt;=$K131),($D131*(1-$P131)/$N131),0))),IF(AND(CW$7&gt;=$J131,CW$7&lt;=$K131),(($D131-$O131)/$N131),0))))),(((IF(Data!$C$2&gt;0,(IF(OR(CW$5=Data!$F$2,CW$5=Data!$G$2,(IF(COUNTIF(Data!$A$2:$A$939,CW$7),CW$7=(VLOOKUP(CW$7,Data!$A$2:$A$852,1,FALSE)),0))),"H",IF(AND(CW$7&gt;=$J131,CW$7&lt;=$L131),($D131*$P131/$M131),0))),IF(AND(CW$7&gt;=$J131,CW$7&lt;=$L131),(($D131*$P131)/$M131),0))))))</f>
        <v>0</v>
      </c>
      <c r="CX132" s="37" t="str">
        <f>IF(CX$7&gt;$L131,(((IF(Data!$C$2&gt;0,(IF(OR(CX$5=Data!$F$2,CX$5=Data!$G$2,(IF(COUNTIF(Data!$A$2:$A$939,CX$7),CX$7=(VLOOKUP(CX$7,Data!$A$2:$A$852,1,FALSE)),0))),"H",IF(AND(CX$7&gt;=$J131,CX$7&lt;=$K131),($D131*(1-$P131)/$N131),0))),IF(AND(CX$7&gt;=$J131,CX$7&lt;=$K131),(($D131-$O131)/$N131),0))))),(((IF(Data!$C$2&gt;0,(IF(OR(CX$5=Data!$F$2,CX$5=Data!$G$2,(IF(COUNTIF(Data!$A$2:$A$939,CX$7),CX$7=(VLOOKUP(CX$7,Data!$A$2:$A$852,1,FALSE)),0))),"H",IF(AND(CX$7&gt;=$J131,CX$7&lt;=$L131),($D131*$P131/$M131),0))),IF(AND(CX$7&gt;=$J131,CX$7&lt;=$L131),(($D131*$P131)/$M131),0))))))</f>
        <v>H</v>
      </c>
      <c r="CY132" s="37" t="str">
        <f>IF(CY$7&gt;$L131,(((IF(Data!$C$2&gt;0,(IF(OR(CY$5=Data!$F$2,CY$5=Data!$G$2,(IF(COUNTIF(Data!$A$2:$A$939,CY$7),CY$7=(VLOOKUP(CY$7,Data!$A$2:$A$852,1,FALSE)),0))),"H",IF(AND(CY$7&gt;=$J131,CY$7&lt;=$K131),($D131*(1-$P131)/$N131),0))),IF(AND(CY$7&gt;=$J131,CY$7&lt;=$K131),(($D131-$O131)/$N131),0))))),(((IF(Data!$C$2&gt;0,(IF(OR(CY$5=Data!$F$2,CY$5=Data!$G$2,(IF(COUNTIF(Data!$A$2:$A$939,CY$7),CY$7=(VLOOKUP(CY$7,Data!$A$2:$A$852,1,FALSE)),0))),"H",IF(AND(CY$7&gt;=$J131,CY$7&lt;=$L131),($D131*$P131/$M131),0))),IF(AND(CY$7&gt;=$J131,CY$7&lt;=$L131),(($D131*$P131)/$M131),0))))))</f>
        <v>H</v>
      </c>
      <c r="CZ132" s="37">
        <f>IF(CZ$7&gt;$L131,(((IF(Data!$C$2&gt;0,(IF(OR(CZ$5=Data!$F$2,CZ$5=Data!$G$2,(IF(COUNTIF(Data!$A$2:$A$939,CZ$7),CZ$7=(VLOOKUP(CZ$7,Data!$A$2:$A$852,1,FALSE)),0))),"H",IF(AND(CZ$7&gt;=$J131,CZ$7&lt;=$K131),($D131*(1-$P131)/$N131),0))),IF(AND(CZ$7&gt;=$J131,CZ$7&lt;=$K131),(($D131-$O131)/$N131),0))))),(((IF(Data!$C$2&gt;0,(IF(OR(CZ$5=Data!$F$2,CZ$5=Data!$G$2,(IF(COUNTIF(Data!$A$2:$A$939,CZ$7),CZ$7=(VLOOKUP(CZ$7,Data!$A$2:$A$852,1,FALSE)),0))),"H",IF(AND(CZ$7&gt;=$J131,CZ$7&lt;=$L131),($D131*$P131/$M131),0))),IF(AND(CZ$7&gt;=$J131,CZ$7&lt;=$L131),(($D131*$P131)/$M131),0))))))</f>
        <v>0</v>
      </c>
      <c r="DA132" s="37">
        <f>IF(DA$7&gt;$L131,(((IF(Data!$C$2&gt;0,(IF(OR(DA$5=Data!$F$2,DA$5=Data!$G$2,(IF(COUNTIF(Data!$A$2:$A$939,DA$7),DA$7=(VLOOKUP(DA$7,Data!$A$2:$A$852,1,FALSE)),0))),"H",IF(AND(DA$7&gt;=$J131,DA$7&lt;=$K131),($D131*(1-$P131)/$N131),0))),IF(AND(DA$7&gt;=$J131,DA$7&lt;=$K131),(($D131-$O131)/$N131),0))))),(((IF(Data!$C$2&gt;0,(IF(OR(DA$5=Data!$F$2,DA$5=Data!$G$2,(IF(COUNTIF(Data!$A$2:$A$939,DA$7),DA$7=(VLOOKUP(DA$7,Data!$A$2:$A$852,1,FALSE)),0))),"H",IF(AND(DA$7&gt;=$J131,DA$7&lt;=$L131),($D131*$P131/$M131),0))),IF(AND(DA$7&gt;=$J131,DA$7&lt;=$L131),(($D131*$P131)/$M131),0))))))</f>
        <v>0</v>
      </c>
      <c r="DB132" s="37">
        <f>IF(DB$7&gt;$L131,(((IF(Data!$C$2&gt;0,(IF(OR(DB$5=Data!$F$2,DB$5=Data!$G$2,(IF(COUNTIF(Data!$A$2:$A$939,DB$7),DB$7=(VLOOKUP(DB$7,Data!$A$2:$A$852,1,FALSE)),0))),"H",IF(AND(DB$7&gt;=$J131,DB$7&lt;=$K131),($D131*(1-$P131)/$N131),0))),IF(AND(DB$7&gt;=$J131,DB$7&lt;=$K131),(($D131-$O131)/$N131),0))))),(((IF(Data!$C$2&gt;0,(IF(OR(DB$5=Data!$F$2,DB$5=Data!$G$2,(IF(COUNTIF(Data!$A$2:$A$939,DB$7),DB$7=(VLOOKUP(DB$7,Data!$A$2:$A$852,1,FALSE)),0))),"H",IF(AND(DB$7&gt;=$J131,DB$7&lt;=$L131),($D131*$P131/$M131),0))),IF(AND(DB$7&gt;=$J131,DB$7&lt;=$L131),(($D131*$P131)/$M131),0))))))</f>
        <v>0</v>
      </c>
      <c r="DC132" s="37">
        <f>IF(DC$7&gt;$L131,(((IF(Data!$C$2&gt;0,(IF(OR(DC$5=Data!$F$2,DC$5=Data!$G$2,(IF(COUNTIF(Data!$A$2:$A$939,DC$7),DC$7=(VLOOKUP(DC$7,Data!$A$2:$A$852,1,FALSE)),0))),"H",IF(AND(DC$7&gt;=$J131,DC$7&lt;=$K131),($D131*(1-$P131)/$N131),0))),IF(AND(DC$7&gt;=$J131,DC$7&lt;=$K131),(($D131-$O131)/$N131),0))))),(((IF(Data!$C$2&gt;0,(IF(OR(DC$5=Data!$F$2,DC$5=Data!$G$2,(IF(COUNTIF(Data!$A$2:$A$939,DC$7),DC$7=(VLOOKUP(DC$7,Data!$A$2:$A$852,1,FALSE)),0))),"H",IF(AND(DC$7&gt;=$J131,DC$7&lt;=$L131),($D131*$P131/$M131),0))),IF(AND(DC$7&gt;=$J131,DC$7&lt;=$L131),(($D131*$P131)/$M131),0))))))</f>
        <v>0</v>
      </c>
      <c r="DD132" s="37">
        <f>IF(DD$7&gt;$L131,(((IF(Data!$C$2&gt;0,(IF(OR(DD$5=Data!$F$2,DD$5=Data!$G$2,(IF(COUNTIF(Data!$A$2:$A$939,DD$7),DD$7=(VLOOKUP(DD$7,Data!$A$2:$A$852,1,FALSE)),0))),"H",IF(AND(DD$7&gt;=$J131,DD$7&lt;=$K131),($D131*(1-$P131)/$N131),0))),IF(AND(DD$7&gt;=$J131,DD$7&lt;=$K131),(($D131-$O131)/$N131),0))))),(((IF(Data!$C$2&gt;0,(IF(OR(DD$5=Data!$F$2,DD$5=Data!$G$2,(IF(COUNTIF(Data!$A$2:$A$939,DD$7),DD$7=(VLOOKUP(DD$7,Data!$A$2:$A$852,1,FALSE)),0))),"H",IF(AND(DD$7&gt;=$J131,DD$7&lt;=$L131),($D131*$P131/$M131),0))),IF(AND(DD$7&gt;=$J131,DD$7&lt;=$L131),(($D131*$P131)/$M131),0))))))</f>
        <v>0</v>
      </c>
      <c r="DE132" s="37" t="str">
        <f>IF(DE$7&gt;$L131,(((IF(Data!$C$2&gt;0,(IF(OR(DE$5=Data!$F$2,DE$5=Data!$G$2,(IF(COUNTIF(Data!$A$2:$A$939,DE$7),DE$7=(VLOOKUP(DE$7,Data!$A$2:$A$852,1,FALSE)),0))),"H",IF(AND(DE$7&gt;=$J131,DE$7&lt;=$K131),($D131*(1-$P131)/$N131),0))),IF(AND(DE$7&gt;=$J131,DE$7&lt;=$K131),(($D131-$O131)/$N131),0))))),(((IF(Data!$C$2&gt;0,(IF(OR(DE$5=Data!$F$2,DE$5=Data!$G$2,(IF(COUNTIF(Data!$A$2:$A$939,DE$7),DE$7=(VLOOKUP(DE$7,Data!$A$2:$A$852,1,FALSE)),0))),"H",IF(AND(DE$7&gt;=$J131,DE$7&lt;=$L131),($D131*$P131/$M131),0))),IF(AND(DE$7&gt;=$J131,DE$7&lt;=$L131),(($D131*$P131)/$M131),0))))))</f>
        <v>H</v>
      </c>
      <c r="DF132" s="37" t="str">
        <f>IF(DF$7&gt;$L131,(((IF(Data!$C$2&gt;0,(IF(OR(DF$5=Data!$F$2,DF$5=Data!$G$2,(IF(COUNTIF(Data!$A$2:$A$939,DF$7),DF$7=(VLOOKUP(DF$7,Data!$A$2:$A$852,1,FALSE)),0))),"H",IF(AND(DF$7&gt;=$J131,DF$7&lt;=$K131),($D131*(1-$P131)/$N131),0))),IF(AND(DF$7&gt;=$J131,DF$7&lt;=$K131),(($D131-$O131)/$N131),0))))),(((IF(Data!$C$2&gt;0,(IF(OR(DF$5=Data!$F$2,DF$5=Data!$G$2,(IF(COUNTIF(Data!$A$2:$A$939,DF$7),DF$7=(VLOOKUP(DF$7,Data!$A$2:$A$852,1,FALSE)),0))),"H",IF(AND(DF$7&gt;=$J131,DF$7&lt;=$L131),($D131*$P131/$M131),0))),IF(AND(DF$7&gt;=$J131,DF$7&lt;=$L131),(($D131*$P131)/$M131),0))))))</f>
        <v>H</v>
      </c>
      <c r="DG132" s="37">
        <f>IF(DG$7&gt;$L131,(((IF(Data!$C$2&gt;0,(IF(OR(DG$5=Data!$F$2,DG$5=Data!$G$2,(IF(COUNTIF(Data!$A$2:$A$939,DG$7),DG$7=(VLOOKUP(DG$7,Data!$A$2:$A$852,1,FALSE)),0))),"H",IF(AND(DG$7&gt;=$J131,DG$7&lt;=$K131),($D131*(1-$P131)/$N131),0))),IF(AND(DG$7&gt;=$J131,DG$7&lt;=$K131),(($D131-$O131)/$N131),0))))),(((IF(Data!$C$2&gt;0,(IF(OR(DG$5=Data!$F$2,DG$5=Data!$G$2,(IF(COUNTIF(Data!$A$2:$A$939,DG$7),DG$7=(VLOOKUP(DG$7,Data!$A$2:$A$852,1,FALSE)),0))),"H",IF(AND(DG$7&gt;=$J131,DG$7&lt;=$L131),($D131*$P131/$M131),0))),IF(AND(DG$7&gt;=$J131,DG$7&lt;=$L131),(($D131*$P131)/$M131),0))))))</f>
        <v>0</v>
      </c>
      <c r="DH132" s="37">
        <f>IF(DH$7&gt;$L131,(((IF(Data!$C$2&gt;0,(IF(OR(DH$5=Data!$F$2,DH$5=Data!$G$2,(IF(COUNTIF(Data!$A$2:$A$939,DH$7),DH$7=(VLOOKUP(DH$7,Data!$A$2:$A$852,1,FALSE)),0))),"H",IF(AND(DH$7&gt;=$J131,DH$7&lt;=$K131),($D131*(1-$P131)/$N131),0))),IF(AND(DH$7&gt;=$J131,DH$7&lt;=$K131),(($D131-$O131)/$N131),0))))),(((IF(Data!$C$2&gt;0,(IF(OR(DH$5=Data!$F$2,DH$5=Data!$G$2,(IF(COUNTIF(Data!$A$2:$A$939,DH$7),DH$7=(VLOOKUP(DH$7,Data!$A$2:$A$852,1,FALSE)),0))),"H",IF(AND(DH$7&gt;=$J131,DH$7&lt;=$L131),($D131*$P131/$M131),0))),IF(AND(DH$7&gt;=$J131,DH$7&lt;=$L131),(($D131*$P131)/$M131),0))))))</f>
        <v>0</v>
      </c>
      <c r="DI132" s="37">
        <f>IF(DI$7&gt;$L131,(((IF(Data!$C$2&gt;0,(IF(OR(DI$5=Data!$F$2,DI$5=Data!$G$2,(IF(COUNTIF(Data!$A$2:$A$939,DI$7),DI$7=(VLOOKUP(DI$7,Data!$A$2:$A$852,1,FALSE)),0))),"H",IF(AND(DI$7&gt;=$J131,DI$7&lt;=$K131),($D131*(1-$P131)/$N131),0))),IF(AND(DI$7&gt;=$J131,DI$7&lt;=$K131),(($D131-$O131)/$N131),0))))),(((IF(Data!$C$2&gt;0,(IF(OR(DI$5=Data!$F$2,DI$5=Data!$G$2,(IF(COUNTIF(Data!$A$2:$A$939,DI$7),DI$7=(VLOOKUP(DI$7,Data!$A$2:$A$852,1,FALSE)),0))),"H",IF(AND(DI$7&gt;=$J131,DI$7&lt;=$L131),($D131*$P131/$M131),0))),IF(AND(DI$7&gt;=$J131,DI$7&lt;=$L131),(($D131*$P131)/$M131),0))))))</f>
        <v>0</v>
      </c>
      <c r="DJ132" s="37">
        <f>IF(DJ$7&gt;$L131,(((IF(Data!$C$2&gt;0,(IF(OR(DJ$5=Data!$F$2,DJ$5=Data!$G$2,(IF(COUNTIF(Data!$A$2:$A$939,DJ$7),DJ$7=(VLOOKUP(DJ$7,Data!$A$2:$A$852,1,FALSE)),0))),"H",IF(AND(DJ$7&gt;=$J131,DJ$7&lt;=$K131),($D131*(1-$P131)/$N131),0))),IF(AND(DJ$7&gt;=$J131,DJ$7&lt;=$K131),(($D131-$O131)/$N131),0))))),(((IF(Data!$C$2&gt;0,(IF(OR(DJ$5=Data!$F$2,DJ$5=Data!$G$2,(IF(COUNTIF(Data!$A$2:$A$939,DJ$7),DJ$7=(VLOOKUP(DJ$7,Data!$A$2:$A$852,1,FALSE)),0))),"H",IF(AND(DJ$7&gt;=$J131,DJ$7&lt;=$L131),($D131*$P131/$M131),0))),IF(AND(DJ$7&gt;=$J131,DJ$7&lt;=$L131),(($D131*$P131)/$M131),0))))))</f>
        <v>0</v>
      </c>
      <c r="DK132" s="37">
        <f>IF(DK$7&gt;$L131,(((IF(Data!$C$2&gt;0,(IF(OR(DK$5=Data!$F$2,DK$5=Data!$G$2,(IF(COUNTIF(Data!$A$2:$A$939,DK$7),DK$7=(VLOOKUP(DK$7,Data!$A$2:$A$852,1,FALSE)),0))),"H",IF(AND(DK$7&gt;=$J131,DK$7&lt;=$K131),($D131*(1-$P131)/$N131),0))),IF(AND(DK$7&gt;=$J131,DK$7&lt;=$K131),(($D131-$O131)/$N131),0))))),(((IF(Data!$C$2&gt;0,(IF(OR(DK$5=Data!$F$2,DK$5=Data!$G$2,(IF(COUNTIF(Data!$A$2:$A$939,DK$7),DK$7=(VLOOKUP(DK$7,Data!$A$2:$A$852,1,FALSE)),0))),"H",IF(AND(DK$7&gt;=$J131,DK$7&lt;=$L131),($D131*$P131/$M131),0))),IF(AND(DK$7&gt;=$J131,DK$7&lt;=$L131),(($D131*$P131)/$M131),0))))))</f>
        <v>0</v>
      </c>
      <c r="DL132" s="37" t="str">
        <f>IF(DL$7&gt;$L131,(((IF(Data!$C$2&gt;0,(IF(OR(DL$5=Data!$F$2,DL$5=Data!$G$2,(IF(COUNTIF(Data!$A$2:$A$939,DL$7),DL$7=(VLOOKUP(DL$7,Data!$A$2:$A$852,1,FALSE)),0))),"H",IF(AND(DL$7&gt;=$J131,DL$7&lt;=$K131),($D131*(1-$P131)/$N131),0))),IF(AND(DL$7&gt;=$J131,DL$7&lt;=$K131),(($D131-$O131)/$N131),0))))),(((IF(Data!$C$2&gt;0,(IF(OR(DL$5=Data!$F$2,DL$5=Data!$G$2,(IF(COUNTIF(Data!$A$2:$A$939,DL$7),DL$7=(VLOOKUP(DL$7,Data!$A$2:$A$852,1,FALSE)),0))),"H",IF(AND(DL$7&gt;=$J131,DL$7&lt;=$L131),($D131*$P131/$M131),0))),IF(AND(DL$7&gt;=$J131,DL$7&lt;=$L131),(($D131*$P131)/$M131),0))))))</f>
        <v>H</v>
      </c>
      <c r="DM132" s="37" t="str">
        <f>IF(DM$7&gt;$L131,(((IF(Data!$C$2&gt;0,(IF(OR(DM$5=Data!$F$2,DM$5=Data!$G$2,(IF(COUNTIF(Data!$A$2:$A$939,DM$7),DM$7=(VLOOKUP(DM$7,Data!$A$2:$A$852,1,FALSE)),0))),"H",IF(AND(DM$7&gt;=$J131,DM$7&lt;=$K131),($D131*(1-$P131)/$N131),0))),IF(AND(DM$7&gt;=$J131,DM$7&lt;=$K131),(($D131-$O131)/$N131),0))))),(((IF(Data!$C$2&gt;0,(IF(OR(DM$5=Data!$F$2,DM$5=Data!$G$2,(IF(COUNTIF(Data!$A$2:$A$939,DM$7),DM$7=(VLOOKUP(DM$7,Data!$A$2:$A$852,1,FALSE)),0))),"H",IF(AND(DM$7&gt;=$J131,DM$7&lt;=$L131),($D131*$P131/$M131),0))),IF(AND(DM$7&gt;=$J131,DM$7&lt;=$L131),(($D131*$P131)/$M131),0))))))</f>
        <v>H</v>
      </c>
      <c r="DN132" s="37">
        <f>IF(DN$7&gt;$L131,(((IF(Data!$C$2&gt;0,(IF(OR(DN$5=Data!$F$2,DN$5=Data!$G$2,(IF(COUNTIF(Data!$A$2:$A$939,DN$7),DN$7=(VLOOKUP(DN$7,Data!$A$2:$A$852,1,FALSE)),0))),"H",IF(AND(DN$7&gt;=$J131,DN$7&lt;=$K131),($D131*(1-$P131)/$N131),0))),IF(AND(DN$7&gt;=$J131,DN$7&lt;=$K131),(($D131-$O131)/$N131),0))))),(((IF(Data!$C$2&gt;0,(IF(OR(DN$5=Data!$F$2,DN$5=Data!$G$2,(IF(COUNTIF(Data!$A$2:$A$939,DN$7),DN$7=(VLOOKUP(DN$7,Data!$A$2:$A$852,1,FALSE)),0))),"H",IF(AND(DN$7&gt;=$J131,DN$7&lt;=$L131),($D131*$P131/$M131),0))),IF(AND(DN$7&gt;=$J131,DN$7&lt;=$L131),(($D131*$P131)/$M131),0))))))</f>
        <v>0</v>
      </c>
      <c r="DO132" s="37">
        <f>IF(DO$7&gt;$L131,(((IF(Data!$C$2&gt;0,(IF(OR(DO$5=Data!$F$2,DO$5=Data!$G$2,(IF(COUNTIF(Data!$A$2:$A$939,DO$7),DO$7=(VLOOKUP(DO$7,Data!$A$2:$A$852,1,FALSE)),0))),"H",IF(AND(DO$7&gt;=$J131,DO$7&lt;=$K131),($D131*(1-$P131)/$N131),0))),IF(AND(DO$7&gt;=$J131,DO$7&lt;=$K131),(($D131-$O131)/$N131),0))))),(((IF(Data!$C$2&gt;0,(IF(OR(DO$5=Data!$F$2,DO$5=Data!$G$2,(IF(COUNTIF(Data!$A$2:$A$939,DO$7),DO$7=(VLOOKUP(DO$7,Data!$A$2:$A$852,1,FALSE)),0))),"H",IF(AND(DO$7&gt;=$J131,DO$7&lt;=$L131),($D131*$P131/$M131),0))),IF(AND(DO$7&gt;=$J131,DO$7&lt;=$L131),(($D131*$P131)/$M131),0))))))</f>
        <v>0</v>
      </c>
      <c r="DP132" s="37">
        <f>IF(DP$7&gt;$L131,(((IF(Data!$C$2&gt;0,(IF(OR(DP$5=Data!$F$2,DP$5=Data!$G$2,(IF(COUNTIF(Data!$A$2:$A$939,DP$7),DP$7=(VLOOKUP(DP$7,Data!$A$2:$A$852,1,FALSE)),0))),"H",IF(AND(DP$7&gt;=$J131,DP$7&lt;=$K131),($D131*(1-$P131)/$N131),0))),IF(AND(DP$7&gt;=$J131,DP$7&lt;=$K131),(($D131-$O131)/$N131),0))))),(((IF(Data!$C$2&gt;0,(IF(OR(DP$5=Data!$F$2,DP$5=Data!$G$2,(IF(COUNTIF(Data!$A$2:$A$939,DP$7),DP$7=(VLOOKUP(DP$7,Data!$A$2:$A$852,1,FALSE)),0))),"H",IF(AND(DP$7&gt;=$J131,DP$7&lt;=$L131),($D131*$P131/$M131),0))),IF(AND(DP$7&gt;=$J131,DP$7&lt;=$L131),(($D131*$P131)/$M131),0))))))</f>
        <v>0</v>
      </c>
      <c r="DQ132" s="37">
        <f>IF(DQ$7&gt;$L131,(((IF(Data!$C$2&gt;0,(IF(OR(DQ$5=Data!$F$2,DQ$5=Data!$G$2,(IF(COUNTIF(Data!$A$2:$A$939,DQ$7),DQ$7=(VLOOKUP(DQ$7,Data!$A$2:$A$852,1,FALSE)),0))),"H",IF(AND(DQ$7&gt;=$J131,DQ$7&lt;=$K131),($D131*(1-$P131)/$N131),0))),IF(AND(DQ$7&gt;=$J131,DQ$7&lt;=$K131),(($D131-$O131)/$N131),0))))),(((IF(Data!$C$2&gt;0,(IF(OR(DQ$5=Data!$F$2,DQ$5=Data!$G$2,(IF(COUNTIF(Data!$A$2:$A$939,DQ$7),DQ$7=(VLOOKUP(DQ$7,Data!$A$2:$A$852,1,FALSE)),0))),"H",IF(AND(DQ$7&gt;=$J131,DQ$7&lt;=$L131),($D131*$P131/$M131),0))),IF(AND(DQ$7&gt;=$J131,DQ$7&lt;=$L131),(($D131*$P131)/$M131),0))))))</f>
        <v>0</v>
      </c>
      <c r="DR132" s="37">
        <f>IF(DR$7&gt;$L131,(((IF(Data!$C$2&gt;0,(IF(OR(DR$5=Data!$F$2,DR$5=Data!$G$2,(IF(COUNTIF(Data!$A$2:$A$939,DR$7),DR$7=(VLOOKUP(DR$7,Data!$A$2:$A$852,1,FALSE)),0))),"H",IF(AND(DR$7&gt;=$J131,DR$7&lt;=$K131),($D131*(1-$P131)/$N131),0))),IF(AND(DR$7&gt;=$J131,DR$7&lt;=$K131),(($D131-$O131)/$N131),0))))),(((IF(Data!$C$2&gt;0,(IF(OR(DR$5=Data!$F$2,DR$5=Data!$G$2,(IF(COUNTIF(Data!$A$2:$A$939,DR$7),DR$7=(VLOOKUP(DR$7,Data!$A$2:$A$852,1,FALSE)),0))),"H",IF(AND(DR$7&gt;=$J131,DR$7&lt;=$L131),($D131*$P131/$M131),0))),IF(AND(DR$7&gt;=$J131,DR$7&lt;=$L131),(($D131*$P131)/$M131),0))))))</f>
        <v>0</v>
      </c>
      <c r="DS132" s="37" t="str">
        <f>IF(DS$7&gt;$L131,(((IF(Data!$C$2&gt;0,(IF(OR(DS$5=Data!$F$2,DS$5=Data!$G$2,(IF(COUNTIF(Data!$A$2:$A$939,DS$7),DS$7=(VLOOKUP(DS$7,Data!$A$2:$A$852,1,FALSE)),0))),"H",IF(AND(DS$7&gt;=$J131,DS$7&lt;=$K131),($D131*(1-$P131)/$N131),0))),IF(AND(DS$7&gt;=$J131,DS$7&lt;=$K131),(($D131-$O131)/$N131),0))))),(((IF(Data!$C$2&gt;0,(IF(OR(DS$5=Data!$F$2,DS$5=Data!$G$2,(IF(COUNTIF(Data!$A$2:$A$939,DS$7),DS$7=(VLOOKUP(DS$7,Data!$A$2:$A$852,1,FALSE)),0))),"H",IF(AND(DS$7&gt;=$J131,DS$7&lt;=$L131),($D131*$P131/$M131),0))),IF(AND(DS$7&gt;=$J131,DS$7&lt;=$L131),(($D131*$P131)/$M131),0))))))</f>
        <v>H</v>
      </c>
      <c r="DT132" s="37" t="str">
        <f>IF(DT$7&gt;$L131,(((IF(Data!$C$2&gt;0,(IF(OR(DT$5=Data!$F$2,DT$5=Data!$G$2,(IF(COUNTIF(Data!$A$2:$A$939,DT$7),DT$7=(VLOOKUP(DT$7,Data!$A$2:$A$852,1,FALSE)),0))),"H",IF(AND(DT$7&gt;=$J131,DT$7&lt;=$K131),($D131*(1-$P131)/$N131),0))),IF(AND(DT$7&gt;=$J131,DT$7&lt;=$K131),(($D131-$O131)/$N131),0))))),(((IF(Data!$C$2&gt;0,(IF(OR(DT$5=Data!$F$2,DT$5=Data!$G$2,(IF(COUNTIF(Data!$A$2:$A$939,DT$7),DT$7=(VLOOKUP(DT$7,Data!$A$2:$A$852,1,FALSE)),0))),"H",IF(AND(DT$7&gt;=$J131,DT$7&lt;=$L131),($D131*$P131/$M131),0))),IF(AND(DT$7&gt;=$J131,DT$7&lt;=$L131),(($D131*$P131)/$M131),0))))))</f>
        <v>H</v>
      </c>
      <c r="DU132" s="37">
        <f>IF(DU$7&gt;$L131,(((IF(Data!$C$2&gt;0,(IF(OR(DU$5=Data!$F$2,DU$5=Data!$G$2,(IF(COUNTIF(Data!$A$2:$A$939,DU$7),DU$7=(VLOOKUP(DU$7,Data!$A$2:$A$852,1,FALSE)),0))),"H",IF(AND(DU$7&gt;=$J131,DU$7&lt;=$K131),($D131*(1-$P131)/$N131),0))),IF(AND(DU$7&gt;=$J131,DU$7&lt;=$K131),(($D131-$O131)/$N131),0))))),(((IF(Data!$C$2&gt;0,(IF(OR(DU$5=Data!$F$2,DU$5=Data!$G$2,(IF(COUNTIF(Data!$A$2:$A$939,DU$7),DU$7=(VLOOKUP(DU$7,Data!$A$2:$A$852,1,FALSE)),0))),"H",IF(AND(DU$7&gt;=$J131,DU$7&lt;=$L131),($D131*$P131/$M131),0))),IF(AND(DU$7&gt;=$J131,DU$7&lt;=$L131),(($D131*$P131)/$M131),0))))))</f>
        <v>0</v>
      </c>
      <c r="DV132" s="37">
        <f>IF(DV$7&gt;$L131,(((IF(Data!$C$2&gt;0,(IF(OR(DV$5=Data!$F$2,DV$5=Data!$G$2,(IF(COUNTIF(Data!$A$2:$A$939,DV$7),DV$7=(VLOOKUP(DV$7,Data!$A$2:$A$852,1,FALSE)),0))),"H",IF(AND(DV$7&gt;=$J131,DV$7&lt;=$K131),($D131*(1-$P131)/$N131),0))),IF(AND(DV$7&gt;=$J131,DV$7&lt;=$K131),(($D131-$O131)/$N131),0))))),(((IF(Data!$C$2&gt;0,(IF(OR(DV$5=Data!$F$2,DV$5=Data!$G$2,(IF(COUNTIF(Data!$A$2:$A$939,DV$7),DV$7=(VLOOKUP(DV$7,Data!$A$2:$A$852,1,FALSE)),0))),"H",IF(AND(DV$7&gt;=$J131,DV$7&lt;=$L131),($D131*$P131/$M131),0))),IF(AND(DV$7&gt;=$J131,DV$7&lt;=$L131),(($D131*$P131)/$M131),0))))))</f>
        <v>0</v>
      </c>
      <c r="DW132" s="37">
        <f>IF(DW$7&gt;$L131,(((IF(Data!$C$2&gt;0,(IF(OR(DW$5=Data!$F$2,DW$5=Data!$G$2,(IF(COUNTIF(Data!$A$2:$A$939,DW$7),DW$7=(VLOOKUP(DW$7,Data!$A$2:$A$852,1,FALSE)),0))),"H",IF(AND(DW$7&gt;=$J131,DW$7&lt;=$K131),($D131*(1-$P131)/$N131),0))),IF(AND(DW$7&gt;=$J131,DW$7&lt;=$K131),(($D131-$O131)/$N131),0))))),(((IF(Data!$C$2&gt;0,(IF(OR(DW$5=Data!$F$2,DW$5=Data!$G$2,(IF(COUNTIF(Data!$A$2:$A$939,DW$7),DW$7=(VLOOKUP(DW$7,Data!$A$2:$A$852,1,FALSE)),0))),"H",IF(AND(DW$7&gt;=$J131,DW$7&lt;=$L131),($D131*$P131/$M131),0))),IF(AND(DW$7&gt;=$J131,DW$7&lt;=$L131),(($D131*$P131)/$M131),0))))))</f>
        <v>0</v>
      </c>
      <c r="DX132" s="37">
        <f>IF(DX$7&gt;$L131,(((IF(Data!$C$2&gt;0,(IF(OR(DX$5=Data!$F$2,DX$5=Data!$G$2,(IF(COUNTIF(Data!$A$2:$A$939,DX$7),DX$7=(VLOOKUP(DX$7,Data!$A$2:$A$852,1,FALSE)),0))),"H",IF(AND(DX$7&gt;=$J131,DX$7&lt;=$K131),($D131*(1-$P131)/$N131),0))),IF(AND(DX$7&gt;=$J131,DX$7&lt;=$K131),(($D131-$O131)/$N131),0))))),(((IF(Data!$C$2&gt;0,(IF(OR(DX$5=Data!$F$2,DX$5=Data!$G$2,(IF(COUNTIF(Data!$A$2:$A$939,DX$7),DX$7=(VLOOKUP(DX$7,Data!$A$2:$A$852,1,FALSE)),0))),"H",IF(AND(DX$7&gt;=$J131,DX$7&lt;=$L131),($D131*$P131/$M131),0))),IF(AND(DX$7&gt;=$J131,DX$7&lt;=$L131),(($D131*$P131)/$M131),0))))))</f>
        <v>0</v>
      </c>
      <c r="DY132" s="37">
        <f>IF(DY$7&gt;$L131,(((IF(Data!$C$2&gt;0,(IF(OR(DY$5=Data!$F$2,DY$5=Data!$G$2,(IF(COUNTIF(Data!$A$2:$A$939,DY$7),DY$7=(VLOOKUP(DY$7,Data!$A$2:$A$852,1,FALSE)),0))),"H",IF(AND(DY$7&gt;=$J131,DY$7&lt;=$K131),($D131*(1-$P131)/$N131),0))),IF(AND(DY$7&gt;=$J131,DY$7&lt;=$K131),(($D131-$O131)/$N131),0))))),(((IF(Data!$C$2&gt;0,(IF(OR(DY$5=Data!$F$2,DY$5=Data!$G$2,(IF(COUNTIF(Data!$A$2:$A$939,DY$7),DY$7=(VLOOKUP(DY$7,Data!$A$2:$A$852,1,FALSE)),0))),"H",IF(AND(DY$7&gt;=$J131,DY$7&lt;=$L131),($D131*$P131/$M131),0))),IF(AND(DY$7&gt;=$J131,DY$7&lt;=$L131),(($D131*$P131)/$M131),0))))))</f>
        <v>0</v>
      </c>
      <c r="DZ132" s="37" t="str">
        <f>IF(DZ$7&gt;$L131,(((IF(Data!$C$2&gt;0,(IF(OR(DZ$5=Data!$F$2,DZ$5=Data!$G$2,(IF(COUNTIF(Data!$A$2:$A$939,DZ$7),DZ$7=(VLOOKUP(DZ$7,Data!$A$2:$A$852,1,FALSE)),0))),"H",IF(AND(DZ$7&gt;=$J131,DZ$7&lt;=$K131),($D131*(1-$P131)/$N131),0))),IF(AND(DZ$7&gt;=$J131,DZ$7&lt;=$K131),(($D131-$O131)/$N131),0))))),(((IF(Data!$C$2&gt;0,(IF(OR(DZ$5=Data!$F$2,DZ$5=Data!$G$2,(IF(COUNTIF(Data!$A$2:$A$939,DZ$7),DZ$7=(VLOOKUP(DZ$7,Data!$A$2:$A$852,1,FALSE)),0))),"H",IF(AND(DZ$7&gt;=$J131,DZ$7&lt;=$L131),($D131*$P131/$M131),0))),IF(AND(DZ$7&gt;=$J131,DZ$7&lt;=$L131),(($D131*$P131)/$M131),0))))))</f>
        <v>H</v>
      </c>
      <c r="EA132" s="37" t="str">
        <f>IF(EA$7&gt;$L131,(((IF(Data!$C$2&gt;0,(IF(OR(EA$5=Data!$F$2,EA$5=Data!$G$2,(IF(COUNTIF(Data!$A$2:$A$939,EA$7),EA$7=(VLOOKUP(EA$7,Data!$A$2:$A$852,1,FALSE)),0))),"H",IF(AND(EA$7&gt;=$J131,EA$7&lt;=$K131),($D131*(1-$P131)/$N131),0))),IF(AND(EA$7&gt;=$J131,EA$7&lt;=$K131),(($D131-$O131)/$N131),0))))),(((IF(Data!$C$2&gt;0,(IF(OR(EA$5=Data!$F$2,EA$5=Data!$G$2,(IF(COUNTIF(Data!$A$2:$A$939,EA$7),EA$7=(VLOOKUP(EA$7,Data!$A$2:$A$852,1,FALSE)),0))),"H",IF(AND(EA$7&gt;=$J131,EA$7&lt;=$L131),($D131*$P131/$M131),0))),IF(AND(EA$7&gt;=$J131,EA$7&lt;=$L131),(($D131*$P131)/$M131),0))))))</f>
        <v>H</v>
      </c>
      <c r="EB132" s="37">
        <f>IF(EB$7&gt;$L131,(((IF(Data!$C$2&gt;0,(IF(OR(EB$5=Data!$F$2,EB$5=Data!$G$2,(IF(COUNTIF(Data!$A$2:$A$939,EB$7),EB$7=(VLOOKUP(EB$7,Data!$A$2:$A$852,1,FALSE)),0))),"H",IF(AND(EB$7&gt;=$J131,EB$7&lt;=$K131),($D131*(1-$P131)/$N131),0))),IF(AND(EB$7&gt;=$J131,EB$7&lt;=$K131),(($D131-$O131)/$N131),0))))),(((IF(Data!$C$2&gt;0,(IF(OR(EB$5=Data!$F$2,EB$5=Data!$G$2,(IF(COUNTIF(Data!$A$2:$A$939,EB$7),EB$7=(VLOOKUP(EB$7,Data!$A$2:$A$852,1,FALSE)),0))),"H",IF(AND(EB$7&gt;=$J131,EB$7&lt;=$L131),($D131*$P131/$M131),0))),IF(AND(EB$7&gt;=$J131,EB$7&lt;=$L131),(($D131*$P131)/$M131),0))))))</f>
        <v>0</v>
      </c>
      <c r="EC132" s="37">
        <f>IF(EC$7&gt;$L131,(((IF(Data!$C$2&gt;0,(IF(OR(EC$5=Data!$F$2,EC$5=Data!$G$2,(IF(COUNTIF(Data!$A$2:$A$939,EC$7),EC$7=(VLOOKUP(EC$7,Data!$A$2:$A$852,1,FALSE)),0))),"H",IF(AND(EC$7&gt;=$J131,EC$7&lt;=$K131),($D131*(1-$P131)/$N131),0))),IF(AND(EC$7&gt;=$J131,EC$7&lt;=$K131),(($D131-$O131)/$N131),0))))),(((IF(Data!$C$2&gt;0,(IF(OR(EC$5=Data!$F$2,EC$5=Data!$G$2,(IF(COUNTIF(Data!$A$2:$A$939,EC$7),EC$7=(VLOOKUP(EC$7,Data!$A$2:$A$852,1,FALSE)),0))),"H",IF(AND(EC$7&gt;=$J131,EC$7&lt;=$L131),($D131*$P131/$M131),0))),IF(AND(EC$7&gt;=$J131,EC$7&lt;=$L131),(($D131*$P131)/$M131),0))))))</f>
        <v>0</v>
      </c>
      <c r="ED132" s="37">
        <f>IF(ED$7&gt;$L131,(((IF(Data!$C$2&gt;0,(IF(OR(ED$5=Data!$F$2,ED$5=Data!$G$2,(IF(COUNTIF(Data!$A$2:$A$939,ED$7),ED$7=(VLOOKUP(ED$7,Data!$A$2:$A$852,1,FALSE)),0))),"H",IF(AND(ED$7&gt;=$J131,ED$7&lt;=$K131),($D131*(1-$P131)/$N131),0))),IF(AND(ED$7&gt;=$J131,ED$7&lt;=$K131),(($D131-$O131)/$N131),0))))),(((IF(Data!$C$2&gt;0,(IF(OR(ED$5=Data!$F$2,ED$5=Data!$G$2,(IF(COUNTIF(Data!$A$2:$A$939,ED$7),ED$7=(VLOOKUP(ED$7,Data!$A$2:$A$852,1,FALSE)),0))),"H",IF(AND(ED$7&gt;=$J131,ED$7&lt;=$L131),($D131*$P131/$M131),0))),IF(AND(ED$7&gt;=$J131,ED$7&lt;=$L131),(($D131*$P131)/$M131),0))))))</f>
        <v>0</v>
      </c>
      <c r="EE132" s="37">
        <f>IF(EE$7&gt;$L131,(((IF(Data!$C$2&gt;0,(IF(OR(EE$5=Data!$F$2,EE$5=Data!$G$2,(IF(COUNTIF(Data!$A$2:$A$939,EE$7),EE$7=(VLOOKUP(EE$7,Data!$A$2:$A$852,1,FALSE)),0))),"H",IF(AND(EE$7&gt;=$J131,EE$7&lt;=$K131),($D131*(1-$P131)/$N131),0))),IF(AND(EE$7&gt;=$J131,EE$7&lt;=$K131),(($D131-$O131)/$N131),0))))),(((IF(Data!$C$2&gt;0,(IF(OR(EE$5=Data!$F$2,EE$5=Data!$G$2,(IF(COUNTIF(Data!$A$2:$A$939,EE$7),EE$7=(VLOOKUP(EE$7,Data!$A$2:$A$852,1,FALSE)),0))),"H",IF(AND(EE$7&gt;=$J131,EE$7&lt;=$L131),($D131*$P131/$M131),0))),IF(AND(EE$7&gt;=$J131,EE$7&lt;=$L131),(($D131*$P131)/$M131),0))))))</f>
        <v>0</v>
      </c>
      <c r="EF132" s="37">
        <f>IF(EF$7&gt;$L131,(((IF(Data!$C$2&gt;0,(IF(OR(EF$5=Data!$F$2,EF$5=Data!$G$2,(IF(COUNTIF(Data!$A$2:$A$939,EF$7),EF$7=(VLOOKUP(EF$7,Data!$A$2:$A$852,1,FALSE)),0))),"H",IF(AND(EF$7&gt;=$J131,EF$7&lt;=$K131),($D131*(1-$P131)/$N131),0))),IF(AND(EF$7&gt;=$J131,EF$7&lt;=$K131),(($D131-$O131)/$N131),0))))),(((IF(Data!$C$2&gt;0,(IF(OR(EF$5=Data!$F$2,EF$5=Data!$G$2,(IF(COUNTIF(Data!$A$2:$A$939,EF$7),EF$7=(VLOOKUP(EF$7,Data!$A$2:$A$852,1,FALSE)),0))),"H",IF(AND(EF$7&gt;=$J131,EF$7&lt;=$L131),($D131*$P131/$M131),0))),IF(AND(EF$7&gt;=$J131,EF$7&lt;=$L131),(($D131*$P131)/$M131),0))))))</f>
        <v>0</v>
      </c>
      <c r="EG132" s="37" t="str">
        <f>IF(EG$7&gt;$L131,(((IF(Data!$C$2&gt;0,(IF(OR(EG$5=Data!$F$2,EG$5=Data!$G$2,(IF(COUNTIF(Data!$A$2:$A$939,EG$7),EG$7=(VLOOKUP(EG$7,Data!$A$2:$A$852,1,FALSE)),0))),"H",IF(AND(EG$7&gt;=$J131,EG$7&lt;=$K131),($D131*(1-$P131)/$N131),0))),IF(AND(EG$7&gt;=$J131,EG$7&lt;=$K131),(($D131-$O131)/$N131),0))))),(((IF(Data!$C$2&gt;0,(IF(OR(EG$5=Data!$F$2,EG$5=Data!$G$2,(IF(COUNTIF(Data!$A$2:$A$939,EG$7),EG$7=(VLOOKUP(EG$7,Data!$A$2:$A$852,1,FALSE)),0))),"H",IF(AND(EG$7&gt;=$J131,EG$7&lt;=$L131),($D131*$P131/$M131),0))),IF(AND(EG$7&gt;=$J131,EG$7&lt;=$L131),(($D131*$P131)/$M131),0))))))</f>
        <v>H</v>
      </c>
      <c r="EH132" s="37" t="str">
        <f>IF(EH$7&gt;$L131,(((IF(Data!$C$2&gt;0,(IF(OR(EH$5=Data!$F$2,EH$5=Data!$G$2,(IF(COUNTIF(Data!$A$2:$A$939,EH$7),EH$7=(VLOOKUP(EH$7,Data!$A$2:$A$852,1,FALSE)),0))),"H",IF(AND(EH$7&gt;=$J131,EH$7&lt;=$K131),($D131*(1-$P131)/$N131),0))),IF(AND(EH$7&gt;=$J131,EH$7&lt;=$K131),(($D131-$O131)/$N131),0))))),(((IF(Data!$C$2&gt;0,(IF(OR(EH$5=Data!$F$2,EH$5=Data!$G$2,(IF(COUNTIF(Data!$A$2:$A$939,EH$7),EH$7=(VLOOKUP(EH$7,Data!$A$2:$A$852,1,FALSE)),0))),"H",IF(AND(EH$7&gt;=$J131,EH$7&lt;=$L131),($D131*$P131/$M131),0))),IF(AND(EH$7&gt;=$J131,EH$7&lt;=$L131),(($D131*$P131)/$M131),0))))))</f>
        <v>H</v>
      </c>
      <c r="EI132" s="37">
        <f>IF(EI$7&gt;$L131,(((IF(Data!$C$2&gt;0,(IF(OR(EI$5=Data!$F$2,EI$5=Data!$G$2,(IF(COUNTIF(Data!$A$2:$A$939,EI$7),EI$7=(VLOOKUP(EI$7,Data!$A$2:$A$852,1,FALSE)),0))),"H",IF(AND(EI$7&gt;=$J131,EI$7&lt;=$K131),($D131*(1-$P131)/$N131),0))),IF(AND(EI$7&gt;=$J131,EI$7&lt;=$K131),(($D131-$O131)/$N131),0))))),(((IF(Data!$C$2&gt;0,(IF(OR(EI$5=Data!$F$2,EI$5=Data!$G$2,(IF(COUNTIF(Data!$A$2:$A$939,EI$7),EI$7=(VLOOKUP(EI$7,Data!$A$2:$A$852,1,FALSE)),0))),"H",IF(AND(EI$7&gt;=$J131,EI$7&lt;=$L131),($D131*$P131/$M131),0))),IF(AND(EI$7&gt;=$J131,EI$7&lt;=$L131),(($D131*$P131)/$M131),0))))))</f>
        <v>0</v>
      </c>
      <c r="EJ132" s="37">
        <f>IF(EJ$7&gt;$L131,(((IF(Data!$C$2&gt;0,(IF(OR(EJ$5=Data!$F$2,EJ$5=Data!$G$2,(IF(COUNTIF(Data!$A$2:$A$939,EJ$7),EJ$7=(VLOOKUP(EJ$7,Data!$A$2:$A$852,1,FALSE)),0))),"H",IF(AND(EJ$7&gt;=$J131,EJ$7&lt;=$K131),($D131*(1-$P131)/$N131),0))),IF(AND(EJ$7&gt;=$J131,EJ$7&lt;=$K131),(($D131-$O131)/$N131),0))))),(((IF(Data!$C$2&gt;0,(IF(OR(EJ$5=Data!$F$2,EJ$5=Data!$G$2,(IF(COUNTIF(Data!$A$2:$A$939,EJ$7),EJ$7=(VLOOKUP(EJ$7,Data!$A$2:$A$852,1,FALSE)),0))),"H",IF(AND(EJ$7&gt;=$J131,EJ$7&lt;=$L131),($D131*$P131/$M131),0))),IF(AND(EJ$7&gt;=$J131,EJ$7&lt;=$L131),(($D131*$P131)/$M131),0))))))</f>
        <v>0</v>
      </c>
      <c r="EK132" s="37">
        <f>IF(EK$7&gt;$L131,(((IF(Data!$C$2&gt;0,(IF(OR(EK$5=Data!$F$2,EK$5=Data!$G$2,(IF(COUNTIF(Data!$A$2:$A$939,EK$7),EK$7=(VLOOKUP(EK$7,Data!$A$2:$A$852,1,FALSE)),0))),"H",IF(AND(EK$7&gt;=$J131,EK$7&lt;=$K131),($D131*(1-$P131)/$N131),0))),IF(AND(EK$7&gt;=$J131,EK$7&lt;=$K131),(($D131-$O131)/$N131),0))))),(((IF(Data!$C$2&gt;0,(IF(OR(EK$5=Data!$F$2,EK$5=Data!$G$2,(IF(COUNTIF(Data!$A$2:$A$939,EK$7),EK$7=(VLOOKUP(EK$7,Data!$A$2:$A$852,1,FALSE)),0))),"H",IF(AND(EK$7&gt;=$J131,EK$7&lt;=$L131),($D131*$P131/$M131),0))),IF(AND(EK$7&gt;=$J131,EK$7&lt;=$L131),(($D131*$P131)/$M131),0))))))</f>
        <v>0</v>
      </c>
      <c r="EL132" s="37">
        <f>IF(EL$7&gt;$L131,(((IF(Data!$C$2&gt;0,(IF(OR(EL$5=Data!$F$2,EL$5=Data!$G$2,(IF(COUNTIF(Data!$A$2:$A$939,EL$7),EL$7=(VLOOKUP(EL$7,Data!$A$2:$A$852,1,FALSE)),0))),"H",IF(AND(EL$7&gt;=$J131,EL$7&lt;=$K131),($D131*(1-$P131)/$N131),0))),IF(AND(EL$7&gt;=$J131,EL$7&lt;=$K131),(($D131-$O131)/$N131),0))))),(((IF(Data!$C$2&gt;0,(IF(OR(EL$5=Data!$F$2,EL$5=Data!$G$2,(IF(COUNTIF(Data!$A$2:$A$939,EL$7),EL$7=(VLOOKUP(EL$7,Data!$A$2:$A$852,1,FALSE)),0))),"H",IF(AND(EL$7&gt;=$J131,EL$7&lt;=$L131),($D131*$P131/$M131),0))),IF(AND(EL$7&gt;=$J131,EL$7&lt;=$L131),(($D131*$P131)/$M131),0))))))</f>
        <v>0</v>
      </c>
      <c r="EM132" s="37">
        <f>IF(EM$7&gt;$L131,(((IF(Data!$C$2&gt;0,(IF(OR(EM$5=Data!$F$2,EM$5=Data!$G$2,(IF(COUNTIF(Data!$A$2:$A$939,EM$7),EM$7=(VLOOKUP(EM$7,Data!$A$2:$A$852,1,FALSE)),0))),"H",IF(AND(EM$7&gt;=$J131,EM$7&lt;=$K131),($D131*(1-$P131)/$N131),0))),IF(AND(EM$7&gt;=$J131,EM$7&lt;=$K131),(($D131-$O131)/$N131),0))))),(((IF(Data!$C$2&gt;0,(IF(OR(EM$5=Data!$F$2,EM$5=Data!$G$2,(IF(COUNTIF(Data!$A$2:$A$939,EM$7),EM$7=(VLOOKUP(EM$7,Data!$A$2:$A$852,1,FALSE)),0))),"H",IF(AND(EM$7&gt;=$J131,EM$7&lt;=$L131),($D131*$P131/$M131),0))),IF(AND(EM$7&gt;=$J131,EM$7&lt;=$L131),(($D131*$P131)/$M131),0))))))</f>
        <v>0</v>
      </c>
      <c r="EN132" s="37" t="str">
        <f>IF(EN$7&gt;$L131,(((IF(Data!$C$2&gt;0,(IF(OR(EN$5=Data!$F$2,EN$5=Data!$G$2,(IF(COUNTIF(Data!$A$2:$A$939,EN$7),EN$7=(VLOOKUP(EN$7,Data!$A$2:$A$852,1,FALSE)),0))),"H",IF(AND(EN$7&gt;=$J131,EN$7&lt;=$K131),($D131*(1-$P131)/$N131),0))),IF(AND(EN$7&gt;=$J131,EN$7&lt;=$K131),(($D131-$O131)/$N131),0))))),(((IF(Data!$C$2&gt;0,(IF(OR(EN$5=Data!$F$2,EN$5=Data!$G$2,(IF(COUNTIF(Data!$A$2:$A$939,EN$7),EN$7=(VLOOKUP(EN$7,Data!$A$2:$A$852,1,FALSE)),0))),"H",IF(AND(EN$7&gt;=$J131,EN$7&lt;=$L131),($D131*$P131/$M131),0))),IF(AND(EN$7&gt;=$J131,EN$7&lt;=$L131),(($D131*$P131)/$M131),0))))))</f>
        <v>H</v>
      </c>
      <c r="EO132" s="38" t="str">
        <f>IF(EO$7&gt;$L131,(((IF(Data!$C$2&gt;0,(IF(OR(EO$5=Data!$F$2,EO$5=Data!$G$2,(IF(COUNTIF(Data!$A$2:$A$939,EO$7),EO$7=(VLOOKUP(EO$7,Data!$A$2:$A$852,1,FALSE)),0))),"H",IF(AND(EO$7&gt;=$J131,EO$7&lt;=$K131),($D131*(1-$P131)/$N131),0))),IF(AND(EO$7&gt;=$J131,EO$7&lt;=$K131),(($D131-$O131)/$N131),0))))),(((IF(Data!$C$2&gt;0,(IF(OR(EO$5=Data!$F$2,EO$5=Data!$G$2,(IF(COUNTIF(Data!$A$2:$A$939,EO$7),EO$7=(VLOOKUP(EO$7,Data!$A$2:$A$852,1,FALSE)),0))),"H",IF(AND(EO$7&gt;=$J131,EO$7&lt;=$L131),($D131*$P131/$M131),0))),IF(AND(EO$7&gt;=$J131,EO$7&lt;=$L131),(($D131*$P131)/$M131),0))))))</f>
        <v>H</v>
      </c>
      <c r="EP132" s="8" t="s">
        <v>48</v>
      </c>
      <c r="EQ132" s="18">
        <f>SUM(T132:EO132)-D131</f>
        <v>0</v>
      </c>
    </row>
    <row r="133" spans="1:148" ht="30" customHeight="1" thickTop="1">
      <c r="A133" s="370"/>
      <c r="B133" s="368"/>
      <c r="C133" s="368"/>
      <c r="D133" s="346"/>
      <c r="E133" s="350"/>
      <c r="F133" s="350"/>
      <c r="G133" s="348">
        <f>IF(F133&gt;0,(IF(E133&gt;0,IF(Data!$C$2&gt;0,((NETWORKDAYS.INTL(E133,F133,Data!$C$2,Data!$A$2:$A$1242))),((F133-E133)+1)),0)),0)</f>
        <v>0</v>
      </c>
      <c r="H133" s="346">
        <f>I133*D133</f>
        <v>0</v>
      </c>
      <c r="I133" s="362">
        <f>IF(G133&gt;0,((IF(AND(E133&lt;=$EJ$3,F133&gt;=$EJ$3),(IF(Data!$C$2&gt;0,NETWORKDAYS.INTL(E133,$EJ$3,Data!$C$2,Data!$A$2:$A$1231),$EJ$3-E133)),IF(F133&lt;=$EJ$3,G133,0)))/G133),0)</f>
        <v>0</v>
      </c>
      <c r="J133" s="350"/>
      <c r="K133" s="350">
        <f>IF(AND(P133&lt;1,P133&gt;0,J133&gt;0),ROUND((((1-P133)*(F133-E133)+$EJ$3)),0),0)</f>
        <v>0</v>
      </c>
      <c r="L133" s="350">
        <f>IF(K133&gt;=$EJ$3,$EJ$3,K133)</f>
        <v>0</v>
      </c>
      <c r="M133" s="348">
        <f>IF(L133&gt;0,(IF(J133&gt;0,IF(Data!$C$2&gt;0,((NETWORKDAYS.INTL(J133,L133,Data!$C$2,Data!$A$2:$A$1242))),((L133-J133)+1)),0)),0)</f>
        <v>0</v>
      </c>
      <c r="N133" s="348">
        <f>IF(P133=1,0,IF(L133&gt;0,(IF(J133&gt;0,IF(Data!$C$2&gt;0,(((NETWORKDAYS.INTL($EJ$3,K133,Data!$C$2,Data!$A$2:$A$1242)))-1),((-$EJ$3+K133))),0)),0))</f>
        <v>0</v>
      </c>
      <c r="O133" s="346">
        <f>P133*D133</f>
        <v>0</v>
      </c>
      <c r="P133" s="362"/>
      <c r="Q133" s="344">
        <f>IF(K133&gt;0,F133-K133,0)</f>
        <v>0</v>
      </c>
      <c r="R133" s="346">
        <f>IF(K133&gt;0,O133-H133,0)</f>
        <v>0</v>
      </c>
      <c r="S133" s="341">
        <f>IF(P133&gt;0,P133-I133,0)</f>
        <v>0</v>
      </c>
      <c r="T133" s="33">
        <f>IF(Data!$C$2&gt;0,(IF(OR(T$5=Data!$F$2,T$5=Data!$G$2,(IF(COUNTIF(Data!$A$2:$A$939,T$7),T$7=(VLOOKUP(T$7,Data!$A$2:$A$852,1,FALSE)),0))),"H",IF(AND(T$7&gt;=$E133,T$7&lt;=$F133),($D133/$G133),0))),IF(AND(T$7&gt;=$E133,T$7&lt;=$F133),($D133/$G133),0))</f>
        <v>0</v>
      </c>
      <c r="U133" s="34">
        <f>IF(Data!$C$2&gt;0,(IF(OR(U$5=Data!$F$2,U$5=Data!$G$2,(IF(COUNTIF(Data!$A$2:$A$939,U$7),U$7=(VLOOKUP(U$7,Data!$A$2:$A$852,1,FALSE)),0))),"H",IF(AND(U$7&gt;=$E133,U$7&lt;=$F133),($D133/$G133),0))),IF(AND(U$7&gt;=$E133,U$7&lt;=$F133),($D133/$G133),0))</f>
        <v>0</v>
      </c>
      <c r="V133" s="34">
        <f>IF(Data!$C$2&gt;0,(IF(OR(V$5=Data!$F$2,V$5=Data!$G$2,(IF(COUNTIF(Data!$A$2:$A$939,V$7),V$7=(VLOOKUP(V$7,Data!$A$2:$A$852,1,FALSE)),0))),"H",IF(AND(V$7&gt;=$E133,V$7&lt;=$F133),($D133/$G133),0))),IF(AND(V$7&gt;=$E133,V$7&lt;=$F133),($D133/$G133),0))</f>
        <v>0</v>
      </c>
      <c r="W133" s="34">
        <f>IF(Data!$C$2&gt;0,(IF(OR(W$5=Data!$F$2,W$5=Data!$G$2,(IF(COUNTIF(Data!$A$2:$A$939,W$7),W$7=(VLOOKUP(W$7,Data!$A$2:$A$852,1,FALSE)),0))),"H",IF(AND(W$7&gt;=$E133,W$7&lt;=$F133),($D133/$G133),0))),IF(AND(W$7&gt;=$E133,W$7&lt;=$F133),($D133/$G133),0))</f>
        <v>0</v>
      </c>
      <c r="X133" s="34">
        <f>IF(Data!$C$2&gt;0,(IF(OR(X$5=Data!$F$2,X$5=Data!$G$2,(IF(COUNTIF(Data!$A$2:$A$939,X$7),X$7=(VLOOKUP(X$7,Data!$A$2:$A$852,1,FALSE)),0))),"H",IF(AND(X$7&gt;=$E133,X$7&lt;=$F133),($D133/$G133),0))),IF(AND(X$7&gt;=$E133,X$7&lt;=$F133),($D133/$G133),0))</f>
        <v>0</v>
      </c>
      <c r="Y133" s="34" t="str">
        <f>IF(Data!$C$2&gt;0,(IF(OR(Y$5=Data!$F$2,Y$5=Data!$G$2,(IF(COUNTIF(Data!$A$2:$A$939,Y$7),Y$7=(VLOOKUP(Y$7,Data!$A$2:$A$852,1,FALSE)),0))),"H",IF(AND(Y$7&gt;=$E133,Y$7&lt;=$F133),($D133/$G133),0))),IF(AND(Y$7&gt;=$E133,Y$7&lt;=$F133),($D133/$G133),0))</f>
        <v>H</v>
      </c>
      <c r="Z133" s="34" t="str">
        <f>IF(Data!$C$2&gt;0,(IF(OR(Z$5=Data!$F$2,Z$5=Data!$G$2,(IF(COUNTIF(Data!$A$2:$A$939,Z$7),Z$7=(VLOOKUP(Z$7,Data!$A$2:$A$852,1,FALSE)),0))),"H",IF(AND(Z$7&gt;=$E133,Z$7&lt;=$F133),($D133/$G133),0))),IF(AND(Z$7&gt;=$E133,Z$7&lt;=$F133),($D133/$G133),0))</f>
        <v>H</v>
      </c>
      <c r="AA133" s="34">
        <f>IF(Data!$C$2&gt;0,(IF(OR(AA$5=Data!$F$2,AA$5=Data!$G$2,(IF(COUNTIF(Data!$A$2:$A$939,AA$7),AA$7=(VLOOKUP(AA$7,Data!$A$2:$A$852,1,FALSE)),0))),"H",IF(AND(AA$7&gt;=$E133,AA$7&lt;=$F133),($D133/$G133),0))),IF(AND(AA$7&gt;=$E133,AA$7&lt;=$F133),($D133/$G133),0))</f>
        <v>0</v>
      </c>
      <c r="AB133" s="34">
        <f>IF(Data!$C$2&gt;0,(IF(OR(AB$5=Data!$F$2,AB$5=Data!$G$2,(IF(COUNTIF(Data!$A$2:$A$939,AB$7),AB$7=(VLOOKUP(AB$7,Data!$A$2:$A$852,1,FALSE)),0))),"H",IF(AND(AB$7&gt;=$E133,AB$7&lt;=$F133),($D133/$G133),0))),IF(AND(AB$7&gt;=$E133,AB$7&lt;=$F133),($D133/$G133),0))</f>
        <v>0</v>
      </c>
      <c r="AC133" s="34">
        <f>IF(Data!$C$2&gt;0,(IF(OR(AC$5=Data!$F$2,AC$5=Data!$G$2,(IF(COUNTIF(Data!$A$2:$A$939,AC$7),AC$7=(VLOOKUP(AC$7,Data!$A$2:$A$852,1,FALSE)),0))),"H",IF(AND(AC$7&gt;=$E133,AC$7&lt;=$F133),($D133/$G133),0))),IF(AND(AC$7&gt;=$E133,AC$7&lt;=$F133),($D133/$G133),0))</f>
        <v>0</v>
      </c>
      <c r="AD133" s="34">
        <f>IF(Data!$C$2&gt;0,(IF(OR(AD$5=Data!$F$2,AD$5=Data!$G$2,(IF(COUNTIF(Data!$A$2:$A$939,AD$7),AD$7=(VLOOKUP(AD$7,Data!$A$2:$A$852,1,FALSE)),0))),"H",IF(AND(AD$7&gt;=$E133,AD$7&lt;=$F133),($D133/$G133),0))),IF(AND(AD$7&gt;=$E133,AD$7&lt;=$F133),($D133/$G133),0))</f>
        <v>0</v>
      </c>
      <c r="AE133" s="34">
        <f>IF(Data!$C$2&gt;0,(IF(OR(AE$5=Data!$F$2,AE$5=Data!$G$2,(IF(COUNTIF(Data!$A$2:$A$939,AE$7),AE$7=(VLOOKUP(AE$7,Data!$A$2:$A$852,1,FALSE)),0))),"H",IF(AND(AE$7&gt;=$E133,AE$7&lt;=$F133),($D133/$G133),0))),IF(AND(AE$7&gt;=$E133,AE$7&lt;=$F133),($D133/$G133),0))</f>
        <v>0</v>
      </c>
      <c r="AF133" s="34" t="str">
        <f>IF(Data!$C$2&gt;0,(IF(OR(AF$5=Data!$F$2,AF$5=Data!$G$2,(IF(COUNTIF(Data!$A$2:$A$939,AF$7),AF$7=(VLOOKUP(AF$7,Data!$A$2:$A$852,1,FALSE)),0))),"H",IF(AND(AF$7&gt;=$E133,AF$7&lt;=$F133),($D133/$G133),0))),IF(AND(AF$7&gt;=$E133,AF$7&lt;=$F133),($D133/$G133),0))</f>
        <v>H</v>
      </c>
      <c r="AG133" s="34" t="str">
        <f>IF(Data!$C$2&gt;0,(IF(OR(AG$5=Data!$F$2,AG$5=Data!$G$2,(IF(COUNTIF(Data!$A$2:$A$939,AG$7),AG$7=(VLOOKUP(AG$7,Data!$A$2:$A$852,1,FALSE)),0))),"H",IF(AND(AG$7&gt;=$E133,AG$7&lt;=$F133),($D133/$G133),0))),IF(AND(AG$7&gt;=$E133,AG$7&lt;=$F133),($D133/$G133),0))</f>
        <v>H</v>
      </c>
      <c r="AH133" s="34">
        <f>IF(Data!$C$2&gt;0,(IF(OR(AH$5=Data!$F$2,AH$5=Data!$G$2,(IF(COUNTIF(Data!$A$2:$A$939,AH$7),AH$7=(VLOOKUP(AH$7,Data!$A$2:$A$852,1,FALSE)),0))),"H",IF(AND(AH$7&gt;=$E133,AH$7&lt;=$F133),($D133/$G133),0))),IF(AND(AH$7&gt;=$E133,AH$7&lt;=$F133),($D133/$G133),0))</f>
        <v>0</v>
      </c>
      <c r="AI133" s="34">
        <f>IF(Data!$C$2&gt;0,(IF(OR(AI$5=Data!$F$2,AI$5=Data!$G$2,(IF(COUNTIF(Data!$A$2:$A$939,AI$7),AI$7=(VLOOKUP(AI$7,Data!$A$2:$A$852,1,FALSE)),0))),"H",IF(AND(AI$7&gt;=$E133,AI$7&lt;=$F133),($D133/$G133),0))),IF(AND(AI$7&gt;=$E133,AI$7&lt;=$F133),($D133/$G133),0))</f>
        <v>0</v>
      </c>
      <c r="AJ133" s="34">
        <f>IF(Data!$C$2&gt;0,(IF(OR(AJ$5=Data!$F$2,AJ$5=Data!$G$2,(IF(COUNTIF(Data!$A$2:$A$939,AJ$7),AJ$7=(VLOOKUP(AJ$7,Data!$A$2:$A$852,1,FALSE)),0))),"H",IF(AND(AJ$7&gt;=$E133,AJ$7&lt;=$F133),($D133/$G133),0))),IF(AND(AJ$7&gt;=$E133,AJ$7&lt;=$F133),($D133/$G133),0))</f>
        <v>0</v>
      </c>
      <c r="AK133" s="34">
        <f>IF(Data!$C$2&gt;0,(IF(OR(AK$5=Data!$F$2,AK$5=Data!$G$2,(IF(COUNTIF(Data!$A$2:$A$939,AK$7),AK$7=(VLOOKUP(AK$7,Data!$A$2:$A$852,1,FALSE)),0))),"H",IF(AND(AK$7&gt;=$E133,AK$7&lt;=$F133),($D133/$G133),0))),IF(AND(AK$7&gt;=$E133,AK$7&lt;=$F133),($D133/$G133),0))</f>
        <v>0</v>
      </c>
      <c r="AL133" s="34">
        <f>IF(Data!$C$2&gt;0,(IF(OR(AL$5=Data!$F$2,AL$5=Data!$G$2,(IF(COUNTIF(Data!$A$2:$A$939,AL$7),AL$7=(VLOOKUP(AL$7,Data!$A$2:$A$852,1,FALSE)),0))),"H",IF(AND(AL$7&gt;=$E133,AL$7&lt;=$F133),($D133/$G133),0))),IF(AND(AL$7&gt;=$E133,AL$7&lt;=$F133),($D133/$G133),0))</f>
        <v>0</v>
      </c>
      <c r="AM133" s="34" t="str">
        <f>IF(Data!$C$2&gt;0,(IF(OR(AM$5=Data!$F$2,AM$5=Data!$G$2,(IF(COUNTIF(Data!$A$2:$A$939,AM$7),AM$7=(VLOOKUP(AM$7,Data!$A$2:$A$852,1,FALSE)),0))),"H",IF(AND(AM$7&gt;=$E133,AM$7&lt;=$F133),($D133/$G133),0))),IF(AND(AM$7&gt;=$E133,AM$7&lt;=$F133),($D133/$G133),0))</f>
        <v>H</v>
      </c>
      <c r="AN133" s="34" t="str">
        <f>IF(Data!$C$2&gt;0,(IF(OR(AN$5=Data!$F$2,AN$5=Data!$G$2,(IF(COUNTIF(Data!$A$2:$A$939,AN$7),AN$7=(VLOOKUP(AN$7,Data!$A$2:$A$852,1,FALSE)),0))),"H",IF(AND(AN$7&gt;=$E133,AN$7&lt;=$F133),($D133/$G133),0))),IF(AND(AN$7&gt;=$E133,AN$7&lt;=$F133),($D133/$G133),0))</f>
        <v>H</v>
      </c>
      <c r="AO133" s="34">
        <f>IF(Data!$C$2&gt;0,(IF(OR(AO$5=Data!$F$2,AO$5=Data!$G$2,(IF(COUNTIF(Data!$A$2:$A$939,AO$7),AO$7=(VLOOKUP(AO$7,Data!$A$2:$A$852,1,FALSE)),0))),"H",IF(AND(AO$7&gt;=$E133,AO$7&lt;=$F133),($D133/$G133),0))),IF(AND(AO$7&gt;=$E133,AO$7&lt;=$F133),($D133/$G133),0))</f>
        <v>0</v>
      </c>
      <c r="AP133" s="34">
        <f>IF(Data!$C$2&gt;0,(IF(OR(AP$5=Data!$F$2,AP$5=Data!$G$2,(IF(COUNTIF(Data!$A$2:$A$939,AP$7),AP$7=(VLOOKUP(AP$7,Data!$A$2:$A$852,1,FALSE)),0))),"H",IF(AND(AP$7&gt;=$E133,AP$7&lt;=$F133),($D133/$G133),0))),IF(AND(AP$7&gt;=$E133,AP$7&lt;=$F133),($D133/$G133),0))</f>
        <v>0</v>
      </c>
      <c r="AQ133" s="34">
        <f>IF(Data!$C$2&gt;0,(IF(OR(AQ$5=Data!$F$2,AQ$5=Data!$G$2,(IF(COUNTIF(Data!$A$2:$A$939,AQ$7),AQ$7=(VLOOKUP(AQ$7,Data!$A$2:$A$852,1,FALSE)),0))),"H",IF(AND(AQ$7&gt;=$E133,AQ$7&lt;=$F133),($D133/$G133),0))),IF(AND(AQ$7&gt;=$E133,AQ$7&lt;=$F133),($D133/$G133),0))</f>
        <v>0</v>
      </c>
      <c r="AR133" s="34">
        <f>IF(Data!$C$2&gt;0,(IF(OR(AR$5=Data!$F$2,AR$5=Data!$G$2,(IF(COUNTIF(Data!$A$2:$A$939,AR$7),AR$7=(VLOOKUP(AR$7,Data!$A$2:$A$852,1,FALSE)),0))),"H",IF(AND(AR$7&gt;=$E133,AR$7&lt;=$F133),($D133/$G133),0))),IF(AND(AR$7&gt;=$E133,AR$7&lt;=$F133),($D133/$G133),0))</f>
        <v>0</v>
      </c>
      <c r="AS133" s="34">
        <f>IF(Data!$C$2&gt;0,(IF(OR(AS$5=Data!$F$2,AS$5=Data!$G$2,(IF(COUNTIF(Data!$A$2:$A$939,AS$7),AS$7=(VLOOKUP(AS$7,Data!$A$2:$A$852,1,FALSE)),0))),"H",IF(AND(AS$7&gt;=$E133,AS$7&lt;=$F133),($D133/$G133),0))),IF(AND(AS$7&gt;=$E133,AS$7&lt;=$F133),($D133/$G133),0))</f>
        <v>0</v>
      </c>
      <c r="AT133" s="34" t="str">
        <f>IF(Data!$C$2&gt;0,(IF(OR(AT$5=Data!$F$2,AT$5=Data!$G$2,(IF(COUNTIF(Data!$A$2:$A$939,AT$7),AT$7=(VLOOKUP(AT$7,Data!$A$2:$A$852,1,FALSE)),0))),"H",IF(AND(AT$7&gt;=$E133,AT$7&lt;=$F133),($D133/$G133),0))),IF(AND(AT$7&gt;=$E133,AT$7&lt;=$F133),($D133/$G133),0))</f>
        <v>H</v>
      </c>
      <c r="AU133" s="34" t="str">
        <f>IF(Data!$C$2&gt;0,(IF(OR(AU$5=Data!$F$2,AU$5=Data!$G$2,(IF(COUNTIF(Data!$A$2:$A$939,AU$7),AU$7=(VLOOKUP(AU$7,Data!$A$2:$A$852,1,FALSE)),0))),"H",IF(AND(AU$7&gt;=$E133,AU$7&lt;=$F133),($D133/$G133),0))),IF(AND(AU$7&gt;=$E133,AU$7&lt;=$F133),($D133/$G133),0))</f>
        <v>H</v>
      </c>
      <c r="AV133" s="34">
        <f>IF(Data!$C$2&gt;0,(IF(OR(AV$5=Data!$F$2,AV$5=Data!$G$2,(IF(COUNTIF(Data!$A$2:$A$939,AV$7),AV$7=(VLOOKUP(AV$7,Data!$A$2:$A$852,1,FALSE)),0))),"H",IF(AND(AV$7&gt;=$E133,AV$7&lt;=$F133),($D133/$G133),0))),IF(AND(AV$7&gt;=$E133,AV$7&lt;=$F133),($D133/$G133),0))</f>
        <v>0</v>
      </c>
      <c r="AW133" s="34">
        <f>IF(Data!$C$2&gt;0,(IF(OR(AW$5=Data!$F$2,AW$5=Data!$G$2,(IF(COUNTIF(Data!$A$2:$A$939,AW$7),AW$7=(VLOOKUP(AW$7,Data!$A$2:$A$852,1,FALSE)),0))),"H",IF(AND(AW$7&gt;=$E133,AW$7&lt;=$F133),($D133/$G133),0))),IF(AND(AW$7&gt;=$E133,AW$7&lt;=$F133),($D133/$G133),0))</f>
        <v>0</v>
      </c>
      <c r="AX133" s="34">
        <f>IF(Data!$C$2&gt;0,(IF(OR(AX$5=Data!$F$2,AX$5=Data!$G$2,(IF(COUNTIF(Data!$A$2:$A$939,AX$7),AX$7=(VLOOKUP(AX$7,Data!$A$2:$A$852,1,FALSE)),0))),"H",IF(AND(AX$7&gt;=$E133,AX$7&lt;=$F133),($D133/$G133),0))),IF(AND(AX$7&gt;=$E133,AX$7&lt;=$F133),($D133/$G133),0))</f>
        <v>0</v>
      </c>
      <c r="AY133" s="34">
        <f>IF(Data!$C$2&gt;0,(IF(OR(AY$5=Data!$F$2,AY$5=Data!$G$2,(IF(COUNTIF(Data!$A$2:$A$939,AY$7),AY$7=(VLOOKUP(AY$7,Data!$A$2:$A$852,1,FALSE)),0))),"H",IF(AND(AY$7&gt;=$E133,AY$7&lt;=$F133),($D133/$G133),0))),IF(AND(AY$7&gt;=$E133,AY$7&lt;=$F133),($D133/$G133),0))</f>
        <v>0</v>
      </c>
      <c r="AZ133" s="34">
        <f>IF(Data!$C$2&gt;0,(IF(OR(AZ$5=Data!$F$2,AZ$5=Data!$G$2,(IF(COUNTIF(Data!$A$2:$A$939,AZ$7),AZ$7=(VLOOKUP(AZ$7,Data!$A$2:$A$852,1,FALSE)),0))),"H",IF(AND(AZ$7&gt;=$E133,AZ$7&lt;=$F133),($D133/$G133),0))),IF(AND(AZ$7&gt;=$E133,AZ$7&lt;=$F133),($D133/$G133),0))</f>
        <v>0</v>
      </c>
      <c r="BA133" s="34" t="str">
        <f>IF(Data!$C$2&gt;0,(IF(OR(BA$5=Data!$F$2,BA$5=Data!$G$2,(IF(COUNTIF(Data!$A$2:$A$939,BA$7),BA$7=(VLOOKUP(BA$7,Data!$A$2:$A$852,1,FALSE)),0))),"H",IF(AND(BA$7&gt;=$E133,BA$7&lt;=$F133),($D133/$G133),0))),IF(AND(BA$7&gt;=$E133,BA$7&lt;=$F133),($D133/$G133),0))</f>
        <v>H</v>
      </c>
      <c r="BB133" s="34" t="str">
        <f>IF(Data!$C$2&gt;0,(IF(OR(BB$5=Data!$F$2,BB$5=Data!$G$2,(IF(COUNTIF(Data!$A$2:$A$939,BB$7),BB$7=(VLOOKUP(BB$7,Data!$A$2:$A$852,1,FALSE)),0))),"H",IF(AND(BB$7&gt;=$E133,BB$7&lt;=$F133),($D133/$G133),0))),IF(AND(BB$7&gt;=$E133,BB$7&lt;=$F133),($D133/$G133),0))</f>
        <v>H</v>
      </c>
      <c r="BC133" s="34">
        <f>IF(Data!$C$2&gt;0,(IF(OR(BC$5=Data!$F$2,BC$5=Data!$G$2,(IF(COUNTIF(Data!$A$2:$A$939,BC$7),BC$7=(VLOOKUP(BC$7,Data!$A$2:$A$852,1,FALSE)),0))),"H",IF(AND(BC$7&gt;=$E133,BC$7&lt;=$F133),($D133/$G133),0))),IF(AND(BC$7&gt;=$E133,BC$7&lt;=$F133),($D133/$G133),0))</f>
        <v>0</v>
      </c>
      <c r="BD133" s="34">
        <f>IF(Data!$C$2&gt;0,(IF(OR(BD$5=Data!$F$2,BD$5=Data!$G$2,(IF(COUNTIF(Data!$A$2:$A$939,BD$7),BD$7=(VLOOKUP(BD$7,Data!$A$2:$A$852,1,FALSE)),0))),"H",IF(AND(BD$7&gt;=$E133,BD$7&lt;=$F133),($D133/$G133),0))),IF(AND(BD$7&gt;=$E133,BD$7&lt;=$F133),($D133/$G133),0))</f>
        <v>0</v>
      </c>
      <c r="BE133" s="34">
        <f>IF(Data!$C$2&gt;0,(IF(OR(BE$5=Data!$F$2,BE$5=Data!$G$2,(IF(COUNTIF(Data!$A$2:$A$939,BE$7),BE$7=(VLOOKUP(BE$7,Data!$A$2:$A$852,1,FALSE)),0))),"H",IF(AND(BE$7&gt;=$E133,BE$7&lt;=$F133),($D133/$G133),0))),IF(AND(BE$7&gt;=$E133,BE$7&lt;=$F133),($D133/$G133),0))</f>
        <v>0</v>
      </c>
      <c r="BF133" s="34">
        <f>IF(Data!$C$2&gt;0,(IF(OR(BF$5=Data!$F$2,BF$5=Data!$G$2,(IF(COUNTIF(Data!$A$2:$A$939,BF$7),BF$7=(VLOOKUP(BF$7,Data!$A$2:$A$852,1,FALSE)),0))),"H",IF(AND(BF$7&gt;=$E133,BF$7&lt;=$F133),($D133/$G133),0))),IF(AND(BF$7&gt;=$E133,BF$7&lt;=$F133),($D133/$G133),0))</f>
        <v>0</v>
      </c>
      <c r="BG133" s="34">
        <f>IF(Data!$C$2&gt;0,(IF(OR(BG$5=Data!$F$2,BG$5=Data!$G$2,(IF(COUNTIF(Data!$A$2:$A$939,BG$7),BG$7=(VLOOKUP(BG$7,Data!$A$2:$A$852,1,FALSE)),0))),"H",IF(AND(BG$7&gt;=$E133,BG$7&lt;=$F133),($D133/$G133),0))),IF(AND(BG$7&gt;=$E133,BG$7&lt;=$F133),($D133/$G133),0))</f>
        <v>0</v>
      </c>
      <c r="BH133" s="34" t="str">
        <f>IF(Data!$C$2&gt;0,(IF(OR(BH$5=Data!$F$2,BH$5=Data!$G$2,(IF(COUNTIF(Data!$A$2:$A$939,BH$7),BH$7=(VLOOKUP(BH$7,Data!$A$2:$A$852,1,FALSE)),0))),"H",IF(AND(BH$7&gt;=$E133,BH$7&lt;=$F133),($D133/$G133),0))),IF(AND(BH$7&gt;=$E133,BH$7&lt;=$F133),($D133/$G133),0))</f>
        <v>H</v>
      </c>
      <c r="BI133" s="34" t="str">
        <f>IF(Data!$C$2&gt;0,(IF(OR(BI$5=Data!$F$2,BI$5=Data!$G$2,(IF(COUNTIF(Data!$A$2:$A$939,BI$7),BI$7=(VLOOKUP(BI$7,Data!$A$2:$A$852,1,FALSE)),0))),"H",IF(AND(BI$7&gt;=$E133,BI$7&lt;=$F133),($D133/$G133),0))),IF(AND(BI$7&gt;=$E133,BI$7&lt;=$F133),($D133/$G133),0))</f>
        <v>H</v>
      </c>
      <c r="BJ133" s="34">
        <f>IF(Data!$C$2&gt;0,(IF(OR(BJ$5=Data!$F$2,BJ$5=Data!$G$2,(IF(COUNTIF(Data!$A$2:$A$939,BJ$7),BJ$7=(VLOOKUP(BJ$7,Data!$A$2:$A$852,1,FALSE)),0))),"H",IF(AND(BJ$7&gt;=$E133,BJ$7&lt;=$F133),($D133/$G133),0))),IF(AND(BJ$7&gt;=$E133,BJ$7&lt;=$F133),($D133/$G133),0))</f>
        <v>0</v>
      </c>
      <c r="BK133" s="34">
        <f>IF(Data!$C$2&gt;0,(IF(OR(BK$5=Data!$F$2,BK$5=Data!$G$2,(IF(COUNTIF(Data!$A$2:$A$939,BK$7),BK$7=(VLOOKUP(BK$7,Data!$A$2:$A$852,1,FALSE)),0))),"H",IF(AND(BK$7&gt;=$E133,BK$7&lt;=$F133),($D133/$G133),0))),IF(AND(BK$7&gt;=$E133,BK$7&lt;=$F133),($D133/$G133),0))</f>
        <v>0</v>
      </c>
      <c r="BL133" s="34">
        <f>IF(Data!$C$2&gt;0,(IF(OR(BL$5=Data!$F$2,BL$5=Data!$G$2,(IF(COUNTIF(Data!$A$2:$A$939,BL$7),BL$7=(VLOOKUP(BL$7,Data!$A$2:$A$852,1,FALSE)),0))),"H",IF(AND(BL$7&gt;=$E133,BL$7&lt;=$F133),($D133/$G133),0))),IF(AND(BL$7&gt;=$E133,BL$7&lt;=$F133),($D133/$G133),0))</f>
        <v>0</v>
      </c>
      <c r="BM133" s="34">
        <f>IF(Data!$C$2&gt;0,(IF(OR(BM$5=Data!$F$2,BM$5=Data!$G$2,(IF(COUNTIF(Data!$A$2:$A$939,BM$7),BM$7=(VLOOKUP(BM$7,Data!$A$2:$A$852,1,FALSE)),0))),"H",IF(AND(BM$7&gt;=$E133,BM$7&lt;=$F133),($D133/$G133),0))),IF(AND(BM$7&gt;=$E133,BM$7&lt;=$F133),($D133/$G133),0))</f>
        <v>0</v>
      </c>
      <c r="BN133" s="34">
        <f>IF(Data!$C$2&gt;0,(IF(OR(BN$5=Data!$F$2,BN$5=Data!$G$2,(IF(COUNTIF(Data!$A$2:$A$939,BN$7),BN$7=(VLOOKUP(BN$7,Data!$A$2:$A$852,1,FALSE)),0))),"H",IF(AND(BN$7&gt;=$E133,BN$7&lt;=$F133),($D133/$G133),0))),IF(AND(BN$7&gt;=$E133,BN$7&lt;=$F133),($D133/$G133),0))</f>
        <v>0</v>
      </c>
      <c r="BO133" s="34" t="str">
        <f>IF(Data!$C$2&gt;0,(IF(OR(BO$5=Data!$F$2,BO$5=Data!$G$2,(IF(COUNTIF(Data!$A$2:$A$939,BO$7),BO$7=(VLOOKUP(BO$7,Data!$A$2:$A$852,1,FALSE)),0))),"H",IF(AND(BO$7&gt;=$E133,BO$7&lt;=$F133),($D133/$G133),0))),IF(AND(BO$7&gt;=$E133,BO$7&lt;=$F133),($D133/$G133),0))</f>
        <v>H</v>
      </c>
      <c r="BP133" s="34" t="str">
        <f>IF(Data!$C$2&gt;0,(IF(OR(BP$5=Data!$F$2,BP$5=Data!$G$2,(IF(COUNTIF(Data!$A$2:$A$939,BP$7),BP$7=(VLOOKUP(BP$7,Data!$A$2:$A$852,1,FALSE)),0))),"H",IF(AND(BP$7&gt;=$E133,BP$7&lt;=$F133),($D133/$G133),0))),IF(AND(BP$7&gt;=$E133,BP$7&lt;=$F133),($D133/$G133),0))</f>
        <v>H</v>
      </c>
      <c r="BQ133" s="34">
        <f>IF(Data!$C$2&gt;0,(IF(OR(BQ$5=Data!$F$2,BQ$5=Data!$G$2,(IF(COUNTIF(Data!$A$2:$A$939,BQ$7),BQ$7=(VLOOKUP(BQ$7,Data!$A$2:$A$852,1,FALSE)),0))),"H",IF(AND(BQ$7&gt;=$E133,BQ$7&lt;=$F133),($D133/$G133),0))),IF(AND(BQ$7&gt;=$E133,BQ$7&lt;=$F133),($D133/$G133),0))</f>
        <v>0</v>
      </c>
      <c r="BR133" s="34">
        <f>IF(Data!$C$2&gt;0,(IF(OR(BR$5=Data!$F$2,BR$5=Data!$G$2,(IF(COUNTIF(Data!$A$2:$A$939,BR$7),BR$7=(VLOOKUP(BR$7,Data!$A$2:$A$852,1,FALSE)),0))),"H",IF(AND(BR$7&gt;=$E133,BR$7&lt;=$F133),($D133/$G133),0))),IF(AND(BR$7&gt;=$E133,BR$7&lt;=$F133),($D133/$G133),0))</f>
        <v>0</v>
      </c>
      <c r="BS133" s="34">
        <f>IF(Data!$C$2&gt;0,(IF(OR(BS$5=Data!$F$2,BS$5=Data!$G$2,(IF(COUNTIF(Data!$A$2:$A$939,BS$7),BS$7=(VLOOKUP(BS$7,Data!$A$2:$A$852,1,FALSE)),0))),"H",IF(AND(BS$7&gt;=$E133,BS$7&lt;=$F133),($D133/$G133),0))),IF(AND(BS$7&gt;=$E133,BS$7&lt;=$F133),($D133/$G133),0))</f>
        <v>0</v>
      </c>
      <c r="BT133" s="34">
        <f>IF(Data!$C$2&gt;0,(IF(OR(BT$5=Data!$F$2,BT$5=Data!$G$2,(IF(COUNTIF(Data!$A$2:$A$939,BT$7),BT$7=(VLOOKUP(BT$7,Data!$A$2:$A$852,1,FALSE)),0))),"H",IF(AND(BT$7&gt;=$E133,BT$7&lt;=$F133),($D133/$G133),0))),IF(AND(BT$7&gt;=$E133,BT$7&lt;=$F133),($D133/$G133),0))</f>
        <v>0</v>
      </c>
      <c r="BU133" s="34">
        <f>IF(Data!$C$2&gt;0,(IF(OR(BU$5=Data!$F$2,BU$5=Data!$G$2,(IF(COUNTIF(Data!$A$2:$A$939,BU$7),BU$7=(VLOOKUP(BU$7,Data!$A$2:$A$852,1,FALSE)),0))),"H",IF(AND(BU$7&gt;=$E133,BU$7&lt;=$F133),($D133/$G133),0))),IF(AND(BU$7&gt;=$E133,BU$7&lt;=$F133),($D133/$G133),0))</f>
        <v>0</v>
      </c>
      <c r="BV133" s="34" t="str">
        <f>IF(Data!$C$2&gt;0,(IF(OR(BV$5=Data!$F$2,BV$5=Data!$G$2,(IF(COUNTIF(Data!$A$2:$A$939,BV$7),BV$7=(VLOOKUP(BV$7,Data!$A$2:$A$852,1,FALSE)),0))),"H",IF(AND(BV$7&gt;=$E133,BV$7&lt;=$F133),($D133/$G133),0))),IF(AND(BV$7&gt;=$E133,BV$7&lt;=$F133),($D133/$G133),0))</f>
        <v>H</v>
      </c>
      <c r="BW133" s="34" t="str">
        <f>IF(Data!$C$2&gt;0,(IF(OR(BW$5=Data!$F$2,BW$5=Data!$G$2,(IF(COUNTIF(Data!$A$2:$A$939,BW$7),BW$7=(VLOOKUP(BW$7,Data!$A$2:$A$852,1,FALSE)),0))),"H",IF(AND(BW$7&gt;=$E133,BW$7&lt;=$F133),($D133/$G133),0))),IF(AND(BW$7&gt;=$E133,BW$7&lt;=$F133),($D133/$G133),0))</f>
        <v>H</v>
      </c>
      <c r="BX133" s="34">
        <f>IF(Data!$C$2&gt;0,(IF(OR(BX$5=Data!$F$2,BX$5=Data!$G$2,(IF(COUNTIF(Data!$A$2:$A$939,BX$7),BX$7=(VLOOKUP(BX$7,Data!$A$2:$A$852,1,FALSE)),0))),"H",IF(AND(BX$7&gt;=$E133,BX$7&lt;=$F133),($D133/$G133),0))),IF(AND(BX$7&gt;=$E133,BX$7&lt;=$F133),($D133/$G133),0))</f>
        <v>0</v>
      </c>
      <c r="BY133" s="34">
        <f>IF(Data!$C$2&gt;0,(IF(OR(BY$5=Data!$F$2,BY$5=Data!$G$2,(IF(COUNTIF(Data!$A$2:$A$939,BY$7),BY$7=(VLOOKUP(BY$7,Data!$A$2:$A$852,1,FALSE)),0))),"H",IF(AND(BY$7&gt;=$E133,BY$7&lt;=$F133),($D133/$G133),0))),IF(AND(BY$7&gt;=$E133,BY$7&lt;=$F133),($D133/$G133),0))</f>
        <v>0</v>
      </c>
      <c r="BZ133" s="34">
        <f>IF(Data!$C$2&gt;0,(IF(OR(BZ$5=Data!$F$2,BZ$5=Data!$G$2,(IF(COUNTIF(Data!$A$2:$A$939,BZ$7),BZ$7=(VLOOKUP(BZ$7,Data!$A$2:$A$852,1,FALSE)),0))),"H",IF(AND(BZ$7&gt;=$E133,BZ$7&lt;=$F133),($D133/$G133),0))),IF(AND(BZ$7&gt;=$E133,BZ$7&lt;=$F133),($D133/$G133),0))</f>
        <v>0</v>
      </c>
      <c r="CA133" s="34">
        <f>IF(Data!$C$2&gt;0,(IF(OR(CA$5=Data!$F$2,CA$5=Data!$G$2,(IF(COUNTIF(Data!$A$2:$A$939,CA$7),CA$7=(VLOOKUP(CA$7,Data!$A$2:$A$852,1,FALSE)),0))),"H",IF(AND(CA$7&gt;=$E133,CA$7&lt;=$F133),($D133/$G133),0))),IF(AND(CA$7&gt;=$E133,CA$7&lt;=$F133),($D133/$G133),0))</f>
        <v>0</v>
      </c>
      <c r="CB133" s="34">
        <f>IF(Data!$C$2&gt;0,(IF(OR(CB$5=Data!$F$2,CB$5=Data!$G$2,(IF(COUNTIF(Data!$A$2:$A$939,CB$7),CB$7=(VLOOKUP(CB$7,Data!$A$2:$A$852,1,FALSE)),0))),"H",IF(AND(CB$7&gt;=$E133,CB$7&lt;=$F133),($D133/$G133),0))),IF(AND(CB$7&gt;=$E133,CB$7&lt;=$F133),($D133/$G133),0))</f>
        <v>0</v>
      </c>
      <c r="CC133" s="34" t="str">
        <f>IF(Data!$C$2&gt;0,(IF(OR(CC$5=Data!$F$2,CC$5=Data!$G$2,(IF(COUNTIF(Data!$A$2:$A$939,CC$7),CC$7=(VLOOKUP(CC$7,Data!$A$2:$A$852,1,FALSE)),0))),"H",IF(AND(CC$7&gt;=$E133,CC$7&lt;=$F133),($D133/$G133),0))),IF(AND(CC$7&gt;=$E133,CC$7&lt;=$F133),($D133/$G133),0))</f>
        <v>H</v>
      </c>
      <c r="CD133" s="34" t="str">
        <f>IF(Data!$C$2&gt;0,(IF(OR(CD$5=Data!$F$2,CD$5=Data!$G$2,(IF(COUNTIF(Data!$A$2:$A$939,CD$7),CD$7=(VLOOKUP(CD$7,Data!$A$2:$A$852,1,FALSE)),0))),"H",IF(AND(CD$7&gt;=$E133,CD$7&lt;=$F133),($D133/$G133),0))),IF(AND(CD$7&gt;=$E133,CD$7&lt;=$F133),($D133/$G133),0))</f>
        <v>H</v>
      </c>
      <c r="CE133" s="34">
        <f>IF(Data!$C$2&gt;0,(IF(OR(CE$5=Data!$F$2,CE$5=Data!$G$2,(IF(COUNTIF(Data!$A$2:$A$939,CE$7),CE$7=(VLOOKUP(CE$7,Data!$A$2:$A$852,1,FALSE)),0))),"H",IF(AND(CE$7&gt;=$E133,CE$7&lt;=$F133),($D133/$G133),0))),IF(AND(CE$7&gt;=$E133,CE$7&lt;=$F133),($D133/$G133),0))</f>
        <v>0</v>
      </c>
      <c r="CF133" s="34">
        <f>IF(Data!$C$2&gt;0,(IF(OR(CF$5=Data!$F$2,CF$5=Data!$G$2,(IF(COUNTIF(Data!$A$2:$A$939,CF$7),CF$7=(VLOOKUP(CF$7,Data!$A$2:$A$852,1,FALSE)),0))),"H",IF(AND(CF$7&gt;=$E133,CF$7&lt;=$F133),($D133/$G133),0))),IF(AND(CF$7&gt;=$E133,CF$7&lt;=$F133),($D133/$G133),0))</f>
        <v>0</v>
      </c>
      <c r="CG133" s="34">
        <f>IF(Data!$C$2&gt;0,(IF(OR(CG$5=Data!$F$2,CG$5=Data!$G$2,(IF(COUNTIF(Data!$A$2:$A$939,CG$7),CG$7=(VLOOKUP(CG$7,Data!$A$2:$A$852,1,FALSE)),0))),"H",IF(AND(CG$7&gt;=$E133,CG$7&lt;=$F133),($D133/$G133),0))),IF(AND(CG$7&gt;=$E133,CG$7&lt;=$F133),($D133/$G133),0))</f>
        <v>0</v>
      </c>
      <c r="CH133" s="34">
        <f>IF(Data!$C$2&gt;0,(IF(OR(CH$5=Data!$F$2,CH$5=Data!$G$2,(IF(COUNTIF(Data!$A$2:$A$939,CH$7),CH$7=(VLOOKUP(CH$7,Data!$A$2:$A$852,1,FALSE)),0))),"H",IF(AND(CH$7&gt;=$E133,CH$7&lt;=$F133),($D133/$G133),0))),IF(AND(CH$7&gt;=$E133,CH$7&lt;=$F133),($D133/$G133),0))</f>
        <v>0</v>
      </c>
      <c r="CI133" s="34">
        <f>IF(Data!$C$2&gt;0,(IF(OR(CI$5=Data!$F$2,CI$5=Data!$G$2,(IF(COUNTIF(Data!$A$2:$A$939,CI$7),CI$7=(VLOOKUP(CI$7,Data!$A$2:$A$852,1,FALSE)),0))),"H",IF(AND(CI$7&gt;=$E133,CI$7&lt;=$F133),($D133/$G133),0))),IF(AND(CI$7&gt;=$E133,CI$7&lt;=$F133),($D133/$G133),0))</f>
        <v>0</v>
      </c>
      <c r="CJ133" s="34" t="str">
        <f>IF(Data!$C$2&gt;0,(IF(OR(CJ$5=Data!$F$2,CJ$5=Data!$G$2,(IF(COUNTIF(Data!$A$2:$A$939,CJ$7),CJ$7=(VLOOKUP(CJ$7,Data!$A$2:$A$852,1,FALSE)),0))),"H",IF(AND(CJ$7&gt;=$E133,CJ$7&lt;=$F133),($D133/$G133),0))),IF(AND(CJ$7&gt;=$E133,CJ$7&lt;=$F133),($D133/$G133),0))</f>
        <v>H</v>
      </c>
      <c r="CK133" s="34" t="str">
        <f>IF(Data!$C$2&gt;0,(IF(OR(CK$5=Data!$F$2,CK$5=Data!$G$2,(IF(COUNTIF(Data!$A$2:$A$939,CK$7),CK$7=(VLOOKUP(CK$7,Data!$A$2:$A$852,1,FALSE)),0))),"H",IF(AND(CK$7&gt;=$E133,CK$7&lt;=$F133),($D133/$G133),0))),IF(AND(CK$7&gt;=$E133,CK$7&lt;=$F133),($D133/$G133),0))</f>
        <v>H</v>
      </c>
      <c r="CL133" s="34">
        <f>IF(Data!$C$2&gt;0,(IF(OR(CL$5=Data!$F$2,CL$5=Data!$G$2,(IF(COUNTIF(Data!$A$2:$A$939,CL$7),CL$7=(VLOOKUP(CL$7,Data!$A$2:$A$852,1,FALSE)),0))),"H",IF(AND(CL$7&gt;=$E133,CL$7&lt;=$F133),($D133/$G133),0))),IF(AND(CL$7&gt;=$E133,CL$7&lt;=$F133),($D133/$G133),0))</f>
        <v>0</v>
      </c>
      <c r="CM133" s="34">
        <f>IF(Data!$C$2&gt;0,(IF(OR(CM$5=Data!$F$2,CM$5=Data!$G$2,(IF(COUNTIF(Data!$A$2:$A$939,CM$7),CM$7=(VLOOKUP(CM$7,Data!$A$2:$A$852,1,FALSE)),0))),"H",IF(AND(CM$7&gt;=$E133,CM$7&lt;=$F133),($D133/$G133),0))),IF(AND(CM$7&gt;=$E133,CM$7&lt;=$F133),($D133/$G133),0))</f>
        <v>0</v>
      </c>
      <c r="CN133" s="34">
        <f>IF(Data!$C$2&gt;0,(IF(OR(CN$5=Data!$F$2,CN$5=Data!$G$2,(IF(COUNTIF(Data!$A$2:$A$939,CN$7),CN$7=(VLOOKUP(CN$7,Data!$A$2:$A$852,1,FALSE)),0))),"H",IF(AND(CN$7&gt;=$E133,CN$7&lt;=$F133),($D133/$G133),0))),IF(AND(CN$7&gt;=$E133,CN$7&lt;=$F133),($D133/$G133),0))</f>
        <v>0</v>
      </c>
      <c r="CO133" s="34">
        <f>IF(Data!$C$2&gt;0,(IF(OR(CO$5=Data!$F$2,CO$5=Data!$G$2,(IF(COUNTIF(Data!$A$2:$A$939,CO$7),CO$7=(VLOOKUP(CO$7,Data!$A$2:$A$852,1,FALSE)),0))),"H",IF(AND(CO$7&gt;=$E133,CO$7&lt;=$F133),($D133/$G133),0))),IF(AND(CO$7&gt;=$E133,CO$7&lt;=$F133),($D133/$G133),0))</f>
        <v>0</v>
      </c>
      <c r="CP133" s="34">
        <f>IF(Data!$C$2&gt;0,(IF(OR(CP$5=Data!$F$2,CP$5=Data!$G$2,(IF(COUNTIF(Data!$A$2:$A$939,CP$7),CP$7=(VLOOKUP(CP$7,Data!$A$2:$A$852,1,FALSE)),0))),"H",IF(AND(CP$7&gt;=$E133,CP$7&lt;=$F133),($D133/$G133),0))),IF(AND(CP$7&gt;=$E133,CP$7&lt;=$F133),($D133/$G133),0))</f>
        <v>0</v>
      </c>
      <c r="CQ133" s="34" t="str">
        <f>IF(Data!$C$2&gt;0,(IF(OR(CQ$5=Data!$F$2,CQ$5=Data!$G$2,(IF(COUNTIF(Data!$A$2:$A$939,CQ$7),CQ$7=(VLOOKUP(CQ$7,Data!$A$2:$A$852,1,FALSE)),0))),"H",IF(AND(CQ$7&gt;=$E133,CQ$7&lt;=$F133),($D133/$G133),0))),IF(AND(CQ$7&gt;=$E133,CQ$7&lt;=$F133),($D133/$G133),0))</f>
        <v>H</v>
      </c>
      <c r="CR133" s="34" t="str">
        <f>IF(Data!$C$2&gt;0,(IF(OR(CR$5=Data!$F$2,CR$5=Data!$G$2,(IF(COUNTIF(Data!$A$2:$A$939,CR$7),CR$7=(VLOOKUP(CR$7,Data!$A$2:$A$852,1,FALSE)),0))),"H",IF(AND(CR$7&gt;=$E133,CR$7&lt;=$F133),($D133/$G133),0))),IF(AND(CR$7&gt;=$E133,CR$7&lt;=$F133),($D133/$G133),0))</f>
        <v>H</v>
      </c>
      <c r="CS133" s="34">
        <f>IF(Data!$C$2&gt;0,(IF(OR(CS$5=Data!$F$2,CS$5=Data!$G$2,(IF(COUNTIF(Data!$A$2:$A$939,CS$7),CS$7=(VLOOKUP(CS$7,Data!$A$2:$A$852,1,FALSE)),0))),"H",IF(AND(CS$7&gt;=$E133,CS$7&lt;=$F133),($D133/$G133),0))),IF(AND(CS$7&gt;=$E133,CS$7&lt;=$F133),($D133/$G133),0))</f>
        <v>0</v>
      </c>
      <c r="CT133" s="34">
        <f>IF(Data!$C$2&gt;0,(IF(OR(CT$5=Data!$F$2,CT$5=Data!$G$2,(IF(COUNTIF(Data!$A$2:$A$939,CT$7),CT$7=(VLOOKUP(CT$7,Data!$A$2:$A$852,1,FALSE)),0))),"H",IF(AND(CT$7&gt;=$E133,CT$7&lt;=$F133),($D133/$G133),0))),IF(AND(CT$7&gt;=$E133,CT$7&lt;=$F133),($D133/$G133),0))</f>
        <v>0</v>
      </c>
      <c r="CU133" s="34">
        <f>IF(Data!$C$2&gt;0,(IF(OR(CU$5=Data!$F$2,CU$5=Data!$G$2,(IF(COUNTIF(Data!$A$2:$A$939,CU$7),CU$7=(VLOOKUP(CU$7,Data!$A$2:$A$852,1,FALSE)),0))),"H",IF(AND(CU$7&gt;=$E133,CU$7&lt;=$F133),($D133/$G133),0))),IF(AND(CU$7&gt;=$E133,CU$7&lt;=$F133),($D133/$G133),0))</f>
        <v>0</v>
      </c>
      <c r="CV133" s="34">
        <f>IF(Data!$C$2&gt;0,(IF(OR(CV$5=Data!$F$2,CV$5=Data!$G$2,(IF(COUNTIF(Data!$A$2:$A$939,CV$7),CV$7=(VLOOKUP(CV$7,Data!$A$2:$A$852,1,FALSE)),0))),"H",IF(AND(CV$7&gt;=$E133,CV$7&lt;=$F133),($D133/$G133),0))),IF(AND(CV$7&gt;=$E133,CV$7&lt;=$F133),($D133/$G133),0))</f>
        <v>0</v>
      </c>
      <c r="CW133" s="34">
        <f>IF(Data!$C$2&gt;0,(IF(OR(CW$5=Data!$F$2,CW$5=Data!$G$2,(IF(COUNTIF(Data!$A$2:$A$939,CW$7),CW$7=(VLOOKUP(CW$7,Data!$A$2:$A$852,1,FALSE)),0))),"H",IF(AND(CW$7&gt;=$E133,CW$7&lt;=$F133),($D133/$G133),0))),IF(AND(CW$7&gt;=$E133,CW$7&lt;=$F133),($D133/$G133),0))</f>
        <v>0</v>
      </c>
      <c r="CX133" s="34" t="str">
        <f>IF(Data!$C$2&gt;0,(IF(OR(CX$5=Data!$F$2,CX$5=Data!$G$2,(IF(COUNTIF(Data!$A$2:$A$939,CX$7),CX$7=(VLOOKUP(CX$7,Data!$A$2:$A$852,1,FALSE)),0))),"H",IF(AND(CX$7&gt;=$E133,CX$7&lt;=$F133),($D133/$G133),0))),IF(AND(CX$7&gt;=$E133,CX$7&lt;=$F133),($D133/$G133),0))</f>
        <v>H</v>
      </c>
      <c r="CY133" s="34" t="str">
        <f>IF(Data!$C$2&gt;0,(IF(OR(CY$5=Data!$F$2,CY$5=Data!$G$2,(IF(COUNTIF(Data!$A$2:$A$939,CY$7),CY$7=(VLOOKUP(CY$7,Data!$A$2:$A$852,1,FALSE)),0))),"H",IF(AND(CY$7&gt;=$E133,CY$7&lt;=$F133),($D133/$G133),0))),IF(AND(CY$7&gt;=$E133,CY$7&lt;=$F133),($D133/$G133),0))</f>
        <v>H</v>
      </c>
      <c r="CZ133" s="34">
        <f>IF(Data!$C$2&gt;0,(IF(OR(CZ$5=Data!$F$2,CZ$5=Data!$G$2,(IF(COUNTIF(Data!$A$2:$A$939,CZ$7),CZ$7=(VLOOKUP(CZ$7,Data!$A$2:$A$852,1,FALSE)),0))),"H",IF(AND(CZ$7&gt;=$E133,CZ$7&lt;=$F133),($D133/$G133),0))),IF(AND(CZ$7&gt;=$E133,CZ$7&lt;=$F133),($D133/$G133),0))</f>
        <v>0</v>
      </c>
      <c r="DA133" s="34">
        <f>IF(Data!$C$2&gt;0,(IF(OR(DA$5=Data!$F$2,DA$5=Data!$G$2,(IF(COUNTIF(Data!$A$2:$A$939,DA$7),DA$7=(VLOOKUP(DA$7,Data!$A$2:$A$852,1,FALSE)),0))),"H",IF(AND(DA$7&gt;=$E133,DA$7&lt;=$F133),($D133/$G133),0))),IF(AND(DA$7&gt;=$E133,DA$7&lt;=$F133),($D133/$G133),0))</f>
        <v>0</v>
      </c>
      <c r="DB133" s="34">
        <f>IF(Data!$C$2&gt;0,(IF(OR(DB$5=Data!$F$2,DB$5=Data!$G$2,(IF(COUNTIF(Data!$A$2:$A$939,DB$7),DB$7=(VLOOKUP(DB$7,Data!$A$2:$A$852,1,FALSE)),0))),"H",IF(AND(DB$7&gt;=$E133,DB$7&lt;=$F133),($D133/$G133),0))),IF(AND(DB$7&gt;=$E133,DB$7&lt;=$F133),($D133/$G133),0))</f>
        <v>0</v>
      </c>
      <c r="DC133" s="34">
        <f>IF(Data!$C$2&gt;0,(IF(OR(DC$5=Data!$F$2,DC$5=Data!$G$2,(IF(COUNTIF(Data!$A$2:$A$939,DC$7),DC$7=(VLOOKUP(DC$7,Data!$A$2:$A$852,1,FALSE)),0))),"H",IF(AND(DC$7&gt;=$E133,DC$7&lt;=$F133),($D133/$G133),0))),IF(AND(DC$7&gt;=$E133,DC$7&lt;=$F133),($D133/$G133),0))</f>
        <v>0</v>
      </c>
      <c r="DD133" s="34">
        <f>IF(Data!$C$2&gt;0,(IF(OR(DD$5=Data!$F$2,DD$5=Data!$G$2,(IF(COUNTIF(Data!$A$2:$A$939,DD$7),DD$7=(VLOOKUP(DD$7,Data!$A$2:$A$852,1,FALSE)),0))),"H",IF(AND(DD$7&gt;=$E133,DD$7&lt;=$F133),($D133/$G133),0))),IF(AND(DD$7&gt;=$E133,DD$7&lt;=$F133),($D133/$G133),0))</f>
        <v>0</v>
      </c>
      <c r="DE133" s="34" t="str">
        <f>IF(Data!$C$2&gt;0,(IF(OR(DE$5=Data!$F$2,DE$5=Data!$G$2,(IF(COUNTIF(Data!$A$2:$A$939,DE$7),DE$7=(VLOOKUP(DE$7,Data!$A$2:$A$852,1,FALSE)),0))),"H",IF(AND(DE$7&gt;=$E133,DE$7&lt;=$F133),($D133/$G133),0))),IF(AND(DE$7&gt;=$E133,DE$7&lt;=$F133),($D133/$G133),0))</f>
        <v>H</v>
      </c>
      <c r="DF133" s="34" t="str">
        <f>IF(Data!$C$2&gt;0,(IF(OR(DF$5=Data!$F$2,DF$5=Data!$G$2,(IF(COUNTIF(Data!$A$2:$A$939,DF$7),DF$7=(VLOOKUP(DF$7,Data!$A$2:$A$852,1,FALSE)),0))),"H",IF(AND(DF$7&gt;=$E133,DF$7&lt;=$F133),($D133/$G133),0))),IF(AND(DF$7&gt;=$E133,DF$7&lt;=$F133),($D133/$G133),0))</f>
        <v>H</v>
      </c>
      <c r="DG133" s="34">
        <f>IF(Data!$C$2&gt;0,(IF(OR(DG$5=Data!$F$2,DG$5=Data!$G$2,(IF(COUNTIF(Data!$A$2:$A$939,DG$7),DG$7=(VLOOKUP(DG$7,Data!$A$2:$A$852,1,FALSE)),0))),"H",IF(AND(DG$7&gt;=$E133,DG$7&lt;=$F133),($D133/$G133),0))),IF(AND(DG$7&gt;=$E133,DG$7&lt;=$F133),($D133/$G133),0))</f>
        <v>0</v>
      </c>
      <c r="DH133" s="34">
        <f>IF(Data!$C$2&gt;0,(IF(OR(DH$5=Data!$F$2,DH$5=Data!$G$2,(IF(COUNTIF(Data!$A$2:$A$939,DH$7),DH$7=(VLOOKUP(DH$7,Data!$A$2:$A$852,1,FALSE)),0))),"H",IF(AND(DH$7&gt;=$E133,DH$7&lt;=$F133),($D133/$G133),0))),IF(AND(DH$7&gt;=$E133,DH$7&lt;=$F133),($D133/$G133),0))</f>
        <v>0</v>
      </c>
      <c r="DI133" s="34">
        <f>IF(Data!$C$2&gt;0,(IF(OR(DI$5=Data!$F$2,DI$5=Data!$G$2,(IF(COUNTIF(Data!$A$2:$A$939,DI$7),DI$7=(VLOOKUP(DI$7,Data!$A$2:$A$852,1,FALSE)),0))),"H",IF(AND(DI$7&gt;=$E133,DI$7&lt;=$F133),($D133/$G133),0))),IF(AND(DI$7&gt;=$E133,DI$7&lt;=$F133),($D133/$G133),0))</f>
        <v>0</v>
      </c>
      <c r="DJ133" s="34">
        <f>IF(Data!$C$2&gt;0,(IF(OR(DJ$5=Data!$F$2,DJ$5=Data!$G$2,(IF(COUNTIF(Data!$A$2:$A$939,DJ$7),DJ$7=(VLOOKUP(DJ$7,Data!$A$2:$A$852,1,FALSE)),0))),"H",IF(AND(DJ$7&gt;=$E133,DJ$7&lt;=$F133),($D133/$G133),0))),IF(AND(DJ$7&gt;=$E133,DJ$7&lt;=$F133),($D133/$G133),0))</f>
        <v>0</v>
      </c>
      <c r="DK133" s="34">
        <f>IF(Data!$C$2&gt;0,(IF(OR(DK$5=Data!$F$2,DK$5=Data!$G$2,(IF(COUNTIF(Data!$A$2:$A$939,DK$7),DK$7=(VLOOKUP(DK$7,Data!$A$2:$A$852,1,FALSE)),0))),"H",IF(AND(DK$7&gt;=$E133,DK$7&lt;=$F133),($D133/$G133),0))),IF(AND(DK$7&gt;=$E133,DK$7&lt;=$F133),($D133/$G133),0))</f>
        <v>0</v>
      </c>
      <c r="DL133" s="34" t="str">
        <f>IF(Data!$C$2&gt;0,(IF(OR(DL$5=Data!$F$2,DL$5=Data!$G$2,(IF(COUNTIF(Data!$A$2:$A$939,DL$7),DL$7=(VLOOKUP(DL$7,Data!$A$2:$A$852,1,FALSE)),0))),"H",IF(AND(DL$7&gt;=$E133,DL$7&lt;=$F133),($D133/$G133),0))),IF(AND(DL$7&gt;=$E133,DL$7&lt;=$F133),($D133/$G133),0))</f>
        <v>H</v>
      </c>
      <c r="DM133" s="34" t="str">
        <f>IF(Data!$C$2&gt;0,(IF(OR(DM$5=Data!$F$2,DM$5=Data!$G$2,(IF(COUNTIF(Data!$A$2:$A$939,DM$7),DM$7=(VLOOKUP(DM$7,Data!$A$2:$A$852,1,FALSE)),0))),"H",IF(AND(DM$7&gt;=$E133,DM$7&lt;=$F133),($D133/$G133),0))),IF(AND(DM$7&gt;=$E133,DM$7&lt;=$F133),($D133/$G133),0))</f>
        <v>H</v>
      </c>
      <c r="DN133" s="34">
        <f>IF(Data!$C$2&gt;0,(IF(OR(DN$5=Data!$F$2,DN$5=Data!$G$2,(IF(COUNTIF(Data!$A$2:$A$939,DN$7),DN$7=(VLOOKUP(DN$7,Data!$A$2:$A$852,1,FALSE)),0))),"H",IF(AND(DN$7&gt;=$E133,DN$7&lt;=$F133),($D133/$G133),0))),IF(AND(DN$7&gt;=$E133,DN$7&lt;=$F133),($D133/$G133),0))</f>
        <v>0</v>
      </c>
      <c r="DO133" s="34">
        <f>IF(Data!$C$2&gt;0,(IF(OR(DO$5=Data!$F$2,DO$5=Data!$G$2,(IF(COUNTIF(Data!$A$2:$A$939,DO$7),DO$7=(VLOOKUP(DO$7,Data!$A$2:$A$852,1,FALSE)),0))),"H",IF(AND(DO$7&gt;=$E133,DO$7&lt;=$F133),($D133/$G133),0))),IF(AND(DO$7&gt;=$E133,DO$7&lt;=$F133),($D133/$G133),0))</f>
        <v>0</v>
      </c>
      <c r="DP133" s="34">
        <f>IF(Data!$C$2&gt;0,(IF(OR(DP$5=Data!$F$2,DP$5=Data!$G$2,(IF(COUNTIF(Data!$A$2:$A$939,DP$7),DP$7=(VLOOKUP(DP$7,Data!$A$2:$A$852,1,FALSE)),0))),"H",IF(AND(DP$7&gt;=$E133,DP$7&lt;=$F133),($D133/$G133),0))),IF(AND(DP$7&gt;=$E133,DP$7&lt;=$F133),($D133/$G133),0))</f>
        <v>0</v>
      </c>
      <c r="DQ133" s="34">
        <f>IF(Data!$C$2&gt;0,(IF(OR(DQ$5=Data!$F$2,DQ$5=Data!$G$2,(IF(COUNTIF(Data!$A$2:$A$939,DQ$7),DQ$7=(VLOOKUP(DQ$7,Data!$A$2:$A$852,1,FALSE)),0))),"H",IF(AND(DQ$7&gt;=$E133,DQ$7&lt;=$F133),($D133/$G133),0))),IF(AND(DQ$7&gt;=$E133,DQ$7&lt;=$F133),($D133/$G133),0))</f>
        <v>0</v>
      </c>
      <c r="DR133" s="34">
        <f>IF(Data!$C$2&gt;0,(IF(OR(DR$5=Data!$F$2,DR$5=Data!$G$2,(IF(COUNTIF(Data!$A$2:$A$939,DR$7),DR$7=(VLOOKUP(DR$7,Data!$A$2:$A$852,1,FALSE)),0))),"H",IF(AND(DR$7&gt;=$E133,DR$7&lt;=$F133),($D133/$G133),0))),IF(AND(DR$7&gt;=$E133,DR$7&lt;=$F133),($D133/$G133),0))</f>
        <v>0</v>
      </c>
      <c r="DS133" s="34" t="str">
        <f>IF(Data!$C$2&gt;0,(IF(OR(DS$5=Data!$F$2,DS$5=Data!$G$2,(IF(COUNTIF(Data!$A$2:$A$939,DS$7),DS$7=(VLOOKUP(DS$7,Data!$A$2:$A$852,1,FALSE)),0))),"H",IF(AND(DS$7&gt;=$E133,DS$7&lt;=$F133),($D133/$G133),0))),IF(AND(DS$7&gt;=$E133,DS$7&lt;=$F133),($D133/$G133),0))</f>
        <v>H</v>
      </c>
      <c r="DT133" s="34" t="str">
        <f>IF(Data!$C$2&gt;0,(IF(OR(DT$5=Data!$F$2,DT$5=Data!$G$2,(IF(COUNTIF(Data!$A$2:$A$939,DT$7),DT$7=(VLOOKUP(DT$7,Data!$A$2:$A$852,1,FALSE)),0))),"H",IF(AND(DT$7&gt;=$E133,DT$7&lt;=$F133),($D133/$G133),0))),IF(AND(DT$7&gt;=$E133,DT$7&lt;=$F133),($D133/$G133),0))</f>
        <v>H</v>
      </c>
      <c r="DU133" s="34">
        <f>IF(Data!$C$2&gt;0,(IF(OR(DU$5=Data!$F$2,DU$5=Data!$G$2,(IF(COUNTIF(Data!$A$2:$A$939,DU$7),DU$7=(VLOOKUP(DU$7,Data!$A$2:$A$852,1,FALSE)),0))),"H",IF(AND(DU$7&gt;=$E133,DU$7&lt;=$F133),($D133/$G133),0))),IF(AND(DU$7&gt;=$E133,DU$7&lt;=$F133),($D133/$G133),0))</f>
        <v>0</v>
      </c>
      <c r="DV133" s="34">
        <f>IF(Data!$C$2&gt;0,(IF(OR(DV$5=Data!$F$2,DV$5=Data!$G$2,(IF(COUNTIF(Data!$A$2:$A$939,DV$7),DV$7=(VLOOKUP(DV$7,Data!$A$2:$A$852,1,FALSE)),0))),"H",IF(AND(DV$7&gt;=$E133,DV$7&lt;=$F133),($D133/$G133),0))),IF(AND(DV$7&gt;=$E133,DV$7&lt;=$F133),($D133/$G133),0))</f>
        <v>0</v>
      </c>
      <c r="DW133" s="34">
        <f>IF(Data!$C$2&gt;0,(IF(OR(DW$5=Data!$F$2,DW$5=Data!$G$2,(IF(COUNTIF(Data!$A$2:$A$939,DW$7),DW$7=(VLOOKUP(DW$7,Data!$A$2:$A$852,1,FALSE)),0))),"H",IF(AND(DW$7&gt;=$E133,DW$7&lt;=$F133),($D133/$G133),0))),IF(AND(DW$7&gt;=$E133,DW$7&lt;=$F133),($D133/$G133),0))</f>
        <v>0</v>
      </c>
      <c r="DX133" s="34">
        <f>IF(Data!$C$2&gt;0,(IF(OR(DX$5=Data!$F$2,DX$5=Data!$G$2,(IF(COUNTIF(Data!$A$2:$A$939,DX$7),DX$7=(VLOOKUP(DX$7,Data!$A$2:$A$852,1,FALSE)),0))),"H",IF(AND(DX$7&gt;=$E133,DX$7&lt;=$F133),($D133/$G133),0))),IF(AND(DX$7&gt;=$E133,DX$7&lt;=$F133),($D133/$G133),0))</f>
        <v>0</v>
      </c>
      <c r="DY133" s="34">
        <f>IF(Data!$C$2&gt;0,(IF(OR(DY$5=Data!$F$2,DY$5=Data!$G$2,(IF(COUNTIF(Data!$A$2:$A$939,DY$7),DY$7=(VLOOKUP(DY$7,Data!$A$2:$A$852,1,FALSE)),0))),"H",IF(AND(DY$7&gt;=$E133,DY$7&lt;=$F133),($D133/$G133),0))),IF(AND(DY$7&gt;=$E133,DY$7&lt;=$F133),($D133/$G133),0))</f>
        <v>0</v>
      </c>
      <c r="DZ133" s="34" t="str">
        <f>IF(Data!$C$2&gt;0,(IF(OR(DZ$5=Data!$F$2,DZ$5=Data!$G$2,(IF(COUNTIF(Data!$A$2:$A$939,DZ$7),DZ$7=(VLOOKUP(DZ$7,Data!$A$2:$A$852,1,FALSE)),0))),"H",IF(AND(DZ$7&gt;=$E133,DZ$7&lt;=$F133),($D133/$G133),0))),IF(AND(DZ$7&gt;=$E133,DZ$7&lt;=$F133),($D133/$G133),0))</f>
        <v>H</v>
      </c>
      <c r="EA133" s="34" t="str">
        <f>IF(Data!$C$2&gt;0,(IF(OR(EA$5=Data!$F$2,EA$5=Data!$G$2,(IF(COUNTIF(Data!$A$2:$A$939,EA$7),EA$7=(VLOOKUP(EA$7,Data!$A$2:$A$852,1,FALSE)),0))),"H",IF(AND(EA$7&gt;=$E133,EA$7&lt;=$F133),($D133/$G133),0))),IF(AND(EA$7&gt;=$E133,EA$7&lt;=$F133),($D133/$G133),0))</f>
        <v>H</v>
      </c>
      <c r="EB133" s="34">
        <f>IF(Data!$C$2&gt;0,(IF(OR(EB$5=Data!$F$2,EB$5=Data!$G$2,(IF(COUNTIF(Data!$A$2:$A$939,EB$7),EB$7=(VLOOKUP(EB$7,Data!$A$2:$A$852,1,FALSE)),0))),"H",IF(AND(EB$7&gt;=$E133,EB$7&lt;=$F133),($D133/$G133),0))),IF(AND(EB$7&gt;=$E133,EB$7&lt;=$F133),($D133/$G133),0))</f>
        <v>0</v>
      </c>
      <c r="EC133" s="34">
        <f>IF(Data!$C$2&gt;0,(IF(OR(EC$5=Data!$F$2,EC$5=Data!$G$2,(IF(COUNTIF(Data!$A$2:$A$939,EC$7),EC$7=(VLOOKUP(EC$7,Data!$A$2:$A$852,1,FALSE)),0))),"H",IF(AND(EC$7&gt;=$E133,EC$7&lt;=$F133),($D133/$G133),0))),IF(AND(EC$7&gt;=$E133,EC$7&lt;=$F133),($D133/$G133),0))</f>
        <v>0</v>
      </c>
      <c r="ED133" s="34">
        <f>IF(Data!$C$2&gt;0,(IF(OR(ED$5=Data!$F$2,ED$5=Data!$G$2,(IF(COUNTIF(Data!$A$2:$A$939,ED$7),ED$7=(VLOOKUP(ED$7,Data!$A$2:$A$852,1,FALSE)),0))),"H",IF(AND(ED$7&gt;=$E133,ED$7&lt;=$F133),($D133/$G133),0))),IF(AND(ED$7&gt;=$E133,ED$7&lt;=$F133),($D133/$G133),0))</f>
        <v>0</v>
      </c>
      <c r="EE133" s="34">
        <f>IF(Data!$C$2&gt;0,(IF(OR(EE$5=Data!$F$2,EE$5=Data!$G$2,(IF(COUNTIF(Data!$A$2:$A$939,EE$7),EE$7=(VLOOKUP(EE$7,Data!$A$2:$A$852,1,FALSE)),0))),"H",IF(AND(EE$7&gt;=$E133,EE$7&lt;=$F133),($D133/$G133),0))),IF(AND(EE$7&gt;=$E133,EE$7&lt;=$F133),($D133/$G133),0))</f>
        <v>0</v>
      </c>
      <c r="EF133" s="34">
        <f>IF(Data!$C$2&gt;0,(IF(OR(EF$5=Data!$F$2,EF$5=Data!$G$2,(IF(COUNTIF(Data!$A$2:$A$939,EF$7),EF$7=(VLOOKUP(EF$7,Data!$A$2:$A$852,1,FALSE)),0))),"H",IF(AND(EF$7&gt;=$E133,EF$7&lt;=$F133),($D133/$G133),0))),IF(AND(EF$7&gt;=$E133,EF$7&lt;=$F133),($D133/$G133),0))</f>
        <v>0</v>
      </c>
      <c r="EG133" s="34" t="str">
        <f>IF(Data!$C$2&gt;0,(IF(OR(EG$5=Data!$F$2,EG$5=Data!$G$2,(IF(COUNTIF(Data!$A$2:$A$939,EG$7),EG$7=(VLOOKUP(EG$7,Data!$A$2:$A$852,1,FALSE)),0))),"H",IF(AND(EG$7&gt;=$E133,EG$7&lt;=$F133),($D133/$G133),0))),IF(AND(EG$7&gt;=$E133,EG$7&lt;=$F133),($D133/$G133),0))</f>
        <v>H</v>
      </c>
      <c r="EH133" s="34" t="str">
        <f>IF(Data!$C$2&gt;0,(IF(OR(EH$5=Data!$F$2,EH$5=Data!$G$2,(IF(COUNTIF(Data!$A$2:$A$939,EH$7),EH$7=(VLOOKUP(EH$7,Data!$A$2:$A$852,1,FALSE)),0))),"H",IF(AND(EH$7&gt;=$E133,EH$7&lt;=$F133),($D133/$G133),0))),IF(AND(EH$7&gt;=$E133,EH$7&lt;=$F133),($D133/$G133),0))</f>
        <v>H</v>
      </c>
      <c r="EI133" s="34">
        <f>IF(Data!$C$2&gt;0,(IF(OR(EI$5=Data!$F$2,EI$5=Data!$G$2,(IF(COUNTIF(Data!$A$2:$A$939,EI$7),EI$7=(VLOOKUP(EI$7,Data!$A$2:$A$852,1,FALSE)),0))),"H",IF(AND(EI$7&gt;=$E133,EI$7&lt;=$F133),($D133/$G133),0))),IF(AND(EI$7&gt;=$E133,EI$7&lt;=$F133),($D133/$G133),0))</f>
        <v>0</v>
      </c>
      <c r="EJ133" s="34">
        <f>IF(Data!$C$2&gt;0,(IF(OR(EJ$5=Data!$F$2,EJ$5=Data!$G$2,(IF(COUNTIF(Data!$A$2:$A$939,EJ$7),EJ$7=(VLOOKUP(EJ$7,Data!$A$2:$A$852,1,FALSE)),0))),"H",IF(AND(EJ$7&gt;=$E133,EJ$7&lt;=$F133),($D133/$G133),0))),IF(AND(EJ$7&gt;=$E133,EJ$7&lt;=$F133),($D133/$G133),0))</f>
        <v>0</v>
      </c>
      <c r="EK133" s="34">
        <f>IF(Data!$C$2&gt;0,(IF(OR(EK$5=Data!$F$2,EK$5=Data!$G$2,(IF(COUNTIF(Data!$A$2:$A$939,EK$7),EK$7=(VLOOKUP(EK$7,Data!$A$2:$A$852,1,FALSE)),0))),"H",IF(AND(EK$7&gt;=$E133,EK$7&lt;=$F133),($D133/$G133),0))),IF(AND(EK$7&gt;=$E133,EK$7&lt;=$F133),($D133/$G133),0))</f>
        <v>0</v>
      </c>
      <c r="EL133" s="34">
        <f>IF(Data!$C$2&gt;0,(IF(OR(EL$5=Data!$F$2,EL$5=Data!$G$2,(IF(COUNTIF(Data!$A$2:$A$939,EL$7),EL$7=(VLOOKUP(EL$7,Data!$A$2:$A$852,1,FALSE)),0))),"H",IF(AND(EL$7&gt;=$E133,EL$7&lt;=$F133),($D133/$G133),0))),IF(AND(EL$7&gt;=$E133,EL$7&lt;=$F133),($D133/$G133),0))</f>
        <v>0</v>
      </c>
      <c r="EM133" s="34">
        <f>IF(Data!$C$2&gt;0,(IF(OR(EM$5=Data!$F$2,EM$5=Data!$G$2,(IF(COUNTIF(Data!$A$2:$A$939,EM$7),EM$7=(VLOOKUP(EM$7,Data!$A$2:$A$852,1,FALSE)),0))),"H",IF(AND(EM$7&gt;=$E133,EM$7&lt;=$F133),($D133/$G133),0))),IF(AND(EM$7&gt;=$E133,EM$7&lt;=$F133),($D133/$G133),0))</f>
        <v>0</v>
      </c>
      <c r="EN133" s="34" t="str">
        <f>IF(Data!$C$2&gt;0,(IF(OR(EN$5=Data!$F$2,EN$5=Data!$G$2,(IF(COUNTIF(Data!$A$2:$A$939,EN$7),EN$7=(VLOOKUP(EN$7,Data!$A$2:$A$852,1,FALSE)),0))),"H",IF(AND(EN$7&gt;=$E133,EN$7&lt;=$F133),($D133/$G133),0))),IF(AND(EN$7&gt;=$E133,EN$7&lt;=$F133),($D133/$G133),0))</f>
        <v>H</v>
      </c>
      <c r="EO133" s="35" t="str">
        <f>IF(Data!$C$2&gt;0,(IF(OR(EO$5=Data!$F$2,EO$5=Data!$G$2,(IF(COUNTIF(Data!$A$2:$A$939,EO$7),EO$7=(VLOOKUP(EO$7,Data!$A$2:$A$852,1,FALSE)),0))),"H",IF(AND(EO$7&gt;=$E133,EO$7&lt;=$F133),($D133/$G133),0))),IF(AND(EO$7&gt;=$E133,EO$7&lt;=$F133),($D133/$G133),0))</f>
        <v>H</v>
      </c>
      <c r="EP133" s="8" t="s">
        <v>47</v>
      </c>
      <c r="EQ133" s="18">
        <f>SUM(T133:EO133)-D133</f>
        <v>0</v>
      </c>
    </row>
    <row r="134" spans="1:148" ht="30" customHeight="1" thickBot="1">
      <c r="A134" s="385"/>
      <c r="B134" s="369"/>
      <c r="C134" s="369"/>
      <c r="D134" s="347"/>
      <c r="E134" s="366"/>
      <c r="F134" s="366"/>
      <c r="G134" s="373"/>
      <c r="H134" s="347"/>
      <c r="I134" s="363"/>
      <c r="J134" s="366"/>
      <c r="K134" s="366"/>
      <c r="L134" s="366"/>
      <c r="M134" s="373"/>
      <c r="N134" s="373"/>
      <c r="O134" s="347"/>
      <c r="P134" s="363"/>
      <c r="Q134" s="345"/>
      <c r="R134" s="347"/>
      <c r="S134" s="342"/>
      <c r="T134" s="36">
        <f>IF(T$7&gt;$L133,(((IF(Data!$C$2&gt;0,(IF(OR(T$5=Data!$F$2,T$5=Data!$G$2,(IF(COUNTIF(Data!$A$2:$A$939,T$7),T$7=(VLOOKUP(T$7,Data!$A$2:$A$852,1,FALSE)),0))),"H",IF(AND(T$7&gt;=$J133,T$7&lt;=$K133),($D133*(1-$P133)/$N133),0))),IF(AND(T$7&gt;=$J133,T$7&lt;=$K133),(($D133-$O133)/$N133),0))))),(((IF(Data!$C$2&gt;0,(IF(OR(T$5=Data!$F$2,T$5=Data!$G$2,(IF(COUNTIF(Data!$A$2:$A$939,T$7),T$7=(VLOOKUP(T$7,Data!$A$2:$A$852,1,FALSE)),0))),"H",IF(AND(T$7&gt;=$J133,T$7&lt;=$L133),($D133*$P133/$M133),0))),IF(AND(T$7&gt;=$J133,T$7&lt;=$L133),(($D133*$P133)/$M133),0))))))</f>
        <v>0</v>
      </c>
      <c r="U134" s="37">
        <f>IF(U$7&gt;$L133,(((IF(Data!$C$2&gt;0,(IF(OR(U$5=Data!$F$2,U$5=Data!$G$2,(IF(COUNTIF(Data!$A$2:$A$939,U$7),U$7=(VLOOKUP(U$7,Data!$A$2:$A$852,1,FALSE)),0))),"H",IF(AND(U$7&gt;=$J133,U$7&lt;=$K133),($D133*(1-$P133)/$N133),0))),IF(AND(U$7&gt;=$J133,U$7&lt;=$K133),(($D133-$O133)/$N133),0))))),(((IF(Data!$C$2&gt;0,(IF(OR(U$5=Data!$F$2,U$5=Data!$G$2,(IF(COUNTIF(Data!$A$2:$A$939,U$7),U$7=(VLOOKUP(U$7,Data!$A$2:$A$852,1,FALSE)),0))),"H",IF(AND(U$7&gt;=$J133,U$7&lt;=$L133),($D133*$P133/$M133),0))),IF(AND(U$7&gt;=$J133,U$7&lt;=$L133),(($D133*$P133)/$M133),0))))))</f>
        <v>0</v>
      </c>
      <c r="V134" s="37">
        <f>IF(V$7&gt;$L133,(((IF(Data!$C$2&gt;0,(IF(OR(V$5=Data!$F$2,V$5=Data!$G$2,(IF(COUNTIF(Data!$A$2:$A$939,V$7),V$7=(VLOOKUP(V$7,Data!$A$2:$A$852,1,FALSE)),0))),"H",IF(AND(V$7&gt;=$J133,V$7&lt;=$K133),($D133*(1-$P133)/$N133),0))),IF(AND(V$7&gt;=$J133,V$7&lt;=$K133),(($D133-$O133)/$N133),0))))),(((IF(Data!$C$2&gt;0,(IF(OR(V$5=Data!$F$2,V$5=Data!$G$2,(IF(COUNTIF(Data!$A$2:$A$939,V$7),V$7=(VLOOKUP(V$7,Data!$A$2:$A$852,1,FALSE)),0))),"H",IF(AND(V$7&gt;=$J133,V$7&lt;=$L133),($D133*$P133/$M133),0))),IF(AND(V$7&gt;=$J133,V$7&lt;=$L133),(($D133*$P133)/$M133),0))))))</f>
        <v>0</v>
      </c>
      <c r="W134" s="37">
        <f>IF(W$7&gt;$L133,(((IF(Data!$C$2&gt;0,(IF(OR(W$5=Data!$F$2,W$5=Data!$G$2,(IF(COUNTIF(Data!$A$2:$A$939,W$7),W$7=(VLOOKUP(W$7,Data!$A$2:$A$852,1,FALSE)),0))),"H",IF(AND(W$7&gt;=$J133,W$7&lt;=$K133),($D133*(1-$P133)/$N133),0))),IF(AND(W$7&gt;=$J133,W$7&lt;=$K133),(($D133-$O133)/$N133),0))))),(((IF(Data!$C$2&gt;0,(IF(OR(W$5=Data!$F$2,W$5=Data!$G$2,(IF(COUNTIF(Data!$A$2:$A$939,W$7),W$7=(VLOOKUP(W$7,Data!$A$2:$A$852,1,FALSE)),0))),"H",IF(AND(W$7&gt;=$J133,W$7&lt;=$L133),($D133*$P133/$M133),0))),IF(AND(W$7&gt;=$J133,W$7&lt;=$L133),(($D133*$P133)/$M133),0))))))</f>
        <v>0</v>
      </c>
      <c r="X134" s="37">
        <f>IF(X$7&gt;$L133,(((IF(Data!$C$2&gt;0,(IF(OR(X$5=Data!$F$2,X$5=Data!$G$2,(IF(COUNTIF(Data!$A$2:$A$939,X$7),X$7=(VLOOKUP(X$7,Data!$A$2:$A$852,1,FALSE)),0))),"H",IF(AND(X$7&gt;=$J133,X$7&lt;=$K133),($D133*(1-$P133)/$N133),0))),IF(AND(X$7&gt;=$J133,X$7&lt;=$K133),(($D133-$O133)/$N133),0))))),(((IF(Data!$C$2&gt;0,(IF(OR(X$5=Data!$F$2,X$5=Data!$G$2,(IF(COUNTIF(Data!$A$2:$A$939,X$7),X$7=(VLOOKUP(X$7,Data!$A$2:$A$852,1,FALSE)),0))),"H",IF(AND(X$7&gt;=$J133,X$7&lt;=$L133),($D133*$P133/$M133),0))),IF(AND(X$7&gt;=$J133,X$7&lt;=$L133),(($D133*$P133)/$M133),0))))))</f>
        <v>0</v>
      </c>
      <c r="Y134" s="37" t="str">
        <f>IF(Y$7&gt;$L133,(((IF(Data!$C$2&gt;0,(IF(OR(Y$5=Data!$F$2,Y$5=Data!$G$2,(IF(COUNTIF(Data!$A$2:$A$939,Y$7),Y$7=(VLOOKUP(Y$7,Data!$A$2:$A$852,1,FALSE)),0))),"H",IF(AND(Y$7&gt;=$J133,Y$7&lt;=$K133),($D133*(1-$P133)/$N133),0))),IF(AND(Y$7&gt;=$J133,Y$7&lt;=$K133),(($D133-$O133)/$N133),0))))),(((IF(Data!$C$2&gt;0,(IF(OR(Y$5=Data!$F$2,Y$5=Data!$G$2,(IF(COUNTIF(Data!$A$2:$A$939,Y$7),Y$7=(VLOOKUP(Y$7,Data!$A$2:$A$852,1,FALSE)),0))),"H",IF(AND(Y$7&gt;=$J133,Y$7&lt;=$L133),($D133*$P133/$M133),0))),IF(AND(Y$7&gt;=$J133,Y$7&lt;=$L133),(($D133*$P133)/$M133),0))))))</f>
        <v>H</v>
      </c>
      <c r="Z134" s="37" t="str">
        <f>IF(Z$7&gt;$L133,(((IF(Data!$C$2&gt;0,(IF(OR(Z$5=Data!$F$2,Z$5=Data!$G$2,(IF(COUNTIF(Data!$A$2:$A$939,Z$7),Z$7=(VLOOKUP(Z$7,Data!$A$2:$A$852,1,FALSE)),0))),"H",IF(AND(Z$7&gt;=$J133,Z$7&lt;=$K133),($D133*(1-$P133)/$N133),0))),IF(AND(Z$7&gt;=$J133,Z$7&lt;=$K133),(($D133-$O133)/$N133),0))))),(((IF(Data!$C$2&gt;0,(IF(OR(Z$5=Data!$F$2,Z$5=Data!$G$2,(IF(COUNTIF(Data!$A$2:$A$939,Z$7),Z$7=(VLOOKUP(Z$7,Data!$A$2:$A$852,1,FALSE)),0))),"H",IF(AND(Z$7&gt;=$J133,Z$7&lt;=$L133),($D133*$P133/$M133),0))),IF(AND(Z$7&gt;=$J133,Z$7&lt;=$L133),(($D133*$P133)/$M133),0))))))</f>
        <v>H</v>
      </c>
      <c r="AA134" s="37">
        <f>IF(AA$7&gt;$L133,(((IF(Data!$C$2&gt;0,(IF(OR(AA$5=Data!$F$2,AA$5=Data!$G$2,(IF(COUNTIF(Data!$A$2:$A$939,AA$7),AA$7=(VLOOKUP(AA$7,Data!$A$2:$A$852,1,FALSE)),0))),"H",IF(AND(AA$7&gt;=$J133,AA$7&lt;=$K133),($D133*(1-$P133)/$N133),0))),IF(AND(AA$7&gt;=$J133,AA$7&lt;=$K133),(($D133-$O133)/$N133),0))))),(((IF(Data!$C$2&gt;0,(IF(OR(AA$5=Data!$F$2,AA$5=Data!$G$2,(IF(COUNTIF(Data!$A$2:$A$939,AA$7),AA$7=(VLOOKUP(AA$7,Data!$A$2:$A$852,1,FALSE)),0))),"H",IF(AND(AA$7&gt;=$J133,AA$7&lt;=$L133),($D133*$P133/$M133),0))),IF(AND(AA$7&gt;=$J133,AA$7&lt;=$L133),(($D133*$P133)/$M133),0))))))</f>
        <v>0</v>
      </c>
      <c r="AB134" s="37">
        <f>IF(AB$7&gt;$L133,(((IF(Data!$C$2&gt;0,(IF(OR(AB$5=Data!$F$2,AB$5=Data!$G$2,(IF(COUNTIF(Data!$A$2:$A$939,AB$7),AB$7=(VLOOKUP(AB$7,Data!$A$2:$A$852,1,FALSE)),0))),"H",IF(AND(AB$7&gt;=$J133,AB$7&lt;=$K133),($D133*(1-$P133)/$N133),0))),IF(AND(AB$7&gt;=$J133,AB$7&lt;=$K133),(($D133-$O133)/$N133),0))))),(((IF(Data!$C$2&gt;0,(IF(OR(AB$5=Data!$F$2,AB$5=Data!$G$2,(IF(COUNTIF(Data!$A$2:$A$939,AB$7),AB$7=(VLOOKUP(AB$7,Data!$A$2:$A$852,1,FALSE)),0))),"H",IF(AND(AB$7&gt;=$J133,AB$7&lt;=$L133),($D133*$P133/$M133),0))),IF(AND(AB$7&gt;=$J133,AB$7&lt;=$L133),(($D133*$P133)/$M133),0))))))</f>
        <v>0</v>
      </c>
      <c r="AC134" s="37">
        <f>IF(AC$7&gt;$L133,(((IF(Data!$C$2&gt;0,(IF(OR(AC$5=Data!$F$2,AC$5=Data!$G$2,(IF(COUNTIF(Data!$A$2:$A$939,AC$7),AC$7=(VLOOKUP(AC$7,Data!$A$2:$A$852,1,FALSE)),0))),"H",IF(AND(AC$7&gt;=$J133,AC$7&lt;=$K133),($D133*(1-$P133)/$N133),0))),IF(AND(AC$7&gt;=$J133,AC$7&lt;=$K133),(($D133-$O133)/$N133),0))))),(((IF(Data!$C$2&gt;0,(IF(OR(AC$5=Data!$F$2,AC$5=Data!$G$2,(IF(COUNTIF(Data!$A$2:$A$939,AC$7),AC$7=(VLOOKUP(AC$7,Data!$A$2:$A$852,1,FALSE)),0))),"H",IF(AND(AC$7&gt;=$J133,AC$7&lt;=$L133),($D133*$P133/$M133),0))),IF(AND(AC$7&gt;=$J133,AC$7&lt;=$L133),(($D133*$P133)/$M133),0))))))</f>
        <v>0</v>
      </c>
      <c r="AD134" s="37">
        <f>IF(AD$7&gt;$L133,(((IF(Data!$C$2&gt;0,(IF(OR(AD$5=Data!$F$2,AD$5=Data!$G$2,(IF(COUNTIF(Data!$A$2:$A$939,AD$7),AD$7=(VLOOKUP(AD$7,Data!$A$2:$A$852,1,FALSE)),0))),"H",IF(AND(AD$7&gt;=$J133,AD$7&lt;=$K133),($D133*(1-$P133)/$N133),0))),IF(AND(AD$7&gt;=$J133,AD$7&lt;=$K133),(($D133-$O133)/$N133),0))))),(((IF(Data!$C$2&gt;0,(IF(OR(AD$5=Data!$F$2,AD$5=Data!$G$2,(IF(COUNTIF(Data!$A$2:$A$939,AD$7),AD$7=(VLOOKUP(AD$7,Data!$A$2:$A$852,1,FALSE)),0))),"H",IF(AND(AD$7&gt;=$J133,AD$7&lt;=$L133),($D133*$P133/$M133),0))),IF(AND(AD$7&gt;=$J133,AD$7&lt;=$L133),(($D133*$P133)/$M133),0))))))</f>
        <v>0</v>
      </c>
      <c r="AE134" s="37">
        <f>IF(AE$7&gt;$L133,(((IF(Data!$C$2&gt;0,(IF(OR(AE$5=Data!$F$2,AE$5=Data!$G$2,(IF(COUNTIF(Data!$A$2:$A$939,AE$7),AE$7=(VLOOKUP(AE$7,Data!$A$2:$A$852,1,FALSE)),0))),"H",IF(AND(AE$7&gt;=$J133,AE$7&lt;=$K133),($D133*(1-$P133)/$N133),0))),IF(AND(AE$7&gt;=$J133,AE$7&lt;=$K133),(($D133-$O133)/$N133),0))))),(((IF(Data!$C$2&gt;0,(IF(OR(AE$5=Data!$F$2,AE$5=Data!$G$2,(IF(COUNTIF(Data!$A$2:$A$939,AE$7),AE$7=(VLOOKUP(AE$7,Data!$A$2:$A$852,1,FALSE)),0))),"H",IF(AND(AE$7&gt;=$J133,AE$7&lt;=$L133),($D133*$P133/$M133),0))),IF(AND(AE$7&gt;=$J133,AE$7&lt;=$L133),(($D133*$P133)/$M133),0))))))</f>
        <v>0</v>
      </c>
      <c r="AF134" s="37" t="str">
        <f>IF(AF$7&gt;$L133,(((IF(Data!$C$2&gt;0,(IF(OR(AF$5=Data!$F$2,AF$5=Data!$G$2,(IF(COUNTIF(Data!$A$2:$A$939,AF$7),AF$7=(VLOOKUP(AF$7,Data!$A$2:$A$852,1,FALSE)),0))),"H",IF(AND(AF$7&gt;=$J133,AF$7&lt;=$K133),($D133*(1-$P133)/$N133),0))),IF(AND(AF$7&gt;=$J133,AF$7&lt;=$K133),(($D133-$O133)/$N133),0))))),(((IF(Data!$C$2&gt;0,(IF(OR(AF$5=Data!$F$2,AF$5=Data!$G$2,(IF(COUNTIF(Data!$A$2:$A$939,AF$7),AF$7=(VLOOKUP(AF$7,Data!$A$2:$A$852,1,FALSE)),0))),"H",IF(AND(AF$7&gt;=$J133,AF$7&lt;=$L133),($D133*$P133/$M133),0))),IF(AND(AF$7&gt;=$J133,AF$7&lt;=$L133),(($D133*$P133)/$M133),0))))))</f>
        <v>H</v>
      </c>
      <c r="AG134" s="37" t="str">
        <f>IF(AG$7&gt;$L133,(((IF(Data!$C$2&gt;0,(IF(OR(AG$5=Data!$F$2,AG$5=Data!$G$2,(IF(COUNTIF(Data!$A$2:$A$939,AG$7),AG$7=(VLOOKUP(AG$7,Data!$A$2:$A$852,1,FALSE)),0))),"H",IF(AND(AG$7&gt;=$J133,AG$7&lt;=$K133),($D133*(1-$P133)/$N133),0))),IF(AND(AG$7&gt;=$J133,AG$7&lt;=$K133),(($D133-$O133)/$N133),0))))),(((IF(Data!$C$2&gt;0,(IF(OR(AG$5=Data!$F$2,AG$5=Data!$G$2,(IF(COUNTIF(Data!$A$2:$A$939,AG$7),AG$7=(VLOOKUP(AG$7,Data!$A$2:$A$852,1,FALSE)),0))),"H",IF(AND(AG$7&gt;=$J133,AG$7&lt;=$L133),($D133*$P133/$M133),0))),IF(AND(AG$7&gt;=$J133,AG$7&lt;=$L133),(($D133*$P133)/$M133),0))))))</f>
        <v>H</v>
      </c>
      <c r="AH134" s="37">
        <f>IF(AH$7&gt;$L133,(((IF(Data!$C$2&gt;0,(IF(OR(AH$5=Data!$F$2,AH$5=Data!$G$2,(IF(COUNTIF(Data!$A$2:$A$939,AH$7),AH$7=(VLOOKUP(AH$7,Data!$A$2:$A$852,1,FALSE)),0))),"H",IF(AND(AH$7&gt;=$J133,AH$7&lt;=$K133),($D133*(1-$P133)/$N133),0))),IF(AND(AH$7&gt;=$J133,AH$7&lt;=$K133),(($D133-$O133)/$N133),0))))),(((IF(Data!$C$2&gt;0,(IF(OR(AH$5=Data!$F$2,AH$5=Data!$G$2,(IF(COUNTIF(Data!$A$2:$A$939,AH$7),AH$7=(VLOOKUP(AH$7,Data!$A$2:$A$852,1,FALSE)),0))),"H",IF(AND(AH$7&gt;=$J133,AH$7&lt;=$L133),($D133*$P133/$M133),0))),IF(AND(AH$7&gt;=$J133,AH$7&lt;=$L133),(($D133*$P133)/$M133),0))))))</f>
        <v>0</v>
      </c>
      <c r="AI134" s="37">
        <f>IF(AI$7&gt;$L133,(((IF(Data!$C$2&gt;0,(IF(OR(AI$5=Data!$F$2,AI$5=Data!$G$2,(IF(COUNTIF(Data!$A$2:$A$939,AI$7),AI$7=(VLOOKUP(AI$7,Data!$A$2:$A$852,1,FALSE)),0))),"H",IF(AND(AI$7&gt;=$J133,AI$7&lt;=$K133),($D133*(1-$P133)/$N133),0))),IF(AND(AI$7&gt;=$J133,AI$7&lt;=$K133),(($D133-$O133)/$N133),0))))),(((IF(Data!$C$2&gt;0,(IF(OR(AI$5=Data!$F$2,AI$5=Data!$G$2,(IF(COUNTIF(Data!$A$2:$A$939,AI$7),AI$7=(VLOOKUP(AI$7,Data!$A$2:$A$852,1,FALSE)),0))),"H",IF(AND(AI$7&gt;=$J133,AI$7&lt;=$L133),($D133*$P133/$M133),0))),IF(AND(AI$7&gt;=$J133,AI$7&lt;=$L133),(($D133*$P133)/$M133),0))))))</f>
        <v>0</v>
      </c>
      <c r="AJ134" s="37">
        <f>IF(AJ$7&gt;$L133,(((IF(Data!$C$2&gt;0,(IF(OR(AJ$5=Data!$F$2,AJ$5=Data!$G$2,(IF(COUNTIF(Data!$A$2:$A$939,AJ$7),AJ$7=(VLOOKUP(AJ$7,Data!$A$2:$A$852,1,FALSE)),0))),"H",IF(AND(AJ$7&gt;=$J133,AJ$7&lt;=$K133),($D133*(1-$P133)/$N133),0))),IF(AND(AJ$7&gt;=$J133,AJ$7&lt;=$K133),(($D133-$O133)/$N133),0))))),(((IF(Data!$C$2&gt;0,(IF(OR(AJ$5=Data!$F$2,AJ$5=Data!$G$2,(IF(COUNTIF(Data!$A$2:$A$939,AJ$7),AJ$7=(VLOOKUP(AJ$7,Data!$A$2:$A$852,1,FALSE)),0))),"H",IF(AND(AJ$7&gt;=$J133,AJ$7&lt;=$L133),($D133*$P133/$M133),0))),IF(AND(AJ$7&gt;=$J133,AJ$7&lt;=$L133),(($D133*$P133)/$M133),0))))))</f>
        <v>0</v>
      </c>
      <c r="AK134" s="37">
        <f>IF(AK$7&gt;$L133,(((IF(Data!$C$2&gt;0,(IF(OR(AK$5=Data!$F$2,AK$5=Data!$G$2,(IF(COUNTIF(Data!$A$2:$A$939,AK$7),AK$7=(VLOOKUP(AK$7,Data!$A$2:$A$852,1,FALSE)),0))),"H",IF(AND(AK$7&gt;=$J133,AK$7&lt;=$K133),($D133*(1-$P133)/$N133),0))),IF(AND(AK$7&gt;=$J133,AK$7&lt;=$K133),(($D133-$O133)/$N133),0))))),(((IF(Data!$C$2&gt;0,(IF(OR(AK$5=Data!$F$2,AK$5=Data!$G$2,(IF(COUNTIF(Data!$A$2:$A$939,AK$7),AK$7=(VLOOKUP(AK$7,Data!$A$2:$A$852,1,FALSE)),0))),"H",IF(AND(AK$7&gt;=$J133,AK$7&lt;=$L133),($D133*$P133/$M133),0))),IF(AND(AK$7&gt;=$J133,AK$7&lt;=$L133),(($D133*$P133)/$M133),0))))))</f>
        <v>0</v>
      </c>
      <c r="AL134" s="37">
        <f>IF(AL$7&gt;$L133,(((IF(Data!$C$2&gt;0,(IF(OR(AL$5=Data!$F$2,AL$5=Data!$G$2,(IF(COUNTIF(Data!$A$2:$A$939,AL$7),AL$7=(VLOOKUP(AL$7,Data!$A$2:$A$852,1,FALSE)),0))),"H",IF(AND(AL$7&gt;=$J133,AL$7&lt;=$K133),($D133*(1-$P133)/$N133),0))),IF(AND(AL$7&gt;=$J133,AL$7&lt;=$K133),(($D133-$O133)/$N133),0))))),(((IF(Data!$C$2&gt;0,(IF(OR(AL$5=Data!$F$2,AL$5=Data!$G$2,(IF(COUNTIF(Data!$A$2:$A$939,AL$7),AL$7=(VLOOKUP(AL$7,Data!$A$2:$A$852,1,FALSE)),0))),"H",IF(AND(AL$7&gt;=$J133,AL$7&lt;=$L133),($D133*$P133/$M133),0))),IF(AND(AL$7&gt;=$J133,AL$7&lt;=$L133),(($D133*$P133)/$M133),0))))))</f>
        <v>0</v>
      </c>
      <c r="AM134" s="37" t="str">
        <f>IF(AM$7&gt;$L133,(((IF(Data!$C$2&gt;0,(IF(OR(AM$5=Data!$F$2,AM$5=Data!$G$2,(IF(COUNTIF(Data!$A$2:$A$939,AM$7),AM$7=(VLOOKUP(AM$7,Data!$A$2:$A$852,1,FALSE)),0))),"H",IF(AND(AM$7&gt;=$J133,AM$7&lt;=$K133),($D133*(1-$P133)/$N133),0))),IF(AND(AM$7&gt;=$J133,AM$7&lt;=$K133),(($D133-$O133)/$N133),0))))),(((IF(Data!$C$2&gt;0,(IF(OR(AM$5=Data!$F$2,AM$5=Data!$G$2,(IF(COUNTIF(Data!$A$2:$A$939,AM$7),AM$7=(VLOOKUP(AM$7,Data!$A$2:$A$852,1,FALSE)),0))),"H",IF(AND(AM$7&gt;=$J133,AM$7&lt;=$L133),($D133*$P133/$M133),0))),IF(AND(AM$7&gt;=$J133,AM$7&lt;=$L133),(($D133*$P133)/$M133),0))))))</f>
        <v>H</v>
      </c>
      <c r="AN134" s="37" t="str">
        <f>IF(AN$7&gt;$L133,(((IF(Data!$C$2&gt;0,(IF(OR(AN$5=Data!$F$2,AN$5=Data!$G$2,(IF(COUNTIF(Data!$A$2:$A$939,AN$7),AN$7=(VLOOKUP(AN$7,Data!$A$2:$A$852,1,FALSE)),0))),"H",IF(AND(AN$7&gt;=$J133,AN$7&lt;=$K133),($D133*(1-$P133)/$N133),0))),IF(AND(AN$7&gt;=$J133,AN$7&lt;=$K133),(($D133-$O133)/$N133),0))))),(((IF(Data!$C$2&gt;0,(IF(OR(AN$5=Data!$F$2,AN$5=Data!$G$2,(IF(COUNTIF(Data!$A$2:$A$939,AN$7),AN$7=(VLOOKUP(AN$7,Data!$A$2:$A$852,1,FALSE)),0))),"H",IF(AND(AN$7&gt;=$J133,AN$7&lt;=$L133),($D133*$P133/$M133),0))),IF(AND(AN$7&gt;=$J133,AN$7&lt;=$L133),(($D133*$P133)/$M133),0))))))</f>
        <v>H</v>
      </c>
      <c r="AO134" s="37">
        <f>IF(AO$7&gt;$L133,(((IF(Data!$C$2&gt;0,(IF(OR(AO$5=Data!$F$2,AO$5=Data!$G$2,(IF(COUNTIF(Data!$A$2:$A$939,AO$7),AO$7=(VLOOKUP(AO$7,Data!$A$2:$A$852,1,FALSE)),0))),"H",IF(AND(AO$7&gt;=$J133,AO$7&lt;=$K133),($D133*(1-$P133)/$N133),0))),IF(AND(AO$7&gt;=$J133,AO$7&lt;=$K133),(($D133-$O133)/$N133),0))))),(((IF(Data!$C$2&gt;0,(IF(OR(AO$5=Data!$F$2,AO$5=Data!$G$2,(IF(COUNTIF(Data!$A$2:$A$939,AO$7),AO$7=(VLOOKUP(AO$7,Data!$A$2:$A$852,1,FALSE)),0))),"H",IF(AND(AO$7&gt;=$J133,AO$7&lt;=$L133),($D133*$P133/$M133),0))),IF(AND(AO$7&gt;=$J133,AO$7&lt;=$L133),(($D133*$P133)/$M133),0))))))</f>
        <v>0</v>
      </c>
      <c r="AP134" s="37">
        <f>IF(AP$7&gt;$L133,(((IF(Data!$C$2&gt;0,(IF(OR(AP$5=Data!$F$2,AP$5=Data!$G$2,(IF(COUNTIF(Data!$A$2:$A$939,AP$7),AP$7=(VLOOKUP(AP$7,Data!$A$2:$A$852,1,FALSE)),0))),"H",IF(AND(AP$7&gt;=$J133,AP$7&lt;=$K133),($D133*(1-$P133)/$N133),0))),IF(AND(AP$7&gt;=$J133,AP$7&lt;=$K133),(($D133-$O133)/$N133),0))))),(((IF(Data!$C$2&gt;0,(IF(OR(AP$5=Data!$F$2,AP$5=Data!$G$2,(IF(COUNTIF(Data!$A$2:$A$939,AP$7),AP$7=(VLOOKUP(AP$7,Data!$A$2:$A$852,1,FALSE)),0))),"H",IF(AND(AP$7&gt;=$J133,AP$7&lt;=$L133),($D133*$P133/$M133),0))),IF(AND(AP$7&gt;=$J133,AP$7&lt;=$L133),(($D133*$P133)/$M133),0))))))</f>
        <v>0</v>
      </c>
      <c r="AQ134" s="37">
        <f>IF(AQ$7&gt;$L133,(((IF(Data!$C$2&gt;0,(IF(OR(AQ$5=Data!$F$2,AQ$5=Data!$G$2,(IF(COUNTIF(Data!$A$2:$A$939,AQ$7),AQ$7=(VLOOKUP(AQ$7,Data!$A$2:$A$852,1,FALSE)),0))),"H",IF(AND(AQ$7&gt;=$J133,AQ$7&lt;=$K133),($D133*(1-$P133)/$N133),0))),IF(AND(AQ$7&gt;=$J133,AQ$7&lt;=$K133),(($D133-$O133)/$N133),0))))),(((IF(Data!$C$2&gt;0,(IF(OR(AQ$5=Data!$F$2,AQ$5=Data!$G$2,(IF(COUNTIF(Data!$A$2:$A$939,AQ$7),AQ$7=(VLOOKUP(AQ$7,Data!$A$2:$A$852,1,FALSE)),0))),"H",IF(AND(AQ$7&gt;=$J133,AQ$7&lt;=$L133),($D133*$P133/$M133),0))),IF(AND(AQ$7&gt;=$J133,AQ$7&lt;=$L133),(($D133*$P133)/$M133),0))))))</f>
        <v>0</v>
      </c>
      <c r="AR134" s="37">
        <f>IF(AR$7&gt;$L133,(((IF(Data!$C$2&gt;0,(IF(OR(AR$5=Data!$F$2,AR$5=Data!$G$2,(IF(COUNTIF(Data!$A$2:$A$939,AR$7),AR$7=(VLOOKUP(AR$7,Data!$A$2:$A$852,1,FALSE)),0))),"H",IF(AND(AR$7&gt;=$J133,AR$7&lt;=$K133),($D133*(1-$P133)/$N133),0))),IF(AND(AR$7&gt;=$J133,AR$7&lt;=$K133),(($D133-$O133)/$N133),0))))),(((IF(Data!$C$2&gt;0,(IF(OR(AR$5=Data!$F$2,AR$5=Data!$G$2,(IF(COUNTIF(Data!$A$2:$A$939,AR$7),AR$7=(VLOOKUP(AR$7,Data!$A$2:$A$852,1,FALSE)),0))),"H",IF(AND(AR$7&gt;=$J133,AR$7&lt;=$L133),($D133*$P133/$M133),0))),IF(AND(AR$7&gt;=$J133,AR$7&lt;=$L133),(($D133*$P133)/$M133),0))))))</f>
        <v>0</v>
      </c>
      <c r="AS134" s="37">
        <f>IF(AS$7&gt;$L133,(((IF(Data!$C$2&gt;0,(IF(OR(AS$5=Data!$F$2,AS$5=Data!$G$2,(IF(COUNTIF(Data!$A$2:$A$939,AS$7),AS$7=(VLOOKUP(AS$7,Data!$A$2:$A$852,1,FALSE)),0))),"H",IF(AND(AS$7&gt;=$J133,AS$7&lt;=$K133),($D133*(1-$P133)/$N133),0))),IF(AND(AS$7&gt;=$J133,AS$7&lt;=$K133),(($D133-$O133)/$N133),0))))),(((IF(Data!$C$2&gt;0,(IF(OR(AS$5=Data!$F$2,AS$5=Data!$G$2,(IF(COUNTIF(Data!$A$2:$A$939,AS$7),AS$7=(VLOOKUP(AS$7,Data!$A$2:$A$852,1,FALSE)),0))),"H",IF(AND(AS$7&gt;=$J133,AS$7&lt;=$L133),($D133*$P133/$M133),0))),IF(AND(AS$7&gt;=$J133,AS$7&lt;=$L133),(($D133*$P133)/$M133),0))))))</f>
        <v>0</v>
      </c>
      <c r="AT134" s="37" t="str">
        <f>IF(AT$7&gt;$L133,(((IF(Data!$C$2&gt;0,(IF(OR(AT$5=Data!$F$2,AT$5=Data!$G$2,(IF(COUNTIF(Data!$A$2:$A$939,AT$7),AT$7=(VLOOKUP(AT$7,Data!$A$2:$A$852,1,FALSE)),0))),"H",IF(AND(AT$7&gt;=$J133,AT$7&lt;=$K133),($D133*(1-$P133)/$N133),0))),IF(AND(AT$7&gt;=$J133,AT$7&lt;=$K133),(($D133-$O133)/$N133),0))))),(((IF(Data!$C$2&gt;0,(IF(OR(AT$5=Data!$F$2,AT$5=Data!$G$2,(IF(COUNTIF(Data!$A$2:$A$939,AT$7),AT$7=(VLOOKUP(AT$7,Data!$A$2:$A$852,1,FALSE)),0))),"H",IF(AND(AT$7&gt;=$J133,AT$7&lt;=$L133),($D133*$P133/$M133),0))),IF(AND(AT$7&gt;=$J133,AT$7&lt;=$L133),(($D133*$P133)/$M133),0))))))</f>
        <v>H</v>
      </c>
      <c r="AU134" s="37" t="str">
        <f>IF(AU$7&gt;$L133,(((IF(Data!$C$2&gt;0,(IF(OR(AU$5=Data!$F$2,AU$5=Data!$G$2,(IF(COUNTIF(Data!$A$2:$A$939,AU$7),AU$7=(VLOOKUP(AU$7,Data!$A$2:$A$852,1,FALSE)),0))),"H",IF(AND(AU$7&gt;=$J133,AU$7&lt;=$K133),($D133*(1-$P133)/$N133),0))),IF(AND(AU$7&gt;=$J133,AU$7&lt;=$K133),(($D133-$O133)/$N133),0))))),(((IF(Data!$C$2&gt;0,(IF(OR(AU$5=Data!$F$2,AU$5=Data!$G$2,(IF(COUNTIF(Data!$A$2:$A$939,AU$7),AU$7=(VLOOKUP(AU$7,Data!$A$2:$A$852,1,FALSE)),0))),"H",IF(AND(AU$7&gt;=$J133,AU$7&lt;=$L133),($D133*$P133/$M133),0))),IF(AND(AU$7&gt;=$J133,AU$7&lt;=$L133),(($D133*$P133)/$M133),0))))))</f>
        <v>H</v>
      </c>
      <c r="AV134" s="37">
        <f>IF(AV$7&gt;$L133,(((IF(Data!$C$2&gt;0,(IF(OR(AV$5=Data!$F$2,AV$5=Data!$G$2,(IF(COUNTIF(Data!$A$2:$A$939,AV$7),AV$7=(VLOOKUP(AV$7,Data!$A$2:$A$852,1,FALSE)),0))),"H",IF(AND(AV$7&gt;=$J133,AV$7&lt;=$K133),($D133*(1-$P133)/$N133),0))),IF(AND(AV$7&gt;=$J133,AV$7&lt;=$K133),(($D133-$O133)/$N133),0))))),(((IF(Data!$C$2&gt;0,(IF(OR(AV$5=Data!$F$2,AV$5=Data!$G$2,(IF(COUNTIF(Data!$A$2:$A$939,AV$7),AV$7=(VLOOKUP(AV$7,Data!$A$2:$A$852,1,FALSE)),0))),"H",IF(AND(AV$7&gt;=$J133,AV$7&lt;=$L133),($D133*$P133/$M133),0))),IF(AND(AV$7&gt;=$J133,AV$7&lt;=$L133),(($D133*$P133)/$M133),0))))))</f>
        <v>0</v>
      </c>
      <c r="AW134" s="37">
        <f>IF(AW$7&gt;$L133,(((IF(Data!$C$2&gt;0,(IF(OR(AW$5=Data!$F$2,AW$5=Data!$G$2,(IF(COUNTIF(Data!$A$2:$A$939,AW$7),AW$7=(VLOOKUP(AW$7,Data!$A$2:$A$852,1,FALSE)),0))),"H",IF(AND(AW$7&gt;=$J133,AW$7&lt;=$K133),($D133*(1-$P133)/$N133),0))),IF(AND(AW$7&gt;=$J133,AW$7&lt;=$K133),(($D133-$O133)/$N133),0))))),(((IF(Data!$C$2&gt;0,(IF(OR(AW$5=Data!$F$2,AW$5=Data!$G$2,(IF(COUNTIF(Data!$A$2:$A$939,AW$7),AW$7=(VLOOKUP(AW$7,Data!$A$2:$A$852,1,FALSE)),0))),"H",IF(AND(AW$7&gt;=$J133,AW$7&lt;=$L133),($D133*$P133/$M133),0))),IF(AND(AW$7&gt;=$J133,AW$7&lt;=$L133),(($D133*$P133)/$M133),0))))))</f>
        <v>0</v>
      </c>
      <c r="AX134" s="37">
        <f>IF(AX$7&gt;$L133,(((IF(Data!$C$2&gt;0,(IF(OR(AX$5=Data!$F$2,AX$5=Data!$G$2,(IF(COUNTIF(Data!$A$2:$A$939,AX$7),AX$7=(VLOOKUP(AX$7,Data!$A$2:$A$852,1,FALSE)),0))),"H",IF(AND(AX$7&gt;=$J133,AX$7&lt;=$K133),($D133*(1-$P133)/$N133),0))),IF(AND(AX$7&gt;=$J133,AX$7&lt;=$K133),(($D133-$O133)/$N133),0))))),(((IF(Data!$C$2&gt;0,(IF(OR(AX$5=Data!$F$2,AX$5=Data!$G$2,(IF(COUNTIF(Data!$A$2:$A$939,AX$7),AX$7=(VLOOKUP(AX$7,Data!$A$2:$A$852,1,FALSE)),0))),"H",IF(AND(AX$7&gt;=$J133,AX$7&lt;=$L133),($D133*$P133/$M133),0))),IF(AND(AX$7&gt;=$J133,AX$7&lt;=$L133),(($D133*$P133)/$M133),0))))))</f>
        <v>0</v>
      </c>
      <c r="AY134" s="37">
        <f>IF(AY$7&gt;$L133,(((IF(Data!$C$2&gt;0,(IF(OR(AY$5=Data!$F$2,AY$5=Data!$G$2,(IF(COUNTIF(Data!$A$2:$A$939,AY$7),AY$7=(VLOOKUP(AY$7,Data!$A$2:$A$852,1,FALSE)),0))),"H",IF(AND(AY$7&gt;=$J133,AY$7&lt;=$K133),($D133*(1-$P133)/$N133),0))),IF(AND(AY$7&gt;=$J133,AY$7&lt;=$K133),(($D133-$O133)/$N133),0))))),(((IF(Data!$C$2&gt;0,(IF(OR(AY$5=Data!$F$2,AY$5=Data!$G$2,(IF(COUNTIF(Data!$A$2:$A$939,AY$7),AY$7=(VLOOKUP(AY$7,Data!$A$2:$A$852,1,FALSE)),0))),"H",IF(AND(AY$7&gt;=$J133,AY$7&lt;=$L133),($D133*$P133/$M133),0))),IF(AND(AY$7&gt;=$J133,AY$7&lt;=$L133),(($D133*$P133)/$M133),0))))))</f>
        <v>0</v>
      </c>
      <c r="AZ134" s="37">
        <f>IF(AZ$7&gt;$L133,(((IF(Data!$C$2&gt;0,(IF(OR(AZ$5=Data!$F$2,AZ$5=Data!$G$2,(IF(COUNTIF(Data!$A$2:$A$939,AZ$7),AZ$7=(VLOOKUP(AZ$7,Data!$A$2:$A$852,1,FALSE)),0))),"H",IF(AND(AZ$7&gt;=$J133,AZ$7&lt;=$K133),($D133*(1-$P133)/$N133),0))),IF(AND(AZ$7&gt;=$J133,AZ$7&lt;=$K133),(($D133-$O133)/$N133),0))))),(((IF(Data!$C$2&gt;0,(IF(OR(AZ$5=Data!$F$2,AZ$5=Data!$G$2,(IF(COUNTIF(Data!$A$2:$A$939,AZ$7),AZ$7=(VLOOKUP(AZ$7,Data!$A$2:$A$852,1,FALSE)),0))),"H",IF(AND(AZ$7&gt;=$J133,AZ$7&lt;=$L133),($D133*$P133/$M133),0))),IF(AND(AZ$7&gt;=$J133,AZ$7&lt;=$L133),(($D133*$P133)/$M133),0))))))</f>
        <v>0</v>
      </c>
      <c r="BA134" s="37" t="str">
        <f>IF(BA$7&gt;$L133,(((IF(Data!$C$2&gt;0,(IF(OR(BA$5=Data!$F$2,BA$5=Data!$G$2,(IF(COUNTIF(Data!$A$2:$A$939,BA$7),BA$7=(VLOOKUP(BA$7,Data!$A$2:$A$852,1,FALSE)),0))),"H",IF(AND(BA$7&gt;=$J133,BA$7&lt;=$K133),($D133*(1-$P133)/$N133),0))),IF(AND(BA$7&gt;=$J133,BA$7&lt;=$K133),(($D133-$O133)/$N133),0))))),(((IF(Data!$C$2&gt;0,(IF(OR(BA$5=Data!$F$2,BA$5=Data!$G$2,(IF(COUNTIF(Data!$A$2:$A$939,BA$7),BA$7=(VLOOKUP(BA$7,Data!$A$2:$A$852,1,FALSE)),0))),"H",IF(AND(BA$7&gt;=$J133,BA$7&lt;=$L133),($D133*$P133/$M133),0))),IF(AND(BA$7&gt;=$J133,BA$7&lt;=$L133),(($D133*$P133)/$M133),0))))))</f>
        <v>H</v>
      </c>
      <c r="BB134" s="37" t="str">
        <f>IF(BB$7&gt;$L133,(((IF(Data!$C$2&gt;0,(IF(OR(BB$5=Data!$F$2,BB$5=Data!$G$2,(IF(COUNTIF(Data!$A$2:$A$939,BB$7),BB$7=(VLOOKUP(BB$7,Data!$A$2:$A$852,1,FALSE)),0))),"H",IF(AND(BB$7&gt;=$J133,BB$7&lt;=$K133),($D133*(1-$P133)/$N133),0))),IF(AND(BB$7&gt;=$J133,BB$7&lt;=$K133),(($D133-$O133)/$N133),0))))),(((IF(Data!$C$2&gt;0,(IF(OR(BB$5=Data!$F$2,BB$5=Data!$G$2,(IF(COUNTIF(Data!$A$2:$A$939,BB$7),BB$7=(VLOOKUP(BB$7,Data!$A$2:$A$852,1,FALSE)),0))),"H",IF(AND(BB$7&gt;=$J133,BB$7&lt;=$L133),($D133*$P133/$M133),0))),IF(AND(BB$7&gt;=$J133,BB$7&lt;=$L133),(($D133*$P133)/$M133),0))))))</f>
        <v>H</v>
      </c>
      <c r="BC134" s="37">
        <f>IF(BC$7&gt;$L133,(((IF(Data!$C$2&gt;0,(IF(OR(BC$5=Data!$F$2,BC$5=Data!$G$2,(IF(COUNTIF(Data!$A$2:$A$939,BC$7),BC$7=(VLOOKUP(BC$7,Data!$A$2:$A$852,1,FALSE)),0))),"H",IF(AND(BC$7&gt;=$J133,BC$7&lt;=$K133),($D133*(1-$P133)/$N133),0))),IF(AND(BC$7&gt;=$J133,BC$7&lt;=$K133),(($D133-$O133)/$N133),0))))),(((IF(Data!$C$2&gt;0,(IF(OR(BC$5=Data!$F$2,BC$5=Data!$G$2,(IF(COUNTIF(Data!$A$2:$A$939,BC$7),BC$7=(VLOOKUP(BC$7,Data!$A$2:$A$852,1,FALSE)),0))),"H",IF(AND(BC$7&gt;=$J133,BC$7&lt;=$L133),($D133*$P133/$M133),0))),IF(AND(BC$7&gt;=$J133,BC$7&lt;=$L133),(($D133*$P133)/$M133),0))))))</f>
        <v>0</v>
      </c>
      <c r="BD134" s="37">
        <f>IF(BD$7&gt;$L133,(((IF(Data!$C$2&gt;0,(IF(OR(BD$5=Data!$F$2,BD$5=Data!$G$2,(IF(COUNTIF(Data!$A$2:$A$939,BD$7),BD$7=(VLOOKUP(BD$7,Data!$A$2:$A$852,1,FALSE)),0))),"H",IF(AND(BD$7&gt;=$J133,BD$7&lt;=$K133),($D133*(1-$P133)/$N133),0))),IF(AND(BD$7&gt;=$J133,BD$7&lt;=$K133),(($D133-$O133)/$N133),0))))),(((IF(Data!$C$2&gt;0,(IF(OR(BD$5=Data!$F$2,BD$5=Data!$G$2,(IF(COUNTIF(Data!$A$2:$A$939,BD$7),BD$7=(VLOOKUP(BD$7,Data!$A$2:$A$852,1,FALSE)),0))),"H",IF(AND(BD$7&gt;=$J133,BD$7&lt;=$L133),($D133*$P133/$M133),0))),IF(AND(BD$7&gt;=$J133,BD$7&lt;=$L133),(($D133*$P133)/$M133),0))))))</f>
        <v>0</v>
      </c>
      <c r="BE134" s="37">
        <f>IF(BE$7&gt;$L133,(((IF(Data!$C$2&gt;0,(IF(OR(BE$5=Data!$F$2,BE$5=Data!$G$2,(IF(COUNTIF(Data!$A$2:$A$939,BE$7),BE$7=(VLOOKUP(BE$7,Data!$A$2:$A$852,1,FALSE)),0))),"H",IF(AND(BE$7&gt;=$J133,BE$7&lt;=$K133),($D133*(1-$P133)/$N133),0))),IF(AND(BE$7&gt;=$J133,BE$7&lt;=$K133),(($D133-$O133)/$N133),0))))),(((IF(Data!$C$2&gt;0,(IF(OR(BE$5=Data!$F$2,BE$5=Data!$G$2,(IF(COUNTIF(Data!$A$2:$A$939,BE$7),BE$7=(VLOOKUP(BE$7,Data!$A$2:$A$852,1,FALSE)),0))),"H",IF(AND(BE$7&gt;=$J133,BE$7&lt;=$L133),($D133*$P133/$M133),0))),IF(AND(BE$7&gt;=$J133,BE$7&lt;=$L133),(($D133*$P133)/$M133),0))))))</f>
        <v>0</v>
      </c>
      <c r="BF134" s="37">
        <f>IF(BF$7&gt;$L133,(((IF(Data!$C$2&gt;0,(IF(OR(BF$5=Data!$F$2,BF$5=Data!$G$2,(IF(COUNTIF(Data!$A$2:$A$939,BF$7),BF$7=(VLOOKUP(BF$7,Data!$A$2:$A$852,1,FALSE)),0))),"H",IF(AND(BF$7&gt;=$J133,BF$7&lt;=$K133),($D133*(1-$P133)/$N133),0))),IF(AND(BF$7&gt;=$J133,BF$7&lt;=$K133),(($D133-$O133)/$N133),0))))),(((IF(Data!$C$2&gt;0,(IF(OR(BF$5=Data!$F$2,BF$5=Data!$G$2,(IF(COUNTIF(Data!$A$2:$A$939,BF$7),BF$7=(VLOOKUP(BF$7,Data!$A$2:$A$852,1,FALSE)),0))),"H",IF(AND(BF$7&gt;=$J133,BF$7&lt;=$L133),($D133*$P133/$M133),0))),IF(AND(BF$7&gt;=$J133,BF$7&lt;=$L133),(($D133*$P133)/$M133),0))))))</f>
        <v>0</v>
      </c>
      <c r="BG134" s="37">
        <f>IF(BG$7&gt;$L133,(((IF(Data!$C$2&gt;0,(IF(OR(BG$5=Data!$F$2,BG$5=Data!$G$2,(IF(COUNTIF(Data!$A$2:$A$939,BG$7),BG$7=(VLOOKUP(BG$7,Data!$A$2:$A$852,1,FALSE)),0))),"H",IF(AND(BG$7&gt;=$J133,BG$7&lt;=$K133),($D133*(1-$P133)/$N133),0))),IF(AND(BG$7&gt;=$J133,BG$7&lt;=$K133),(($D133-$O133)/$N133),0))))),(((IF(Data!$C$2&gt;0,(IF(OR(BG$5=Data!$F$2,BG$5=Data!$G$2,(IF(COUNTIF(Data!$A$2:$A$939,BG$7),BG$7=(VLOOKUP(BG$7,Data!$A$2:$A$852,1,FALSE)),0))),"H",IF(AND(BG$7&gt;=$J133,BG$7&lt;=$L133),($D133*$P133/$M133),0))),IF(AND(BG$7&gt;=$J133,BG$7&lt;=$L133),(($D133*$P133)/$M133),0))))))</f>
        <v>0</v>
      </c>
      <c r="BH134" s="37" t="str">
        <f>IF(BH$7&gt;$L133,(((IF(Data!$C$2&gt;0,(IF(OR(BH$5=Data!$F$2,BH$5=Data!$G$2,(IF(COUNTIF(Data!$A$2:$A$939,BH$7),BH$7=(VLOOKUP(BH$7,Data!$A$2:$A$852,1,FALSE)),0))),"H",IF(AND(BH$7&gt;=$J133,BH$7&lt;=$K133),($D133*(1-$P133)/$N133),0))),IF(AND(BH$7&gt;=$J133,BH$7&lt;=$K133),(($D133-$O133)/$N133),0))))),(((IF(Data!$C$2&gt;0,(IF(OR(BH$5=Data!$F$2,BH$5=Data!$G$2,(IF(COUNTIF(Data!$A$2:$A$939,BH$7),BH$7=(VLOOKUP(BH$7,Data!$A$2:$A$852,1,FALSE)),0))),"H",IF(AND(BH$7&gt;=$J133,BH$7&lt;=$L133),($D133*$P133/$M133),0))),IF(AND(BH$7&gt;=$J133,BH$7&lt;=$L133),(($D133*$P133)/$M133),0))))))</f>
        <v>H</v>
      </c>
      <c r="BI134" s="37" t="str">
        <f>IF(BI$7&gt;$L133,(((IF(Data!$C$2&gt;0,(IF(OR(BI$5=Data!$F$2,BI$5=Data!$G$2,(IF(COUNTIF(Data!$A$2:$A$939,BI$7),BI$7=(VLOOKUP(BI$7,Data!$A$2:$A$852,1,FALSE)),0))),"H",IF(AND(BI$7&gt;=$J133,BI$7&lt;=$K133),($D133*(1-$P133)/$N133),0))),IF(AND(BI$7&gt;=$J133,BI$7&lt;=$K133),(($D133-$O133)/$N133),0))))),(((IF(Data!$C$2&gt;0,(IF(OR(BI$5=Data!$F$2,BI$5=Data!$G$2,(IF(COUNTIF(Data!$A$2:$A$939,BI$7),BI$7=(VLOOKUP(BI$7,Data!$A$2:$A$852,1,FALSE)),0))),"H",IF(AND(BI$7&gt;=$J133,BI$7&lt;=$L133),($D133*$P133/$M133),0))),IF(AND(BI$7&gt;=$J133,BI$7&lt;=$L133),(($D133*$P133)/$M133),0))))))</f>
        <v>H</v>
      </c>
      <c r="BJ134" s="37">
        <f>IF(BJ$7&gt;$L133,(((IF(Data!$C$2&gt;0,(IF(OR(BJ$5=Data!$F$2,BJ$5=Data!$G$2,(IF(COUNTIF(Data!$A$2:$A$939,BJ$7),BJ$7=(VLOOKUP(BJ$7,Data!$A$2:$A$852,1,FALSE)),0))),"H",IF(AND(BJ$7&gt;=$J133,BJ$7&lt;=$K133),($D133*(1-$P133)/$N133),0))),IF(AND(BJ$7&gt;=$J133,BJ$7&lt;=$K133),(($D133-$O133)/$N133),0))))),(((IF(Data!$C$2&gt;0,(IF(OR(BJ$5=Data!$F$2,BJ$5=Data!$G$2,(IF(COUNTIF(Data!$A$2:$A$939,BJ$7),BJ$7=(VLOOKUP(BJ$7,Data!$A$2:$A$852,1,FALSE)),0))),"H",IF(AND(BJ$7&gt;=$J133,BJ$7&lt;=$L133),($D133*$P133/$M133),0))),IF(AND(BJ$7&gt;=$J133,BJ$7&lt;=$L133),(($D133*$P133)/$M133),0))))))</f>
        <v>0</v>
      </c>
      <c r="BK134" s="37">
        <f>IF(BK$7&gt;$L133,(((IF(Data!$C$2&gt;0,(IF(OR(BK$5=Data!$F$2,BK$5=Data!$G$2,(IF(COUNTIF(Data!$A$2:$A$939,BK$7),BK$7=(VLOOKUP(BK$7,Data!$A$2:$A$852,1,FALSE)),0))),"H",IF(AND(BK$7&gt;=$J133,BK$7&lt;=$K133),($D133*(1-$P133)/$N133),0))),IF(AND(BK$7&gt;=$J133,BK$7&lt;=$K133),(($D133-$O133)/$N133),0))))),(((IF(Data!$C$2&gt;0,(IF(OR(BK$5=Data!$F$2,BK$5=Data!$G$2,(IF(COUNTIF(Data!$A$2:$A$939,BK$7),BK$7=(VLOOKUP(BK$7,Data!$A$2:$A$852,1,FALSE)),0))),"H",IF(AND(BK$7&gt;=$J133,BK$7&lt;=$L133),($D133*$P133/$M133),0))),IF(AND(BK$7&gt;=$J133,BK$7&lt;=$L133),(($D133*$P133)/$M133),0))))))</f>
        <v>0</v>
      </c>
      <c r="BL134" s="37">
        <f>IF(BL$7&gt;$L133,(((IF(Data!$C$2&gt;0,(IF(OR(BL$5=Data!$F$2,BL$5=Data!$G$2,(IF(COUNTIF(Data!$A$2:$A$939,BL$7),BL$7=(VLOOKUP(BL$7,Data!$A$2:$A$852,1,FALSE)),0))),"H",IF(AND(BL$7&gt;=$J133,BL$7&lt;=$K133),($D133*(1-$P133)/$N133),0))),IF(AND(BL$7&gt;=$J133,BL$7&lt;=$K133),(($D133-$O133)/$N133),0))))),(((IF(Data!$C$2&gt;0,(IF(OR(BL$5=Data!$F$2,BL$5=Data!$G$2,(IF(COUNTIF(Data!$A$2:$A$939,BL$7),BL$7=(VLOOKUP(BL$7,Data!$A$2:$A$852,1,FALSE)),0))),"H",IF(AND(BL$7&gt;=$J133,BL$7&lt;=$L133),($D133*$P133/$M133),0))),IF(AND(BL$7&gt;=$J133,BL$7&lt;=$L133),(($D133*$P133)/$M133),0))))))</f>
        <v>0</v>
      </c>
      <c r="BM134" s="37">
        <f>IF(BM$7&gt;$L133,(((IF(Data!$C$2&gt;0,(IF(OR(BM$5=Data!$F$2,BM$5=Data!$G$2,(IF(COUNTIF(Data!$A$2:$A$939,BM$7),BM$7=(VLOOKUP(BM$7,Data!$A$2:$A$852,1,FALSE)),0))),"H",IF(AND(BM$7&gt;=$J133,BM$7&lt;=$K133),($D133*(1-$P133)/$N133),0))),IF(AND(BM$7&gt;=$J133,BM$7&lt;=$K133),(($D133-$O133)/$N133),0))))),(((IF(Data!$C$2&gt;0,(IF(OR(BM$5=Data!$F$2,BM$5=Data!$G$2,(IF(COUNTIF(Data!$A$2:$A$939,BM$7),BM$7=(VLOOKUP(BM$7,Data!$A$2:$A$852,1,FALSE)),0))),"H",IF(AND(BM$7&gt;=$J133,BM$7&lt;=$L133),($D133*$P133/$M133),0))),IF(AND(BM$7&gt;=$J133,BM$7&lt;=$L133),(($D133*$P133)/$M133),0))))))</f>
        <v>0</v>
      </c>
      <c r="BN134" s="37">
        <f>IF(BN$7&gt;$L133,(((IF(Data!$C$2&gt;0,(IF(OR(BN$5=Data!$F$2,BN$5=Data!$G$2,(IF(COUNTIF(Data!$A$2:$A$939,BN$7),BN$7=(VLOOKUP(BN$7,Data!$A$2:$A$852,1,FALSE)),0))),"H",IF(AND(BN$7&gt;=$J133,BN$7&lt;=$K133),($D133*(1-$P133)/$N133),0))),IF(AND(BN$7&gt;=$J133,BN$7&lt;=$K133),(($D133-$O133)/$N133),0))))),(((IF(Data!$C$2&gt;0,(IF(OR(BN$5=Data!$F$2,BN$5=Data!$G$2,(IF(COUNTIF(Data!$A$2:$A$939,BN$7),BN$7=(VLOOKUP(BN$7,Data!$A$2:$A$852,1,FALSE)),0))),"H",IF(AND(BN$7&gt;=$J133,BN$7&lt;=$L133),($D133*$P133/$M133),0))),IF(AND(BN$7&gt;=$J133,BN$7&lt;=$L133),(($D133*$P133)/$M133),0))))))</f>
        <v>0</v>
      </c>
      <c r="BO134" s="37" t="str">
        <f>IF(BO$7&gt;$L133,(((IF(Data!$C$2&gt;0,(IF(OR(BO$5=Data!$F$2,BO$5=Data!$G$2,(IF(COUNTIF(Data!$A$2:$A$939,BO$7),BO$7=(VLOOKUP(BO$7,Data!$A$2:$A$852,1,FALSE)),0))),"H",IF(AND(BO$7&gt;=$J133,BO$7&lt;=$K133),($D133*(1-$P133)/$N133),0))),IF(AND(BO$7&gt;=$J133,BO$7&lt;=$K133),(($D133-$O133)/$N133),0))))),(((IF(Data!$C$2&gt;0,(IF(OR(BO$5=Data!$F$2,BO$5=Data!$G$2,(IF(COUNTIF(Data!$A$2:$A$939,BO$7),BO$7=(VLOOKUP(BO$7,Data!$A$2:$A$852,1,FALSE)),0))),"H",IF(AND(BO$7&gt;=$J133,BO$7&lt;=$L133),($D133*$P133/$M133),0))),IF(AND(BO$7&gt;=$J133,BO$7&lt;=$L133),(($D133*$P133)/$M133),0))))))</f>
        <v>H</v>
      </c>
      <c r="BP134" s="37" t="str">
        <f>IF(BP$7&gt;$L133,(((IF(Data!$C$2&gt;0,(IF(OR(BP$5=Data!$F$2,BP$5=Data!$G$2,(IF(COUNTIF(Data!$A$2:$A$939,BP$7),BP$7=(VLOOKUP(BP$7,Data!$A$2:$A$852,1,FALSE)),0))),"H",IF(AND(BP$7&gt;=$J133,BP$7&lt;=$K133),($D133*(1-$P133)/$N133),0))),IF(AND(BP$7&gt;=$J133,BP$7&lt;=$K133),(($D133-$O133)/$N133),0))))),(((IF(Data!$C$2&gt;0,(IF(OR(BP$5=Data!$F$2,BP$5=Data!$G$2,(IF(COUNTIF(Data!$A$2:$A$939,BP$7),BP$7=(VLOOKUP(BP$7,Data!$A$2:$A$852,1,FALSE)),0))),"H",IF(AND(BP$7&gt;=$J133,BP$7&lt;=$L133),($D133*$P133/$M133),0))),IF(AND(BP$7&gt;=$J133,BP$7&lt;=$L133),(($D133*$P133)/$M133),0))))))</f>
        <v>H</v>
      </c>
      <c r="BQ134" s="37">
        <f>IF(BQ$7&gt;$L133,(((IF(Data!$C$2&gt;0,(IF(OR(BQ$5=Data!$F$2,BQ$5=Data!$G$2,(IF(COUNTIF(Data!$A$2:$A$939,BQ$7),BQ$7=(VLOOKUP(BQ$7,Data!$A$2:$A$852,1,FALSE)),0))),"H",IF(AND(BQ$7&gt;=$J133,BQ$7&lt;=$K133),($D133*(1-$P133)/$N133),0))),IF(AND(BQ$7&gt;=$J133,BQ$7&lt;=$K133),(($D133-$O133)/$N133),0))))),(((IF(Data!$C$2&gt;0,(IF(OR(BQ$5=Data!$F$2,BQ$5=Data!$G$2,(IF(COUNTIF(Data!$A$2:$A$939,BQ$7),BQ$7=(VLOOKUP(BQ$7,Data!$A$2:$A$852,1,FALSE)),0))),"H",IF(AND(BQ$7&gt;=$J133,BQ$7&lt;=$L133),($D133*$P133/$M133),0))),IF(AND(BQ$7&gt;=$J133,BQ$7&lt;=$L133),(($D133*$P133)/$M133),0))))))</f>
        <v>0</v>
      </c>
      <c r="BR134" s="37">
        <f>IF(BR$7&gt;$L133,(((IF(Data!$C$2&gt;0,(IF(OR(BR$5=Data!$F$2,BR$5=Data!$G$2,(IF(COUNTIF(Data!$A$2:$A$939,BR$7),BR$7=(VLOOKUP(BR$7,Data!$A$2:$A$852,1,FALSE)),0))),"H",IF(AND(BR$7&gt;=$J133,BR$7&lt;=$K133),($D133*(1-$P133)/$N133),0))),IF(AND(BR$7&gt;=$J133,BR$7&lt;=$K133),(($D133-$O133)/$N133),0))))),(((IF(Data!$C$2&gt;0,(IF(OR(BR$5=Data!$F$2,BR$5=Data!$G$2,(IF(COUNTIF(Data!$A$2:$A$939,BR$7),BR$7=(VLOOKUP(BR$7,Data!$A$2:$A$852,1,FALSE)),0))),"H",IF(AND(BR$7&gt;=$J133,BR$7&lt;=$L133),($D133*$P133/$M133),0))),IF(AND(BR$7&gt;=$J133,BR$7&lt;=$L133),(($D133*$P133)/$M133),0))))))</f>
        <v>0</v>
      </c>
      <c r="BS134" s="37">
        <f>IF(BS$7&gt;$L133,(((IF(Data!$C$2&gt;0,(IF(OR(BS$5=Data!$F$2,BS$5=Data!$G$2,(IF(COUNTIF(Data!$A$2:$A$939,BS$7),BS$7=(VLOOKUP(BS$7,Data!$A$2:$A$852,1,FALSE)),0))),"H",IF(AND(BS$7&gt;=$J133,BS$7&lt;=$K133),($D133*(1-$P133)/$N133),0))),IF(AND(BS$7&gt;=$J133,BS$7&lt;=$K133),(($D133-$O133)/$N133),0))))),(((IF(Data!$C$2&gt;0,(IF(OR(BS$5=Data!$F$2,BS$5=Data!$G$2,(IF(COUNTIF(Data!$A$2:$A$939,BS$7),BS$7=(VLOOKUP(BS$7,Data!$A$2:$A$852,1,FALSE)),0))),"H",IF(AND(BS$7&gt;=$J133,BS$7&lt;=$L133),($D133*$P133/$M133),0))),IF(AND(BS$7&gt;=$J133,BS$7&lt;=$L133),(($D133*$P133)/$M133),0))))))</f>
        <v>0</v>
      </c>
      <c r="BT134" s="37">
        <f>IF(BT$7&gt;$L133,(((IF(Data!$C$2&gt;0,(IF(OR(BT$5=Data!$F$2,BT$5=Data!$G$2,(IF(COUNTIF(Data!$A$2:$A$939,BT$7),BT$7=(VLOOKUP(BT$7,Data!$A$2:$A$852,1,FALSE)),0))),"H",IF(AND(BT$7&gt;=$J133,BT$7&lt;=$K133),($D133*(1-$P133)/$N133),0))),IF(AND(BT$7&gt;=$J133,BT$7&lt;=$K133),(($D133-$O133)/$N133),0))))),(((IF(Data!$C$2&gt;0,(IF(OR(BT$5=Data!$F$2,BT$5=Data!$G$2,(IF(COUNTIF(Data!$A$2:$A$939,BT$7),BT$7=(VLOOKUP(BT$7,Data!$A$2:$A$852,1,FALSE)),0))),"H",IF(AND(BT$7&gt;=$J133,BT$7&lt;=$L133),($D133*$P133/$M133),0))),IF(AND(BT$7&gt;=$J133,BT$7&lt;=$L133),(($D133*$P133)/$M133),0))))))</f>
        <v>0</v>
      </c>
      <c r="BU134" s="37">
        <f>IF(BU$7&gt;$L133,(((IF(Data!$C$2&gt;0,(IF(OR(BU$5=Data!$F$2,BU$5=Data!$G$2,(IF(COUNTIF(Data!$A$2:$A$939,BU$7),BU$7=(VLOOKUP(BU$7,Data!$A$2:$A$852,1,FALSE)),0))),"H",IF(AND(BU$7&gt;=$J133,BU$7&lt;=$K133),($D133*(1-$P133)/$N133),0))),IF(AND(BU$7&gt;=$J133,BU$7&lt;=$K133),(($D133-$O133)/$N133),0))))),(((IF(Data!$C$2&gt;0,(IF(OR(BU$5=Data!$F$2,BU$5=Data!$G$2,(IF(COUNTIF(Data!$A$2:$A$939,BU$7),BU$7=(VLOOKUP(BU$7,Data!$A$2:$A$852,1,FALSE)),0))),"H",IF(AND(BU$7&gt;=$J133,BU$7&lt;=$L133),($D133*$P133/$M133),0))),IF(AND(BU$7&gt;=$J133,BU$7&lt;=$L133),(($D133*$P133)/$M133),0))))))</f>
        <v>0</v>
      </c>
      <c r="BV134" s="37" t="str">
        <f>IF(BV$7&gt;$L133,(((IF(Data!$C$2&gt;0,(IF(OR(BV$5=Data!$F$2,BV$5=Data!$G$2,(IF(COUNTIF(Data!$A$2:$A$939,BV$7),BV$7=(VLOOKUP(BV$7,Data!$A$2:$A$852,1,FALSE)),0))),"H",IF(AND(BV$7&gt;=$J133,BV$7&lt;=$K133),($D133*(1-$P133)/$N133),0))),IF(AND(BV$7&gt;=$J133,BV$7&lt;=$K133),(($D133-$O133)/$N133),0))))),(((IF(Data!$C$2&gt;0,(IF(OR(BV$5=Data!$F$2,BV$5=Data!$G$2,(IF(COUNTIF(Data!$A$2:$A$939,BV$7),BV$7=(VLOOKUP(BV$7,Data!$A$2:$A$852,1,FALSE)),0))),"H",IF(AND(BV$7&gt;=$J133,BV$7&lt;=$L133),($D133*$P133/$M133),0))),IF(AND(BV$7&gt;=$J133,BV$7&lt;=$L133),(($D133*$P133)/$M133),0))))))</f>
        <v>H</v>
      </c>
      <c r="BW134" s="37" t="str">
        <f>IF(BW$7&gt;$L133,(((IF(Data!$C$2&gt;0,(IF(OR(BW$5=Data!$F$2,BW$5=Data!$G$2,(IF(COUNTIF(Data!$A$2:$A$939,BW$7),BW$7=(VLOOKUP(BW$7,Data!$A$2:$A$852,1,FALSE)),0))),"H",IF(AND(BW$7&gt;=$J133,BW$7&lt;=$K133),($D133*(1-$P133)/$N133),0))),IF(AND(BW$7&gt;=$J133,BW$7&lt;=$K133),(($D133-$O133)/$N133),0))))),(((IF(Data!$C$2&gt;0,(IF(OR(BW$5=Data!$F$2,BW$5=Data!$G$2,(IF(COUNTIF(Data!$A$2:$A$939,BW$7),BW$7=(VLOOKUP(BW$7,Data!$A$2:$A$852,1,FALSE)),0))),"H",IF(AND(BW$7&gt;=$J133,BW$7&lt;=$L133),($D133*$P133/$M133),0))),IF(AND(BW$7&gt;=$J133,BW$7&lt;=$L133),(($D133*$P133)/$M133),0))))))</f>
        <v>H</v>
      </c>
      <c r="BX134" s="37">
        <f>IF(BX$7&gt;$L133,(((IF(Data!$C$2&gt;0,(IF(OR(BX$5=Data!$F$2,BX$5=Data!$G$2,(IF(COUNTIF(Data!$A$2:$A$939,BX$7),BX$7=(VLOOKUP(BX$7,Data!$A$2:$A$852,1,FALSE)),0))),"H",IF(AND(BX$7&gt;=$J133,BX$7&lt;=$K133),($D133*(1-$P133)/$N133),0))),IF(AND(BX$7&gt;=$J133,BX$7&lt;=$K133),(($D133-$O133)/$N133),0))))),(((IF(Data!$C$2&gt;0,(IF(OR(BX$5=Data!$F$2,BX$5=Data!$G$2,(IF(COUNTIF(Data!$A$2:$A$939,BX$7),BX$7=(VLOOKUP(BX$7,Data!$A$2:$A$852,1,FALSE)),0))),"H",IF(AND(BX$7&gt;=$J133,BX$7&lt;=$L133),($D133*$P133/$M133),0))),IF(AND(BX$7&gt;=$J133,BX$7&lt;=$L133),(($D133*$P133)/$M133),0))))))</f>
        <v>0</v>
      </c>
      <c r="BY134" s="37">
        <f>IF(BY$7&gt;$L133,(((IF(Data!$C$2&gt;0,(IF(OR(BY$5=Data!$F$2,BY$5=Data!$G$2,(IF(COUNTIF(Data!$A$2:$A$939,BY$7),BY$7=(VLOOKUP(BY$7,Data!$A$2:$A$852,1,FALSE)),0))),"H",IF(AND(BY$7&gt;=$J133,BY$7&lt;=$K133),($D133*(1-$P133)/$N133),0))),IF(AND(BY$7&gt;=$J133,BY$7&lt;=$K133),(($D133-$O133)/$N133),0))))),(((IF(Data!$C$2&gt;0,(IF(OR(BY$5=Data!$F$2,BY$5=Data!$G$2,(IF(COUNTIF(Data!$A$2:$A$939,BY$7),BY$7=(VLOOKUP(BY$7,Data!$A$2:$A$852,1,FALSE)),0))),"H",IF(AND(BY$7&gt;=$J133,BY$7&lt;=$L133),($D133*$P133/$M133),0))),IF(AND(BY$7&gt;=$J133,BY$7&lt;=$L133),(($D133*$P133)/$M133),0))))))</f>
        <v>0</v>
      </c>
      <c r="BZ134" s="37">
        <f>IF(BZ$7&gt;$L133,(((IF(Data!$C$2&gt;0,(IF(OR(BZ$5=Data!$F$2,BZ$5=Data!$G$2,(IF(COUNTIF(Data!$A$2:$A$939,BZ$7),BZ$7=(VLOOKUP(BZ$7,Data!$A$2:$A$852,1,FALSE)),0))),"H",IF(AND(BZ$7&gt;=$J133,BZ$7&lt;=$K133),($D133*(1-$P133)/$N133),0))),IF(AND(BZ$7&gt;=$J133,BZ$7&lt;=$K133),(($D133-$O133)/$N133),0))))),(((IF(Data!$C$2&gt;0,(IF(OR(BZ$5=Data!$F$2,BZ$5=Data!$G$2,(IF(COUNTIF(Data!$A$2:$A$939,BZ$7),BZ$7=(VLOOKUP(BZ$7,Data!$A$2:$A$852,1,FALSE)),0))),"H",IF(AND(BZ$7&gt;=$J133,BZ$7&lt;=$L133),($D133*$P133/$M133),0))),IF(AND(BZ$7&gt;=$J133,BZ$7&lt;=$L133),(($D133*$P133)/$M133),0))))))</f>
        <v>0</v>
      </c>
      <c r="CA134" s="37">
        <f>IF(CA$7&gt;$L133,(((IF(Data!$C$2&gt;0,(IF(OR(CA$5=Data!$F$2,CA$5=Data!$G$2,(IF(COUNTIF(Data!$A$2:$A$939,CA$7),CA$7=(VLOOKUP(CA$7,Data!$A$2:$A$852,1,FALSE)),0))),"H",IF(AND(CA$7&gt;=$J133,CA$7&lt;=$K133),($D133*(1-$P133)/$N133),0))),IF(AND(CA$7&gt;=$J133,CA$7&lt;=$K133),(($D133-$O133)/$N133),0))))),(((IF(Data!$C$2&gt;0,(IF(OR(CA$5=Data!$F$2,CA$5=Data!$G$2,(IF(COUNTIF(Data!$A$2:$A$939,CA$7),CA$7=(VLOOKUP(CA$7,Data!$A$2:$A$852,1,FALSE)),0))),"H",IF(AND(CA$7&gt;=$J133,CA$7&lt;=$L133),($D133*$P133/$M133),0))),IF(AND(CA$7&gt;=$J133,CA$7&lt;=$L133),(($D133*$P133)/$M133),0))))))</f>
        <v>0</v>
      </c>
      <c r="CB134" s="37">
        <f>IF(CB$7&gt;$L133,(((IF(Data!$C$2&gt;0,(IF(OR(CB$5=Data!$F$2,CB$5=Data!$G$2,(IF(COUNTIF(Data!$A$2:$A$939,CB$7),CB$7=(VLOOKUP(CB$7,Data!$A$2:$A$852,1,FALSE)),0))),"H",IF(AND(CB$7&gt;=$J133,CB$7&lt;=$K133),($D133*(1-$P133)/$N133),0))),IF(AND(CB$7&gt;=$J133,CB$7&lt;=$K133),(($D133-$O133)/$N133),0))))),(((IF(Data!$C$2&gt;0,(IF(OR(CB$5=Data!$F$2,CB$5=Data!$G$2,(IF(COUNTIF(Data!$A$2:$A$939,CB$7),CB$7=(VLOOKUP(CB$7,Data!$A$2:$A$852,1,FALSE)),0))),"H",IF(AND(CB$7&gt;=$J133,CB$7&lt;=$L133),($D133*$P133/$M133),0))),IF(AND(CB$7&gt;=$J133,CB$7&lt;=$L133),(($D133*$P133)/$M133),0))))))</f>
        <v>0</v>
      </c>
      <c r="CC134" s="37" t="str">
        <f>IF(CC$7&gt;$L133,(((IF(Data!$C$2&gt;0,(IF(OR(CC$5=Data!$F$2,CC$5=Data!$G$2,(IF(COUNTIF(Data!$A$2:$A$939,CC$7),CC$7=(VLOOKUP(CC$7,Data!$A$2:$A$852,1,FALSE)),0))),"H",IF(AND(CC$7&gt;=$J133,CC$7&lt;=$K133),($D133*(1-$P133)/$N133),0))),IF(AND(CC$7&gt;=$J133,CC$7&lt;=$K133),(($D133-$O133)/$N133),0))))),(((IF(Data!$C$2&gt;0,(IF(OR(CC$5=Data!$F$2,CC$5=Data!$G$2,(IF(COUNTIF(Data!$A$2:$A$939,CC$7),CC$7=(VLOOKUP(CC$7,Data!$A$2:$A$852,1,FALSE)),0))),"H",IF(AND(CC$7&gt;=$J133,CC$7&lt;=$L133),($D133*$P133/$M133),0))),IF(AND(CC$7&gt;=$J133,CC$7&lt;=$L133),(($D133*$P133)/$M133),0))))))</f>
        <v>H</v>
      </c>
      <c r="CD134" s="37" t="str">
        <f>IF(CD$7&gt;$L133,(((IF(Data!$C$2&gt;0,(IF(OR(CD$5=Data!$F$2,CD$5=Data!$G$2,(IF(COUNTIF(Data!$A$2:$A$939,CD$7),CD$7=(VLOOKUP(CD$7,Data!$A$2:$A$852,1,FALSE)),0))),"H",IF(AND(CD$7&gt;=$J133,CD$7&lt;=$K133),($D133*(1-$P133)/$N133),0))),IF(AND(CD$7&gt;=$J133,CD$7&lt;=$K133),(($D133-$O133)/$N133),0))))),(((IF(Data!$C$2&gt;0,(IF(OR(CD$5=Data!$F$2,CD$5=Data!$G$2,(IF(COUNTIF(Data!$A$2:$A$939,CD$7),CD$7=(VLOOKUP(CD$7,Data!$A$2:$A$852,1,FALSE)),0))),"H",IF(AND(CD$7&gt;=$J133,CD$7&lt;=$L133),($D133*$P133/$M133),0))),IF(AND(CD$7&gt;=$J133,CD$7&lt;=$L133),(($D133*$P133)/$M133),0))))))</f>
        <v>H</v>
      </c>
      <c r="CE134" s="37">
        <f>IF(CE$7&gt;$L133,(((IF(Data!$C$2&gt;0,(IF(OR(CE$5=Data!$F$2,CE$5=Data!$G$2,(IF(COUNTIF(Data!$A$2:$A$939,CE$7),CE$7=(VLOOKUP(CE$7,Data!$A$2:$A$852,1,FALSE)),0))),"H",IF(AND(CE$7&gt;=$J133,CE$7&lt;=$K133),($D133*(1-$P133)/$N133),0))),IF(AND(CE$7&gt;=$J133,CE$7&lt;=$K133),(($D133-$O133)/$N133),0))))),(((IF(Data!$C$2&gt;0,(IF(OR(CE$5=Data!$F$2,CE$5=Data!$G$2,(IF(COUNTIF(Data!$A$2:$A$939,CE$7),CE$7=(VLOOKUP(CE$7,Data!$A$2:$A$852,1,FALSE)),0))),"H",IF(AND(CE$7&gt;=$J133,CE$7&lt;=$L133),($D133*$P133/$M133),0))),IF(AND(CE$7&gt;=$J133,CE$7&lt;=$L133),(($D133*$P133)/$M133),0))))))</f>
        <v>0</v>
      </c>
      <c r="CF134" s="37">
        <f>IF(CF$7&gt;$L133,(((IF(Data!$C$2&gt;0,(IF(OR(CF$5=Data!$F$2,CF$5=Data!$G$2,(IF(COUNTIF(Data!$A$2:$A$939,CF$7),CF$7=(VLOOKUP(CF$7,Data!$A$2:$A$852,1,FALSE)),0))),"H",IF(AND(CF$7&gt;=$J133,CF$7&lt;=$K133),($D133*(1-$P133)/$N133),0))),IF(AND(CF$7&gt;=$J133,CF$7&lt;=$K133),(($D133-$O133)/$N133),0))))),(((IF(Data!$C$2&gt;0,(IF(OR(CF$5=Data!$F$2,CF$5=Data!$G$2,(IF(COUNTIF(Data!$A$2:$A$939,CF$7),CF$7=(VLOOKUP(CF$7,Data!$A$2:$A$852,1,FALSE)),0))),"H",IF(AND(CF$7&gt;=$J133,CF$7&lt;=$L133),($D133*$P133/$M133),0))),IF(AND(CF$7&gt;=$J133,CF$7&lt;=$L133),(($D133*$P133)/$M133),0))))))</f>
        <v>0</v>
      </c>
      <c r="CG134" s="37">
        <f>IF(CG$7&gt;$L133,(((IF(Data!$C$2&gt;0,(IF(OR(CG$5=Data!$F$2,CG$5=Data!$G$2,(IF(COUNTIF(Data!$A$2:$A$939,CG$7),CG$7=(VLOOKUP(CG$7,Data!$A$2:$A$852,1,FALSE)),0))),"H",IF(AND(CG$7&gt;=$J133,CG$7&lt;=$K133),($D133*(1-$P133)/$N133),0))),IF(AND(CG$7&gt;=$J133,CG$7&lt;=$K133),(($D133-$O133)/$N133),0))))),(((IF(Data!$C$2&gt;0,(IF(OR(CG$5=Data!$F$2,CG$5=Data!$G$2,(IF(COUNTIF(Data!$A$2:$A$939,CG$7),CG$7=(VLOOKUP(CG$7,Data!$A$2:$A$852,1,FALSE)),0))),"H",IF(AND(CG$7&gt;=$J133,CG$7&lt;=$L133),($D133*$P133/$M133),0))),IF(AND(CG$7&gt;=$J133,CG$7&lt;=$L133),(($D133*$P133)/$M133),0))))))</f>
        <v>0</v>
      </c>
      <c r="CH134" s="37">
        <f>IF(CH$7&gt;$L133,(((IF(Data!$C$2&gt;0,(IF(OR(CH$5=Data!$F$2,CH$5=Data!$G$2,(IF(COUNTIF(Data!$A$2:$A$939,CH$7),CH$7=(VLOOKUP(CH$7,Data!$A$2:$A$852,1,FALSE)),0))),"H",IF(AND(CH$7&gt;=$J133,CH$7&lt;=$K133),($D133*(1-$P133)/$N133),0))),IF(AND(CH$7&gt;=$J133,CH$7&lt;=$K133),(($D133-$O133)/$N133),0))))),(((IF(Data!$C$2&gt;0,(IF(OR(CH$5=Data!$F$2,CH$5=Data!$G$2,(IF(COUNTIF(Data!$A$2:$A$939,CH$7),CH$7=(VLOOKUP(CH$7,Data!$A$2:$A$852,1,FALSE)),0))),"H",IF(AND(CH$7&gt;=$J133,CH$7&lt;=$L133),($D133*$P133/$M133),0))),IF(AND(CH$7&gt;=$J133,CH$7&lt;=$L133),(($D133*$P133)/$M133),0))))))</f>
        <v>0</v>
      </c>
      <c r="CI134" s="37">
        <f>IF(CI$7&gt;$L133,(((IF(Data!$C$2&gt;0,(IF(OR(CI$5=Data!$F$2,CI$5=Data!$G$2,(IF(COUNTIF(Data!$A$2:$A$939,CI$7),CI$7=(VLOOKUP(CI$7,Data!$A$2:$A$852,1,FALSE)),0))),"H",IF(AND(CI$7&gt;=$J133,CI$7&lt;=$K133),($D133*(1-$P133)/$N133),0))),IF(AND(CI$7&gt;=$J133,CI$7&lt;=$K133),(($D133-$O133)/$N133),0))))),(((IF(Data!$C$2&gt;0,(IF(OR(CI$5=Data!$F$2,CI$5=Data!$G$2,(IF(COUNTIF(Data!$A$2:$A$939,CI$7),CI$7=(VLOOKUP(CI$7,Data!$A$2:$A$852,1,FALSE)),0))),"H",IF(AND(CI$7&gt;=$J133,CI$7&lt;=$L133),($D133*$P133/$M133),0))),IF(AND(CI$7&gt;=$J133,CI$7&lt;=$L133),(($D133*$P133)/$M133),0))))))</f>
        <v>0</v>
      </c>
      <c r="CJ134" s="37" t="str">
        <f>IF(CJ$7&gt;$L133,(((IF(Data!$C$2&gt;0,(IF(OR(CJ$5=Data!$F$2,CJ$5=Data!$G$2,(IF(COUNTIF(Data!$A$2:$A$939,CJ$7),CJ$7=(VLOOKUP(CJ$7,Data!$A$2:$A$852,1,FALSE)),0))),"H",IF(AND(CJ$7&gt;=$J133,CJ$7&lt;=$K133),($D133*(1-$P133)/$N133),0))),IF(AND(CJ$7&gt;=$J133,CJ$7&lt;=$K133),(($D133-$O133)/$N133),0))))),(((IF(Data!$C$2&gt;0,(IF(OR(CJ$5=Data!$F$2,CJ$5=Data!$G$2,(IF(COUNTIF(Data!$A$2:$A$939,CJ$7),CJ$7=(VLOOKUP(CJ$7,Data!$A$2:$A$852,1,FALSE)),0))),"H",IF(AND(CJ$7&gt;=$J133,CJ$7&lt;=$L133),($D133*$P133/$M133),0))),IF(AND(CJ$7&gt;=$J133,CJ$7&lt;=$L133),(($D133*$P133)/$M133),0))))))</f>
        <v>H</v>
      </c>
      <c r="CK134" s="37" t="str">
        <f>IF(CK$7&gt;$L133,(((IF(Data!$C$2&gt;0,(IF(OR(CK$5=Data!$F$2,CK$5=Data!$G$2,(IF(COUNTIF(Data!$A$2:$A$939,CK$7),CK$7=(VLOOKUP(CK$7,Data!$A$2:$A$852,1,FALSE)),0))),"H",IF(AND(CK$7&gt;=$J133,CK$7&lt;=$K133),($D133*(1-$P133)/$N133),0))),IF(AND(CK$7&gt;=$J133,CK$7&lt;=$K133),(($D133-$O133)/$N133),0))))),(((IF(Data!$C$2&gt;0,(IF(OR(CK$5=Data!$F$2,CK$5=Data!$G$2,(IF(COUNTIF(Data!$A$2:$A$939,CK$7),CK$7=(VLOOKUP(CK$7,Data!$A$2:$A$852,1,FALSE)),0))),"H",IF(AND(CK$7&gt;=$J133,CK$7&lt;=$L133),($D133*$P133/$M133),0))),IF(AND(CK$7&gt;=$J133,CK$7&lt;=$L133),(($D133*$P133)/$M133),0))))))</f>
        <v>H</v>
      </c>
      <c r="CL134" s="37">
        <f>IF(CL$7&gt;$L133,(((IF(Data!$C$2&gt;0,(IF(OR(CL$5=Data!$F$2,CL$5=Data!$G$2,(IF(COUNTIF(Data!$A$2:$A$939,CL$7),CL$7=(VLOOKUP(CL$7,Data!$A$2:$A$852,1,FALSE)),0))),"H",IF(AND(CL$7&gt;=$J133,CL$7&lt;=$K133),($D133*(1-$P133)/$N133),0))),IF(AND(CL$7&gt;=$J133,CL$7&lt;=$K133),(($D133-$O133)/$N133),0))))),(((IF(Data!$C$2&gt;0,(IF(OR(CL$5=Data!$F$2,CL$5=Data!$G$2,(IF(COUNTIF(Data!$A$2:$A$939,CL$7),CL$7=(VLOOKUP(CL$7,Data!$A$2:$A$852,1,FALSE)),0))),"H",IF(AND(CL$7&gt;=$J133,CL$7&lt;=$L133),($D133*$P133/$M133),0))),IF(AND(CL$7&gt;=$J133,CL$7&lt;=$L133),(($D133*$P133)/$M133),0))))))</f>
        <v>0</v>
      </c>
      <c r="CM134" s="37">
        <f>IF(CM$7&gt;$L133,(((IF(Data!$C$2&gt;0,(IF(OR(CM$5=Data!$F$2,CM$5=Data!$G$2,(IF(COUNTIF(Data!$A$2:$A$939,CM$7),CM$7=(VLOOKUP(CM$7,Data!$A$2:$A$852,1,FALSE)),0))),"H",IF(AND(CM$7&gt;=$J133,CM$7&lt;=$K133),($D133*(1-$P133)/$N133),0))),IF(AND(CM$7&gt;=$J133,CM$7&lt;=$K133),(($D133-$O133)/$N133),0))))),(((IF(Data!$C$2&gt;0,(IF(OR(CM$5=Data!$F$2,CM$5=Data!$G$2,(IF(COUNTIF(Data!$A$2:$A$939,CM$7),CM$7=(VLOOKUP(CM$7,Data!$A$2:$A$852,1,FALSE)),0))),"H",IF(AND(CM$7&gt;=$J133,CM$7&lt;=$L133),($D133*$P133/$M133),0))),IF(AND(CM$7&gt;=$J133,CM$7&lt;=$L133),(($D133*$P133)/$M133),0))))))</f>
        <v>0</v>
      </c>
      <c r="CN134" s="37">
        <f>IF(CN$7&gt;$L133,(((IF(Data!$C$2&gt;0,(IF(OR(CN$5=Data!$F$2,CN$5=Data!$G$2,(IF(COUNTIF(Data!$A$2:$A$939,CN$7),CN$7=(VLOOKUP(CN$7,Data!$A$2:$A$852,1,FALSE)),0))),"H",IF(AND(CN$7&gt;=$J133,CN$7&lt;=$K133),($D133*(1-$P133)/$N133),0))),IF(AND(CN$7&gt;=$J133,CN$7&lt;=$K133),(($D133-$O133)/$N133),0))))),(((IF(Data!$C$2&gt;0,(IF(OR(CN$5=Data!$F$2,CN$5=Data!$G$2,(IF(COUNTIF(Data!$A$2:$A$939,CN$7),CN$7=(VLOOKUP(CN$7,Data!$A$2:$A$852,1,FALSE)),0))),"H",IF(AND(CN$7&gt;=$J133,CN$7&lt;=$L133),($D133*$P133/$M133),0))),IF(AND(CN$7&gt;=$J133,CN$7&lt;=$L133),(($D133*$P133)/$M133),0))))))</f>
        <v>0</v>
      </c>
      <c r="CO134" s="37">
        <f>IF(CO$7&gt;$L133,(((IF(Data!$C$2&gt;0,(IF(OR(CO$5=Data!$F$2,CO$5=Data!$G$2,(IF(COUNTIF(Data!$A$2:$A$939,CO$7),CO$7=(VLOOKUP(CO$7,Data!$A$2:$A$852,1,FALSE)),0))),"H",IF(AND(CO$7&gt;=$J133,CO$7&lt;=$K133),($D133*(1-$P133)/$N133),0))),IF(AND(CO$7&gt;=$J133,CO$7&lt;=$K133),(($D133-$O133)/$N133),0))))),(((IF(Data!$C$2&gt;0,(IF(OR(CO$5=Data!$F$2,CO$5=Data!$G$2,(IF(COUNTIF(Data!$A$2:$A$939,CO$7),CO$7=(VLOOKUP(CO$7,Data!$A$2:$A$852,1,FALSE)),0))),"H",IF(AND(CO$7&gt;=$J133,CO$7&lt;=$L133),($D133*$P133/$M133),0))),IF(AND(CO$7&gt;=$J133,CO$7&lt;=$L133),(($D133*$P133)/$M133),0))))))</f>
        <v>0</v>
      </c>
      <c r="CP134" s="37">
        <f>IF(CP$7&gt;$L133,(((IF(Data!$C$2&gt;0,(IF(OR(CP$5=Data!$F$2,CP$5=Data!$G$2,(IF(COUNTIF(Data!$A$2:$A$939,CP$7),CP$7=(VLOOKUP(CP$7,Data!$A$2:$A$852,1,FALSE)),0))),"H",IF(AND(CP$7&gt;=$J133,CP$7&lt;=$K133),($D133*(1-$P133)/$N133),0))),IF(AND(CP$7&gt;=$J133,CP$7&lt;=$K133),(($D133-$O133)/$N133),0))))),(((IF(Data!$C$2&gt;0,(IF(OR(CP$5=Data!$F$2,CP$5=Data!$G$2,(IF(COUNTIF(Data!$A$2:$A$939,CP$7),CP$7=(VLOOKUP(CP$7,Data!$A$2:$A$852,1,FALSE)),0))),"H",IF(AND(CP$7&gt;=$J133,CP$7&lt;=$L133),($D133*$P133/$M133),0))),IF(AND(CP$7&gt;=$J133,CP$7&lt;=$L133),(($D133*$P133)/$M133),0))))))</f>
        <v>0</v>
      </c>
      <c r="CQ134" s="37" t="str">
        <f>IF(CQ$7&gt;$L133,(((IF(Data!$C$2&gt;0,(IF(OR(CQ$5=Data!$F$2,CQ$5=Data!$G$2,(IF(COUNTIF(Data!$A$2:$A$939,CQ$7),CQ$7=(VLOOKUP(CQ$7,Data!$A$2:$A$852,1,FALSE)),0))),"H",IF(AND(CQ$7&gt;=$J133,CQ$7&lt;=$K133),($D133*(1-$P133)/$N133),0))),IF(AND(CQ$7&gt;=$J133,CQ$7&lt;=$K133),(($D133-$O133)/$N133),0))))),(((IF(Data!$C$2&gt;0,(IF(OR(CQ$5=Data!$F$2,CQ$5=Data!$G$2,(IF(COUNTIF(Data!$A$2:$A$939,CQ$7),CQ$7=(VLOOKUP(CQ$7,Data!$A$2:$A$852,1,FALSE)),0))),"H",IF(AND(CQ$7&gt;=$J133,CQ$7&lt;=$L133),($D133*$P133/$M133),0))),IF(AND(CQ$7&gt;=$J133,CQ$7&lt;=$L133),(($D133*$P133)/$M133),0))))))</f>
        <v>H</v>
      </c>
      <c r="CR134" s="37" t="str">
        <f>IF(CR$7&gt;$L133,(((IF(Data!$C$2&gt;0,(IF(OR(CR$5=Data!$F$2,CR$5=Data!$G$2,(IF(COUNTIF(Data!$A$2:$A$939,CR$7),CR$7=(VLOOKUP(CR$7,Data!$A$2:$A$852,1,FALSE)),0))),"H",IF(AND(CR$7&gt;=$J133,CR$7&lt;=$K133),($D133*(1-$P133)/$N133),0))),IF(AND(CR$7&gt;=$J133,CR$7&lt;=$K133),(($D133-$O133)/$N133),0))))),(((IF(Data!$C$2&gt;0,(IF(OR(CR$5=Data!$F$2,CR$5=Data!$G$2,(IF(COUNTIF(Data!$A$2:$A$939,CR$7),CR$7=(VLOOKUP(CR$7,Data!$A$2:$A$852,1,FALSE)),0))),"H",IF(AND(CR$7&gt;=$J133,CR$7&lt;=$L133),($D133*$P133/$M133),0))),IF(AND(CR$7&gt;=$J133,CR$7&lt;=$L133),(($D133*$P133)/$M133),0))))))</f>
        <v>H</v>
      </c>
      <c r="CS134" s="37">
        <f>IF(CS$7&gt;$L133,(((IF(Data!$C$2&gt;0,(IF(OR(CS$5=Data!$F$2,CS$5=Data!$G$2,(IF(COUNTIF(Data!$A$2:$A$939,CS$7),CS$7=(VLOOKUP(CS$7,Data!$A$2:$A$852,1,FALSE)),0))),"H",IF(AND(CS$7&gt;=$J133,CS$7&lt;=$K133),($D133*(1-$P133)/$N133),0))),IF(AND(CS$7&gt;=$J133,CS$7&lt;=$K133),(($D133-$O133)/$N133),0))))),(((IF(Data!$C$2&gt;0,(IF(OR(CS$5=Data!$F$2,CS$5=Data!$G$2,(IF(COUNTIF(Data!$A$2:$A$939,CS$7),CS$7=(VLOOKUP(CS$7,Data!$A$2:$A$852,1,FALSE)),0))),"H",IF(AND(CS$7&gt;=$J133,CS$7&lt;=$L133),($D133*$P133/$M133),0))),IF(AND(CS$7&gt;=$J133,CS$7&lt;=$L133),(($D133*$P133)/$M133),0))))))</f>
        <v>0</v>
      </c>
      <c r="CT134" s="37">
        <f>IF(CT$7&gt;$L133,(((IF(Data!$C$2&gt;0,(IF(OR(CT$5=Data!$F$2,CT$5=Data!$G$2,(IF(COUNTIF(Data!$A$2:$A$939,CT$7),CT$7=(VLOOKUP(CT$7,Data!$A$2:$A$852,1,FALSE)),0))),"H",IF(AND(CT$7&gt;=$J133,CT$7&lt;=$K133),($D133*(1-$P133)/$N133),0))),IF(AND(CT$7&gt;=$J133,CT$7&lt;=$K133),(($D133-$O133)/$N133),0))))),(((IF(Data!$C$2&gt;0,(IF(OR(CT$5=Data!$F$2,CT$5=Data!$G$2,(IF(COUNTIF(Data!$A$2:$A$939,CT$7),CT$7=(VLOOKUP(CT$7,Data!$A$2:$A$852,1,FALSE)),0))),"H",IF(AND(CT$7&gt;=$J133,CT$7&lt;=$L133),($D133*$P133/$M133),0))),IF(AND(CT$7&gt;=$J133,CT$7&lt;=$L133),(($D133*$P133)/$M133),0))))))</f>
        <v>0</v>
      </c>
      <c r="CU134" s="37">
        <f>IF(CU$7&gt;$L133,(((IF(Data!$C$2&gt;0,(IF(OR(CU$5=Data!$F$2,CU$5=Data!$G$2,(IF(COUNTIF(Data!$A$2:$A$939,CU$7),CU$7=(VLOOKUP(CU$7,Data!$A$2:$A$852,1,FALSE)),0))),"H",IF(AND(CU$7&gt;=$J133,CU$7&lt;=$K133),($D133*(1-$P133)/$N133),0))),IF(AND(CU$7&gt;=$J133,CU$7&lt;=$K133),(($D133-$O133)/$N133),0))))),(((IF(Data!$C$2&gt;0,(IF(OR(CU$5=Data!$F$2,CU$5=Data!$G$2,(IF(COUNTIF(Data!$A$2:$A$939,CU$7),CU$7=(VLOOKUP(CU$7,Data!$A$2:$A$852,1,FALSE)),0))),"H",IF(AND(CU$7&gt;=$J133,CU$7&lt;=$L133),($D133*$P133/$M133),0))),IF(AND(CU$7&gt;=$J133,CU$7&lt;=$L133),(($D133*$P133)/$M133),0))))))</f>
        <v>0</v>
      </c>
      <c r="CV134" s="37">
        <f>IF(CV$7&gt;$L133,(((IF(Data!$C$2&gt;0,(IF(OR(CV$5=Data!$F$2,CV$5=Data!$G$2,(IF(COUNTIF(Data!$A$2:$A$939,CV$7),CV$7=(VLOOKUP(CV$7,Data!$A$2:$A$852,1,FALSE)),0))),"H",IF(AND(CV$7&gt;=$J133,CV$7&lt;=$K133),($D133*(1-$P133)/$N133),0))),IF(AND(CV$7&gt;=$J133,CV$7&lt;=$K133),(($D133-$O133)/$N133),0))))),(((IF(Data!$C$2&gt;0,(IF(OR(CV$5=Data!$F$2,CV$5=Data!$G$2,(IF(COUNTIF(Data!$A$2:$A$939,CV$7),CV$7=(VLOOKUP(CV$7,Data!$A$2:$A$852,1,FALSE)),0))),"H",IF(AND(CV$7&gt;=$J133,CV$7&lt;=$L133),($D133*$P133/$M133),0))),IF(AND(CV$7&gt;=$J133,CV$7&lt;=$L133),(($D133*$P133)/$M133),0))))))</f>
        <v>0</v>
      </c>
      <c r="CW134" s="37">
        <f>IF(CW$7&gt;$L133,(((IF(Data!$C$2&gt;0,(IF(OR(CW$5=Data!$F$2,CW$5=Data!$G$2,(IF(COUNTIF(Data!$A$2:$A$939,CW$7),CW$7=(VLOOKUP(CW$7,Data!$A$2:$A$852,1,FALSE)),0))),"H",IF(AND(CW$7&gt;=$J133,CW$7&lt;=$K133),($D133*(1-$P133)/$N133),0))),IF(AND(CW$7&gt;=$J133,CW$7&lt;=$K133),(($D133-$O133)/$N133),0))))),(((IF(Data!$C$2&gt;0,(IF(OR(CW$5=Data!$F$2,CW$5=Data!$G$2,(IF(COUNTIF(Data!$A$2:$A$939,CW$7),CW$7=(VLOOKUP(CW$7,Data!$A$2:$A$852,1,FALSE)),0))),"H",IF(AND(CW$7&gt;=$J133,CW$7&lt;=$L133),($D133*$P133/$M133),0))),IF(AND(CW$7&gt;=$J133,CW$7&lt;=$L133),(($D133*$P133)/$M133),0))))))</f>
        <v>0</v>
      </c>
      <c r="CX134" s="37" t="str">
        <f>IF(CX$7&gt;$L133,(((IF(Data!$C$2&gt;0,(IF(OR(CX$5=Data!$F$2,CX$5=Data!$G$2,(IF(COUNTIF(Data!$A$2:$A$939,CX$7),CX$7=(VLOOKUP(CX$7,Data!$A$2:$A$852,1,FALSE)),0))),"H",IF(AND(CX$7&gt;=$J133,CX$7&lt;=$K133),($D133*(1-$P133)/$N133),0))),IF(AND(CX$7&gt;=$J133,CX$7&lt;=$K133),(($D133-$O133)/$N133),0))))),(((IF(Data!$C$2&gt;0,(IF(OR(CX$5=Data!$F$2,CX$5=Data!$G$2,(IF(COUNTIF(Data!$A$2:$A$939,CX$7),CX$7=(VLOOKUP(CX$7,Data!$A$2:$A$852,1,FALSE)),0))),"H",IF(AND(CX$7&gt;=$J133,CX$7&lt;=$L133),($D133*$P133/$M133),0))),IF(AND(CX$7&gt;=$J133,CX$7&lt;=$L133),(($D133*$P133)/$M133),0))))))</f>
        <v>H</v>
      </c>
      <c r="CY134" s="37" t="str">
        <f>IF(CY$7&gt;$L133,(((IF(Data!$C$2&gt;0,(IF(OR(CY$5=Data!$F$2,CY$5=Data!$G$2,(IF(COUNTIF(Data!$A$2:$A$939,CY$7),CY$7=(VLOOKUP(CY$7,Data!$A$2:$A$852,1,FALSE)),0))),"H",IF(AND(CY$7&gt;=$J133,CY$7&lt;=$K133),($D133*(1-$P133)/$N133),0))),IF(AND(CY$7&gt;=$J133,CY$7&lt;=$K133),(($D133-$O133)/$N133),0))))),(((IF(Data!$C$2&gt;0,(IF(OR(CY$5=Data!$F$2,CY$5=Data!$G$2,(IF(COUNTIF(Data!$A$2:$A$939,CY$7),CY$7=(VLOOKUP(CY$7,Data!$A$2:$A$852,1,FALSE)),0))),"H",IF(AND(CY$7&gt;=$J133,CY$7&lt;=$L133),($D133*$P133/$M133),0))),IF(AND(CY$7&gt;=$J133,CY$7&lt;=$L133),(($D133*$P133)/$M133),0))))))</f>
        <v>H</v>
      </c>
      <c r="CZ134" s="37">
        <f>IF(CZ$7&gt;$L133,(((IF(Data!$C$2&gt;0,(IF(OR(CZ$5=Data!$F$2,CZ$5=Data!$G$2,(IF(COUNTIF(Data!$A$2:$A$939,CZ$7),CZ$7=(VLOOKUP(CZ$7,Data!$A$2:$A$852,1,FALSE)),0))),"H",IF(AND(CZ$7&gt;=$J133,CZ$7&lt;=$K133),($D133*(1-$P133)/$N133),0))),IF(AND(CZ$7&gt;=$J133,CZ$7&lt;=$K133),(($D133-$O133)/$N133),0))))),(((IF(Data!$C$2&gt;0,(IF(OR(CZ$5=Data!$F$2,CZ$5=Data!$G$2,(IF(COUNTIF(Data!$A$2:$A$939,CZ$7),CZ$7=(VLOOKUP(CZ$7,Data!$A$2:$A$852,1,FALSE)),0))),"H",IF(AND(CZ$7&gt;=$J133,CZ$7&lt;=$L133),($D133*$P133/$M133),0))),IF(AND(CZ$7&gt;=$J133,CZ$7&lt;=$L133),(($D133*$P133)/$M133),0))))))</f>
        <v>0</v>
      </c>
      <c r="DA134" s="37">
        <f>IF(DA$7&gt;$L133,(((IF(Data!$C$2&gt;0,(IF(OR(DA$5=Data!$F$2,DA$5=Data!$G$2,(IF(COUNTIF(Data!$A$2:$A$939,DA$7),DA$7=(VLOOKUP(DA$7,Data!$A$2:$A$852,1,FALSE)),0))),"H",IF(AND(DA$7&gt;=$J133,DA$7&lt;=$K133),($D133*(1-$P133)/$N133),0))),IF(AND(DA$7&gt;=$J133,DA$7&lt;=$K133),(($D133-$O133)/$N133),0))))),(((IF(Data!$C$2&gt;0,(IF(OR(DA$5=Data!$F$2,DA$5=Data!$G$2,(IF(COUNTIF(Data!$A$2:$A$939,DA$7),DA$7=(VLOOKUP(DA$7,Data!$A$2:$A$852,1,FALSE)),0))),"H",IF(AND(DA$7&gt;=$J133,DA$7&lt;=$L133),($D133*$P133/$M133),0))),IF(AND(DA$7&gt;=$J133,DA$7&lt;=$L133),(($D133*$P133)/$M133),0))))))</f>
        <v>0</v>
      </c>
      <c r="DB134" s="37">
        <f>IF(DB$7&gt;$L133,(((IF(Data!$C$2&gt;0,(IF(OR(DB$5=Data!$F$2,DB$5=Data!$G$2,(IF(COUNTIF(Data!$A$2:$A$939,DB$7),DB$7=(VLOOKUP(DB$7,Data!$A$2:$A$852,1,FALSE)),0))),"H",IF(AND(DB$7&gt;=$J133,DB$7&lt;=$K133),($D133*(1-$P133)/$N133),0))),IF(AND(DB$7&gt;=$J133,DB$7&lt;=$K133),(($D133-$O133)/$N133),0))))),(((IF(Data!$C$2&gt;0,(IF(OR(DB$5=Data!$F$2,DB$5=Data!$G$2,(IF(COUNTIF(Data!$A$2:$A$939,DB$7),DB$7=(VLOOKUP(DB$7,Data!$A$2:$A$852,1,FALSE)),0))),"H",IF(AND(DB$7&gt;=$J133,DB$7&lt;=$L133),($D133*$P133/$M133),0))),IF(AND(DB$7&gt;=$J133,DB$7&lt;=$L133),(($D133*$P133)/$M133),0))))))</f>
        <v>0</v>
      </c>
      <c r="DC134" s="37">
        <f>IF(DC$7&gt;$L133,(((IF(Data!$C$2&gt;0,(IF(OR(DC$5=Data!$F$2,DC$5=Data!$G$2,(IF(COUNTIF(Data!$A$2:$A$939,DC$7),DC$7=(VLOOKUP(DC$7,Data!$A$2:$A$852,1,FALSE)),0))),"H",IF(AND(DC$7&gt;=$J133,DC$7&lt;=$K133),($D133*(1-$P133)/$N133),0))),IF(AND(DC$7&gt;=$J133,DC$7&lt;=$K133),(($D133-$O133)/$N133),0))))),(((IF(Data!$C$2&gt;0,(IF(OR(DC$5=Data!$F$2,DC$5=Data!$G$2,(IF(COUNTIF(Data!$A$2:$A$939,DC$7),DC$7=(VLOOKUP(DC$7,Data!$A$2:$A$852,1,FALSE)),0))),"H",IF(AND(DC$7&gt;=$J133,DC$7&lt;=$L133),($D133*$P133/$M133),0))),IF(AND(DC$7&gt;=$J133,DC$7&lt;=$L133),(($D133*$P133)/$M133),0))))))</f>
        <v>0</v>
      </c>
      <c r="DD134" s="37">
        <f>IF(DD$7&gt;$L133,(((IF(Data!$C$2&gt;0,(IF(OR(DD$5=Data!$F$2,DD$5=Data!$G$2,(IF(COUNTIF(Data!$A$2:$A$939,DD$7),DD$7=(VLOOKUP(DD$7,Data!$A$2:$A$852,1,FALSE)),0))),"H",IF(AND(DD$7&gt;=$J133,DD$7&lt;=$K133),($D133*(1-$P133)/$N133),0))),IF(AND(DD$7&gt;=$J133,DD$7&lt;=$K133),(($D133-$O133)/$N133),0))))),(((IF(Data!$C$2&gt;0,(IF(OR(DD$5=Data!$F$2,DD$5=Data!$G$2,(IF(COUNTIF(Data!$A$2:$A$939,DD$7),DD$7=(VLOOKUP(DD$7,Data!$A$2:$A$852,1,FALSE)),0))),"H",IF(AND(DD$7&gt;=$J133,DD$7&lt;=$L133),($D133*$P133/$M133),0))),IF(AND(DD$7&gt;=$J133,DD$7&lt;=$L133),(($D133*$P133)/$M133),0))))))</f>
        <v>0</v>
      </c>
      <c r="DE134" s="37" t="str">
        <f>IF(DE$7&gt;$L133,(((IF(Data!$C$2&gt;0,(IF(OR(DE$5=Data!$F$2,DE$5=Data!$G$2,(IF(COUNTIF(Data!$A$2:$A$939,DE$7),DE$7=(VLOOKUP(DE$7,Data!$A$2:$A$852,1,FALSE)),0))),"H",IF(AND(DE$7&gt;=$J133,DE$7&lt;=$K133),($D133*(1-$P133)/$N133),0))),IF(AND(DE$7&gt;=$J133,DE$7&lt;=$K133),(($D133-$O133)/$N133),0))))),(((IF(Data!$C$2&gt;0,(IF(OR(DE$5=Data!$F$2,DE$5=Data!$G$2,(IF(COUNTIF(Data!$A$2:$A$939,DE$7),DE$7=(VLOOKUP(DE$7,Data!$A$2:$A$852,1,FALSE)),0))),"H",IF(AND(DE$7&gt;=$J133,DE$7&lt;=$L133),($D133*$P133/$M133),0))),IF(AND(DE$7&gt;=$J133,DE$7&lt;=$L133),(($D133*$P133)/$M133),0))))))</f>
        <v>H</v>
      </c>
      <c r="DF134" s="37" t="str">
        <f>IF(DF$7&gt;$L133,(((IF(Data!$C$2&gt;0,(IF(OR(DF$5=Data!$F$2,DF$5=Data!$G$2,(IF(COUNTIF(Data!$A$2:$A$939,DF$7),DF$7=(VLOOKUP(DF$7,Data!$A$2:$A$852,1,FALSE)),0))),"H",IF(AND(DF$7&gt;=$J133,DF$7&lt;=$K133),($D133*(1-$P133)/$N133),0))),IF(AND(DF$7&gt;=$J133,DF$7&lt;=$K133),(($D133-$O133)/$N133),0))))),(((IF(Data!$C$2&gt;0,(IF(OR(DF$5=Data!$F$2,DF$5=Data!$G$2,(IF(COUNTIF(Data!$A$2:$A$939,DF$7),DF$7=(VLOOKUP(DF$7,Data!$A$2:$A$852,1,FALSE)),0))),"H",IF(AND(DF$7&gt;=$J133,DF$7&lt;=$L133),($D133*$P133/$M133),0))),IF(AND(DF$7&gt;=$J133,DF$7&lt;=$L133),(($D133*$P133)/$M133),0))))))</f>
        <v>H</v>
      </c>
      <c r="DG134" s="37">
        <f>IF(DG$7&gt;$L133,(((IF(Data!$C$2&gt;0,(IF(OR(DG$5=Data!$F$2,DG$5=Data!$G$2,(IF(COUNTIF(Data!$A$2:$A$939,DG$7),DG$7=(VLOOKUP(DG$7,Data!$A$2:$A$852,1,FALSE)),0))),"H",IF(AND(DG$7&gt;=$J133,DG$7&lt;=$K133),($D133*(1-$P133)/$N133),0))),IF(AND(DG$7&gt;=$J133,DG$7&lt;=$K133),(($D133-$O133)/$N133),0))))),(((IF(Data!$C$2&gt;0,(IF(OR(DG$5=Data!$F$2,DG$5=Data!$G$2,(IF(COUNTIF(Data!$A$2:$A$939,DG$7),DG$7=(VLOOKUP(DG$7,Data!$A$2:$A$852,1,FALSE)),0))),"H",IF(AND(DG$7&gt;=$J133,DG$7&lt;=$L133),($D133*$P133/$M133),0))),IF(AND(DG$7&gt;=$J133,DG$7&lt;=$L133),(($D133*$P133)/$M133),0))))))</f>
        <v>0</v>
      </c>
      <c r="DH134" s="37">
        <f>IF(DH$7&gt;$L133,(((IF(Data!$C$2&gt;0,(IF(OR(DH$5=Data!$F$2,DH$5=Data!$G$2,(IF(COUNTIF(Data!$A$2:$A$939,DH$7),DH$7=(VLOOKUP(DH$7,Data!$A$2:$A$852,1,FALSE)),0))),"H",IF(AND(DH$7&gt;=$J133,DH$7&lt;=$K133),($D133*(1-$P133)/$N133),0))),IF(AND(DH$7&gt;=$J133,DH$7&lt;=$K133),(($D133-$O133)/$N133),0))))),(((IF(Data!$C$2&gt;0,(IF(OR(DH$5=Data!$F$2,DH$5=Data!$G$2,(IF(COUNTIF(Data!$A$2:$A$939,DH$7),DH$7=(VLOOKUP(DH$7,Data!$A$2:$A$852,1,FALSE)),0))),"H",IF(AND(DH$7&gt;=$J133,DH$7&lt;=$L133),($D133*$P133/$M133),0))),IF(AND(DH$7&gt;=$J133,DH$7&lt;=$L133),(($D133*$P133)/$M133),0))))))</f>
        <v>0</v>
      </c>
      <c r="DI134" s="37">
        <f>IF(DI$7&gt;$L133,(((IF(Data!$C$2&gt;0,(IF(OR(DI$5=Data!$F$2,DI$5=Data!$G$2,(IF(COUNTIF(Data!$A$2:$A$939,DI$7),DI$7=(VLOOKUP(DI$7,Data!$A$2:$A$852,1,FALSE)),0))),"H",IF(AND(DI$7&gt;=$J133,DI$7&lt;=$K133),($D133*(1-$P133)/$N133),0))),IF(AND(DI$7&gt;=$J133,DI$7&lt;=$K133),(($D133-$O133)/$N133),0))))),(((IF(Data!$C$2&gt;0,(IF(OR(DI$5=Data!$F$2,DI$5=Data!$G$2,(IF(COUNTIF(Data!$A$2:$A$939,DI$7),DI$7=(VLOOKUP(DI$7,Data!$A$2:$A$852,1,FALSE)),0))),"H",IF(AND(DI$7&gt;=$J133,DI$7&lt;=$L133),($D133*$P133/$M133),0))),IF(AND(DI$7&gt;=$J133,DI$7&lt;=$L133),(($D133*$P133)/$M133),0))))))</f>
        <v>0</v>
      </c>
      <c r="DJ134" s="37">
        <f>IF(DJ$7&gt;$L133,(((IF(Data!$C$2&gt;0,(IF(OR(DJ$5=Data!$F$2,DJ$5=Data!$G$2,(IF(COUNTIF(Data!$A$2:$A$939,DJ$7),DJ$7=(VLOOKUP(DJ$7,Data!$A$2:$A$852,1,FALSE)),0))),"H",IF(AND(DJ$7&gt;=$J133,DJ$7&lt;=$K133),($D133*(1-$P133)/$N133),0))),IF(AND(DJ$7&gt;=$J133,DJ$7&lt;=$K133),(($D133-$O133)/$N133),0))))),(((IF(Data!$C$2&gt;0,(IF(OR(DJ$5=Data!$F$2,DJ$5=Data!$G$2,(IF(COUNTIF(Data!$A$2:$A$939,DJ$7),DJ$7=(VLOOKUP(DJ$7,Data!$A$2:$A$852,1,FALSE)),0))),"H",IF(AND(DJ$7&gt;=$J133,DJ$7&lt;=$L133),($D133*$P133/$M133),0))),IF(AND(DJ$7&gt;=$J133,DJ$7&lt;=$L133),(($D133*$P133)/$M133),0))))))</f>
        <v>0</v>
      </c>
      <c r="DK134" s="37">
        <f>IF(DK$7&gt;$L133,(((IF(Data!$C$2&gt;0,(IF(OR(DK$5=Data!$F$2,DK$5=Data!$G$2,(IF(COUNTIF(Data!$A$2:$A$939,DK$7),DK$7=(VLOOKUP(DK$7,Data!$A$2:$A$852,1,FALSE)),0))),"H",IF(AND(DK$7&gt;=$J133,DK$7&lt;=$K133),($D133*(1-$P133)/$N133),0))),IF(AND(DK$7&gt;=$J133,DK$7&lt;=$K133),(($D133-$O133)/$N133),0))))),(((IF(Data!$C$2&gt;0,(IF(OR(DK$5=Data!$F$2,DK$5=Data!$G$2,(IF(COUNTIF(Data!$A$2:$A$939,DK$7),DK$7=(VLOOKUP(DK$7,Data!$A$2:$A$852,1,FALSE)),0))),"H",IF(AND(DK$7&gt;=$J133,DK$7&lt;=$L133),($D133*$P133/$M133),0))),IF(AND(DK$7&gt;=$J133,DK$7&lt;=$L133),(($D133*$P133)/$M133),0))))))</f>
        <v>0</v>
      </c>
      <c r="DL134" s="37" t="str">
        <f>IF(DL$7&gt;$L133,(((IF(Data!$C$2&gt;0,(IF(OR(DL$5=Data!$F$2,DL$5=Data!$G$2,(IF(COUNTIF(Data!$A$2:$A$939,DL$7),DL$7=(VLOOKUP(DL$7,Data!$A$2:$A$852,1,FALSE)),0))),"H",IF(AND(DL$7&gt;=$J133,DL$7&lt;=$K133),($D133*(1-$P133)/$N133),0))),IF(AND(DL$7&gt;=$J133,DL$7&lt;=$K133),(($D133-$O133)/$N133),0))))),(((IF(Data!$C$2&gt;0,(IF(OR(DL$5=Data!$F$2,DL$5=Data!$G$2,(IF(COUNTIF(Data!$A$2:$A$939,DL$7),DL$7=(VLOOKUP(DL$7,Data!$A$2:$A$852,1,FALSE)),0))),"H",IF(AND(DL$7&gt;=$J133,DL$7&lt;=$L133),($D133*$P133/$M133),0))),IF(AND(DL$7&gt;=$J133,DL$7&lt;=$L133),(($D133*$P133)/$M133),0))))))</f>
        <v>H</v>
      </c>
      <c r="DM134" s="37" t="str">
        <f>IF(DM$7&gt;$L133,(((IF(Data!$C$2&gt;0,(IF(OR(DM$5=Data!$F$2,DM$5=Data!$G$2,(IF(COUNTIF(Data!$A$2:$A$939,DM$7),DM$7=(VLOOKUP(DM$7,Data!$A$2:$A$852,1,FALSE)),0))),"H",IF(AND(DM$7&gt;=$J133,DM$7&lt;=$K133),($D133*(1-$P133)/$N133),0))),IF(AND(DM$7&gt;=$J133,DM$7&lt;=$K133),(($D133-$O133)/$N133),0))))),(((IF(Data!$C$2&gt;0,(IF(OR(DM$5=Data!$F$2,DM$5=Data!$G$2,(IF(COUNTIF(Data!$A$2:$A$939,DM$7),DM$7=(VLOOKUP(DM$7,Data!$A$2:$A$852,1,FALSE)),0))),"H",IF(AND(DM$7&gt;=$J133,DM$7&lt;=$L133),($D133*$P133/$M133),0))),IF(AND(DM$7&gt;=$J133,DM$7&lt;=$L133),(($D133*$P133)/$M133),0))))))</f>
        <v>H</v>
      </c>
      <c r="DN134" s="37">
        <f>IF(DN$7&gt;$L133,(((IF(Data!$C$2&gt;0,(IF(OR(DN$5=Data!$F$2,DN$5=Data!$G$2,(IF(COUNTIF(Data!$A$2:$A$939,DN$7),DN$7=(VLOOKUP(DN$7,Data!$A$2:$A$852,1,FALSE)),0))),"H",IF(AND(DN$7&gt;=$J133,DN$7&lt;=$K133),($D133*(1-$P133)/$N133),0))),IF(AND(DN$7&gt;=$J133,DN$7&lt;=$K133),(($D133-$O133)/$N133),0))))),(((IF(Data!$C$2&gt;0,(IF(OR(DN$5=Data!$F$2,DN$5=Data!$G$2,(IF(COUNTIF(Data!$A$2:$A$939,DN$7),DN$7=(VLOOKUP(DN$7,Data!$A$2:$A$852,1,FALSE)),0))),"H",IF(AND(DN$7&gt;=$J133,DN$7&lt;=$L133),($D133*$P133/$M133),0))),IF(AND(DN$7&gt;=$J133,DN$7&lt;=$L133),(($D133*$P133)/$M133),0))))))</f>
        <v>0</v>
      </c>
      <c r="DO134" s="37">
        <f>IF(DO$7&gt;$L133,(((IF(Data!$C$2&gt;0,(IF(OR(DO$5=Data!$F$2,DO$5=Data!$G$2,(IF(COUNTIF(Data!$A$2:$A$939,DO$7),DO$7=(VLOOKUP(DO$7,Data!$A$2:$A$852,1,FALSE)),0))),"H",IF(AND(DO$7&gt;=$J133,DO$7&lt;=$K133),($D133*(1-$P133)/$N133),0))),IF(AND(DO$7&gt;=$J133,DO$7&lt;=$K133),(($D133-$O133)/$N133),0))))),(((IF(Data!$C$2&gt;0,(IF(OR(DO$5=Data!$F$2,DO$5=Data!$G$2,(IF(COUNTIF(Data!$A$2:$A$939,DO$7),DO$7=(VLOOKUP(DO$7,Data!$A$2:$A$852,1,FALSE)),0))),"H",IF(AND(DO$7&gt;=$J133,DO$7&lt;=$L133),($D133*$P133/$M133),0))),IF(AND(DO$7&gt;=$J133,DO$7&lt;=$L133),(($D133*$P133)/$M133),0))))))</f>
        <v>0</v>
      </c>
      <c r="DP134" s="37">
        <f>IF(DP$7&gt;$L133,(((IF(Data!$C$2&gt;0,(IF(OR(DP$5=Data!$F$2,DP$5=Data!$G$2,(IF(COUNTIF(Data!$A$2:$A$939,DP$7),DP$7=(VLOOKUP(DP$7,Data!$A$2:$A$852,1,FALSE)),0))),"H",IF(AND(DP$7&gt;=$J133,DP$7&lt;=$K133),($D133*(1-$P133)/$N133),0))),IF(AND(DP$7&gt;=$J133,DP$7&lt;=$K133),(($D133-$O133)/$N133),0))))),(((IF(Data!$C$2&gt;0,(IF(OR(DP$5=Data!$F$2,DP$5=Data!$G$2,(IF(COUNTIF(Data!$A$2:$A$939,DP$7),DP$7=(VLOOKUP(DP$7,Data!$A$2:$A$852,1,FALSE)),0))),"H",IF(AND(DP$7&gt;=$J133,DP$7&lt;=$L133),($D133*$P133/$M133),0))),IF(AND(DP$7&gt;=$J133,DP$7&lt;=$L133),(($D133*$P133)/$M133),0))))))</f>
        <v>0</v>
      </c>
      <c r="DQ134" s="37">
        <f>IF(DQ$7&gt;$L133,(((IF(Data!$C$2&gt;0,(IF(OR(DQ$5=Data!$F$2,DQ$5=Data!$G$2,(IF(COUNTIF(Data!$A$2:$A$939,DQ$7),DQ$7=(VLOOKUP(DQ$7,Data!$A$2:$A$852,1,FALSE)),0))),"H",IF(AND(DQ$7&gt;=$J133,DQ$7&lt;=$K133),($D133*(1-$P133)/$N133),0))),IF(AND(DQ$7&gt;=$J133,DQ$7&lt;=$K133),(($D133-$O133)/$N133),0))))),(((IF(Data!$C$2&gt;0,(IF(OR(DQ$5=Data!$F$2,DQ$5=Data!$G$2,(IF(COUNTIF(Data!$A$2:$A$939,DQ$7),DQ$7=(VLOOKUP(DQ$7,Data!$A$2:$A$852,1,FALSE)),0))),"H",IF(AND(DQ$7&gt;=$J133,DQ$7&lt;=$L133),($D133*$P133/$M133),0))),IF(AND(DQ$7&gt;=$J133,DQ$7&lt;=$L133),(($D133*$P133)/$M133),0))))))</f>
        <v>0</v>
      </c>
      <c r="DR134" s="37">
        <f>IF(DR$7&gt;$L133,(((IF(Data!$C$2&gt;0,(IF(OR(DR$5=Data!$F$2,DR$5=Data!$G$2,(IF(COUNTIF(Data!$A$2:$A$939,DR$7),DR$7=(VLOOKUP(DR$7,Data!$A$2:$A$852,1,FALSE)),0))),"H",IF(AND(DR$7&gt;=$J133,DR$7&lt;=$K133),($D133*(1-$P133)/$N133),0))),IF(AND(DR$7&gt;=$J133,DR$7&lt;=$K133),(($D133-$O133)/$N133),0))))),(((IF(Data!$C$2&gt;0,(IF(OR(DR$5=Data!$F$2,DR$5=Data!$G$2,(IF(COUNTIF(Data!$A$2:$A$939,DR$7),DR$7=(VLOOKUP(DR$7,Data!$A$2:$A$852,1,FALSE)),0))),"H",IF(AND(DR$7&gt;=$J133,DR$7&lt;=$L133),($D133*$P133/$M133),0))),IF(AND(DR$7&gt;=$J133,DR$7&lt;=$L133),(($D133*$P133)/$M133),0))))))</f>
        <v>0</v>
      </c>
      <c r="DS134" s="37" t="str">
        <f>IF(DS$7&gt;$L133,(((IF(Data!$C$2&gt;0,(IF(OR(DS$5=Data!$F$2,DS$5=Data!$G$2,(IF(COUNTIF(Data!$A$2:$A$939,DS$7),DS$7=(VLOOKUP(DS$7,Data!$A$2:$A$852,1,FALSE)),0))),"H",IF(AND(DS$7&gt;=$J133,DS$7&lt;=$K133),($D133*(1-$P133)/$N133),0))),IF(AND(DS$7&gt;=$J133,DS$7&lt;=$K133),(($D133-$O133)/$N133),0))))),(((IF(Data!$C$2&gt;0,(IF(OR(DS$5=Data!$F$2,DS$5=Data!$G$2,(IF(COUNTIF(Data!$A$2:$A$939,DS$7),DS$7=(VLOOKUP(DS$7,Data!$A$2:$A$852,1,FALSE)),0))),"H",IF(AND(DS$7&gt;=$J133,DS$7&lt;=$L133),($D133*$P133/$M133),0))),IF(AND(DS$7&gt;=$J133,DS$7&lt;=$L133),(($D133*$P133)/$M133),0))))))</f>
        <v>H</v>
      </c>
      <c r="DT134" s="37" t="str">
        <f>IF(DT$7&gt;$L133,(((IF(Data!$C$2&gt;0,(IF(OR(DT$5=Data!$F$2,DT$5=Data!$G$2,(IF(COUNTIF(Data!$A$2:$A$939,DT$7),DT$7=(VLOOKUP(DT$7,Data!$A$2:$A$852,1,FALSE)),0))),"H",IF(AND(DT$7&gt;=$J133,DT$7&lt;=$K133),($D133*(1-$P133)/$N133),0))),IF(AND(DT$7&gt;=$J133,DT$7&lt;=$K133),(($D133-$O133)/$N133),0))))),(((IF(Data!$C$2&gt;0,(IF(OR(DT$5=Data!$F$2,DT$5=Data!$G$2,(IF(COUNTIF(Data!$A$2:$A$939,DT$7),DT$7=(VLOOKUP(DT$7,Data!$A$2:$A$852,1,FALSE)),0))),"H",IF(AND(DT$7&gt;=$J133,DT$7&lt;=$L133),($D133*$P133/$M133),0))),IF(AND(DT$7&gt;=$J133,DT$7&lt;=$L133),(($D133*$P133)/$M133),0))))))</f>
        <v>H</v>
      </c>
      <c r="DU134" s="37">
        <f>IF(DU$7&gt;$L133,(((IF(Data!$C$2&gt;0,(IF(OR(DU$5=Data!$F$2,DU$5=Data!$G$2,(IF(COUNTIF(Data!$A$2:$A$939,DU$7),DU$7=(VLOOKUP(DU$7,Data!$A$2:$A$852,1,FALSE)),0))),"H",IF(AND(DU$7&gt;=$J133,DU$7&lt;=$K133),($D133*(1-$P133)/$N133),0))),IF(AND(DU$7&gt;=$J133,DU$7&lt;=$K133),(($D133-$O133)/$N133),0))))),(((IF(Data!$C$2&gt;0,(IF(OR(DU$5=Data!$F$2,DU$5=Data!$G$2,(IF(COUNTIF(Data!$A$2:$A$939,DU$7),DU$7=(VLOOKUP(DU$7,Data!$A$2:$A$852,1,FALSE)),0))),"H",IF(AND(DU$7&gt;=$J133,DU$7&lt;=$L133),($D133*$P133/$M133),0))),IF(AND(DU$7&gt;=$J133,DU$7&lt;=$L133),(($D133*$P133)/$M133),0))))))</f>
        <v>0</v>
      </c>
      <c r="DV134" s="37">
        <f>IF(DV$7&gt;$L133,(((IF(Data!$C$2&gt;0,(IF(OR(DV$5=Data!$F$2,DV$5=Data!$G$2,(IF(COUNTIF(Data!$A$2:$A$939,DV$7),DV$7=(VLOOKUP(DV$7,Data!$A$2:$A$852,1,FALSE)),0))),"H",IF(AND(DV$7&gt;=$J133,DV$7&lt;=$K133),($D133*(1-$P133)/$N133),0))),IF(AND(DV$7&gt;=$J133,DV$7&lt;=$K133),(($D133-$O133)/$N133),0))))),(((IF(Data!$C$2&gt;0,(IF(OR(DV$5=Data!$F$2,DV$5=Data!$G$2,(IF(COUNTIF(Data!$A$2:$A$939,DV$7),DV$7=(VLOOKUP(DV$7,Data!$A$2:$A$852,1,FALSE)),0))),"H",IF(AND(DV$7&gt;=$J133,DV$7&lt;=$L133),($D133*$P133/$M133),0))),IF(AND(DV$7&gt;=$J133,DV$7&lt;=$L133),(($D133*$P133)/$M133),0))))))</f>
        <v>0</v>
      </c>
      <c r="DW134" s="37">
        <f>IF(DW$7&gt;$L133,(((IF(Data!$C$2&gt;0,(IF(OR(DW$5=Data!$F$2,DW$5=Data!$G$2,(IF(COUNTIF(Data!$A$2:$A$939,DW$7),DW$7=(VLOOKUP(DW$7,Data!$A$2:$A$852,1,FALSE)),0))),"H",IF(AND(DW$7&gt;=$J133,DW$7&lt;=$K133),($D133*(1-$P133)/$N133),0))),IF(AND(DW$7&gt;=$J133,DW$7&lt;=$K133),(($D133-$O133)/$N133),0))))),(((IF(Data!$C$2&gt;0,(IF(OR(DW$5=Data!$F$2,DW$5=Data!$G$2,(IF(COUNTIF(Data!$A$2:$A$939,DW$7),DW$7=(VLOOKUP(DW$7,Data!$A$2:$A$852,1,FALSE)),0))),"H",IF(AND(DW$7&gt;=$J133,DW$7&lt;=$L133),($D133*$P133/$M133),0))),IF(AND(DW$7&gt;=$J133,DW$7&lt;=$L133),(($D133*$P133)/$M133),0))))))</f>
        <v>0</v>
      </c>
      <c r="DX134" s="37">
        <f>IF(DX$7&gt;$L133,(((IF(Data!$C$2&gt;0,(IF(OR(DX$5=Data!$F$2,DX$5=Data!$G$2,(IF(COUNTIF(Data!$A$2:$A$939,DX$7),DX$7=(VLOOKUP(DX$7,Data!$A$2:$A$852,1,FALSE)),0))),"H",IF(AND(DX$7&gt;=$J133,DX$7&lt;=$K133),($D133*(1-$P133)/$N133),0))),IF(AND(DX$7&gt;=$J133,DX$7&lt;=$K133),(($D133-$O133)/$N133),0))))),(((IF(Data!$C$2&gt;0,(IF(OR(DX$5=Data!$F$2,DX$5=Data!$G$2,(IF(COUNTIF(Data!$A$2:$A$939,DX$7),DX$7=(VLOOKUP(DX$7,Data!$A$2:$A$852,1,FALSE)),0))),"H",IF(AND(DX$7&gt;=$J133,DX$7&lt;=$L133),($D133*$P133/$M133),0))),IF(AND(DX$7&gt;=$J133,DX$7&lt;=$L133),(($D133*$P133)/$M133),0))))))</f>
        <v>0</v>
      </c>
      <c r="DY134" s="37">
        <f>IF(DY$7&gt;$L133,(((IF(Data!$C$2&gt;0,(IF(OR(DY$5=Data!$F$2,DY$5=Data!$G$2,(IF(COUNTIF(Data!$A$2:$A$939,DY$7),DY$7=(VLOOKUP(DY$7,Data!$A$2:$A$852,1,FALSE)),0))),"H",IF(AND(DY$7&gt;=$J133,DY$7&lt;=$K133),($D133*(1-$P133)/$N133),0))),IF(AND(DY$7&gt;=$J133,DY$7&lt;=$K133),(($D133-$O133)/$N133),0))))),(((IF(Data!$C$2&gt;0,(IF(OR(DY$5=Data!$F$2,DY$5=Data!$G$2,(IF(COUNTIF(Data!$A$2:$A$939,DY$7),DY$7=(VLOOKUP(DY$7,Data!$A$2:$A$852,1,FALSE)),0))),"H",IF(AND(DY$7&gt;=$J133,DY$7&lt;=$L133),($D133*$P133/$M133),0))),IF(AND(DY$7&gt;=$J133,DY$7&lt;=$L133),(($D133*$P133)/$M133),0))))))</f>
        <v>0</v>
      </c>
      <c r="DZ134" s="37" t="str">
        <f>IF(DZ$7&gt;$L133,(((IF(Data!$C$2&gt;0,(IF(OR(DZ$5=Data!$F$2,DZ$5=Data!$G$2,(IF(COUNTIF(Data!$A$2:$A$939,DZ$7),DZ$7=(VLOOKUP(DZ$7,Data!$A$2:$A$852,1,FALSE)),0))),"H",IF(AND(DZ$7&gt;=$J133,DZ$7&lt;=$K133),($D133*(1-$P133)/$N133),0))),IF(AND(DZ$7&gt;=$J133,DZ$7&lt;=$K133),(($D133-$O133)/$N133),0))))),(((IF(Data!$C$2&gt;0,(IF(OR(DZ$5=Data!$F$2,DZ$5=Data!$G$2,(IF(COUNTIF(Data!$A$2:$A$939,DZ$7),DZ$7=(VLOOKUP(DZ$7,Data!$A$2:$A$852,1,FALSE)),0))),"H",IF(AND(DZ$7&gt;=$J133,DZ$7&lt;=$L133),($D133*$P133/$M133),0))),IF(AND(DZ$7&gt;=$J133,DZ$7&lt;=$L133),(($D133*$P133)/$M133),0))))))</f>
        <v>H</v>
      </c>
      <c r="EA134" s="37" t="str">
        <f>IF(EA$7&gt;$L133,(((IF(Data!$C$2&gt;0,(IF(OR(EA$5=Data!$F$2,EA$5=Data!$G$2,(IF(COUNTIF(Data!$A$2:$A$939,EA$7),EA$7=(VLOOKUP(EA$7,Data!$A$2:$A$852,1,FALSE)),0))),"H",IF(AND(EA$7&gt;=$J133,EA$7&lt;=$K133),($D133*(1-$P133)/$N133),0))),IF(AND(EA$7&gt;=$J133,EA$7&lt;=$K133),(($D133-$O133)/$N133),0))))),(((IF(Data!$C$2&gt;0,(IF(OR(EA$5=Data!$F$2,EA$5=Data!$G$2,(IF(COUNTIF(Data!$A$2:$A$939,EA$7),EA$7=(VLOOKUP(EA$7,Data!$A$2:$A$852,1,FALSE)),0))),"H",IF(AND(EA$7&gt;=$J133,EA$7&lt;=$L133),($D133*$P133/$M133),0))),IF(AND(EA$7&gt;=$J133,EA$7&lt;=$L133),(($D133*$P133)/$M133),0))))))</f>
        <v>H</v>
      </c>
      <c r="EB134" s="37">
        <f>IF(EB$7&gt;$L133,(((IF(Data!$C$2&gt;0,(IF(OR(EB$5=Data!$F$2,EB$5=Data!$G$2,(IF(COUNTIF(Data!$A$2:$A$939,EB$7),EB$7=(VLOOKUP(EB$7,Data!$A$2:$A$852,1,FALSE)),0))),"H",IF(AND(EB$7&gt;=$J133,EB$7&lt;=$K133),($D133*(1-$P133)/$N133),0))),IF(AND(EB$7&gt;=$J133,EB$7&lt;=$K133),(($D133-$O133)/$N133),0))))),(((IF(Data!$C$2&gt;0,(IF(OR(EB$5=Data!$F$2,EB$5=Data!$G$2,(IF(COUNTIF(Data!$A$2:$A$939,EB$7),EB$7=(VLOOKUP(EB$7,Data!$A$2:$A$852,1,FALSE)),0))),"H",IF(AND(EB$7&gt;=$J133,EB$7&lt;=$L133),($D133*$P133/$M133),0))),IF(AND(EB$7&gt;=$J133,EB$7&lt;=$L133),(($D133*$P133)/$M133),0))))))</f>
        <v>0</v>
      </c>
      <c r="EC134" s="37">
        <f>IF(EC$7&gt;$L133,(((IF(Data!$C$2&gt;0,(IF(OR(EC$5=Data!$F$2,EC$5=Data!$G$2,(IF(COUNTIF(Data!$A$2:$A$939,EC$7),EC$7=(VLOOKUP(EC$7,Data!$A$2:$A$852,1,FALSE)),0))),"H",IF(AND(EC$7&gt;=$J133,EC$7&lt;=$K133),($D133*(1-$P133)/$N133),0))),IF(AND(EC$7&gt;=$J133,EC$7&lt;=$K133),(($D133-$O133)/$N133),0))))),(((IF(Data!$C$2&gt;0,(IF(OR(EC$5=Data!$F$2,EC$5=Data!$G$2,(IF(COUNTIF(Data!$A$2:$A$939,EC$7),EC$7=(VLOOKUP(EC$7,Data!$A$2:$A$852,1,FALSE)),0))),"H",IF(AND(EC$7&gt;=$J133,EC$7&lt;=$L133),($D133*$P133/$M133),0))),IF(AND(EC$7&gt;=$J133,EC$7&lt;=$L133),(($D133*$P133)/$M133),0))))))</f>
        <v>0</v>
      </c>
      <c r="ED134" s="37">
        <f>IF(ED$7&gt;$L133,(((IF(Data!$C$2&gt;0,(IF(OR(ED$5=Data!$F$2,ED$5=Data!$G$2,(IF(COUNTIF(Data!$A$2:$A$939,ED$7),ED$7=(VLOOKUP(ED$7,Data!$A$2:$A$852,1,FALSE)),0))),"H",IF(AND(ED$7&gt;=$J133,ED$7&lt;=$K133),($D133*(1-$P133)/$N133),0))),IF(AND(ED$7&gt;=$J133,ED$7&lt;=$K133),(($D133-$O133)/$N133),0))))),(((IF(Data!$C$2&gt;0,(IF(OR(ED$5=Data!$F$2,ED$5=Data!$G$2,(IF(COUNTIF(Data!$A$2:$A$939,ED$7),ED$7=(VLOOKUP(ED$7,Data!$A$2:$A$852,1,FALSE)),0))),"H",IF(AND(ED$7&gt;=$J133,ED$7&lt;=$L133),($D133*$P133/$M133),0))),IF(AND(ED$7&gt;=$J133,ED$7&lt;=$L133),(($D133*$P133)/$M133),0))))))</f>
        <v>0</v>
      </c>
      <c r="EE134" s="37">
        <f>IF(EE$7&gt;$L133,(((IF(Data!$C$2&gt;0,(IF(OR(EE$5=Data!$F$2,EE$5=Data!$G$2,(IF(COUNTIF(Data!$A$2:$A$939,EE$7),EE$7=(VLOOKUP(EE$7,Data!$A$2:$A$852,1,FALSE)),0))),"H",IF(AND(EE$7&gt;=$J133,EE$7&lt;=$K133),($D133*(1-$P133)/$N133),0))),IF(AND(EE$7&gt;=$J133,EE$7&lt;=$K133),(($D133-$O133)/$N133),0))))),(((IF(Data!$C$2&gt;0,(IF(OR(EE$5=Data!$F$2,EE$5=Data!$G$2,(IF(COUNTIF(Data!$A$2:$A$939,EE$7),EE$7=(VLOOKUP(EE$7,Data!$A$2:$A$852,1,FALSE)),0))),"H",IF(AND(EE$7&gt;=$J133,EE$7&lt;=$L133),($D133*$P133/$M133),0))),IF(AND(EE$7&gt;=$J133,EE$7&lt;=$L133),(($D133*$P133)/$M133),0))))))</f>
        <v>0</v>
      </c>
      <c r="EF134" s="37">
        <f>IF(EF$7&gt;$L133,(((IF(Data!$C$2&gt;0,(IF(OR(EF$5=Data!$F$2,EF$5=Data!$G$2,(IF(COUNTIF(Data!$A$2:$A$939,EF$7),EF$7=(VLOOKUP(EF$7,Data!$A$2:$A$852,1,FALSE)),0))),"H",IF(AND(EF$7&gt;=$J133,EF$7&lt;=$K133),($D133*(1-$P133)/$N133),0))),IF(AND(EF$7&gt;=$J133,EF$7&lt;=$K133),(($D133-$O133)/$N133),0))))),(((IF(Data!$C$2&gt;0,(IF(OR(EF$5=Data!$F$2,EF$5=Data!$G$2,(IF(COUNTIF(Data!$A$2:$A$939,EF$7),EF$7=(VLOOKUP(EF$7,Data!$A$2:$A$852,1,FALSE)),0))),"H",IF(AND(EF$7&gt;=$J133,EF$7&lt;=$L133),($D133*$P133/$M133),0))),IF(AND(EF$7&gt;=$J133,EF$7&lt;=$L133),(($D133*$P133)/$M133),0))))))</f>
        <v>0</v>
      </c>
      <c r="EG134" s="37" t="str">
        <f>IF(EG$7&gt;$L133,(((IF(Data!$C$2&gt;0,(IF(OR(EG$5=Data!$F$2,EG$5=Data!$G$2,(IF(COUNTIF(Data!$A$2:$A$939,EG$7),EG$7=(VLOOKUP(EG$7,Data!$A$2:$A$852,1,FALSE)),0))),"H",IF(AND(EG$7&gt;=$J133,EG$7&lt;=$K133),($D133*(1-$P133)/$N133),0))),IF(AND(EG$7&gt;=$J133,EG$7&lt;=$K133),(($D133-$O133)/$N133),0))))),(((IF(Data!$C$2&gt;0,(IF(OR(EG$5=Data!$F$2,EG$5=Data!$G$2,(IF(COUNTIF(Data!$A$2:$A$939,EG$7),EG$7=(VLOOKUP(EG$7,Data!$A$2:$A$852,1,FALSE)),0))),"H",IF(AND(EG$7&gt;=$J133,EG$7&lt;=$L133),($D133*$P133/$M133),0))),IF(AND(EG$7&gt;=$J133,EG$7&lt;=$L133),(($D133*$P133)/$M133),0))))))</f>
        <v>H</v>
      </c>
      <c r="EH134" s="37" t="str">
        <f>IF(EH$7&gt;$L133,(((IF(Data!$C$2&gt;0,(IF(OR(EH$5=Data!$F$2,EH$5=Data!$G$2,(IF(COUNTIF(Data!$A$2:$A$939,EH$7),EH$7=(VLOOKUP(EH$7,Data!$A$2:$A$852,1,FALSE)),0))),"H",IF(AND(EH$7&gt;=$J133,EH$7&lt;=$K133),($D133*(1-$P133)/$N133),0))),IF(AND(EH$7&gt;=$J133,EH$7&lt;=$K133),(($D133-$O133)/$N133),0))))),(((IF(Data!$C$2&gt;0,(IF(OR(EH$5=Data!$F$2,EH$5=Data!$G$2,(IF(COUNTIF(Data!$A$2:$A$939,EH$7),EH$7=(VLOOKUP(EH$7,Data!$A$2:$A$852,1,FALSE)),0))),"H",IF(AND(EH$7&gt;=$J133,EH$7&lt;=$L133),($D133*$P133/$M133),0))),IF(AND(EH$7&gt;=$J133,EH$7&lt;=$L133),(($D133*$P133)/$M133),0))))))</f>
        <v>H</v>
      </c>
      <c r="EI134" s="37">
        <f>IF(EI$7&gt;$L133,(((IF(Data!$C$2&gt;0,(IF(OR(EI$5=Data!$F$2,EI$5=Data!$G$2,(IF(COUNTIF(Data!$A$2:$A$939,EI$7),EI$7=(VLOOKUP(EI$7,Data!$A$2:$A$852,1,FALSE)),0))),"H",IF(AND(EI$7&gt;=$J133,EI$7&lt;=$K133),($D133*(1-$P133)/$N133),0))),IF(AND(EI$7&gt;=$J133,EI$7&lt;=$K133),(($D133-$O133)/$N133),0))))),(((IF(Data!$C$2&gt;0,(IF(OR(EI$5=Data!$F$2,EI$5=Data!$G$2,(IF(COUNTIF(Data!$A$2:$A$939,EI$7),EI$7=(VLOOKUP(EI$7,Data!$A$2:$A$852,1,FALSE)),0))),"H",IF(AND(EI$7&gt;=$J133,EI$7&lt;=$L133),($D133*$P133/$M133),0))),IF(AND(EI$7&gt;=$J133,EI$7&lt;=$L133),(($D133*$P133)/$M133),0))))))</f>
        <v>0</v>
      </c>
      <c r="EJ134" s="37">
        <f>IF(EJ$7&gt;$L133,(((IF(Data!$C$2&gt;0,(IF(OR(EJ$5=Data!$F$2,EJ$5=Data!$G$2,(IF(COUNTIF(Data!$A$2:$A$939,EJ$7),EJ$7=(VLOOKUP(EJ$7,Data!$A$2:$A$852,1,FALSE)),0))),"H",IF(AND(EJ$7&gt;=$J133,EJ$7&lt;=$K133),($D133*(1-$P133)/$N133),0))),IF(AND(EJ$7&gt;=$J133,EJ$7&lt;=$K133),(($D133-$O133)/$N133),0))))),(((IF(Data!$C$2&gt;0,(IF(OR(EJ$5=Data!$F$2,EJ$5=Data!$G$2,(IF(COUNTIF(Data!$A$2:$A$939,EJ$7),EJ$7=(VLOOKUP(EJ$7,Data!$A$2:$A$852,1,FALSE)),0))),"H",IF(AND(EJ$7&gt;=$J133,EJ$7&lt;=$L133),($D133*$P133/$M133),0))),IF(AND(EJ$7&gt;=$J133,EJ$7&lt;=$L133),(($D133*$P133)/$M133),0))))))</f>
        <v>0</v>
      </c>
      <c r="EK134" s="37">
        <f>IF(EK$7&gt;$L133,(((IF(Data!$C$2&gt;0,(IF(OR(EK$5=Data!$F$2,EK$5=Data!$G$2,(IF(COUNTIF(Data!$A$2:$A$939,EK$7),EK$7=(VLOOKUP(EK$7,Data!$A$2:$A$852,1,FALSE)),0))),"H",IF(AND(EK$7&gt;=$J133,EK$7&lt;=$K133),($D133*(1-$P133)/$N133),0))),IF(AND(EK$7&gt;=$J133,EK$7&lt;=$K133),(($D133-$O133)/$N133),0))))),(((IF(Data!$C$2&gt;0,(IF(OR(EK$5=Data!$F$2,EK$5=Data!$G$2,(IF(COUNTIF(Data!$A$2:$A$939,EK$7),EK$7=(VLOOKUP(EK$7,Data!$A$2:$A$852,1,FALSE)),0))),"H",IF(AND(EK$7&gt;=$J133,EK$7&lt;=$L133),($D133*$P133/$M133),0))),IF(AND(EK$7&gt;=$J133,EK$7&lt;=$L133),(($D133*$P133)/$M133),0))))))</f>
        <v>0</v>
      </c>
      <c r="EL134" s="37">
        <f>IF(EL$7&gt;$L133,(((IF(Data!$C$2&gt;0,(IF(OR(EL$5=Data!$F$2,EL$5=Data!$G$2,(IF(COUNTIF(Data!$A$2:$A$939,EL$7),EL$7=(VLOOKUP(EL$7,Data!$A$2:$A$852,1,FALSE)),0))),"H",IF(AND(EL$7&gt;=$J133,EL$7&lt;=$K133),($D133*(1-$P133)/$N133),0))),IF(AND(EL$7&gt;=$J133,EL$7&lt;=$K133),(($D133-$O133)/$N133),0))))),(((IF(Data!$C$2&gt;0,(IF(OR(EL$5=Data!$F$2,EL$5=Data!$G$2,(IF(COUNTIF(Data!$A$2:$A$939,EL$7),EL$7=(VLOOKUP(EL$7,Data!$A$2:$A$852,1,FALSE)),0))),"H",IF(AND(EL$7&gt;=$J133,EL$7&lt;=$L133),($D133*$P133/$M133),0))),IF(AND(EL$7&gt;=$J133,EL$7&lt;=$L133),(($D133*$P133)/$M133),0))))))</f>
        <v>0</v>
      </c>
      <c r="EM134" s="37">
        <f>IF(EM$7&gt;$L133,(((IF(Data!$C$2&gt;0,(IF(OR(EM$5=Data!$F$2,EM$5=Data!$G$2,(IF(COUNTIF(Data!$A$2:$A$939,EM$7),EM$7=(VLOOKUP(EM$7,Data!$A$2:$A$852,1,FALSE)),0))),"H",IF(AND(EM$7&gt;=$J133,EM$7&lt;=$K133),($D133*(1-$P133)/$N133),0))),IF(AND(EM$7&gt;=$J133,EM$7&lt;=$K133),(($D133-$O133)/$N133),0))))),(((IF(Data!$C$2&gt;0,(IF(OR(EM$5=Data!$F$2,EM$5=Data!$G$2,(IF(COUNTIF(Data!$A$2:$A$939,EM$7),EM$7=(VLOOKUP(EM$7,Data!$A$2:$A$852,1,FALSE)),0))),"H",IF(AND(EM$7&gt;=$J133,EM$7&lt;=$L133),($D133*$P133/$M133),0))),IF(AND(EM$7&gt;=$J133,EM$7&lt;=$L133),(($D133*$P133)/$M133),0))))))</f>
        <v>0</v>
      </c>
      <c r="EN134" s="37" t="str">
        <f>IF(EN$7&gt;$L133,(((IF(Data!$C$2&gt;0,(IF(OR(EN$5=Data!$F$2,EN$5=Data!$G$2,(IF(COUNTIF(Data!$A$2:$A$939,EN$7),EN$7=(VLOOKUP(EN$7,Data!$A$2:$A$852,1,FALSE)),0))),"H",IF(AND(EN$7&gt;=$J133,EN$7&lt;=$K133),($D133*(1-$P133)/$N133),0))),IF(AND(EN$7&gt;=$J133,EN$7&lt;=$K133),(($D133-$O133)/$N133),0))))),(((IF(Data!$C$2&gt;0,(IF(OR(EN$5=Data!$F$2,EN$5=Data!$G$2,(IF(COUNTIF(Data!$A$2:$A$939,EN$7),EN$7=(VLOOKUP(EN$7,Data!$A$2:$A$852,1,FALSE)),0))),"H",IF(AND(EN$7&gt;=$J133,EN$7&lt;=$L133),($D133*$P133/$M133),0))),IF(AND(EN$7&gt;=$J133,EN$7&lt;=$L133),(($D133*$P133)/$M133),0))))))</f>
        <v>H</v>
      </c>
      <c r="EO134" s="38" t="str">
        <f>IF(EO$7&gt;$L133,(((IF(Data!$C$2&gt;0,(IF(OR(EO$5=Data!$F$2,EO$5=Data!$G$2,(IF(COUNTIF(Data!$A$2:$A$939,EO$7),EO$7=(VLOOKUP(EO$7,Data!$A$2:$A$852,1,FALSE)),0))),"H",IF(AND(EO$7&gt;=$J133,EO$7&lt;=$K133),($D133*(1-$P133)/$N133),0))),IF(AND(EO$7&gt;=$J133,EO$7&lt;=$K133),(($D133-$O133)/$N133),0))))),(((IF(Data!$C$2&gt;0,(IF(OR(EO$5=Data!$F$2,EO$5=Data!$G$2,(IF(COUNTIF(Data!$A$2:$A$939,EO$7),EO$7=(VLOOKUP(EO$7,Data!$A$2:$A$852,1,FALSE)),0))),"H",IF(AND(EO$7&gt;=$J133,EO$7&lt;=$L133),($D133*$P133/$M133),0))),IF(AND(EO$7&gt;=$J133,EO$7&lt;=$L133),(($D133*$P133)/$M133),0))))))</f>
        <v>H</v>
      </c>
      <c r="EP134" s="8" t="s">
        <v>48</v>
      </c>
      <c r="EQ134" s="18">
        <f>SUM(T134:EO134)-D133</f>
        <v>0</v>
      </c>
    </row>
    <row r="135" spans="1:148" ht="30" customHeight="1" thickTop="1">
      <c r="A135" s="370"/>
      <c r="B135" s="368"/>
      <c r="C135" s="368"/>
      <c r="D135" s="346"/>
      <c r="E135" s="350"/>
      <c r="F135" s="350"/>
      <c r="G135" s="348">
        <f>IF(F135&gt;0,(IF(E135&gt;0,IF(Data!$C$2&gt;0,((NETWORKDAYS.INTL(E135,F135,Data!$C$2,Data!$A$2:$A$1242))),((F135-E135)+1)),0)),0)</f>
        <v>0</v>
      </c>
      <c r="H135" s="346">
        <f>I135*D135</f>
        <v>0</v>
      </c>
      <c r="I135" s="362">
        <f>IF(G135&gt;0,((IF(AND(E135&lt;=$EJ$3,F135&gt;=$EJ$3),(IF(Data!$C$2&gt;0,NETWORKDAYS.INTL(E135,$EJ$3,Data!$C$2,Data!$A$2:$A$1231),$EJ$3-E135)),IF(F135&lt;=$EJ$3,G135,0)))/G135),0)</f>
        <v>0</v>
      </c>
      <c r="J135" s="350"/>
      <c r="K135" s="350">
        <f>IF(AND(P135&lt;1,P135&gt;0,J135&gt;0),ROUND((((1-P135)*(F135-E135)+$EJ$3)),0),0)</f>
        <v>0</v>
      </c>
      <c r="L135" s="350">
        <f>IF(K135&gt;=$EJ$3,$EJ$3,K135)</f>
        <v>0</v>
      </c>
      <c r="M135" s="348">
        <f>IF(L135&gt;0,(IF(J135&gt;0,IF(Data!$C$2&gt;0,((NETWORKDAYS.INTL(J135,L135,Data!$C$2,Data!$A$2:$A$1242))),((L135-J135)+1)),0)),0)</f>
        <v>0</v>
      </c>
      <c r="N135" s="348">
        <f>IF(P135=1,0,IF(L135&gt;0,(IF(J135&gt;0,IF(Data!$C$2&gt;0,(((NETWORKDAYS.INTL($EJ$3,K135,Data!$C$2,Data!$A$2:$A$1242)))-1),((-$EJ$3+K135))),0)),0))</f>
        <v>0</v>
      </c>
      <c r="O135" s="346">
        <f>P135*D135</f>
        <v>0</v>
      </c>
      <c r="P135" s="362"/>
      <c r="Q135" s="344">
        <f>IF(K135&gt;0,F135-K135,0)</f>
        <v>0</v>
      </c>
      <c r="R135" s="346">
        <f>IF(K135&gt;0,O135-H135,0)</f>
        <v>0</v>
      </c>
      <c r="S135" s="341">
        <f>IF(P135&gt;0,P135-I135,0)</f>
        <v>0</v>
      </c>
      <c r="T135" s="33">
        <f>IF(Data!$C$2&gt;0,(IF(OR(T$5=Data!$F$2,T$5=Data!$G$2,(IF(COUNTIF(Data!$A$2:$A$939,T$7),T$7=(VLOOKUP(T$7,Data!$A$2:$A$852,1,FALSE)),0))),"H",IF(AND(T$7&gt;=$E135,T$7&lt;=$F135),($D135/$G135),0))),IF(AND(T$7&gt;=$E135,T$7&lt;=$F135),($D135/$G135),0))</f>
        <v>0</v>
      </c>
      <c r="U135" s="34">
        <f>IF(Data!$C$2&gt;0,(IF(OR(U$5=Data!$F$2,U$5=Data!$G$2,(IF(COUNTIF(Data!$A$2:$A$939,U$7),U$7=(VLOOKUP(U$7,Data!$A$2:$A$852,1,FALSE)),0))),"H",IF(AND(U$7&gt;=$E135,U$7&lt;=$F135),($D135/$G135),0))),IF(AND(U$7&gt;=$E135,U$7&lt;=$F135),($D135/$G135),0))</f>
        <v>0</v>
      </c>
      <c r="V135" s="34">
        <f>IF(Data!$C$2&gt;0,(IF(OR(V$5=Data!$F$2,V$5=Data!$G$2,(IF(COUNTIF(Data!$A$2:$A$939,V$7),V$7=(VLOOKUP(V$7,Data!$A$2:$A$852,1,FALSE)),0))),"H",IF(AND(V$7&gt;=$E135,V$7&lt;=$F135),($D135/$G135),0))),IF(AND(V$7&gt;=$E135,V$7&lt;=$F135),($D135/$G135),0))</f>
        <v>0</v>
      </c>
      <c r="W135" s="34">
        <f>IF(Data!$C$2&gt;0,(IF(OR(W$5=Data!$F$2,W$5=Data!$G$2,(IF(COUNTIF(Data!$A$2:$A$939,W$7),W$7=(VLOOKUP(W$7,Data!$A$2:$A$852,1,FALSE)),0))),"H",IF(AND(W$7&gt;=$E135,W$7&lt;=$F135),($D135/$G135),0))),IF(AND(W$7&gt;=$E135,W$7&lt;=$F135),($D135/$G135),0))</f>
        <v>0</v>
      </c>
      <c r="X135" s="34">
        <f>IF(Data!$C$2&gt;0,(IF(OR(X$5=Data!$F$2,X$5=Data!$G$2,(IF(COUNTIF(Data!$A$2:$A$939,X$7),X$7=(VLOOKUP(X$7,Data!$A$2:$A$852,1,FALSE)),0))),"H",IF(AND(X$7&gt;=$E135,X$7&lt;=$F135),($D135/$G135),0))),IF(AND(X$7&gt;=$E135,X$7&lt;=$F135),($D135/$G135),0))</f>
        <v>0</v>
      </c>
      <c r="Y135" s="34" t="str">
        <f>IF(Data!$C$2&gt;0,(IF(OR(Y$5=Data!$F$2,Y$5=Data!$G$2,(IF(COUNTIF(Data!$A$2:$A$939,Y$7),Y$7=(VLOOKUP(Y$7,Data!$A$2:$A$852,1,FALSE)),0))),"H",IF(AND(Y$7&gt;=$E135,Y$7&lt;=$F135),($D135/$G135),0))),IF(AND(Y$7&gt;=$E135,Y$7&lt;=$F135),($D135/$G135),0))</f>
        <v>H</v>
      </c>
      <c r="Z135" s="34" t="str">
        <f>IF(Data!$C$2&gt;0,(IF(OR(Z$5=Data!$F$2,Z$5=Data!$G$2,(IF(COUNTIF(Data!$A$2:$A$939,Z$7),Z$7=(VLOOKUP(Z$7,Data!$A$2:$A$852,1,FALSE)),0))),"H",IF(AND(Z$7&gt;=$E135,Z$7&lt;=$F135),($D135/$G135),0))),IF(AND(Z$7&gt;=$E135,Z$7&lt;=$F135),($D135/$G135),0))</f>
        <v>H</v>
      </c>
      <c r="AA135" s="34">
        <f>IF(Data!$C$2&gt;0,(IF(OR(AA$5=Data!$F$2,AA$5=Data!$G$2,(IF(COUNTIF(Data!$A$2:$A$939,AA$7),AA$7=(VLOOKUP(AA$7,Data!$A$2:$A$852,1,FALSE)),0))),"H",IF(AND(AA$7&gt;=$E135,AA$7&lt;=$F135),($D135/$G135),0))),IF(AND(AA$7&gt;=$E135,AA$7&lt;=$F135),($D135/$G135),0))</f>
        <v>0</v>
      </c>
      <c r="AB135" s="34">
        <f>IF(Data!$C$2&gt;0,(IF(OR(AB$5=Data!$F$2,AB$5=Data!$G$2,(IF(COUNTIF(Data!$A$2:$A$939,AB$7),AB$7=(VLOOKUP(AB$7,Data!$A$2:$A$852,1,FALSE)),0))),"H",IF(AND(AB$7&gt;=$E135,AB$7&lt;=$F135),($D135/$G135),0))),IF(AND(AB$7&gt;=$E135,AB$7&lt;=$F135),($D135/$G135),0))</f>
        <v>0</v>
      </c>
      <c r="AC135" s="34">
        <f>IF(Data!$C$2&gt;0,(IF(OR(AC$5=Data!$F$2,AC$5=Data!$G$2,(IF(COUNTIF(Data!$A$2:$A$939,AC$7),AC$7=(VLOOKUP(AC$7,Data!$A$2:$A$852,1,FALSE)),0))),"H",IF(AND(AC$7&gt;=$E135,AC$7&lt;=$F135),($D135/$G135),0))),IF(AND(AC$7&gt;=$E135,AC$7&lt;=$F135),($D135/$G135),0))</f>
        <v>0</v>
      </c>
      <c r="AD135" s="34">
        <f>IF(Data!$C$2&gt;0,(IF(OR(AD$5=Data!$F$2,AD$5=Data!$G$2,(IF(COUNTIF(Data!$A$2:$A$939,AD$7),AD$7=(VLOOKUP(AD$7,Data!$A$2:$A$852,1,FALSE)),0))),"H",IF(AND(AD$7&gt;=$E135,AD$7&lt;=$F135),($D135/$G135),0))),IF(AND(AD$7&gt;=$E135,AD$7&lt;=$F135),($D135/$G135),0))</f>
        <v>0</v>
      </c>
      <c r="AE135" s="34">
        <f>IF(Data!$C$2&gt;0,(IF(OR(AE$5=Data!$F$2,AE$5=Data!$G$2,(IF(COUNTIF(Data!$A$2:$A$939,AE$7),AE$7=(VLOOKUP(AE$7,Data!$A$2:$A$852,1,FALSE)),0))),"H",IF(AND(AE$7&gt;=$E135,AE$7&lt;=$F135),($D135/$G135),0))),IF(AND(AE$7&gt;=$E135,AE$7&lt;=$F135),($D135/$G135),0))</f>
        <v>0</v>
      </c>
      <c r="AF135" s="34" t="str">
        <f>IF(Data!$C$2&gt;0,(IF(OR(AF$5=Data!$F$2,AF$5=Data!$G$2,(IF(COUNTIF(Data!$A$2:$A$939,AF$7),AF$7=(VLOOKUP(AF$7,Data!$A$2:$A$852,1,FALSE)),0))),"H",IF(AND(AF$7&gt;=$E135,AF$7&lt;=$F135),($D135/$G135),0))),IF(AND(AF$7&gt;=$E135,AF$7&lt;=$F135),($D135/$G135),0))</f>
        <v>H</v>
      </c>
      <c r="AG135" s="34" t="str">
        <f>IF(Data!$C$2&gt;0,(IF(OR(AG$5=Data!$F$2,AG$5=Data!$G$2,(IF(COUNTIF(Data!$A$2:$A$939,AG$7),AG$7=(VLOOKUP(AG$7,Data!$A$2:$A$852,1,FALSE)),0))),"H",IF(AND(AG$7&gt;=$E135,AG$7&lt;=$F135),($D135/$G135),0))),IF(AND(AG$7&gt;=$E135,AG$7&lt;=$F135),($D135/$G135),0))</f>
        <v>H</v>
      </c>
      <c r="AH135" s="34">
        <f>IF(Data!$C$2&gt;0,(IF(OR(AH$5=Data!$F$2,AH$5=Data!$G$2,(IF(COUNTIF(Data!$A$2:$A$939,AH$7),AH$7=(VLOOKUP(AH$7,Data!$A$2:$A$852,1,FALSE)),0))),"H",IF(AND(AH$7&gt;=$E135,AH$7&lt;=$F135),($D135/$G135),0))),IF(AND(AH$7&gt;=$E135,AH$7&lt;=$F135),($D135/$G135),0))</f>
        <v>0</v>
      </c>
      <c r="AI135" s="34">
        <f>IF(Data!$C$2&gt;0,(IF(OR(AI$5=Data!$F$2,AI$5=Data!$G$2,(IF(COUNTIF(Data!$A$2:$A$939,AI$7),AI$7=(VLOOKUP(AI$7,Data!$A$2:$A$852,1,FALSE)),0))),"H",IF(AND(AI$7&gt;=$E135,AI$7&lt;=$F135),($D135/$G135),0))),IF(AND(AI$7&gt;=$E135,AI$7&lt;=$F135),($D135/$G135),0))</f>
        <v>0</v>
      </c>
      <c r="AJ135" s="34">
        <f>IF(Data!$C$2&gt;0,(IF(OR(AJ$5=Data!$F$2,AJ$5=Data!$G$2,(IF(COUNTIF(Data!$A$2:$A$939,AJ$7),AJ$7=(VLOOKUP(AJ$7,Data!$A$2:$A$852,1,FALSE)),0))),"H",IF(AND(AJ$7&gt;=$E135,AJ$7&lt;=$F135),($D135/$G135),0))),IF(AND(AJ$7&gt;=$E135,AJ$7&lt;=$F135),($D135/$G135),0))</f>
        <v>0</v>
      </c>
      <c r="AK135" s="34">
        <f>IF(Data!$C$2&gt;0,(IF(OR(AK$5=Data!$F$2,AK$5=Data!$G$2,(IF(COUNTIF(Data!$A$2:$A$939,AK$7),AK$7=(VLOOKUP(AK$7,Data!$A$2:$A$852,1,FALSE)),0))),"H",IF(AND(AK$7&gt;=$E135,AK$7&lt;=$F135),($D135/$G135),0))),IF(AND(AK$7&gt;=$E135,AK$7&lt;=$F135),($D135/$G135),0))</f>
        <v>0</v>
      </c>
      <c r="AL135" s="34">
        <f>IF(Data!$C$2&gt;0,(IF(OR(AL$5=Data!$F$2,AL$5=Data!$G$2,(IF(COUNTIF(Data!$A$2:$A$939,AL$7),AL$7=(VLOOKUP(AL$7,Data!$A$2:$A$852,1,FALSE)),0))),"H",IF(AND(AL$7&gt;=$E135,AL$7&lt;=$F135),($D135/$G135),0))),IF(AND(AL$7&gt;=$E135,AL$7&lt;=$F135),($D135/$G135),0))</f>
        <v>0</v>
      </c>
      <c r="AM135" s="34" t="str">
        <f>IF(Data!$C$2&gt;0,(IF(OR(AM$5=Data!$F$2,AM$5=Data!$G$2,(IF(COUNTIF(Data!$A$2:$A$939,AM$7),AM$7=(VLOOKUP(AM$7,Data!$A$2:$A$852,1,FALSE)),0))),"H",IF(AND(AM$7&gt;=$E135,AM$7&lt;=$F135),($D135/$G135),0))),IF(AND(AM$7&gt;=$E135,AM$7&lt;=$F135),($D135/$G135),0))</f>
        <v>H</v>
      </c>
      <c r="AN135" s="34" t="str">
        <f>IF(Data!$C$2&gt;0,(IF(OR(AN$5=Data!$F$2,AN$5=Data!$G$2,(IF(COUNTIF(Data!$A$2:$A$939,AN$7),AN$7=(VLOOKUP(AN$7,Data!$A$2:$A$852,1,FALSE)),0))),"H",IF(AND(AN$7&gt;=$E135,AN$7&lt;=$F135),($D135/$G135),0))),IF(AND(AN$7&gt;=$E135,AN$7&lt;=$F135),($D135/$G135),0))</f>
        <v>H</v>
      </c>
      <c r="AO135" s="34">
        <f>IF(Data!$C$2&gt;0,(IF(OR(AO$5=Data!$F$2,AO$5=Data!$G$2,(IF(COUNTIF(Data!$A$2:$A$939,AO$7),AO$7=(VLOOKUP(AO$7,Data!$A$2:$A$852,1,FALSE)),0))),"H",IF(AND(AO$7&gt;=$E135,AO$7&lt;=$F135),($D135/$G135),0))),IF(AND(AO$7&gt;=$E135,AO$7&lt;=$F135),($D135/$G135),0))</f>
        <v>0</v>
      </c>
      <c r="AP135" s="34">
        <f>IF(Data!$C$2&gt;0,(IF(OR(AP$5=Data!$F$2,AP$5=Data!$G$2,(IF(COUNTIF(Data!$A$2:$A$939,AP$7),AP$7=(VLOOKUP(AP$7,Data!$A$2:$A$852,1,FALSE)),0))),"H",IF(AND(AP$7&gt;=$E135,AP$7&lt;=$F135),($D135/$G135),0))),IF(AND(AP$7&gt;=$E135,AP$7&lt;=$F135),($D135/$G135),0))</f>
        <v>0</v>
      </c>
      <c r="AQ135" s="34">
        <f>IF(Data!$C$2&gt;0,(IF(OR(AQ$5=Data!$F$2,AQ$5=Data!$G$2,(IF(COUNTIF(Data!$A$2:$A$939,AQ$7),AQ$7=(VLOOKUP(AQ$7,Data!$A$2:$A$852,1,FALSE)),0))),"H",IF(AND(AQ$7&gt;=$E135,AQ$7&lt;=$F135),($D135/$G135),0))),IF(AND(AQ$7&gt;=$E135,AQ$7&lt;=$F135),($D135/$G135),0))</f>
        <v>0</v>
      </c>
      <c r="AR135" s="34">
        <f>IF(Data!$C$2&gt;0,(IF(OR(AR$5=Data!$F$2,AR$5=Data!$G$2,(IF(COUNTIF(Data!$A$2:$A$939,AR$7),AR$7=(VLOOKUP(AR$7,Data!$A$2:$A$852,1,FALSE)),0))),"H",IF(AND(AR$7&gt;=$E135,AR$7&lt;=$F135),($D135/$G135),0))),IF(AND(AR$7&gt;=$E135,AR$7&lt;=$F135),($D135/$G135),0))</f>
        <v>0</v>
      </c>
      <c r="AS135" s="34">
        <f>IF(Data!$C$2&gt;0,(IF(OR(AS$5=Data!$F$2,AS$5=Data!$G$2,(IF(COUNTIF(Data!$A$2:$A$939,AS$7),AS$7=(VLOOKUP(AS$7,Data!$A$2:$A$852,1,FALSE)),0))),"H",IF(AND(AS$7&gt;=$E135,AS$7&lt;=$F135),($D135/$G135),0))),IF(AND(AS$7&gt;=$E135,AS$7&lt;=$F135),($D135/$G135),0))</f>
        <v>0</v>
      </c>
      <c r="AT135" s="34" t="str">
        <f>IF(Data!$C$2&gt;0,(IF(OR(AT$5=Data!$F$2,AT$5=Data!$G$2,(IF(COUNTIF(Data!$A$2:$A$939,AT$7),AT$7=(VLOOKUP(AT$7,Data!$A$2:$A$852,1,FALSE)),0))),"H",IF(AND(AT$7&gt;=$E135,AT$7&lt;=$F135),($D135/$G135),0))),IF(AND(AT$7&gt;=$E135,AT$7&lt;=$F135),($D135/$G135),0))</f>
        <v>H</v>
      </c>
      <c r="AU135" s="34" t="str">
        <f>IF(Data!$C$2&gt;0,(IF(OR(AU$5=Data!$F$2,AU$5=Data!$G$2,(IF(COUNTIF(Data!$A$2:$A$939,AU$7),AU$7=(VLOOKUP(AU$7,Data!$A$2:$A$852,1,FALSE)),0))),"H",IF(AND(AU$7&gt;=$E135,AU$7&lt;=$F135),($D135/$G135),0))),IF(AND(AU$7&gt;=$E135,AU$7&lt;=$F135),($D135/$G135),0))</f>
        <v>H</v>
      </c>
      <c r="AV135" s="34">
        <f>IF(Data!$C$2&gt;0,(IF(OR(AV$5=Data!$F$2,AV$5=Data!$G$2,(IF(COUNTIF(Data!$A$2:$A$939,AV$7),AV$7=(VLOOKUP(AV$7,Data!$A$2:$A$852,1,FALSE)),0))),"H",IF(AND(AV$7&gt;=$E135,AV$7&lt;=$F135),($D135/$G135),0))),IF(AND(AV$7&gt;=$E135,AV$7&lt;=$F135),($D135/$G135),0))</f>
        <v>0</v>
      </c>
      <c r="AW135" s="34">
        <f>IF(Data!$C$2&gt;0,(IF(OR(AW$5=Data!$F$2,AW$5=Data!$G$2,(IF(COUNTIF(Data!$A$2:$A$939,AW$7),AW$7=(VLOOKUP(AW$7,Data!$A$2:$A$852,1,FALSE)),0))),"H",IF(AND(AW$7&gt;=$E135,AW$7&lt;=$F135),($D135/$G135),0))),IF(AND(AW$7&gt;=$E135,AW$7&lt;=$F135),($D135/$G135),0))</f>
        <v>0</v>
      </c>
      <c r="AX135" s="34">
        <f>IF(Data!$C$2&gt;0,(IF(OR(AX$5=Data!$F$2,AX$5=Data!$G$2,(IF(COUNTIF(Data!$A$2:$A$939,AX$7),AX$7=(VLOOKUP(AX$7,Data!$A$2:$A$852,1,FALSE)),0))),"H",IF(AND(AX$7&gt;=$E135,AX$7&lt;=$F135),($D135/$G135),0))),IF(AND(AX$7&gt;=$E135,AX$7&lt;=$F135),($D135/$G135),0))</f>
        <v>0</v>
      </c>
      <c r="AY135" s="34">
        <f>IF(Data!$C$2&gt;0,(IF(OR(AY$5=Data!$F$2,AY$5=Data!$G$2,(IF(COUNTIF(Data!$A$2:$A$939,AY$7),AY$7=(VLOOKUP(AY$7,Data!$A$2:$A$852,1,FALSE)),0))),"H",IF(AND(AY$7&gt;=$E135,AY$7&lt;=$F135),($D135/$G135),0))),IF(AND(AY$7&gt;=$E135,AY$7&lt;=$F135),($D135/$G135),0))</f>
        <v>0</v>
      </c>
      <c r="AZ135" s="34">
        <f>IF(Data!$C$2&gt;0,(IF(OR(AZ$5=Data!$F$2,AZ$5=Data!$G$2,(IF(COUNTIF(Data!$A$2:$A$939,AZ$7),AZ$7=(VLOOKUP(AZ$7,Data!$A$2:$A$852,1,FALSE)),0))),"H",IF(AND(AZ$7&gt;=$E135,AZ$7&lt;=$F135),($D135/$G135),0))),IF(AND(AZ$7&gt;=$E135,AZ$7&lt;=$F135),($D135/$G135),0))</f>
        <v>0</v>
      </c>
      <c r="BA135" s="34" t="str">
        <f>IF(Data!$C$2&gt;0,(IF(OR(BA$5=Data!$F$2,BA$5=Data!$G$2,(IF(COUNTIF(Data!$A$2:$A$939,BA$7),BA$7=(VLOOKUP(BA$7,Data!$A$2:$A$852,1,FALSE)),0))),"H",IF(AND(BA$7&gt;=$E135,BA$7&lt;=$F135),($D135/$G135),0))),IF(AND(BA$7&gt;=$E135,BA$7&lt;=$F135),($D135/$G135),0))</f>
        <v>H</v>
      </c>
      <c r="BB135" s="34" t="str">
        <f>IF(Data!$C$2&gt;0,(IF(OR(BB$5=Data!$F$2,BB$5=Data!$G$2,(IF(COUNTIF(Data!$A$2:$A$939,BB$7),BB$7=(VLOOKUP(BB$7,Data!$A$2:$A$852,1,FALSE)),0))),"H",IF(AND(BB$7&gt;=$E135,BB$7&lt;=$F135),($D135/$G135),0))),IF(AND(BB$7&gt;=$E135,BB$7&lt;=$F135),($D135/$G135),0))</f>
        <v>H</v>
      </c>
      <c r="BC135" s="34">
        <f>IF(Data!$C$2&gt;0,(IF(OR(BC$5=Data!$F$2,BC$5=Data!$G$2,(IF(COUNTIF(Data!$A$2:$A$939,BC$7),BC$7=(VLOOKUP(BC$7,Data!$A$2:$A$852,1,FALSE)),0))),"H",IF(AND(BC$7&gt;=$E135,BC$7&lt;=$F135),($D135/$G135),0))),IF(AND(BC$7&gt;=$E135,BC$7&lt;=$F135),($D135/$G135),0))</f>
        <v>0</v>
      </c>
      <c r="BD135" s="34">
        <f>IF(Data!$C$2&gt;0,(IF(OR(BD$5=Data!$F$2,BD$5=Data!$G$2,(IF(COUNTIF(Data!$A$2:$A$939,BD$7),BD$7=(VLOOKUP(BD$7,Data!$A$2:$A$852,1,FALSE)),0))),"H",IF(AND(BD$7&gt;=$E135,BD$7&lt;=$F135),($D135/$G135),0))),IF(AND(BD$7&gt;=$E135,BD$7&lt;=$F135),($D135/$G135),0))</f>
        <v>0</v>
      </c>
      <c r="BE135" s="34">
        <f>IF(Data!$C$2&gt;0,(IF(OR(BE$5=Data!$F$2,BE$5=Data!$G$2,(IF(COUNTIF(Data!$A$2:$A$939,BE$7),BE$7=(VLOOKUP(BE$7,Data!$A$2:$A$852,1,FALSE)),0))),"H",IF(AND(BE$7&gt;=$E135,BE$7&lt;=$F135),($D135/$G135),0))),IF(AND(BE$7&gt;=$E135,BE$7&lt;=$F135),($D135/$G135),0))</f>
        <v>0</v>
      </c>
      <c r="BF135" s="34">
        <f>IF(Data!$C$2&gt;0,(IF(OR(BF$5=Data!$F$2,BF$5=Data!$G$2,(IF(COUNTIF(Data!$A$2:$A$939,BF$7),BF$7=(VLOOKUP(BF$7,Data!$A$2:$A$852,1,FALSE)),0))),"H",IF(AND(BF$7&gt;=$E135,BF$7&lt;=$F135),($D135/$G135),0))),IF(AND(BF$7&gt;=$E135,BF$7&lt;=$F135),($D135/$G135),0))</f>
        <v>0</v>
      </c>
      <c r="BG135" s="34">
        <f>IF(Data!$C$2&gt;0,(IF(OR(BG$5=Data!$F$2,BG$5=Data!$G$2,(IF(COUNTIF(Data!$A$2:$A$939,BG$7),BG$7=(VLOOKUP(BG$7,Data!$A$2:$A$852,1,FALSE)),0))),"H",IF(AND(BG$7&gt;=$E135,BG$7&lt;=$F135),($D135/$G135),0))),IF(AND(BG$7&gt;=$E135,BG$7&lt;=$F135),($D135/$G135),0))</f>
        <v>0</v>
      </c>
      <c r="BH135" s="34" t="str">
        <f>IF(Data!$C$2&gt;0,(IF(OR(BH$5=Data!$F$2,BH$5=Data!$G$2,(IF(COUNTIF(Data!$A$2:$A$939,BH$7),BH$7=(VLOOKUP(BH$7,Data!$A$2:$A$852,1,FALSE)),0))),"H",IF(AND(BH$7&gt;=$E135,BH$7&lt;=$F135),($D135/$G135),0))),IF(AND(BH$7&gt;=$E135,BH$7&lt;=$F135),($D135/$G135),0))</f>
        <v>H</v>
      </c>
      <c r="BI135" s="34" t="str">
        <f>IF(Data!$C$2&gt;0,(IF(OR(BI$5=Data!$F$2,BI$5=Data!$G$2,(IF(COUNTIF(Data!$A$2:$A$939,BI$7),BI$7=(VLOOKUP(BI$7,Data!$A$2:$A$852,1,FALSE)),0))),"H",IF(AND(BI$7&gt;=$E135,BI$7&lt;=$F135),($D135/$G135),0))),IF(AND(BI$7&gt;=$E135,BI$7&lt;=$F135),($D135/$G135),0))</f>
        <v>H</v>
      </c>
      <c r="BJ135" s="34">
        <f>IF(Data!$C$2&gt;0,(IF(OR(BJ$5=Data!$F$2,BJ$5=Data!$G$2,(IF(COUNTIF(Data!$A$2:$A$939,BJ$7),BJ$7=(VLOOKUP(BJ$7,Data!$A$2:$A$852,1,FALSE)),0))),"H",IF(AND(BJ$7&gt;=$E135,BJ$7&lt;=$F135),($D135/$G135),0))),IF(AND(BJ$7&gt;=$E135,BJ$7&lt;=$F135),($D135/$G135),0))</f>
        <v>0</v>
      </c>
      <c r="BK135" s="34">
        <f>IF(Data!$C$2&gt;0,(IF(OR(BK$5=Data!$F$2,BK$5=Data!$G$2,(IF(COUNTIF(Data!$A$2:$A$939,BK$7),BK$7=(VLOOKUP(BK$7,Data!$A$2:$A$852,1,FALSE)),0))),"H",IF(AND(BK$7&gt;=$E135,BK$7&lt;=$F135),($D135/$G135),0))),IF(AND(BK$7&gt;=$E135,BK$7&lt;=$F135),($D135/$G135),0))</f>
        <v>0</v>
      </c>
      <c r="BL135" s="34">
        <f>IF(Data!$C$2&gt;0,(IF(OR(BL$5=Data!$F$2,BL$5=Data!$G$2,(IF(COUNTIF(Data!$A$2:$A$939,BL$7),BL$7=(VLOOKUP(BL$7,Data!$A$2:$A$852,1,FALSE)),0))),"H",IF(AND(BL$7&gt;=$E135,BL$7&lt;=$F135),($D135/$G135),0))),IF(AND(BL$7&gt;=$E135,BL$7&lt;=$F135),($D135/$G135),0))</f>
        <v>0</v>
      </c>
      <c r="BM135" s="34">
        <f>IF(Data!$C$2&gt;0,(IF(OR(BM$5=Data!$F$2,BM$5=Data!$G$2,(IF(COUNTIF(Data!$A$2:$A$939,BM$7),BM$7=(VLOOKUP(BM$7,Data!$A$2:$A$852,1,FALSE)),0))),"H",IF(AND(BM$7&gt;=$E135,BM$7&lt;=$F135),($D135/$G135),0))),IF(AND(BM$7&gt;=$E135,BM$7&lt;=$F135),($D135/$G135),0))</f>
        <v>0</v>
      </c>
      <c r="BN135" s="34">
        <f>IF(Data!$C$2&gt;0,(IF(OR(BN$5=Data!$F$2,BN$5=Data!$G$2,(IF(COUNTIF(Data!$A$2:$A$939,BN$7),BN$7=(VLOOKUP(BN$7,Data!$A$2:$A$852,1,FALSE)),0))),"H",IF(AND(BN$7&gt;=$E135,BN$7&lt;=$F135),($D135/$G135),0))),IF(AND(BN$7&gt;=$E135,BN$7&lt;=$F135),($D135/$G135),0))</f>
        <v>0</v>
      </c>
      <c r="BO135" s="34" t="str">
        <f>IF(Data!$C$2&gt;0,(IF(OR(BO$5=Data!$F$2,BO$5=Data!$G$2,(IF(COUNTIF(Data!$A$2:$A$939,BO$7),BO$7=(VLOOKUP(BO$7,Data!$A$2:$A$852,1,FALSE)),0))),"H",IF(AND(BO$7&gt;=$E135,BO$7&lt;=$F135),($D135/$G135),0))),IF(AND(BO$7&gt;=$E135,BO$7&lt;=$F135),($D135/$G135),0))</f>
        <v>H</v>
      </c>
      <c r="BP135" s="34" t="str">
        <f>IF(Data!$C$2&gt;0,(IF(OR(BP$5=Data!$F$2,BP$5=Data!$G$2,(IF(COUNTIF(Data!$A$2:$A$939,BP$7),BP$7=(VLOOKUP(BP$7,Data!$A$2:$A$852,1,FALSE)),0))),"H",IF(AND(BP$7&gt;=$E135,BP$7&lt;=$F135),($D135/$G135),0))),IF(AND(BP$7&gt;=$E135,BP$7&lt;=$F135),($D135/$G135),0))</f>
        <v>H</v>
      </c>
      <c r="BQ135" s="34">
        <f>IF(Data!$C$2&gt;0,(IF(OR(BQ$5=Data!$F$2,BQ$5=Data!$G$2,(IF(COUNTIF(Data!$A$2:$A$939,BQ$7),BQ$7=(VLOOKUP(BQ$7,Data!$A$2:$A$852,1,FALSE)),0))),"H",IF(AND(BQ$7&gt;=$E135,BQ$7&lt;=$F135),($D135/$G135),0))),IF(AND(BQ$7&gt;=$E135,BQ$7&lt;=$F135),($D135/$G135),0))</f>
        <v>0</v>
      </c>
      <c r="BR135" s="34">
        <f>IF(Data!$C$2&gt;0,(IF(OR(BR$5=Data!$F$2,BR$5=Data!$G$2,(IF(COUNTIF(Data!$A$2:$A$939,BR$7),BR$7=(VLOOKUP(BR$7,Data!$A$2:$A$852,1,FALSE)),0))),"H",IF(AND(BR$7&gt;=$E135,BR$7&lt;=$F135),($D135/$G135),0))),IF(AND(BR$7&gt;=$E135,BR$7&lt;=$F135),($D135/$G135),0))</f>
        <v>0</v>
      </c>
      <c r="BS135" s="34">
        <f>IF(Data!$C$2&gt;0,(IF(OR(BS$5=Data!$F$2,BS$5=Data!$G$2,(IF(COUNTIF(Data!$A$2:$A$939,BS$7),BS$7=(VLOOKUP(BS$7,Data!$A$2:$A$852,1,FALSE)),0))),"H",IF(AND(BS$7&gt;=$E135,BS$7&lt;=$F135),($D135/$G135),0))),IF(AND(BS$7&gt;=$E135,BS$7&lt;=$F135),($D135/$G135),0))</f>
        <v>0</v>
      </c>
      <c r="BT135" s="34">
        <f>IF(Data!$C$2&gt;0,(IF(OR(BT$5=Data!$F$2,BT$5=Data!$G$2,(IF(COUNTIF(Data!$A$2:$A$939,BT$7),BT$7=(VLOOKUP(BT$7,Data!$A$2:$A$852,1,FALSE)),0))),"H",IF(AND(BT$7&gt;=$E135,BT$7&lt;=$F135),($D135/$G135),0))),IF(AND(BT$7&gt;=$E135,BT$7&lt;=$F135),($D135/$G135),0))</f>
        <v>0</v>
      </c>
      <c r="BU135" s="34">
        <f>IF(Data!$C$2&gt;0,(IF(OR(BU$5=Data!$F$2,BU$5=Data!$G$2,(IF(COUNTIF(Data!$A$2:$A$939,BU$7),BU$7=(VLOOKUP(BU$7,Data!$A$2:$A$852,1,FALSE)),0))),"H",IF(AND(BU$7&gt;=$E135,BU$7&lt;=$F135),($D135/$G135),0))),IF(AND(BU$7&gt;=$E135,BU$7&lt;=$F135),($D135/$G135),0))</f>
        <v>0</v>
      </c>
      <c r="BV135" s="34" t="str">
        <f>IF(Data!$C$2&gt;0,(IF(OR(BV$5=Data!$F$2,BV$5=Data!$G$2,(IF(COUNTIF(Data!$A$2:$A$939,BV$7),BV$7=(VLOOKUP(BV$7,Data!$A$2:$A$852,1,FALSE)),0))),"H",IF(AND(BV$7&gt;=$E135,BV$7&lt;=$F135),($D135/$G135),0))),IF(AND(BV$7&gt;=$E135,BV$7&lt;=$F135),($D135/$G135),0))</f>
        <v>H</v>
      </c>
      <c r="BW135" s="34" t="str">
        <f>IF(Data!$C$2&gt;0,(IF(OR(BW$5=Data!$F$2,BW$5=Data!$G$2,(IF(COUNTIF(Data!$A$2:$A$939,BW$7),BW$7=(VLOOKUP(BW$7,Data!$A$2:$A$852,1,FALSE)),0))),"H",IF(AND(BW$7&gt;=$E135,BW$7&lt;=$F135),($D135/$G135),0))),IF(AND(BW$7&gt;=$E135,BW$7&lt;=$F135),($D135/$G135),0))</f>
        <v>H</v>
      </c>
      <c r="BX135" s="34">
        <f>IF(Data!$C$2&gt;0,(IF(OR(BX$5=Data!$F$2,BX$5=Data!$G$2,(IF(COUNTIF(Data!$A$2:$A$939,BX$7),BX$7=(VLOOKUP(BX$7,Data!$A$2:$A$852,1,FALSE)),0))),"H",IF(AND(BX$7&gt;=$E135,BX$7&lt;=$F135),($D135/$G135),0))),IF(AND(BX$7&gt;=$E135,BX$7&lt;=$F135),($D135/$G135),0))</f>
        <v>0</v>
      </c>
      <c r="BY135" s="34">
        <f>IF(Data!$C$2&gt;0,(IF(OR(BY$5=Data!$F$2,BY$5=Data!$G$2,(IF(COUNTIF(Data!$A$2:$A$939,BY$7),BY$7=(VLOOKUP(BY$7,Data!$A$2:$A$852,1,FALSE)),0))),"H",IF(AND(BY$7&gt;=$E135,BY$7&lt;=$F135),($D135/$G135),0))),IF(AND(BY$7&gt;=$E135,BY$7&lt;=$F135),($D135/$G135),0))</f>
        <v>0</v>
      </c>
      <c r="BZ135" s="34">
        <f>IF(Data!$C$2&gt;0,(IF(OR(BZ$5=Data!$F$2,BZ$5=Data!$G$2,(IF(COUNTIF(Data!$A$2:$A$939,BZ$7),BZ$7=(VLOOKUP(BZ$7,Data!$A$2:$A$852,1,FALSE)),0))),"H",IF(AND(BZ$7&gt;=$E135,BZ$7&lt;=$F135),($D135/$G135),0))),IF(AND(BZ$7&gt;=$E135,BZ$7&lt;=$F135),($D135/$G135),0))</f>
        <v>0</v>
      </c>
      <c r="CA135" s="34">
        <f>IF(Data!$C$2&gt;0,(IF(OR(CA$5=Data!$F$2,CA$5=Data!$G$2,(IF(COUNTIF(Data!$A$2:$A$939,CA$7),CA$7=(VLOOKUP(CA$7,Data!$A$2:$A$852,1,FALSE)),0))),"H",IF(AND(CA$7&gt;=$E135,CA$7&lt;=$F135),($D135/$G135),0))),IF(AND(CA$7&gt;=$E135,CA$7&lt;=$F135),($D135/$G135),0))</f>
        <v>0</v>
      </c>
      <c r="CB135" s="34">
        <f>IF(Data!$C$2&gt;0,(IF(OR(CB$5=Data!$F$2,CB$5=Data!$G$2,(IF(COUNTIF(Data!$A$2:$A$939,CB$7),CB$7=(VLOOKUP(CB$7,Data!$A$2:$A$852,1,FALSE)),0))),"H",IF(AND(CB$7&gt;=$E135,CB$7&lt;=$F135),($D135/$G135),0))),IF(AND(CB$7&gt;=$E135,CB$7&lt;=$F135),($D135/$G135),0))</f>
        <v>0</v>
      </c>
      <c r="CC135" s="34" t="str">
        <f>IF(Data!$C$2&gt;0,(IF(OR(CC$5=Data!$F$2,CC$5=Data!$G$2,(IF(COUNTIF(Data!$A$2:$A$939,CC$7),CC$7=(VLOOKUP(CC$7,Data!$A$2:$A$852,1,FALSE)),0))),"H",IF(AND(CC$7&gt;=$E135,CC$7&lt;=$F135),($D135/$G135),0))),IF(AND(CC$7&gt;=$E135,CC$7&lt;=$F135),($D135/$G135),0))</f>
        <v>H</v>
      </c>
      <c r="CD135" s="34" t="str">
        <f>IF(Data!$C$2&gt;0,(IF(OR(CD$5=Data!$F$2,CD$5=Data!$G$2,(IF(COUNTIF(Data!$A$2:$A$939,CD$7),CD$7=(VLOOKUP(CD$7,Data!$A$2:$A$852,1,FALSE)),0))),"H",IF(AND(CD$7&gt;=$E135,CD$7&lt;=$F135),($D135/$G135),0))),IF(AND(CD$7&gt;=$E135,CD$7&lt;=$F135),($D135/$G135),0))</f>
        <v>H</v>
      </c>
      <c r="CE135" s="34">
        <f>IF(Data!$C$2&gt;0,(IF(OR(CE$5=Data!$F$2,CE$5=Data!$G$2,(IF(COUNTIF(Data!$A$2:$A$939,CE$7),CE$7=(VLOOKUP(CE$7,Data!$A$2:$A$852,1,FALSE)),0))),"H",IF(AND(CE$7&gt;=$E135,CE$7&lt;=$F135),($D135/$G135),0))),IF(AND(CE$7&gt;=$E135,CE$7&lt;=$F135),($D135/$G135),0))</f>
        <v>0</v>
      </c>
      <c r="CF135" s="34">
        <f>IF(Data!$C$2&gt;0,(IF(OR(CF$5=Data!$F$2,CF$5=Data!$G$2,(IF(COUNTIF(Data!$A$2:$A$939,CF$7),CF$7=(VLOOKUP(CF$7,Data!$A$2:$A$852,1,FALSE)),0))),"H",IF(AND(CF$7&gt;=$E135,CF$7&lt;=$F135),($D135/$G135),0))),IF(AND(CF$7&gt;=$E135,CF$7&lt;=$F135),($D135/$G135),0))</f>
        <v>0</v>
      </c>
      <c r="CG135" s="34">
        <f>IF(Data!$C$2&gt;0,(IF(OR(CG$5=Data!$F$2,CG$5=Data!$G$2,(IF(COUNTIF(Data!$A$2:$A$939,CG$7),CG$7=(VLOOKUP(CG$7,Data!$A$2:$A$852,1,FALSE)),0))),"H",IF(AND(CG$7&gt;=$E135,CG$7&lt;=$F135),($D135/$G135),0))),IF(AND(CG$7&gt;=$E135,CG$7&lt;=$F135),($D135/$G135),0))</f>
        <v>0</v>
      </c>
      <c r="CH135" s="34">
        <f>IF(Data!$C$2&gt;0,(IF(OR(CH$5=Data!$F$2,CH$5=Data!$G$2,(IF(COUNTIF(Data!$A$2:$A$939,CH$7),CH$7=(VLOOKUP(CH$7,Data!$A$2:$A$852,1,FALSE)),0))),"H",IF(AND(CH$7&gt;=$E135,CH$7&lt;=$F135),($D135/$G135),0))),IF(AND(CH$7&gt;=$E135,CH$7&lt;=$F135),($D135/$G135),0))</f>
        <v>0</v>
      </c>
      <c r="CI135" s="34">
        <f>IF(Data!$C$2&gt;0,(IF(OR(CI$5=Data!$F$2,CI$5=Data!$G$2,(IF(COUNTIF(Data!$A$2:$A$939,CI$7),CI$7=(VLOOKUP(CI$7,Data!$A$2:$A$852,1,FALSE)),0))),"H",IF(AND(CI$7&gt;=$E135,CI$7&lt;=$F135),($D135/$G135),0))),IF(AND(CI$7&gt;=$E135,CI$7&lt;=$F135),($D135/$G135),0))</f>
        <v>0</v>
      </c>
      <c r="CJ135" s="34" t="str">
        <f>IF(Data!$C$2&gt;0,(IF(OR(CJ$5=Data!$F$2,CJ$5=Data!$G$2,(IF(COUNTIF(Data!$A$2:$A$939,CJ$7),CJ$7=(VLOOKUP(CJ$7,Data!$A$2:$A$852,1,FALSE)),0))),"H",IF(AND(CJ$7&gt;=$E135,CJ$7&lt;=$F135),($D135/$G135),0))),IF(AND(CJ$7&gt;=$E135,CJ$7&lt;=$F135),($D135/$G135),0))</f>
        <v>H</v>
      </c>
      <c r="CK135" s="34" t="str">
        <f>IF(Data!$C$2&gt;0,(IF(OR(CK$5=Data!$F$2,CK$5=Data!$G$2,(IF(COUNTIF(Data!$A$2:$A$939,CK$7),CK$7=(VLOOKUP(CK$7,Data!$A$2:$A$852,1,FALSE)),0))),"H",IF(AND(CK$7&gt;=$E135,CK$7&lt;=$F135),($D135/$G135),0))),IF(AND(CK$7&gt;=$E135,CK$7&lt;=$F135),($D135/$G135),0))</f>
        <v>H</v>
      </c>
      <c r="CL135" s="34">
        <f>IF(Data!$C$2&gt;0,(IF(OR(CL$5=Data!$F$2,CL$5=Data!$G$2,(IF(COUNTIF(Data!$A$2:$A$939,CL$7),CL$7=(VLOOKUP(CL$7,Data!$A$2:$A$852,1,FALSE)),0))),"H",IF(AND(CL$7&gt;=$E135,CL$7&lt;=$F135),($D135/$G135),0))),IF(AND(CL$7&gt;=$E135,CL$7&lt;=$F135),($D135/$G135),0))</f>
        <v>0</v>
      </c>
      <c r="CM135" s="34">
        <f>IF(Data!$C$2&gt;0,(IF(OR(CM$5=Data!$F$2,CM$5=Data!$G$2,(IF(COUNTIF(Data!$A$2:$A$939,CM$7),CM$7=(VLOOKUP(CM$7,Data!$A$2:$A$852,1,FALSE)),0))),"H",IF(AND(CM$7&gt;=$E135,CM$7&lt;=$F135),($D135/$G135),0))),IF(AND(CM$7&gt;=$E135,CM$7&lt;=$F135),($D135/$G135),0))</f>
        <v>0</v>
      </c>
      <c r="CN135" s="34">
        <f>IF(Data!$C$2&gt;0,(IF(OR(CN$5=Data!$F$2,CN$5=Data!$G$2,(IF(COUNTIF(Data!$A$2:$A$939,CN$7),CN$7=(VLOOKUP(CN$7,Data!$A$2:$A$852,1,FALSE)),0))),"H",IF(AND(CN$7&gt;=$E135,CN$7&lt;=$F135),($D135/$G135),0))),IF(AND(CN$7&gt;=$E135,CN$7&lt;=$F135),($D135/$G135),0))</f>
        <v>0</v>
      </c>
      <c r="CO135" s="34">
        <f>IF(Data!$C$2&gt;0,(IF(OR(CO$5=Data!$F$2,CO$5=Data!$G$2,(IF(COUNTIF(Data!$A$2:$A$939,CO$7),CO$7=(VLOOKUP(CO$7,Data!$A$2:$A$852,1,FALSE)),0))),"H",IF(AND(CO$7&gt;=$E135,CO$7&lt;=$F135),($D135/$G135),0))),IF(AND(CO$7&gt;=$E135,CO$7&lt;=$F135),($D135/$G135),0))</f>
        <v>0</v>
      </c>
      <c r="CP135" s="34">
        <f>IF(Data!$C$2&gt;0,(IF(OR(CP$5=Data!$F$2,CP$5=Data!$G$2,(IF(COUNTIF(Data!$A$2:$A$939,CP$7),CP$7=(VLOOKUP(CP$7,Data!$A$2:$A$852,1,FALSE)),0))),"H",IF(AND(CP$7&gt;=$E135,CP$7&lt;=$F135),($D135/$G135),0))),IF(AND(CP$7&gt;=$E135,CP$7&lt;=$F135),($D135/$G135),0))</f>
        <v>0</v>
      </c>
      <c r="CQ135" s="34" t="str">
        <f>IF(Data!$C$2&gt;0,(IF(OR(CQ$5=Data!$F$2,CQ$5=Data!$G$2,(IF(COUNTIF(Data!$A$2:$A$939,CQ$7),CQ$7=(VLOOKUP(CQ$7,Data!$A$2:$A$852,1,FALSE)),0))),"H",IF(AND(CQ$7&gt;=$E135,CQ$7&lt;=$F135),($D135/$G135),0))),IF(AND(CQ$7&gt;=$E135,CQ$7&lt;=$F135),($D135/$G135),0))</f>
        <v>H</v>
      </c>
      <c r="CR135" s="34" t="str">
        <f>IF(Data!$C$2&gt;0,(IF(OR(CR$5=Data!$F$2,CR$5=Data!$G$2,(IF(COUNTIF(Data!$A$2:$A$939,CR$7),CR$7=(VLOOKUP(CR$7,Data!$A$2:$A$852,1,FALSE)),0))),"H",IF(AND(CR$7&gt;=$E135,CR$7&lt;=$F135),($D135/$G135),0))),IF(AND(CR$7&gt;=$E135,CR$7&lt;=$F135),($D135/$G135),0))</f>
        <v>H</v>
      </c>
      <c r="CS135" s="34">
        <f>IF(Data!$C$2&gt;0,(IF(OR(CS$5=Data!$F$2,CS$5=Data!$G$2,(IF(COUNTIF(Data!$A$2:$A$939,CS$7),CS$7=(VLOOKUP(CS$7,Data!$A$2:$A$852,1,FALSE)),0))),"H",IF(AND(CS$7&gt;=$E135,CS$7&lt;=$F135),($D135/$G135),0))),IF(AND(CS$7&gt;=$E135,CS$7&lt;=$F135),($D135/$G135),0))</f>
        <v>0</v>
      </c>
      <c r="CT135" s="34">
        <f>IF(Data!$C$2&gt;0,(IF(OR(CT$5=Data!$F$2,CT$5=Data!$G$2,(IF(COUNTIF(Data!$A$2:$A$939,CT$7),CT$7=(VLOOKUP(CT$7,Data!$A$2:$A$852,1,FALSE)),0))),"H",IF(AND(CT$7&gt;=$E135,CT$7&lt;=$F135),($D135/$G135),0))),IF(AND(CT$7&gt;=$E135,CT$7&lt;=$F135),($D135/$G135),0))</f>
        <v>0</v>
      </c>
      <c r="CU135" s="34">
        <f>IF(Data!$C$2&gt;0,(IF(OR(CU$5=Data!$F$2,CU$5=Data!$G$2,(IF(COUNTIF(Data!$A$2:$A$939,CU$7),CU$7=(VLOOKUP(CU$7,Data!$A$2:$A$852,1,FALSE)),0))),"H",IF(AND(CU$7&gt;=$E135,CU$7&lt;=$F135),($D135/$G135),0))),IF(AND(CU$7&gt;=$E135,CU$7&lt;=$F135),($D135/$G135),0))</f>
        <v>0</v>
      </c>
      <c r="CV135" s="34">
        <f>IF(Data!$C$2&gt;0,(IF(OR(CV$5=Data!$F$2,CV$5=Data!$G$2,(IF(COUNTIF(Data!$A$2:$A$939,CV$7),CV$7=(VLOOKUP(CV$7,Data!$A$2:$A$852,1,FALSE)),0))),"H",IF(AND(CV$7&gt;=$E135,CV$7&lt;=$F135),($D135/$G135),0))),IF(AND(CV$7&gt;=$E135,CV$7&lt;=$F135),($D135/$G135),0))</f>
        <v>0</v>
      </c>
      <c r="CW135" s="34">
        <f>IF(Data!$C$2&gt;0,(IF(OR(CW$5=Data!$F$2,CW$5=Data!$G$2,(IF(COUNTIF(Data!$A$2:$A$939,CW$7),CW$7=(VLOOKUP(CW$7,Data!$A$2:$A$852,1,FALSE)),0))),"H",IF(AND(CW$7&gt;=$E135,CW$7&lt;=$F135),($D135/$G135),0))),IF(AND(CW$7&gt;=$E135,CW$7&lt;=$F135),($D135/$G135),0))</f>
        <v>0</v>
      </c>
      <c r="CX135" s="34" t="str">
        <f>IF(Data!$C$2&gt;0,(IF(OR(CX$5=Data!$F$2,CX$5=Data!$G$2,(IF(COUNTIF(Data!$A$2:$A$939,CX$7),CX$7=(VLOOKUP(CX$7,Data!$A$2:$A$852,1,FALSE)),0))),"H",IF(AND(CX$7&gt;=$E135,CX$7&lt;=$F135),($D135/$G135),0))),IF(AND(CX$7&gt;=$E135,CX$7&lt;=$F135),($D135/$G135),0))</f>
        <v>H</v>
      </c>
      <c r="CY135" s="34" t="str">
        <f>IF(Data!$C$2&gt;0,(IF(OR(CY$5=Data!$F$2,CY$5=Data!$G$2,(IF(COUNTIF(Data!$A$2:$A$939,CY$7),CY$7=(VLOOKUP(CY$7,Data!$A$2:$A$852,1,FALSE)),0))),"H",IF(AND(CY$7&gt;=$E135,CY$7&lt;=$F135),($D135/$G135),0))),IF(AND(CY$7&gt;=$E135,CY$7&lt;=$F135),($D135/$G135),0))</f>
        <v>H</v>
      </c>
      <c r="CZ135" s="34">
        <f>IF(Data!$C$2&gt;0,(IF(OR(CZ$5=Data!$F$2,CZ$5=Data!$G$2,(IF(COUNTIF(Data!$A$2:$A$939,CZ$7),CZ$7=(VLOOKUP(CZ$7,Data!$A$2:$A$852,1,FALSE)),0))),"H",IF(AND(CZ$7&gt;=$E135,CZ$7&lt;=$F135),($D135/$G135),0))),IF(AND(CZ$7&gt;=$E135,CZ$7&lt;=$F135),($D135/$G135),0))</f>
        <v>0</v>
      </c>
      <c r="DA135" s="34">
        <f>IF(Data!$C$2&gt;0,(IF(OR(DA$5=Data!$F$2,DA$5=Data!$G$2,(IF(COUNTIF(Data!$A$2:$A$939,DA$7),DA$7=(VLOOKUP(DA$7,Data!$A$2:$A$852,1,FALSE)),0))),"H",IF(AND(DA$7&gt;=$E135,DA$7&lt;=$F135),($D135/$G135),0))),IF(AND(DA$7&gt;=$E135,DA$7&lt;=$F135),($D135/$G135),0))</f>
        <v>0</v>
      </c>
      <c r="DB135" s="34">
        <f>IF(Data!$C$2&gt;0,(IF(OR(DB$5=Data!$F$2,DB$5=Data!$G$2,(IF(COUNTIF(Data!$A$2:$A$939,DB$7),DB$7=(VLOOKUP(DB$7,Data!$A$2:$A$852,1,FALSE)),0))),"H",IF(AND(DB$7&gt;=$E135,DB$7&lt;=$F135),($D135/$G135),0))),IF(AND(DB$7&gt;=$E135,DB$7&lt;=$F135),($D135/$G135),0))</f>
        <v>0</v>
      </c>
      <c r="DC135" s="34">
        <f>IF(Data!$C$2&gt;0,(IF(OR(DC$5=Data!$F$2,DC$5=Data!$G$2,(IF(COUNTIF(Data!$A$2:$A$939,DC$7),DC$7=(VLOOKUP(DC$7,Data!$A$2:$A$852,1,FALSE)),0))),"H",IF(AND(DC$7&gt;=$E135,DC$7&lt;=$F135),($D135/$G135),0))),IF(AND(DC$7&gt;=$E135,DC$7&lt;=$F135),($D135/$G135),0))</f>
        <v>0</v>
      </c>
      <c r="DD135" s="34">
        <f>IF(Data!$C$2&gt;0,(IF(OR(DD$5=Data!$F$2,DD$5=Data!$G$2,(IF(COUNTIF(Data!$A$2:$A$939,DD$7),DD$7=(VLOOKUP(DD$7,Data!$A$2:$A$852,1,FALSE)),0))),"H",IF(AND(DD$7&gt;=$E135,DD$7&lt;=$F135),($D135/$G135),0))),IF(AND(DD$7&gt;=$E135,DD$7&lt;=$F135),($D135/$G135),0))</f>
        <v>0</v>
      </c>
      <c r="DE135" s="34" t="str">
        <f>IF(Data!$C$2&gt;0,(IF(OR(DE$5=Data!$F$2,DE$5=Data!$G$2,(IF(COUNTIF(Data!$A$2:$A$939,DE$7),DE$7=(VLOOKUP(DE$7,Data!$A$2:$A$852,1,FALSE)),0))),"H",IF(AND(DE$7&gt;=$E135,DE$7&lt;=$F135),($D135/$G135),0))),IF(AND(DE$7&gt;=$E135,DE$7&lt;=$F135),($D135/$G135),0))</f>
        <v>H</v>
      </c>
      <c r="DF135" s="34" t="str">
        <f>IF(Data!$C$2&gt;0,(IF(OR(DF$5=Data!$F$2,DF$5=Data!$G$2,(IF(COUNTIF(Data!$A$2:$A$939,DF$7),DF$7=(VLOOKUP(DF$7,Data!$A$2:$A$852,1,FALSE)),0))),"H",IF(AND(DF$7&gt;=$E135,DF$7&lt;=$F135),($D135/$G135),0))),IF(AND(DF$7&gt;=$E135,DF$7&lt;=$F135),($D135/$G135),0))</f>
        <v>H</v>
      </c>
      <c r="DG135" s="34">
        <f>IF(Data!$C$2&gt;0,(IF(OR(DG$5=Data!$F$2,DG$5=Data!$G$2,(IF(COUNTIF(Data!$A$2:$A$939,DG$7),DG$7=(VLOOKUP(DG$7,Data!$A$2:$A$852,1,FALSE)),0))),"H",IF(AND(DG$7&gt;=$E135,DG$7&lt;=$F135),($D135/$G135),0))),IF(AND(DG$7&gt;=$E135,DG$7&lt;=$F135),($D135/$G135),0))</f>
        <v>0</v>
      </c>
      <c r="DH135" s="34">
        <f>IF(Data!$C$2&gt;0,(IF(OR(DH$5=Data!$F$2,DH$5=Data!$G$2,(IF(COUNTIF(Data!$A$2:$A$939,DH$7),DH$7=(VLOOKUP(DH$7,Data!$A$2:$A$852,1,FALSE)),0))),"H",IF(AND(DH$7&gt;=$E135,DH$7&lt;=$F135),($D135/$G135),0))),IF(AND(DH$7&gt;=$E135,DH$7&lt;=$F135),($D135/$G135),0))</f>
        <v>0</v>
      </c>
      <c r="DI135" s="34">
        <f>IF(Data!$C$2&gt;0,(IF(OR(DI$5=Data!$F$2,DI$5=Data!$G$2,(IF(COUNTIF(Data!$A$2:$A$939,DI$7),DI$7=(VLOOKUP(DI$7,Data!$A$2:$A$852,1,FALSE)),0))),"H",IF(AND(DI$7&gt;=$E135,DI$7&lt;=$F135),($D135/$G135),0))),IF(AND(DI$7&gt;=$E135,DI$7&lt;=$F135),($D135/$G135),0))</f>
        <v>0</v>
      </c>
      <c r="DJ135" s="34">
        <f>IF(Data!$C$2&gt;0,(IF(OR(DJ$5=Data!$F$2,DJ$5=Data!$G$2,(IF(COUNTIF(Data!$A$2:$A$939,DJ$7),DJ$7=(VLOOKUP(DJ$7,Data!$A$2:$A$852,1,FALSE)),0))),"H",IF(AND(DJ$7&gt;=$E135,DJ$7&lt;=$F135),($D135/$G135),0))),IF(AND(DJ$7&gt;=$E135,DJ$7&lt;=$F135),($D135/$G135),0))</f>
        <v>0</v>
      </c>
      <c r="DK135" s="34">
        <f>IF(Data!$C$2&gt;0,(IF(OR(DK$5=Data!$F$2,DK$5=Data!$G$2,(IF(COUNTIF(Data!$A$2:$A$939,DK$7),DK$7=(VLOOKUP(DK$7,Data!$A$2:$A$852,1,FALSE)),0))),"H",IF(AND(DK$7&gt;=$E135,DK$7&lt;=$F135),($D135/$G135),0))),IF(AND(DK$7&gt;=$E135,DK$7&lt;=$F135),($D135/$G135),0))</f>
        <v>0</v>
      </c>
      <c r="DL135" s="34" t="str">
        <f>IF(Data!$C$2&gt;0,(IF(OR(DL$5=Data!$F$2,DL$5=Data!$G$2,(IF(COUNTIF(Data!$A$2:$A$939,DL$7),DL$7=(VLOOKUP(DL$7,Data!$A$2:$A$852,1,FALSE)),0))),"H",IF(AND(DL$7&gt;=$E135,DL$7&lt;=$F135),($D135/$G135),0))),IF(AND(DL$7&gt;=$E135,DL$7&lt;=$F135),($D135/$G135),0))</f>
        <v>H</v>
      </c>
      <c r="DM135" s="34" t="str">
        <f>IF(Data!$C$2&gt;0,(IF(OR(DM$5=Data!$F$2,DM$5=Data!$G$2,(IF(COUNTIF(Data!$A$2:$A$939,DM$7),DM$7=(VLOOKUP(DM$7,Data!$A$2:$A$852,1,FALSE)),0))),"H",IF(AND(DM$7&gt;=$E135,DM$7&lt;=$F135),($D135/$G135),0))),IF(AND(DM$7&gt;=$E135,DM$7&lt;=$F135),($D135/$G135),0))</f>
        <v>H</v>
      </c>
      <c r="DN135" s="34">
        <f>IF(Data!$C$2&gt;0,(IF(OR(DN$5=Data!$F$2,DN$5=Data!$G$2,(IF(COUNTIF(Data!$A$2:$A$939,DN$7),DN$7=(VLOOKUP(DN$7,Data!$A$2:$A$852,1,FALSE)),0))),"H",IF(AND(DN$7&gt;=$E135,DN$7&lt;=$F135),($D135/$G135),0))),IF(AND(DN$7&gt;=$E135,DN$7&lt;=$F135),($D135/$G135),0))</f>
        <v>0</v>
      </c>
      <c r="DO135" s="34">
        <f>IF(Data!$C$2&gt;0,(IF(OR(DO$5=Data!$F$2,DO$5=Data!$G$2,(IF(COUNTIF(Data!$A$2:$A$939,DO$7),DO$7=(VLOOKUP(DO$7,Data!$A$2:$A$852,1,FALSE)),0))),"H",IF(AND(DO$7&gt;=$E135,DO$7&lt;=$F135),($D135/$G135),0))),IF(AND(DO$7&gt;=$E135,DO$7&lt;=$F135),($D135/$G135),0))</f>
        <v>0</v>
      </c>
      <c r="DP135" s="34">
        <f>IF(Data!$C$2&gt;0,(IF(OR(DP$5=Data!$F$2,DP$5=Data!$G$2,(IF(COUNTIF(Data!$A$2:$A$939,DP$7),DP$7=(VLOOKUP(DP$7,Data!$A$2:$A$852,1,FALSE)),0))),"H",IF(AND(DP$7&gt;=$E135,DP$7&lt;=$F135),($D135/$G135),0))),IF(AND(DP$7&gt;=$E135,DP$7&lt;=$F135),($D135/$G135),0))</f>
        <v>0</v>
      </c>
      <c r="DQ135" s="34">
        <f>IF(Data!$C$2&gt;0,(IF(OR(DQ$5=Data!$F$2,DQ$5=Data!$G$2,(IF(COUNTIF(Data!$A$2:$A$939,DQ$7),DQ$7=(VLOOKUP(DQ$7,Data!$A$2:$A$852,1,FALSE)),0))),"H",IF(AND(DQ$7&gt;=$E135,DQ$7&lt;=$F135),($D135/$G135),0))),IF(AND(DQ$7&gt;=$E135,DQ$7&lt;=$F135),($D135/$G135),0))</f>
        <v>0</v>
      </c>
      <c r="DR135" s="34">
        <f>IF(Data!$C$2&gt;0,(IF(OR(DR$5=Data!$F$2,DR$5=Data!$G$2,(IF(COUNTIF(Data!$A$2:$A$939,DR$7),DR$7=(VLOOKUP(DR$7,Data!$A$2:$A$852,1,FALSE)),0))),"H",IF(AND(DR$7&gt;=$E135,DR$7&lt;=$F135),($D135/$G135),0))),IF(AND(DR$7&gt;=$E135,DR$7&lt;=$F135),($D135/$G135),0))</f>
        <v>0</v>
      </c>
      <c r="DS135" s="34" t="str">
        <f>IF(Data!$C$2&gt;0,(IF(OR(DS$5=Data!$F$2,DS$5=Data!$G$2,(IF(COUNTIF(Data!$A$2:$A$939,DS$7),DS$7=(VLOOKUP(DS$7,Data!$A$2:$A$852,1,FALSE)),0))),"H",IF(AND(DS$7&gt;=$E135,DS$7&lt;=$F135),($D135/$G135),0))),IF(AND(DS$7&gt;=$E135,DS$7&lt;=$F135),($D135/$G135),0))</f>
        <v>H</v>
      </c>
      <c r="DT135" s="34" t="str">
        <f>IF(Data!$C$2&gt;0,(IF(OR(DT$5=Data!$F$2,DT$5=Data!$G$2,(IF(COUNTIF(Data!$A$2:$A$939,DT$7),DT$7=(VLOOKUP(DT$7,Data!$A$2:$A$852,1,FALSE)),0))),"H",IF(AND(DT$7&gt;=$E135,DT$7&lt;=$F135),($D135/$G135),0))),IF(AND(DT$7&gt;=$E135,DT$7&lt;=$F135),($D135/$G135),0))</f>
        <v>H</v>
      </c>
      <c r="DU135" s="34">
        <f>IF(Data!$C$2&gt;0,(IF(OR(DU$5=Data!$F$2,DU$5=Data!$G$2,(IF(COUNTIF(Data!$A$2:$A$939,DU$7),DU$7=(VLOOKUP(DU$7,Data!$A$2:$A$852,1,FALSE)),0))),"H",IF(AND(DU$7&gt;=$E135,DU$7&lt;=$F135),($D135/$G135),0))),IF(AND(DU$7&gt;=$E135,DU$7&lt;=$F135),($D135/$G135),0))</f>
        <v>0</v>
      </c>
      <c r="DV135" s="34">
        <f>IF(Data!$C$2&gt;0,(IF(OR(DV$5=Data!$F$2,DV$5=Data!$G$2,(IF(COUNTIF(Data!$A$2:$A$939,DV$7),DV$7=(VLOOKUP(DV$7,Data!$A$2:$A$852,1,FALSE)),0))),"H",IF(AND(DV$7&gt;=$E135,DV$7&lt;=$F135),($D135/$G135),0))),IF(AND(DV$7&gt;=$E135,DV$7&lt;=$F135),($D135/$G135),0))</f>
        <v>0</v>
      </c>
      <c r="DW135" s="34">
        <f>IF(Data!$C$2&gt;0,(IF(OR(DW$5=Data!$F$2,DW$5=Data!$G$2,(IF(COUNTIF(Data!$A$2:$A$939,DW$7),DW$7=(VLOOKUP(DW$7,Data!$A$2:$A$852,1,FALSE)),0))),"H",IF(AND(DW$7&gt;=$E135,DW$7&lt;=$F135),($D135/$G135),0))),IF(AND(DW$7&gt;=$E135,DW$7&lt;=$F135),($D135/$G135),0))</f>
        <v>0</v>
      </c>
      <c r="DX135" s="34">
        <f>IF(Data!$C$2&gt;0,(IF(OR(DX$5=Data!$F$2,DX$5=Data!$G$2,(IF(COUNTIF(Data!$A$2:$A$939,DX$7),DX$7=(VLOOKUP(DX$7,Data!$A$2:$A$852,1,FALSE)),0))),"H",IF(AND(DX$7&gt;=$E135,DX$7&lt;=$F135),($D135/$G135),0))),IF(AND(DX$7&gt;=$E135,DX$7&lt;=$F135),($D135/$G135),0))</f>
        <v>0</v>
      </c>
      <c r="DY135" s="34">
        <f>IF(Data!$C$2&gt;0,(IF(OR(DY$5=Data!$F$2,DY$5=Data!$G$2,(IF(COUNTIF(Data!$A$2:$A$939,DY$7),DY$7=(VLOOKUP(DY$7,Data!$A$2:$A$852,1,FALSE)),0))),"H",IF(AND(DY$7&gt;=$E135,DY$7&lt;=$F135),($D135/$G135),0))),IF(AND(DY$7&gt;=$E135,DY$7&lt;=$F135),($D135/$G135),0))</f>
        <v>0</v>
      </c>
      <c r="DZ135" s="34" t="str">
        <f>IF(Data!$C$2&gt;0,(IF(OR(DZ$5=Data!$F$2,DZ$5=Data!$G$2,(IF(COUNTIF(Data!$A$2:$A$939,DZ$7),DZ$7=(VLOOKUP(DZ$7,Data!$A$2:$A$852,1,FALSE)),0))),"H",IF(AND(DZ$7&gt;=$E135,DZ$7&lt;=$F135),($D135/$G135),0))),IF(AND(DZ$7&gt;=$E135,DZ$7&lt;=$F135),($D135/$G135),0))</f>
        <v>H</v>
      </c>
      <c r="EA135" s="34" t="str">
        <f>IF(Data!$C$2&gt;0,(IF(OR(EA$5=Data!$F$2,EA$5=Data!$G$2,(IF(COUNTIF(Data!$A$2:$A$939,EA$7),EA$7=(VLOOKUP(EA$7,Data!$A$2:$A$852,1,FALSE)),0))),"H",IF(AND(EA$7&gt;=$E135,EA$7&lt;=$F135),($D135/$G135),0))),IF(AND(EA$7&gt;=$E135,EA$7&lt;=$F135),($D135/$G135),0))</f>
        <v>H</v>
      </c>
      <c r="EB135" s="34">
        <f>IF(Data!$C$2&gt;0,(IF(OR(EB$5=Data!$F$2,EB$5=Data!$G$2,(IF(COUNTIF(Data!$A$2:$A$939,EB$7),EB$7=(VLOOKUP(EB$7,Data!$A$2:$A$852,1,FALSE)),0))),"H",IF(AND(EB$7&gt;=$E135,EB$7&lt;=$F135),($D135/$G135),0))),IF(AND(EB$7&gt;=$E135,EB$7&lt;=$F135),($D135/$G135),0))</f>
        <v>0</v>
      </c>
      <c r="EC135" s="34">
        <f>IF(Data!$C$2&gt;0,(IF(OR(EC$5=Data!$F$2,EC$5=Data!$G$2,(IF(COUNTIF(Data!$A$2:$A$939,EC$7),EC$7=(VLOOKUP(EC$7,Data!$A$2:$A$852,1,FALSE)),0))),"H",IF(AND(EC$7&gt;=$E135,EC$7&lt;=$F135),($D135/$G135),0))),IF(AND(EC$7&gt;=$E135,EC$7&lt;=$F135),($D135/$G135),0))</f>
        <v>0</v>
      </c>
      <c r="ED135" s="34">
        <f>IF(Data!$C$2&gt;0,(IF(OR(ED$5=Data!$F$2,ED$5=Data!$G$2,(IF(COUNTIF(Data!$A$2:$A$939,ED$7),ED$7=(VLOOKUP(ED$7,Data!$A$2:$A$852,1,FALSE)),0))),"H",IF(AND(ED$7&gt;=$E135,ED$7&lt;=$F135),($D135/$G135),0))),IF(AND(ED$7&gt;=$E135,ED$7&lt;=$F135),($D135/$G135),0))</f>
        <v>0</v>
      </c>
      <c r="EE135" s="34">
        <f>IF(Data!$C$2&gt;0,(IF(OR(EE$5=Data!$F$2,EE$5=Data!$G$2,(IF(COUNTIF(Data!$A$2:$A$939,EE$7),EE$7=(VLOOKUP(EE$7,Data!$A$2:$A$852,1,FALSE)),0))),"H",IF(AND(EE$7&gt;=$E135,EE$7&lt;=$F135),($D135/$G135),0))),IF(AND(EE$7&gt;=$E135,EE$7&lt;=$F135),($D135/$G135),0))</f>
        <v>0</v>
      </c>
      <c r="EF135" s="34">
        <f>IF(Data!$C$2&gt;0,(IF(OR(EF$5=Data!$F$2,EF$5=Data!$G$2,(IF(COUNTIF(Data!$A$2:$A$939,EF$7),EF$7=(VLOOKUP(EF$7,Data!$A$2:$A$852,1,FALSE)),0))),"H",IF(AND(EF$7&gt;=$E135,EF$7&lt;=$F135),($D135/$G135),0))),IF(AND(EF$7&gt;=$E135,EF$7&lt;=$F135),($D135/$G135),0))</f>
        <v>0</v>
      </c>
      <c r="EG135" s="34" t="str">
        <f>IF(Data!$C$2&gt;0,(IF(OR(EG$5=Data!$F$2,EG$5=Data!$G$2,(IF(COUNTIF(Data!$A$2:$A$939,EG$7),EG$7=(VLOOKUP(EG$7,Data!$A$2:$A$852,1,FALSE)),0))),"H",IF(AND(EG$7&gt;=$E135,EG$7&lt;=$F135),($D135/$G135),0))),IF(AND(EG$7&gt;=$E135,EG$7&lt;=$F135),($D135/$G135),0))</f>
        <v>H</v>
      </c>
      <c r="EH135" s="34" t="str">
        <f>IF(Data!$C$2&gt;0,(IF(OR(EH$5=Data!$F$2,EH$5=Data!$G$2,(IF(COUNTIF(Data!$A$2:$A$939,EH$7),EH$7=(VLOOKUP(EH$7,Data!$A$2:$A$852,1,FALSE)),0))),"H",IF(AND(EH$7&gt;=$E135,EH$7&lt;=$F135),($D135/$G135),0))),IF(AND(EH$7&gt;=$E135,EH$7&lt;=$F135),($D135/$G135),0))</f>
        <v>H</v>
      </c>
      <c r="EI135" s="34">
        <f>IF(Data!$C$2&gt;0,(IF(OR(EI$5=Data!$F$2,EI$5=Data!$G$2,(IF(COUNTIF(Data!$A$2:$A$939,EI$7),EI$7=(VLOOKUP(EI$7,Data!$A$2:$A$852,1,FALSE)),0))),"H",IF(AND(EI$7&gt;=$E135,EI$7&lt;=$F135),($D135/$G135),0))),IF(AND(EI$7&gt;=$E135,EI$7&lt;=$F135),($D135/$G135),0))</f>
        <v>0</v>
      </c>
      <c r="EJ135" s="34">
        <f>IF(Data!$C$2&gt;0,(IF(OR(EJ$5=Data!$F$2,EJ$5=Data!$G$2,(IF(COUNTIF(Data!$A$2:$A$939,EJ$7),EJ$7=(VLOOKUP(EJ$7,Data!$A$2:$A$852,1,FALSE)),0))),"H",IF(AND(EJ$7&gt;=$E135,EJ$7&lt;=$F135),($D135/$G135),0))),IF(AND(EJ$7&gt;=$E135,EJ$7&lt;=$F135),($D135/$G135),0))</f>
        <v>0</v>
      </c>
      <c r="EK135" s="34">
        <f>IF(Data!$C$2&gt;0,(IF(OR(EK$5=Data!$F$2,EK$5=Data!$G$2,(IF(COUNTIF(Data!$A$2:$A$939,EK$7),EK$7=(VLOOKUP(EK$7,Data!$A$2:$A$852,1,FALSE)),0))),"H",IF(AND(EK$7&gt;=$E135,EK$7&lt;=$F135),($D135/$G135),0))),IF(AND(EK$7&gt;=$E135,EK$7&lt;=$F135),($D135/$G135),0))</f>
        <v>0</v>
      </c>
      <c r="EL135" s="34">
        <f>IF(Data!$C$2&gt;0,(IF(OR(EL$5=Data!$F$2,EL$5=Data!$G$2,(IF(COUNTIF(Data!$A$2:$A$939,EL$7),EL$7=(VLOOKUP(EL$7,Data!$A$2:$A$852,1,FALSE)),0))),"H",IF(AND(EL$7&gt;=$E135,EL$7&lt;=$F135),($D135/$G135),0))),IF(AND(EL$7&gt;=$E135,EL$7&lt;=$F135),($D135/$G135),0))</f>
        <v>0</v>
      </c>
      <c r="EM135" s="34">
        <f>IF(Data!$C$2&gt;0,(IF(OR(EM$5=Data!$F$2,EM$5=Data!$G$2,(IF(COUNTIF(Data!$A$2:$A$939,EM$7),EM$7=(VLOOKUP(EM$7,Data!$A$2:$A$852,1,FALSE)),0))),"H",IF(AND(EM$7&gt;=$E135,EM$7&lt;=$F135),($D135/$G135),0))),IF(AND(EM$7&gt;=$E135,EM$7&lt;=$F135),($D135/$G135),0))</f>
        <v>0</v>
      </c>
      <c r="EN135" s="34" t="str">
        <f>IF(Data!$C$2&gt;0,(IF(OR(EN$5=Data!$F$2,EN$5=Data!$G$2,(IF(COUNTIF(Data!$A$2:$A$939,EN$7),EN$7=(VLOOKUP(EN$7,Data!$A$2:$A$852,1,FALSE)),0))),"H",IF(AND(EN$7&gt;=$E135,EN$7&lt;=$F135),($D135/$G135),0))),IF(AND(EN$7&gt;=$E135,EN$7&lt;=$F135),($D135/$G135),0))</f>
        <v>H</v>
      </c>
      <c r="EO135" s="35" t="str">
        <f>IF(Data!$C$2&gt;0,(IF(OR(EO$5=Data!$F$2,EO$5=Data!$G$2,(IF(COUNTIF(Data!$A$2:$A$939,EO$7),EO$7=(VLOOKUP(EO$7,Data!$A$2:$A$852,1,FALSE)),0))),"H",IF(AND(EO$7&gt;=$E135,EO$7&lt;=$F135),($D135/$G135),0))),IF(AND(EO$7&gt;=$E135,EO$7&lt;=$F135),($D135/$G135),0))</f>
        <v>H</v>
      </c>
      <c r="EP135" s="8" t="s">
        <v>47</v>
      </c>
      <c r="EQ135" s="18">
        <f>SUM(T135:EO135)-D135</f>
        <v>0</v>
      </c>
    </row>
    <row r="136" spans="1:148" ht="30" customHeight="1" thickBot="1">
      <c r="A136" s="371"/>
      <c r="B136" s="372"/>
      <c r="C136" s="372"/>
      <c r="D136" s="364"/>
      <c r="E136" s="351"/>
      <c r="F136" s="351"/>
      <c r="G136" s="349"/>
      <c r="H136" s="364"/>
      <c r="I136" s="365"/>
      <c r="J136" s="351"/>
      <c r="K136" s="351"/>
      <c r="L136" s="351"/>
      <c r="M136" s="349"/>
      <c r="N136" s="349"/>
      <c r="O136" s="364"/>
      <c r="P136" s="365"/>
      <c r="Q136" s="391"/>
      <c r="R136" s="364"/>
      <c r="S136" s="343"/>
      <c r="T136" s="36">
        <f>IF(T$7&gt;$L135,(((IF(Data!$C$2&gt;0,(IF(OR(T$5=Data!$F$2,T$5=Data!$G$2,(IF(COUNTIF(Data!$A$2:$A$939,T$7),T$7=(VLOOKUP(T$7,Data!$A$2:$A$852,1,FALSE)),0))),"H",IF(AND(T$7&gt;=$J135,T$7&lt;=$K135),($D135*(1-$P135)/$N135),0))),IF(AND(T$7&gt;=$J135,T$7&lt;=$K135),(($D135-$O135)/$N135),0))))),(((IF(Data!$C$2&gt;0,(IF(OR(T$5=Data!$F$2,T$5=Data!$G$2,(IF(COUNTIF(Data!$A$2:$A$939,T$7),T$7=(VLOOKUP(T$7,Data!$A$2:$A$852,1,FALSE)),0))),"H",IF(AND(T$7&gt;=$J135,T$7&lt;=$L135),($D135*$P135/$M135),0))),IF(AND(T$7&gt;=$J135,T$7&lt;=$L135),(($D135*$P135)/$M135),0))))))</f>
        <v>0</v>
      </c>
      <c r="U136" s="37">
        <f>IF(U$7&gt;$L135,(((IF(Data!$C$2&gt;0,(IF(OR(U$5=Data!$F$2,U$5=Data!$G$2,(IF(COUNTIF(Data!$A$2:$A$939,U$7),U$7=(VLOOKUP(U$7,Data!$A$2:$A$852,1,FALSE)),0))),"H",IF(AND(U$7&gt;=$J135,U$7&lt;=$K135),($D135*(1-$P135)/$N135),0))),IF(AND(U$7&gt;=$J135,U$7&lt;=$K135),(($D135-$O135)/$N135),0))))),(((IF(Data!$C$2&gt;0,(IF(OR(U$5=Data!$F$2,U$5=Data!$G$2,(IF(COUNTIF(Data!$A$2:$A$939,U$7),U$7=(VLOOKUP(U$7,Data!$A$2:$A$852,1,FALSE)),0))),"H",IF(AND(U$7&gt;=$J135,U$7&lt;=$L135),($D135*$P135/$M135),0))),IF(AND(U$7&gt;=$J135,U$7&lt;=$L135),(($D135*$P135)/$M135),0))))))</f>
        <v>0</v>
      </c>
      <c r="V136" s="37">
        <f>IF(V$7&gt;$L135,(((IF(Data!$C$2&gt;0,(IF(OR(V$5=Data!$F$2,V$5=Data!$G$2,(IF(COUNTIF(Data!$A$2:$A$939,V$7),V$7=(VLOOKUP(V$7,Data!$A$2:$A$852,1,FALSE)),0))),"H",IF(AND(V$7&gt;=$J135,V$7&lt;=$K135),($D135*(1-$P135)/$N135),0))),IF(AND(V$7&gt;=$J135,V$7&lt;=$K135),(($D135-$O135)/$N135),0))))),(((IF(Data!$C$2&gt;0,(IF(OR(V$5=Data!$F$2,V$5=Data!$G$2,(IF(COUNTIF(Data!$A$2:$A$939,V$7),V$7=(VLOOKUP(V$7,Data!$A$2:$A$852,1,FALSE)),0))),"H",IF(AND(V$7&gt;=$J135,V$7&lt;=$L135),($D135*$P135/$M135),0))),IF(AND(V$7&gt;=$J135,V$7&lt;=$L135),(($D135*$P135)/$M135),0))))))</f>
        <v>0</v>
      </c>
      <c r="W136" s="37">
        <f>IF(W$7&gt;$L135,(((IF(Data!$C$2&gt;0,(IF(OR(W$5=Data!$F$2,W$5=Data!$G$2,(IF(COUNTIF(Data!$A$2:$A$939,W$7),W$7=(VLOOKUP(W$7,Data!$A$2:$A$852,1,FALSE)),0))),"H",IF(AND(W$7&gt;=$J135,W$7&lt;=$K135),($D135*(1-$P135)/$N135),0))),IF(AND(W$7&gt;=$J135,W$7&lt;=$K135),(($D135-$O135)/$N135),0))))),(((IF(Data!$C$2&gt;0,(IF(OR(W$5=Data!$F$2,W$5=Data!$G$2,(IF(COUNTIF(Data!$A$2:$A$939,W$7),W$7=(VLOOKUP(W$7,Data!$A$2:$A$852,1,FALSE)),0))),"H",IF(AND(W$7&gt;=$J135,W$7&lt;=$L135),($D135*$P135/$M135),0))),IF(AND(W$7&gt;=$J135,W$7&lt;=$L135),(($D135*$P135)/$M135),0))))))</f>
        <v>0</v>
      </c>
      <c r="X136" s="37">
        <f>IF(X$7&gt;$L135,(((IF(Data!$C$2&gt;0,(IF(OR(X$5=Data!$F$2,X$5=Data!$G$2,(IF(COUNTIF(Data!$A$2:$A$939,X$7),X$7=(VLOOKUP(X$7,Data!$A$2:$A$852,1,FALSE)),0))),"H",IF(AND(X$7&gt;=$J135,X$7&lt;=$K135),($D135*(1-$P135)/$N135),0))),IF(AND(X$7&gt;=$J135,X$7&lt;=$K135),(($D135-$O135)/$N135),0))))),(((IF(Data!$C$2&gt;0,(IF(OR(X$5=Data!$F$2,X$5=Data!$G$2,(IF(COUNTIF(Data!$A$2:$A$939,X$7),X$7=(VLOOKUP(X$7,Data!$A$2:$A$852,1,FALSE)),0))),"H",IF(AND(X$7&gt;=$J135,X$7&lt;=$L135),($D135*$P135/$M135),0))),IF(AND(X$7&gt;=$J135,X$7&lt;=$L135),(($D135*$P135)/$M135),0))))))</f>
        <v>0</v>
      </c>
      <c r="Y136" s="37" t="str">
        <f>IF(Y$7&gt;$L135,(((IF(Data!$C$2&gt;0,(IF(OR(Y$5=Data!$F$2,Y$5=Data!$G$2,(IF(COUNTIF(Data!$A$2:$A$939,Y$7),Y$7=(VLOOKUP(Y$7,Data!$A$2:$A$852,1,FALSE)),0))),"H",IF(AND(Y$7&gt;=$J135,Y$7&lt;=$K135),($D135*(1-$P135)/$N135),0))),IF(AND(Y$7&gt;=$J135,Y$7&lt;=$K135),(($D135-$O135)/$N135),0))))),(((IF(Data!$C$2&gt;0,(IF(OR(Y$5=Data!$F$2,Y$5=Data!$G$2,(IF(COUNTIF(Data!$A$2:$A$939,Y$7),Y$7=(VLOOKUP(Y$7,Data!$A$2:$A$852,1,FALSE)),0))),"H",IF(AND(Y$7&gt;=$J135,Y$7&lt;=$L135),($D135*$P135/$M135),0))),IF(AND(Y$7&gt;=$J135,Y$7&lt;=$L135),(($D135*$P135)/$M135),0))))))</f>
        <v>H</v>
      </c>
      <c r="Z136" s="37" t="str">
        <f>IF(Z$7&gt;$L135,(((IF(Data!$C$2&gt;0,(IF(OR(Z$5=Data!$F$2,Z$5=Data!$G$2,(IF(COUNTIF(Data!$A$2:$A$939,Z$7),Z$7=(VLOOKUP(Z$7,Data!$A$2:$A$852,1,FALSE)),0))),"H",IF(AND(Z$7&gt;=$J135,Z$7&lt;=$K135),($D135*(1-$P135)/$N135),0))),IF(AND(Z$7&gt;=$J135,Z$7&lt;=$K135),(($D135-$O135)/$N135),0))))),(((IF(Data!$C$2&gt;0,(IF(OR(Z$5=Data!$F$2,Z$5=Data!$G$2,(IF(COUNTIF(Data!$A$2:$A$939,Z$7),Z$7=(VLOOKUP(Z$7,Data!$A$2:$A$852,1,FALSE)),0))),"H",IF(AND(Z$7&gt;=$J135,Z$7&lt;=$L135),($D135*$P135/$M135),0))),IF(AND(Z$7&gt;=$J135,Z$7&lt;=$L135),(($D135*$P135)/$M135),0))))))</f>
        <v>H</v>
      </c>
      <c r="AA136" s="37">
        <f>IF(AA$7&gt;$L135,(((IF(Data!$C$2&gt;0,(IF(OR(AA$5=Data!$F$2,AA$5=Data!$G$2,(IF(COUNTIF(Data!$A$2:$A$939,AA$7),AA$7=(VLOOKUP(AA$7,Data!$A$2:$A$852,1,FALSE)),0))),"H",IF(AND(AA$7&gt;=$J135,AA$7&lt;=$K135),($D135*(1-$P135)/$N135),0))),IF(AND(AA$7&gt;=$J135,AA$7&lt;=$K135),(($D135-$O135)/$N135),0))))),(((IF(Data!$C$2&gt;0,(IF(OR(AA$5=Data!$F$2,AA$5=Data!$G$2,(IF(COUNTIF(Data!$A$2:$A$939,AA$7),AA$7=(VLOOKUP(AA$7,Data!$A$2:$A$852,1,FALSE)),0))),"H",IF(AND(AA$7&gt;=$J135,AA$7&lt;=$L135),($D135*$P135/$M135),0))),IF(AND(AA$7&gt;=$J135,AA$7&lt;=$L135),(($D135*$P135)/$M135),0))))))</f>
        <v>0</v>
      </c>
      <c r="AB136" s="37">
        <f>IF(AB$7&gt;$L135,(((IF(Data!$C$2&gt;0,(IF(OR(AB$5=Data!$F$2,AB$5=Data!$G$2,(IF(COUNTIF(Data!$A$2:$A$939,AB$7),AB$7=(VLOOKUP(AB$7,Data!$A$2:$A$852,1,FALSE)),0))),"H",IF(AND(AB$7&gt;=$J135,AB$7&lt;=$K135),($D135*(1-$P135)/$N135),0))),IF(AND(AB$7&gt;=$J135,AB$7&lt;=$K135),(($D135-$O135)/$N135),0))))),(((IF(Data!$C$2&gt;0,(IF(OR(AB$5=Data!$F$2,AB$5=Data!$G$2,(IF(COUNTIF(Data!$A$2:$A$939,AB$7),AB$7=(VLOOKUP(AB$7,Data!$A$2:$A$852,1,FALSE)),0))),"H",IF(AND(AB$7&gt;=$J135,AB$7&lt;=$L135),($D135*$P135/$M135),0))),IF(AND(AB$7&gt;=$J135,AB$7&lt;=$L135),(($D135*$P135)/$M135),0))))))</f>
        <v>0</v>
      </c>
      <c r="AC136" s="37">
        <f>IF(AC$7&gt;$L135,(((IF(Data!$C$2&gt;0,(IF(OR(AC$5=Data!$F$2,AC$5=Data!$G$2,(IF(COUNTIF(Data!$A$2:$A$939,AC$7),AC$7=(VLOOKUP(AC$7,Data!$A$2:$A$852,1,FALSE)),0))),"H",IF(AND(AC$7&gt;=$J135,AC$7&lt;=$K135),($D135*(1-$P135)/$N135),0))),IF(AND(AC$7&gt;=$J135,AC$7&lt;=$K135),(($D135-$O135)/$N135),0))))),(((IF(Data!$C$2&gt;0,(IF(OR(AC$5=Data!$F$2,AC$5=Data!$G$2,(IF(COUNTIF(Data!$A$2:$A$939,AC$7),AC$7=(VLOOKUP(AC$7,Data!$A$2:$A$852,1,FALSE)),0))),"H",IF(AND(AC$7&gt;=$J135,AC$7&lt;=$L135),($D135*$P135/$M135),0))),IF(AND(AC$7&gt;=$J135,AC$7&lt;=$L135),(($D135*$P135)/$M135),0))))))</f>
        <v>0</v>
      </c>
      <c r="AD136" s="37">
        <f>IF(AD$7&gt;$L135,(((IF(Data!$C$2&gt;0,(IF(OR(AD$5=Data!$F$2,AD$5=Data!$G$2,(IF(COUNTIF(Data!$A$2:$A$939,AD$7),AD$7=(VLOOKUP(AD$7,Data!$A$2:$A$852,1,FALSE)),0))),"H",IF(AND(AD$7&gt;=$J135,AD$7&lt;=$K135),($D135*(1-$P135)/$N135),0))),IF(AND(AD$7&gt;=$J135,AD$7&lt;=$K135),(($D135-$O135)/$N135),0))))),(((IF(Data!$C$2&gt;0,(IF(OR(AD$5=Data!$F$2,AD$5=Data!$G$2,(IF(COUNTIF(Data!$A$2:$A$939,AD$7),AD$7=(VLOOKUP(AD$7,Data!$A$2:$A$852,1,FALSE)),0))),"H",IF(AND(AD$7&gt;=$J135,AD$7&lt;=$L135),($D135*$P135/$M135),0))),IF(AND(AD$7&gt;=$J135,AD$7&lt;=$L135),(($D135*$P135)/$M135),0))))))</f>
        <v>0</v>
      </c>
      <c r="AE136" s="37">
        <f>IF(AE$7&gt;$L135,(((IF(Data!$C$2&gt;0,(IF(OR(AE$5=Data!$F$2,AE$5=Data!$G$2,(IF(COUNTIF(Data!$A$2:$A$939,AE$7),AE$7=(VLOOKUP(AE$7,Data!$A$2:$A$852,1,FALSE)),0))),"H",IF(AND(AE$7&gt;=$J135,AE$7&lt;=$K135),($D135*(1-$P135)/$N135),0))),IF(AND(AE$7&gt;=$J135,AE$7&lt;=$K135),(($D135-$O135)/$N135),0))))),(((IF(Data!$C$2&gt;0,(IF(OR(AE$5=Data!$F$2,AE$5=Data!$G$2,(IF(COUNTIF(Data!$A$2:$A$939,AE$7),AE$7=(VLOOKUP(AE$7,Data!$A$2:$A$852,1,FALSE)),0))),"H",IF(AND(AE$7&gt;=$J135,AE$7&lt;=$L135),($D135*$P135/$M135),0))),IF(AND(AE$7&gt;=$J135,AE$7&lt;=$L135),(($D135*$P135)/$M135),0))))))</f>
        <v>0</v>
      </c>
      <c r="AF136" s="37" t="str">
        <f>IF(AF$7&gt;$L135,(((IF(Data!$C$2&gt;0,(IF(OR(AF$5=Data!$F$2,AF$5=Data!$G$2,(IF(COUNTIF(Data!$A$2:$A$939,AF$7),AF$7=(VLOOKUP(AF$7,Data!$A$2:$A$852,1,FALSE)),0))),"H",IF(AND(AF$7&gt;=$J135,AF$7&lt;=$K135),($D135*(1-$P135)/$N135),0))),IF(AND(AF$7&gt;=$J135,AF$7&lt;=$K135),(($D135-$O135)/$N135),0))))),(((IF(Data!$C$2&gt;0,(IF(OR(AF$5=Data!$F$2,AF$5=Data!$G$2,(IF(COUNTIF(Data!$A$2:$A$939,AF$7),AF$7=(VLOOKUP(AF$7,Data!$A$2:$A$852,1,FALSE)),0))),"H",IF(AND(AF$7&gt;=$J135,AF$7&lt;=$L135),($D135*$P135/$M135),0))),IF(AND(AF$7&gt;=$J135,AF$7&lt;=$L135),(($D135*$P135)/$M135),0))))))</f>
        <v>H</v>
      </c>
      <c r="AG136" s="37" t="str">
        <f>IF(AG$7&gt;$L135,(((IF(Data!$C$2&gt;0,(IF(OR(AG$5=Data!$F$2,AG$5=Data!$G$2,(IF(COUNTIF(Data!$A$2:$A$939,AG$7),AG$7=(VLOOKUP(AG$7,Data!$A$2:$A$852,1,FALSE)),0))),"H",IF(AND(AG$7&gt;=$J135,AG$7&lt;=$K135),($D135*(1-$P135)/$N135),0))),IF(AND(AG$7&gt;=$J135,AG$7&lt;=$K135),(($D135-$O135)/$N135),0))))),(((IF(Data!$C$2&gt;0,(IF(OR(AG$5=Data!$F$2,AG$5=Data!$G$2,(IF(COUNTIF(Data!$A$2:$A$939,AG$7),AG$7=(VLOOKUP(AG$7,Data!$A$2:$A$852,1,FALSE)),0))),"H",IF(AND(AG$7&gt;=$J135,AG$7&lt;=$L135),($D135*$P135/$M135),0))),IF(AND(AG$7&gt;=$J135,AG$7&lt;=$L135),(($D135*$P135)/$M135),0))))))</f>
        <v>H</v>
      </c>
      <c r="AH136" s="37">
        <f>IF(AH$7&gt;$L135,(((IF(Data!$C$2&gt;0,(IF(OR(AH$5=Data!$F$2,AH$5=Data!$G$2,(IF(COUNTIF(Data!$A$2:$A$939,AH$7),AH$7=(VLOOKUP(AH$7,Data!$A$2:$A$852,1,FALSE)),0))),"H",IF(AND(AH$7&gt;=$J135,AH$7&lt;=$K135),($D135*(1-$P135)/$N135),0))),IF(AND(AH$7&gt;=$J135,AH$7&lt;=$K135),(($D135-$O135)/$N135),0))))),(((IF(Data!$C$2&gt;0,(IF(OR(AH$5=Data!$F$2,AH$5=Data!$G$2,(IF(COUNTIF(Data!$A$2:$A$939,AH$7),AH$7=(VLOOKUP(AH$7,Data!$A$2:$A$852,1,FALSE)),0))),"H",IF(AND(AH$7&gt;=$J135,AH$7&lt;=$L135),($D135*$P135/$M135),0))),IF(AND(AH$7&gt;=$J135,AH$7&lt;=$L135),(($D135*$P135)/$M135),0))))))</f>
        <v>0</v>
      </c>
      <c r="AI136" s="37">
        <f>IF(AI$7&gt;$L135,(((IF(Data!$C$2&gt;0,(IF(OR(AI$5=Data!$F$2,AI$5=Data!$G$2,(IF(COUNTIF(Data!$A$2:$A$939,AI$7),AI$7=(VLOOKUP(AI$7,Data!$A$2:$A$852,1,FALSE)),0))),"H",IF(AND(AI$7&gt;=$J135,AI$7&lt;=$K135),($D135*(1-$P135)/$N135),0))),IF(AND(AI$7&gt;=$J135,AI$7&lt;=$K135),(($D135-$O135)/$N135),0))))),(((IF(Data!$C$2&gt;0,(IF(OR(AI$5=Data!$F$2,AI$5=Data!$G$2,(IF(COUNTIF(Data!$A$2:$A$939,AI$7),AI$7=(VLOOKUP(AI$7,Data!$A$2:$A$852,1,FALSE)),0))),"H",IF(AND(AI$7&gt;=$J135,AI$7&lt;=$L135),($D135*$P135/$M135),0))),IF(AND(AI$7&gt;=$J135,AI$7&lt;=$L135),(($D135*$P135)/$M135),0))))))</f>
        <v>0</v>
      </c>
      <c r="AJ136" s="37">
        <f>IF(AJ$7&gt;$L135,(((IF(Data!$C$2&gt;0,(IF(OR(AJ$5=Data!$F$2,AJ$5=Data!$G$2,(IF(COUNTIF(Data!$A$2:$A$939,AJ$7),AJ$7=(VLOOKUP(AJ$7,Data!$A$2:$A$852,1,FALSE)),0))),"H",IF(AND(AJ$7&gt;=$J135,AJ$7&lt;=$K135),($D135*(1-$P135)/$N135),0))),IF(AND(AJ$7&gt;=$J135,AJ$7&lt;=$K135),(($D135-$O135)/$N135),0))))),(((IF(Data!$C$2&gt;0,(IF(OR(AJ$5=Data!$F$2,AJ$5=Data!$G$2,(IF(COUNTIF(Data!$A$2:$A$939,AJ$7),AJ$7=(VLOOKUP(AJ$7,Data!$A$2:$A$852,1,FALSE)),0))),"H",IF(AND(AJ$7&gt;=$J135,AJ$7&lt;=$L135),($D135*$P135/$M135),0))),IF(AND(AJ$7&gt;=$J135,AJ$7&lt;=$L135),(($D135*$P135)/$M135),0))))))</f>
        <v>0</v>
      </c>
      <c r="AK136" s="37">
        <f>IF(AK$7&gt;$L135,(((IF(Data!$C$2&gt;0,(IF(OR(AK$5=Data!$F$2,AK$5=Data!$G$2,(IF(COUNTIF(Data!$A$2:$A$939,AK$7),AK$7=(VLOOKUP(AK$7,Data!$A$2:$A$852,1,FALSE)),0))),"H",IF(AND(AK$7&gt;=$J135,AK$7&lt;=$K135),($D135*(1-$P135)/$N135),0))),IF(AND(AK$7&gt;=$J135,AK$7&lt;=$K135),(($D135-$O135)/$N135),0))))),(((IF(Data!$C$2&gt;0,(IF(OR(AK$5=Data!$F$2,AK$5=Data!$G$2,(IF(COUNTIF(Data!$A$2:$A$939,AK$7),AK$7=(VLOOKUP(AK$7,Data!$A$2:$A$852,1,FALSE)),0))),"H",IF(AND(AK$7&gt;=$J135,AK$7&lt;=$L135),($D135*$P135/$M135),0))),IF(AND(AK$7&gt;=$J135,AK$7&lt;=$L135),(($D135*$P135)/$M135),0))))))</f>
        <v>0</v>
      </c>
      <c r="AL136" s="37">
        <f>IF(AL$7&gt;$L135,(((IF(Data!$C$2&gt;0,(IF(OR(AL$5=Data!$F$2,AL$5=Data!$G$2,(IF(COUNTIF(Data!$A$2:$A$939,AL$7),AL$7=(VLOOKUP(AL$7,Data!$A$2:$A$852,1,FALSE)),0))),"H",IF(AND(AL$7&gt;=$J135,AL$7&lt;=$K135),($D135*(1-$P135)/$N135),0))),IF(AND(AL$7&gt;=$J135,AL$7&lt;=$K135),(($D135-$O135)/$N135),0))))),(((IF(Data!$C$2&gt;0,(IF(OR(AL$5=Data!$F$2,AL$5=Data!$G$2,(IF(COUNTIF(Data!$A$2:$A$939,AL$7),AL$7=(VLOOKUP(AL$7,Data!$A$2:$A$852,1,FALSE)),0))),"H",IF(AND(AL$7&gt;=$J135,AL$7&lt;=$L135),($D135*$P135/$M135),0))),IF(AND(AL$7&gt;=$J135,AL$7&lt;=$L135),(($D135*$P135)/$M135),0))))))</f>
        <v>0</v>
      </c>
      <c r="AM136" s="37" t="str">
        <f>IF(AM$7&gt;$L135,(((IF(Data!$C$2&gt;0,(IF(OR(AM$5=Data!$F$2,AM$5=Data!$G$2,(IF(COUNTIF(Data!$A$2:$A$939,AM$7),AM$7=(VLOOKUP(AM$7,Data!$A$2:$A$852,1,FALSE)),0))),"H",IF(AND(AM$7&gt;=$J135,AM$7&lt;=$K135),($D135*(1-$P135)/$N135),0))),IF(AND(AM$7&gt;=$J135,AM$7&lt;=$K135),(($D135-$O135)/$N135),0))))),(((IF(Data!$C$2&gt;0,(IF(OR(AM$5=Data!$F$2,AM$5=Data!$G$2,(IF(COUNTIF(Data!$A$2:$A$939,AM$7),AM$7=(VLOOKUP(AM$7,Data!$A$2:$A$852,1,FALSE)),0))),"H",IF(AND(AM$7&gt;=$J135,AM$7&lt;=$L135),($D135*$P135/$M135),0))),IF(AND(AM$7&gt;=$J135,AM$7&lt;=$L135),(($D135*$P135)/$M135),0))))))</f>
        <v>H</v>
      </c>
      <c r="AN136" s="37" t="str">
        <f>IF(AN$7&gt;$L135,(((IF(Data!$C$2&gt;0,(IF(OR(AN$5=Data!$F$2,AN$5=Data!$G$2,(IF(COUNTIF(Data!$A$2:$A$939,AN$7),AN$7=(VLOOKUP(AN$7,Data!$A$2:$A$852,1,FALSE)),0))),"H",IF(AND(AN$7&gt;=$J135,AN$7&lt;=$K135),($D135*(1-$P135)/$N135),0))),IF(AND(AN$7&gt;=$J135,AN$7&lt;=$K135),(($D135-$O135)/$N135),0))))),(((IF(Data!$C$2&gt;0,(IF(OR(AN$5=Data!$F$2,AN$5=Data!$G$2,(IF(COUNTIF(Data!$A$2:$A$939,AN$7),AN$7=(VLOOKUP(AN$7,Data!$A$2:$A$852,1,FALSE)),0))),"H",IF(AND(AN$7&gt;=$J135,AN$7&lt;=$L135),($D135*$P135/$M135),0))),IF(AND(AN$7&gt;=$J135,AN$7&lt;=$L135),(($D135*$P135)/$M135),0))))))</f>
        <v>H</v>
      </c>
      <c r="AO136" s="37">
        <f>IF(AO$7&gt;$L135,(((IF(Data!$C$2&gt;0,(IF(OR(AO$5=Data!$F$2,AO$5=Data!$G$2,(IF(COUNTIF(Data!$A$2:$A$939,AO$7),AO$7=(VLOOKUP(AO$7,Data!$A$2:$A$852,1,FALSE)),0))),"H",IF(AND(AO$7&gt;=$J135,AO$7&lt;=$K135),($D135*(1-$P135)/$N135),0))),IF(AND(AO$7&gt;=$J135,AO$7&lt;=$K135),(($D135-$O135)/$N135),0))))),(((IF(Data!$C$2&gt;0,(IF(OR(AO$5=Data!$F$2,AO$5=Data!$G$2,(IF(COUNTIF(Data!$A$2:$A$939,AO$7),AO$7=(VLOOKUP(AO$7,Data!$A$2:$A$852,1,FALSE)),0))),"H",IF(AND(AO$7&gt;=$J135,AO$7&lt;=$L135),($D135*$P135/$M135),0))),IF(AND(AO$7&gt;=$J135,AO$7&lt;=$L135),(($D135*$P135)/$M135),0))))))</f>
        <v>0</v>
      </c>
      <c r="AP136" s="37">
        <f>IF(AP$7&gt;$L135,(((IF(Data!$C$2&gt;0,(IF(OR(AP$5=Data!$F$2,AP$5=Data!$G$2,(IF(COUNTIF(Data!$A$2:$A$939,AP$7),AP$7=(VLOOKUP(AP$7,Data!$A$2:$A$852,1,FALSE)),0))),"H",IF(AND(AP$7&gt;=$J135,AP$7&lt;=$K135),($D135*(1-$P135)/$N135),0))),IF(AND(AP$7&gt;=$J135,AP$7&lt;=$K135),(($D135-$O135)/$N135),0))))),(((IF(Data!$C$2&gt;0,(IF(OR(AP$5=Data!$F$2,AP$5=Data!$G$2,(IF(COUNTIF(Data!$A$2:$A$939,AP$7),AP$7=(VLOOKUP(AP$7,Data!$A$2:$A$852,1,FALSE)),0))),"H",IF(AND(AP$7&gt;=$J135,AP$7&lt;=$L135),($D135*$P135/$M135),0))),IF(AND(AP$7&gt;=$J135,AP$7&lt;=$L135),(($D135*$P135)/$M135),0))))))</f>
        <v>0</v>
      </c>
      <c r="AQ136" s="37">
        <f>IF(AQ$7&gt;$L135,(((IF(Data!$C$2&gt;0,(IF(OR(AQ$5=Data!$F$2,AQ$5=Data!$G$2,(IF(COUNTIF(Data!$A$2:$A$939,AQ$7),AQ$7=(VLOOKUP(AQ$7,Data!$A$2:$A$852,1,FALSE)),0))),"H",IF(AND(AQ$7&gt;=$J135,AQ$7&lt;=$K135),($D135*(1-$P135)/$N135),0))),IF(AND(AQ$7&gt;=$J135,AQ$7&lt;=$K135),(($D135-$O135)/$N135),0))))),(((IF(Data!$C$2&gt;0,(IF(OR(AQ$5=Data!$F$2,AQ$5=Data!$G$2,(IF(COUNTIF(Data!$A$2:$A$939,AQ$7),AQ$7=(VLOOKUP(AQ$7,Data!$A$2:$A$852,1,FALSE)),0))),"H",IF(AND(AQ$7&gt;=$J135,AQ$7&lt;=$L135),($D135*$P135/$M135),0))),IF(AND(AQ$7&gt;=$J135,AQ$7&lt;=$L135),(($D135*$P135)/$M135),0))))))</f>
        <v>0</v>
      </c>
      <c r="AR136" s="37">
        <f>IF(AR$7&gt;$L135,(((IF(Data!$C$2&gt;0,(IF(OR(AR$5=Data!$F$2,AR$5=Data!$G$2,(IF(COUNTIF(Data!$A$2:$A$939,AR$7),AR$7=(VLOOKUP(AR$7,Data!$A$2:$A$852,1,FALSE)),0))),"H",IF(AND(AR$7&gt;=$J135,AR$7&lt;=$K135),($D135*(1-$P135)/$N135),0))),IF(AND(AR$7&gt;=$J135,AR$7&lt;=$K135),(($D135-$O135)/$N135),0))))),(((IF(Data!$C$2&gt;0,(IF(OR(AR$5=Data!$F$2,AR$5=Data!$G$2,(IF(COUNTIF(Data!$A$2:$A$939,AR$7),AR$7=(VLOOKUP(AR$7,Data!$A$2:$A$852,1,FALSE)),0))),"H",IF(AND(AR$7&gt;=$J135,AR$7&lt;=$L135),($D135*$P135/$M135),0))),IF(AND(AR$7&gt;=$J135,AR$7&lt;=$L135),(($D135*$P135)/$M135),0))))))</f>
        <v>0</v>
      </c>
      <c r="AS136" s="37">
        <f>IF(AS$7&gt;$L135,(((IF(Data!$C$2&gt;0,(IF(OR(AS$5=Data!$F$2,AS$5=Data!$G$2,(IF(COUNTIF(Data!$A$2:$A$939,AS$7),AS$7=(VLOOKUP(AS$7,Data!$A$2:$A$852,1,FALSE)),0))),"H",IF(AND(AS$7&gt;=$J135,AS$7&lt;=$K135),($D135*(1-$P135)/$N135),0))),IF(AND(AS$7&gt;=$J135,AS$7&lt;=$K135),(($D135-$O135)/$N135),0))))),(((IF(Data!$C$2&gt;0,(IF(OR(AS$5=Data!$F$2,AS$5=Data!$G$2,(IF(COUNTIF(Data!$A$2:$A$939,AS$7),AS$7=(VLOOKUP(AS$7,Data!$A$2:$A$852,1,FALSE)),0))),"H",IF(AND(AS$7&gt;=$J135,AS$7&lt;=$L135),($D135*$P135/$M135),0))),IF(AND(AS$7&gt;=$J135,AS$7&lt;=$L135),(($D135*$P135)/$M135),0))))))</f>
        <v>0</v>
      </c>
      <c r="AT136" s="37" t="str">
        <f>IF(AT$7&gt;$L135,(((IF(Data!$C$2&gt;0,(IF(OR(AT$5=Data!$F$2,AT$5=Data!$G$2,(IF(COUNTIF(Data!$A$2:$A$939,AT$7),AT$7=(VLOOKUP(AT$7,Data!$A$2:$A$852,1,FALSE)),0))),"H",IF(AND(AT$7&gt;=$J135,AT$7&lt;=$K135),($D135*(1-$P135)/$N135),0))),IF(AND(AT$7&gt;=$J135,AT$7&lt;=$K135),(($D135-$O135)/$N135),0))))),(((IF(Data!$C$2&gt;0,(IF(OR(AT$5=Data!$F$2,AT$5=Data!$G$2,(IF(COUNTIF(Data!$A$2:$A$939,AT$7),AT$7=(VLOOKUP(AT$7,Data!$A$2:$A$852,1,FALSE)),0))),"H",IF(AND(AT$7&gt;=$J135,AT$7&lt;=$L135),($D135*$P135/$M135),0))),IF(AND(AT$7&gt;=$J135,AT$7&lt;=$L135),(($D135*$P135)/$M135),0))))))</f>
        <v>H</v>
      </c>
      <c r="AU136" s="37" t="str">
        <f>IF(AU$7&gt;$L135,(((IF(Data!$C$2&gt;0,(IF(OR(AU$5=Data!$F$2,AU$5=Data!$G$2,(IF(COUNTIF(Data!$A$2:$A$939,AU$7),AU$7=(VLOOKUP(AU$7,Data!$A$2:$A$852,1,FALSE)),0))),"H",IF(AND(AU$7&gt;=$J135,AU$7&lt;=$K135),($D135*(1-$P135)/$N135),0))),IF(AND(AU$7&gt;=$J135,AU$7&lt;=$K135),(($D135-$O135)/$N135),0))))),(((IF(Data!$C$2&gt;0,(IF(OR(AU$5=Data!$F$2,AU$5=Data!$G$2,(IF(COUNTIF(Data!$A$2:$A$939,AU$7),AU$7=(VLOOKUP(AU$7,Data!$A$2:$A$852,1,FALSE)),0))),"H",IF(AND(AU$7&gt;=$J135,AU$7&lt;=$L135),($D135*$P135/$M135),0))),IF(AND(AU$7&gt;=$J135,AU$7&lt;=$L135),(($D135*$P135)/$M135),0))))))</f>
        <v>H</v>
      </c>
      <c r="AV136" s="37">
        <f>IF(AV$7&gt;$L135,(((IF(Data!$C$2&gt;0,(IF(OR(AV$5=Data!$F$2,AV$5=Data!$G$2,(IF(COUNTIF(Data!$A$2:$A$939,AV$7),AV$7=(VLOOKUP(AV$7,Data!$A$2:$A$852,1,FALSE)),0))),"H",IF(AND(AV$7&gt;=$J135,AV$7&lt;=$K135),($D135*(1-$P135)/$N135),0))),IF(AND(AV$7&gt;=$J135,AV$7&lt;=$K135),(($D135-$O135)/$N135),0))))),(((IF(Data!$C$2&gt;0,(IF(OR(AV$5=Data!$F$2,AV$5=Data!$G$2,(IF(COUNTIF(Data!$A$2:$A$939,AV$7),AV$7=(VLOOKUP(AV$7,Data!$A$2:$A$852,1,FALSE)),0))),"H",IF(AND(AV$7&gt;=$J135,AV$7&lt;=$L135),($D135*$P135/$M135),0))),IF(AND(AV$7&gt;=$J135,AV$7&lt;=$L135),(($D135*$P135)/$M135),0))))))</f>
        <v>0</v>
      </c>
      <c r="AW136" s="37">
        <f>IF(AW$7&gt;$L135,(((IF(Data!$C$2&gt;0,(IF(OR(AW$5=Data!$F$2,AW$5=Data!$G$2,(IF(COUNTIF(Data!$A$2:$A$939,AW$7),AW$7=(VLOOKUP(AW$7,Data!$A$2:$A$852,1,FALSE)),0))),"H",IF(AND(AW$7&gt;=$J135,AW$7&lt;=$K135),($D135*(1-$P135)/$N135),0))),IF(AND(AW$7&gt;=$J135,AW$7&lt;=$K135),(($D135-$O135)/$N135),0))))),(((IF(Data!$C$2&gt;0,(IF(OR(AW$5=Data!$F$2,AW$5=Data!$G$2,(IF(COUNTIF(Data!$A$2:$A$939,AW$7),AW$7=(VLOOKUP(AW$7,Data!$A$2:$A$852,1,FALSE)),0))),"H",IF(AND(AW$7&gt;=$J135,AW$7&lt;=$L135),($D135*$P135/$M135),0))),IF(AND(AW$7&gt;=$J135,AW$7&lt;=$L135),(($D135*$P135)/$M135),0))))))</f>
        <v>0</v>
      </c>
      <c r="AX136" s="37">
        <f>IF(AX$7&gt;$L135,(((IF(Data!$C$2&gt;0,(IF(OR(AX$5=Data!$F$2,AX$5=Data!$G$2,(IF(COUNTIF(Data!$A$2:$A$939,AX$7),AX$7=(VLOOKUP(AX$7,Data!$A$2:$A$852,1,FALSE)),0))),"H",IF(AND(AX$7&gt;=$J135,AX$7&lt;=$K135),($D135*(1-$P135)/$N135),0))),IF(AND(AX$7&gt;=$J135,AX$7&lt;=$K135),(($D135-$O135)/$N135),0))))),(((IF(Data!$C$2&gt;0,(IF(OR(AX$5=Data!$F$2,AX$5=Data!$G$2,(IF(COUNTIF(Data!$A$2:$A$939,AX$7),AX$7=(VLOOKUP(AX$7,Data!$A$2:$A$852,1,FALSE)),0))),"H",IF(AND(AX$7&gt;=$J135,AX$7&lt;=$L135),($D135*$P135/$M135),0))),IF(AND(AX$7&gt;=$J135,AX$7&lt;=$L135),(($D135*$P135)/$M135),0))))))</f>
        <v>0</v>
      </c>
      <c r="AY136" s="37">
        <f>IF(AY$7&gt;$L135,(((IF(Data!$C$2&gt;0,(IF(OR(AY$5=Data!$F$2,AY$5=Data!$G$2,(IF(COUNTIF(Data!$A$2:$A$939,AY$7),AY$7=(VLOOKUP(AY$7,Data!$A$2:$A$852,1,FALSE)),0))),"H",IF(AND(AY$7&gt;=$J135,AY$7&lt;=$K135),($D135*(1-$P135)/$N135),0))),IF(AND(AY$7&gt;=$J135,AY$7&lt;=$K135),(($D135-$O135)/$N135),0))))),(((IF(Data!$C$2&gt;0,(IF(OR(AY$5=Data!$F$2,AY$5=Data!$G$2,(IF(COUNTIF(Data!$A$2:$A$939,AY$7),AY$7=(VLOOKUP(AY$7,Data!$A$2:$A$852,1,FALSE)),0))),"H",IF(AND(AY$7&gt;=$J135,AY$7&lt;=$L135),($D135*$P135/$M135),0))),IF(AND(AY$7&gt;=$J135,AY$7&lt;=$L135),(($D135*$P135)/$M135),0))))))</f>
        <v>0</v>
      </c>
      <c r="AZ136" s="37">
        <f>IF(AZ$7&gt;$L135,(((IF(Data!$C$2&gt;0,(IF(OR(AZ$5=Data!$F$2,AZ$5=Data!$G$2,(IF(COUNTIF(Data!$A$2:$A$939,AZ$7),AZ$7=(VLOOKUP(AZ$7,Data!$A$2:$A$852,1,FALSE)),0))),"H",IF(AND(AZ$7&gt;=$J135,AZ$7&lt;=$K135),($D135*(1-$P135)/$N135),0))),IF(AND(AZ$7&gt;=$J135,AZ$7&lt;=$K135),(($D135-$O135)/$N135),0))))),(((IF(Data!$C$2&gt;0,(IF(OR(AZ$5=Data!$F$2,AZ$5=Data!$G$2,(IF(COUNTIF(Data!$A$2:$A$939,AZ$7),AZ$7=(VLOOKUP(AZ$7,Data!$A$2:$A$852,1,FALSE)),0))),"H",IF(AND(AZ$7&gt;=$J135,AZ$7&lt;=$L135),($D135*$P135/$M135),0))),IF(AND(AZ$7&gt;=$J135,AZ$7&lt;=$L135),(($D135*$P135)/$M135),0))))))</f>
        <v>0</v>
      </c>
      <c r="BA136" s="37" t="str">
        <f>IF(BA$7&gt;$L135,(((IF(Data!$C$2&gt;0,(IF(OR(BA$5=Data!$F$2,BA$5=Data!$G$2,(IF(COUNTIF(Data!$A$2:$A$939,BA$7),BA$7=(VLOOKUP(BA$7,Data!$A$2:$A$852,1,FALSE)),0))),"H",IF(AND(BA$7&gt;=$J135,BA$7&lt;=$K135),($D135*(1-$P135)/$N135),0))),IF(AND(BA$7&gt;=$J135,BA$7&lt;=$K135),(($D135-$O135)/$N135),0))))),(((IF(Data!$C$2&gt;0,(IF(OR(BA$5=Data!$F$2,BA$5=Data!$G$2,(IF(COUNTIF(Data!$A$2:$A$939,BA$7),BA$7=(VLOOKUP(BA$7,Data!$A$2:$A$852,1,FALSE)),0))),"H",IF(AND(BA$7&gt;=$J135,BA$7&lt;=$L135),($D135*$P135/$M135),0))),IF(AND(BA$7&gt;=$J135,BA$7&lt;=$L135),(($D135*$P135)/$M135),0))))))</f>
        <v>H</v>
      </c>
      <c r="BB136" s="37" t="str">
        <f>IF(BB$7&gt;$L135,(((IF(Data!$C$2&gt;0,(IF(OR(BB$5=Data!$F$2,BB$5=Data!$G$2,(IF(COUNTIF(Data!$A$2:$A$939,BB$7),BB$7=(VLOOKUP(BB$7,Data!$A$2:$A$852,1,FALSE)),0))),"H",IF(AND(BB$7&gt;=$J135,BB$7&lt;=$K135),($D135*(1-$P135)/$N135),0))),IF(AND(BB$7&gt;=$J135,BB$7&lt;=$K135),(($D135-$O135)/$N135),0))))),(((IF(Data!$C$2&gt;0,(IF(OR(BB$5=Data!$F$2,BB$5=Data!$G$2,(IF(COUNTIF(Data!$A$2:$A$939,BB$7),BB$7=(VLOOKUP(BB$7,Data!$A$2:$A$852,1,FALSE)),0))),"H",IF(AND(BB$7&gt;=$J135,BB$7&lt;=$L135),($D135*$P135/$M135),0))),IF(AND(BB$7&gt;=$J135,BB$7&lt;=$L135),(($D135*$P135)/$M135),0))))))</f>
        <v>H</v>
      </c>
      <c r="BC136" s="37">
        <f>IF(BC$7&gt;$L135,(((IF(Data!$C$2&gt;0,(IF(OR(BC$5=Data!$F$2,BC$5=Data!$G$2,(IF(COUNTIF(Data!$A$2:$A$939,BC$7),BC$7=(VLOOKUP(BC$7,Data!$A$2:$A$852,1,FALSE)),0))),"H",IF(AND(BC$7&gt;=$J135,BC$7&lt;=$K135),($D135*(1-$P135)/$N135),0))),IF(AND(BC$7&gt;=$J135,BC$7&lt;=$K135),(($D135-$O135)/$N135),0))))),(((IF(Data!$C$2&gt;0,(IF(OR(BC$5=Data!$F$2,BC$5=Data!$G$2,(IF(COUNTIF(Data!$A$2:$A$939,BC$7),BC$7=(VLOOKUP(BC$7,Data!$A$2:$A$852,1,FALSE)),0))),"H",IF(AND(BC$7&gt;=$J135,BC$7&lt;=$L135),($D135*$P135/$M135),0))),IF(AND(BC$7&gt;=$J135,BC$7&lt;=$L135),(($D135*$P135)/$M135),0))))))</f>
        <v>0</v>
      </c>
      <c r="BD136" s="37">
        <f>IF(BD$7&gt;$L135,(((IF(Data!$C$2&gt;0,(IF(OR(BD$5=Data!$F$2,BD$5=Data!$G$2,(IF(COUNTIF(Data!$A$2:$A$939,BD$7),BD$7=(VLOOKUP(BD$7,Data!$A$2:$A$852,1,FALSE)),0))),"H",IF(AND(BD$7&gt;=$J135,BD$7&lt;=$K135),($D135*(1-$P135)/$N135),0))),IF(AND(BD$7&gt;=$J135,BD$7&lt;=$K135),(($D135-$O135)/$N135),0))))),(((IF(Data!$C$2&gt;0,(IF(OR(BD$5=Data!$F$2,BD$5=Data!$G$2,(IF(COUNTIF(Data!$A$2:$A$939,BD$7),BD$7=(VLOOKUP(BD$7,Data!$A$2:$A$852,1,FALSE)),0))),"H",IF(AND(BD$7&gt;=$J135,BD$7&lt;=$L135),($D135*$P135/$M135),0))),IF(AND(BD$7&gt;=$J135,BD$7&lt;=$L135),(($D135*$P135)/$M135),0))))))</f>
        <v>0</v>
      </c>
      <c r="BE136" s="37">
        <f>IF(BE$7&gt;$L135,(((IF(Data!$C$2&gt;0,(IF(OR(BE$5=Data!$F$2,BE$5=Data!$G$2,(IF(COUNTIF(Data!$A$2:$A$939,BE$7),BE$7=(VLOOKUP(BE$7,Data!$A$2:$A$852,1,FALSE)),0))),"H",IF(AND(BE$7&gt;=$J135,BE$7&lt;=$K135),($D135*(1-$P135)/$N135),0))),IF(AND(BE$7&gt;=$J135,BE$7&lt;=$K135),(($D135-$O135)/$N135),0))))),(((IF(Data!$C$2&gt;0,(IF(OR(BE$5=Data!$F$2,BE$5=Data!$G$2,(IF(COUNTIF(Data!$A$2:$A$939,BE$7),BE$7=(VLOOKUP(BE$7,Data!$A$2:$A$852,1,FALSE)),0))),"H",IF(AND(BE$7&gt;=$J135,BE$7&lt;=$L135),($D135*$P135/$M135),0))),IF(AND(BE$7&gt;=$J135,BE$7&lt;=$L135),(($D135*$P135)/$M135),0))))))</f>
        <v>0</v>
      </c>
      <c r="BF136" s="37">
        <f>IF(BF$7&gt;$L135,(((IF(Data!$C$2&gt;0,(IF(OR(BF$5=Data!$F$2,BF$5=Data!$G$2,(IF(COUNTIF(Data!$A$2:$A$939,BF$7),BF$7=(VLOOKUP(BF$7,Data!$A$2:$A$852,1,FALSE)),0))),"H",IF(AND(BF$7&gt;=$J135,BF$7&lt;=$K135),($D135*(1-$P135)/$N135),0))),IF(AND(BF$7&gt;=$J135,BF$7&lt;=$K135),(($D135-$O135)/$N135),0))))),(((IF(Data!$C$2&gt;0,(IF(OR(BF$5=Data!$F$2,BF$5=Data!$G$2,(IF(COUNTIF(Data!$A$2:$A$939,BF$7),BF$7=(VLOOKUP(BF$7,Data!$A$2:$A$852,1,FALSE)),0))),"H",IF(AND(BF$7&gt;=$J135,BF$7&lt;=$L135),($D135*$P135/$M135),0))),IF(AND(BF$7&gt;=$J135,BF$7&lt;=$L135),(($D135*$P135)/$M135),0))))))</f>
        <v>0</v>
      </c>
      <c r="BG136" s="37">
        <f>IF(BG$7&gt;$L135,(((IF(Data!$C$2&gt;0,(IF(OR(BG$5=Data!$F$2,BG$5=Data!$G$2,(IF(COUNTIF(Data!$A$2:$A$939,BG$7),BG$7=(VLOOKUP(BG$7,Data!$A$2:$A$852,1,FALSE)),0))),"H",IF(AND(BG$7&gt;=$J135,BG$7&lt;=$K135),($D135*(1-$P135)/$N135),0))),IF(AND(BG$7&gt;=$J135,BG$7&lt;=$K135),(($D135-$O135)/$N135),0))))),(((IF(Data!$C$2&gt;0,(IF(OR(BG$5=Data!$F$2,BG$5=Data!$G$2,(IF(COUNTIF(Data!$A$2:$A$939,BG$7),BG$7=(VLOOKUP(BG$7,Data!$A$2:$A$852,1,FALSE)),0))),"H",IF(AND(BG$7&gt;=$J135,BG$7&lt;=$L135),($D135*$P135/$M135),0))),IF(AND(BG$7&gt;=$J135,BG$7&lt;=$L135),(($D135*$P135)/$M135),0))))))</f>
        <v>0</v>
      </c>
      <c r="BH136" s="37" t="str">
        <f>IF(BH$7&gt;$L135,(((IF(Data!$C$2&gt;0,(IF(OR(BH$5=Data!$F$2,BH$5=Data!$G$2,(IF(COUNTIF(Data!$A$2:$A$939,BH$7),BH$7=(VLOOKUP(BH$7,Data!$A$2:$A$852,1,FALSE)),0))),"H",IF(AND(BH$7&gt;=$J135,BH$7&lt;=$K135),($D135*(1-$P135)/$N135),0))),IF(AND(BH$7&gt;=$J135,BH$7&lt;=$K135),(($D135-$O135)/$N135),0))))),(((IF(Data!$C$2&gt;0,(IF(OR(BH$5=Data!$F$2,BH$5=Data!$G$2,(IF(COUNTIF(Data!$A$2:$A$939,BH$7),BH$7=(VLOOKUP(BH$7,Data!$A$2:$A$852,1,FALSE)),0))),"H",IF(AND(BH$7&gt;=$J135,BH$7&lt;=$L135),($D135*$P135/$M135),0))),IF(AND(BH$7&gt;=$J135,BH$7&lt;=$L135),(($D135*$P135)/$M135),0))))))</f>
        <v>H</v>
      </c>
      <c r="BI136" s="37" t="str">
        <f>IF(BI$7&gt;$L135,(((IF(Data!$C$2&gt;0,(IF(OR(BI$5=Data!$F$2,BI$5=Data!$G$2,(IF(COUNTIF(Data!$A$2:$A$939,BI$7),BI$7=(VLOOKUP(BI$7,Data!$A$2:$A$852,1,FALSE)),0))),"H",IF(AND(BI$7&gt;=$J135,BI$7&lt;=$K135),($D135*(1-$P135)/$N135),0))),IF(AND(BI$7&gt;=$J135,BI$7&lt;=$K135),(($D135-$O135)/$N135),0))))),(((IF(Data!$C$2&gt;0,(IF(OR(BI$5=Data!$F$2,BI$5=Data!$G$2,(IF(COUNTIF(Data!$A$2:$A$939,BI$7),BI$7=(VLOOKUP(BI$7,Data!$A$2:$A$852,1,FALSE)),0))),"H",IF(AND(BI$7&gt;=$J135,BI$7&lt;=$L135),($D135*$P135/$M135),0))),IF(AND(BI$7&gt;=$J135,BI$7&lt;=$L135),(($D135*$P135)/$M135),0))))))</f>
        <v>H</v>
      </c>
      <c r="BJ136" s="37">
        <f>IF(BJ$7&gt;$L135,(((IF(Data!$C$2&gt;0,(IF(OR(BJ$5=Data!$F$2,BJ$5=Data!$G$2,(IF(COUNTIF(Data!$A$2:$A$939,BJ$7),BJ$7=(VLOOKUP(BJ$7,Data!$A$2:$A$852,1,FALSE)),0))),"H",IF(AND(BJ$7&gt;=$J135,BJ$7&lt;=$K135),($D135*(1-$P135)/$N135),0))),IF(AND(BJ$7&gt;=$J135,BJ$7&lt;=$K135),(($D135-$O135)/$N135),0))))),(((IF(Data!$C$2&gt;0,(IF(OR(BJ$5=Data!$F$2,BJ$5=Data!$G$2,(IF(COUNTIF(Data!$A$2:$A$939,BJ$7),BJ$7=(VLOOKUP(BJ$7,Data!$A$2:$A$852,1,FALSE)),0))),"H",IF(AND(BJ$7&gt;=$J135,BJ$7&lt;=$L135),($D135*$P135/$M135),0))),IF(AND(BJ$7&gt;=$J135,BJ$7&lt;=$L135),(($D135*$P135)/$M135),0))))))</f>
        <v>0</v>
      </c>
      <c r="BK136" s="37">
        <f>IF(BK$7&gt;$L135,(((IF(Data!$C$2&gt;0,(IF(OR(BK$5=Data!$F$2,BK$5=Data!$G$2,(IF(COUNTIF(Data!$A$2:$A$939,BK$7),BK$7=(VLOOKUP(BK$7,Data!$A$2:$A$852,1,FALSE)),0))),"H",IF(AND(BK$7&gt;=$J135,BK$7&lt;=$K135),($D135*(1-$P135)/$N135),0))),IF(AND(BK$7&gt;=$J135,BK$7&lt;=$K135),(($D135-$O135)/$N135),0))))),(((IF(Data!$C$2&gt;0,(IF(OR(BK$5=Data!$F$2,BK$5=Data!$G$2,(IF(COUNTIF(Data!$A$2:$A$939,BK$7),BK$7=(VLOOKUP(BK$7,Data!$A$2:$A$852,1,FALSE)),0))),"H",IF(AND(BK$7&gt;=$J135,BK$7&lt;=$L135),($D135*$P135/$M135),0))),IF(AND(BK$7&gt;=$J135,BK$7&lt;=$L135),(($D135*$P135)/$M135),0))))))</f>
        <v>0</v>
      </c>
      <c r="BL136" s="37">
        <f>IF(BL$7&gt;$L135,(((IF(Data!$C$2&gt;0,(IF(OR(BL$5=Data!$F$2,BL$5=Data!$G$2,(IF(COUNTIF(Data!$A$2:$A$939,BL$7),BL$7=(VLOOKUP(BL$7,Data!$A$2:$A$852,1,FALSE)),0))),"H",IF(AND(BL$7&gt;=$J135,BL$7&lt;=$K135),($D135*(1-$P135)/$N135),0))),IF(AND(BL$7&gt;=$J135,BL$7&lt;=$K135),(($D135-$O135)/$N135),0))))),(((IF(Data!$C$2&gt;0,(IF(OR(BL$5=Data!$F$2,BL$5=Data!$G$2,(IF(COUNTIF(Data!$A$2:$A$939,BL$7),BL$7=(VLOOKUP(BL$7,Data!$A$2:$A$852,1,FALSE)),0))),"H",IF(AND(BL$7&gt;=$J135,BL$7&lt;=$L135),($D135*$P135/$M135),0))),IF(AND(BL$7&gt;=$J135,BL$7&lt;=$L135),(($D135*$P135)/$M135),0))))))</f>
        <v>0</v>
      </c>
      <c r="BM136" s="37">
        <f>IF(BM$7&gt;$L135,(((IF(Data!$C$2&gt;0,(IF(OR(BM$5=Data!$F$2,BM$5=Data!$G$2,(IF(COUNTIF(Data!$A$2:$A$939,BM$7),BM$7=(VLOOKUP(BM$7,Data!$A$2:$A$852,1,FALSE)),0))),"H",IF(AND(BM$7&gt;=$J135,BM$7&lt;=$K135),($D135*(1-$P135)/$N135),0))),IF(AND(BM$7&gt;=$J135,BM$7&lt;=$K135),(($D135-$O135)/$N135),0))))),(((IF(Data!$C$2&gt;0,(IF(OR(BM$5=Data!$F$2,BM$5=Data!$G$2,(IF(COUNTIF(Data!$A$2:$A$939,BM$7),BM$7=(VLOOKUP(BM$7,Data!$A$2:$A$852,1,FALSE)),0))),"H",IF(AND(BM$7&gt;=$J135,BM$7&lt;=$L135),($D135*$P135/$M135),0))),IF(AND(BM$7&gt;=$J135,BM$7&lt;=$L135),(($D135*$P135)/$M135),0))))))</f>
        <v>0</v>
      </c>
      <c r="BN136" s="37">
        <f>IF(BN$7&gt;$L135,(((IF(Data!$C$2&gt;0,(IF(OR(BN$5=Data!$F$2,BN$5=Data!$G$2,(IF(COUNTIF(Data!$A$2:$A$939,BN$7),BN$7=(VLOOKUP(BN$7,Data!$A$2:$A$852,1,FALSE)),0))),"H",IF(AND(BN$7&gt;=$J135,BN$7&lt;=$K135),($D135*(1-$P135)/$N135),0))),IF(AND(BN$7&gt;=$J135,BN$7&lt;=$K135),(($D135-$O135)/$N135),0))))),(((IF(Data!$C$2&gt;0,(IF(OR(BN$5=Data!$F$2,BN$5=Data!$G$2,(IF(COUNTIF(Data!$A$2:$A$939,BN$7),BN$7=(VLOOKUP(BN$7,Data!$A$2:$A$852,1,FALSE)),0))),"H",IF(AND(BN$7&gt;=$J135,BN$7&lt;=$L135),($D135*$P135/$M135),0))),IF(AND(BN$7&gt;=$J135,BN$7&lt;=$L135),(($D135*$P135)/$M135),0))))))</f>
        <v>0</v>
      </c>
      <c r="BO136" s="37" t="str">
        <f>IF(BO$7&gt;$L135,(((IF(Data!$C$2&gt;0,(IF(OR(BO$5=Data!$F$2,BO$5=Data!$G$2,(IF(COUNTIF(Data!$A$2:$A$939,BO$7),BO$7=(VLOOKUP(BO$7,Data!$A$2:$A$852,1,FALSE)),0))),"H",IF(AND(BO$7&gt;=$J135,BO$7&lt;=$K135),($D135*(1-$P135)/$N135),0))),IF(AND(BO$7&gt;=$J135,BO$7&lt;=$K135),(($D135-$O135)/$N135),0))))),(((IF(Data!$C$2&gt;0,(IF(OR(BO$5=Data!$F$2,BO$5=Data!$G$2,(IF(COUNTIF(Data!$A$2:$A$939,BO$7),BO$7=(VLOOKUP(BO$7,Data!$A$2:$A$852,1,FALSE)),0))),"H",IF(AND(BO$7&gt;=$J135,BO$7&lt;=$L135),($D135*$P135/$M135),0))),IF(AND(BO$7&gt;=$J135,BO$7&lt;=$L135),(($D135*$P135)/$M135),0))))))</f>
        <v>H</v>
      </c>
      <c r="BP136" s="37" t="str">
        <f>IF(BP$7&gt;$L135,(((IF(Data!$C$2&gt;0,(IF(OR(BP$5=Data!$F$2,BP$5=Data!$G$2,(IF(COUNTIF(Data!$A$2:$A$939,BP$7),BP$7=(VLOOKUP(BP$7,Data!$A$2:$A$852,1,FALSE)),0))),"H",IF(AND(BP$7&gt;=$J135,BP$7&lt;=$K135),($D135*(1-$P135)/$N135),0))),IF(AND(BP$7&gt;=$J135,BP$7&lt;=$K135),(($D135-$O135)/$N135),0))))),(((IF(Data!$C$2&gt;0,(IF(OR(BP$5=Data!$F$2,BP$5=Data!$G$2,(IF(COUNTIF(Data!$A$2:$A$939,BP$7),BP$7=(VLOOKUP(BP$7,Data!$A$2:$A$852,1,FALSE)),0))),"H",IF(AND(BP$7&gt;=$J135,BP$7&lt;=$L135),($D135*$P135/$M135),0))),IF(AND(BP$7&gt;=$J135,BP$7&lt;=$L135),(($D135*$P135)/$M135),0))))))</f>
        <v>H</v>
      </c>
      <c r="BQ136" s="37">
        <f>IF(BQ$7&gt;$L135,(((IF(Data!$C$2&gt;0,(IF(OR(BQ$5=Data!$F$2,BQ$5=Data!$G$2,(IF(COUNTIF(Data!$A$2:$A$939,BQ$7),BQ$7=(VLOOKUP(BQ$7,Data!$A$2:$A$852,1,FALSE)),0))),"H",IF(AND(BQ$7&gt;=$J135,BQ$7&lt;=$K135),($D135*(1-$P135)/$N135),0))),IF(AND(BQ$7&gt;=$J135,BQ$7&lt;=$K135),(($D135-$O135)/$N135),0))))),(((IF(Data!$C$2&gt;0,(IF(OR(BQ$5=Data!$F$2,BQ$5=Data!$G$2,(IF(COUNTIF(Data!$A$2:$A$939,BQ$7),BQ$7=(VLOOKUP(BQ$7,Data!$A$2:$A$852,1,FALSE)),0))),"H",IF(AND(BQ$7&gt;=$J135,BQ$7&lt;=$L135),($D135*$P135/$M135),0))),IF(AND(BQ$7&gt;=$J135,BQ$7&lt;=$L135),(($D135*$P135)/$M135),0))))))</f>
        <v>0</v>
      </c>
      <c r="BR136" s="37">
        <f>IF(BR$7&gt;$L135,(((IF(Data!$C$2&gt;0,(IF(OR(BR$5=Data!$F$2,BR$5=Data!$G$2,(IF(COUNTIF(Data!$A$2:$A$939,BR$7),BR$7=(VLOOKUP(BR$7,Data!$A$2:$A$852,1,FALSE)),0))),"H",IF(AND(BR$7&gt;=$J135,BR$7&lt;=$K135),($D135*(1-$P135)/$N135),0))),IF(AND(BR$7&gt;=$J135,BR$7&lt;=$K135),(($D135-$O135)/$N135),0))))),(((IF(Data!$C$2&gt;0,(IF(OR(BR$5=Data!$F$2,BR$5=Data!$G$2,(IF(COUNTIF(Data!$A$2:$A$939,BR$7),BR$7=(VLOOKUP(BR$7,Data!$A$2:$A$852,1,FALSE)),0))),"H",IF(AND(BR$7&gt;=$J135,BR$7&lt;=$L135),($D135*$P135/$M135),0))),IF(AND(BR$7&gt;=$J135,BR$7&lt;=$L135),(($D135*$P135)/$M135),0))))))</f>
        <v>0</v>
      </c>
      <c r="BS136" s="37">
        <f>IF(BS$7&gt;$L135,(((IF(Data!$C$2&gt;0,(IF(OR(BS$5=Data!$F$2,BS$5=Data!$G$2,(IF(COUNTIF(Data!$A$2:$A$939,BS$7),BS$7=(VLOOKUP(BS$7,Data!$A$2:$A$852,1,FALSE)),0))),"H",IF(AND(BS$7&gt;=$J135,BS$7&lt;=$K135),($D135*(1-$P135)/$N135),0))),IF(AND(BS$7&gt;=$J135,BS$7&lt;=$K135),(($D135-$O135)/$N135),0))))),(((IF(Data!$C$2&gt;0,(IF(OR(BS$5=Data!$F$2,BS$5=Data!$G$2,(IF(COUNTIF(Data!$A$2:$A$939,BS$7),BS$7=(VLOOKUP(BS$7,Data!$A$2:$A$852,1,FALSE)),0))),"H",IF(AND(BS$7&gt;=$J135,BS$7&lt;=$L135),($D135*$P135/$M135),0))),IF(AND(BS$7&gt;=$J135,BS$7&lt;=$L135),(($D135*$P135)/$M135),0))))))</f>
        <v>0</v>
      </c>
      <c r="BT136" s="37">
        <f>IF(BT$7&gt;$L135,(((IF(Data!$C$2&gt;0,(IF(OR(BT$5=Data!$F$2,BT$5=Data!$G$2,(IF(COUNTIF(Data!$A$2:$A$939,BT$7),BT$7=(VLOOKUP(BT$7,Data!$A$2:$A$852,1,FALSE)),0))),"H",IF(AND(BT$7&gt;=$J135,BT$7&lt;=$K135),($D135*(1-$P135)/$N135),0))),IF(AND(BT$7&gt;=$J135,BT$7&lt;=$K135),(($D135-$O135)/$N135),0))))),(((IF(Data!$C$2&gt;0,(IF(OR(BT$5=Data!$F$2,BT$5=Data!$G$2,(IF(COUNTIF(Data!$A$2:$A$939,BT$7),BT$7=(VLOOKUP(BT$7,Data!$A$2:$A$852,1,FALSE)),0))),"H",IF(AND(BT$7&gt;=$J135,BT$7&lt;=$L135),($D135*$P135/$M135),0))),IF(AND(BT$7&gt;=$J135,BT$7&lt;=$L135),(($D135*$P135)/$M135),0))))))</f>
        <v>0</v>
      </c>
      <c r="BU136" s="37">
        <f>IF(BU$7&gt;$L135,(((IF(Data!$C$2&gt;0,(IF(OR(BU$5=Data!$F$2,BU$5=Data!$G$2,(IF(COUNTIF(Data!$A$2:$A$939,BU$7),BU$7=(VLOOKUP(BU$7,Data!$A$2:$A$852,1,FALSE)),0))),"H",IF(AND(BU$7&gt;=$J135,BU$7&lt;=$K135),($D135*(1-$P135)/$N135),0))),IF(AND(BU$7&gt;=$J135,BU$7&lt;=$K135),(($D135-$O135)/$N135),0))))),(((IF(Data!$C$2&gt;0,(IF(OR(BU$5=Data!$F$2,BU$5=Data!$G$2,(IF(COUNTIF(Data!$A$2:$A$939,BU$7),BU$7=(VLOOKUP(BU$7,Data!$A$2:$A$852,1,FALSE)),0))),"H",IF(AND(BU$7&gt;=$J135,BU$7&lt;=$L135),($D135*$P135/$M135),0))),IF(AND(BU$7&gt;=$J135,BU$7&lt;=$L135),(($D135*$P135)/$M135),0))))))</f>
        <v>0</v>
      </c>
      <c r="BV136" s="37" t="str">
        <f>IF(BV$7&gt;$L135,(((IF(Data!$C$2&gt;0,(IF(OR(BV$5=Data!$F$2,BV$5=Data!$G$2,(IF(COUNTIF(Data!$A$2:$A$939,BV$7),BV$7=(VLOOKUP(BV$7,Data!$A$2:$A$852,1,FALSE)),0))),"H",IF(AND(BV$7&gt;=$J135,BV$7&lt;=$K135),($D135*(1-$P135)/$N135),0))),IF(AND(BV$7&gt;=$J135,BV$7&lt;=$K135),(($D135-$O135)/$N135),0))))),(((IF(Data!$C$2&gt;0,(IF(OR(BV$5=Data!$F$2,BV$5=Data!$G$2,(IF(COUNTIF(Data!$A$2:$A$939,BV$7),BV$7=(VLOOKUP(BV$7,Data!$A$2:$A$852,1,FALSE)),0))),"H",IF(AND(BV$7&gt;=$J135,BV$7&lt;=$L135),($D135*$P135/$M135),0))),IF(AND(BV$7&gt;=$J135,BV$7&lt;=$L135),(($D135*$P135)/$M135),0))))))</f>
        <v>H</v>
      </c>
      <c r="BW136" s="37" t="str">
        <f>IF(BW$7&gt;$L135,(((IF(Data!$C$2&gt;0,(IF(OR(BW$5=Data!$F$2,BW$5=Data!$G$2,(IF(COUNTIF(Data!$A$2:$A$939,BW$7),BW$7=(VLOOKUP(BW$7,Data!$A$2:$A$852,1,FALSE)),0))),"H",IF(AND(BW$7&gt;=$J135,BW$7&lt;=$K135),($D135*(1-$P135)/$N135),0))),IF(AND(BW$7&gt;=$J135,BW$7&lt;=$K135),(($D135-$O135)/$N135),0))))),(((IF(Data!$C$2&gt;0,(IF(OR(BW$5=Data!$F$2,BW$5=Data!$G$2,(IF(COUNTIF(Data!$A$2:$A$939,BW$7),BW$7=(VLOOKUP(BW$7,Data!$A$2:$A$852,1,FALSE)),0))),"H",IF(AND(BW$7&gt;=$J135,BW$7&lt;=$L135),($D135*$P135/$M135),0))),IF(AND(BW$7&gt;=$J135,BW$7&lt;=$L135),(($D135*$P135)/$M135),0))))))</f>
        <v>H</v>
      </c>
      <c r="BX136" s="37">
        <f>IF(BX$7&gt;$L135,(((IF(Data!$C$2&gt;0,(IF(OR(BX$5=Data!$F$2,BX$5=Data!$G$2,(IF(COUNTIF(Data!$A$2:$A$939,BX$7),BX$7=(VLOOKUP(BX$7,Data!$A$2:$A$852,1,FALSE)),0))),"H",IF(AND(BX$7&gt;=$J135,BX$7&lt;=$K135),($D135*(1-$P135)/$N135),0))),IF(AND(BX$7&gt;=$J135,BX$7&lt;=$K135),(($D135-$O135)/$N135),0))))),(((IF(Data!$C$2&gt;0,(IF(OR(BX$5=Data!$F$2,BX$5=Data!$G$2,(IF(COUNTIF(Data!$A$2:$A$939,BX$7),BX$7=(VLOOKUP(BX$7,Data!$A$2:$A$852,1,FALSE)),0))),"H",IF(AND(BX$7&gt;=$J135,BX$7&lt;=$L135),($D135*$P135/$M135),0))),IF(AND(BX$7&gt;=$J135,BX$7&lt;=$L135),(($D135*$P135)/$M135),0))))))</f>
        <v>0</v>
      </c>
      <c r="BY136" s="37">
        <f>IF(BY$7&gt;$L135,(((IF(Data!$C$2&gt;0,(IF(OR(BY$5=Data!$F$2,BY$5=Data!$G$2,(IF(COUNTIF(Data!$A$2:$A$939,BY$7),BY$7=(VLOOKUP(BY$7,Data!$A$2:$A$852,1,FALSE)),0))),"H",IF(AND(BY$7&gt;=$J135,BY$7&lt;=$K135),($D135*(1-$P135)/$N135),0))),IF(AND(BY$7&gt;=$J135,BY$7&lt;=$K135),(($D135-$O135)/$N135),0))))),(((IF(Data!$C$2&gt;0,(IF(OR(BY$5=Data!$F$2,BY$5=Data!$G$2,(IF(COUNTIF(Data!$A$2:$A$939,BY$7),BY$7=(VLOOKUP(BY$7,Data!$A$2:$A$852,1,FALSE)),0))),"H",IF(AND(BY$7&gt;=$J135,BY$7&lt;=$L135),($D135*$P135/$M135),0))),IF(AND(BY$7&gt;=$J135,BY$7&lt;=$L135),(($D135*$P135)/$M135),0))))))</f>
        <v>0</v>
      </c>
      <c r="BZ136" s="37">
        <f>IF(BZ$7&gt;$L135,(((IF(Data!$C$2&gt;0,(IF(OR(BZ$5=Data!$F$2,BZ$5=Data!$G$2,(IF(COUNTIF(Data!$A$2:$A$939,BZ$7),BZ$7=(VLOOKUP(BZ$7,Data!$A$2:$A$852,1,FALSE)),0))),"H",IF(AND(BZ$7&gt;=$J135,BZ$7&lt;=$K135),($D135*(1-$P135)/$N135),0))),IF(AND(BZ$7&gt;=$J135,BZ$7&lt;=$K135),(($D135-$O135)/$N135),0))))),(((IF(Data!$C$2&gt;0,(IF(OR(BZ$5=Data!$F$2,BZ$5=Data!$G$2,(IF(COUNTIF(Data!$A$2:$A$939,BZ$7),BZ$7=(VLOOKUP(BZ$7,Data!$A$2:$A$852,1,FALSE)),0))),"H",IF(AND(BZ$7&gt;=$J135,BZ$7&lt;=$L135),($D135*$P135/$M135),0))),IF(AND(BZ$7&gt;=$J135,BZ$7&lt;=$L135),(($D135*$P135)/$M135),0))))))</f>
        <v>0</v>
      </c>
      <c r="CA136" s="37">
        <f>IF(CA$7&gt;$L135,(((IF(Data!$C$2&gt;0,(IF(OR(CA$5=Data!$F$2,CA$5=Data!$G$2,(IF(COUNTIF(Data!$A$2:$A$939,CA$7),CA$7=(VLOOKUP(CA$7,Data!$A$2:$A$852,1,FALSE)),0))),"H",IF(AND(CA$7&gt;=$J135,CA$7&lt;=$K135),($D135*(1-$P135)/$N135),0))),IF(AND(CA$7&gt;=$J135,CA$7&lt;=$K135),(($D135-$O135)/$N135),0))))),(((IF(Data!$C$2&gt;0,(IF(OR(CA$5=Data!$F$2,CA$5=Data!$G$2,(IF(COUNTIF(Data!$A$2:$A$939,CA$7),CA$7=(VLOOKUP(CA$7,Data!$A$2:$A$852,1,FALSE)),0))),"H",IF(AND(CA$7&gt;=$J135,CA$7&lt;=$L135),($D135*$P135/$M135),0))),IF(AND(CA$7&gt;=$J135,CA$7&lt;=$L135),(($D135*$P135)/$M135),0))))))</f>
        <v>0</v>
      </c>
      <c r="CB136" s="37">
        <f>IF(CB$7&gt;$L135,(((IF(Data!$C$2&gt;0,(IF(OR(CB$5=Data!$F$2,CB$5=Data!$G$2,(IF(COUNTIF(Data!$A$2:$A$939,CB$7),CB$7=(VLOOKUP(CB$7,Data!$A$2:$A$852,1,FALSE)),0))),"H",IF(AND(CB$7&gt;=$J135,CB$7&lt;=$K135),($D135*(1-$P135)/$N135),0))),IF(AND(CB$7&gt;=$J135,CB$7&lt;=$K135),(($D135-$O135)/$N135),0))))),(((IF(Data!$C$2&gt;0,(IF(OR(CB$5=Data!$F$2,CB$5=Data!$G$2,(IF(COUNTIF(Data!$A$2:$A$939,CB$7),CB$7=(VLOOKUP(CB$7,Data!$A$2:$A$852,1,FALSE)),0))),"H",IF(AND(CB$7&gt;=$J135,CB$7&lt;=$L135),($D135*$P135/$M135),0))),IF(AND(CB$7&gt;=$J135,CB$7&lt;=$L135),(($D135*$P135)/$M135),0))))))</f>
        <v>0</v>
      </c>
      <c r="CC136" s="37" t="str">
        <f>IF(CC$7&gt;$L135,(((IF(Data!$C$2&gt;0,(IF(OR(CC$5=Data!$F$2,CC$5=Data!$G$2,(IF(COUNTIF(Data!$A$2:$A$939,CC$7),CC$7=(VLOOKUP(CC$7,Data!$A$2:$A$852,1,FALSE)),0))),"H",IF(AND(CC$7&gt;=$J135,CC$7&lt;=$K135),($D135*(1-$P135)/$N135),0))),IF(AND(CC$7&gt;=$J135,CC$7&lt;=$K135),(($D135-$O135)/$N135),0))))),(((IF(Data!$C$2&gt;0,(IF(OR(CC$5=Data!$F$2,CC$5=Data!$G$2,(IF(COUNTIF(Data!$A$2:$A$939,CC$7),CC$7=(VLOOKUP(CC$7,Data!$A$2:$A$852,1,FALSE)),0))),"H",IF(AND(CC$7&gt;=$J135,CC$7&lt;=$L135),($D135*$P135/$M135),0))),IF(AND(CC$7&gt;=$J135,CC$7&lt;=$L135),(($D135*$P135)/$M135),0))))))</f>
        <v>H</v>
      </c>
      <c r="CD136" s="37" t="str">
        <f>IF(CD$7&gt;$L135,(((IF(Data!$C$2&gt;0,(IF(OR(CD$5=Data!$F$2,CD$5=Data!$G$2,(IF(COUNTIF(Data!$A$2:$A$939,CD$7),CD$7=(VLOOKUP(CD$7,Data!$A$2:$A$852,1,FALSE)),0))),"H",IF(AND(CD$7&gt;=$J135,CD$7&lt;=$K135),($D135*(1-$P135)/$N135),0))),IF(AND(CD$7&gt;=$J135,CD$7&lt;=$K135),(($D135-$O135)/$N135),0))))),(((IF(Data!$C$2&gt;0,(IF(OR(CD$5=Data!$F$2,CD$5=Data!$G$2,(IF(COUNTIF(Data!$A$2:$A$939,CD$7),CD$7=(VLOOKUP(CD$7,Data!$A$2:$A$852,1,FALSE)),0))),"H",IF(AND(CD$7&gt;=$J135,CD$7&lt;=$L135),($D135*$P135/$M135),0))),IF(AND(CD$7&gt;=$J135,CD$7&lt;=$L135),(($D135*$P135)/$M135),0))))))</f>
        <v>H</v>
      </c>
      <c r="CE136" s="37">
        <f>IF(CE$7&gt;$L135,(((IF(Data!$C$2&gt;0,(IF(OR(CE$5=Data!$F$2,CE$5=Data!$G$2,(IF(COUNTIF(Data!$A$2:$A$939,CE$7),CE$7=(VLOOKUP(CE$7,Data!$A$2:$A$852,1,FALSE)),0))),"H",IF(AND(CE$7&gt;=$J135,CE$7&lt;=$K135),($D135*(1-$P135)/$N135),0))),IF(AND(CE$7&gt;=$J135,CE$7&lt;=$K135),(($D135-$O135)/$N135),0))))),(((IF(Data!$C$2&gt;0,(IF(OR(CE$5=Data!$F$2,CE$5=Data!$G$2,(IF(COUNTIF(Data!$A$2:$A$939,CE$7),CE$7=(VLOOKUP(CE$7,Data!$A$2:$A$852,1,FALSE)),0))),"H",IF(AND(CE$7&gt;=$J135,CE$7&lt;=$L135),($D135*$P135/$M135),0))),IF(AND(CE$7&gt;=$J135,CE$7&lt;=$L135),(($D135*$P135)/$M135),0))))))</f>
        <v>0</v>
      </c>
      <c r="CF136" s="37">
        <f>IF(CF$7&gt;$L135,(((IF(Data!$C$2&gt;0,(IF(OR(CF$5=Data!$F$2,CF$5=Data!$G$2,(IF(COUNTIF(Data!$A$2:$A$939,CF$7),CF$7=(VLOOKUP(CF$7,Data!$A$2:$A$852,1,FALSE)),0))),"H",IF(AND(CF$7&gt;=$J135,CF$7&lt;=$K135),($D135*(1-$P135)/$N135),0))),IF(AND(CF$7&gt;=$J135,CF$7&lt;=$K135),(($D135-$O135)/$N135),0))))),(((IF(Data!$C$2&gt;0,(IF(OR(CF$5=Data!$F$2,CF$5=Data!$G$2,(IF(COUNTIF(Data!$A$2:$A$939,CF$7),CF$7=(VLOOKUP(CF$7,Data!$A$2:$A$852,1,FALSE)),0))),"H",IF(AND(CF$7&gt;=$J135,CF$7&lt;=$L135),($D135*$P135/$M135),0))),IF(AND(CF$7&gt;=$J135,CF$7&lt;=$L135),(($D135*$P135)/$M135),0))))))</f>
        <v>0</v>
      </c>
      <c r="CG136" s="37">
        <f>IF(CG$7&gt;$L135,(((IF(Data!$C$2&gt;0,(IF(OR(CG$5=Data!$F$2,CG$5=Data!$G$2,(IF(COUNTIF(Data!$A$2:$A$939,CG$7),CG$7=(VLOOKUP(CG$7,Data!$A$2:$A$852,1,FALSE)),0))),"H",IF(AND(CG$7&gt;=$J135,CG$7&lt;=$K135),($D135*(1-$P135)/$N135),0))),IF(AND(CG$7&gt;=$J135,CG$7&lt;=$K135),(($D135-$O135)/$N135),0))))),(((IF(Data!$C$2&gt;0,(IF(OR(CG$5=Data!$F$2,CG$5=Data!$G$2,(IF(COUNTIF(Data!$A$2:$A$939,CG$7),CG$7=(VLOOKUP(CG$7,Data!$A$2:$A$852,1,FALSE)),0))),"H",IF(AND(CG$7&gt;=$J135,CG$7&lt;=$L135),($D135*$P135/$M135),0))),IF(AND(CG$7&gt;=$J135,CG$7&lt;=$L135),(($D135*$P135)/$M135),0))))))</f>
        <v>0</v>
      </c>
      <c r="CH136" s="37">
        <f>IF(CH$7&gt;$L135,(((IF(Data!$C$2&gt;0,(IF(OR(CH$5=Data!$F$2,CH$5=Data!$G$2,(IF(COUNTIF(Data!$A$2:$A$939,CH$7),CH$7=(VLOOKUP(CH$7,Data!$A$2:$A$852,1,FALSE)),0))),"H",IF(AND(CH$7&gt;=$J135,CH$7&lt;=$K135),($D135*(1-$P135)/$N135),0))),IF(AND(CH$7&gt;=$J135,CH$7&lt;=$K135),(($D135-$O135)/$N135),0))))),(((IF(Data!$C$2&gt;0,(IF(OR(CH$5=Data!$F$2,CH$5=Data!$G$2,(IF(COUNTIF(Data!$A$2:$A$939,CH$7),CH$7=(VLOOKUP(CH$7,Data!$A$2:$A$852,1,FALSE)),0))),"H",IF(AND(CH$7&gt;=$J135,CH$7&lt;=$L135),($D135*$P135/$M135),0))),IF(AND(CH$7&gt;=$J135,CH$7&lt;=$L135),(($D135*$P135)/$M135),0))))))</f>
        <v>0</v>
      </c>
      <c r="CI136" s="37">
        <f>IF(CI$7&gt;$L135,(((IF(Data!$C$2&gt;0,(IF(OR(CI$5=Data!$F$2,CI$5=Data!$G$2,(IF(COUNTIF(Data!$A$2:$A$939,CI$7),CI$7=(VLOOKUP(CI$7,Data!$A$2:$A$852,1,FALSE)),0))),"H",IF(AND(CI$7&gt;=$J135,CI$7&lt;=$K135),($D135*(1-$P135)/$N135),0))),IF(AND(CI$7&gt;=$J135,CI$7&lt;=$K135),(($D135-$O135)/$N135),0))))),(((IF(Data!$C$2&gt;0,(IF(OR(CI$5=Data!$F$2,CI$5=Data!$G$2,(IF(COUNTIF(Data!$A$2:$A$939,CI$7),CI$7=(VLOOKUP(CI$7,Data!$A$2:$A$852,1,FALSE)),0))),"H",IF(AND(CI$7&gt;=$J135,CI$7&lt;=$L135),($D135*$P135/$M135),0))),IF(AND(CI$7&gt;=$J135,CI$7&lt;=$L135),(($D135*$P135)/$M135),0))))))</f>
        <v>0</v>
      </c>
      <c r="CJ136" s="37" t="str">
        <f>IF(CJ$7&gt;$L135,(((IF(Data!$C$2&gt;0,(IF(OR(CJ$5=Data!$F$2,CJ$5=Data!$G$2,(IF(COUNTIF(Data!$A$2:$A$939,CJ$7),CJ$7=(VLOOKUP(CJ$7,Data!$A$2:$A$852,1,FALSE)),0))),"H",IF(AND(CJ$7&gt;=$J135,CJ$7&lt;=$K135),($D135*(1-$P135)/$N135),0))),IF(AND(CJ$7&gt;=$J135,CJ$7&lt;=$K135),(($D135-$O135)/$N135),0))))),(((IF(Data!$C$2&gt;0,(IF(OR(CJ$5=Data!$F$2,CJ$5=Data!$G$2,(IF(COUNTIF(Data!$A$2:$A$939,CJ$7),CJ$7=(VLOOKUP(CJ$7,Data!$A$2:$A$852,1,FALSE)),0))),"H",IF(AND(CJ$7&gt;=$J135,CJ$7&lt;=$L135),($D135*$P135/$M135),0))),IF(AND(CJ$7&gt;=$J135,CJ$7&lt;=$L135),(($D135*$P135)/$M135),0))))))</f>
        <v>H</v>
      </c>
      <c r="CK136" s="37" t="str">
        <f>IF(CK$7&gt;$L135,(((IF(Data!$C$2&gt;0,(IF(OR(CK$5=Data!$F$2,CK$5=Data!$G$2,(IF(COUNTIF(Data!$A$2:$A$939,CK$7),CK$7=(VLOOKUP(CK$7,Data!$A$2:$A$852,1,FALSE)),0))),"H",IF(AND(CK$7&gt;=$J135,CK$7&lt;=$K135),($D135*(1-$P135)/$N135),0))),IF(AND(CK$7&gt;=$J135,CK$7&lt;=$K135),(($D135-$O135)/$N135),0))))),(((IF(Data!$C$2&gt;0,(IF(OR(CK$5=Data!$F$2,CK$5=Data!$G$2,(IF(COUNTIF(Data!$A$2:$A$939,CK$7),CK$7=(VLOOKUP(CK$7,Data!$A$2:$A$852,1,FALSE)),0))),"H",IF(AND(CK$7&gt;=$J135,CK$7&lt;=$L135),($D135*$P135/$M135),0))),IF(AND(CK$7&gt;=$J135,CK$7&lt;=$L135),(($D135*$P135)/$M135),0))))))</f>
        <v>H</v>
      </c>
      <c r="CL136" s="37">
        <f>IF(CL$7&gt;$L135,(((IF(Data!$C$2&gt;0,(IF(OR(CL$5=Data!$F$2,CL$5=Data!$G$2,(IF(COUNTIF(Data!$A$2:$A$939,CL$7),CL$7=(VLOOKUP(CL$7,Data!$A$2:$A$852,1,FALSE)),0))),"H",IF(AND(CL$7&gt;=$J135,CL$7&lt;=$K135),($D135*(1-$P135)/$N135),0))),IF(AND(CL$7&gt;=$J135,CL$7&lt;=$K135),(($D135-$O135)/$N135),0))))),(((IF(Data!$C$2&gt;0,(IF(OR(CL$5=Data!$F$2,CL$5=Data!$G$2,(IF(COUNTIF(Data!$A$2:$A$939,CL$7),CL$7=(VLOOKUP(CL$7,Data!$A$2:$A$852,1,FALSE)),0))),"H",IF(AND(CL$7&gt;=$J135,CL$7&lt;=$L135),($D135*$P135/$M135),0))),IF(AND(CL$7&gt;=$J135,CL$7&lt;=$L135),(($D135*$P135)/$M135),0))))))</f>
        <v>0</v>
      </c>
      <c r="CM136" s="37">
        <f>IF(CM$7&gt;$L135,(((IF(Data!$C$2&gt;0,(IF(OR(CM$5=Data!$F$2,CM$5=Data!$G$2,(IF(COUNTIF(Data!$A$2:$A$939,CM$7),CM$7=(VLOOKUP(CM$7,Data!$A$2:$A$852,1,FALSE)),0))),"H",IF(AND(CM$7&gt;=$J135,CM$7&lt;=$K135),($D135*(1-$P135)/$N135),0))),IF(AND(CM$7&gt;=$J135,CM$7&lt;=$K135),(($D135-$O135)/$N135),0))))),(((IF(Data!$C$2&gt;0,(IF(OR(CM$5=Data!$F$2,CM$5=Data!$G$2,(IF(COUNTIF(Data!$A$2:$A$939,CM$7),CM$7=(VLOOKUP(CM$7,Data!$A$2:$A$852,1,FALSE)),0))),"H",IF(AND(CM$7&gt;=$J135,CM$7&lt;=$L135),($D135*$P135/$M135),0))),IF(AND(CM$7&gt;=$J135,CM$7&lt;=$L135),(($D135*$P135)/$M135),0))))))</f>
        <v>0</v>
      </c>
      <c r="CN136" s="37">
        <f>IF(CN$7&gt;$L135,(((IF(Data!$C$2&gt;0,(IF(OR(CN$5=Data!$F$2,CN$5=Data!$G$2,(IF(COUNTIF(Data!$A$2:$A$939,CN$7),CN$7=(VLOOKUP(CN$7,Data!$A$2:$A$852,1,FALSE)),0))),"H",IF(AND(CN$7&gt;=$J135,CN$7&lt;=$K135),($D135*(1-$P135)/$N135),0))),IF(AND(CN$7&gt;=$J135,CN$7&lt;=$K135),(($D135-$O135)/$N135),0))))),(((IF(Data!$C$2&gt;0,(IF(OR(CN$5=Data!$F$2,CN$5=Data!$G$2,(IF(COUNTIF(Data!$A$2:$A$939,CN$7),CN$7=(VLOOKUP(CN$7,Data!$A$2:$A$852,1,FALSE)),0))),"H",IF(AND(CN$7&gt;=$J135,CN$7&lt;=$L135),($D135*$P135/$M135),0))),IF(AND(CN$7&gt;=$J135,CN$7&lt;=$L135),(($D135*$P135)/$M135),0))))))</f>
        <v>0</v>
      </c>
      <c r="CO136" s="37">
        <f>IF(CO$7&gt;$L135,(((IF(Data!$C$2&gt;0,(IF(OR(CO$5=Data!$F$2,CO$5=Data!$G$2,(IF(COUNTIF(Data!$A$2:$A$939,CO$7),CO$7=(VLOOKUP(CO$7,Data!$A$2:$A$852,1,FALSE)),0))),"H",IF(AND(CO$7&gt;=$J135,CO$7&lt;=$K135),($D135*(1-$P135)/$N135),0))),IF(AND(CO$7&gt;=$J135,CO$7&lt;=$K135),(($D135-$O135)/$N135),0))))),(((IF(Data!$C$2&gt;0,(IF(OR(CO$5=Data!$F$2,CO$5=Data!$G$2,(IF(COUNTIF(Data!$A$2:$A$939,CO$7),CO$7=(VLOOKUP(CO$7,Data!$A$2:$A$852,1,FALSE)),0))),"H",IF(AND(CO$7&gt;=$J135,CO$7&lt;=$L135),($D135*$P135/$M135),0))),IF(AND(CO$7&gt;=$J135,CO$7&lt;=$L135),(($D135*$P135)/$M135),0))))))</f>
        <v>0</v>
      </c>
      <c r="CP136" s="37">
        <f>IF(CP$7&gt;$L135,(((IF(Data!$C$2&gt;0,(IF(OR(CP$5=Data!$F$2,CP$5=Data!$G$2,(IF(COUNTIF(Data!$A$2:$A$939,CP$7),CP$7=(VLOOKUP(CP$7,Data!$A$2:$A$852,1,FALSE)),0))),"H",IF(AND(CP$7&gt;=$J135,CP$7&lt;=$K135),($D135*(1-$P135)/$N135),0))),IF(AND(CP$7&gt;=$J135,CP$7&lt;=$K135),(($D135-$O135)/$N135),0))))),(((IF(Data!$C$2&gt;0,(IF(OR(CP$5=Data!$F$2,CP$5=Data!$G$2,(IF(COUNTIF(Data!$A$2:$A$939,CP$7),CP$7=(VLOOKUP(CP$7,Data!$A$2:$A$852,1,FALSE)),0))),"H",IF(AND(CP$7&gt;=$J135,CP$7&lt;=$L135),($D135*$P135/$M135),0))),IF(AND(CP$7&gt;=$J135,CP$7&lt;=$L135),(($D135*$P135)/$M135),0))))))</f>
        <v>0</v>
      </c>
      <c r="CQ136" s="37" t="str">
        <f>IF(CQ$7&gt;$L135,(((IF(Data!$C$2&gt;0,(IF(OR(CQ$5=Data!$F$2,CQ$5=Data!$G$2,(IF(COUNTIF(Data!$A$2:$A$939,CQ$7),CQ$7=(VLOOKUP(CQ$7,Data!$A$2:$A$852,1,FALSE)),0))),"H",IF(AND(CQ$7&gt;=$J135,CQ$7&lt;=$K135),($D135*(1-$P135)/$N135),0))),IF(AND(CQ$7&gt;=$J135,CQ$7&lt;=$K135),(($D135-$O135)/$N135),0))))),(((IF(Data!$C$2&gt;0,(IF(OR(CQ$5=Data!$F$2,CQ$5=Data!$G$2,(IF(COUNTIF(Data!$A$2:$A$939,CQ$7),CQ$7=(VLOOKUP(CQ$7,Data!$A$2:$A$852,1,FALSE)),0))),"H",IF(AND(CQ$7&gt;=$J135,CQ$7&lt;=$L135),($D135*$P135/$M135),0))),IF(AND(CQ$7&gt;=$J135,CQ$7&lt;=$L135),(($D135*$P135)/$M135),0))))))</f>
        <v>H</v>
      </c>
      <c r="CR136" s="37" t="str">
        <f>IF(CR$7&gt;$L135,(((IF(Data!$C$2&gt;0,(IF(OR(CR$5=Data!$F$2,CR$5=Data!$G$2,(IF(COUNTIF(Data!$A$2:$A$939,CR$7),CR$7=(VLOOKUP(CR$7,Data!$A$2:$A$852,1,FALSE)),0))),"H",IF(AND(CR$7&gt;=$J135,CR$7&lt;=$K135),($D135*(1-$P135)/$N135),0))),IF(AND(CR$7&gt;=$J135,CR$7&lt;=$K135),(($D135-$O135)/$N135),0))))),(((IF(Data!$C$2&gt;0,(IF(OR(CR$5=Data!$F$2,CR$5=Data!$G$2,(IF(COUNTIF(Data!$A$2:$A$939,CR$7),CR$7=(VLOOKUP(CR$7,Data!$A$2:$A$852,1,FALSE)),0))),"H",IF(AND(CR$7&gt;=$J135,CR$7&lt;=$L135),($D135*$P135/$M135),0))),IF(AND(CR$7&gt;=$J135,CR$7&lt;=$L135),(($D135*$P135)/$M135),0))))))</f>
        <v>H</v>
      </c>
      <c r="CS136" s="37">
        <f>IF(CS$7&gt;$L135,(((IF(Data!$C$2&gt;0,(IF(OR(CS$5=Data!$F$2,CS$5=Data!$G$2,(IF(COUNTIF(Data!$A$2:$A$939,CS$7),CS$7=(VLOOKUP(CS$7,Data!$A$2:$A$852,1,FALSE)),0))),"H",IF(AND(CS$7&gt;=$J135,CS$7&lt;=$K135),($D135*(1-$P135)/$N135),0))),IF(AND(CS$7&gt;=$J135,CS$7&lt;=$K135),(($D135-$O135)/$N135),0))))),(((IF(Data!$C$2&gt;0,(IF(OR(CS$5=Data!$F$2,CS$5=Data!$G$2,(IF(COUNTIF(Data!$A$2:$A$939,CS$7),CS$7=(VLOOKUP(CS$7,Data!$A$2:$A$852,1,FALSE)),0))),"H",IF(AND(CS$7&gt;=$J135,CS$7&lt;=$L135),($D135*$P135/$M135),0))),IF(AND(CS$7&gt;=$J135,CS$7&lt;=$L135),(($D135*$P135)/$M135),0))))))</f>
        <v>0</v>
      </c>
      <c r="CT136" s="37">
        <f>IF(CT$7&gt;$L135,(((IF(Data!$C$2&gt;0,(IF(OR(CT$5=Data!$F$2,CT$5=Data!$G$2,(IF(COUNTIF(Data!$A$2:$A$939,CT$7),CT$7=(VLOOKUP(CT$7,Data!$A$2:$A$852,1,FALSE)),0))),"H",IF(AND(CT$7&gt;=$J135,CT$7&lt;=$K135),($D135*(1-$P135)/$N135),0))),IF(AND(CT$7&gt;=$J135,CT$7&lt;=$K135),(($D135-$O135)/$N135),0))))),(((IF(Data!$C$2&gt;0,(IF(OR(CT$5=Data!$F$2,CT$5=Data!$G$2,(IF(COUNTIF(Data!$A$2:$A$939,CT$7),CT$7=(VLOOKUP(CT$7,Data!$A$2:$A$852,1,FALSE)),0))),"H",IF(AND(CT$7&gt;=$J135,CT$7&lt;=$L135),($D135*$P135/$M135),0))),IF(AND(CT$7&gt;=$J135,CT$7&lt;=$L135),(($D135*$P135)/$M135),0))))))</f>
        <v>0</v>
      </c>
      <c r="CU136" s="37">
        <f>IF(CU$7&gt;$L135,(((IF(Data!$C$2&gt;0,(IF(OR(CU$5=Data!$F$2,CU$5=Data!$G$2,(IF(COUNTIF(Data!$A$2:$A$939,CU$7),CU$7=(VLOOKUP(CU$7,Data!$A$2:$A$852,1,FALSE)),0))),"H",IF(AND(CU$7&gt;=$J135,CU$7&lt;=$K135),($D135*(1-$P135)/$N135),0))),IF(AND(CU$7&gt;=$J135,CU$7&lt;=$K135),(($D135-$O135)/$N135),0))))),(((IF(Data!$C$2&gt;0,(IF(OR(CU$5=Data!$F$2,CU$5=Data!$G$2,(IF(COUNTIF(Data!$A$2:$A$939,CU$7),CU$7=(VLOOKUP(CU$7,Data!$A$2:$A$852,1,FALSE)),0))),"H",IF(AND(CU$7&gt;=$J135,CU$7&lt;=$L135),($D135*$P135/$M135),0))),IF(AND(CU$7&gt;=$J135,CU$7&lt;=$L135),(($D135*$P135)/$M135),0))))))</f>
        <v>0</v>
      </c>
      <c r="CV136" s="37">
        <f>IF(CV$7&gt;$L135,(((IF(Data!$C$2&gt;0,(IF(OR(CV$5=Data!$F$2,CV$5=Data!$G$2,(IF(COUNTIF(Data!$A$2:$A$939,CV$7),CV$7=(VLOOKUP(CV$7,Data!$A$2:$A$852,1,FALSE)),0))),"H",IF(AND(CV$7&gt;=$J135,CV$7&lt;=$K135),($D135*(1-$P135)/$N135),0))),IF(AND(CV$7&gt;=$J135,CV$7&lt;=$K135),(($D135-$O135)/$N135),0))))),(((IF(Data!$C$2&gt;0,(IF(OR(CV$5=Data!$F$2,CV$5=Data!$G$2,(IF(COUNTIF(Data!$A$2:$A$939,CV$7),CV$7=(VLOOKUP(CV$7,Data!$A$2:$A$852,1,FALSE)),0))),"H",IF(AND(CV$7&gt;=$J135,CV$7&lt;=$L135),($D135*$P135/$M135),0))),IF(AND(CV$7&gt;=$J135,CV$7&lt;=$L135),(($D135*$P135)/$M135),0))))))</f>
        <v>0</v>
      </c>
      <c r="CW136" s="37">
        <f>IF(CW$7&gt;$L135,(((IF(Data!$C$2&gt;0,(IF(OR(CW$5=Data!$F$2,CW$5=Data!$G$2,(IF(COUNTIF(Data!$A$2:$A$939,CW$7),CW$7=(VLOOKUP(CW$7,Data!$A$2:$A$852,1,FALSE)),0))),"H",IF(AND(CW$7&gt;=$J135,CW$7&lt;=$K135),($D135*(1-$P135)/$N135),0))),IF(AND(CW$7&gt;=$J135,CW$7&lt;=$K135),(($D135-$O135)/$N135),0))))),(((IF(Data!$C$2&gt;0,(IF(OR(CW$5=Data!$F$2,CW$5=Data!$G$2,(IF(COUNTIF(Data!$A$2:$A$939,CW$7),CW$7=(VLOOKUP(CW$7,Data!$A$2:$A$852,1,FALSE)),0))),"H",IF(AND(CW$7&gt;=$J135,CW$7&lt;=$L135),($D135*$P135/$M135),0))),IF(AND(CW$7&gt;=$J135,CW$7&lt;=$L135),(($D135*$P135)/$M135),0))))))</f>
        <v>0</v>
      </c>
      <c r="CX136" s="37" t="str">
        <f>IF(CX$7&gt;$L135,(((IF(Data!$C$2&gt;0,(IF(OR(CX$5=Data!$F$2,CX$5=Data!$G$2,(IF(COUNTIF(Data!$A$2:$A$939,CX$7),CX$7=(VLOOKUP(CX$7,Data!$A$2:$A$852,1,FALSE)),0))),"H",IF(AND(CX$7&gt;=$J135,CX$7&lt;=$K135),($D135*(1-$P135)/$N135),0))),IF(AND(CX$7&gt;=$J135,CX$7&lt;=$K135),(($D135-$O135)/$N135),0))))),(((IF(Data!$C$2&gt;0,(IF(OR(CX$5=Data!$F$2,CX$5=Data!$G$2,(IF(COUNTIF(Data!$A$2:$A$939,CX$7),CX$7=(VLOOKUP(CX$7,Data!$A$2:$A$852,1,FALSE)),0))),"H",IF(AND(CX$7&gt;=$J135,CX$7&lt;=$L135),($D135*$P135/$M135),0))),IF(AND(CX$7&gt;=$J135,CX$7&lt;=$L135),(($D135*$P135)/$M135),0))))))</f>
        <v>H</v>
      </c>
      <c r="CY136" s="37" t="str">
        <f>IF(CY$7&gt;$L135,(((IF(Data!$C$2&gt;0,(IF(OR(CY$5=Data!$F$2,CY$5=Data!$G$2,(IF(COUNTIF(Data!$A$2:$A$939,CY$7),CY$7=(VLOOKUP(CY$7,Data!$A$2:$A$852,1,FALSE)),0))),"H",IF(AND(CY$7&gt;=$J135,CY$7&lt;=$K135),($D135*(1-$P135)/$N135),0))),IF(AND(CY$7&gt;=$J135,CY$7&lt;=$K135),(($D135-$O135)/$N135),0))))),(((IF(Data!$C$2&gt;0,(IF(OR(CY$5=Data!$F$2,CY$5=Data!$G$2,(IF(COUNTIF(Data!$A$2:$A$939,CY$7),CY$7=(VLOOKUP(CY$7,Data!$A$2:$A$852,1,FALSE)),0))),"H",IF(AND(CY$7&gt;=$J135,CY$7&lt;=$L135),($D135*$P135/$M135),0))),IF(AND(CY$7&gt;=$J135,CY$7&lt;=$L135),(($D135*$P135)/$M135),0))))))</f>
        <v>H</v>
      </c>
      <c r="CZ136" s="37">
        <f>IF(CZ$7&gt;$L135,(((IF(Data!$C$2&gt;0,(IF(OR(CZ$5=Data!$F$2,CZ$5=Data!$G$2,(IF(COUNTIF(Data!$A$2:$A$939,CZ$7),CZ$7=(VLOOKUP(CZ$7,Data!$A$2:$A$852,1,FALSE)),0))),"H",IF(AND(CZ$7&gt;=$J135,CZ$7&lt;=$K135),($D135*(1-$P135)/$N135),0))),IF(AND(CZ$7&gt;=$J135,CZ$7&lt;=$K135),(($D135-$O135)/$N135),0))))),(((IF(Data!$C$2&gt;0,(IF(OR(CZ$5=Data!$F$2,CZ$5=Data!$G$2,(IF(COUNTIF(Data!$A$2:$A$939,CZ$7),CZ$7=(VLOOKUP(CZ$7,Data!$A$2:$A$852,1,FALSE)),0))),"H",IF(AND(CZ$7&gt;=$J135,CZ$7&lt;=$L135),($D135*$P135/$M135),0))),IF(AND(CZ$7&gt;=$J135,CZ$7&lt;=$L135),(($D135*$P135)/$M135),0))))))</f>
        <v>0</v>
      </c>
      <c r="DA136" s="37">
        <f>IF(DA$7&gt;$L135,(((IF(Data!$C$2&gt;0,(IF(OR(DA$5=Data!$F$2,DA$5=Data!$G$2,(IF(COUNTIF(Data!$A$2:$A$939,DA$7),DA$7=(VLOOKUP(DA$7,Data!$A$2:$A$852,1,FALSE)),0))),"H",IF(AND(DA$7&gt;=$J135,DA$7&lt;=$K135),($D135*(1-$P135)/$N135),0))),IF(AND(DA$7&gt;=$J135,DA$7&lt;=$K135),(($D135-$O135)/$N135),0))))),(((IF(Data!$C$2&gt;0,(IF(OR(DA$5=Data!$F$2,DA$5=Data!$G$2,(IF(COUNTIF(Data!$A$2:$A$939,DA$7),DA$7=(VLOOKUP(DA$7,Data!$A$2:$A$852,1,FALSE)),0))),"H",IF(AND(DA$7&gt;=$J135,DA$7&lt;=$L135),($D135*$P135/$M135),0))),IF(AND(DA$7&gt;=$J135,DA$7&lt;=$L135),(($D135*$P135)/$M135),0))))))</f>
        <v>0</v>
      </c>
      <c r="DB136" s="37">
        <f>IF(DB$7&gt;$L135,(((IF(Data!$C$2&gt;0,(IF(OR(DB$5=Data!$F$2,DB$5=Data!$G$2,(IF(COUNTIF(Data!$A$2:$A$939,DB$7),DB$7=(VLOOKUP(DB$7,Data!$A$2:$A$852,1,FALSE)),0))),"H",IF(AND(DB$7&gt;=$J135,DB$7&lt;=$K135),($D135*(1-$P135)/$N135),0))),IF(AND(DB$7&gt;=$J135,DB$7&lt;=$K135),(($D135-$O135)/$N135),0))))),(((IF(Data!$C$2&gt;0,(IF(OR(DB$5=Data!$F$2,DB$5=Data!$G$2,(IF(COUNTIF(Data!$A$2:$A$939,DB$7),DB$7=(VLOOKUP(DB$7,Data!$A$2:$A$852,1,FALSE)),0))),"H",IF(AND(DB$7&gt;=$J135,DB$7&lt;=$L135),($D135*$P135/$M135),0))),IF(AND(DB$7&gt;=$J135,DB$7&lt;=$L135),(($D135*$P135)/$M135),0))))))</f>
        <v>0</v>
      </c>
      <c r="DC136" s="37">
        <f>IF(DC$7&gt;$L135,(((IF(Data!$C$2&gt;0,(IF(OR(DC$5=Data!$F$2,DC$5=Data!$G$2,(IF(COUNTIF(Data!$A$2:$A$939,DC$7),DC$7=(VLOOKUP(DC$7,Data!$A$2:$A$852,1,FALSE)),0))),"H",IF(AND(DC$7&gt;=$J135,DC$7&lt;=$K135),($D135*(1-$P135)/$N135),0))),IF(AND(DC$7&gt;=$J135,DC$7&lt;=$K135),(($D135-$O135)/$N135),0))))),(((IF(Data!$C$2&gt;0,(IF(OR(DC$5=Data!$F$2,DC$5=Data!$G$2,(IF(COUNTIF(Data!$A$2:$A$939,DC$7),DC$7=(VLOOKUP(DC$7,Data!$A$2:$A$852,1,FALSE)),0))),"H",IF(AND(DC$7&gt;=$J135,DC$7&lt;=$L135),($D135*$P135/$M135),0))),IF(AND(DC$7&gt;=$J135,DC$7&lt;=$L135),(($D135*$P135)/$M135),0))))))</f>
        <v>0</v>
      </c>
      <c r="DD136" s="37">
        <f>IF(DD$7&gt;$L135,(((IF(Data!$C$2&gt;0,(IF(OR(DD$5=Data!$F$2,DD$5=Data!$G$2,(IF(COUNTIF(Data!$A$2:$A$939,DD$7),DD$7=(VLOOKUP(DD$7,Data!$A$2:$A$852,1,FALSE)),0))),"H",IF(AND(DD$7&gt;=$J135,DD$7&lt;=$K135),($D135*(1-$P135)/$N135),0))),IF(AND(DD$7&gt;=$J135,DD$7&lt;=$K135),(($D135-$O135)/$N135),0))))),(((IF(Data!$C$2&gt;0,(IF(OR(DD$5=Data!$F$2,DD$5=Data!$G$2,(IF(COUNTIF(Data!$A$2:$A$939,DD$7),DD$7=(VLOOKUP(DD$7,Data!$A$2:$A$852,1,FALSE)),0))),"H",IF(AND(DD$7&gt;=$J135,DD$7&lt;=$L135),($D135*$P135/$M135),0))),IF(AND(DD$7&gt;=$J135,DD$7&lt;=$L135),(($D135*$P135)/$M135),0))))))</f>
        <v>0</v>
      </c>
      <c r="DE136" s="37" t="str">
        <f>IF(DE$7&gt;$L135,(((IF(Data!$C$2&gt;0,(IF(OR(DE$5=Data!$F$2,DE$5=Data!$G$2,(IF(COUNTIF(Data!$A$2:$A$939,DE$7),DE$7=(VLOOKUP(DE$7,Data!$A$2:$A$852,1,FALSE)),0))),"H",IF(AND(DE$7&gt;=$J135,DE$7&lt;=$K135),($D135*(1-$P135)/$N135),0))),IF(AND(DE$7&gt;=$J135,DE$7&lt;=$K135),(($D135-$O135)/$N135),0))))),(((IF(Data!$C$2&gt;0,(IF(OR(DE$5=Data!$F$2,DE$5=Data!$G$2,(IF(COUNTIF(Data!$A$2:$A$939,DE$7),DE$7=(VLOOKUP(DE$7,Data!$A$2:$A$852,1,FALSE)),0))),"H",IF(AND(DE$7&gt;=$J135,DE$7&lt;=$L135),($D135*$P135/$M135),0))),IF(AND(DE$7&gt;=$J135,DE$7&lt;=$L135),(($D135*$P135)/$M135),0))))))</f>
        <v>H</v>
      </c>
      <c r="DF136" s="37" t="str">
        <f>IF(DF$7&gt;$L135,(((IF(Data!$C$2&gt;0,(IF(OR(DF$5=Data!$F$2,DF$5=Data!$G$2,(IF(COUNTIF(Data!$A$2:$A$939,DF$7),DF$7=(VLOOKUP(DF$7,Data!$A$2:$A$852,1,FALSE)),0))),"H",IF(AND(DF$7&gt;=$J135,DF$7&lt;=$K135),($D135*(1-$P135)/$N135),0))),IF(AND(DF$7&gt;=$J135,DF$7&lt;=$K135),(($D135-$O135)/$N135),0))))),(((IF(Data!$C$2&gt;0,(IF(OR(DF$5=Data!$F$2,DF$5=Data!$G$2,(IF(COUNTIF(Data!$A$2:$A$939,DF$7),DF$7=(VLOOKUP(DF$7,Data!$A$2:$A$852,1,FALSE)),0))),"H",IF(AND(DF$7&gt;=$J135,DF$7&lt;=$L135),($D135*$P135/$M135),0))),IF(AND(DF$7&gt;=$J135,DF$7&lt;=$L135),(($D135*$P135)/$M135),0))))))</f>
        <v>H</v>
      </c>
      <c r="DG136" s="37">
        <f>IF(DG$7&gt;$L135,(((IF(Data!$C$2&gt;0,(IF(OR(DG$5=Data!$F$2,DG$5=Data!$G$2,(IF(COUNTIF(Data!$A$2:$A$939,DG$7),DG$7=(VLOOKUP(DG$7,Data!$A$2:$A$852,1,FALSE)),0))),"H",IF(AND(DG$7&gt;=$J135,DG$7&lt;=$K135),($D135*(1-$P135)/$N135),0))),IF(AND(DG$7&gt;=$J135,DG$7&lt;=$K135),(($D135-$O135)/$N135),0))))),(((IF(Data!$C$2&gt;0,(IF(OR(DG$5=Data!$F$2,DG$5=Data!$G$2,(IF(COUNTIF(Data!$A$2:$A$939,DG$7),DG$7=(VLOOKUP(DG$7,Data!$A$2:$A$852,1,FALSE)),0))),"H",IF(AND(DG$7&gt;=$J135,DG$7&lt;=$L135),($D135*$P135/$M135),0))),IF(AND(DG$7&gt;=$J135,DG$7&lt;=$L135),(($D135*$P135)/$M135),0))))))</f>
        <v>0</v>
      </c>
      <c r="DH136" s="37">
        <f>IF(DH$7&gt;$L135,(((IF(Data!$C$2&gt;0,(IF(OR(DH$5=Data!$F$2,DH$5=Data!$G$2,(IF(COUNTIF(Data!$A$2:$A$939,DH$7),DH$7=(VLOOKUP(DH$7,Data!$A$2:$A$852,1,FALSE)),0))),"H",IF(AND(DH$7&gt;=$J135,DH$7&lt;=$K135),($D135*(1-$P135)/$N135),0))),IF(AND(DH$7&gt;=$J135,DH$7&lt;=$K135),(($D135-$O135)/$N135),0))))),(((IF(Data!$C$2&gt;0,(IF(OR(DH$5=Data!$F$2,DH$5=Data!$G$2,(IF(COUNTIF(Data!$A$2:$A$939,DH$7),DH$7=(VLOOKUP(DH$7,Data!$A$2:$A$852,1,FALSE)),0))),"H",IF(AND(DH$7&gt;=$J135,DH$7&lt;=$L135),($D135*$P135/$M135),0))),IF(AND(DH$7&gt;=$J135,DH$7&lt;=$L135),(($D135*$P135)/$M135),0))))))</f>
        <v>0</v>
      </c>
      <c r="DI136" s="37">
        <f>IF(DI$7&gt;$L135,(((IF(Data!$C$2&gt;0,(IF(OR(DI$5=Data!$F$2,DI$5=Data!$G$2,(IF(COUNTIF(Data!$A$2:$A$939,DI$7),DI$7=(VLOOKUP(DI$7,Data!$A$2:$A$852,1,FALSE)),0))),"H",IF(AND(DI$7&gt;=$J135,DI$7&lt;=$K135),($D135*(1-$P135)/$N135),0))),IF(AND(DI$7&gt;=$J135,DI$7&lt;=$K135),(($D135-$O135)/$N135),0))))),(((IF(Data!$C$2&gt;0,(IF(OR(DI$5=Data!$F$2,DI$5=Data!$G$2,(IF(COUNTIF(Data!$A$2:$A$939,DI$7),DI$7=(VLOOKUP(DI$7,Data!$A$2:$A$852,1,FALSE)),0))),"H",IF(AND(DI$7&gt;=$J135,DI$7&lt;=$L135),($D135*$P135/$M135),0))),IF(AND(DI$7&gt;=$J135,DI$7&lt;=$L135),(($D135*$P135)/$M135),0))))))</f>
        <v>0</v>
      </c>
      <c r="DJ136" s="37">
        <f>IF(DJ$7&gt;$L135,(((IF(Data!$C$2&gt;0,(IF(OR(DJ$5=Data!$F$2,DJ$5=Data!$G$2,(IF(COUNTIF(Data!$A$2:$A$939,DJ$7),DJ$7=(VLOOKUP(DJ$7,Data!$A$2:$A$852,1,FALSE)),0))),"H",IF(AND(DJ$7&gt;=$J135,DJ$7&lt;=$K135),($D135*(1-$P135)/$N135),0))),IF(AND(DJ$7&gt;=$J135,DJ$7&lt;=$K135),(($D135-$O135)/$N135),0))))),(((IF(Data!$C$2&gt;0,(IF(OR(DJ$5=Data!$F$2,DJ$5=Data!$G$2,(IF(COUNTIF(Data!$A$2:$A$939,DJ$7),DJ$7=(VLOOKUP(DJ$7,Data!$A$2:$A$852,1,FALSE)),0))),"H",IF(AND(DJ$7&gt;=$J135,DJ$7&lt;=$L135),($D135*$P135/$M135),0))),IF(AND(DJ$7&gt;=$J135,DJ$7&lt;=$L135),(($D135*$P135)/$M135),0))))))</f>
        <v>0</v>
      </c>
      <c r="DK136" s="37">
        <f>IF(DK$7&gt;$L135,(((IF(Data!$C$2&gt;0,(IF(OR(DK$5=Data!$F$2,DK$5=Data!$G$2,(IF(COUNTIF(Data!$A$2:$A$939,DK$7),DK$7=(VLOOKUP(DK$7,Data!$A$2:$A$852,1,FALSE)),0))),"H",IF(AND(DK$7&gt;=$J135,DK$7&lt;=$K135),($D135*(1-$P135)/$N135),0))),IF(AND(DK$7&gt;=$J135,DK$7&lt;=$K135),(($D135-$O135)/$N135),0))))),(((IF(Data!$C$2&gt;0,(IF(OR(DK$5=Data!$F$2,DK$5=Data!$G$2,(IF(COUNTIF(Data!$A$2:$A$939,DK$7),DK$7=(VLOOKUP(DK$7,Data!$A$2:$A$852,1,FALSE)),0))),"H",IF(AND(DK$7&gt;=$J135,DK$7&lt;=$L135),($D135*$P135/$M135),0))),IF(AND(DK$7&gt;=$J135,DK$7&lt;=$L135),(($D135*$P135)/$M135),0))))))</f>
        <v>0</v>
      </c>
      <c r="DL136" s="37" t="str">
        <f>IF(DL$7&gt;$L135,(((IF(Data!$C$2&gt;0,(IF(OR(DL$5=Data!$F$2,DL$5=Data!$G$2,(IF(COUNTIF(Data!$A$2:$A$939,DL$7),DL$7=(VLOOKUP(DL$7,Data!$A$2:$A$852,1,FALSE)),0))),"H",IF(AND(DL$7&gt;=$J135,DL$7&lt;=$K135),($D135*(1-$P135)/$N135),0))),IF(AND(DL$7&gt;=$J135,DL$7&lt;=$K135),(($D135-$O135)/$N135),0))))),(((IF(Data!$C$2&gt;0,(IF(OR(DL$5=Data!$F$2,DL$5=Data!$G$2,(IF(COUNTIF(Data!$A$2:$A$939,DL$7),DL$7=(VLOOKUP(DL$7,Data!$A$2:$A$852,1,FALSE)),0))),"H",IF(AND(DL$7&gt;=$J135,DL$7&lt;=$L135),($D135*$P135/$M135),0))),IF(AND(DL$7&gt;=$J135,DL$7&lt;=$L135),(($D135*$P135)/$M135),0))))))</f>
        <v>H</v>
      </c>
      <c r="DM136" s="37" t="str">
        <f>IF(DM$7&gt;$L135,(((IF(Data!$C$2&gt;0,(IF(OR(DM$5=Data!$F$2,DM$5=Data!$G$2,(IF(COUNTIF(Data!$A$2:$A$939,DM$7),DM$7=(VLOOKUP(DM$7,Data!$A$2:$A$852,1,FALSE)),0))),"H",IF(AND(DM$7&gt;=$J135,DM$7&lt;=$K135),($D135*(1-$P135)/$N135),0))),IF(AND(DM$7&gt;=$J135,DM$7&lt;=$K135),(($D135-$O135)/$N135),0))))),(((IF(Data!$C$2&gt;0,(IF(OR(DM$5=Data!$F$2,DM$5=Data!$G$2,(IF(COUNTIF(Data!$A$2:$A$939,DM$7),DM$7=(VLOOKUP(DM$7,Data!$A$2:$A$852,1,FALSE)),0))),"H",IF(AND(DM$7&gt;=$J135,DM$7&lt;=$L135),($D135*$P135/$M135),0))),IF(AND(DM$7&gt;=$J135,DM$7&lt;=$L135),(($D135*$P135)/$M135),0))))))</f>
        <v>H</v>
      </c>
      <c r="DN136" s="37">
        <f>IF(DN$7&gt;$L135,(((IF(Data!$C$2&gt;0,(IF(OR(DN$5=Data!$F$2,DN$5=Data!$G$2,(IF(COUNTIF(Data!$A$2:$A$939,DN$7),DN$7=(VLOOKUP(DN$7,Data!$A$2:$A$852,1,FALSE)),0))),"H",IF(AND(DN$7&gt;=$J135,DN$7&lt;=$K135),($D135*(1-$P135)/$N135),0))),IF(AND(DN$7&gt;=$J135,DN$7&lt;=$K135),(($D135-$O135)/$N135),0))))),(((IF(Data!$C$2&gt;0,(IF(OR(DN$5=Data!$F$2,DN$5=Data!$G$2,(IF(COUNTIF(Data!$A$2:$A$939,DN$7),DN$7=(VLOOKUP(DN$7,Data!$A$2:$A$852,1,FALSE)),0))),"H",IF(AND(DN$7&gt;=$J135,DN$7&lt;=$L135),($D135*$P135/$M135),0))),IF(AND(DN$7&gt;=$J135,DN$7&lt;=$L135),(($D135*$P135)/$M135),0))))))</f>
        <v>0</v>
      </c>
      <c r="DO136" s="37">
        <f>IF(DO$7&gt;$L135,(((IF(Data!$C$2&gt;0,(IF(OR(DO$5=Data!$F$2,DO$5=Data!$G$2,(IF(COUNTIF(Data!$A$2:$A$939,DO$7),DO$7=(VLOOKUP(DO$7,Data!$A$2:$A$852,1,FALSE)),0))),"H",IF(AND(DO$7&gt;=$J135,DO$7&lt;=$K135),($D135*(1-$P135)/$N135),0))),IF(AND(DO$7&gt;=$J135,DO$7&lt;=$K135),(($D135-$O135)/$N135),0))))),(((IF(Data!$C$2&gt;0,(IF(OR(DO$5=Data!$F$2,DO$5=Data!$G$2,(IF(COUNTIF(Data!$A$2:$A$939,DO$7),DO$7=(VLOOKUP(DO$7,Data!$A$2:$A$852,1,FALSE)),0))),"H",IF(AND(DO$7&gt;=$J135,DO$7&lt;=$L135),($D135*$P135/$M135),0))),IF(AND(DO$7&gt;=$J135,DO$7&lt;=$L135),(($D135*$P135)/$M135),0))))))</f>
        <v>0</v>
      </c>
      <c r="DP136" s="37">
        <f>IF(DP$7&gt;$L135,(((IF(Data!$C$2&gt;0,(IF(OR(DP$5=Data!$F$2,DP$5=Data!$G$2,(IF(COUNTIF(Data!$A$2:$A$939,DP$7),DP$7=(VLOOKUP(DP$7,Data!$A$2:$A$852,1,FALSE)),0))),"H",IF(AND(DP$7&gt;=$J135,DP$7&lt;=$K135),($D135*(1-$P135)/$N135),0))),IF(AND(DP$7&gt;=$J135,DP$7&lt;=$K135),(($D135-$O135)/$N135),0))))),(((IF(Data!$C$2&gt;0,(IF(OR(DP$5=Data!$F$2,DP$5=Data!$G$2,(IF(COUNTIF(Data!$A$2:$A$939,DP$7),DP$7=(VLOOKUP(DP$7,Data!$A$2:$A$852,1,FALSE)),0))),"H",IF(AND(DP$7&gt;=$J135,DP$7&lt;=$L135),($D135*$P135/$M135),0))),IF(AND(DP$7&gt;=$J135,DP$7&lt;=$L135),(($D135*$P135)/$M135),0))))))</f>
        <v>0</v>
      </c>
      <c r="DQ136" s="37">
        <f>IF(DQ$7&gt;$L135,(((IF(Data!$C$2&gt;0,(IF(OR(DQ$5=Data!$F$2,DQ$5=Data!$G$2,(IF(COUNTIF(Data!$A$2:$A$939,DQ$7),DQ$7=(VLOOKUP(DQ$7,Data!$A$2:$A$852,1,FALSE)),0))),"H",IF(AND(DQ$7&gt;=$J135,DQ$7&lt;=$K135),($D135*(1-$P135)/$N135),0))),IF(AND(DQ$7&gt;=$J135,DQ$7&lt;=$K135),(($D135-$O135)/$N135),0))))),(((IF(Data!$C$2&gt;0,(IF(OR(DQ$5=Data!$F$2,DQ$5=Data!$G$2,(IF(COUNTIF(Data!$A$2:$A$939,DQ$7),DQ$7=(VLOOKUP(DQ$7,Data!$A$2:$A$852,1,FALSE)),0))),"H",IF(AND(DQ$7&gt;=$J135,DQ$7&lt;=$L135),($D135*$P135/$M135),0))),IF(AND(DQ$7&gt;=$J135,DQ$7&lt;=$L135),(($D135*$P135)/$M135),0))))))</f>
        <v>0</v>
      </c>
      <c r="DR136" s="37">
        <f>IF(DR$7&gt;$L135,(((IF(Data!$C$2&gt;0,(IF(OR(DR$5=Data!$F$2,DR$5=Data!$G$2,(IF(COUNTIF(Data!$A$2:$A$939,DR$7),DR$7=(VLOOKUP(DR$7,Data!$A$2:$A$852,1,FALSE)),0))),"H",IF(AND(DR$7&gt;=$J135,DR$7&lt;=$K135),($D135*(1-$P135)/$N135),0))),IF(AND(DR$7&gt;=$J135,DR$7&lt;=$K135),(($D135-$O135)/$N135),0))))),(((IF(Data!$C$2&gt;0,(IF(OR(DR$5=Data!$F$2,DR$5=Data!$G$2,(IF(COUNTIF(Data!$A$2:$A$939,DR$7),DR$7=(VLOOKUP(DR$7,Data!$A$2:$A$852,1,FALSE)),0))),"H",IF(AND(DR$7&gt;=$J135,DR$7&lt;=$L135),($D135*$P135/$M135),0))),IF(AND(DR$7&gt;=$J135,DR$7&lt;=$L135),(($D135*$P135)/$M135),0))))))</f>
        <v>0</v>
      </c>
      <c r="DS136" s="37" t="str">
        <f>IF(DS$7&gt;$L135,(((IF(Data!$C$2&gt;0,(IF(OR(DS$5=Data!$F$2,DS$5=Data!$G$2,(IF(COUNTIF(Data!$A$2:$A$939,DS$7),DS$7=(VLOOKUP(DS$7,Data!$A$2:$A$852,1,FALSE)),0))),"H",IF(AND(DS$7&gt;=$J135,DS$7&lt;=$K135),($D135*(1-$P135)/$N135),0))),IF(AND(DS$7&gt;=$J135,DS$7&lt;=$K135),(($D135-$O135)/$N135),0))))),(((IF(Data!$C$2&gt;0,(IF(OR(DS$5=Data!$F$2,DS$5=Data!$G$2,(IF(COUNTIF(Data!$A$2:$A$939,DS$7),DS$7=(VLOOKUP(DS$7,Data!$A$2:$A$852,1,FALSE)),0))),"H",IF(AND(DS$7&gt;=$J135,DS$7&lt;=$L135),($D135*$P135/$M135),0))),IF(AND(DS$7&gt;=$J135,DS$7&lt;=$L135),(($D135*$P135)/$M135),0))))))</f>
        <v>H</v>
      </c>
      <c r="DT136" s="37" t="str">
        <f>IF(DT$7&gt;$L135,(((IF(Data!$C$2&gt;0,(IF(OR(DT$5=Data!$F$2,DT$5=Data!$G$2,(IF(COUNTIF(Data!$A$2:$A$939,DT$7),DT$7=(VLOOKUP(DT$7,Data!$A$2:$A$852,1,FALSE)),0))),"H",IF(AND(DT$7&gt;=$J135,DT$7&lt;=$K135),($D135*(1-$P135)/$N135),0))),IF(AND(DT$7&gt;=$J135,DT$7&lt;=$K135),(($D135-$O135)/$N135),0))))),(((IF(Data!$C$2&gt;0,(IF(OR(DT$5=Data!$F$2,DT$5=Data!$G$2,(IF(COUNTIF(Data!$A$2:$A$939,DT$7),DT$7=(VLOOKUP(DT$7,Data!$A$2:$A$852,1,FALSE)),0))),"H",IF(AND(DT$7&gt;=$J135,DT$7&lt;=$L135),($D135*$P135/$M135),0))),IF(AND(DT$7&gt;=$J135,DT$7&lt;=$L135),(($D135*$P135)/$M135),0))))))</f>
        <v>H</v>
      </c>
      <c r="DU136" s="37">
        <f>IF(DU$7&gt;$L135,(((IF(Data!$C$2&gt;0,(IF(OR(DU$5=Data!$F$2,DU$5=Data!$G$2,(IF(COUNTIF(Data!$A$2:$A$939,DU$7),DU$7=(VLOOKUP(DU$7,Data!$A$2:$A$852,1,FALSE)),0))),"H",IF(AND(DU$7&gt;=$J135,DU$7&lt;=$K135),($D135*(1-$P135)/$N135),0))),IF(AND(DU$7&gt;=$J135,DU$7&lt;=$K135),(($D135-$O135)/$N135),0))))),(((IF(Data!$C$2&gt;0,(IF(OR(DU$5=Data!$F$2,DU$5=Data!$G$2,(IF(COUNTIF(Data!$A$2:$A$939,DU$7),DU$7=(VLOOKUP(DU$7,Data!$A$2:$A$852,1,FALSE)),0))),"H",IF(AND(DU$7&gt;=$J135,DU$7&lt;=$L135),($D135*$P135/$M135),0))),IF(AND(DU$7&gt;=$J135,DU$7&lt;=$L135),(($D135*$P135)/$M135),0))))))</f>
        <v>0</v>
      </c>
      <c r="DV136" s="37">
        <f>IF(DV$7&gt;$L135,(((IF(Data!$C$2&gt;0,(IF(OR(DV$5=Data!$F$2,DV$5=Data!$G$2,(IF(COUNTIF(Data!$A$2:$A$939,DV$7),DV$7=(VLOOKUP(DV$7,Data!$A$2:$A$852,1,FALSE)),0))),"H",IF(AND(DV$7&gt;=$J135,DV$7&lt;=$K135),($D135*(1-$P135)/$N135),0))),IF(AND(DV$7&gt;=$J135,DV$7&lt;=$K135),(($D135-$O135)/$N135),0))))),(((IF(Data!$C$2&gt;0,(IF(OR(DV$5=Data!$F$2,DV$5=Data!$G$2,(IF(COUNTIF(Data!$A$2:$A$939,DV$7),DV$7=(VLOOKUP(DV$7,Data!$A$2:$A$852,1,FALSE)),0))),"H",IF(AND(DV$7&gt;=$J135,DV$7&lt;=$L135),($D135*$P135/$M135),0))),IF(AND(DV$7&gt;=$J135,DV$7&lt;=$L135),(($D135*$P135)/$M135),0))))))</f>
        <v>0</v>
      </c>
      <c r="DW136" s="37">
        <f>IF(DW$7&gt;$L135,(((IF(Data!$C$2&gt;0,(IF(OR(DW$5=Data!$F$2,DW$5=Data!$G$2,(IF(COUNTIF(Data!$A$2:$A$939,DW$7),DW$7=(VLOOKUP(DW$7,Data!$A$2:$A$852,1,FALSE)),0))),"H",IF(AND(DW$7&gt;=$J135,DW$7&lt;=$K135),($D135*(1-$P135)/$N135),0))),IF(AND(DW$7&gt;=$J135,DW$7&lt;=$K135),(($D135-$O135)/$N135),0))))),(((IF(Data!$C$2&gt;0,(IF(OR(DW$5=Data!$F$2,DW$5=Data!$G$2,(IF(COUNTIF(Data!$A$2:$A$939,DW$7),DW$7=(VLOOKUP(DW$7,Data!$A$2:$A$852,1,FALSE)),0))),"H",IF(AND(DW$7&gt;=$J135,DW$7&lt;=$L135),($D135*$P135/$M135),0))),IF(AND(DW$7&gt;=$J135,DW$7&lt;=$L135),(($D135*$P135)/$M135),0))))))</f>
        <v>0</v>
      </c>
      <c r="DX136" s="37">
        <f>IF(DX$7&gt;$L135,(((IF(Data!$C$2&gt;0,(IF(OR(DX$5=Data!$F$2,DX$5=Data!$G$2,(IF(COUNTIF(Data!$A$2:$A$939,DX$7),DX$7=(VLOOKUP(DX$7,Data!$A$2:$A$852,1,FALSE)),0))),"H",IF(AND(DX$7&gt;=$J135,DX$7&lt;=$K135),($D135*(1-$P135)/$N135),0))),IF(AND(DX$7&gt;=$J135,DX$7&lt;=$K135),(($D135-$O135)/$N135),0))))),(((IF(Data!$C$2&gt;0,(IF(OR(DX$5=Data!$F$2,DX$5=Data!$G$2,(IF(COUNTIF(Data!$A$2:$A$939,DX$7),DX$7=(VLOOKUP(DX$7,Data!$A$2:$A$852,1,FALSE)),0))),"H",IF(AND(DX$7&gt;=$J135,DX$7&lt;=$L135),($D135*$P135/$M135),0))),IF(AND(DX$7&gt;=$J135,DX$7&lt;=$L135),(($D135*$P135)/$M135),0))))))</f>
        <v>0</v>
      </c>
      <c r="DY136" s="37">
        <f>IF(DY$7&gt;$L135,(((IF(Data!$C$2&gt;0,(IF(OR(DY$5=Data!$F$2,DY$5=Data!$G$2,(IF(COUNTIF(Data!$A$2:$A$939,DY$7),DY$7=(VLOOKUP(DY$7,Data!$A$2:$A$852,1,FALSE)),0))),"H",IF(AND(DY$7&gt;=$J135,DY$7&lt;=$K135),($D135*(1-$P135)/$N135),0))),IF(AND(DY$7&gt;=$J135,DY$7&lt;=$K135),(($D135-$O135)/$N135),0))))),(((IF(Data!$C$2&gt;0,(IF(OR(DY$5=Data!$F$2,DY$5=Data!$G$2,(IF(COUNTIF(Data!$A$2:$A$939,DY$7),DY$7=(VLOOKUP(DY$7,Data!$A$2:$A$852,1,FALSE)),0))),"H",IF(AND(DY$7&gt;=$J135,DY$7&lt;=$L135),($D135*$P135/$M135),0))),IF(AND(DY$7&gt;=$J135,DY$7&lt;=$L135),(($D135*$P135)/$M135),0))))))</f>
        <v>0</v>
      </c>
      <c r="DZ136" s="37" t="str">
        <f>IF(DZ$7&gt;$L135,(((IF(Data!$C$2&gt;0,(IF(OR(DZ$5=Data!$F$2,DZ$5=Data!$G$2,(IF(COUNTIF(Data!$A$2:$A$939,DZ$7),DZ$7=(VLOOKUP(DZ$7,Data!$A$2:$A$852,1,FALSE)),0))),"H",IF(AND(DZ$7&gt;=$J135,DZ$7&lt;=$K135),($D135*(1-$P135)/$N135),0))),IF(AND(DZ$7&gt;=$J135,DZ$7&lt;=$K135),(($D135-$O135)/$N135),0))))),(((IF(Data!$C$2&gt;0,(IF(OR(DZ$5=Data!$F$2,DZ$5=Data!$G$2,(IF(COUNTIF(Data!$A$2:$A$939,DZ$7),DZ$7=(VLOOKUP(DZ$7,Data!$A$2:$A$852,1,FALSE)),0))),"H",IF(AND(DZ$7&gt;=$J135,DZ$7&lt;=$L135),($D135*$P135/$M135),0))),IF(AND(DZ$7&gt;=$J135,DZ$7&lt;=$L135),(($D135*$P135)/$M135),0))))))</f>
        <v>H</v>
      </c>
      <c r="EA136" s="37" t="str">
        <f>IF(EA$7&gt;$L135,(((IF(Data!$C$2&gt;0,(IF(OR(EA$5=Data!$F$2,EA$5=Data!$G$2,(IF(COUNTIF(Data!$A$2:$A$939,EA$7),EA$7=(VLOOKUP(EA$7,Data!$A$2:$A$852,1,FALSE)),0))),"H",IF(AND(EA$7&gt;=$J135,EA$7&lt;=$K135),($D135*(1-$P135)/$N135),0))),IF(AND(EA$7&gt;=$J135,EA$7&lt;=$K135),(($D135-$O135)/$N135),0))))),(((IF(Data!$C$2&gt;0,(IF(OR(EA$5=Data!$F$2,EA$5=Data!$G$2,(IF(COUNTIF(Data!$A$2:$A$939,EA$7),EA$7=(VLOOKUP(EA$7,Data!$A$2:$A$852,1,FALSE)),0))),"H",IF(AND(EA$7&gt;=$J135,EA$7&lt;=$L135),($D135*$P135/$M135),0))),IF(AND(EA$7&gt;=$J135,EA$7&lt;=$L135),(($D135*$P135)/$M135),0))))))</f>
        <v>H</v>
      </c>
      <c r="EB136" s="37">
        <f>IF(EB$7&gt;$L135,(((IF(Data!$C$2&gt;0,(IF(OR(EB$5=Data!$F$2,EB$5=Data!$G$2,(IF(COUNTIF(Data!$A$2:$A$939,EB$7),EB$7=(VLOOKUP(EB$7,Data!$A$2:$A$852,1,FALSE)),0))),"H",IF(AND(EB$7&gt;=$J135,EB$7&lt;=$K135),($D135*(1-$P135)/$N135),0))),IF(AND(EB$7&gt;=$J135,EB$7&lt;=$K135),(($D135-$O135)/$N135),0))))),(((IF(Data!$C$2&gt;0,(IF(OR(EB$5=Data!$F$2,EB$5=Data!$G$2,(IF(COUNTIF(Data!$A$2:$A$939,EB$7),EB$7=(VLOOKUP(EB$7,Data!$A$2:$A$852,1,FALSE)),0))),"H",IF(AND(EB$7&gt;=$J135,EB$7&lt;=$L135),($D135*$P135/$M135),0))),IF(AND(EB$7&gt;=$J135,EB$7&lt;=$L135),(($D135*$P135)/$M135),0))))))</f>
        <v>0</v>
      </c>
      <c r="EC136" s="37">
        <f>IF(EC$7&gt;$L135,(((IF(Data!$C$2&gt;0,(IF(OR(EC$5=Data!$F$2,EC$5=Data!$G$2,(IF(COUNTIF(Data!$A$2:$A$939,EC$7),EC$7=(VLOOKUP(EC$7,Data!$A$2:$A$852,1,FALSE)),0))),"H",IF(AND(EC$7&gt;=$J135,EC$7&lt;=$K135),($D135*(1-$P135)/$N135),0))),IF(AND(EC$7&gt;=$J135,EC$7&lt;=$K135),(($D135-$O135)/$N135),0))))),(((IF(Data!$C$2&gt;0,(IF(OR(EC$5=Data!$F$2,EC$5=Data!$G$2,(IF(COUNTIF(Data!$A$2:$A$939,EC$7),EC$7=(VLOOKUP(EC$7,Data!$A$2:$A$852,1,FALSE)),0))),"H",IF(AND(EC$7&gt;=$J135,EC$7&lt;=$L135),($D135*$P135/$M135),0))),IF(AND(EC$7&gt;=$J135,EC$7&lt;=$L135),(($D135*$P135)/$M135),0))))))</f>
        <v>0</v>
      </c>
      <c r="ED136" s="37">
        <f>IF(ED$7&gt;$L135,(((IF(Data!$C$2&gt;0,(IF(OR(ED$5=Data!$F$2,ED$5=Data!$G$2,(IF(COUNTIF(Data!$A$2:$A$939,ED$7),ED$7=(VLOOKUP(ED$7,Data!$A$2:$A$852,1,FALSE)),0))),"H",IF(AND(ED$7&gt;=$J135,ED$7&lt;=$K135),($D135*(1-$P135)/$N135),0))),IF(AND(ED$7&gt;=$J135,ED$7&lt;=$K135),(($D135-$O135)/$N135),0))))),(((IF(Data!$C$2&gt;0,(IF(OR(ED$5=Data!$F$2,ED$5=Data!$G$2,(IF(COUNTIF(Data!$A$2:$A$939,ED$7),ED$7=(VLOOKUP(ED$7,Data!$A$2:$A$852,1,FALSE)),0))),"H",IF(AND(ED$7&gt;=$J135,ED$7&lt;=$L135),($D135*$P135/$M135),0))),IF(AND(ED$7&gt;=$J135,ED$7&lt;=$L135),(($D135*$P135)/$M135),0))))))</f>
        <v>0</v>
      </c>
      <c r="EE136" s="37">
        <f>IF(EE$7&gt;$L135,(((IF(Data!$C$2&gt;0,(IF(OR(EE$5=Data!$F$2,EE$5=Data!$G$2,(IF(COUNTIF(Data!$A$2:$A$939,EE$7),EE$7=(VLOOKUP(EE$7,Data!$A$2:$A$852,1,FALSE)),0))),"H",IF(AND(EE$7&gt;=$J135,EE$7&lt;=$K135),($D135*(1-$P135)/$N135),0))),IF(AND(EE$7&gt;=$J135,EE$7&lt;=$K135),(($D135-$O135)/$N135),0))))),(((IF(Data!$C$2&gt;0,(IF(OR(EE$5=Data!$F$2,EE$5=Data!$G$2,(IF(COUNTIF(Data!$A$2:$A$939,EE$7),EE$7=(VLOOKUP(EE$7,Data!$A$2:$A$852,1,FALSE)),0))),"H",IF(AND(EE$7&gt;=$J135,EE$7&lt;=$L135),($D135*$P135/$M135),0))),IF(AND(EE$7&gt;=$J135,EE$7&lt;=$L135),(($D135*$P135)/$M135),0))))))</f>
        <v>0</v>
      </c>
      <c r="EF136" s="37">
        <f>IF(EF$7&gt;$L135,(((IF(Data!$C$2&gt;0,(IF(OR(EF$5=Data!$F$2,EF$5=Data!$G$2,(IF(COUNTIF(Data!$A$2:$A$939,EF$7),EF$7=(VLOOKUP(EF$7,Data!$A$2:$A$852,1,FALSE)),0))),"H",IF(AND(EF$7&gt;=$J135,EF$7&lt;=$K135),($D135*(1-$P135)/$N135),0))),IF(AND(EF$7&gt;=$J135,EF$7&lt;=$K135),(($D135-$O135)/$N135),0))))),(((IF(Data!$C$2&gt;0,(IF(OR(EF$5=Data!$F$2,EF$5=Data!$G$2,(IF(COUNTIF(Data!$A$2:$A$939,EF$7),EF$7=(VLOOKUP(EF$7,Data!$A$2:$A$852,1,FALSE)),0))),"H",IF(AND(EF$7&gt;=$J135,EF$7&lt;=$L135),($D135*$P135/$M135),0))),IF(AND(EF$7&gt;=$J135,EF$7&lt;=$L135),(($D135*$P135)/$M135),0))))))</f>
        <v>0</v>
      </c>
      <c r="EG136" s="37" t="str">
        <f>IF(EG$7&gt;$L135,(((IF(Data!$C$2&gt;0,(IF(OR(EG$5=Data!$F$2,EG$5=Data!$G$2,(IF(COUNTIF(Data!$A$2:$A$939,EG$7),EG$7=(VLOOKUP(EG$7,Data!$A$2:$A$852,1,FALSE)),0))),"H",IF(AND(EG$7&gt;=$J135,EG$7&lt;=$K135),($D135*(1-$P135)/$N135),0))),IF(AND(EG$7&gt;=$J135,EG$7&lt;=$K135),(($D135-$O135)/$N135),0))))),(((IF(Data!$C$2&gt;0,(IF(OR(EG$5=Data!$F$2,EG$5=Data!$G$2,(IF(COUNTIF(Data!$A$2:$A$939,EG$7),EG$7=(VLOOKUP(EG$7,Data!$A$2:$A$852,1,FALSE)),0))),"H",IF(AND(EG$7&gt;=$J135,EG$7&lt;=$L135),($D135*$P135/$M135),0))),IF(AND(EG$7&gt;=$J135,EG$7&lt;=$L135),(($D135*$P135)/$M135),0))))))</f>
        <v>H</v>
      </c>
      <c r="EH136" s="37" t="str">
        <f>IF(EH$7&gt;$L135,(((IF(Data!$C$2&gt;0,(IF(OR(EH$5=Data!$F$2,EH$5=Data!$G$2,(IF(COUNTIF(Data!$A$2:$A$939,EH$7),EH$7=(VLOOKUP(EH$7,Data!$A$2:$A$852,1,FALSE)),0))),"H",IF(AND(EH$7&gt;=$J135,EH$7&lt;=$K135),($D135*(1-$P135)/$N135),0))),IF(AND(EH$7&gt;=$J135,EH$7&lt;=$K135),(($D135-$O135)/$N135),0))))),(((IF(Data!$C$2&gt;0,(IF(OR(EH$5=Data!$F$2,EH$5=Data!$G$2,(IF(COUNTIF(Data!$A$2:$A$939,EH$7),EH$7=(VLOOKUP(EH$7,Data!$A$2:$A$852,1,FALSE)),0))),"H",IF(AND(EH$7&gt;=$J135,EH$7&lt;=$L135),($D135*$P135/$M135),0))),IF(AND(EH$7&gt;=$J135,EH$7&lt;=$L135),(($D135*$P135)/$M135),0))))))</f>
        <v>H</v>
      </c>
      <c r="EI136" s="37">
        <f>IF(EI$7&gt;$L135,(((IF(Data!$C$2&gt;0,(IF(OR(EI$5=Data!$F$2,EI$5=Data!$G$2,(IF(COUNTIF(Data!$A$2:$A$939,EI$7),EI$7=(VLOOKUP(EI$7,Data!$A$2:$A$852,1,FALSE)),0))),"H",IF(AND(EI$7&gt;=$J135,EI$7&lt;=$K135),($D135*(1-$P135)/$N135),0))),IF(AND(EI$7&gt;=$J135,EI$7&lt;=$K135),(($D135-$O135)/$N135),0))))),(((IF(Data!$C$2&gt;0,(IF(OR(EI$5=Data!$F$2,EI$5=Data!$G$2,(IF(COUNTIF(Data!$A$2:$A$939,EI$7),EI$7=(VLOOKUP(EI$7,Data!$A$2:$A$852,1,FALSE)),0))),"H",IF(AND(EI$7&gt;=$J135,EI$7&lt;=$L135),($D135*$P135/$M135),0))),IF(AND(EI$7&gt;=$J135,EI$7&lt;=$L135),(($D135*$P135)/$M135),0))))))</f>
        <v>0</v>
      </c>
      <c r="EJ136" s="37">
        <f>IF(EJ$7&gt;$L135,(((IF(Data!$C$2&gt;0,(IF(OR(EJ$5=Data!$F$2,EJ$5=Data!$G$2,(IF(COUNTIF(Data!$A$2:$A$939,EJ$7),EJ$7=(VLOOKUP(EJ$7,Data!$A$2:$A$852,1,FALSE)),0))),"H",IF(AND(EJ$7&gt;=$J135,EJ$7&lt;=$K135),($D135*(1-$P135)/$N135),0))),IF(AND(EJ$7&gt;=$J135,EJ$7&lt;=$K135),(($D135-$O135)/$N135),0))))),(((IF(Data!$C$2&gt;0,(IF(OR(EJ$5=Data!$F$2,EJ$5=Data!$G$2,(IF(COUNTIF(Data!$A$2:$A$939,EJ$7),EJ$7=(VLOOKUP(EJ$7,Data!$A$2:$A$852,1,FALSE)),0))),"H",IF(AND(EJ$7&gt;=$J135,EJ$7&lt;=$L135),($D135*$P135/$M135),0))),IF(AND(EJ$7&gt;=$J135,EJ$7&lt;=$L135),(($D135*$P135)/$M135),0))))))</f>
        <v>0</v>
      </c>
      <c r="EK136" s="37">
        <f>IF(EK$7&gt;$L135,(((IF(Data!$C$2&gt;0,(IF(OR(EK$5=Data!$F$2,EK$5=Data!$G$2,(IF(COUNTIF(Data!$A$2:$A$939,EK$7),EK$7=(VLOOKUP(EK$7,Data!$A$2:$A$852,1,FALSE)),0))),"H",IF(AND(EK$7&gt;=$J135,EK$7&lt;=$K135),($D135*(1-$P135)/$N135),0))),IF(AND(EK$7&gt;=$J135,EK$7&lt;=$K135),(($D135-$O135)/$N135),0))))),(((IF(Data!$C$2&gt;0,(IF(OR(EK$5=Data!$F$2,EK$5=Data!$G$2,(IF(COUNTIF(Data!$A$2:$A$939,EK$7),EK$7=(VLOOKUP(EK$7,Data!$A$2:$A$852,1,FALSE)),0))),"H",IF(AND(EK$7&gt;=$J135,EK$7&lt;=$L135),($D135*$P135/$M135),0))),IF(AND(EK$7&gt;=$J135,EK$7&lt;=$L135),(($D135*$P135)/$M135),0))))))</f>
        <v>0</v>
      </c>
      <c r="EL136" s="37">
        <f>IF(EL$7&gt;$L135,(((IF(Data!$C$2&gt;0,(IF(OR(EL$5=Data!$F$2,EL$5=Data!$G$2,(IF(COUNTIF(Data!$A$2:$A$939,EL$7),EL$7=(VLOOKUP(EL$7,Data!$A$2:$A$852,1,FALSE)),0))),"H",IF(AND(EL$7&gt;=$J135,EL$7&lt;=$K135),($D135*(1-$P135)/$N135),0))),IF(AND(EL$7&gt;=$J135,EL$7&lt;=$K135),(($D135-$O135)/$N135),0))))),(((IF(Data!$C$2&gt;0,(IF(OR(EL$5=Data!$F$2,EL$5=Data!$G$2,(IF(COUNTIF(Data!$A$2:$A$939,EL$7),EL$7=(VLOOKUP(EL$7,Data!$A$2:$A$852,1,FALSE)),0))),"H",IF(AND(EL$7&gt;=$J135,EL$7&lt;=$L135),($D135*$P135/$M135),0))),IF(AND(EL$7&gt;=$J135,EL$7&lt;=$L135),(($D135*$P135)/$M135),0))))))</f>
        <v>0</v>
      </c>
      <c r="EM136" s="37">
        <f>IF(EM$7&gt;$L135,(((IF(Data!$C$2&gt;0,(IF(OR(EM$5=Data!$F$2,EM$5=Data!$G$2,(IF(COUNTIF(Data!$A$2:$A$939,EM$7),EM$7=(VLOOKUP(EM$7,Data!$A$2:$A$852,1,FALSE)),0))),"H",IF(AND(EM$7&gt;=$J135,EM$7&lt;=$K135),($D135*(1-$P135)/$N135),0))),IF(AND(EM$7&gt;=$J135,EM$7&lt;=$K135),(($D135-$O135)/$N135),0))))),(((IF(Data!$C$2&gt;0,(IF(OR(EM$5=Data!$F$2,EM$5=Data!$G$2,(IF(COUNTIF(Data!$A$2:$A$939,EM$7),EM$7=(VLOOKUP(EM$7,Data!$A$2:$A$852,1,FALSE)),0))),"H",IF(AND(EM$7&gt;=$J135,EM$7&lt;=$L135),($D135*$P135/$M135),0))),IF(AND(EM$7&gt;=$J135,EM$7&lt;=$L135),(($D135*$P135)/$M135),0))))))</f>
        <v>0</v>
      </c>
      <c r="EN136" s="37" t="str">
        <f>IF(EN$7&gt;$L135,(((IF(Data!$C$2&gt;0,(IF(OR(EN$5=Data!$F$2,EN$5=Data!$G$2,(IF(COUNTIF(Data!$A$2:$A$939,EN$7),EN$7=(VLOOKUP(EN$7,Data!$A$2:$A$852,1,FALSE)),0))),"H",IF(AND(EN$7&gt;=$J135,EN$7&lt;=$K135),($D135*(1-$P135)/$N135),0))),IF(AND(EN$7&gt;=$J135,EN$7&lt;=$K135),(($D135-$O135)/$N135),0))))),(((IF(Data!$C$2&gt;0,(IF(OR(EN$5=Data!$F$2,EN$5=Data!$G$2,(IF(COUNTIF(Data!$A$2:$A$939,EN$7),EN$7=(VLOOKUP(EN$7,Data!$A$2:$A$852,1,FALSE)),0))),"H",IF(AND(EN$7&gt;=$J135,EN$7&lt;=$L135),($D135*$P135/$M135),0))),IF(AND(EN$7&gt;=$J135,EN$7&lt;=$L135),(($D135*$P135)/$M135),0))))))</f>
        <v>H</v>
      </c>
      <c r="EO136" s="38" t="str">
        <f>IF(EO$7&gt;$L135,(((IF(Data!$C$2&gt;0,(IF(OR(EO$5=Data!$F$2,EO$5=Data!$G$2,(IF(COUNTIF(Data!$A$2:$A$939,EO$7),EO$7=(VLOOKUP(EO$7,Data!$A$2:$A$852,1,FALSE)),0))),"H",IF(AND(EO$7&gt;=$J135,EO$7&lt;=$K135),($D135*(1-$P135)/$N135),0))),IF(AND(EO$7&gt;=$J135,EO$7&lt;=$K135),(($D135-$O135)/$N135),0))))),(((IF(Data!$C$2&gt;0,(IF(OR(EO$5=Data!$F$2,EO$5=Data!$G$2,(IF(COUNTIF(Data!$A$2:$A$939,EO$7),EO$7=(VLOOKUP(EO$7,Data!$A$2:$A$852,1,FALSE)),0))),"H",IF(AND(EO$7&gt;=$J135,EO$7&lt;=$L135),($D135*$P135/$M135),0))),IF(AND(EO$7&gt;=$J135,EO$7&lt;=$L135),(($D135*$P135)/$M135),0))))))</f>
        <v>H</v>
      </c>
      <c r="EP136" s="8" t="s">
        <v>48</v>
      </c>
      <c r="EQ136" s="18">
        <f>SUM(T136:EO136)-D135</f>
        <v>0</v>
      </c>
    </row>
    <row r="137" spans="1:148" ht="55.9" customHeight="1" thickTop="1" thickBot="1">
      <c r="A137" s="382" t="s">
        <v>50</v>
      </c>
      <c r="B137" s="383"/>
      <c r="C137" s="384"/>
      <c r="D137" s="21">
        <f>SUM(D9:D136)</f>
        <v>752</v>
      </c>
      <c r="E137" s="22">
        <f>MIN(E9:E136)</f>
        <v>45047</v>
      </c>
      <c r="F137" s="22">
        <f>MAX(F9:F136)</f>
        <v>45174</v>
      </c>
      <c r="G137" s="23">
        <f>IF(F137&gt;0,(IF(E137&gt;0,IF(Data!$C$2&gt;0,((NETWORKDAYS.INTL(E137,F137,Data!$C$2,Data!$A$2:$A$1242))),((F137-E137)+1)),0)),0)</f>
        <v>92</v>
      </c>
      <c r="H137" s="21">
        <f>SUM(H9:H136)</f>
        <v>752</v>
      </c>
      <c r="I137" s="24">
        <f>H137/D137</f>
        <v>1</v>
      </c>
      <c r="J137" s="22"/>
      <c r="K137" s="22"/>
      <c r="L137" s="22"/>
      <c r="M137" s="23"/>
      <c r="N137" s="23"/>
      <c r="O137" s="21"/>
      <c r="P137" s="24"/>
      <c r="Q137" s="356">
        <f>IF(K138&gt;0,F137-K138,0)</f>
        <v>13</v>
      </c>
      <c r="R137" s="395">
        <f>O138-H137</f>
        <v>0</v>
      </c>
      <c r="S137" s="397">
        <f>P138-I137</f>
        <v>0</v>
      </c>
      <c r="T137" s="25">
        <f t="array" ref="T137">SUM(IF($EP$9:$EP$136="P",T9:T136,0))</f>
        <v>8</v>
      </c>
      <c r="U137" s="25">
        <f t="array" ref="U137">SUM(IF($EP$9:$EP$136="P",U9:U136,0))</f>
        <v>8</v>
      </c>
      <c r="V137" s="25">
        <f t="array" ref="V137">SUM(IF($EP$9:$EP$136="P",V9:V136,0))</f>
        <v>8</v>
      </c>
      <c r="W137" s="25">
        <f t="array" ref="W137">SUM(IF($EP$9:$EP$136="P",W9:W136,0))</f>
        <v>8</v>
      </c>
      <c r="X137" s="25">
        <f t="array" ref="X137">SUM(IF($EP$9:$EP$136="P",X9:X136,0))</f>
        <v>8</v>
      </c>
      <c r="Y137" s="25">
        <f t="array" ref="Y137">SUM(IF($EP$9:$EP$136="P",Y9:Y136,0))</f>
        <v>0</v>
      </c>
      <c r="Z137" s="25">
        <f t="array" ref="Z137">SUM(IF($EP$9:$EP$136="P",Z9:Z136,0))</f>
        <v>0</v>
      </c>
      <c r="AA137" s="25">
        <f t="array" ref="AA137">SUM(IF($EP$9:$EP$136="P",AA9:AA136,0))</f>
        <v>8</v>
      </c>
      <c r="AB137" s="25">
        <f t="array" ref="AB137">SUM(IF($EP$9:$EP$136="P",AB9:AB136,0))</f>
        <v>8</v>
      </c>
      <c r="AC137" s="25">
        <f t="array" ref="AC137">SUM(IF($EP$9:$EP$136="P",AC9:AC136,0))</f>
        <v>8</v>
      </c>
      <c r="AD137" s="25">
        <f t="array" ref="AD137">SUM(IF($EP$9:$EP$136="P",AD9:AD136,0))</f>
        <v>8</v>
      </c>
      <c r="AE137" s="25">
        <f t="array" ref="AE137">SUM(IF($EP$9:$EP$136="P",AE9:AE136,0))</f>
        <v>8</v>
      </c>
      <c r="AF137" s="25">
        <f t="array" ref="AF137">SUM(IF($EP$9:$EP$136="P",AF9:AF136,0))</f>
        <v>0</v>
      </c>
      <c r="AG137" s="25">
        <f t="array" ref="AG137">SUM(IF($EP$9:$EP$136="P",AG9:AG136,0))</f>
        <v>0</v>
      </c>
      <c r="AH137" s="25">
        <f t="array" ref="AH137">SUM(IF($EP$9:$EP$136="P",AH9:AH136,0))</f>
        <v>8</v>
      </c>
      <c r="AI137" s="25">
        <f t="array" ref="AI137">SUM(IF($EP$9:$EP$136="P",AI9:AI136,0))</f>
        <v>8</v>
      </c>
      <c r="AJ137" s="25">
        <f t="array" ref="AJ137">SUM(IF($EP$9:$EP$136="P",AJ9:AJ136,0))</f>
        <v>8</v>
      </c>
      <c r="AK137" s="25">
        <f t="array" ref="AK137">SUM(IF($EP$9:$EP$136="P",AK9:AK136,0))</f>
        <v>8</v>
      </c>
      <c r="AL137" s="25">
        <f t="array" ref="AL137">SUM(IF($EP$9:$EP$136="P",AL9:AL136,0))</f>
        <v>8</v>
      </c>
      <c r="AM137" s="25">
        <f t="array" ref="AM137">SUM(IF($EP$9:$EP$136="P",AM9:AM136,0))</f>
        <v>0</v>
      </c>
      <c r="AN137" s="25">
        <f t="array" ref="AN137">SUM(IF($EP$9:$EP$136="P",AN9:AN136,0))</f>
        <v>0</v>
      </c>
      <c r="AO137" s="25">
        <f t="array" ref="AO137">SUM(IF($EP$9:$EP$136="P",AO9:AO136,0))</f>
        <v>8</v>
      </c>
      <c r="AP137" s="25">
        <f t="array" ref="AP137">SUM(IF($EP$9:$EP$136="P",AP9:AP136,0))</f>
        <v>8</v>
      </c>
      <c r="AQ137" s="25">
        <f t="array" ref="AQ137">SUM(IF($EP$9:$EP$136="P",AQ9:AQ136,0))</f>
        <v>8</v>
      </c>
      <c r="AR137" s="25">
        <f t="array" ref="AR137">SUM(IF($EP$9:$EP$136="P",AR9:AR136,0))</f>
        <v>8</v>
      </c>
      <c r="AS137" s="25">
        <f t="array" ref="AS137">SUM(IF($EP$9:$EP$136="P",AS9:AS136,0))</f>
        <v>8</v>
      </c>
      <c r="AT137" s="25">
        <f t="array" ref="AT137">SUM(IF($EP$9:$EP$136="P",AT9:AT136,0))</f>
        <v>0</v>
      </c>
      <c r="AU137" s="25">
        <f t="array" ref="AU137">SUM(IF($EP$9:$EP$136="P",AU9:AU136,0))</f>
        <v>0</v>
      </c>
      <c r="AV137" s="25">
        <f t="array" ref="AV137">SUM(IF($EP$9:$EP$136="P",AV9:AV136,0))</f>
        <v>8</v>
      </c>
      <c r="AW137" s="25">
        <f t="array" ref="AW137">SUM(IF($EP$9:$EP$136="P",AW9:AW136,0))</f>
        <v>8</v>
      </c>
      <c r="AX137" s="25">
        <f t="array" ref="AX137">SUM(IF($EP$9:$EP$136="P",AX9:AX136,0))</f>
        <v>8</v>
      </c>
      <c r="AY137" s="25">
        <f t="array" ref="AY137">SUM(IF($EP$9:$EP$136="P",AY9:AY136,0))</f>
        <v>8</v>
      </c>
      <c r="AZ137" s="25">
        <f t="array" ref="AZ137">SUM(IF($EP$9:$EP$136="P",AZ9:AZ136,0))</f>
        <v>8</v>
      </c>
      <c r="BA137" s="25">
        <f t="array" ref="BA137">SUM(IF($EP$9:$EP$136="P",BA9:BA136,0))</f>
        <v>0</v>
      </c>
      <c r="BB137" s="25">
        <f t="array" ref="BB137">SUM(IF($EP$9:$EP$136="P",BB9:BB136,0))</f>
        <v>0</v>
      </c>
      <c r="BC137" s="25">
        <f t="array" ref="BC137">SUM(IF($EP$9:$EP$136="P",BC9:BC136,0))</f>
        <v>8</v>
      </c>
      <c r="BD137" s="25">
        <f t="array" ref="BD137">SUM(IF($EP$9:$EP$136="P",BD9:BD136,0))</f>
        <v>8</v>
      </c>
      <c r="BE137" s="25">
        <f t="array" ref="BE137">SUM(IF($EP$9:$EP$136="P",BE9:BE136,0))</f>
        <v>8</v>
      </c>
      <c r="BF137" s="25">
        <f t="array" ref="BF137">SUM(IF($EP$9:$EP$136="P",BF9:BF136,0))</f>
        <v>8</v>
      </c>
      <c r="BG137" s="25">
        <f t="array" ref="BG137">SUM(IF($EP$9:$EP$136="P",BG9:BG136,0))</f>
        <v>8</v>
      </c>
      <c r="BH137" s="25">
        <f t="array" ref="BH137">SUM(IF($EP$9:$EP$136="P",BH9:BH136,0))</f>
        <v>0</v>
      </c>
      <c r="BI137" s="25">
        <f t="array" ref="BI137">SUM(IF($EP$9:$EP$136="P",BI9:BI136,0))</f>
        <v>0</v>
      </c>
      <c r="BJ137" s="25">
        <f t="array" ref="BJ137">SUM(IF($EP$9:$EP$136="P",BJ9:BJ136,0))</f>
        <v>8</v>
      </c>
      <c r="BK137" s="25">
        <f t="array" ref="BK137">SUM(IF($EP$9:$EP$136="P",BK9:BK136,0))</f>
        <v>8</v>
      </c>
      <c r="BL137" s="25">
        <f t="array" ref="BL137">SUM(IF($EP$9:$EP$136="P",BL9:BL136,0))</f>
        <v>8</v>
      </c>
      <c r="BM137" s="25">
        <f t="array" ref="BM137">SUM(IF($EP$9:$EP$136="P",BM9:BM136,0))</f>
        <v>8</v>
      </c>
      <c r="BN137" s="25">
        <f t="array" ref="BN137">SUM(IF($EP$9:$EP$136="P",BN9:BN136,0))</f>
        <v>8</v>
      </c>
      <c r="BO137" s="25">
        <f t="array" ref="BO137">SUM(IF($EP$9:$EP$136="P",BO9:BO136,0))</f>
        <v>0</v>
      </c>
      <c r="BP137" s="25">
        <f t="array" ref="BP137">SUM(IF($EP$9:$EP$136="P",BP9:BP136,0))</f>
        <v>0</v>
      </c>
      <c r="BQ137" s="25">
        <f t="array" ref="BQ137">SUM(IF($EP$9:$EP$136="P",BQ9:BQ136,0))</f>
        <v>8</v>
      </c>
      <c r="BR137" s="25">
        <f t="array" ref="BR137">SUM(IF($EP$9:$EP$136="P",BR9:BR136,0))</f>
        <v>8</v>
      </c>
      <c r="BS137" s="25">
        <f t="array" ref="BS137">SUM(IF($EP$9:$EP$136="P",BS9:BS136,0))</f>
        <v>8</v>
      </c>
      <c r="BT137" s="25">
        <f t="array" ref="BT137">SUM(IF($EP$9:$EP$136="P",BT9:BT136,0))</f>
        <v>8</v>
      </c>
      <c r="BU137" s="25">
        <f t="array" ref="BU137">SUM(IF($EP$9:$EP$136="P",BU9:BU136,0))</f>
        <v>8</v>
      </c>
      <c r="BV137" s="25">
        <f t="array" ref="BV137">SUM(IF($EP$9:$EP$136="P",BV9:BV136,0))</f>
        <v>0</v>
      </c>
      <c r="BW137" s="25">
        <f t="array" ref="BW137">SUM(IF($EP$9:$EP$136="P",BW9:BW136,0))</f>
        <v>0</v>
      </c>
      <c r="BX137" s="25">
        <f t="array" ref="BX137">SUM(IF($EP$9:$EP$136="P",BX9:BX136,0))</f>
        <v>8</v>
      </c>
      <c r="BY137" s="25">
        <f t="array" ref="BY137">SUM(IF($EP$9:$EP$136="P",BY9:BY136,0))</f>
        <v>8</v>
      </c>
      <c r="BZ137" s="25">
        <f t="array" ref="BZ137">SUM(IF($EP$9:$EP$136="P",BZ9:BZ136,0))</f>
        <v>8</v>
      </c>
      <c r="CA137" s="25">
        <f t="array" ref="CA137">SUM(IF($EP$9:$EP$136="P",CA9:CA136,0))</f>
        <v>8</v>
      </c>
      <c r="CB137" s="25">
        <f t="array" ref="CB137">SUM(IF($EP$9:$EP$136="P",CB9:CB136,0))</f>
        <v>8</v>
      </c>
      <c r="CC137" s="25">
        <f t="array" ref="CC137">SUM(IF($EP$9:$EP$136="P",CC9:CC136,0))</f>
        <v>0</v>
      </c>
      <c r="CD137" s="25">
        <f t="array" ref="CD137">SUM(IF($EP$9:$EP$136="P",CD9:CD136,0))</f>
        <v>0</v>
      </c>
      <c r="CE137" s="25">
        <f t="array" ref="CE137">SUM(IF($EP$9:$EP$136="P",CE9:CE136,0))</f>
        <v>8</v>
      </c>
      <c r="CF137" s="25">
        <f t="array" ref="CF137">SUM(IF($EP$9:$EP$136="P",CF9:CF136,0))</f>
        <v>8</v>
      </c>
      <c r="CG137" s="25">
        <f t="array" ref="CG137">SUM(IF($EP$9:$EP$136="P",CG9:CG136,0))</f>
        <v>8</v>
      </c>
      <c r="CH137" s="25">
        <f t="array" ref="CH137">SUM(IF($EP$9:$EP$136="P",CH9:CH136,0))</f>
        <v>8</v>
      </c>
      <c r="CI137" s="25">
        <f t="array" ref="CI137">SUM(IF($EP$9:$EP$136="P",CI9:CI136,0))</f>
        <v>8</v>
      </c>
      <c r="CJ137" s="25">
        <f t="array" ref="CJ137">SUM(IF($EP$9:$EP$136="P",CJ9:CJ136,0))</f>
        <v>0</v>
      </c>
      <c r="CK137" s="25">
        <f t="array" ref="CK137">SUM(IF($EP$9:$EP$136="P",CK9:CK136,0))</f>
        <v>0</v>
      </c>
      <c r="CL137" s="25">
        <f t="array" ref="CL137">SUM(IF($EP$9:$EP$136="P",CL9:CL136,0))</f>
        <v>16</v>
      </c>
      <c r="CM137" s="25">
        <f t="array" ref="CM137">SUM(IF($EP$9:$EP$136="P",CM9:CM136,0))</f>
        <v>16</v>
      </c>
      <c r="CN137" s="25">
        <f t="array" ref="CN137">SUM(IF($EP$9:$EP$136="P",CN9:CN136,0))</f>
        <v>16</v>
      </c>
      <c r="CO137" s="25">
        <f t="array" ref="CO137">SUM(IF($EP$9:$EP$136="P",CO9:CO136,0))</f>
        <v>16</v>
      </c>
      <c r="CP137" s="25">
        <f t="array" ref="CP137">SUM(IF($EP$9:$EP$136="P",CP9:CP136,0))</f>
        <v>16</v>
      </c>
      <c r="CQ137" s="25">
        <f t="array" ref="CQ137">SUM(IF($EP$9:$EP$136="P",CQ9:CQ136,0))</f>
        <v>0</v>
      </c>
      <c r="CR137" s="25">
        <f t="array" ref="CR137">SUM(IF($EP$9:$EP$136="P",CR9:CR136,0))</f>
        <v>0</v>
      </c>
      <c r="CS137" s="25">
        <f t="array" ref="CS137">SUM(IF($EP$9:$EP$136="P",CS9:CS136,0))</f>
        <v>16</v>
      </c>
      <c r="CT137" s="25">
        <f t="array" ref="CT137">SUM(IF($EP$9:$EP$136="P",CT9:CT136,0))</f>
        <v>16</v>
      </c>
      <c r="CU137" s="25">
        <f t="array" ref="CU137">SUM(IF($EP$9:$EP$136="P",CU9:CU136,0))</f>
        <v>16</v>
      </c>
      <c r="CV137" s="25">
        <f t="array" ref="CV137">SUM(IF($EP$9:$EP$136="P",CV9:CV136,0))</f>
        <v>8</v>
      </c>
      <c r="CW137" s="25">
        <f t="array" ref="CW137">SUM(IF($EP$9:$EP$136="P",CW9:CW136,0))</f>
        <v>8</v>
      </c>
      <c r="CX137" s="25">
        <f t="array" ref="CX137">SUM(IF($EP$9:$EP$136="P",CX9:CX136,0))</f>
        <v>0</v>
      </c>
      <c r="CY137" s="25">
        <f t="array" ref="CY137">SUM(IF($EP$9:$EP$136="P",CY9:CY136,0))</f>
        <v>0</v>
      </c>
      <c r="CZ137" s="25">
        <f t="array" ref="CZ137">SUM(IF($EP$9:$EP$136="P",CZ9:CZ136,0))</f>
        <v>8</v>
      </c>
      <c r="DA137" s="25">
        <f t="array" ref="DA137">SUM(IF($EP$9:$EP$136="P",DA9:DA136,0))</f>
        <v>8</v>
      </c>
      <c r="DB137" s="25">
        <f t="array" ref="DB137">SUM(IF($EP$9:$EP$136="P",DB9:DB136,0))</f>
        <v>8</v>
      </c>
      <c r="DC137" s="25">
        <f t="array" ref="DC137">SUM(IF($EP$9:$EP$136="P",DC9:DC136,0))</f>
        <v>8</v>
      </c>
      <c r="DD137" s="25">
        <f t="array" ref="DD137">SUM(IF($EP$9:$EP$136="P",DD9:DD136,0))</f>
        <v>8</v>
      </c>
      <c r="DE137" s="25">
        <f t="array" ref="DE137">SUM(IF($EP$9:$EP$136="P",DE9:DE136,0))</f>
        <v>0</v>
      </c>
      <c r="DF137" s="25">
        <f t="array" ref="DF137">SUM(IF($EP$9:$EP$136="P",DF9:DF136,0))</f>
        <v>0</v>
      </c>
      <c r="DG137" s="25">
        <f t="array" ref="DG137">SUM(IF($EP$9:$EP$136="P",DG9:DG136,0))</f>
        <v>8</v>
      </c>
      <c r="DH137" s="25">
        <f t="array" ref="DH137">SUM(IF($EP$9:$EP$136="P",DH9:DH136,0))</f>
        <v>8</v>
      </c>
      <c r="DI137" s="25">
        <f t="array" ref="DI137">SUM(IF($EP$9:$EP$136="P",DI9:DI136,0))</f>
        <v>8</v>
      </c>
      <c r="DJ137" s="25">
        <f t="array" ref="DJ137">SUM(IF($EP$9:$EP$136="P",DJ9:DJ136,0))</f>
        <v>8</v>
      </c>
      <c r="DK137" s="25">
        <f t="array" ref="DK137">SUM(IF($EP$9:$EP$136="P",DK9:DK136,0))</f>
        <v>8</v>
      </c>
      <c r="DL137" s="25">
        <f t="array" ref="DL137">SUM(IF($EP$9:$EP$136="P",DL9:DL136,0))</f>
        <v>0</v>
      </c>
      <c r="DM137" s="25">
        <f t="array" ref="DM137">SUM(IF($EP$9:$EP$136="P",DM9:DM136,0))</f>
        <v>0</v>
      </c>
      <c r="DN137" s="25">
        <f t="array" ref="DN137">SUM(IF($EP$9:$EP$136="P",DN9:DN136,0))</f>
        <v>8</v>
      </c>
      <c r="DO137" s="25">
        <f t="array" ref="DO137">SUM(IF($EP$9:$EP$136="P",DO9:DO136,0))</f>
        <v>8</v>
      </c>
      <c r="DP137" s="25">
        <f t="array" ref="DP137">SUM(IF($EP$9:$EP$136="P",DP9:DP136,0))</f>
        <v>8</v>
      </c>
      <c r="DQ137" s="25">
        <f t="array" ref="DQ137">SUM(IF($EP$9:$EP$136="P",DQ9:DQ136,0))</f>
        <v>8</v>
      </c>
      <c r="DR137" s="25">
        <f t="array" ref="DR137">SUM(IF($EP$9:$EP$136="P",DR9:DR136,0))</f>
        <v>8</v>
      </c>
      <c r="DS137" s="25">
        <f t="array" ref="DS137">SUM(IF($EP$9:$EP$136="P",DS9:DS136,0))</f>
        <v>0</v>
      </c>
      <c r="DT137" s="25">
        <f t="array" ref="DT137">SUM(IF($EP$9:$EP$136="P",DT9:DT136,0))</f>
        <v>0</v>
      </c>
      <c r="DU137" s="25">
        <f t="array" ref="DU137">SUM(IF($EP$9:$EP$136="P",DU9:DU136,0))</f>
        <v>8</v>
      </c>
      <c r="DV137" s="25">
        <f t="array" ref="DV137">SUM(IF($EP$9:$EP$136="P",DV9:DV136,0))</f>
        <v>8</v>
      </c>
      <c r="DW137" s="25">
        <f t="array" ref="DW137">SUM(IF($EP$9:$EP$136="P",DW9:DW136,0))</f>
        <v>8</v>
      </c>
      <c r="DX137" s="25">
        <f t="array" ref="DX137">SUM(IF($EP$9:$EP$136="P",DX9:DX136,0))</f>
        <v>8</v>
      </c>
      <c r="DY137" s="25">
        <f t="array" ref="DY137">SUM(IF($EP$9:$EP$136="P",DY9:DY136,0))</f>
        <v>0</v>
      </c>
      <c r="DZ137" s="25">
        <f t="array" ref="DZ137">SUM(IF($EP$9:$EP$136="P",DZ9:DZ136,0))</f>
        <v>0</v>
      </c>
      <c r="EA137" s="25">
        <f t="array" ref="EA137">SUM(IF($EP$9:$EP$136="P",EA9:EA136,0))</f>
        <v>0</v>
      </c>
      <c r="EB137" s="25">
        <f t="array" ref="EB137">SUM(IF($EP$9:$EP$136="P",EB9:EB136,0))</f>
        <v>0</v>
      </c>
      <c r="EC137" s="25">
        <f t="array" ref="EC137">SUM(IF($EP$9:$EP$136="P",EC9:EC136,0))</f>
        <v>0</v>
      </c>
      <c r="ED137" s="25">
        <f t="array" ref="ED137">SUM(IF($EP$9:$EP$136="P",ED9:ED136,0))</f>
        <v>8</v>
      </c>
      <c r="EE137" s="25">
        <f t="array" ref="EE137">SUM(IF($EP$9:$EP$136="P",EE9:EE136,0))</f>
        <v>8</v>
      </c>
      <c r="EF137" s="25">
        <f t="array" ref="EF137">SUM(IF($EP$9:$EP$136="P",EF9:EF136,0))</f>
        <v>8</v>
      </c>
      <c r="EG137" s="25">
        <f t="array" ref="EG137">SUM(IF($EP$9:$EP$136="P",EG9:EG136,0))</f>
        <v>0</v>
      </c>
      <c r="EH137" s="25">
        <f t="array" ref="EH137">SUM(IF($EP$9:$EP$136="P",EH9:EH136,0))</f>
        <v>0</v>
      </c>
      <c r="EI137" s="25">
        <f t="array" ref="EI137">SUM(IF($EP$9:$EP$136="P",EI9:EI136,0))</f>
        <v>8</v>
      </c>
      <c r="EJ137" s="25">
        <f t="array" ref="EJ137">SUM(IF($EP$9:$EP$136="P",EJ9:EJ136,0))</f>
        <v>0</v>
      </c>
      <c r="EK137" s="25">
        <f t="array" ref="EK137">SUM(IF($EP$9:$EP$136="P",EK9:EK136,0))</f>
        <v>0</v>
      </c>
      <c r="EL137" s="25">
        <f t="array" ref="EL137">SUM(IF($EP$9:$EP$136="P",EL9:EL136,0))</f>
        <v>0</v>
      </c>
      <c r="EM137" s="25">
        <f t="array" ref="EM137">SUM(IF($EP$9:$EP$136="P",EM9:EM136,0))</f>
        <v>8</v>
      </c>
      <c r="EN137" s="25">
        <f t="array" ref="EN137">SUM(IF($EP$9:$EP$136="P",EN9:EN136,0))</f>
        <v>0</v>
      </c>
      <c r="EO137" s="25">
        <f t="array" ref="EO137">SUM(IF($EP$9:$EP$136="P",EO9:EO136,0))</f>
        <v>0</v>
      </c>
      <c r="EP137" s="32">
        <f>SUM(T137:EO137)</f>
        <v>736</v>
      </c>
      <c r="EQ137" s="18">
        <f>SUM(T137:EO137)-D137</f>
        <v>-16</v>
      </c>
      <c r="ER137" s="26"/>
    </row>
    <row r="138" spans="1:148" ht="55.9" customHeight="1" thickTop="1" thickBot="1">
      <c r="A138" s="382" t="s">
        <v>57</v>
      </c>
      <c r="B138" s="383"/>
      <c r="C138" s="384"/>
      <c r="D138" s="21">
        <f>SUM(D9:D136)</f>
        <v>752</v>
      </c>
      <c r="E138" s="22"/>
      <c r="F138" s="22"/>
      <c r="G138" s="23"/>
      <c r="H138" s="21"/>
      <c r="I138" s="24"/>
      <c r="J138" s="22">
        <f>MIN(J9:J136)</f>
        <v>45050</v>
      </c>
      <c r="K138" s="22">
        <f>MAX(K9:K136)</f>
        <v>45161</v>
      </c>
      <c r="L138" s="22">
        <f>MAX(L9:L136)</f>
        <v>45161</v>
      </c>
      <c r="M138" s="23">
        <f>IF(L138&gt;0,(IF(J138&gt;0,IF(Data!$C$2&gt;0,((NETWORKDAYS.INTL(J138,L138,Data!$C$2,Data!$A$2:$A$1242))),((L138-J138)+1)),0)),0)</f>
        <v>80</v>
      </c>
      <c r="N138" s="23">
        <f>IF(M138&gt;0,(IF(K138&gt;0,IF(Data!$C$2&gt;0,((NETWORKDAYS.INTL(K138,M138,Data!$C$2,Data!$A$2:$A$1242))),((M138-K138)+1)),0)),0)</f>
        <v>-32202</v>
      </c>
      <c r="O138" s="21">
        <f>SUM(O9:O136)</f>
        <v>752</v>
      </c>
      <c r="P138" s="24">
        <f>O138/D138</f>
        <v>1</v>
      </c>
      <c r="Q138" s="357"/>
      <c r="R138" s="396"/>
      <c r="S138" s="398"/>
      <c r="T138" s="25">
        <f t="array" ref="T138">SUM(IF($EP$9:$EP$136="A",T9:T136,0))</f>
        <v>0</v>
      </c>
      <c r="U138" s="25">
        <f t="array" ref="U138">SUM(IF($EP$9:$EP$136="A",U9:U136,0))</f>
        <v>0</v>
      </c>
      <c r="V138" s="25">
        <f t="array" ref="V138">SUM(IF($EP$9:$EP$136="A",V9:V136,0))</f>
        <v>0</v>
      </c>
      <c r="W138" s="25">
        <f t="array" ref="W138">SUM(IF($EP$9:$EP$136="A",W9:W136,0))</f>
        <v>8</v>
      </c>
      <c r="X138" s="25">
        <f t="array" ref="X138">SUM(IF($EP$9:$EP$136="A",X9:X136,0))</f>
        <v>8</v>
      </c>
      <c r="Y138" s="25">
        <f t="array" ref="Y138">SUM(IF($EP$9:$EP$136="A",Y9:Y136,0))</f>
        <v>0</v>
      </c>
      <c r="Z138" s="25">
        <f t="array" ref="Z138">SUM(IF($EP$9:$EP$136="A",Z9:Z136,0))</f>
        <v>0</v>
      </c>
      <c r="AA138" s="25">
        <f t="array" ref="AA138">SUM(IF($EP$9:$EP$136="A",AA9:AA136,0))</f>
        <v>6.8571428571428568</v>
      </c>
      <c r="AB138" s="25">
        <f t="array" ref="AB138">SUM(IF($EP$9:$EP$136="A",AB9:AB136,0))</f>
        <v>6.8571428571428568</v>
      </c>
      <c r="AC138" s="25">
        <f t="array" ref="AC138">SUM(IF($EP$9:$EP$136="A",AC9:AC136,0))</f>
        <v>6.8571428571428568</v>
      </c>
      <c r="AD138" s="25">
        <f t="array" ref="AD138">SUM(IF($EP$9:$EP$136="A",AD9:AD136,0))</f>
        <v>6.8571428571428568</v>
      </c>
      <c r="AE138" s="25">
        <f t="array" ref="AE138">SUM(IF($EP$9:$EP$136="A",AE9:AE136,0))</f>
        <v>6.8571428571428568</v>
      </c>
      <c r="AF138" s="25">
        <f t="array" ref="AF138">SUM(IF($EP$9:$EP$136="A",AF9:AF136,0))</f>
        <v>0</v>
      </c>
      <c r="AG138" s="25">
        <f t="array" ref="AG138">SUM(IF($EP$9:$EP$136="A",AG9:AG136,0))</f>
        <v>0</v>
      </c>
      <c r="AH138" s="25">
        <f t="array" ref="AH138">SUM(IF($EP$9:$EP$136="A",AH9:AH136,0))</f>
        <v>6.8571428571428568</v>
      </c>
      <c r="AI138" s="25">
        <f t="array" ref="AI138">SUM(IF($EP$9:$EP$136="A",AI9:AI136,0))</f>
        <v>6.8571428571428568</v>
      </c>
      <c r="AJ138" s="25">
        <f t="array" ref="AJ138">SUM(IF($EP$9:$EP$136="A",AJ9:AJ136,0))</f>
        <v>6.8571428571428568</v>
      </c>
      <c r="AK138" s="25">
        <f t="array" ref="AK138">SUM(IF($EP$9:$EP$136="A",AK9:AK136,0))</f>
        <v>6.8571428571428568</v>
      </c>
      <c r="AL138" s="25">
        <f t="array" ref="AL138">SUM(IF($EP$9:$EP$136="A",AL9:AL136,0))</f>
        <v>6.8571428571428568</v>
      </c>
      <c r="AM138" s="25">
        <f t="array" ref="AM138">SUM(IF($EP$9:$EP$136="A",AM9:AM136,0))</f>
        <v>0</v>
      </c>
      <c r="AN138" s="25">
        <f t="array" ref="AN138">SUM(IF($EP$9:$EP$136="A",AN9:AN136,0))</f>
        <v>0</v>
      </c>
      <c r="AO138" s="25">
        <f t="array" ref="AO138">SUM(IF($EP$9:$EP$136="A",AO9:AO136,0))</f>
        <v>6.8571428571428568</v>
      </c>
      <c r="AP138" s="25">
        <f t="array" ref="AP138">SUM(IF($EP$9:$EP$136="A",AP9:AP136,0))</f>
        <v>6.8571428571428568</v>
      </c>
      <c r="AQ138" s="25">
        <f t="array" ref="AQ138">SUM(IF($EP$9:$EP$136="A",AQ9:AQ136,0))</f>
        <v>6.8571428571428568</v>
      </c>
      <c r="AR138" s="25">
        <f t="array" ref="AR138">SUM(IF($EP$9:$EP$136="A",AR9:AR136,0))</f>
        <v>6.8571428571428568</v>
      </c>
      <c r="AS138" s="25">
        <f t="array" ref="AS138">SUM(IF($EP$9:$EP$136="A",AS9:AS136,0))</f>
        <v>8.7272727272727266</v>
      </c>
      <c r="AT138" s="25">
        <f t="array" ref="AT138">SUM(IF($EP$9:$EP$136="A",AT9:AT136,0))</f>
        <v>0</v>
      </c>
      <c r="AU138" s="25">
        <f t="array" ref="AU138">SUM(IF($EP$9:$EP$136="A",AU9:AU136,0))</f>
        <v>0</v>
      </c>
      <c r="AV138" s="25">
        <f t="array" ref="AV138">SUM(IF($EP$9:$EP$136="A",AV9:AV136,0))</f>
        <v>8.7272727272727266</v>
      </c>
      <c r="AW138" s="25">
        <f t="array" ref="AW138">SUM(IF($EP$9:$EP$136="A",AW9:AW136,0))</f>
        <v>8.7272727272727266</v>
      </c>
      <c r="AX138" s="25">
        <f t="array" ref="AX138">SUM(IF($EP$9:$EP$136="A",AX9:AX136,0))</f>
        <v>8.7272727272727266</v>
      </c>
      <c r="AY138" s="25">
        <f t="array" ref="AY138">SUM(IF($EP$9:$EP$136="A",AY9:AY136,0))</f>
        <v>8.7272727272727266</v>
      </c>
      <c r="AZ138" s="25">
        <f t="array" ref="AZ138">SUM(IF($EP$9:$EP$136="A",AZ9:AZ136,0))</f>
        <v>8.7272727272727266</v>
      </c>
      <c r="BA138" s="25">
        <f t="array" ref="BA138">SUM(IF($EP$9:$EP$136="A",BA9:BA136,0))</f>
        <v>0</v>
      </c>
      <c r="BB138" s="25">
        <f t="array" ref="BB138">SUM(IF($EP$9:$EP$136="A",BB9:BB136,0))</f>
        <v>0</v>
      </c>
      <c r="BC138" s="25">
        <f t="array" ref="BC138">SUM(IF($EP$9:$EP$136="A",BC9:BC136,0))</f>
        <v>8.7272727272727266</v>
      </c>
      <c r="BD138" s="25">
        <f t="array" ref="BD138">SUM(IF($EP$9:$EP$136="A",BD9:BD136,0))</f>
        <v>8.7272727272727266</v>
      </c>
      <c r="BE138" s="25">
        <f t="array" ref="BE138">SUM(IF($EP$9:$EP$136="A",BE9:BE136,0))</f>
        <v>8.7272727272727266</v>
      </c>
      <c r="BF138" s="25">
        <f t="array" ref="BF138">SUM(IF($EP$9:$EP$136="A",BF9:BF136,0))</f>
        <v>8.7272727272727266</v>
      </c>
      <c r="BG138" s="25">
        <f t="array" ref="BG138">SUM(IF($EP$9:$EP$136="A",BG9:BG136,0))</f>
        <v>8.7272727272727266</v>
      </c>
      <c r="BH138" s="25">
        <f t="array" ref="BH138">SUM(IF($EP$9:$EP$136="A",BH9:BH136,0))</f>
        <v>0</v>
      </c>
      <c r="BI138" s="25">
        <f t="array" ref="BI138">SUM(IF($EP$9:$EP$136="A",BI9:BI136,0))</f>
        <v>0</v>
      </c>
      <c r="BJ138" s="25">
        <f t="array" ref="BJ138">SUM(IF($EP$9:$EP$136="A",BJ9:BJ136,0))</f>
        <v>8</v>
      </c>
      <c r="BK138" s="25">
        <f t="array" ref="BK138">SUM(IF($EP$9:$EP$136="A",BK9:BK136,0))</f>
        <v>8</v>
      </c>
      <c r="BL138" s="25">
        <f t="array" ref="BL138">SUM(IF($EP$9:$EP$136="A",BL9:BL136,0))</f>
        <v>8</v>
      </c>
      <c r="BM138" s="25">
        <f t="array" ref="BM138">SUM(IF($EP$9:$EP$136="A",BM9:BM136,0))</f>
        <v>8</v>
      </c>
      <c r="BN138" s="25">
        <f t="array" ref="BN138">SUM(IF($EP$9:$EP$136="A",BN9:BN136,0))</f>
        <v>8</v>
      </c>
      <c r="BO138" s="25">
        <f t="array" ref="BO138">SUM(IF($EP$9:$EP$136="A",BO9:BO136,0))</f>
        <v>0</v>
      </c>
      <c r="BP138" s="25">
        <f t="array" ref="BP138">SUM(IF($EP$9:$EP$136="A",BP9:BP136,0))</f>
        <v>0</v>
      </c>
      <c r="BQ138" s="25">
        <f t="array" ref="BQ138">SUM(IF($EP$9:$EP$136="A",BQ9:BQ136,0))</f>
        <v>8</v>
      </c>
      <c r="BR138" s="25">
        <f t="array" ref="BR138">SUM(IF($EP$9:$EP$136="A",BR9:BR136,0))</f>
        <v>8</v>
      </c>
      <c r="BS138" s="25">
        <f t="array" ref="BS138">SUM(IF($EP$9:$EP$136="A",BS9:BS136,0))</f>
        <v>8</v>
      </c>
      <c r="BT138" s="25">
        <f t="array" ref="BT138">SUM(IF($EP$9:$EP$136="A",BT9:BT136,0))</f>
        <v>8</v>
      </c>
      <c r="BU138" s="25">
        <f t="array" ref="BU138">SUM(IF($EP$9:$EP$136="A",BU9:BU136,0))</f>
        <v>8</v>
      </c>
      <c r="BV138" s="25">
        <f t="array" ref="BV138">SUM(IF($EP$9:$EP$136="A",BV9:BV136,0))</f>
        <v>0</v>
      </c>
      <c r="BW138" s="25">
        <f t="array" ref="BW138">SUM(IF($EP$9:$EP$136="A",BW9:BW136,0))</f>
        <v>0</v>
      </c>
      <c r="BX138" s="25">
        <f t="array" ref="BX138">SUM(IF($EP$9:$EP$136="A",BX9:BX136,0))</f>
        <v>8</v>
      </c>
      <c r="BY138" s="25">
        <f t="array" ref="BY138">SUM(IF($EP$9:$EP$136="A",BY9:BY136,0))</f>
        <v>8</v>
      </c>
      <c r="BZ138" s="25">
        <f t="array" ref="BZ138">SUM(IF($EP$9:$EP$136="A",BZ9:BZ136,0))</f>
        <v>8</v>
      </c>
      <c r="CA138" s="25">
        <f t="array" ref="CA138">SUM(IF($EP$9:$EP$136="A",CA9:CA136,0))</f>
        <v>8</v>
      </c>
      <c r="CB138" s="25">
        <f t="array" ref="CB138">SUM(IF($EP$9:$EP$136="A",CB9:CB136,0))</f>
        <v>8</v>
      </c>
      <c r="CC138" s="25">
        <f t="array" ref="CC138">SUM(IF($EP$9:$EP$136="A",CC9:CC136,0))</f>
        <v>0</v>
      </c>
      <c r="CD138" s="25">
        <f t="array" ref="CD138">SUM(IF($EP$9:$EP$136="A",CD9:CD136,0))</f>
        <v>0</v>
      </c>
      <c r="CE138" s="25">
        <f t="array" ref="CE138">SUM(IF($EP$9:$EP$136="A",CE9:CE136,0))</f>
        <v>8</v>
      </c>
      <c r="CF138" s="25">
        <f t="array" ref="CF138">SUM(IF($EP$9:$EP$136="A",CF9:CF136,0))</f>
        <v>8</v>
      </c>
      <c r="CG138" s="25">
        <f t="array" ref="CG138">SUM(IF($EP$9:$EP$136="A",CG9:CG136,0))</f>
        <v>8</v>
      </c>
      <c r="CH138" s="25">
        <f t="array" ref="CH138">SUM(IF($EP$9:$EP$136="A",CH9:CH136,0))</f>
        <v>8</v>
      </c>
      <c r="CI138" s="25">
        <f t="array" ref="CI138">SUM(IF($EP$9:$EP$136="A",CI9:CI136,0))</f>
        <v>8</v>
      </c>
      <c r="CJ138" s="25">
        <f t="array" ref="CJ138">SUM(IF($EP$9:$EP$136="A",CJ9:CJ136,0))</f>
        <v>0</v>
      </c>
      <c r="CK138" s="25">
        <f t="array" ref="CK138">SUM(IF($EP$9:$EP$136="A",CK9:CK136,0))</f>
        <v>0</v>
      </c>
      <c r="CL138" s="25">
        <f t="array" ref="CL138">SUM(IF($EP$9:$EP$136="A",CL9:CL136,0))</f>
        <v>8</v>
      </c>
      <c r="CM138" s="25">
        <f t="array" ref="CM138">SUM(IF($EP$9:$EP$136="A",CM9:CM136,0))</f>
        <v>8</v>
      </c>
      <c r="CN138" s="25">
        <f t="array" ref="CN138">SUM(IF($EP$9:$EP$136="A",CN9:CN136,0))</f>
        <v>8</v>
      </c>
      <c r="CO138" s="25">
        <f t="array" ref="CO138">SUM(IF($EP$9:$EP$136="A",CO9:CO136,0))</f>
        <v>8</v>
      </c>
      <c r="CP138" s="25">
        <f t="array" ref="CP138">SUM(IF($EP$9:$EP$136="A",CP9:CP136,0))</f>
        <v>16</v>
      </c>
      <c r="CQ138" s="25">
        <f t="array" ref="CQ138">SUM(IF($EP$9:$EP$136="A",CQ9:CQ136,0))</f>
        <v>0</v>
      </c>
      <c r="CR138" s="25">
        <f t="array" ref="CR138">SUM(IF($EP$9:$EP$136="A",CR9:CR136,0))</f>
        <v>0</v>
      </c>
      <c r="CS138" s="25">
        <f t="array" ref="CS138">SUM(IF($EP$9:$EP$136="A",CS9:CS136,0))</f>
        <v>16</v>
      </c>
      <c r="CT138" s="25">
        <f t="array" ref="CT138">SUM(IF($EP$9:$EP$136="A",CT9:CT136,0))</f>
        <v>16</v>
      </c>
      <c r="CU138" s="25">
        <f t="array" ref="CU138">SUM(IF($EP$9:$EP$136="A",CU9:CU136,0))</f>
        <v>16</v>
      </c>
      <c r="CV138" s="25">
        <f t="array" ref="CV138">SUM(IF($EP$9:$EP$136="A",CV9:CV136,0))</f>
        <v>16</v>
      </c>
      <c r="CW138" s="25">
        <f t="array" ref="CW138">SUM(IF($EP$9:$EP$136="A",CW9:CW136,0))</f>
        <v>16</v>
      </c>
      <c r="CX138" s="25">
        <f t="array" ref="CX138">SUM(IF($EP$9:$EP$136="A",CX9:CX136,0))</f>
        <v>0</v>
      </c>
      <c r="CY138" s="25">
        <f t="array" ref="CY138">SUM(IF($EP$9:$EP$136="A",CY9:CY136,0))</f>
        <v>0</v>
      </c>
      <c r="CZ138" s="25">
        <f t="array" ref="CZ138">SUM(IF($EP$9:$EP$136="A",CZ9:CZ136,0))</f>
        <v>16</v>
      </c>
      <c r="DA138" s="25">
        <f t="array" ref="DA138">SUM(IF($EP$9:$EP$136="A",DA9:DA136,0))</f>
        <v>16</v>
      </c>
      <c r="DB138" s="25">
        <f t="array" ref="DB138">SUM(IF($EP$9:$EP$136="A",DB9:DB136,0))</f>
        <v>8</v>
      </c>
      <c r="DC138" s="25">
        <f t="array" ref="DC138">SUM(IF($EP$9:$EP$136="A",DC9:DC136,0))</f>
        <v>8</v>
      </c>
      <c r="DD138" s="25">
        <f t="array" ref="DD138">SUM(IF($EP$9:$EP$136="A",DD9:DD136,0))</f>
        <v>8</v>
      </c>
      <c r="DE138" s="25">
        <f t="array" ref="DE138">SUM(IF($EP$9:$EP$136="A",DE9:DE136,0))</f>
        <v>0</v>
      </c>
      <c r="DF138" s="25">
        <f t="array" ref="DF138">SUM(IF($EP$9:$EP$136="A",DF9:DF136,0))</f>
        <v>0</v>
      </c>
      <c r="DG138" s="25">
        <f t="array" ref="DG138">SUM(IF($EP$9:$EP$136="A",DG9:DG136,0))</f>
        <v>8</v>
      </c>
      <c r="DH138" s="25">
        <f t="array" ref="DH138">SUM(IF($EP$9:$EP$136="A",DH9:DH136,0))</f>
        <v>8</v>
      </c>
      <c r="DI138" s="25">
        <f t="array" ref="DI138">SUM(IF($EP$9:$EP$136="A",DI9:DI136,0))</f>
        <v>8</v>
      </c>
      <c r="DJ138" s="25">
        <f t="array" ref="DJ138">SUM(IF($EP$9:$EP$136="A",DJ9:DJ136,0))</f>
        <v>14.4</v>
      </c>
      <c r="DK138" s="25">
        <f t="array" ref="DK138">SUM(IF($EP$9:$EP$136="A",DK9:DK136,0))</f>
        <v>14.4</v>
      </c>
      <c r="DL138" s="25">
        <f t="array" ref="DL138">SUM(IF($EP$9:$EP$136="A",DL9:DL136,0))</f>
        <v>0</v>
      </c>
      <c r="DM138" s="25">
        <f t="array" ref="DM138">SUM(IF($EP$9:$EP$136="A",DM9:DM136,0))</f>
        <v>0</v>
      </c>
      <c r="DN138" s="25">
        <f t="array" ref="DN138">SUM(IF($EP$9:$EP$136="A",DN9:DN136,0))</f>
        <v>14.4</v>
      </c>
      <c r="DO138" s="25">
        <f t="array" ref="DO138">SUM(IF($EP$9:$EP$136="A",DO9:DO136,0))</f>
        <v>14.4</v>
      </c>
      <c r="DP138" s="25">
        <f t="array" ref="DP138">SUM(IF($EP$9:$EP$136="A",DP9:DP136,0))</f>
        <v>14.4</v>
      </c>
      <c r="DQ138" s="25">
        <f t="array" ref="DQ138">SUM(IF($EP$9:$EP$136="A",DQ9:DQ136,0))</f>
        <v>16</v>
      </c>
      <c r="DR138" s="25">
        <f t="array" ref="DR138">SUM(IF($EP$9:$EP$136="A",DR9:DR136,0))</f>
        <v>16</v>
      </c>
      <c r="DS138" s="25">
        <f t="array" ref="DS138">SUM(IF($EP$9:$EP$136="A",DS9:DS136,0))</f>
        <v>0</v>
      </c>
      <c r="DT138" s="25">
        <f t="array" ref="DT138">SUM(IF($EP$9:$EP$136="A",DT9:DT136,0))</f>
        <v>0</v>
      </c>
      <c r="DU138" s="25">
        <f t="array" ref="DU138">SUM(IF($EP$9:$EP$136="A",DU9:DU136,0))</f>
        <v>16</v>
      </c>
      <c r="DV138" s="25">
        <f t="array" ref="DV138">SUM(IF($EP$9:$EP$136="A",DV9:DV136,0))</f>
        <v>0</v>
      </c>
      <c r="DW138" s="25">
        <f t="array" ref="DW138">SUM(IF($EP$9:$EP$136="A",DW9:DW136,0))</f>
        <v>0</v>
      </c>
      <c r="DX138" s="25">
        <f t="array" ref="DX138">SUM(IF($EP$9:$EP$136="A",DX9:DX136,0))</f>
        <v>0</v>
      </c>
      <c r="DY138" s="25">
        <f t="array" ref="DY138">SUM(IF($EP$9:$EP$136="A",DY9:DY136,0))</f>
        <v>16</v>
      </c>
      <c r="DZ138" s="25">
        <f t="array" ref="DZ138">SUM(IF($EP$9:$EP$136="A",DZ9:DZ136,0))</f>
        <v>0</v>
      </c>
      <c r="EA138" s="25">
        <f t="array" ref="EA138">SUM(IF($EP$9:$EP$136="A",EA9:EA136,0))</f>
        <v>0</v>
      </c>
      <c r="EB138" s="25">
        <f t="array" ref="EB138">SUM(IF($EP$9:$EP$136="A",EB9:EB136,0))</f>
        <v>16</v>
      </c>
      <c r="EC138" s="25">
        <f t="array" ref="EC138">SUM(IF($EP$9:$EP$136="A",EC9:EC136,0))</f>
        <v>12</v>
      </c>
      <c r="ED138" s="25">
        <f t="array" ref="ED138">SUM(IF($EP$9:$EP$136="A",ED9:ED136,0))</f>
        <v>12</v>
      </c>
      <c r="EE138" s="25">
        <f t="array" ref="EE138">SUM(IF($EP$9:$EP$136="A",EE9:EE136,0))</f>
        <v>0</v>
      </c>
      <c r="EF138" s="25">
        <f t="array" ref="EF138">SUM(IF($EP$9:$EP$136="A",EF9:EF136,0))</f>
        <v>0</v>
      </c>
      <c r="EG138" s="25">
        <f t="array" ref="EG138">SUM(IF($EP$9:$EP$136="A",EG9:EG136,0))</f>
        <v>0</v>
      </c>
      <c r="EH138" s="25">
        <f t="array" ref="EH138">SUM(IF($EP$9:$EP$136="A",EH9:EH136,0))</f>
        <v>0</v>
      </c>
      <c r="EI138" s="25">
        <f t="array" ref="EI138">SUM(IF($EP$9:$EP$136="A",EI9:EI136,0))</f>
        <v>0</v>
      </c>
      <c r="EJ138" s="25">
        <f t="array" ref="EJ138">SUM(IF($EP$9:$EP$136="A",EJ9:EJ136,0))</f>
        <v>0</v>
      </c>
      <c r="EK138" s="25">
        <f t="array" ref="EK138">SUM(IF($EP$9:$EP$136="A",EK9:EK136,0))</f>
        <v>0</v>
      </c>
      <c r="EL138" s="25">
        <f t="array" ref="EL138">SUM(IF($EP$9:$EP$136="A",EL9:EL136,0))</f>
        <v>0</v>
      </c>
      <c r="EM138" s="25">
        <f t="array" ref="EM138">SUM(IF($EP$9:$EP$136="A",EM9:EM136,0))</f>
        <v>0</v>
      </c>
      <c r="EN138" s="25">
        <f t="array" ref="EN138">SUM(IF($EP$9:$EP$136="A",EN9:EN136,0))</f>
        <v>0</v>
      </c>
      <c r="EO138" s="25">
        <f t="array" ref="EO138">SUM(IF($EP$9:$EP$136="A",EO9:EO136,0))</f>
        <v>0</v>
      </c>
      <c r="EP138" s="32">
        <f>SUM(T138:EO138)</f>
        <v>751.99999999999989</v>
      </c>
      <c r="EQ138" s="18">
        <f>SUM(T138:EO138)-D137</f>
        <v>0</v>
      </c>
      <c r="ER138" s="26"/>
    </row>
    <row r="139" spans="1:148" ht="35.25" customHeight="1" thickTop="1" thickBot="1">
      <c r="A139" s="70"/>
      <c r="B139" s="70"/>
      <c r="C139" s="70"/>
      <c r="D139" s="71"/>
      <c r="E139" s="72" t="s">
        <v>71</v>
      </c>
      <c r="F139" s="72" t="s">
        <v>67</v>
      </c>
      <c r="G139" s="73"/>
      <c r="H139" s="71"/>
      <c r="I139" s="74"/>
      <c r="J139" s="72"/>
      <c r="K139" s="72"/>
      <c r="L139" s="72"/>
      <c r="M139" s="73"/>
      <c r="N139" s="73"/>
      <c r="O139" s="71"/>
      <c r="P139" s="74"/>
      <c r="Q139" s="75"/>
      <c r="R139" s="71"/>
      <c r="S139" s="74"/>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76"/>
      <c r="CB139" s="76"/>
      <c r="CC139" s="76"/>
      <c r="CD139" s="76"/>
      <c r="CE139" s="76"/>
      <c r="CF139" s="76"/>
      <c r="CG139" s="76"/>
      <c r="CH139" s="76"/>
      <c r="CI139" s="76"/>
      <c r="CJ139" s="76"/>
      <c r="CK139" s="76"/>
      <c r="CL139" s="76"/>
      <c r="CM139" s="76"/>
      <c r="CN139" s="76"/>
      <c r="CO139" s="76"/>
      <c r="CP139" s="76"/>
      <c r="CQ139" s="76"/>
      <c r="CR139" s="76"/>
      <c r="CS139" s="76"/>
      <c r="CT139" s="76"/>
      <c r="CU139" s="76"/>
      <c r="CV139" s="76"/>
      <c r="CW139" s="76"/>
      <c r="CX139" s="76"/>
      <c r="CY139" s="76"/>
      <c r="CZ139" s="76"/>
      <c r="DA139" s="76"/>
      <c r="DB139" s="76"/>
      <c r="DC139" s="76"/>
      <c r="DD139" s="76"/>
      <c r="DE139" s="76"/>
      <c r="DF139" s="76"/>
      <c r="DG139" s="76"/>
      <c r="DH139" s="76"/>
      <c r="DI139" s="76"/>
      <c r="DJ139" s="76"/>
      <c r="DK139" s="76"/>
      <c r="DL139" s="76"/>
      <c r="DM139" s="76"/>
      <c r="DN139" s="76"/>
      <c r="DO139" s="76"/>
      <c r="DP139" s="76"/>
      <c r="DQ139" s="76"/>
      <c r="DR139" s="76"/>
      <c r="DS139" s="76"/>
      <c r="DT139" s="76"/>
      <c r="DU139" s="76"/>
      <c r="DV139" s="76"/>
      <c r="DW139" s="76"/>
      <c r="DX139" s="76"/>
      <c r="DY139" s="76"/>
      <c r="DZ139" s="76"/>
      <c r="EA139" s="76"/>
      <c r="EB139" s="76"/>
      <c r="EC139" s="76"/>
      <c r="ED139" s="76"/>
      <c r="EE139" s="76"/>
      <c r="EF139" s="76"/>
      <c r="EG139" s="76"/>
      <c r="EH139" s="76"/>
      <c r="EI139" s="76"/>
      <c r="EJ139" s="76"/>
      <c r="EK139" s="76"/>
      <c r="EL139" s="76"/>
      <c r="EM139" s="76"/>
      <c r="EN139" s="76"/>
      <c r="EO139" s="76"/>
      <c r="EP139" s="32"/>
      <c r="EQ139" s="18"/>
      <c r="ER139" s="26"/>
    </row>
    <row r="140" spans="1:148" ht="32.25" customHeight="1" thickTop="1" thickBot="1">
      <c r="A140" s="339" t="s">
        <v>67</v>
      </c>
      <c r="B140" s="339"/>
      <c r="C140" s="339"/>
      <c r="E140" s="8" t="str">
        <f>T6</f>
        <v>Week1</v>
      </c>
      <c r="F140" s="26">
        <f>T140</f>
        <v>40</v>
      </c>
      <c r="T140" s="338">
        <f>SUM(T137:Z137)</f>
        <v>40</v>
      </c>
      <c r="U140" s="339"/>
      <c r="V140" s="339"/>
      <c r="W140" s="339"/>
      <c r="X140" s="339"/>
      <c r="Y140" s="339"/>
      <c r="Z140" s="339"/>
      <c r="AA140" s="338">
        <f>SUM(AA137:AG137)</f>
        <v>40</v>
      </c>
      <c r="AB140" s="339"/>
      <c r="AC140" s="339"/>
      <c r="AD140" s="339"/>
      <c r="AE140" s="339"/>
      <c r="AF140" s="339"/>
      <c r="AG140" s="339"/>
      <c r="AH140" s="338">
        <f>SUM(AH137:AN137)</f>
        <v>40</v>
      </c>
      <c r="AI140" s="339"/>
      <c r="AJ140" s="339"/>
      <c r="AK140" s="339"/>
      <c r="AL140" s="339"/>
      <c r="AM140" s="339"/>
      <c r="AN140" s="339"/>
      <c r="AO140" s="338">
        <f>SUM(AO137:AU137)</f>
        <v>40</v>
      </c>
      <c r="AP140" s="339"/>
      <c r="AQ140" s="339"/>
      <c r="AR140" s="339"/>
      <c r="AS140" s="339"/>
      <c r="AT140" s="339"/>
      <c r="AU140" s="339"/>
      <c r="AV140" s="338">
        <f>SUM(AV137:BB137)</f>
        <v>40</v>
      </c>
      <c r="AW140" s="339"/>
      <c r="AX140" s="339"/>
      <c r="AY140" s="339"/>
      <c r="AZ140" s="339"/>
      <c r="BA140" s="339"/>
      <c r="BB140" s="339"/>
      <c r="BC140" s="338">
        <f>SUM(BC137:BI137)</f>
        <v>40</v>
      </c>
      <c r="BD140" s="339"/>
      <c r="BE140" s="339"/>
      <c r="BF140" s="339"/>
      <c r="BG140" s="339"/>
      <c r="BH140" s="339"/>
      <c r="BI140" s="339"/>
      <c r="BJ140" s="338">
        <f>SUM(BJ137:BP137)</f>
        <v>40</v>
      </c>
      <c r="BK140" s="339"/>
      <c r="BL140" s="339"/>
      <c r="BM140" s="339"/>
      <c r="BN140" s="339"/>
      <c r="BO140" s="339"/>
      <c r="BP140" s="339"/>
      <c r="BQ140" s="338">
        <f>SUM(BQ137:BW137)</f>
        <v>40</v>
      </c>
      <c r="BR140" s="339"/>
      <c r="BS140" s="339"/>
      <c r="BT140" s="339"/>
      <c r="BU140" s="339"/>
      <c r="BV140" s="339"/>
      <c r="BW140" s="339"/>
      <c r="BX140" s="338">
        <f>SUM(BX137:CD137)</f>
        <v>40</v>
      </c>
      <c r="BY140" s="339"/>
      <c r="BZ140" s="339"/>
      <c r="CA140" s="339"/>
      <c r="CB140" s="339"/>
      <c r="CC140" s="339"/>
      <c r="CD140" s="339"/>
      <c r="CE140" s="338">
        <f>SUM(CE137:CK137)</f>
        <v>40</v>
      </c>
      <c r="CF140" s="339"/>
      <c r="CG140" s="339"/>
      <c r="CH140" s="339"/>
      <c r="CI140" s="339"/>
      <c r="CJ140" s="339"/>
      <c r="CK140" s="339"/>
      <c r="CL140" s="338">
        <f>SUM(CL137:CR137)</f>
        <v>80</v>
      </c>
      <c r="CM140" s="339"/>
      <c r="CN140" s="339"/>
      <c r="CO140" s="339"/>
      <c r="CP140" s="339"/>
      <c r="CQ140" s="339"/>
      <c r="CR140" s="339"/>
      <c r="CS140" s="338">
        <f>SUM(CS137:CY137)</f>
        <v>64</v>
      </c>
      <c r="CT140" s="339"/>
      <c r="CU140" s="339"/>
      <c r="CV140" s="339"/>
      <c r="CW140" s="339"/>
      <c r="CX140" s="339"/>
      <c r="CY140" s="339"/>
      <c r="CZ140" s="338">
        <f>SUM(CZ137:DF137)</f>
        <v>40</v>
      </c>
      <c r="DA140" s="339"/>
      <c r="DB140" s="339"/>
      <c r="DC140" s="339"/>
      <c r="DD140" s="339"/>
      <c r="DE140" s="339"/>
      <c r="DF140" s="339"/>
      <c r="DG140" s="338">
        <f>SUM(DG137:DM137)</f>
        <v>40</v>
      </c>
      <c r="DH140" s="339"/>
      <c r="DI140" s="339"/>
      <c r="DJ140" s="339"/>
      <c r="DK140" s="339"/>
      <c r="DL140" s="339"/>
      <c r="DM140" s="339"/>
      <c r="DN140" s="338">
        <f>SUM(DN137:DT137)</f>
        <v>40</v>
      </c>
      <c r="DO140" s="339"/>
      <c r="DP140" s="339"/>
      <c r="DQ140" s="339"/>
      <c r="DR140" s="339"/>
      <c r="DS140" s="339"/>
      <c r="DT140" s="339"/>
      <c r="DU140" s="338">
        <f>SUM(DU137:EA137)</f>
        <v>32</v>
      </c>
      <c r="DV140" s="339"/>
      <c r="DW140" s="339"/>
      <c r="DX140" s="339"/>
      <c r="DY140" s="339"/>
      <c r="DZ140" s="339"/>
      <c r="EA140" s="339"/>
      <c r="EB140" s="338">
        <f>SUM(EB137:EH137)</f>
        <v>24</v>
      </c>
      <c r="EC140" s="339"/>
      <c r="ED140" s="339"/>
      <c r="EE140" s="339"/>
      <c r="EF140" s="339"/>
      <c r="EG140" s="339"/>
      <c r="EH140" s="339"/>
      <c r="EI140" s="338">
        <f>SUM(EI137:EO137)</f>
        <v>16</v>
      </c>
      <c r="EJ140" s="339"/>
      <c r="EK140" s="339"/>
      <c r="EL140" s="339"/>
      <c r="EM140" s="339"/>
      <c r="EN140" s="339"/>
      <c r="EO140" s="339"/>
    </row>
    <row r="141" spans="1:148" ht="32.25" customHeight="1" thickTop="1" thickBot="1">
      <c r="A141" s="339" t="s">
        <v>68</v>
      </c>
      <c r="B141" s="339"/>
      <c r="C141" s="339"/>
      <c r="E141" s="8" t="str">
        <f>AA6</f>
        <v>Week2</v>
      </c>
      <c r="F141" s="26">
        <f>AA140</f>
        <v>40</v>
      </c>
      <c r="T141" s="338">
        <f>SUM(T138:Z138)</f>
        <v>16</v>
      </c>
      <c r="U141" s="339"/>
      <c r="V141" s="339"/>
      <c r="W141" s="339"/>
      <c r="X141" s="339"/>
      <c r="Y141" s="339"/>
      <c r="Z141" s="339"/>
      <c r="AA141" s="338">
        <f>SUM(AA138:AG138)</f>
        <v>34.285714285714285</v>
      </c>
      <c r="AB141" s="339"/>
      <c r="AC141" s="339"/>
      <c r="AD141" s="339"/>
      <c r="AE141" s="339"/>
      <c r="AF141" s="339"/>
      <c r="AG141" s="339"/>
      <c r="AH141" s="338">
        <f>SUM(AH138:AN138)</f>
        <v>34.285714285714285</v>
      </c>
      <c r="AI141" s="339"/>
      <c r="AJ141" s="339"/>
      <c r="AK141" s="339"/>
      <c r="AL141" s="339"/>
      <c r="AM141" s="339"/>
      <c r="AN141" s="339"/>
      <c r="AO141" s="338">
        <f>SUM(AO138:AU138)</f>
        <v>36.15584415584415</v>
      </c>
      <c r="AP141" s="339"/>
      <c r="AQ141" s="339"/>
      <c r="AR141" s="339"/>
      <c r="AS141" s="339"/>
      <c r="AT141" s="339"/>
      <c r="AU141" s="339"/>
      <c r="AV141" s="338">
        <f>SUM(AV138:BB138)</f>
        <v>43.636363636363633</v>
      </c>
      <c r="AW141" s="339"/>
      <c r="AX141" s="339"/>
      <c r="AY141" s="339"/>
      <c r="AZ141" s="339"/>
      <c r="BA141" s="339"/>
      <c r="BB141" s="339"/>
      <c r="BC141" s="338">
        <f>SUM(BC138:BI138)</f>
        <v>43.636363636363633</v>
      </c>
      <c r="BD141" s="339"/>
      <c r="BE141" s="339"/>
      <c r="BF141" s="339"/>
      <c r="BG141" s="339"/>
      <c r="BH141" s="339"/>
      <c r="BI141" s="339"/>
      <c r="BJ141" s="338">
        <f>SUM(BJ138:BP138)</f>
        <v>40</v>
      </c>
      <c r="BK141" s="339"/>
      <c r="BL141" s="339"/>
      <c r="BM141" s="339"/>
      <c r="BN141" s="339"/>
      <c r="BO141" s="339"/>
      <c r="BP141" s="339"/>
      <c r="BQ141" s="338">
        <f>SUM(BQ138:BW138)</f>
        <v>40</v>
      </c>
      <c r="BR141" s="339"/>
      <c r="BS141" s="339"/>
      <c r="BT141" s="339"/>
      <c r="BU141" s="339"/>
      <c r="BV141" s="339"/>
      <c r="BW141" s="339"/>
      <c r="BX141" s="338">
        <f>SUM(BX138:CD138)</f>
        <v>40</v>
      </c>
      <c r="BY141" s="339"/>
      <c r="BZ141" s="339"/>
      <c r="CA141" s="339"/>
      <c r="CB141" s="339"/>
      <c r="CC141" s="339"/>
      <c r="CD141" s="339"/>
      <c r="CE141" s="338">
        <f>SUM(CE138:CK138)</f>
        <v>40</v>
      </c>
      <c r="CF141" s="339"/>
      <c r="CG141" s="339"/>
      <c r="CH141" s="339"/>
      <c r="CI141" s="339"/>
      <c r="CJ141" s="339"/>
      <c r="CK141" s="339"/>
      <c r="CL141" s="338">
        <f>SUM(CL138:CR138)</f>
        <v>48</v>
      </c>
      <c r="CM141" s="339"/>
      <c r="CN141" s="339"/>
      <c r="CO141" s="339"/>
      <c r="CP141" s="339"/>
      <c r="CQ141" s="339"/>
      <c r="CR141" s="339"/>
      <c r="CS141" s="338">
        <f>SUM(CS138:CY138)</f>
        <v>80</v>
      </c>
      <c r="CT141" s="339"/>
      <c r="CU141" s="339"/>
      <c r="CV141" s="339"/>
      <c r="CW141" s="339"/>
      <c r="CX141" s="339"/>
      <c r="CY141" s="339"/>
      <c r="CZ141" s="338">
        <f>SUM(CZ138:DF138)</f>
        <v>56</v>
      </c>
      <c r="DA141" s="339"/>
      <c r="DB141" s="339"/>
      <c r="DC141" s="339"/>
      <c r="DD141" s="339"/>
      <c r="DE141" s="339"/>
      <c r="DF141" s="339"/>
      <c r="DG141" s="338">
        <f>SUM(DG138:DM138)</f>
        <v>52.8</v>
      </c>
      <c r="DH141" s="339"/>
      <c r="DI141" s="339"/>
      <c r="DJ141" s="339"/>
      <c r="DK141" s="339"/>
      <c r="DL141" s="339"/>
      <c r="DM141" s="339"/>
      <c r="DN141" s="338">
        <f>SUM(DN138:DT138)</f>
        <v>75.2</v>
      </c>
      <c r="DO141" s="339"/>
      <c r="DP141" s="339"/>
      <c r="DQ141" s="339"/>
      <c r="DR141" s="339"/>
      <c r="DS141" s="339"/>
      <c r="DT141" s="339"/>
      <c r="DU141" s="338">
        <f>SUM(DU138:EA138)</f>
        <v>32</v>
      </c>
      <c r="DV141" s="339"/>
      <c r="DW141" s="339"/>
      <c r="DX141" s="339"/>
      <c r="DY141" s="339"/>
      <c r="DZ141" s="339"/>
      <c r="EA141" s="339"/>
      <c r="EB141" s="338">
        <f>SUM(EB138:EH138)</f>
        <v>40</v>
      </c>
      <c r="EC141" s="339"/>
      <c r="ED141" s="339"/>
      <c r="EE141" s="339"/>
      <c r="EF141" s="339"/>
      <c r="EG141" s="339"/>
      <c r="EH141" s="339"/>
      <c r="EI141" s="338">
        <f>SUM(EI138:EO138)</f>
        <v>0</v>
      </c>
      <c r="EJ141" s="339"/>
      <c r="EK141" s="339"/>
      <c r="EL141" s="339"/>
      <c r="EM141" s="339"/>
      <c r="EN141" s="339"/>
      <c r="EO141" s="339"/>
    </row>
    <row r="142" spans="1:148" ht="41.25" customHeight="1" thickTop="1" thickBot="1">
      <c r="A142" s="340" t="s">
        <v>69</v>
      </c>
      <c r="B142" s="340"/>
      <c r="C142" s="340"/>
      <c r="E142" s="8" t="str">
        <f>AH6</f>
        <v>Week3</v>
      </c>
      <c r="F142" s="26">
        <f>AH140</f>
        <v>40</v>
      </c>
      <c r="T142" s="338">
        <f>T140</f>
        <v>40</v>
      </c>
      <c r="U142" s="339"/>
      <c r="V142" s="339"/>
      <c r="W142" s="339"/>
      <c r="X142" s="339"/>
      <c r="Y142" s="339"/>
      <c r="Z142" s="339"/>
      <c r="AA142" s="338">
        <f>AA140+T142</f>
        <v>80</v>
      </c>
      <c r="AB142" s="339"/>
      <c r="AC142" s="339"/>
      <c r="AD142" s="339"/>
      <c r="AE142" s="339"/>
      <c r="AF142" s="339"/>
      <c r="AG142" s="339"/>
      <c r="AH142" s="338">
        <f>AH140+AA142</f>
        <v>120</v>
      </c>
      <c r="AI142" s="339"/>
      <c r="AJ142" s="339"/>
      <c r="AK142" s="339"/>
      <c r="AL142" s="339"/>
      <c r="AM142" s="339"/>
      <c r="AN142" s="339"/>
      <c r="AO142" s="338">
        <f>AO140+AH142</f>
        <v>160</v>
      </c>
      <c r="AP142" s="339"/>
      <c r="AQ142" s="339"/>
      <c r="AR142" s="339"/>
      <c r="AS142" s="339"/>
      <c r="AT142" s="339"/>
      <c r="AU142" s="339"/>
      <c r="AV142" s="338">
        <f>AV140+AO142</f>
        <v>200</v>
      </c>
      <c r="AW142" s="339"/>
      <c r="AX142" s="339"/>
      <c r="AY142" s="339"/>
      <c r="AZ142" s="339"/>
      <c r="BA142" s="339"/>
      <c r="BB142" s="339"/>
      <c r="BC142" s="338">
        <f>BC140+AV142</f>
        <v>240</v>
      </c>
      <c r="BD142" s="339"/>
      <c r="BE142" s="339"/>
      <c r="BF142" s="339"/>
      <c r="BG142" s="339"/>
      <c r="BH142" s="339"/>
      <c r="BI142" s="339"/>
      <c r="BJ142" s="338">
        <f>BJ140+BC142</f>
        <v>280</v>
      </c>
      <c r="BK142" s="339"/>
      <c r="BL142" s="339"/>
      <c r="BM142" s="339"/>
      <c r="BN142" s="339"/>
      <c r="BO142" s="339"/>
      <c r="BP142" s="339"/>
      <c r="BQ142" s="338">
        <f>BQ140+BJ142</f>
        <v>320</v>
      </c>
      <c r="BR142" s="339"/>
      <c r="BS142" s="339"/>
      <c r="BT142" s="339"/>
      <c r="BU142" s="339"/>
      <c r="BV142" s="339"/>
      <c r="BW142" s="339"/>
      <c r="BX142" s="338">
        <f>BX140+BQ142</f>
        <v>360</v>
      </c>
      <c r="BY142" s="339"/>
      <c r="BZ142" s="339"/>
      <c r="CA142" s="339"/>
      <c r="CB142" s="339"/>
      <c r="CC142" s="339"/>
      <c r="CD142" s="339"/>
      <c r="CE142" s="338">
        <f>CE140+BX142</f>
        <v>400</v>
      </c>
      <c r="CF142" s="339"/>
      <c r="CG142" s="339"/>
      <c r="CH142" s="339"/>
      <c r="CI142" s="339"/>
      <c r="CJ142" s="339"/>
      <c r="CK142" s="339"/>
      <c r="CL142" s="338">
        <f>CL140+CE142</f>
        <v>480</v>
      </c>
      <c r="CM142" s="339"/>
      <c r="CN142" s="339"/>
      <c r="CO142" s="339"/>
      <c r="CP142" s="339"/>
      <c r="CQ142" s="339"/>
      <c r="CR142" s="339"/>
      <c r="CS142" s="338">
        <f>CS140+CL142</f>
        <v>544</v>
      </c>
      <c r="CT142" s="339"/>
      <c r="CU142" s="339"/>
      <c r="CV142" s="339"/>
      <c r="CW142" s="339"/>
      <c r="CX142" s="339"/>
      <c r="CY142" s="339"/>
      <c r="CZ142" s="338">
        <f>CZ140+CS142</f>
        <v>584</v>
      </c>
      <c r="DA142" s="339"/>
      <c r="DB142" s="339"/>
      <c r="DC142" s="339"/>
      <c r="DD142" s="339"/>
      <c r="DE142" s="339"/>
      <c r="DF142" s="339"/>
      <c r="DG142" s="338">
        <f>DG140+CZ142</f>
        <v>624</v>
      </c>
      <c r="DH142" s="339"/>
      <c r="DI142" s="339"/>
      <c r="DJ142" s="339"/>
      <c r="DK142" s="339"/>
      <c r="DL142" s="339"/>
      <c r="DM142" s="339"/>
      <c r="DN142" s="338">
        <f>DN140+DG142</f>
        <v>664</v>
      </c>
      <c r="DO142" s="339"/>
      <c r="DP142" s="339"/>
      <c r="DQ142" s="339"/>
      <c r="DR142" s="339"/>
      <c r="DS142" s="339"/>
      <c r="DT142" s="339"/>
      <c r="DU142" s="338">
        <f>DU140+DN142</f>
        <v>696</v>
      </c>
      <c r="DV142" s="339"/>
      <c r="DW142" s="339"/>
      <c r="DX142" s="339"/>
      <c r="DY142" s="339"/>
      <c r="DZ142" s="339"/>
      <c r="EA142" s="339"/>
      <c r="EB142" s="338">
        <f>EB140+DU142</f>
        <v>720</v>
      </c>
      <c r="EC142" s="339"/>
      <c r="ED142" s="339"/>
      <c r="EE142" s="339"/>
      <c r="EF142" s="339"/>
      <c r="EG142" s="339"/>
      <c r="EH142" s="339"/>
      <c r="EI142" s="338">
        <f>EI140+EB142</f>
        <v>736</v>
      </c>
      <c r="EJ142" s="339"/>
      <c r="EK142" s="339"/>
      <c r="EL142" s="339"/>
      <c r="EM142" s="339"/>
      <c r="EN142" s="339"/>
      <c r="EO142" s="339"/>
    </row>
    <row r="143" spans="1:148" ht="37.5" customHeight="1" thickTop="1">
      <c r="A143" s="340" t="s">
        <v>70</v>
      </c>
      <c r="B143" s="340"/>
      <c r="C143" s="340"/>
      <c r="E143" s="8" t="str">
        <f>AO6</f>
        <v>Week4</v>
      </c>
      <c r="F143" s="26">
        <f>AO140</f>
        <v>40</v>
      </c>
      <c r="T143" s="338">
        <f>T141</f>
        <v>16</v>
      </c>
      <c r="U143" s="339"/>
      <c r="V143" s="339"/>
      <c r="W143" s="339"/>
      <c r="X143" s="339"/>
      <c r="Y143" s="339"/>
      <c r="Z143" s="339"/>
      <c r="AA143" s="338">
        <f>AA141+T143</f>
        <v>50.285714285714285</v>
      </c>
      <c r="AB143" s="339"/>
      <c r="AC143" s="339"/>
      <c r="AD143" s="339"/>
      <c r="AE143" s="339"/>
      <c r="AF143" s="339"/>
      <c r="AG143" s="339"/>
      <c r="AH143" s="338">
        <f>AH141+AA143</f>
        <v>84.571428571428569</v>
      </c>
      <c r="AI143" s="339"/>
      <c r="AJ143" s="339"/>
      <c r="AK143" s="339"/>
      <c r="AL143" s="339"/>
      <c r="AM143" s="339"/>
      <c r="AN143" s="339"/>
      <c r="AO143" s="338">
        <f>AO141+AH143</f>
        <v>120.72727272727272</v>
      </c>
      <c r="AP143" s="339"/>
      <c r="AQ143" s="339"/>
      <c r="AR143" s="339"/>
      <c r="AS143" s="339"/>
      <c r="AT143" s="339"/>
      <c r="AU143" s="339"/>
      <c r="AV143" s="338">
        <f>AV141+AO143</f>
        <v>164.36363636363635</v>
      </c>
      <c r="AW143" s="339"/>
      <c r="AX143" s="339"/>
      <c r="AY143" s="339"/>
      <c r="AZ143" s="339"/>
      <c r="BA143" s="339"/>
      <c r="BB143" s="339"/>
      <c r="BC143" s="338">
        <f>BC141+AV143</f>
        <v>207.99999999999997</v>
      </c>
      <c r="BD143" s="339"/>
      <c r="BE143" s="339"/>
      <c r="BF143" s="339"/>
      <c r="BG143" s="339"/>
      <c r="BH143" s="339"/>
      <c r="BI143" s="339"/>
      <c r="BJ143" s="338">
        <f>BJ141+BC143</f>
        <v>247.99999999999997</v>
      </c>
      <c r="BK143" s="339"/>
      <c r="BL143" s="339"/>
      <c r="BM143" s="339"/>
      <c r="BN143" s="339"/>
      <c r="BO143" s="339"/>
      <c r="BP143" s="339"/>
      <c r="BQ143" s="338">
        <f>BQ141+BJ143</f>
        <v>288</v>
      </c>
      <c r="BR143" s="339"/>
      <c r="BS143" s="339"/>
      <c r="BT143" s="339"/>
      <c r="BU143" s="339"/>
      <c r="BV143" s="339"/>
      <c r="BW143" s="339"/>
      <c r="BX143" s="338">
        <f>BX141+BQ143</f>
        <v>328</v>
      </c>
      <c r="BY143" s="339"/>
      <c r="BZ143" s="339"/>
      <c r="CA143" s="339"/>
      <c r="CB143" s="339"/>
      <c r="CC143" s="339"/>
      <c r="CD143" s="339"/>
      <c r="CE143" s="338">
        <f>CE141+BX143</f>
        <v>368</v>
      </c>
      <c r="CF143" s="339"/>
      <c r="CG143" s="339"/>
      <c r="CH143" s="339"/>
      <c r="CI143" s="339"/>
      <c r="CJ143" s="339"/>
      <c r="CK143" s="339"/>
      <c r="CL143" s="338">
        <f>CL141+CE143</f>
        <v>416</v>
      </c>
      <c r="CM143" s="339"/>
      <c r="CN143" s="339"/>
      <c r="CO143" s="339"/>
      <c r="CP143" s="339"/>
      <c r="CQ143" s="339"/>
      <c r="CR143" s="339"/>
      <c r="CS143" s="338">
        <f>CS141+CL143</f>
        <v>496</v>
      </c>
      <c r="CT143" s="339"/>
      <c r="CU143" s="339"/>
      <c r="CV143" s="339"/>
      <c r="CW143" s="339"/>
      <c r="CX143" s="339"/>
      <c r="CY143" s="339"/>
      <c r="CZ143" s="338">
        <f>CZ141+CS143</f>
        <v>552</v>
      </c>
      <c r="DA143" s="339"/>
      <c r="DB143" s="339"/>
      <c r="DC143" s="339"/>
      <c r="DD143" s="339"/>
      <c r="DE143" s="339"/>
      <c r="DF143" s="339"/>
      <c r="DG143" s="338">
        <f>DG141+CZ143</f>
        <v>604.79999999999995</v>
      </c>
      <c r="DH143" s="339"/>
      <c r="DI143" s="339"/>
      <c r="DJ143" s="339"/>
      <c r="DK143" s="339"/>
      <c r="DL143" s="339"/>
      <c r="DM143" s="339"/>
      <c r="DN143" s="338">
        <f>DN141+DG143</f>
        <v>680</v>
      </c>
      <c r="DO143" s="339"/>
      <c r="DP143" s="339"/>
      <c r="DQ143" s="339"/>
      <c r="DR143" s="339"/>
      <c r="DS143" s="339"/>
      <c r="DT143" s="339"/>
      <c r="DU143" s="338">
        <f>DU141+DN143</f>
        <v>712</v>
      </c>
      <c r="DV143" s="339"/>
      <c r="DW143" s="339"/>
      <c r="DX143" s="339"/>
      <c r="DY143" s="339"/>
      <c r="DZ143" s="339"/>
      <c r="EA143" s="339"/>
      <c r="EB143" s="338">
        <f>EB141+DU143</f>
        <v>752</v>
      </c>
      <c r="EC143" s="339"/>
      <c r="ED143" s="339"/>
      <c r="EE143" s="339"/>
      <c r="EF143" s="339"/>
      <c r="EG143" s="339"/>
      <c r="EH143" s="339"/>
      <c r="EI143" s="338">
        <f>EI141+EB143</f>
        <v>752</v>
      </c>
      <c r="EJ143" s="339"/>
      <c r="EK143" s="339"/>
      <c r="EL143" s="339"/>
      <c r="EM143" s="339"/>
      <c r="EN143" s="339"/>
      <c r="EO143" s="339"/>
    </row>
    <row r="144" spans="1:148">
      <c r="E144" s="8" t="str">
        <f>AV6</f>
        <v>Week5</v>
      </c>
      <c r="F144" s="26">
        <f>AV140</f>
        <v>40</v>
      </c>
    </row>
    <row r="145" spans="5:21" ht="54" customHeight="1">
      <c r="E145" s="8" t="str">
        <f>BC6</f>
        <v>Week6</v>
      </c>
      <c r="F145" s="26">
        <f>BC140</f>
        <v>40</v>
      </c>
      <c r="T145" s="39">
        <f>T140</f>
        <v>40</v>
      </c>
      <c r="U145" s="39">
        <f>AA140</f>
        <v>40</v>
      </c>
    </row>
    <row r="146" spans="5:21">
      <c r="E146" s="8" t="str">
        <f>BJ6</f>
        <v>Week7</v>
      </c>
      <c r="F146" s="26">
        <f>BJ140</f>
        <v>40</v>
      </c>
    </row>
    <row r="147" spans="5:21">
      <c r="E147" s="8" t="str">
        <f>BQ6</f>
        <v>Week8</v>
      </c>
      <c r="F147" s="26">
        <f>BQ140</f>
        <v>40</v>
      </c>
    </row>
    <row r="148" spans="5:21">
      <c r="E148" s="8" t="str">
        <f>BX6</f>
        <v>Week9</v>
      </c>
      <c r="F148" s="26">
        <f>BX140</f>
        <v>40</v>
      </c>
    </row>
    <row r="149" spans="5:21">
      <c r="E149" s="8" t="str">
        <f>CE6</f>
        <v>Week10</v>
      </c>
      <c r="F149" s="26">
        <f>CE140</f>
        <v>40</v>
      </c>
    </row>
    <row r="150" spans="5:21">
      <c r="E150" s="8" t="str">
        <f>CL6</f>
        <v>Week11</v>
      </c>
      <c r="F150" s="26">
        <f>CL140</f>
        <v>80</v>
      </c>
    </row>
    <row r="151" spans="5:21">
      <c r="E151" s="8" t="str">
        <f>CS6</f>
        <v>Week12</v>
      </c>
      <c r="F151" s="26">
        <f>CS140</f>
        <v>64</v>
      </c>
    </row>
    <row r="152" spans="5:21">
      <c r="E152" s="8" t="str">
        <f>CZ6</f>
        <v>Week13</v>
      </c>
      <c r="F152" s="26">
        <f>CZ140</f>
        <v>40</v>
      </c>
    </row>
    <row r="153" spans="5:21">
      <c r="E153" s="8" t="str">
        <f>DG6</f>
        <v>Week14</v>
      </c>
      <c r="F153" s="26">
        <f>DG140</f>
        <v>40</v>
      </c>
    </row>
    <row r="154" spans="5:21">
      <c r="E154" s="8" t="str">
        <f>DN6</f>
        <v>Week15</v>
      </c>
      <c r="F154" s="26">
        <f>DN140</f>
        <v>40</v>
      </c>
    </row>
    <row r="155" spans="5:21">
      <c r="E155" s="8" t="str">
        <f>DU6</f>
        <v>Week16</v>
      </c>
      <c r="F155" s="26">
        <f>DU140</f>
        <v>32</v>
      </c>
    </row>
    <row r="156" spans="5:21">
      <c r="E156" s="8" t="str">
        <f>EB6</f>
        <v>Week17</v>
      </c>
      <c r="F156" s="26">
        <f>EB140</f>
        <v>24</v>
      </c>
    </row>
    <row r="157" spans="5:21">
      <c r="E157" s="8" t="str">
        <f>EI6</f>
        <v>Week18</v>
      </c>
      <c r="F157" s="26">
        <f>EI140</f>
        <v>16</v>
      </c>
    </row>
  </sheetData>
  <mergeCells count="1333">
    <mergeCell ref="EB1:ED1"/>
    <mergeCell ref="EE1:EO1"/>
    <mergeCell ref="N121:N122"/>
    <mergeCell ref="N123:N124"/>
    <mergeCell ref="N125:N126"/>
    <mergeCell ref="N127:N128"/>
    <mergeCell ref="N129:N130"/>
    <mergeCell ref="N109:N110"/>
    <mergeCell ref="N111:N112"/>
    <mergeCell ref="N113:N114"/>
    <mergeCell ref="N115:N116"/>
    <mergeCell ref="N117:N118"/>
    <mergeCell ref="N99:N100"/>
    <mergeCell ref="N101:N102"/>
    <mergeCell ref="N103:N104"/>
    <mergeCell ref="N105:N106"/>
    <mergeCell ref="N107:N108"/>
    <mergeCell ref="N89:N90"/>
    <mergeCell ref="N91:N92"/>
    <mergeCell ref="N93:N94"/>
    <mergeCell ref="N95:N96"/>
    <mergeCell ref="N97:N98"/>
    <mergeCell ref="N25:N26"/>
    <mergeCell ref="N27:N28"/>
    <mergeCell ref="N29:N30"/>
    <mergeCell ref="N31:N32"/>
    <mergeCell ref="N33:N34"/>
    <mergeCell ref="N15:N16"/>
    <mergeCell ref="N17:N18"/>
    <mergeCell ref="N19:N20"/>
    <mergeCell ref="N21:N22"/>
    <mergeCell ref="N23:N24"/>
    <mergeCell ref="K129:K130"/>
    <mergeCell ref="K131:K132"/>
    <mergeCell ref="K75:K76"/>
    <mergeCell ref="K77:K78"/>
    <mergeCell ref="K79:K80"/>
    <mergeCell ref="K81:K82"/>
    <mergeCell ref="K83:K84"/>
    <mergeCell ref="K65:K66"/>
    <mergeCell ref="K67:K68"/>
    <mergeCell ref="K69:K70"/>
    <mergeCell ref="K71:K72"/>
    <mergeCell ref="K73:K74"/>
    <mergeCell ref="K55:K56"/>
    <mergeCell ref="K57:K58"/>
    <mergeCell ref="K59:K60"/>
    <mergeCell ref="K61:K62"/>
    <mergeCell ref="K63:K64"/>
    <mergeCell ref="N73:N74"/>
    <mergeCell ref="N75:N76"/>
    <mergeCell ref="N57:N58"/>
    <mergeCell ref="N59:N60"/>
    <mergeCell ref="N61:N62"/>
    <mergeCell ref="N63:N64"/>
    <mergeCell ref="N65:N66"/>
    <mergeCell ref="N49:N50"/>
    <mergeCell ref="N51:N52"/>
    <mergeCell ref="N77:N78"/>
    <mergeCell ref="N79:N80"/>
    <mergeCell ref="N81:N82"/>
    <mergeCell ref="N83:N84"/>
    <mergeCell ref="N85:N86"/>
    <mergeCell ref="K121:K122"/>
    <mergeCell ref="K123:K124"/>
    <mergeCell ref="K105:K106"/>
    <mergeCell ref="K107:K108"/>
    <mergeCell ref="K109:K110"/>
    <mergeCell ref="K111:K112"/>
    <mergeCell ref="K113:K114"/>
    <mergeCell ref="K95:K96"/>
    <mergeCell ref="K97:K98"/>
    <mergeCell ref="K99:K100"/>
    <mergeCell ref="K101:K102"/>
    <mergeCell ref="K103:K104"/>
    <mergeCell ref="K89:K90"/>
    <mergeCell ref="K91:K92"/>
    <mergeCell ref="K93:K94"/>
    <mergeCell ref="L119:L120"/>
    <mergeCell ref="M119:M120"/>
    <mergeCell ref="L111:L112"/>
    <mergeCell ref="K35:K36"/>
    <mergeCell ref="K37:K38"/>
    <mergeCell ref="K39:K40"/>
    <mergeCell ref="K41:K42"/>
    <mergeCell ref="K43:K44"/>
    <mergeCell ref="K25:K26"/>
    <mergeCell ref="K27:K28"/>
    <mergeCell ref="K29:K30"/>
    <mergeCell ref="K31:K32"/>
    <mergeCell ref="K33:K34"/>
    <mergeCell ref="K15:K16"/>
    <mergeCell ref="K17:K18"/>
    <mergeCell ref="K19:K20"/>
    <mergeCell ref="K21:K22"/>
    <mergeCell ref="K23:K24"/>
    <mergeCell ref="N35:N36"/>
    <mergeCell ref="N37:N38"/>
    <mergeCell ref="N39:N40"/>
    <mergeCell ref="N41:N42"/>
    <mergeCell ref="N43:N44"/>
    <mergeCell ref="R135:R136"/>
    <mergeCell ref="S135:S136"/>
    <mergeCell ref="A138:C138"/>
    <mergeCell ref="R137:R138"/>
    <mergeCell ref="S137:S138"/>
    <mergeCell ref="K135:K136"/>
    <mergeCell ref="L135:L136"/>
    <mergeCell ref="M135:M136"/>
    <mergeCell ref="O135:O136"/>
    <mergeCell ref="P135:P136"/>
    <mergeCell ref="Q135:Q136"/>
    <mergeCell ref="F135:F136"/>
    <mergeCell ref="G135:G136"/>
    <mergeCell ref="H135:H136"/>
    <mergeCell ref="I135:I136"/>
    <mergeCell ref="J135:J136"/>
    <mergeCell ref="A135:A136"/>
    <mergeCell ref="B135:B136"/>
    <mergeCell ref="C135:C136"/>
    <mergeCell ref="D135:D136"/>
    <mergeCell ref="E135:E136"/>
    <mergeCell ref="N135:N136"/>
    <mergeCell ref="O133:O134"/>
    <mergeCell ref="P133:P134"/>
    <mergeCell ref="Q133:Q134"/>
    <mergeCell ref="R133:R134"/>
    <mergeCell ref="S133:S134"/>
    <mergeCell ref="P131:P132"/>
    <mergeCell ref="Q131:Q132"/>
    <mergeCell ref="R131:R132"/>
    <mergeCell ref="S131:S132"/>
    <mergeCell ref="A133:A134"/>
    <mergeCell ref="B133:B134"/>
    <mergeCell ref="C133:C134"/>
    <mergeCell ref="D133:D134"/>
    <mergeCell ref="E133:E134"/>
    <mergeCell ref="F133:F134"/>
    <mergeCell ref="G133:G134"/>
    <mergeCell ref="H133:H134"/>
    <mergeCell ref="I133:I134"/>
    <mergeCell ref="J133:J134"/>
    <mergeCell ref="L133:L134"/>
    <mergeCell ref="M133:M134"/>
    <mergeCell ref="N131:N132"/>
    <mergeCell ref="N133:N134"/>
    <mergeCell ref="K133:K134"/>
    <mergeCell ref="Q129:Q130"/>
    <mergeCell ref="R129:R130"/>
    <mergeCell ref="S129:S130"/>
    <mergeCell ref="A131:A132"/>
    <mergeCell ref="B131:B132"/>
    <mergeCell ref="C131:C132"/>
    <mergeCell ref="D131:D132"/>
    <mergeCell ref="E131:E132"/>
    <mergeCell ref="F131:F132"/>
    <mergeCell ref="G131:G132"/>
    <mergeCell ref="H131:H132"/>
    <mergeCell ref="I131:I132"/>
    <mergeCell ref="J131:J132"/>
    <mergeCell ref="L131:L132"/>
    <mergeCell ref="M131:M132"/>
    <mergeCell ref="O131:O132"/>
    <mergeCell ref="R127:R128"/>
    <mergeCell ref="S127:S128"/>
    <mergeCell ref="A129:A130"/>
    <mergeCell ref="B129:B130"/>
    <mergeCell ref="C129:C130"/>
    <mergeCell ref="D129:D130"/>
    <mergeCell ref="E129:E130"/>
    <mergeCell ref="F129:F130"/>
    <mergeCell ref="G129:G130"/>
    <mergeCell ref="H129:H130"/>
    <mergeCell ref="I129:I130"/>
    <mergeCell ref="J129:J130"/>
    <mergeCell ref="L129:L130"/>
    <mergeCell ref="M129:M130"/>
    <mergeCell ref="O129:O130"/>
    <mergeCell ref="P129:P130"/>
    <mergeCell ref="L127:L128"/>
    <mergeCell ref="M127:M128"/>
    <mergeCell ref="O127:O128"/>
    <mergeCell ref="P127:P128"/>
    <mergeCell ref="Q127:Q128"/>
    <mergeCell ref="F127:F128"/>
    <mergeCell ref="G127:G128"/>
    <mergeCell ref="H127:H128"/>
    <mergeCell ref="I127:I128"/>
    <mergeCell ref="J127:J128"/>
    <mergeCell ref="A127:A128"/>
    <mergeCell ref="B127:B128"/>
    <mergeCell ref="C127:C128"/>
    <mergeCell ref="D127:D128"/>
    <mergeCell ref="E127:E128"/>
    <mergeCell ref="O125:O126"/>
    <mergeCell ref="P125:P126"/>
    <mergeCell ref="Q125:Q126"/>
    <mergeCell ref="K125:K126"/>
    <mergeCell ref="K127:K128"/>
    <mergeCell ref="R125:R126"/>
    <mergeCell ref="S125:S126"/>
    <mergeCell ref="P123:P124"/>
    <mergeCell ref="Q123:Q124"/>
    <mergeCell ref="R123:R124"/>
    <mergeCell ref="S123:S124"/>
    <mergeCell ref="A125:A126"/>
    <mergeCell ref="B125:B126"/>
    <mergeCell ref="C125:C126"/>
    <mergeCell ref="D125:D126"/>
    <mergeCell ref="E125:E126"/>
    <mergeCell ref="F125:F126"/>
    <mergeCell ref="G125:G126"/>
    <mergeCell ref="H125:H126"/>
    <mergeCell ref="I125:I126"/>
    <mergeCell ref="J125:J126"/>
    <mergeCell ref="L125:L126"/>
    <mergeCell ref="M125:M126"/>
    <mergeCell ref="Q121:Q122"/>
    <mergeCell ref="R121:R122"/>
    <mergeCell ref="S121:S122"/>
    <mergeCell ref="A123:A124"/>
    <mergeCell ref="B123:B124"/>
    <mergeCell ref="C123:C124"/>
    <mergeCell ref="D123:D124"/>
    <mergeCell ref="E123:E124"/>
    <mergeCell ref="F123:F124"/>
    <mergeCell ref="G123:G124"/>
    <mergeCell ref="H123:H124"/>
    <mergeCell ref="I123:I124"/>
    <mergeCell ref="J123:J124"/>
    <mergeCell ref="L123:L124"/>
    <mergeCell ref="M123:M124"/>
    <mergeCell ref="O123:O124"/>
    <mergeCell ref="R119:R120"/>
    <mergeCell ref="S119:S120"/>
    <mergeCell ref="A121:A122"/>
    <mergeCell ref="B121:B122"/>
    <mergeCell ref="C121:C122"/>
    <mergeCell ref="D121:D122"/>
    <mergeCell ref="E121:E122"/>
    <mergeCell ref="F121:F122"/>
    <mergeCell ref="G121:G122"/>
    <mergeCell ref="H121:H122"/>
    <mergeCell ref="I121:I122"/>
    <mergeCell ref="J121:J122"/>
    <mergeCell ref="L121:L122"/>
    <mergeCell ref="M121:M122"/>
    <mergeCell ref="O121:O122"/>
    <mergeCell ref="P121:P122"/>
    <mergeCell ref="O119:O120"/>
    <mergeCell ref="P119:P120"/>
    <mergeCell ref="Q119:Q120"/>
    <mergeCell ref="N119:N120"/>
    <mergeCell ref="F119:F120"/>
    <mergeCell ref="G119:G120"/>
    <mergeCell ref="H119:H120"/>
    <mergeCell ref="I119:I120"/>
    <mergeCell ref="J119:J120"/>
    <mergeCell ref="A119:A120"/>
    <mergeCell ref="B119:B120"/>
    <mergeCell ref="C119:C120"/>
    <mergeCell ref="D119:D120"/>
    <mergeCell ref="E119:E120"/>
    <mergeCell ref="O117:O118"/>
    <mergeCell ref="P117:P118"/>
    <mergeCell ref="Q117:Q118"/>
    <mergeCell ref="K117:K118"/>
    <mergeCell ref="K119:K120"/>
    <mergeCell ref="R117:R118"/>
    <mergeCell ref="S117:S118"/>
    <mergeCell ref="P115:P116"/>
    <mergeCell ref="Q115:Q116"/>
    <mergeCell ref="R115:R116"/>
    <mergeCell ref="S115:S116"/>
    <mergeCell ref="A117:A118"/>
    <mergeCell ref="B117:B118"/>
    <mergeCell ref="C117:C118"/>
    <mergeCell ref="D117:D118"/>
    <mergeCell ref="E117:E118"/>
    <mergeCell ref="F117:F118"/>
    <mergeCell ref="G117:G118"/>
    <mergeCell ref="H117:H118"/>
    <mergeCell ref="I117:I118"/>
    <mergeCell ref="J117:J118"/>
    <mergeCell ref="L117:L118"/>
    <mergeCell ref="M117:M118"/>
    <mergeCell ref="K115:K116"/>
    <mergeCell ref="Q113:Q114"/>
    <mergeCell ref="R113:R114"/>
    <mergeCell ref="S113:S114"/>
    <mergeCell ref="A115:A116"/>
    <mergeCell ref="B115:B116"/>
    <mergeCell ref="C115:C116"/>
    <mergeCell ref="D115:D116"/>
    <mergeCell ref="E115:E116"/>
    <mergeCell ref="F115:F116"/>
    <mergeCell ref="G115:G116"/>
    <mergeCell ref="H115:H116"/>
    <mergeCell ref="I115:I116"/>
    <mergeCell ref="J115:J116"/>
    <mergeCell ref="L115:L116"/>
    <mergeCell ref="M115:M116"/>
    <mergeCell ref="O115:O116"/>
    <mergeCell ref="R111:R112"/>
    <mergeCell ref="S111:S112"/>
    <mergeCell ref="A113:A114"/>
    <mergeCell ref="B113:B114"/>
    <mergeCell ref="C113:C114"/>
    <mergeCell ref="D113:D114"/>
    <mergeCell ref="E113:E114"/>
    <mergeCell ref="F113:F114"/>
    <mergeCell ref="G113:G114"/>
    <mergeCell ref="H113:H114"/>
    <mergeCell ref="I113:I114"/>
    <mergeCell ref="J113:J114"/>
    <mergeCell ref="L113:L114"/>
    <mergeCell ref="M113:M114"/>
    <mergeCell ref="O113:O114"/>
    <mergeCell ref="P113:P114"/>
    <mergeCell ref="O111:O112"/>
    <mergeCell ref="P111:P112"/>
    <mergeCell ref="Q111:Q112"/>
    <mergeCell ref="F111:F112"/>
    <mergeCell ref="G111:G112"/>
    <mergeCell ref="H111:H112"/>
    <mergeCell ref="I111:I112"/>
    <mergeCell ref="J111:J112"/>
    <mergeCell ref="A111:A112"/>
    <mergeCell ref="B111:B112"/>
    <mergeCell ref="C111:C112"/>
    <mergeCell ref="D111:D112"/>
    <mergeCell ref="E111:E112"/>
    <mergeCell ref="O109:O110"/>
    <mergeCell ref="P109:P110"/>
    <mergeCell ref="Q109:Q110"/>
    <mergeCell ref="R109:R110"/>
    <mergeCell ref="M111:M112"/>
    <mergeCell ref="S109:S110"/>
    <mergeCell ref="P107:P108"/>
    <mergeCell ref="Q107:Q108"/>
    <mergeCell ref="R107:R108"/>
    <mergeCell ref="S107:S108"/>
    <mergeCell ref="A109:A110"/>
    <mergeCell ref="B109:B110"/>
    <mergeCell ref="C109:C110"/>
    <mergeCell ref="D109:D110"/>
    <mergeCell ref="E109:E110"/>
    <mergeCell ref="F109:F110"/>
    <mergeCell ref="G109:G110"/>
    <mergeCell ref="H109:H110"/>
    <mergeCell ref="I109:I110"/>
    <mergeCell ref="J109:J110"/>
    <mergeCell ref="L109:L110"/>
    <mergeCell ref="M109:M110"/>
    <mergeCell ref="Q105:Q106"/>
    <mergeCell ref="R105:R106"/>
    <mergeCell ref="S105:S106"/>
    <mergeCell ref="A107:A108"/>
    <mergeCell ref="B107:B108"/>
    <mergeCell ref="C107:C108"/>
    <mergeCell ref="D107:D108"/>
    <mergeCell ref="E107:E108"/>
    <mergeCell ref="F107:F108"/>
    <mergeCell ref="G107:G108"/>
    <mergeCell ref="H107:H108"/>
    <mergeCell ref="I107:I108"/>
    <mergeCell ref="J107:J108"/>
    <mergeCell ref="L107:L108"/>
    <mergeCell ref="M107:M108"/>
    <mergeCell ref="O107:O108"/>
    <mergeCell ref="R103:R104"/>
    <mergeCell ref="S103:S104"/>
    <mergeCell ref="A105:A106"/>
    <mergeCell ref="B105:B106"/>
    <mergeCell ref="C105:C106"/>
    <mergeCell ref="D105:D106"/>
    <mergeCell ref="E105:E106"/>
    <mergeCell ref="F105:F106"/>
    <mergeCell ref="G105:G106"/>
    <mergeCell ref="H105:H106"/>
    <mergeCell ref="I105:I106"/>
    <mergeCell ref="J105:J106"/>
    <mergeCell ref="L105:L106"/>
    <mergeCell ref="M105:M106"/>
    <mergeCell ref="O105:O106"/>
    <mergeCell ref="P105:P106"/>
    <mergeCell ref="O103:O104"/>
    <mergeCell ref="P103:P104"/>
    <mergeCell ref="Q103:Q104"/>
    <mergeCell ref="F103:F104"/>
    <mergeCell ref="G103:G104"/>
    <mergeCell ref="H103:H104"/>
    <mergeCell ref="I103:I104"/>
    <mergeCell ref="J103:J104"/>
    <mergeCell ref="A103:A104"/>
    <mergeCell ref="B103:B104"/>
    <mergeCell ref="C103:C104"/>
    <mergeCell ref="D103:D104"/>
    <mergeCell ref="E103:E104"/>
    <mergeCell ref="O101:O102"/>
    <mergeCell ref="P101:P102"/>
    <mergeCell ref="Q101:Q102"/>
    <mergeCell ref="R101:R102"/>
    <mergeCell ref="L103:L104"/>
    <mergeCell ref="M103:M104"/>
    <mergeCell ref="S101:S102"/>
    <mergeCell ref="P99:P100"/>
    <mergeCell ref="Q99:Q100"/>
    <mergeCell ref="R99:R100"/>
    <mergeCell ref="S99:S100"/>
    <mergeCell ref="A101:A102"/>
    <mergeCell ref="B101:B102"/>
    <mergeCell ref="C101:C102"/>
    <mergeCell ref="D101:D102"/>
    <mergeCell ref="E101:E102"/>
    <mergeCell ref="F101:F102"/>
    <mergeCell ref="G101:G102"/>
    <mergeCell ref="H101:H102"/>
    <mergeCell ref="I101:I102"/>
    <mergeCell ref="J101:J102"/>
    <mergeCell ref="L101:L102"/>
    <mergeCell ref="M101:M102"/>
    <mergeCell ref="Q97:Q98"/>
    <mergeCell ref="R97:R98"/>
    <mergeCell ref="S97:S98"/>
    <mergeCell ref="A99:A100"/>
    <mergeCell ref="B99:B100"/>
    <mergeCell ref="C99:C100"/>
    <mergeCell ref="D99:D100"/>
    <mergeCell ref="E99:E100"/>
    <mergeCell ref="F99:F100"/>
    <mergeCell ref="G99:G100"/>
    <mergeCell ref="H99:H100"/>
    <mergeCell ref="I99:I100"/>
    <mergeCell ref="J99:J100"/>
    <mergeCell ref="L99:L100"/>
    <mergeCell ref="M99:M100"/>
    <mergeCell ref="O99:O100"/>
    <mergeCell ref="R95:R96"/>
    <mergeCell ref="S95:S96"/>
    <mergeCell ref="A97:A98"/>
    <mergeCell ref="B97:B98"/>
    <mergeCell ref="C97:C98"/>
    <mergeCell ref="D97:D98"/>
    <mergeCell ref="E97:E98"/>
    <mergeCell ref="F97:F98"/>
    <mergeCell ref="G97:G98"/>
    <mergeCell ref="H97:H98"/>
    <mergeCell ref="I97:I98"/>
    <mergeCell ref="J97:J98"/>
    <mergeCell ref="L97:L98"/>
    <mergeCell ref="M97:M98"/>
    <mergeCell ref="O97:O98"/>
    <mergeCell ref="P97:P98"/>
    <mergeCell ref="O95:O96"/>
    <mergeCell ref="P95:P96"/>
    <mergeCell ref="Q95:Q96"/>
    <mergeCell ref="F95:F96"/>
    <mergeCell ref="G95:G96"/>
    <mergeCell ref="H95:H96"/>
    <mergeCell ref="I95:I96"/>
    <mergeCell ref="J95:J96"/>
    <mergeCell ref="A95:A96"/>
    <mergeCell ref="B95:B96"/>
    <mergeCell ref="C95:C96"/>
    <mergeCell ref="D95:D96"/>
    <mergeCell ref="E95:E96"/>
    <mergeCell ref="O93:O94"/>
    <mergeCell ref="P93:P94"/>
    <mergeCell ref="Q93:Q94"/>
    <mergeCell ref="R93:R94"/>
    <mergeCell ref="L95:L96"/>
    <mergeCell ref="M95:M96"/>
    <mergeCell ref="S93:S94"/>
    <mergeCell ref="P91:P92"/>
    <mergeCell ref="Q91:Q92"/>
    <mergeCell ref="R91:R92"/>
    <mergeCell ref="S91:S92"/>
    <mergeCell ref="A93:A94"/>
    <mergeCell ref="B93:B94"/>
    <mergeCell ref="C93:C94"/>
    <mergeCell ref="D93:D94"/>
    <mergeCell ref="E93:E94"/>
    <mergeCell ref="F93:F94"/>
    <mergeCell ref="G93:G94"/>
    <mergeCell ref="H93:H94"/>
    <mergeCell ref="I93:I94"/>
    <mergeCell ref="J93:J94"/>
    <mergeCell ref="L93:L94"/>
    <mergeCell ref="M93:M94"/>
    <mergeCell ref="Q89:Q90"/>
    <mergeCell ref="R89:R90"/>
    <mergeCell ref="S89:S90"/>
    <mergeCell ref="A91:A92"/>
    <mergeCell ref="B91:B92"/>
    <mergeCell ref="C91:C92"/>
    <mergeCell ref="D91:D92"/>
    <mergeCell ref="E91:E92"/>
    <mergeCell ref="F91:F92"/>
    <mergeCell ref="G91:G92"/>
    <mergeCell ref="H91:H92"/>
    <mergeCell ref="I91:I92"/>
    <mergeCell ref="J91:J92"/>
    <mergeCell ref="L91:L92"/>
    <mergeCell ref="M91:M92"/>
    <mergeCell ref="O91:O92"/>
    <mergeCell ref="R87:R88"/>
    <mergeCell ref="S87:S88"/>
    <mergeCell ref="A89:A90"/>
    <mergeCell ref="B89:B90"/>
    <mergeCell ref="C89:C90"/>
    <mergeCell ref="D89:D90"/>
    <mergeCell ref="E89:E90"/>
    <mergeCell ref="F89:F90"/>
    <mergeCell ref="G89:G90"/>
    <mergeCell ref="H89:H90"/>
    <mergeCell ref="I89:I90"/>
    <mergeCell ref="J89:J90"/>
    <mergeCell ref="L89:L90"/>
    <mergeCell ref="M89:M90"/>
    <mergeCell ref="O89:O90"/>
    <mergeCell ref="P89:P90"/>
    <mergeCell ref="O87:O88"/>
    <mergeCell ref="P87:P88"/>
    <mergeCell ref="Q87:Q88"/>
    <mergeCell ref="N87:N88"/>
    <mergeCell ref="F87:F88"/>
    <mergeCell ref="G87:G88"/>
    <mergeCell ref="H87:H88"/>
    <mergeCell ref="I87:I88"/>
    <mergeCell ref="J87:J88"/>
    <mergeCell ref="A87:A88"/>
    <mergeCell ref="B87:B88"/>
    <mergeCell ref="C87:C88"/>
    <mergeCell ref="D87:D88"/>
    <mergeCell ref="E87:E88"/>
    <mergeCell ref="O85:O86"/>
    <mergeCell ref="P85:P86"/>
    <mergeCell ref="Q85:Q86"/>
    <mergeCell ref="K85:K86"/>
    <mergeCell ref="K87:K88"/>
    <mergeCell ref="L87:L88"/>
    <mergeCell ref="M87:M88"/>
    <mergeCell ref="R85:R86"/>
    <mergeCell ref="S85:S86"/>
    <mergeCell ref="P83:P84"/>
    <mergeCell ref="Q83:Q84"/>
    <mergeCell ref="R83:R84"/>
    <mergeCell ref="S83:S84"/>
    <mergeCell ref="A85:A86"/>
    <mergeCell ref="B85:B86"/>
    <mergeCell ref="C85:C86"/>
    <mergeCell ref="D85:D86"/>
    <mergeCell ref="E85:E86"/>
    <mergeCell ref="F85:F86"/>
    <mergeCell ref="G85:G86"/>
    <mergeCell ref="H85:H86"/>
    <mergeCell ref="I85:I86"/>
    <mergeCell ref="J85:J86"/>
    <mergeCell ref="L85:L86"/>
    <mergeCell ref="M85:M86"/>
    <mergeCell ref="Q81:Q82"/>
    <mergeCell ref="R81:R82"/>
    <mergeCell ref="S81:S82"/>
    <mergeCell ref="A83:A84"/>
    <mergeCell ref="B83:B84"/>
    <mergeCell ref="C83:C84"/>
    <mergeCell ref="D83:D84"/>
    <mergeCell ref="E83:E84"/>
    <mergeCell ref="F83:F84"/>
    <mergeCell ref="G83:G84"/>
    <mergeCell ref="H83:H84"/>
    <mergeCell ref="I83:I84"/>
    <mergeCell ref="J83:J84"/>
    <mergeCell ref="L83:L84"/>
    <mergeCell ref="M83:M84"/>
    <mergeCell ref="O83:O84"/>
    <mergeCell ref="R79:R80"/>
    <mergeCell ref="S79:S80"/>
    <mergeCell ref="A81:A82"/>
    <mergeCell ref="B81:B82"/>
    <mergeCell ref="C81:C82"/>
    <mergeCell ref="D81:D82"/>
    <mergeCell ref="E81:E82"/>
    <mergeCell ref="F81:F82"/>
    <mergeCell ref="G81:G82"/>
    <mergeCell ref="H81:H82"/>
    <mergeCell ref="I81:I82"/>
    <mergeCell ref="J81:J82"/>
    <mergeCell ref="L81:L82"/>
    <mergeCell ref="M81:M82"/>
    <mergeCell ref="O81:O82"/>
    <mergeCell ref="P81:P82"/>
    <mergeCell ref="O79:O80"/>
    <mergeCell ref="P79:P80"/>
    <mergeCell ref="Q79:Q80"/>
    <mergeCell ref="F79:F80"/>
    <mergeCell ref="G79:G80"/>
    <mergeCell ref="H79:H80"/>
    <mergeCell ref="I79:I80"/>
    <mergeCell ref="J79:J80"/>
    <mergeCell ref="A79:A80"/>
    <mergeCell ref="B79:B80"/>
    <mergeCell ref="C79:C80"/>
    <mergeCell ref="D79:D80"/>
    <mergeCell ref="E79:E80"/>
    <mergeCell ref="O77:O78"/>
    <mergeCell ref="P77:P78"/>
    <mergeCell ref="Q77:Q78"/>
    <mergeCell ref="R77:R78"/>
    <mergeCell ref="L79:L80"/>
    <mergeCell ref="M79:M80"/>
    <mergeCell ref="S77:S78"/>
    <mergeCell ref="P75:P76"/>
    <mergeCell ref="Q75:Q76"/>
    <mergeCell ref="R75:R76"/>
    <mergeCell ref="S75:S76"/>
    <mergeCell ref="A77:A78"/>
    <mergeCell ref="B77:B78"/>
    <mergeCell ref="C77:C78"/>
    <mergeCell ref="D77:D78"/>
    <mergeCell ref="E77:E78"/>
    <mergeCell ref="F77:F78"/>
    <mergeCell ref="G77:G78"/>
    <mergeCell ref="H77:H78"/>
    <mergeCell ref="I77:I78"/>
    <mergeCell ref="J77:J78"/>
    <mergeCell ref="L77:L78"/>
    <mergeCell ref="M77:M78"/>
    <mergeCell ref="Q73:Q74"/>
    <mergeCell ref="R73:R74"/>
    <mergeCell ref="S73:S74"/>
    <mergeCell ref="A75:A76"/>
    <mergeCell ref="B75:B76"/>
    <mergeCell ref="C75:C76"/>
    <mergeCell ref="D75:D76"/>
    <mergeCell ref="E75:E76"/>
    <mergeCell ref="F75:F76"/>
    <mergeCell ref="G75:G76"/>
    <mergeCell ref="H75:H76"/>
    <mergeCell ref="I75:I76"/>
    <mergeCell ref="J75:J76"/>
    <mergeCell ref="L75:L76"/>
    <mergeCell ref="M75:M76"/>
    <mergeCell ref="O75:O76"/>
    <mergeCell ref="R71:R72"/>
    <mergeCell ref="S71:S72"/>
    <mergeCell ref="A73:A74"/>
    <mergeCell ref="B73:B74"/>
    <mergeCell ref="C73:C74"/>
    <mergeCell ref="D73:D74"/>
    <mergeCell ref="E73:E74"/>
    <mergeCell ref="F73:F74"/>
    <mergeCell ref="G73:G74"/>
    <mergeCell ref="H73:H74"/>
    <mergeCell ref="I73:I74"/>
    <mergeCell ref="J73:J74"/>
    <mergeCell ref="L73:L74"/>
    <mergeCell ref="M73:M74"/>
    <mergeCell ref="O73:O74"/>
    <mergeCell ref="P73:P74"/>
    <mergeCell ref="L71:L72"/>
    <mergeCell ref="M71:M72"/>
    <mergeCell ref="O71:O72"/>
    <mergeCell ref="P71:P72"/>
    <mergeCell ref="Q71:Q72"/>
    <mergeCell ref="F71:F72"/>
    <mergeCell ref="G71:G72"/>
    <mergeCell ref="H71:H72"/>
    <mergeCell ref="I71:I72"/>
    <mergeCell ref="J71:J72"/>
    <mergeCell ref="A71:A72"/>
    <mergeCell ref="B71:B72"/>
    <mergeCell ref="C71:C72"/>
    <mergeCell ref="D71:D72"/>
    <mergeCell ref="E71:E72"/>
    <mergeCell ref="O69:O70"/>
    <mergeCell ref="P69:P70"/>
    <mergeCell ref="Q69:Q70"/>
    <mergeCell ref="N69:N70"/>
    <mergeCell ref="N71:N72"/>
    <mergeCell ref="R69:R70"/>
    <mergeCell ref="S69:S70"/>
    <mergeCell ref="P67:P68"/>
    <mergeCell ref="Q67:Q68"/>
    <mergeCell ref="R67:R68"/>
    <mergeCell ref="S67:S68"/>
    <mergeCell ref="A69:A70"/>
    <mergeCell ref="B69:B70"/>
    <mergeCell ref="C69:C70"/>
    <mergeCell ref="D69:D70"/>
    <mergeCell ref="E69:E70"/>
    <mergeCell ref="F69:F70"/>
    <mergeCell ref="G69:G70"/>
    <mergeCell ref="H69:H70"/>
    <mergeCell ref="I69:I70"/>
    <mergeCell ref="J69:J70"/>
    <mergeCell ref="L69:L70"/>
    <mergeCell ref="M69:M70"/>
    <mergeCell ref="N67:N68"/>
    <mergeCell ref="Q65:Q66"/>
    <mergeCell ref="R65:R66"/>
    <mergeCell ref="S65:S66"/>
    <mergeCell ref="A67:A68"/>
    <mergeCell ref="B67:B68"/>
    <mergeCell ref="C67:C68"/>
    <mergeCell ref="D67:D68"/>
    <mergeCell ref="E67:E68"/>
    <mergeCell ref="F67:F68"/>
    <mergeCell ref="G67:G68"/>
    <mergeCell ref="H67:H68"/>
    <mergeCell ref="I67:I68"/>
    <mergeCell ref="J67:J68"/>
    <mergeCell ref="L67:L68"/>
    <mergeCell ref="M67:M68"/>
    <mergeCell ref="O67:O68"/>
    <mergeCell ref="R63:R64"/>
    <mergeCell ref="S63:S64"/>
    <mergeCell ref="A65:A66"/>
    <mergeCell ref="B65:B66"/>
    <mergeCell ref="C65:C66"/>
    <mergeCell ref="D65:D66"/>
    <mergeCell ref="E65:E66"/>
    <mergeCell ref="F65:F66"/>
    <mergeCell ref="G65:G66"/>
    <mergeCell ref="H65:H66"/>
    <mergeCell ref="I65:I66"/>
    <mergeCell ref="J65:J66"/>
    <mergeCell ref="L65:L66"/>
    <mergeCell ref="M65:M66"/>
    <mergeCell ref="O65:O66"/>
    <mergeCell ref="P65:P66"/>
    <mergeCell ref="S59:S60"/>
    <mergeCell ref="A61:A62"/>
    <mergeCell ref="B61:B62"/>
    <mergeCell ref="C61:C62"/>
    <mergeCell ref="D61:D62"/>
    <mergeCell ref="E61:E62"/>
    <mergeCell ref="F61:F62"/>
    <mergeCell ref="G61:G62"/>
    <mergeCell ref="H61:H62"/>
    <mergeCell ref="I61:I62"/>
    <mergeCell ref="J61:J62"/>
    <mergeCell ref="L61:L62"/>
    <mergeCell ref="M61:M62"/>
    <mergeCell ref="L63:L64"/>
    <mergeCell ref="M63:M64"/>
    <mergeCell ref="O63:O64"/>
    <mergeCell ref="P63:P64"/>
    <mergeCell ref="Q63:Q64"/>
    <mergeCell ref="F63:F64"/>
    <mergeCell ref="G63:G64"/>
    <mergeCell ref="H63:H64"/>
    <mergeCell ref="I63:I64"/>
    <mergeCell ref="J63:J64"/>
    <mergeCell ref="A63:A64"/>
    <mergeCell ref="B63:B64"/>
    <mergeCell ref="C63:C64"/>
    <mergeCell ref="D63:D64"/>
    <mergeCell ref="E63:E64"/>
    <mergeCell ref="O61:O62"/>
    <mergeCell ref="P61:P62"/>
    <mergeCell ref="Q61:Q62"/>
    <mergeCell ref="A59:A60"/>
    <mergeCell ref="B59:B60"/>
    <mergeCell ref="C59:C60"/>
    <mergeCell ref="D59:D60"/>
    <mergeCell ref="E59:E60"/>
    <mergeCell ref="F59:F60"/>
    <mergeCell ref="G59:G60"/>
    <mergeCell ref="H59:H60"/>
    <mergeCell ref="I59:I60"/>
    <mergeCell ref="J59:J60"/>
    <mergeCell ref="L59:L60"/>
    <mergeCell ref="M59:M60"/>
    <mergeCell ref="O59:O60"/>
    <mergeCell ref="R55:R56"/>
    <mergeCell ref="S55:S56"/>
    <mergeCell ref="A57:A58"/>
    <mergeCell ref="B57:B58"/>
    <mergeCell ref="C57:C58"/>
    <mergeCell ref="D57:D58"/>
    <mergeCell ref="E57:E58"/>
    <mergeCell ref="F57:F58"/>
    <mergeCell ref="G57:G58"/>
    <mergeCell ref="H57:H58"/>
    <mergeCell ref="I57:I58"/>
    <mergeCell ref="J57:J58"/>
    <mergeCell ref="L57:L58"/>
    <mergeCell ref="M57:M58"/>
    <mergeCell ref="O57:O58"/>
    <mergeCell ref="P57:P58"/>
    <mergeCell ref="P59:P60"/>
    <mergeCell ref="Q59:Q60"/>
    <mergeCell ref="R59:R60"/>
    <mergeCell ref="L55:L56"/>
    <mergeCell ref="M55:M56"/>
    <mergeCell ref="O55:O56"/>
    <mergeCell ref="P55:P56"/>
    <mergeCell ref="Q55:Q56"/>
    <mergeCell ref="N55:N56"/>
    <mergeCell ref="F55:F56"/>
    <mergeCell ref="G55:G56"/>
    <mergeCell ref="H55:H56"/>
    <mergeCell ref="I55:I56"/>
    <mergeCell ref="J55:J56"/>
    <mergeCell ref="A55:A56"/>
    <mergeCell ref="B55:B56"/>
    <mergeCell ref="C55:C56"/>
    <mergeCell ref="D55:D56"/>
    <mergeCell ref="E55:E56"/>
    <mergeCell ref="O53:O54"/>
    <mergeCell ref="P53:P54"/>
    <mergeCell ref="Q53:Q54"/>
    <mergeCell ref="N53:N54"/>
    <mergeCell ref="K53:K54"/>
    <mergeCell ref="O49:O50"/>
    <mergeCell ref="P49:P50"/>
    <mergeCell ref="R53:R54"/>
    <mergeCell ref="S53:S54"/>
    <mergeCell ref="P51:P52"/>
    <mergeCell ref="Q51:Q52"/>
    <mergeCell ref="R51:R52"/>
    <mergeCell ref="S51:S52"/>
    <mergeCell ref="A53:A54"/>
    <mergeCell ref="B53:B54"/>
    <mergeCell ref="C53:C54"/>
    <mergeCell ref="D53:D54"/>
    <mergeCell ref="E53:E54"/>
    <mergeCell ref="F53:F54"/>
    <mergeCell ref="G53:G54"/>
    <mergeCell ref="H53:H54"/>
    <mergeCell ref="I53:I54"/>
    <mergeCell ref="J53:J54"/>
    <mergeCell ref="L53:L54"/>
    <mergeCell ref="M53:M54"/>
    <mergeCell ref="K49:K50"/>
    <mergeCell ref="K51:K52"/>
    <mergeCell ref="N45:N46"/>
    <mergeCell ref="N47:N48"/>
    <mergeCell ref="Q49:Q50"/>
    <mergeCell ref="R49:R50"/>
    <mergeCell ref="S49:S50"/>
    <mergeCell ref="A51:A52"/>
    <mergeCell ref="B51:B52"/>
    <mergeCell ref="C51:C52"/>
    <mergeCell ref="D51:D52"/>
    <mergeCell ref="E51:E52"/>
    <mergeCell ref="F51:F52"/>
    <mergeCell ref="G51:G52"/>
    <mergeCell ref="H51:H52"/>
    <mergeCell ref="I51:I52"/>
    <mergeCell ref="J51:J52"/>
    <mergeCell ref="L51:L52"/>
    <mergeCell ref="M51:M52"/>
    <mergeCell ref="O51:O52"/>
    <mergeCell ref="R47:R48"/>
    <mergeCell ref="S47:S48"/>
    <mergeCell ref="A49:A50"/>
    <mergeCell ref="B49:B50"/>
    <mergeCell ref="C49:C50"/>
    <mergeCell ref="D49:D50"/>
    <mergeCell ref="E49:E50"/>
    <mergeCell ref="F49:F50"/>
    <mergeCell ref="G49:G50"/>
    <mergeCell ref="H49:H50"/>
    <mergeCell ref="I49:I50"/>
    <mergeCell ref="J49:J50"/>
    <mergeCell ref="L49:L50"/>
    <mergeCell ref="M49:M50"/>
    <mergeCell ref="A45:A46"/>
    <mergeCell ref="B45:B46"/>
    <mergeCell ref="C45:C46"/>
    <mergeCell ref="D45:D46"/>
    <mergeCell ref="E45:E46"/>
    <mergeCell ref="F45:F46"/>
    <mergeCell ref="G45:G46"/>
    <mergeCell ref="H45:H46"/>
    <mergeCell ref="I45:I46"/>
    <mergeCell ref="J45:J46"/>
    <mergeCell ref="L45:L46"/>
    <mergeCell ref="M45:M46"/>
    <mergeCell ref="L47:L48"/>
    <mergeCell ref="M47:M48"/>
    <mergeCell ref="O47:O48"/>
    <mergeCell ref="P47:P48"/>
    <mergeCell ref="Q47:Q48"/>
    <mergeCell ref="F47:F48"/>
    <mergeCell ref="G47:G48"/>
    <mergeCell ref="H47:H48"/>
    <mergeCell ref="I47:I48"/>
    <mergeCell ref="J47:J48"/>
    <mergeCell ref="A47:A48"/>
    <mergeCell ref="B47:B48"/>
    <mergeCell ref="C47:C48"/>
    <mergeCell ref="D47:D48"/>
    <mergeCell ref="E47:E48"/>
    <mergeCell ref="O45:O46"/>
    <mergeCell ref="P45:P46"/>
    <mergeCell ref="Q45:Q46"/>
    <mergeCell ref="K45:K46"/>
    <mergeCell ref="K47:K48"/>
    <mergeCell ref="A43:A44"/>
    <mergeCell ref="B43:B44"/>
    <mergeCell ref="C43:C44"/>
    <mergeCell ref="D43:D44"/>
    <mergeCell ref="E43:E44"/>
    <mergeCell ref="F43:F44"/>
    <mergeCell ref="G43:G44"/>
    <mergeCell ref="H43:H44"/>
    <mergeCell ref="I43:I44"/>
    <mergeCell ref="J43:J44"/>
    <mergeCell ref="L43:L44"/>
    <mergeCell ref="M43:M44"/>
    <mergeCell ref="O43:O44"/>
    <mergeCell ref="R39:R40"/>
    <mergeCell ref="S39:S40"/>
    <mergeCell ref="A41:A42"/>
    <mergeCell ref="B41:B42"/>
    <mergeCell ref="C41:C42"/>
    <mergeCell ref="D41:D42"/>
    <mergeCell ref="E41:E42"/>
    <mergeCell ref="F41:F42"/>
    <mergeCell ref="G41:G42"/>
    <mergeCell ref="H41:H42"/>
    <mergeCell ref="I41:I42"/>
    <mergeCell ref="J41:J42"/>
    <mergeCell ref="L41:L42"/>
    <mergeCell ref="M41:M42"/>
    <mergeCell ref="O41:O42"/>
    <mergeCell ref="P41:P42"/>
    <mergeCell ref="P43:P44"/>
    <mergeCell ref="Q43:Q44"/>
    <mergeCell ref="R43:R44"/>
    <mergeCell ref="A37:A38"/>
    <mergeCell ref="B37:B38"/>
    <mergeCell ref="C37:C38"/>
    <mergeCell ref="D37:D38"/>
    <mergeCell ref="E37:E38"/>
    <mergeCell ref="F37:F38"/>
    <mergeCell ref="G37:G38"/>
    <mergeCell ref="H37:H38"/>
    <mergeCell ref="I37:I38"/>
    <mergeCell ref="J37:J38"/>
    <mergeCell ref="L37:L38"/>
    <mergeCell ref="M37:M38"/>
    <mergeCell ref="L39:L40"/>
    <mergeCell ref="M39:M40"/>
    <mergeCell ref="O39:O40"/>
    <mergeCell ref="P39:P40"/>
    <mergeCell ref="Q39:Q40"/>
    <mergeCell ref="F39:F40"/>
    <mergeCell ref="G39:G40"/>
    <mergeCell ref="H39:H40"/>
    <mergeCell ref="I39:I40"/>
    <mergeCell ref="J39:J40"/>
    <mergeCell ref="A39:A40"/>
    <mergeCell ref="B39:B40"/>
    <mergeCell ref="C39:C40"/>
    <mergeCell ref="D39:D40"/>
    <mergeCell ref="E39:E40"/>
    <mergeCell ref="O37:O38"/>
    <mergeCell ref="P37:P38"/>
    <mergeCell ref="Q37:Q38"/>
    <mergeCell ref="A35:A36"/>
    <mergeCell ref="B35:B36"/>
    <mergeCell ref="C35:C36"/>
    <mergeCell ref="D35:D36"/>
    <mergeCell ref="E35:E36"/>
    <mergeCell ref="F35:F36"/>
    <mergeCell ref="G35:G36"/>
    <mergeCell ref="H35:H36"/>
    <mergeCell ref="I35:I36"/>
    <mergeCell ref="J35:J36"/>
    <mergeCell ref="L35:L36"/>
    <mergeCell ref="M35:M36"/>
    <mergeCell ref="O35:O36"/>
    <mergeCell ref="R31:R32"/>
    <mergeCell ref="S31:S32"/>
    <mergeCell ref="A33:A34"/>
    <mergeCell ref="B33:B34"/>
    <mergeCell ref="C33:C34"/>
    <mergeCell ref="D33:D34"/>
    <mergeCell ref="E33:E34"/>
    <mergeCell ref="F33:F34"/>
    <mergeCell ref="G33:G34"/>
    <mergeCell ref="H33:H34"/>
    <mergeCell ref="I33:I34"/>
    <mergeCell ref="J33:J34"/>
    <mergeCell ref="L33:L34"/>
    <mergeCell ref="M33:M34"/>
    <mergeCell ref="O33:O34"/>
    <mergeCell ref="P33:P34"/>
    <mergeCell ref="P35:P36"/>
    <mergeCell ref="Q35:Q36"/>
    <mergeCell ref="R35:R36"/>
    <mergeCell ref="A29:A30"/>
    <mergeCell ref="B29:B30"/>
    <mergeCell ref="C29:C30"/>
    <mergeCell ref="D29:D30"/>
    <mergeCell ref="E29:E30"/>
    <mergeCell ref="F29:F30"/>
    <mergeCell ref="G29:G30"/>
    <mergeCell ref="H29:H30"/>
    <mergeCell ref="I29:I30"/>
    <mergeCell ref="J29:J30"/>
    <mergeCell ref="L29:L30"/>
    <mergeCell ref="M29:M30"/>
    <mergeCell ref="L31:L32"/>
    <mergeCell ref="M31:M32"/>
    <mergeCell ref="O31:O32"/>
    <mergeCell ref="P31:P32"/>
    <mergeCell ref="Q31:Q32"/>
    <mergeCell ref="F31:F32"/>
    <mergeCell ref="G31:G32"/>
    <mergeCell ref="H31:H32"/>
    <mergeCell ref="I31:I32"/>
    <mergeCell ref="J31:J32"/>
    <mergeCell ref="A31:A32"/>
    <mergeCell ref="B31:B32"/>
    <mergeCell ref="C31:C32"/>
    <mergeCell ref="D31:D32"/>
    <mergeCell ref="E31:E32"/>
    <mergeCell ref="O29:O30"/>
    <mergeCell ref="P29:P30"/>
    <mergeCell ref="Q29:Q30"/>
    <mergeCell ref="A27:A28"/>
    <mergeCell ref="B27:B28"/>
    <mergeCell ref="C27:C28"/>
    <mergeCell ref="D27:D28"/>
    <mergeCell ref="E27:E28"/>
    <mergeCell ref="F27:F28"/>
    <mergeCell ref="G27:G28"/>
    <mergeCell ref="H27:H28"/>
    <mergeCell ref="I27:I28"/>
    <mergeCell ref="J27:J28"/>
    <mergeCell ref="L27:L28"/>
    <mergeCell ref="M27:M28"/>
    <mergeCell ref="O27:O28"/>
    <mergeCell ref="R23:R24"/>
    <mergeCell ref="S23:S24"/>
    <mergeCell ref="A25:A26"/>
    <mergeCell ref="B25:B26"/>
    <mergeCell ref="C25:C26"/>
    <mergeCell ref="D25:D26"/>
    <mergeCell ref="E25:E26"/>
    <mergeCell ref="F25:F26"/>
    <mergeCell ref="G25:G26"/>
    <mergeCell ref="H25:H26"/>
    <mergeCell ref="I25:I26"/>
    <mergeCell ref="J25:J26"/>
    <mergeCell ref="L25:L26"/>
    <mergeCell ref="M25:M26"/>
    <mergeCell ref="O25:O26"/>
    <mergeCell ref="P25:P26"/>
    <mergeCell ref="P27:P28"/>
    <mergeCell ref="Q27:Q28"/>
    <mergeCell ref="R27:R28"/>
    <mergeCell ref="A21:A22"/>
    <mergeCell ref="B21:B22"/>
    <mergeCell ref="C21:C22"/>
    <mergeCell ref="D21:D22"/>
    <mergeCell ref="E21:E22"/>
    <mergeCell ref="F21:F22"/>
    <mergeCell ref="G21:G22"/>
    <mergeCell ref="H21:H22"/>
    <mergeCell ref="I21:I22"/>
    <mergeCell ref="J21:J22"/>
    <mergeCell ref="L21:L22"/>
    <mergeCell ref="M21:M22"/>
    <mergeCell ref="L23:L24"/>
    <mergeCell ref="M23:M24"/>
    <mergeCell ref="O23:O24"/>
    <mergeCell ref="P23:P24"/>
    <mergeCell ref="Q23:Q24"/>
    <mergeCell ref="F23:F24"/>
    <mergeCell ref="G23:G24"/>
    <mergeCell ref="H23:H24"/>
    <mergeCell ref="I23:I24"/>
    <mergeCell ref="J23:J24"/>
    <mergeCell ref="A23:A24"/>
    <mergeCell ref="B23:B24"/>
    <mergeCell ref="C23:C24"/>
    <mergeCell ref="D23:D24"/>
    <mergeCell ref="E23:E24"/>
    <mergeCell ref="O21:O22"/>
    <mergeCell ref="P21:P22"/>
    <mergeCell ref="Q21:Q22"/>
    <mergeCell ref="A19:A20"/>
    <mergeCell ref="B19:B20"/>
    <mergeCell ref="C19:C20"/>
    <mergeCell ref="D19:D20"/>
    <mergeCell ref="E19:E20"/>
    <mergeCell ref="F19:F20"/>
    <mergeCell ref="G19:G20"/>
    <mergeCell ref="H19:H20"/>
    <mergeCell ref="I19:I20"/>
    <mergeCell ref="J19:J20"/>
    <mergeCell ref="L19:L20"/>
    <mergeCell ref="M19:M20"/>
    <mergeCell ref="O19:O20"/>
    <mergeCell ref="R15:R16"/>
    <mergeCell ref="S15:S16"/>
    <mergeCell ref="A17:A18"/>
    <mergeCell ref="B17:B18"/>
    <mergeCell ref="C17:C18"/>
    <mergeCell ref="D17:D18"/>
    <mergeCell ref="E17:E18"/>
    <mergeCell ref="F17:F18"/>
    <mergeCell ref="G17:G18"/>
    <mergeCell ref="H17:H18"/>
    <mergeCell ref="I17:I18"/>
    <mergeCell ref="J17:J18"/>
    <mergeCell ref="L17:L18"/>
    <mergeCell ref="M17:M18"/>
    <mergeCell ref="O17:O18"/>
    <mergeCell ref="P17:P18"/>
    <mergeCell ref="P19:P20"/>
    <mergeCell ref="Q19:Q20"/>
    <mergeCell ref="R19:R20"/>
    <mergeCell ref="D15:D16"/>
    <mergeCell ref="E15:E16"/>
    <mergeCell ref="F15:F16"/>
    <mergeCell ref="G15:G16"/>
    <mergeCell ref="H15:H16"/>
    <mergeCell ref="I15:I16"/>
    <mergeCell ref="J15:J16"/>
    <mergeCell ref="L15:L16"/>
    <mergeCell ref="M15:M16"/>
    <mergeCell ref="O15:O16"/>
    <mergeCell ref="P15:P16"/>
    <mergeCell ref="Q15:Q16"/>
    <mergeCell ref="M13:M14"/>
    <mergeCell ref="O13:O14"/>
    <mergeCell ref="P13:P14"/>
    <mergeCell ref="Q13:Q14"/>
    <mergeCell ref="N13:N14"/>
    <mergeCell ref="G13:G14"/>
    <mergeCell ref="H13:H14"/>
    <mergeCell ref="I13:I14"/>
    <mergeCell ref="J13:J14"/>
    <mergeCell ref="L13:L14"/>
    <mergeCell ref="K13:K14"/>
    <mergeCell ref="D13:D14"/>
    <mergeCell ref="E13:E14"/>
    <mergeCell ref="EJ3:EO3"/>
    <mergeCell ref="CS6:CY6"/>
    <mergeCell ref="CZ6:DF6"/>
    <mergeCell ref="DG6:DM6"/>
    <mergeCell ref="DN6:DT6"/>
    <mergeCell ref="DU6:EA6"/>
    <mergeCell ref="EB6:EH6"/>
    <mergeCell ref="E6:I6"/>
    <mergeCell ref="J6:P6"/>
    <mergeCell ref="T6:Z6"/>
    <mergeCell ref="AA6:AG6"/>
    <mergeCell ref="BX6:CD6"/>
    <mergeCell ref="A137:C137"/>
    <mergeCell ref="CE6:CK6"/>
    <mergeCell ref="CL6:CR6"/>
    <mergeCell ref="A9:A10"/>
    <mergeCell ref="B9:B10"/>
    <mergeCell ref="C9:C10"/>
    <mergeCell ref="D9:D10"/>
    <mergeCell ref="E9:E10"/>
    <mergeCell ref="A6:A7"/>
    <mergeCell ref="B6:B7"/>
    <mergeCell ref="C6:C7"/>
    <mergeCell ref="D6:D7"/>
    <mergeCell ref="Q9:Q10"/>
    <mergeCell ref="Q11:Q12"/>
    <mergeCell ref="Q6:S6"/>
    <mergeCell ref="A13:A14"/>
    <mergeCell ref="S13:S14"/>
    <mergeCell ref="A15:A16"/>
    <mergeCell ref="B15:B16"/>
    <mergeCell ref="C15:C16"/>
    <mergeCell ref="O9:O10"/>
    <mergeCell ref="P9:P10"/>
    <mergeCell ref="R9:R10"/>
    <mergeCell ref="F11:F12"/>
    <mergeCell ref="G11:G12"/>
    <mergeCell ref="H11:H12"/>
    <mergeCell ref="I11:I12"/>
    <mergeCell ref="J11:J12"/>
    <mergeCell ref="M11:M12"/>
    <mergeCell ref="O11:O12"/>
    <mergeCell ref="P11:P12"/>
    <mergeCell ref="R11:R12"/>
    <mergeCell ref="S11:S12"/>
    <mergeCell ref="F13:F14"/>
    <mergeCell ref="EI6:EO6"/>
    <mergeCell ref="R13:R14"/>
    <mergeCell ref="A8:C8"/>
    <mergeCell ref="B13:B14"/>
    <mergeCell ref="C13:C14"/>
    <mergeCell ref="A11:A12"/>
    <mergeCell ref="B11:B12"/>
    <mergeCell ref="C11:C12"/>
    <mergeCell ref="D11:D12"/>
    <mergeCell ref="E11:E12"/>
    <mergeCell ref="F9:F10"/>
    <mergeCell ref="G9:G10"/>
    <mergeCell ref="H9:H10"/>
    <mergeCell ref="I9:I10"/>
    <mergeCell ref="J9:J10"/>
    <mergeCell ref="L9:L10"/>
    <mergeCell ref="K9:K10"/>
    <mergeCell ref="K11:K12"/>
    <mergeCell ref="N9:N10"/>
    <mergeCell ref="N11:N12"/>
    <mergeCell ref="L11:L12"/>
    <mergeCell ref="M9:M10"/>
    <mergeCell ref="DN140:DT140"/>
    <mergeCell ref="DU140:EA140"/>
    <mergeCell ref="EB140:EH140"/>
    <mergeCell ref="DN1:DP1"/>
    <mergeCell ref="DQ1:EA1"/>
    <mergeCell ref="DN2:DP2"/>
    <mergeCell ref="DQ2:EA2"/>
    <mergeCell ref="DN3:DP3"/>
    <mergeCell ref="DQ3:EA3"/>
    <mergeCell ref="Q137:Q138"/>
    <mergeCell ref="AH6:AN6"/>
    <mergeCell ref="AO6:AU6"/>
    <mergeCell ref="AV6:BB6"/>
    <mergeCell ref="BC6:BI6"/>
    <mergeCell ref="BQ6:BW6"/>
    <mergeCell ref="BJ6:BP6"/>
    <mergeCell ref="S9:S10"/>
    <mergeCell ref="EB3:EI3"/>
    <mergeCell ref="Q17:Q18"/>
    <mergeCell ref="R17:R18"/>
    <mergeCell ref="S17:S18"/>
    <mergeCell ref="R21:R22"/>
    <mergeCell ref="S21:S22"/>
    <mergeCell ref="S19:S20"/>
    <mergeCell ref="Q25:Q26"/>
    <mergeCell ref="R25:R26"/>
    <mergeCell ref="S25:S26"/>
    <mergeCell ref="R29:R30"/>
    <mergeCell ref="EI140:EO140"/>
    <mergeCell ref="T141:Z141"/>
    <mergeCell ref="AA141:AG141"/>
    <mergeCell ref="AH141:AN141"/>
    <mergeCell ref="AO141:AU141"/>
    <mergeCell ref="AV141:BB141"/>
    <mergeCell ref="BC141:BI141"/>
    <mergeCell ref="BJ141:BP141"/>
    <mergeCell ref="BQ141:BW141"/>
    <mergeCell ref="BX141:CD141"/>
    <mergeCell ref="CE141:CK141"/>
    <mergeCell ref="CL141:CR141"/>
    <mergeCell ref="CS141:CY141"/>
    <mergeCell ref="CZ141:DF141"/>
    <mergeCell ref="DG141:DM141"/>
    <mergeCell ref="DN141:DT141"/>
    <mergeCell ref="DU141:EA141"/>
    <mergeCell ref="EB141:EH141"/>
    <mergeCell ref="EI141:EO141"/>
    <mergeCell ref="T140:Z140"/>
    <mergeCell ref="AA140:AG140"/>
    <mergeCell ref="AH140:AN140"/>
    <mergeCell ref="AO140:AU140"/>
    <mergeCell ref="AV140:BB140"/>
    <mergeCell ref="BC140:BI140"/>
    <mergeCell ref="BJ140:BP140"/>
    <mergeCell ref="BQ140:BW140"/>
    <mergeCell ref="BX140:CD140"/>
    <mergeCell ref="T142:Z142"/>
    <mergeCell ref="AA142:AG142"/>
    <mergeCell ref="AH142:AN142"/>
    <mergeCell ref="AO142:AU142"/>
    <mergeCell ref="AV142:BB142"/>
    <mergeCell ref="BC142:BI142"/>
    <mergeCell ref="BJ142:BP142"/>
    <mergeCell ref="BQ142:BW142"/>
    <mergeCell ref="BX142:CD142"/>
    <mergeCell ref="CE142:CK142"/>
    <mergeCell ref="CL142:CR142"/>
    <mergeCell ref="CS142:CY142"/>
    <mergeCell ref="CZ142:DF142"/>
    <mergeCell ref="S29:S30"/>
    <mergeCell ref="S27:S28"/>
    <mergeCell ref="Q33:Q34"/>
    <mergeCell ref="R33:R34"/>
    <mergeCell ref="S33:S34"/>
    <mergeCell ref="R37:R38"/>
    <mergeCell ref="S37:S38"/>
    <mergeCell ref="S35:S36"/>
    <mergeCell ref="Q41:Q42"/>
    <mergeCell ref="R41:R42"/>
    <mergeCell ref="S41:S42"/>
    <mergeCell ref="R45:R46"/>
    <mergeCell ref="S45:S46"/>
    <mergeCell ref="S43:S44"/>
    <mergeCell ref="Q57:Q58"/>
    <mergeCell ref="R57:R58"/>
    <mergeCell ref="S57:S58"/>
    <mergeCell ref="R61:R62"/>
    <mergeCell ref="S61:S62"/>
    <mergeCell ref="DG142:DM142"/>
    <mergeCell ref="DG140:DM140"/>
    <mergeCell ref="DN142:DT142"/>
    <mergeCell ref="DU142:EA142"/>
    <mergeCell ref="EB142:EH142"/>
    <mergeCell ref="EI142:EO142"/>
    <mergeCell ref="A143:C143"/>
    <mergeCell ref="T143:Z143"/>
    <mergeCell ref="AA143:AG143"/>
    <mergeCell ref="AH143:AN143"/>
    <mergeCell ref="AO143:AU143"/>
    <mergeCell ref="AV143:BB143"/>
    <mergeCell ref="BC143:BI143"/>
    <mergeCell ref="BJ143:BP143"/>
    <mergeCell ref="BQ143:BW143"/>
    <mergeCell ref="BX143:CD143"/>
    <mergeCell ref="CE143:CK143"/>
    <mergeCell ref="CL143:CR143"/>
    <mergeCell ref="CS143:CY143"/>
    <mergeCell ref="CZ143:DF143"/>
    <mergeCell ref="DG143:DM143"/>
    <mergeCell ref="DN143:DT143"/>
    <mergeCell ref="DU143:EA143"/>
    <mergeCell ref="EB143:EH143"/>
    <mergeCell ref="EI143:EO143"/>
    <mergeCell ref="CE140:CK140"/>
    <mergeCell ref="CL140:CR140"/>
    <mergeCell ref="CS140:CY140"/>
    <mergeCell ref="CZ140:DF140"/>
    <mergeCell ref="A140:C140"/>
    <mergeCell ref="A141:C141"/>
    <mergeCell ref="A142:C142"/>
  </mergeCells>
  <conditionalFormatting sqref="Q137:S137 Q8:S9">
    <cfRule type="cellIs" dxfId="242" priority="1053" operator="lessThan">
      <formula>0</formula>
    </cfRule>
  </conditionalFormatting>
  <conditionalFormatting sqref="R11:S11">
    <cfRule type="cellIs" dxfId="241" priority="1032" operator="lessThan">
      <formula>0</formula>
    </cfRule>
  </conditionalFormatting>
  <conditionalFormatting sqref="L9:L12">
    <cfRule type="cellIs" dxfId="240" priority="1009" operator="equal">
      <formula>0</formula>
    </cfRule>
  </conditionalFormatting>
  <conditionalFormatting sqref="Q11">
    <cfRule type="cellIs" dxfId="239" priority="1006" operator="lessThan">
      <formula>0</formula>
    </cfRule>
  </conditionalFormatting>
  <conditionalFormatting sqref="R13:S13">
    <cfRule type="cellIs" dxfId="238" priority="1001" operator="lessThan">
      <formula>0</formula>
    </cfRule>
  </conditionalFormatting>
  <conditionalFormatting sqref="R15:S15">
    <cfRule type="cellIs" dxfId="237" priority="988" operator="lessThan">
      <formula>0</formula>
    </cfRule>
  </conditionalFormatting>
  <conditionalFormatting sqref="L13:L16">
    <cfRule type="cellIs" dxfId="236" priority="978" operator="equal">
      <formula>0</formula>
    </cfRule>
  </conditionalFormatting>
  <conditionalFormatting sqref="Q13">
    <cfRule type="cellIs" dxfId="235" priority="977" operator="lessThan">
      <formula>0</formula>
    </cfRule>
  </conditionalFormatting>
  <conditionalFormatting sqref="Q15">
    <cfRule type="cellIs" dxfId="234" priority="976" operator="lessThan">
      <formula>0</formula>
    </cfRule>
  </conditionalFormatting>
  <conditionalFormatting sqref="R17:S17">
    <cfRule type="cellIs" dxfId="233" priority="972" operator="lessThan">
      <formula>0</formula>
    </cfRule>
  </conditionalFormatting>
  <conditionalFormatting sqref="R19:S19">
    <cfRule type="cellIs" dxfId="232" priority="959" operator="lessThan">
      <formula>0</formula>
    </cfRule>
  </conditionalFormatting>
  <conditionalFormatting sqref="L17:L20">
    <cfRule type="cellIs" dxfId="231" priority="949" operator="equal">
      <formula>0</formula>
    </cfRule>
  </conditionalFormatting>
  <conditionalFormatting sqref="Q17">
    <cfRule type="cellIs" dxfId="230" priority="948" operator="lessThan">
      <formula>0</formula>
    </cfRule>
  </conditionalFormatting>
  <conditionalFormatting sqref="Q19">
    <cfRule type="cellIs" dxfId="229" priority="947" operator="lessThan">
      <formula>0</formula>
    </cfRule>
  </conditionalFormatting>
  <conditionalFormatting sqref="R21:S21">
    <cfRule type="cellIs" dxfId="228" priority="943" operator="lessThan">
      <formula>0</formula>
    </cfRule>
  </conditionalFormatting>
  <conditionalFormatting sqref="R23:S23">
    <cfRule type="cellIs" dxfId="227" priority="930" operator="lessThan">
      <formula>0</formula>
    </cfRule>
  </conditionalFormatting>
  <conditionalFormatting sqref="L21:L24">
    <cfRule type="cellIs" dxfId="226" priority="920" operator="equal">
      <formula>0</formula>
    </cfRule>
  </conditionalFormatting>
  <conditionalFormatting sqref="Q21">
    <cfRule type="cellIs" dxfId="225" priority="919" operator="lessThan">
      <formula>0</formula>
    </cfRule>
  </conditionalFormatting>
  <conditionalFormatting sqref="Q23">
    <cfRule type="cellIs" dxfId="224" priority="918" operator="lessThan">
      <formula>0</formula>
    </cfRule>
  </conditionalFormatting>
  <conditionalFormatting sqref="R25:S25">
    <cfRule type="cellIs" dxfId="223" priority="914" operator="lessThan">
      <formula>0</formula>
    </cfRule>
  </conditionalFormatting>
  <conditionalFormatting sqref="R27:S27">
    <cfRule type="cellIs" dxfId="222" priority="901" operator="lessThan">
      <formula>0</formula>
    </cfRule>
  </conditionalFormatting>
  <conditionalFormatting sqref="L25:L28">
    <cfRule type="cellIs" dxfId="221" priority="891" operator="equal">
      <formula>0</formula>
    </cfRule>
  </conditionalFormatting>
  <conditionalFormatting sqref="Q25">
    <cfRule type="cellIs" dxfId="220" priority="890" operator="lessThan">
      <formula>0</formula>
    </cfRule>
  </conditionalFormatting>
  <conditionalFormatting sqref="Q27">
    <cfRule type="cellIs" dxfId="219" priority="889" operator="lessThan">
      <formula>0</formula>
    </cfRule>
  </conditionalFormatting>
  <conditionalFormatting sqref="R29:S29">
    <cfRule type="cellIs" dxfId="218" priority="885" operator="lessThan">
      <formula>0</formula>
    </cfRule>
  </conditionalFormatting>
  <conditionalFormatting sqref="R31:S31">
    <cfRule type="cellIs" dxfId="217" priority="872" operator="lessThan">
      <formula>0</formula>
    </cfRule>
  </conditionalFormatting>
  <conditionalFormatting sqref="L29:L32">
    <cfRule type="cellIs" dxfId="216" priority="862" operator="equal">
      <formula>0</formula>
    </cfRule>
  </conditionalFormatting>
  <conditionalFormatting sqref="Q29">
    <cfRule type="cellIs" dxfId="215" priority="861" operator="lessThan">
      <formula>0</formula>
    </cfRule>
  </conditionalFormatting>
  <conditionalFormatting sqref="Q31">
    <cfRule type="cellIs" dxfId="214" priority="860" operator="lessThan">
      <formula>0</formula>
    </cfRule>
  </conditionalFormatting>
  <conditionalFormatting sqref="R33:S33">
    <cfRule type="cellIs" dxfId="213" priority="856" operator="lessThan">
      <formula>0</formula>
    </cfRule>
  </conditionalFormatting>
  <conditionalFormatting sqref="R35:S35">
    <cfRule type="cellIs" dxfId="212" priority="843" operator="lessThan">
      <formula>0</formula>
    </cfRule>
  </conditionalFormatting>
  <conditionalFormatting sqref="L33:L36">
    <cfRule type="cellIs" dxfId="211" priority="833" operator="equal">
      <formula>0</formula>
    </cfRule>
  </conditionalFormatting>
  <conditionalFormatting sqref="Q33">
    <cfRule type="cellIs" dxfId="210" priority="832" operator="lessThan">
      <formula>0</formula>
    </cfRule>
  </conditionalFormatting>
  <conditionalFormatting sqref="Q35">
    <cfRule type="cellIs" dxfId="209" priority="831" operator="lessThan">
      <formula>0</formula>
    </cfRule>
  </conditionalFormatting>
  <conditionalFormatting sqref="R37:S37">
    <cfRule type="cellIs" dxfId="208" priority="827" operator="lessThan">
      <formula>0</formula>
    </cfRule>
  </conditionalFormatting>
  <conditionalFormatting sqref="R39:S39">
    <cfRule type="cellIs" dxfId="207" priority="814" operator="lessThan">
      <formula>0</formula>
    </cfRule>
  </conditionalFormatting>
  <conditionalFormatting sqref="L37:L40">
    <cfRule type="cellIs" dxfId="206" priority="804" operator="equal">
      <formula>0</formula>
    </cfRule>
  </conditionalFormatting>
  <conditionalFormatting sqref="Q37">
    <cfRule type="cellIs" dxfId="205" priority="803" operator="lessThan">
      <formula>0</formula>
    </cfRule>
  </conditionalFormatting>
  <conditionalFormatting sqref="Q39">
    <cfRule type="cellIs" dxfId="204" priority="802" operator="lessThan">
      <formula>0</formula>
    </cfRule>
  </conditionalFormatting>
  <conditionalFormatting sqref="R41:S41">
    <cfRule type="cellIs" dxfId="203" priority="798" operator="lessThan">
      <formula>0</formula>
    </cfRule>
  </conditionalFormatting>
  <conditionalFormatting sqref="R43:S43">
    <cfRule type="cellIs" dxfId="202" priority="785" operator="lessThan">
      <formula>0</formula>
    </cfRule>
  </conditionalFormatting>
  <conditionalFormatting sqref="L41:L44">
    <cfRule type="cellIs" dxfId="201" priority="775" operator="equal">
      <formula>0</formula>
    </cfRule>
  </conditionalFormatting>
  <conditionalFormatting sqref="Q41">
    <cfRule type="cellIs" dxfId="200" priority="774" operator="lessThan">
      <formula>0</formula>
    </cfRule>
  </conditionalFormatting>
  <conditionalFormatting sqref="Q43">
    <cfRule type="cellIs" dxfId="199" priority="773" operator="lessThan">
      <formula>0</formula>
    </cfRule>
  </conditionalFormatting>
  <conditionalFormatting sqref="R45:S45">
    <cfRule type="cellIs" dxfId="198" priority="769" operator="lessThan">
      <formula>0</formula>
    </cfRule>
  </conditionalFormatting>
  <conditionalFormatting sqref="R47:S47">
    <cfRule type="cellIs" dxfId="197" priority="756" operator="lessThan">
      <formula>0</formula>
    </cfRule>
  </conditionalFormatting>
  <conditionalFormatting sqref="L45:L48">
    <cfRule type="cellIs" dxfId="196" priority="746" operator="equal">
      <formula>0</formula>
    </cfRule>
  </conditionalFormatting>
  <conditionalFormatting sqref="Q45">
    <cfRule type="cellIs" dxfId="195" priority="745" operator="lessThan">
      <formula>0</formula>
    </cfRule>
  </conditionalFormatting>
  <conditionalFormatting sqref="Q47">
    <cfRule type="cellIs" dxfId="194" priority="744" operator="lessThan">
      <formula>0</formula>
    </cfRule>
  </conditionalFormatting>
  <conditionalFormatting sqref="R49:S49">
    <cfRule type="cellIs" dxfId="193" priority="740" operator="lessThan">
      <formula>0</formula>
    </cfRule>
  </conditionalFormatting>
  <conditionalFormatting sqref="R51:S51">
    <cfRule type="cellIs" dxfId="192" priority="727" operator="lessThan">
      <formula>0</formula>
    </cfRule>
  </conditionalFormatting>
  <conditionalFormatting sqref="L49:L52">
    <cfRule type="cellIs" dxfId="191" priority="717" operator="equal">
      <formula>0</formula>
    </cfRule>
  </conditionalFormatting>
  <conditionalFormatting sqref="Q49">
    <cfRule type="cellIs" dxfId="190" priority="716" operator="lessThan">
      <formula>0</formula>
    </cfRule>
  </conditionalFormatting>
  <conditionalFormatting sqref="Q51">
    <cfRule type="cellIs" dxfId="189" priority="715" operator="lessThan">
      <formula>0</formula>
    </cfRule>
  </conditionalFormatting>
  <conditionalFormatting sqref="R53:S53">
    <cfRule type="cellIs" dxfId="188" priority="711" operator="lessThan">
      <formula>0</formula>
    </cfRule>
  </conditionalFormatting>
  <conditionalFormatting sqref="R55:S55">
    <cfRule type="cellIs" dxfId="187" priority="698" operator="lessThan">
      <formula>0</formula>
    </cfRule>
  </conditionalFormatting>
  <conditionalFormatting sqref="L53:L56">
    <cfRule type="cellIs" dxfId="186" priority="688" operator="equal">
      <formula>0</formula>
    </cfRule>
  </conditionalFormatting>
  <conditionalFormatting sqref="Q53">
    <cfRule type="cellIs" dxfId="185" priority="687" operator="lessThan">
      <formula>0</formula>
    </cfRule>
  </conditionalFormatting>
  <conditionalFormatting sqref="Q55">
    <cfRule type="cellIs" dxfId="184" priority="686" operator="lessThan">
      <formula>0</formula>
    </cfRule>
  </conditionalFormatting>
  <conditionalFormatting sqref="R57:S57">
    <cfRule type="cellIs" dxfId="183" priority="682" operator="lessThan">
      <formula>0</formula>
    </cfRule>
  </conditionalFormatting>
  <conditionalFormatting sqref="R59:S59">
    <cfRule type="cellIs" dxfId="182" priority="669" operator="lessThan">
      <formula>0</formula>
    </cfRule>
  </conditionalFormatting>
  <conditionalFormatting sqref="L57:L60">
    <cfRule type="cellIs" dxfId="181" priority="659" operator="equal">
      <formula>0</formula>
    </cfRule>
  </conditionalFormatting>
  <conditionalFormatting sqref="Q57">
    <cfRule type="cellIs" dxfId="180" priority="658" operator="lessThan">
      <formula>0</formula>
    </cfRule>
  </conditionalFormatting>
  <conditionalFormatting sqref="Q59">
    <cfRule type="cellIs" dxfId="179" priority="657" operator="lessThan">
      <formula>0</formula>
    </cfRule>
  </conditionalFormatting>
  <conditionalFormatting sqref="R61:S61">
    <cfRule type="cellIs" dxfId="178" priority="653" operator="lessThan">
      <formula>0</formula>
    </cfRule>
  </conditionalFormatting>
  <conditionalFormatting sqref="R63:S63">
    <cfRule type="cellIs" dxfId="177" priority="640" operator="lessThan">
      <formula>0</formula>
    </cfRule>
  </conditionalFormatting>
  <conditionalFormatting sqref="L61:L64">
    <cfRule type="cellIs" dxfId="176" priority="630" operator="equal">
      <formula>0</formula>
    </cfRule>
  </conditionalFormatting>
  <conditionalFormatting sqref="Q61">
    <cfRule type="cellIs" dxfId="175" priority="629" operator="lessThan">
      <formula>0</formula>
    </cfRule>
  </conditionalFormatting>
  <conditionalFormatting sqref="Q63">
    <cfRule type="cellIs" dxfId="174" priority="628" operator="lessThan">
      <formula>0</formula>
    </cfRule>
  </conditionalFormatting>
  <conditionalFormatting sqref="R65:S65">
    <cfRule type="cellIs" dxfId="173" priority="624" operator="lessThan">
      <formula>0</formula>
    </cfRule>
  </conditionalFormatting>
  <conditionalFormatting sqref="R67:S67">
    <cfRule type="cellIs" dxfId="172" priority="611" operator="lessThan">
      <formula>0</formula>
    </cfRule>
  </conditionalFormatting>
  <conditionalFormatting sqref="L65:L68">
    <cfRule type="cellIs" dxfId="171" priority="601" operator="equal">
      <formula>0</formula>
    </cfRule>
  </conditionalFormatting>
  <conditionalFormatting sqref="Q65">
    <cfRule type="cellIs" dxfId="170" priority="600" operator="lessThan">
      <formula>0</formula>
    </cfRule>
  </conditionalFormatting>
  <conditionalFormatting sqref="Q67">
    <cfRule type="cellIs" dxfId="169" priority="599" operator="lessThan">
      <formula>0</formula>
    </cfRule>
  </conditionalFormatting>
  <conditionalFormatting sqref="R69:S69">
    <cfRule type="cellIs" dxfId="168" priority="595" operator="lessThan">
      <formula>0</formula>
    </cfRule>
  </conditionalFormatting>
  <conditionalFormatting sqref="R71:S71">
    <cfRule type="cellIs" dxfId="167" priority="582" operator="lessThan">
      <formula>0</formula>
    </cfRule>
  </conditionalFormatting>
  <conditionalFormatting sqref="L69:L72">
    <cfRule type="cellIs" dxfId="166" priority="572" operator="equal">
      <formula>0</formula>
    </cfRule>
  </conditionalFormatting>
  <conditionalFormatting sqref="Q69">
    <cfRule type="cellIs" dxfId="165" priority="571" operator="lessThan">
      <formula>0</formula>
    </cfRule>
  </conditionalFormatting>
  <conditionalFormatting sqref="Q71">
    <cfRule type="cellIs" dxfId="164" priority="570" operator="lessThan">
      <formula>0</formula>
    </cfRule>
  </conditionalFormatting>
  <conditionalFormatting sqref="R73:S73">
    <cfRule type="cellIs" dxfId="163" priority="566" operator="lessThan">
      <formula>0</formula>
    </cfRule>
  </conditionalFormatting>
  <conditionalFormatting sqref="R75:S75">
    <cfRule type="cellIs" dxfId="162" priority="553" operator="lessThan">
      <formula>0</formula>
    </cfRule>
  </conditionalFormatting>
  <conditionalFormatting sqref="L73:L76">
    <cfRule type="cellIs" dxfId="161" priority="543" operator="equal">
      <formula>0</formula>
    </cfRule>
  </conditionalFormatting>
  <conditionalFormatting sqref="Q73">
    <cfRule type="cellIs" dxfId="160" priority="542" operator="lessThan">
      <formula>0</formula>
    </cfRule>
  </conditionalFormatting>
  <conditionalFormatting sqref="Q75">
    <cfRule type="cellIs" dxfId="159" priority="541" operator="lessThan">
      <formula>0</formula>
    </cfRule>
  </conditionalFormatting>
  <conditionalFormatting sqref="R77:S77">
    <cfRule type="cellIs" dxfId="158" priority="537" operator="lessThan">
      <formula>0</formula>
    </cfRule>
  </conditionalFormatting>
  <conditionalFormatting sqref="R79:S79">
    <cfRule type="cellIs" dxfId="157" priority="524" operator="lessThan">
      <formula>0</formula>
    </cfRule>
  </conditionalFormatting>
  <conditionalFormatting sqref="L77:L80">
    <cfRule type="cellIs" dxfId="156" priority="514" operator="equal">
      <formula>0</formula>
    </cfRule>
  </conditionalFormatting>
  <conditionalFormatting sqref="Q77">
    <cfRule type="cellIs" dxfId="155" priority="513" operator="lessThan">
      <formula>0</formula>
    </cfRule>
  </conditionalFormatting>
  <conditionalFormatting sqref="Q79">
    <cfRule type="cellIs" dxfId="154" priority="512" operator="lessThan">
      <formula>0</formula>
    </cfRule>
  </conditionalFormatting>
  <conditionalFormatting sqref="R81:S81">
    <cfRule type="cellIs" dxfId="153" priority="508" operator="lessThan">
      <formula>0</formula>
    </cfRule>
  </conditionalFormatting>
  <conditionalFormatting sqref="R83:S83">
    <cfRule type="cellIs" dxfId="152" priority="495" operator="lessThan">
      <formula>0</formula>
    </cfRule>
  </conditionalFormatting>
  <conditionalFormatting sqref="L81:L84">
    <cfRule type="cellIs" dxfId="151" priority="485" operator="equal">
      <formula>0</formula>
    </cfRule>
  </conditionalFormatting>
  <conditionalFormatting sqref="Q81">
    <cfRule type="cellIs" dxfId="150" priority="484" operator="lessThan">
      <formula>0</formula>
    </cfRule>
  </conditionalFormatting>
  <conditionalFormatting sqref="Q83">
    <cfRule type="cellIs" dxfId="149" priority="483" operator="lessThan">
      <formula>0</formula>
    </cfRule>
  </conditionalFormatting>
  <conditionalFormatting sqref="R85:S85">
    <cfRule type="cellIs" dxfId="148" priority="479" operator="lessThan">
      <formula>0</formula>
    </cfRule>
  </conditionalFormatting>
  <conditionalFormatting sqref="R87:S87">
    <cfRule type="cellIs" dxfId="147" priority="466" operator="lessThan">
      <formula>0</formula>
    </cfRule>
  </conditionalFormatting>
  <conditionalFormatting sqref="L85:L88">
    <cfRule type="cellIs" dxfId="146" priority="456" operator="equal">
      <formula>0</formula>
    </cfRule>
  </conditionalFormatting>
  <conditionalFormatting sqref="Q85">
    <cfRule type="cellIs" dxfId="145" priority="455" operator="lessThan">
      <formula>0</formula>
    </cfRule>
  </conditionalFormatting>
  <conditionalFormatting sqref="Q87">
    <cfRule type="cellIs" dxfId="144" priority="454" operator="lessThan">
      <formula>0</formula>
    </cfRule>
  </conditionalFormatting>
  <conditionalFormatting sqref="R89:S89">
    <cfRule type="cellIs" dxfId="143" priority="450" operator="lessThan">
      <formula>0</formula>
    </cfRule>
  </conditionalFormatting>
  <conditionalFormatting sqref="R91:S91">
    <cfRule type="cellIs" dxfId="142" priority="437" operator="lessThan">
      <formula>0</formula>
    </cfRule>
  </conditionalFormatting>
  <conditionalFormatting sqref="L89:L92">
    <cfRule type="cellIs" dxfId="141" priority="427" operator="equal">
      <formula>0</formula>
    </cfRule>
  </conditionalFormatting>
  <conditionalFormatting sqref="Q89">
    <cfRule type="cellIs" dxfId="140" priority="426" operator="lessThan">
      <formula>0</formula>
    </cfRule>
  </conditionalFormatting>
  <conditionalFormatting sqref="Q91">
    <cfRule type="cellIs" dxfId="139" priority="425" operator="lessThan">
      <formula>0</formula>
    </cfRule>
  </conditionalFormatting>
  <conditionalFormatting sqref="R93:S93">
    <cfRule type="cellIs" dxfId="138" priority="421" operator="lessThan">
      <formula>0</formula>
    </cfRule>
  </conditionalFormatting>
  <conditionalFormatting sqref="R95:S95">
    <cfRule type="cellIs" dxfId="137" priority="408" operator="lessThan">
      <formula>0</formula>
    </cfRule>
  </conditionalFormatting>
  <conditionalFormatting sqref="L93:L96">
    <cfRule type="cellIs" dxfId="136" priority="398" operator="equal">
      <formula>0</formula>
    </cfRule>
  </conditionalFormatting>
  <conditionalFormatting sqref="Q93">
    <cfRule type="cellIs" dxfId="135" priority="397" operator="lessThan">
      <formula>0</formula>
    </cfRule>
  </conditionalFormatting>
  <conditionalFormatting sqref="Q95">
    <cfRule type="cellIs" dxfId="134" priority="396" operator="lessThan">
      <formula>0</formula>
    </cfRule>
  </conditionalFormatting>
  <conditionalFormatting sqref="R97:S97">
    <cfRule type="cellIs" dxfId="133" priority="392" operator="lessThan">
      <formula>0</formula>
    </cfRule>
  </conditionalFormatting>
  <conditionalFormatting sqref="R99:S99">
    <cfRule type="cellIs" dxfId="132" priority="379" operator="lessThan">
      <formula>0</formula>
    </cfRule>
  </conditionalFormatting>
  <conditionalFormatting sqref="L97:L100">
    <cfRule type="cellIs" dxfId="131" priority="369" operator="equal">
      <formula>0</formula>
    </cfRule>
  </conditionalFormatting>
  <conditionalFormatting sqref="Q97">
    <cfRule type="cellIs" dxfId="130" priority="368" operator="lessThan">
      <formula>0</formula>
    </cfRule>
  </conditionalFormatting>
  <conditionalFormatting sqref="Q99">
    <cfRule type="cellIs" dxfId="129" priority="367" operator="lessThan">
      <formula>0</formula>
    </cfRule>
  </conditionalFormatting>
  <conditionalFormatting sqref="R101:S101">
    <cfRule type="cellIs" dxfId="128" priority="363" operator="lessThan">
      <formula>0</formula>
    </cfRule>
  </conditionalFormatting>
  <conditionalFormatting sqref="R103:S103">
    <cfRule type="cellIs" dxfId="127" priority="350" operator="lessThan">
      <formula>0</formula>
    </cfRule>
  </conditionalFormatting>
  <conditionalFormatting sqref="L101:L104">
    <cfRule type="cellIs" dxfId="126" priority="340" operator="equal">
      <formula>0</formula>
    </cfRule>
  </conditionalFormatting>
  <conditionalFormatting sqref="Q101">
    <cfRule type="cellIs" dxfId="125" priority="339" operator="lessThan">
      <formula>0</formula>
    </cfRule>
  </conditionalFormatting>
  <conditionalFormatting sqref="Q103">
    <cfRule type="cellIs" dxfId="124" priority="338" operator="lessThan">
      <formula>0</formula>
    </cfRule>
  </conditionalFormatting>
  <conditionalFormatting sqref="R105:S105">
    <cfRule type="cellIs" dxfId="123" priority="334" operator="lessThan">
      <formula>0</formula>
    </cfRule>
  </conditionalFormatting>
  <conditionalFormatting sqref="R107:S107">
    <cfRule type="cellIs" dxfId="122" priority="321" operator="lessThan">
      <formula>0</formula>
    </cfRule>
  </conditionalFormatting>
  <conditionalFormatting sqref="L105:L108">
    <cfRule type="cellIs" dxfId="121" priority="311" operator="equal">
      <formula>0</formula>
    </cfRule>
  </conditionalFormatting>
  <conditionalFormatting sqref="Q105">
    <cfRule type="cellIs" dxfId="120" priority="310" operator="lessThan">
      <formula>0</formula>
    </cfRule>
  </conditionalFormatting>
  <conditionalFormatting sqref="Q107">
    <cfRule type="cellIs" dxfId="119" priority="309" operator="lessThan">
      <formula>0</formula>
    </cfRule>
  </conditionalFormatting>
  <conditionalFormatting sqref="R109:S109">
    <cfRule type="cellIs" dxfId="118" priority="305" operator="lessThan">
      <formula>0</formula>
    </cfRule>
  </conditionalFormatting>
  <conditionalFormatting sqref="R111:S111">
    <cfRule type="cellIs" dxfId="117" priority="292" operator="lessThan">
      <formula>0</formula>
    </cfRule>
  </conditionalFormatting>
  <conditionalFormatting sqref="L109:L112">
    <cfRule type="cellIs" dxfId="116" priority="282" operator="equal">
      <formula>0</formula>
    </cfRule>
  </conditionalFormatting>
  <conditionalFormatting sqref="Q109">
    <cfRule type="cellIs" dxfId="115" priority="281" operator="lessThan">
      <formula>0</formula>
    </cfRule>
  </conditionalFormatting>
  <conditionalFormatting sqref="Q111">
    <cfRule type="cellIs" dxfId="114" priority="280" operator="lessThan">
      <formula>0</formula>
    </cfRule>
  </conditionalFormatting>
  <conditionalFormatting sqref="R113:S113">
    <cfRule type="cellIs" dxfId="113" priority="276" operator="lessThan">
      <formula>0</formula>
    </cfRule>
  </conditionalFormatting>
  <conditionalFormatting sqref="R115:S115">
    <cfRule type="cellIs" dxfId="112" priority="263" operator="lessThan">
      <formula>0</formula>
    </cfRule>
  </conditionalFormatting>
  <conditionalFormatting sqref="L113:L116">
    <cfRule type="cellIs" dxfId="111" priority="253" operator="equal">
      <formula>0</formula>
    </cfRule>
  </conditionalFormatting>
  <conditionalFormatting sqref="Q113">
    <cfRule type="cellIs" dxfId="110" priority="252" operator="lessThan">
      <formula>0</formula>
    </cfRule>
  </conditionalFormatting>
  <conditionalFormatting sqref="Q115">
    <cfRule type="cellIs" dxfId="109" priority="251" operator="lessThan">
      <formula>0</formula>
    </cfRule>
  </conditionalFormatting>
  <conditionalFormatting sqref="R117:S117">
    <cfRule type="cellIs" dxfId="108" priority="247" operator="lessThan">
      <formula>0</formula>
    </cfRule>
  </conditionalFormatting>
  <conditionalFormatting sqref="R119:S119">
    <cfRule type="cellIs" dxfId="107" priority="234" operator="lessThan">
      <formula>0</formula>
    </cfRule>
  </conditionalFormatting>
  <conditionalFormatting sqref="L117:L120">
    <cfRule type="cellIs" dxfId="106" priority="224" operator="equal">
      <formula>0</formula>
    </cfRule>
  </conditionalFormatting>
  <conditionalFormatting sqref="Q117">
    <cfRule type="cellIs" dxfId="105" priority="223" operator="lessThan">
      <formula>0</formula>
    </cfRule>
  </conditionalFormatting>
  <conditionalFormatting sqref="Q119">
    <cfRule type="cellIs" dxfId="104" priority="222" operator="lessThan">
      <formula>0</formula>
    </cfRule>
  </conditionalFormatting>
  <conditionalFormatting sqref="R121:S121">
    <cfRule type="cellIs" dxfId="103" priority="218" operator="lessThan">
      <formula>0</formula>
    </cfRule>
  </conditionalFormatting>
  <conditionalFormatting sqref="R123:S123">
    <cfRule type="cellIs" dxfId="102" priority="205" operator="lessThan">
      <formula>0</formula>
    </cfRule>
  </conditionalFormatting>
  <conditionalFormatting sqref="L121:L124">
    <cfRule type="cellIs" dxfId="101" priority="195" operator="equal">
      <formula>0</formula>
    </cfRule>
  </conditionalFormatting>
  <conditionalFormatting sqref="Q121">
    <cfRule type="cellIs" dxfId="100" priority="194" operator="lessThan">
      <formula>0</formula>
    </cfRule>
  </conditionalFormatting>
  <conditionalFormatting sqref="Q123">
    <cfRule type="cellIs" dxfId="99" priority="193" operator="lessThan">
      <formula>0</formula>
    </cfRule>
  </conditionalFormatting>
  <conditionalFormatting sqref="R125:S125">
    <cfRule type="cellIs" dxfId="98" priority="189" operator="lessThan">
      <formula>0</formula>
    </cfRule>
  </conditionalFormatting>
  <conditionalFormatting sqref="R127:S127">
    <cfRule type="cellIs" dxfId="97" priority="176" operator="lessThan">
      <formula>0</formula>
    </cfRule>
  </conditionalFormatting>
  <conditionalFormatting sqref="L125:L128">
    <cfRule type="cellIs" dxfId="96" priority="166" operator="equal">
      <formula>0</formula>
    </cfRule>
  </conditionalFormatting>
  <conditionalFormatting sqref="Q125">
    <cfRule type="cellIs" dxfId="95" priority="165" operator="lessThan">
      <formula>0</formula>
    </cfRule>
  </conditionalFormatting>
  <conditionalFormatting sqref="Q127">
    <cfRule type="cellIs" dxfId="94" priority="164" operator="lessThan">
      <formula>0</formula>
    </cfRule>
  </conditionalFormatting>
  <conditionalFormatting sqref="R129:S129">
    <cfRule type="cellIs" dxfId="93" priority="160" operator="lessThan">
      <formula>0</formula>
    </cfRule>
  </conditionalFormatting>
  <conditionalFormatting sqref="R131:S131">
    <cfRule type="cellIs" dxfId="92" priority="147" operator="lessThan">
      <formula>0</formula>
    </cfRule>
  </conditionalFormatting>
  <conditionalFormatting sqref="L129:L132">
    <cfRule type="cellIs" dxfId="91" priority="137" operator="equal">
      <formula>0</formula>
    </cfRule>
  </conditionalFormatting>
  <conditionalFormatting sqref="Q129">
    <cfRule type="cellIs" dxfId="90" priority="136" operator="lessThan">
      <formula>0</formula>
    </cfRule>
  </conditionalFormatting>
  <conditionalFormatting sqref="Q131">
    <cfRule type="cellIs" dxfId="89" priority="135" operator="lessThan">
      <formula>0</formula>
    </cfRule>
  </conditionalFormatting>
  <conditionalFormatting sqref="R133:S133">
    <cfRule type="cellIs" dxfId="88" priority="131" operator="lessThan">
      <formula>0</formula>
    </cfRule>
  </conditionalFormatting>
  <conditionalFormatting sqref="R135:S135">
    <cfRule type="cellIs" dxfId="87" priority="118" operator="lessThan">
      <formula>0</formula>
    </cfRule>
  </conditionalFormatting>
  <conditionalFormatting sqref="L133:L136">
    <cfRule type="cellIs" dxfId="86" priority="108" operator="equal">
      <formula>0</formula>
    </cfRule>
  </conditionalFormatting>
  <conditionalFormatting sqref="Q133">
    <cfRule type="cellIs" dxfId="85" priority="107" operator="lessThan">
      <formula>0</formula>
    </cfRule>
  </conditionalFormatting>
  <conditionalFormatting sqref="Q135">
    <cfRule type="cellIs" dxfId="84" priority="106" operator="lessThan">
      <formula>0</formula>
    </cfRule>
  </conditionalFormatting>
  <conditionalFormatting sqref="K9:K18">
    <cfRule type="cellIs" dxfId="83" priority="98" operator="equal">
      <formula>0</formula>
    </cfRule>
  </conditionalFormatting>
  <conditionalFormatting sqref="K11:K18">
    <cfRule type="cellIs" dxfId="82" priority="97" operator="equal">
      <formula>0</formula>
    </cfRule>
  </conditionalFormatting>
  <conditionalFormatting sqref="K17:K44">
    <cfRule type="cellIs" dxfId="81" priority="96" operator="equal">
      <formula>0</formula>
    </cfRule>
  </conditionalFormatting>
  <conditionalFormatting sqref="K21:K24">
    <cfRule type="cellIs" dxfId="80" priority="95" operator="equal">
      <formula>0</formula>
    </cfRule>
  </conditionalFormatting>
  <conditionalFormatting sqref="K25:K44">
    <cfRule type="cellIs" dxfId="79" priority="94" operator="equal">
      <formula>0</formula>
    </cfRule>
  </conditionalFormatting>
  <conditionalFormatting sqref="K29:K44">
    <cfRule type="cellIs" dxfId="78" priority="93" operator="equal">
      <formula>0</formula>
    </cfRule>
  </conditionalFormatting>
  <conditionalFormatting sqref="K33:K36">
    <cfRule type="cellIs" dxfId="77" priority="92" operator="equal">
      <formula>0</formula>
    </cfRule>
  </conditionalFormatting>
  <conditionalFormatting sqref="K37:K44">
    <cfRule type="cellIs" dxfId="76" priority="91" operator="equal">
      <formula>0</formula>
    </cfRule>
  </conditionalFormatting>
  <conditionalFormatting sqref="K41:K44">
    <cfRule type="cellIs" dxfId="75" priority="90" operator="equal">
      <formula>0</formula>
    </cfRule>
  </conditionalFormatting>
  <conditionalFormatting sqref="K45:K48">
    <cfRule type="cellIs" dxfId="74" priority="89" operator="equal">
      <formula>0</formula>
    </cfRule>
  </conditionalFormatting>
  <conditionalFormatting sqref="K49:K52">
    <cfRule type="cellIs" dxfId="73" priority="88" operator="equal">
      <formula>0</formula>
    </cfRule>
  </conditionalFormatting>
  <conditionalFormatting sqref="K53:K56">
    <cfRule type="cellIs" dxfId="72" priority="87" operator="equal">
      <formula>0</formula>
    </cfRule>
  </conditionalFormatting>
  <conditionalFormatting sqref="K57:K60">
    <cfRule type="cellIs" dxfId="71" priority="86" operator="equal">
      <formula>0</formula>
    </cfRule>
  </conditionalFormatting>
  <conditionalFormatting sqref="K61:K64">
    <cfRule type="cellIs" dxfId="70" priority="85" operator="equal">
      <formula>0</formula>
    </cfRule>
  </conditionalFormatting>
  <conditionalFormatting sqref="K65:K68">
    <cfRule type="cellIs" dxfId="69" priority="84" operator="equal">
      <formula>0</formula>
    </cfRule>
  </conditionalFormatting>
  <conditionalFormatting sqref="K69:K72">
    <cfRule type="cellIs" dxfId="68" priority="83" operator="equal">
      <formula>0</formula>
    </cfRule>
  </conditionalFormatting>
  <conditionalFormatting sqref="K73:K76">
    <cfRule type="cellIs" dxfId="67" priority="82" operator="equal">
      <formula>0</formula>
    </cfRule>
  </conditionalFormatting>
  <conditionalFormatting sqref="K77:K80">
    <cfRule type="cellIs" dxfId="66" priority="81" operator="equal">
      <formula>0</formula>
    </cfRule>
  </conditionalFormatting>
  <conditionalFormatting sqref="K81:K84">
    <cfRule type="cellIs" dxfId="65" priority="80" operator="equal">
      <formula>0</formula>
    </cfRule>
  </conditionalFormatting>
  <conditionalFormatting sqref="K85:K88">
    <cfRule type="cellIs" dxfId="64" priority="79" operator="equal">
      <formula>0</formula>
    </cfRule>
  </conditionalFormatting>
  <conditionalFormatting sqref="K89:K92">
    <cfRule type="cellIs" dxfId="63" priority="78" operator="equal">
      <formula>0</formula>
    </cfRule>
  </conditionalFormatting>
  <conditionalFormatting sqref="K93:K96">
    <cfRule type="cellIs" dxfId="62" priority="77" operator="equal">
      <formula>0</formula>
    </cfRule>
  </conditionalFormatting>
  <conditionalFormatting sqref="K97:K100">
    <cfRule type="cellIs" dxfId="61" priority="76" operator="equal">
      <formula>0</formula>
    </cfRule>
  </conditionalFormatting>
  <conditionalFormatting sqref="K101:K104">
    <cfRule type="cellIs" dxfId="60" priority="75" operator="equal">
      <formula>0</formula>
    </cfRule>
  </conditionalFormatting>
  <conditionalFormatting sqref="K105:K108">
    <cfRule type="cellIs" dxfId="59" priority="74" operator="equal">
      <formula>0</formula>
    </cfRule>
  </conditionalFormatting>
  <conditionalFormatting sqref="K109:K112">
    <cfRule type="cellIs" dxfId="58" priority="73" operator="equal">
      <formula>0</formula>
    </cfRule>
  </conditionalFormatting>
  <conditionalFormatting sqref="K113:K116">
    <cfRule type="cellIs" dxfId="57" priority="72" operator="equal">
      <formula>0</formula>
    </cfRule>
  </conditionalFormatting>
  <conditionalFormatting sqref="K117:K120">
    <cfRule type="cellIs" dxfId="56" priority="71" operator="equal">
      <formula>0</formula>
    </cfRule>
  </conditionalFormatting>
  <conditionalFormatting sqref="K121:K124">
    <cfRule type="cellIs" dxfId="55" priority="70" operator="equal">
      <formula>0</formula>
    </cfRule>
  </conditionalFormatting>
  <conditionalFormatting sqref="K125:K128">
    <cfRule type="cellIs" dxfId="54" priority="69" operator="equal">
      <formula>0</formula>
    </cfRule>
  </conditionalFormatting>
  <conditionalFormatting sqref="K129:K132">
    <cfRule type="cellIs" dxfId="53" priority="68" operator="equal">
      <formula>0</formula>
    </cfRule>
  </conditionalFormatting>
  <conditionalFormatting sqref="K133:K136">
    <cfRule type="cellIs" dxfId="52" priority="67" operator="equal">
      <formula>0</formula>
    </cfRule>
  </conditionalFormatting>
  <conditionalFormatting sqref="T8:AG10 BX8:EO10">
    <cfRule type="cellIs" dxfId="51" priority="61" operator="equal">
      <formula>"H"</formula>
    </cfRule>
  </conditionalFormatting>
  <conditionalFormatting sqref="T10 T14 T16 T18 T20 T22 T24 T26 T28 T30 T32 T34 T36 T38 T40 T42 T44 T46 T48 T50 T52 T54 T56 T58 T60 T62 T64 T66 T68 T70 T72 T74 T76 T78 T80 T82 T84 T86 T88 T90 T92 T94 T96 T98 T100 T102 T104 T106 T108 T110 T112 T114 T116 T118 T120 T122 T124 T126 T128 T130 T132 T134 T136">
    <cfRule type="expression" dxfId="50" priority="59">
      <formula>IF(AND(T12&gt;0,EP12="P"),1,0)</formula>
    </cfRule>
  </conditionalFormatting>
  <conditionalFormatting sqref="T9:AG9 BX9:EO9">
    <cfRule type="cellIs" dxfId="49" priority="57" operator="equal">
      <formula>$D9/$G9</formula>
    </cfRule>
  </conditionalFormatting>
  <conditionalFormatting sqref="T10:AG10 BX10:EO10">
    <cfRule type="cellIs" dxfId="48" priority="51" operator="equal">
      <formula>($D9-$O9)/$N9</formula>
    </cfRule>
    <cfRule type="cellIs" dxfId="47" priority="52" operator="equal">
      <formula>$O9/$M9</formula>
    </cfRule>
  </conditionalFormatting>
  <conditionalFormatting sqref="T9:AG10 BX9:EO10">
    <cfRule type="cellIs" dxfId="46" priority="46" operator="equal">
      <formula>0</formula>
    </cfRule>
  </conditionalFormatting>
  <conditionalFormatting sqref="A9:S136">
    <cfRule type="cellIs" dxfId="45" priority="41" operator="equal">
      <formula>0</formula>
    </cfRule>
  </conditionalFormatting>
  <conditionalFormatting sqref="T11:AG136 DF18:EO18 BX18:DD18 BX19:EO136 BX11:EO17">
    <cfRule type="cellIs" dxfId="44" priority="40" operator="equal">
      <formula>"H"</formula>
    </cfRule>
  </conditionalFormatting>
  <conditionalFormatting sqref="T12">
    <cfRule type="expression" dxfId="43" priority="39">
      <formula>IF(AND(T14&gt;0,EP14="P"),1,0)</formula>
    </cfRule>
  </conditionalFormatting>
  <conditionalFormatting sqref="T11:AG11 T13:AG13 T15:AG15 T17:AG17 T19:AG19 T21:AG21 T23:AG23 T25:AG25 T27:AG27 T29:AG29 T31:AG31 T33:AG33 T35:AG35 T37:AG37 T39:AG39 T41:AG41 T43:AG43 T45:AG45 T47:AG47 T49:AG49 T51:AG51 T53:AG53 T55:AG55 T57:AG57 T59:AG59 T61:AG61 T63:AG63 T65:AG65 T67:AG67 T69:AG69 T71:AG71 T73:AG73 T75:AG75 T77:AG77 T79:AG79 T81:AG81 T83:AG83 T85:AG85 T87:AG87 T89:AG89 T91:AG91 T93:AG93 T95:AG95 T97:AG97 T99:AG99 T101:AG101 T103:AG103 T105:AG105 T107:AG107 T109:AG109 T111:AG111 T113:AG113 T115:AG115 T117:AG117 T119:AG119 T121:AG121 T123:AG123 T125:AG125 T127:AG127 T129:AG129 T131:AG131 T133:AG133 T135:AG135 BX135:EO135 BX133:EO133 BX131:EO131 BX129:EO129 BX127:EO127 BX125:EO125 BX123:EO123 BX121:EO121 BX119:EO119 BX117:EO117 BX115:EO115 BX113:EO113 BX111:EO111 BX109:EO109 BX107:EO107 BX105:EO105 BX103:EO103 BX101:EO101 BX99:EO99 BX97:EO97 BX95:EO95 BX93:EO93 BX91:EO91 BX89:EO89 BX87:EO87 BX85:EO85 BX83:EO83 BX81:EO81 BX79:EO79 BX77:EO77 BX75:EO75 BX73:EO73 BX71:EO71 BX69:EO69 BX67:EO67 BX65:EO65 BX63:EO63 BX61:EO61 BX59:EO59 BX57:EO57 BX55:EO55 BX53:EO53 BX51:EO51 BX49:EO49 BX47:EO47 BX45:EO45 BX43:EO43 BX41:EO41 BX39:EO39 BX37:EO37 BX35:EO35 BX33:EO33 BX31:EO31 BX29:EO29 BX27:EO27 BX25:EO25 BX23:EO23 BX21:EO21 BX19:EO19 BX17:EO17 BX15:EO15 BX13:EO13 BX11:EO11">
    <cfRule type="cellIs" dxfId="42" priority="38" operator="equal">
      <formula>$D11/$G11</formula>
    </cfRule>
  </conditionalFormatting>
  <conditionalFormatting sqref="T12:AG12 T14:AG14 T16:AG16 T18:AG18 T22:AG22 T24:AG24 T26:AG26 T28:AG28 T30:AG30 T32:AG32 T34:AG34 T36:AG36 T38:AG38 T40:AG40 T42:AG42 T44:AG44 T46:AG46 T48:AG48 T50:AG50 T52:AG52 T54:AG54 T56:AG56 T58:AG58 T60:AG60 T62:AG62 T64:AG64 T66:AG66 T68:AG68 T70:AG70 T72:AG72 T74:AG74 T76:AG76 T78:AG78 T80:AG80 T82:AG82 T84:AG84 T86:AG86 T88:AG88 T90:AG90 T92:AG92 T94:AG94 T96:AG96 T98:AG98 T100:AG100 T102:AG102 T104:AG104 T106:AG106 T108:AG108 T110:AG110 T112:AG112 T114:AG114 T116:AG116 T118:AG118 T120:AG120 T122:AG122 T124:AG124 T126:AG126 T128:AG128 T130:AG130 T132:AG132 T134:AG134 T136:AG136 T20:AG20 DF18:EO18 BX20:EO20 BX136:EO136 BX134:EO134 BX132:EO132 BX130:EO130 BX128:EO128 BX126:EO126 BX124:EO124 BX122:EO122 BX120:EO120 BX118:EO118 BX116:EO116 BX114:EO114 BX112:EO112 BX110:EO110 BX108:EO108 BX106:EO106 BX104:EO104 BX102:EO102 BX100:EO100 BX98:EO98 BX96:EO96 BX94:EO94 BX92:EO92 BX90:EO90 BX88:EO88 BX86:EO86 BX84:EO84 BX82:EO82 BX80:EO80 BX78:EO78 BX76:EO76 BX74:EO74 BX72:EO72 BX70:EO70 BX68:EO68 BX66:EO66 BX64:EO64 BX62:EO62 BX60:EO60 BX58:EO58 BX56:EO56 BX54:EO54 BX52:EO52 BX50:EO50 BX48:EO48 BX46:EO46 BX44:EO44 BX42:EO42 BX40:EO40 BX38:EO38 BX36:EO36 BX34:EO34 BX32:EO32 BX30:EO30 BX28:EO28 BX26:EO26 BX24:EO24 BX22:EO22 BX18:DD18 BX16:EO16 BX14:EO14 BX12:EO12">
    <cfRule type="cellIs" dxfId="41" priority="36" operator="equal">
      <formula>($D11-$O11)/$N11</formula>
    </cfRule>
    <cfRule type="cellIs" dxfId="40" priority="37" operator="equal">
      <formula>$O11/$M11</formula>
    </cfRule>
  </conditionalFormatting>
  <conditionalFormatting sqref="T11:AG136 DF18:EO18 BX18:DD18 BX19:EO136 BX11:EO17">
    <cfRule type="cellIs" dxfId="39" priority="35" operator="equal">
      <formula>0</formula>
    </cfRule>
  </conditionalFormatting>
  <conditionalFormatting sqref="DE18">
    <cfRule type="cellIs" dxfId="38" priority="32" operator="equal">
      <formula>"H"</formula>
    </cfRule>
  </conditionalFormatting>
  <conditionalFormatting sqref="DE18">
    <cfRule type="cellIs" dxfId="37" priority="30" operator="equal">
      <formula>($D17-$O17)/$N17</formula>
    </cfRule>
    <cfRule type="cellIs" dxfId="36" priority="31" operator="equal">
      <formula>$O17/$M17</formula>
    </cfRule>
  </conditionalFormatting>
  <conditionalFormatting sqref="DE18">
    <cfRule type="cellIs" dxfId="35" priority="29" operator="equal">
      <formula>0</formula>
    </cfRule>
  </conditionalFormatting>
  <conditionalFormatting sqref="AH8:BI10 BQ8:BW10">
    <cfRule type="cellIs" dxfId="34" priority="28" operator="equal">
      <formula>"H"</formula>
    </cfRule>
  </conditionalFormatting>
  <conditionalFormatting sqref="AH9:BI9 BQ9:BW9">
    <cfRule type="cellIs" dxfId="33" priority="27" operator="equal">
      <formula>$D9/$G9</formula>
    </cfRule>
  </conditionalFormatting>
  <conditionalFormatting sqref="AH10:BI10 BQ10:BW10">
    <cfRule type="cellIs" dxfId="32" priority="25" operator="equal">
      <formula>($D9-$O9)/$N9</formula>
    </cfRule>
    <cfRule type="cellIs" dxfId="31" priority="26" operator="equal">
      <formula>$O9/$M9</formula>
    </cfRule>
  </conditionalFormatting>
  <conditionalFormatting sqref="AH9:BI10 BQ9:BW10">
    <cfRule type="cellIs" dxfId="30" priority="24" operator="equal">
      <formula>0</formula>
    </cfRule>
  </conditionalFormatting>
  <conditionalFormatting sqref="BW18 AH11:BI136 BQ11:BW17 BQ19:BW136 BQ18:BU18">
    <cfRule type="cellIs" dxfId="29" priority="23" operator="equal">
      <formula>"H"</formula>
    </cfRule>
  </conditionalFormatting>
  <conditionalFormatting sqref="AH135:BI135 AH133:BI133 AH131:BI131 AH129:BI129 AH127:BI127 AH125:BI125 AH123:BI123 AH121:BI121 AH119:BI119 AH117:BI117 AH115:BI115 AH113:BI113 AH111:BI111 AH109:BI109 AH107:BI107 AH105:BI105 AH103:BI103 AH101:BI101 AH99:BI99 AH97:BI97 AH95:BI95 AH93:BI93 AH91:BI91 AH89:BI89 AH87:BI87 AH85:BI85 AH83:BI83 AH81:BI81 AH79:BI79 AH77:BI77 AH75:BI75 AH73:BI73 AH71:BI71 AH69:BI69 AH67:BI67 AH65:BI65 AH63:BI63 AH61:BI61 AH59:BI59 AH57:BI57 AH55:BI55 AH53:BI53 AH51:BI51 AH49:BI49 AH47:BI47 AH45:BI45 AH43:BI43 AH41:BI41 AH39:BI39 AH37:BI37 AH35:BI35 AH33:BI33 AH31:BI31 AH29:BI29 AH27:BI27 AH25:BI25 AH23:BI23 AH21:BI21 AH19:BI19 AH17:BI17 AH15:BI15 AH13:BI13 AH11:BI11 BQ11:BW11 BQ13:BW13 BQ15:BW15 BQ17:BW17 BQ19:BW19 BQ21:BW21 BQ23:BW23 BQ25:BW25 BQ27:BW27 BQ29:BW29 BQ31:BW31 BQ33:BW33 BQ35:BW35 BQ37:BW37 BQ39:BW39 BQ41:BW41 BQ43:BW43 BQ45:BW45 BQ47:BW47 BQ49:BW49 BQ51:BW51 BQ53:BW53 BQ55:BW55 BQ57:BW57 BQ59:BW59 BQ61:BW61 BQ63:BW63 BQ65:BW65 BQ67:BW67 BQ69:BW69 BQ71:BW71 BQ73:BW73 BQ75:BW75 BQ77:BW77 BQ79:BW79 BQ81:BW81 BQ83:BW83 BQ85:BW85 BQ87:BW87 BQ89:BW89 BQ91:BW91 BQ93:BW93 BQ95:BW95 BQ97:BW97 BQ99:BW99 BQ101:BW101 BQ103:BW103 BQ105:BW105 BQ107:BW107 BQ109:BW109 BQ111:BW111 BQ113:BW113 BQ115:BW115 BQ117:BW117 BQ119:BW119 BQ121:BW121 BQ123:BW123 BQ125:BW125 BQ127:BW127 BQ129:BW129 BQ131:BW131 BQ133:BW133 BQ135:BW135">
    <cfRule type="cellIs" dxfId="28" priority="22" operator="equal">
      <formula>$D11/$G11</formula>
    </cfRule>
  </conditionalFormatting>
  <conditionalFormatting sqref="BW18 AH20:BI20 AH136:BI136 AH134:BI134 AH132:BI132 AH130:BI130 AH128:BI128 AH126:BI126 AH124:BI124 AH122:BI122 AH120:BI120 AH118:BI118 AH116:BI116 AH114:BI114 AH112:BI112 AH110:BI110 AH108:BI108 AH106:BI106 AH104:BI104 AH102:BI102 AH100:BI100 AH98:BI98 AH96:BI96 AH94:BI94 AH92:BI92 AH90:BI90 AH88:BI88 AH86:BI86 AH84:BI84 AH82:BI82 AH80:BI80 AH78:BI78 AH76:BI76 AH74:BI74 AH72:BI72 AH70:BI70 AH68:BI68 AH66:BI66 AH64:BI64 AH62:BI62 AH60:BI60 AH58:BI58 AH56:BI56 AH54:BI54 AH52:BI52 AH50:BI50 AH48:BI48 AH46:BI46 AH44:BI44 AH42:BI42 AH40:BI40 AH38:BI38 AH36:BI36 AH34:BI34 AH32:BI32 AH30:BI30 AH28:BI28 AH26:BI26 AH24:BI24 AH22:BI22 AH18:BI18 AH16:BI16 AH14:BI14 AH12:BI12 BQ12:BW12 BQ14:BW14 BQ16:BW16 BQ18:BU18 BQ22:BW22 BQ24:BW24 BQ26:BW26 BQ28:BW28 BQ30:BW30 BQ32:BW32 BQ34:BW34 BQ36:BW36 BQ38:BW38 BQ40:BW40 BQ42:BW42 BQ44:BW44 BQ46:BW46 BQ48:BW48 BQ50:BW50 BQ52:BW52 BQ54:BW54 BQ56:BW56 BQ58:BW58 BQ60:BW60 BQ62:BW62 BQ64:BW64 BQ66:BW66 BQ68:BW68 BQ70:BW70 BQ72:BW72 BQ74:BW74 BQ76:BW76 BQ78:BW78 BQ80:BW80 BQ82:BW82 BQ84:BW84 BQ86:BW86 BQ88:BW88 BQ90:BW90 BQ92:BW92 BQ94:BW94 BQ96:BW96 BQ98:BW98 BQ100:BW100 BQ102:BW102 BQ104:BW104 BQ106:BW106 BQ108:BW108 BQ110:BW110 BQ112:BW112 BQ114:BW114 BQ116:BW116 BQ118:BW118 BQ120:BW120 BQ122:BW122 BQ124:BW124 BQ126:BW126 BQ128:BW128 BQ130:BW130 BQ132:BW132 BQ134:BW134 BQ136:BW136 BQ20:BW20">
    <cfRule type="cellIs" dxfId="27" priority="20" operator="equal">
      <formula>($D11-$O11)/$N11</formula>
    </cfRule>
    <cfRule type="cellIs" dxfId="26" priority="21" operator="equal">
      <formula>$O11/$M11</formula>
    </cfRule>
  </conditionalFormatting>
  <conditionalFormatting sqref="BW18 AH11:BI136 BQ11:BW17 BQ19:BW136 BQ18:BU18">
    <cfRule type="cellIs" dxfId="25" priority="19" operator="equal">
      <formula>0</formula>
    </cfRule>
  </conditionalFormatting>
  <conditionalFormatting sqref="BV18">
    <cfRule type="cellIs" dxfId="24" priority="18" operator="equal">
      <formula>"H"</formula>
    </cfRule>
  </conditionalFormatting>
  <conditionalFormatting sqref="BV18">
    <cfRule type="cellIs" dxfId="23" priority="16" operator="equal">
      <formula>($D17-$O17)/$N17</formula>
    </cfRule>
    <cfRule type="cellIs" dxfId="22" priority="17" operator="equal">
      <formula>$O17/$M17</formula>
    </cfRule>
  </conditionalFormatting>
  <conditionalFormatting sqref="BV18">
    <cfRule type="cellIs" dxfId="21" priority="15" operator="equal">
      <formula>0</formula>
    </cfRule>
  </conditionalFormatting>
  <conditionalFormatting sqref="BJ8:BP10">
    <cfRule type="cellIs" dxfId="20" priority="14" operator="equal">
      <formula>"H"</formula>
    </cfRule>
  </conditionalFormatting>
  <conditionalFormatting sqref="BJ9:BP9">
    <cfRule type="cellIs" dxfId="19" priority="13" operator="equal">
      <formula>$D9/$G9</formula>
    </cfRule>
  </conditionalFormatting>
  <conditionalFormatting sqref="BJ10:BP10">
    <cfRule type="cellIs" dxfId="18" priority="11" operator="equal">
      <formula>($D9-$O9)/$N9</formula>
    </cfRule>
    <cfRule type="cellIs" dxfId="17" priority="12" operator="equal">
      <formula>$O9/$M9</formula>
    </cfRule>
  </conditionalFormatting>
  <conditionalFormatting sqref="BJ9:BP10">
    <cfRule type="cellIs" dxfId="16" priority="10" operator="equal">
      <formula>0</formula>
    </cfRule>
  </conditionalFormatting>
  <conditionalFormatting sqref="BP18 BJ11:BP17 BJ19:BP136 BJ18:BN18">
    <cfRule type="cellIs" dxfId="15" priority="9" operator="equal">
      <formula>"H"</formula>
    </cfRule>
  </conditionalFormatting>
  <conditionalFormatting sqref="BJ11:BP11 BJ13:BP13 BJ15:BP15 BJ17:BP17 BJ19:BP19 BJ21:BP21 BJ23:BP23 BJ25:BP25 BJ27:BP27 BJ29:BP29 BJ31:BP31 BJ33:BP33 BJ35:BP35 BJ37:BP37 BJ39:BP39 BJ41:BP41 BJ43:BP43 BJ45:BP45 BJ47:BP47 BJ49:BP49 BJ51:BP51 BJ53:BP53 BJ55:BP55 BJ57:BP57 BJ59:BP59 BJ61:BP61 BJ63:BP63 BJ65:BP65 BJ67:BP67 BJ69:BP69 BJ71:BP71 BJ73:BP73 BJ75:BP75 BJ77:BP77 BJ79:BP79 BJ81:BP81 BJ83:BP83 BJ85:BP85 BJ87:BP87 BJ89:BP89 BJ91:BP91 BJ93:BP93 BJ95:BP95 BJ97:BP97 BJ99:BP99 BJ101:BP101 BJ103:BP103 BJ105:BP105 BJ107:BP107 BJ109:BP109 BJ111:BP111 BJ113:BP113 BJ115:BP115 BJ117:BP117 BJ119:BP119 BJ121:BP121 BJ123:BP123 BJ125:BP125 BJ127:BP127 BJ129:BP129 BJ131:BP131 BJ133:BP133 BJ135:BP135">
    <cfRule type="cellIs" dxfId="14" priority="8" operator="equal">
      <formula>$D11/$G11</formula>
    </cfRule>
  </conditionalFormatting>
  <conditionalFormatting sqref="BP18 BJ12:BP12 BJ14:BP14 BJ16:BP16 BJ18:BN18 BJ22:BP22 BJ24:BP24 BJ26:BP26 BJ28:BP28 BJ30:BP30 BJ32:BP32 BJ34:BP34 BJ36:BP36 BJ38:BP38 BJ40:BP40 BJ42:BP42 BJ44:BP44 BJ46:BP46 BJ48:BP48 BJ50:BP50 BJ52:BP52 BJ54:BP54 BJ56:BP56 BJ58:BP58 BJ60:BP60 BJ62:BP62 BJ64:BP64 BJ66:BP66 BJ68:BP68 BJ70:BP70 BJ72:BP72 BJ74:BP74 BJ76:BP76 BJ78:BP78 BJ80:BP80 BJ82:BP82 BJ84:BP84 BJ86:BP86 BJ88:BP88 BJ90:BP90 BJ92:BP92 BJ94:BP94 BJ96:BP96 BJ98:BP98 BJ100:BP100 BJ102:BP102 BJ104:BP104 BJ106:BP106 BJ108:BP108 BJ110:BP110 BJ112:BP112 BJ114:BP114 BJ116:BP116 BJ118:BP118 BJ120:BP120 BJ122:BP122 BJ124:BP124 BJ126:BP126 BJ128:BP128 BJ130:BP130 BJ132:BP132 BJ134:BP134 BJ136:BP136 BJ20:BP20">
    <cfRule type="cellIs" dxfId="13" priority="6" operator="equal">
      <formula>($D11-$O11)/$N11</formula>
    </cfRule>
    <cfRule type="cellIs" dxfId="12" priority="7" operator="equal">
      <formula>$O11/$M11</formula>
    </cfRule>
  </conditionalFormatting>
  <conditionalFormatting sqref="BP18 BJ11:BP17 BJ19:BP136 BJ18:BN18">
    <cfRule type="cellIs" dxfId="11" priority="5" operator="equal">
      <formula>0</formula>
    </cfRule>
  </conditionalFormatting>
  <conditionalFormatting sqref="BO18">
    <cfRule type="cellIs" dxfId="10" priority="4" operator="equal">
      <formula>"H"</formula>
    </cfRule>
  </conditionalFormatting>
  <conditionalFormatting sqref="BO18">
    <cfRule type="cellIs" dxfId="9" priority="2" operator="equal">
      <formula>($D17-$O17)/$N17</formula>
    </cfRule>
    <cfRule type="cellIs" dxfId="8" priority="3" operator="equal">
      <formula>$O17/$M17</formula>
    </cfRule>
  </conditionalFormatting>
  <conditionalFormatting sqref="BO18">
    <cfRule type="cellIs" dxfId="7" priority="1" operator="equal">
      <formula>0</formula>
    </cfRule>
  </conditionalFormatting>
  <pageMargins left="0.7" right="0.7" top="0.75" bottom="0.75" header="0.3" footer="0.3"/>
  <pageSetup paperSize="8" scale="3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Q1026"/>
  <sheetViews>
    <sheetView showGridLines="0" workbookViewId="0">
      <pane xSplit="17" ySplit="9" topLeftCell="R10" activePane="bottomRight" state="frozen"/>
      <selection pane="topRight" activeCell="R1" sqref="R1"/>
      <selection pane="bottomLeft" activeCell="A10" sqref="A10"/>
      <selection pane="bottomRight" activeCell="Q63" sqref="Q63"/>
    </sheetView>
  </sheetViews>
  <sheetFormatPr defaultColWidth="12.5703125" defaultRowHeight="15.75" customHeight="1"/>
  <cols>
    <col min="1" max="1" width="4.42578125" style="79" customWidth="1"/>
    <col min="2" max="2" width="7.5703125" style="79" customWidth="1"/>
    <col min="3" max="3" width="10.140625" style="79" customWidth="1"/>
    <col min="4" max="4" width="14.42578125" style="79" customWidth="1"/>
    <col min="5" max="5" width="7.85546875" style="79" customWidth="1"/>
    <col min="6" max="6" width="19" style="79" customWidth="1"/>
    <col min="7" max="7" width="25.5703125" style="79" customWidth="1"/>
    <col min="8" max="9" width="13.42578125" style="79" customWidth="1"/>
    <col min="10" max="10" width="9.5703125" style="79" customWidth="1"/>
    <col min="11" max="12" width="13.42578125" style="79" customWidth="1"/>
    <col min="13" max="13" width="9.5703125" style="79" customWidth="1"/>
    <col min="14" max="14" width="15.7109375" style="79" customWidth="1"/>
    <col min="15" max="15" width="15.42578125" style="79" customWidth="1"/>
    <col min="16" max="16" width="12.42578125" style="79" customWidth="1"/>
    <col min="17" max="17" width="14.42578125" style="79" customWidth="1"/>
    <col min="18" max="16384" width="12.5703125" style="79"/>
  </cols>
  <sheetData>
    <row r="1" spans="1:17" ht="24" customHeight="1">
      <c r="A1" s="232"/>
      <c r="B1" s="231" t="s">
        <v>178</v>
      </c>
      <c r="C1" s="219"/>
      <c r="D1" s="219"/>
      <c r="E1" s="219"/>
      <c r="F1" s="222" t="s">
        <v>177</v>
      </c>
      <c r="G1" s="230">
        <v>45078</v>
      </c>
      <c r="I1" s="223"/>
      <c r="J1" s="229"/>
      <c r="K1" s="228"/>
      <c r="L1" s="228"/>
      <c r="M1" s="227"/>
      <c r="N1" s="226"/>
      <c r="O1" s="225"/>
      <c r="P1" s="224"/>
      <c r="Q1" s="223"/>
    </row>
    <row r="2" spans="1:17" ht="23.25">
      <c r="B2" s="219"/>
      <c r="C2" s="219"/>
      <c r="D2" s="219"/>
      <c r="E2" s="219"/>
      <c r="F2" s="222" t="s">
        <v>176</v>
      </c>
      <c r="G2" s="215"/>
      <c r="H2" s="215"/>
      <c r="I2" s="212"/>
      <c r="J2" s="215"/>
      <c r="K2" s="211"/>
      <c r="L2" s="211"/>
      <c r="M2" s="213"/>
      <c r="N2" s="221"/>
      <c r="O2" s="220"/>
      <c r="P2" s="210"/>
      <c r="Q2" s="209"/>
    </row>
    <row r="3" spans="1:17" ht="23.25">
      <c r="A3" s="219"/>
      <c r="C3" s="197"/>
      <c r="D3" s="218"/>
      <c r="E3" s="218" t="s">
        <v>175</v>
      </c>
      <c r="F3" s="217" t="s">
        <v>174</v>
      </c>
      <c r="G3" s="215"/>
      <c r="H3" s="215"/>
      <c r="I3" s="216"/>
      <c r="J3" s="215"/>
      <c r="K3" s="214"/>
      <c r="L3" s="214"/>
      <c r="M3" s="213"/>
      <c r="N3" s="212"/>
      <c r="O3" s="211"/>
      <c r="P3" s="210"/>
      <c r="Q3" s="209"/>
    </row>
    <row r="4" spans="1:17" ht="18" customHeight="1">
      <c r="A4" s="80"/>
      <c r="C4" s="208" t="s">
        <v>173</v>
      </c>
      <c r="D4" s="207"/>
      <c r="E4" s="206" t="s">
        <v>172</v>
      </c>
      <c r="F4" s="205"/>
      <c r="G4" s="204"/>
      <c r="H4" s="202"/>
      <c r="I4" s="203"/>
      <c r="J4" s="202"/>
      <c r="K4" s="201"/>
      <c r="L4" s="201"/>
      <c r="M4" s="200"/>
      <c r="N4" s="190"/>
      <c r="O4" s="192"/>
      <c r="P4" s="191"/>
      <c r="Q4" s="190"/>
    </row>
    <row r="5" spans="1:17" ht="15.75" customHeight="1">
      <c r="A5" s="80"/>
      <c r="C5" s="197"/>
      <c r="D5" s="199"/>
      <c r="E5" s="199" t="s">
        <v>171</v>
      </c>
      <c r="F5" s="195"/>
      <c r="G5" s="194"/>
      <c r="H5" s="194"/>
      <c r="I5" s="198"/>
      <c r="J5" s="189"/>
      <c r="K5" s="192"/>
      <c r="L5" s="192"/>
      <c r="M5" s="193"/>
      <c r="N5" s="190"/>
      <c r="O5" s="192"/>
      <c r="P5" s="191"/>
      <c r="Q5" s="190"/>
    </row>
    <row r="6" spans="1:17" ht="31.5">
      <c r="A6" s="80"/>
      <c r="C6" s="197"/>
      <c r="D6" s="196"/>
      <c r="E6" s="196" t="s">
        <v>170</v>
      </c>
      <c r="F6" s="195"/>
      <c r="G6" s="194"/>
      <c r="H6" s="194"/>
      <c r="I6" s="190"/>
      <c r="J6" s="189"/>
      <c r="K6" s="192"/>
      <c r="L6" s="192"/>
      <c r="M6" s="193"/>
      <c r="N6" s="190"/>
      <c r="O6" s="192"/>
      <c r="P6" s="191"/>
      <c r="Q6" s="190"/>
    </row>
    <row r="7" spans="1:17" ht="18" customHeight="1">
      <c r="A7" s="80"/>
      <c r="B7" s="189"/>
      <c r="D7" s="188"/>
      <c r="E7" s="188" t="s">
        <v>117</v>
      </c>
      <c r="F7" s="80"/>
      <c r="G7" s="187"/>
      <c r="H7" s="186"/>
      <c r="I7" s="81"/>
      <c r="J7" s="185"/>
      <c r="K7" s="83"/>
      <c r="L7" s="83"/>
      <c r="M7" s="184"/>
      <c r="N7" s="81"/>
      <c r="O7" s="83"/>
      <c r="P7" s="82"/>
      <c r="Q7" s="81"/>
    </row>
    <row r="8" spans="1:17" ht="15.75" customHeight="1" thickBot="1">
      <c r="A8" s="80"/>
      <c r="B8" s="80"/>
      <c r="C8" s="183"/>
      <c r="D8" s="80"/>
      <c r="E8" s="80"/>
      <c r="F8" s="80"/>
      <c r="G8" s="81"/>
      <c r="H8" s="81"/>
      <c r="I8" s="81"/>
      <c r="J8" s="181"/>
      <c r="K8" s="83"/>
      <c r="L8" s="83"/>
      <c r="M8" s="182"/>
      <c r="N8" s="181"/>
      <c r="O8" s="180"/>
      <c r="P8" s="82"/>
      <c r="Q8" s="81"/>
    </row>
    <row r="9" spans="1:17" ht="51">
      <c r="A9" s="81"/>
      <c r="B9" s="169" t="s">
        <v>169</v>
      </c>
      <c r="C9" s="178" t="s">
        <v>168</v>
      </c>
      <c r="D9" s="178" t="s">
        <v>167</v>
      </c>
      <c r="E9" s="179" t="s">
        <v>166</v>
      </c>
      <c r="F9" s="178" t="s">
        <v>165</v>
      </c>
      <c r="G9" s="177" t="s">
        <v>164</v>
      </c>
      <c r="H9" s="176" t="s">
        <v>163</v>
      </c>
      <c r="I9" s="172" t="s">
        <v>162</v>
      </c>
      <c r="J9" s="176" t="s">
        <v>161</v>
      </c>
      <c r="K9" s="175" t="s">
        <v>160</v>
      </c>
      <c r="L9" s="174" t="s">
        <v>159</v>
      </c>
      <c r="M9" s="173" t="s">
        <v>158</v>
      </c>
      <c r="N9" s="172" t="s">
        <v>157</v>
      </c>
      <c r="O9" s="171" t="s">
        <v>156</v>
      </c>
      <c r="P9" s="170" t="s">
        <v>155</v>
      </c>
      <c r="Q9" s="169" t="s">
        <v>154</v>
      </c>
    </row>
    <row r="10" spans="1:17" ht="25.5">
      <c r="A10" s="80"/>
      <c r="B10" s="400" t="s">
        <v>153</v>
      </c>
      <c r="C10" s="403" t="s">
        <v>152</v>
      </c>
      <c r="D10" s="167" t="s">
        <v>151</v>
      </c>
      <c r="E10" s="168">
        <v>1</v>
      </c>
      <c r="F10" s="280" t="s">
        <v>150</v>
      </c>
      <c r="G10" s="165"/>
      <c r="H10" s="163">
        <v>45047</v>
      </c>
      <c r="I10" s="163">
        <v>45048</v>
      </c>
      <c r="J10" s="150">
        <f>(I10-H10)+1</f>
        <v>2</v>
      </c>
      <c r="K10" s="162">
        <v>45050</v>
      </c>
      <c r="L10" s="162">
        <v>45051</v>
      </c>
      <c r="M10" s="161">
        <v>2</v>
      </c>
      <c r="N10" s="150" t="s">
        <v>141</v>
      </c>
      <c r="O10" s="160"/>
      <c r="P10" s="159" t="s">
        <v>149</v>
      </c>
      <c r="Q10" s="158" t="s">
        <v>116</v>
      </c>
    </row>
    <row r="11" spans="1:17" ht="15">
      <c r="A11" s="80"/>
      <c r="B11" s="401"/>
      <c r="C11" s="401"/>
      <c r="D11" s="97"/>
      <c r="E11" s="156">
        <v>44927</v>
      </c>
      <c r="F11" s="263" t="s">
        <v>148</v>
      </c>
      <c r="G11" s="95"/>
      <c r="H11" s="151">
        <v>45047</v>
      </c>
      <c r="I11" s="151">
        <v>45047</v>
      </c>
      <c r="J11" s="310">
        <f>(I11-H11)+1</f>
        <v>1</v>
      </c>
      <c r="K11" s="154">
        <v>45050</v>
      </c>
      <c r="L11" s="154">
        <v>45050</v>
      </c>
      <c r="M11" s="92">
        <v>1</v>
      </c>
      <c r="N11" s="94" t="s">
        <v>141</v>
      </c>
      <c r="O11" s="91"/>
      <c r="P11" s="90"/>
      <c r="Q11" s="136" t="s">
        <v>116</v>
      </c>
    </row>
    <row r="12" spans="1:17" ht="25.5">
      <c r="A12" s="80"/>
      <c r="B12" s="401"/>
      <c r="C12" s="401"/>
      <c r="D12" s="97"/>
      <c r="E12" s="156">
        <v>44958</v>
      </c>
      <c r="F12" s="97" t="s">
        <v>147</v>
      </c>
      <c r="G12" s="90"/>
      <c r="H12" s="151">
        <v>45048</v>
      </c>
      <c r="I12" s="151">
        <v>45048</v>
      </c>
      <c r="J12" s="310">
        <f>(I12-H12)+1</f>
        <v>1</v>
      </c>
      <c r="K12" s="154">
        <v>45051</v>
      </c>
      <c r="L12" s="154">
        <v>45051</v>
      </c>
      <c r="M12" s="92">
        <v>1</v>
      </c>
      <c r="N12" s="94" t="s">
        <v>141</v>
      </c>
      <c r="O12" s="91"/>
      <c r="P12" s="90"/>
      <c r="Q12" s="136" t="s">
        <v>116</v>
      </c>
    </row>
    <row r="13" spans="1:17" ht="25.5">
      <c r="A13" s="80"/>
      <c r="B13" s="401"/>
      <c r="C13" s="401"/>
      <c r="D13" s="167" t="s">
        <v>146</v>
      </c>
      <c r="E13" s="150">
        <v>2</v>
      </c>
      <c r="F13" s="166" t="s">
        <v>136</v>
      </c>
      <c r="G13" s="165"/>
      <c r="H13" s="164">
        <v>45049</v>
      </c>
      <c r="I13" s="163">
        <v>45114</v>
      </c>
      <c r="J13" s="310">
        <v>48</v>
      </c>
      <c r="K13" s="162">
        <v>45054</v>
      </c>
      <c r="L13" s="162">
        <v>45120</v>
      </c>
      <c r="M13" s="161">
        <v>48</v>
      </c>
      <c r="N13" s="150" t="s">
        <v>141</v>
      </c>
      <c r="O13" s="160"/>
      <c r="P13" s="159" t="s">
        <v>135</v>
      </c>
      <c r="Q13" s="158" t="s">
        <v>116</v>
      </c>
    </row>
    <row r="14" spans="1:17" ht="45">
      <c r="A14" s="80"/>
      <c r="B14" s="401"/>
      <c r="C14" s="401"/>
      <c r="D14" s="97"/>
      <c r="E14" s="156">
        <v>44928</v>
      </c>
      <c r="F14" s="281" t="s">
        <v>145</v>
      </c>
      <c r="G14" s="90"/>
      <c r="H14" s="151">
        <v>45049</v>
      </c>
      <c r="I14" s="151">
        <v>45064</v>
      </c>
      <c r="J14" s="310">
        <v>12</v>
      </c>
      <c r="K14" s="154">
        <v>45054</v>
      </c>
      <c r="L14" s="154" t="s">
        <v>181</v>
      </c>
      <c r="M14" s="92">
        <v>12</v>
      </c>
      <c r="N14" s="94" t="s">
        <v>141</v>
      </c>
      <c r="O14" s="91"/>
      <c r="P14" s="90"/>
      <c r="Q14" s="258" t="s">
        <v>116</v>
      </c>
    </row>
    <row r="15" spans="1:17" ht="45">
      <c r="A15" s="80"/>
      <c r="B15" s="401"/>
      <c r="C15" s="401"/>
      <c r="D15" s="97"/>
      <c r="E15" s="233" t="s">
        <v>134</v>
      </c>
      <c r="F15" s="157" t="s">
        <v>95</v>
      </c>
      <c r="G15" s="90"/>
      <c r="H15" s="151">
        <v>45049</v>
      </c>
      <c r="I15" s="151">
        <v>45051</v>
      </c>
      <c r="J15" s="310">
        <f>(I15-H15)+1</f>
        <v>3</v>
      </c>
      <c r="K15" s="154">
        <v>45054</v>
      </c>
      <c r="L15" s="154">
        <v>45057</v>
      </c>
      <c r="M15" s="92">
        <v>3</v>
      </c>
      <c r="N15" s="94" t="s">
        <v>141</v>
      </c>
      <c r="O15" s="91"/>
      <c r="P15" s="90"/>
      <c r="Q15" s="136" t="s">
        <v>116</v>
      </c>
    </row>
    <row r="16" spans="1:17" ht="15">
      <c r="A16" s="80"/>
      <c r="B16" s="401"/>
      <c r="C16" s="401"/>
      <c r="D16" s="97"/>
      <c r="E16" s="233" t="s">
        <v>133</v>
      </c>
      <c r="F16" s="157" t="s">
        <v>96</v>
      </c>
      <c r="G16" s="90"/>
      <c r="H16" s="151">
        <v>45052</v>
      </c>
      <c r="I16" s="151">
        <v>45056</v>
      </c>
      <c r="J16" s="310">
        <v>3</v>
      </c>
      <c r="K16" s="154">
        <v>45058</v>
      </c>
      <c r="L16" s="154">
        <v>45061</v>
      </c>
      <c r="M16" s="92">
        <v>3</v>
      </c>
      <c r="N16" s="94" t="s">
        <v>141</v>
      </c>
      <c r="O16" s="91"/>
      <c r="P16" s="90"/>
      <c r="Q16" s="136" t="s">
        <v>116</v>
      </c>
    </row>
    <row r="17" spans="1:17" ht="30">
      <c r="A17" s="80"/>
      <c r="B17" s="401"/>
      <c r="C17" s="401"/>
      <c r="D17" s="97"/>
      <c r="E17" s="233" t="s">
        <v>179</v>
      </c>
      <c r="F17" s="157" t="s">
        <v>97</v>
      </c>
      <c r="G17" s="90"/>
      <c r="H17" s="151">
        <v>45057</v>
      </c>
      <c r="I17" s="151">
        <v>45061</v>
      </c>
      <c r="J17" s="310">
        <v>3</v>
      </c>
      <c r="K17" s="154">
        <v>45062</v>
      </c>
      <c r="L17" s="154">
        <v>45064</v>
      </c>
      <c r="M17" s="92">
        <v>3</v>
      </c>
      <c r="N17" s="94" t="s">
        <v>141</v>
      </c>
      <c r="O17" s="91"/>
      <c r="P17" s="90"/>
      <c r="Q17" s="136" t="s">
        <v>116</v>
      </c>
    </row>
    <row r="18" spans="1:17" ht="15">
      <c r="A18" s="80"/>
      <c r="B18" s="401"/>
      <c r="C18" s="401"/>
      <c r="D18" s="97"/>
      <c r="E18" s="233" t="s">
        <v>180</v>
      </c>
      <c r="F18" s="157" t="s">
        <v>98</v>
      </c>
      <c r="G18" s="90"/>
      <c r="H18" s="151">
        <v>45062</v>
      </c>
      <c r="I18" s="151">
        <v>45064</v>
      </c>
      <c r="J18" s="310">
        <v>3</v>
      </c>
      <c r="K18" s="154">
        <v>45065</v>
      </c>
      <c r="L18" s="154">
        <v>45071</v>
      </c>
      <c r="M18" s="92">
        <v>3</v>
      </c>
      <c r="N18" s="94" t="s">
        <v>141</v>
      </c>
      <c r="O18" s="91"/>
      <c r="P18" s="90"/>
      <c r="Q18" s="136" t="s">
        <v>116</v>
      </c>
    </row>
    <row r="19" spans="1:17" ht="25.5">
      <c r="A19" s="80"/>
      <c r="B19" s="401"/>
      <c r="C19" s="401"/>
      <c r="D19" s="97"/>
      <c r="E19" s="156">
        <v>44959</v>
      </c>
      <c r="F19" s="245" t="s">
        <v>144</v>
      </c>
      <c r="G19" s="155"/>
      <c r="H19" s="151">
        <v>45065</v>
      </c>
      <c r="I19" s="151">
        <v>45082</v>
      </c>
      <c r="J19" s="310">
        <v>12</v>
      </c>
      <c r="K19" s="154">
        <v>45072</v>
      </c>
      <c r="L19" s="154">
        <v>45086</v>
      </c>
      <c r="M19" s="92">
        <v>12</v>
      </c>
      <c r="N19" s="94" t="s">
        <v>141</v>
      </c>
      <c r="O19" s="91"/>
      <c r="P19" s="90"/>
      <c r="Q19" s="136" t="s">
        <v>116</v>
      </c>
    </row>
    <row r="20" spans="1:17" ht="15">
      <c r="A20" s="80"/>
      <c r="B20" s="401"/>
      <c r="C20" s="401"/>
      <c r="D20" s="97"/>
      <c r="E20" s="233" t="s">
        <v>134</v>
      </c>
      <c r="F20" s="96" t="s">
        <v>99</v>
      </c>
      <c r="G20" s="155"/>
      <c r="H20" s="151">
        <v>45065</v>
      </c>
      <c r="I20" s="151">
        <v>45069</v>
      </c>
      <c r="J20" s="310">
        <v>3</v>
      </c>
      <c r="K20" s="154">
        <v>45072</v>
      </c>
      <c r="L20" s="154">
        <v>45075</v>
      </c>
      <c r="M20" s="92">
        <v>3</v>
      </c>
      <c r="N20" s="94" t="s">
        <v>141</v>
      </c>
      <c r="O20" s="91"/>
      <c r="P20" s="90"/>
      <c r="Q20" s="136" t="s">
        <v>116</v>
      </c>
    </row>
    <row r="21" spans="1:17" ht="15">
      <c r="A21" s="80"/>
      <c r="B21" s="401"/>
      <c r="C21" s="401"/>
      <c r="D21" s="97"/>
      <c r="E21" s="233" t="s">
        <v>133</v>
      </c>
      <c r="F21" s="96" t="s">
        <v>100</v>
      </c>
      <c r="G21" s="155"/>
      <c r="H21" s="151">
        <v>45070</v>
      </c>
      <c r="I21" s="151">
        <v>45072</v>
      </c>
      <c r="J21" s="310">
        <v>3</v>
      </c>
      <c r="K21" s="154">
        <v>45076</v>
      </c>
      <c r="L21" s="154">
        <v>45078</v>
      </c>
      <c r="M21" s="92">
        <v>3</v>
      </c>
      <c r="N21" s="94" t="s">
        <v>141</v>
      </c>
      <c r="O21" s="91"/>
      <c r="P21" s="90"/>
      <c r="Q21" s="136" t="s">
        <v>116</v>
      </c>
    </row>
    <row r="22" spans="1:17" ht="15">
      <c r="A22" s="80"/>
      <c r="B22" s="401"/>
      <c r="C22" s="401"/>
      <c r="D22" s="97"/>
      <c r="E22" s="233" t="s">
        <v>179</v>
      </c>
      <c r="F22" s="96" t="s">
        <v>101</v>
      </c>
      <c r="G22" s="155"/>
      <c r="H22" s="151">
        <v>45073</v>
      </c>
      <c r="I22" s="151">
        <v>45077</v>
      </c>
      <c r="J22" s="310">
        <v>3</v>
      </c>
      <c r="K22" s="154">
        <v>45079</v>
      </c>
      <c r="L22" s="154">
        <v>45083</v>
      </c>
      <c r="M22" s="92">
        <v>3</v>
      </c>
      <c r="N22" s="94" t="s">
        <v>141</v>
      </c>
      <c r="O22" s="91"/>
      <c r="P22" s="90"/>
      <c r="Q22" s="136" t="s">
        <v>116</v>
      </c>
    </row>
    <row r="23" spans="1:17" ht="15">
      <c r="A23" s="80"/>
      <c r="B23" s="401"/>
      <c r="C23" s="401"/>
      <c r="D23" s="97"/>
      <c r="E23" s="233" t="s">
        <v>180</v>
      </c>
      <c r="F23" s="96" t="s">
        <v>102</v>
      </c>
      <c r="G23" s="155"/>
      <c r="H23" s="151">
        <v>45078</v>
      </c>
      <c r="I23" s="151">
        <v>45082</v>
      </c>
      <c r="J23" s="310">
        <v>3</v>
      </c>
      <c r="K23" s="154">
        <v>45084</v>
      </c>
      <c r="L23" s="154">
        <v>45086</v>
      </c>
      <c r="M23" s="92">
        <v>3</v>
      </c>
      <c r="N23" s="94" t="s">
        <v>141</v>
      </c>
      <c r="O23" s="91"/>
      <c r="P23" s="90"/>
      <c r="Q23" s="136" t="s">
        <v>116</v>
      </c>
    </row>
    <row r="24" spans="1:17" ht="25.5">
      <c r="A24" s="80"/>
      <c r="B24" s="401"/>
      <c r="C24" s="401"/>
      <c r="D24" s="153"/>
      <c r="E24" s="152">
        <v>44987</v>
      </c>
      <c r="F24" s="245" t="s">
        <v>143</v>
      </c>
      <c r="G24" s="94"/>
      <c r="H24" s="151">
        <v>45083</v>
      </c>
      <c r="I24" s="151">
        <v>45098</v>
      </c>
      <c r="J24" s="310">
        <v>12</v>
      </c>
      <c r="K24" s="93">
        <v>45089</v>
      </c>
      <c r="L24" s="93">
        <v>45104</v>
      </c>
      <c r="M24" s="92">
        <v>12</v>
      </c>
      <c r="N24" s="94" t="s">
        <v>141</v>
      </c>
      <c r="O24" s="91"/>
      <c r="P24" s="90"/>
      <c r="Q24" s="136" t="s">
        <v>116</v>
      </c>
    </row>
    <row r="25" spans="1:17" ht="25.5">
      <c r="A25" s="80"/>
      <c r="B25" s="401"/>
      <c r="C25" s="401"/>
      <c r="D25" s="153"/>
      <c r="E25" s="234" t="s">
        <v>134</v>
      </c>
      <c r="F25" s="96" t="s">
        <v>106</v>
      </c>
      <c r="G25" s="94"/>
      <c r="H25" s="151">
        <v>45083</v>
      </c>
      <c r="I25" s="151">
        <v>45085</v>
      </c>
      <c r="J25" s="310">
        <v>3</v>
      </c>
      <c r="K25" s="93">
        <v>45089</v>
      </c>
      <c r="L25" s="93">
        <v>45091</v>
      </c>
      <c r="M25" s="92">
        <v>3</v>
      </c>
      <c r="N25" s="94" t="s">
        <v>141</v>
      </c>
      <c r="O25" s="91"/>
      <c r="P25" s="90"/>
      <c r="Q25" s="136" t="s">
        <v>116</v>
      </c>
    </row>
    <row r="26" spans="1:17" ht="15">
      <c r="A26" s="80"/>
      <c r="B26" s="401"/>
      <c r="C26" s="401"/>
      <c r="D26" s="153"/>
      <c r="E26" s="234" t="s">
        <v>133</v>
      </c>
      <c r="F26" s="96" t="s">
        <v>107</v>
      </c>
      <c r="G26" s="94"/>
      <c r="H26" s="151">
        <v>45086</v>
      </c>
      <c r="I26" s="151">
        <v>45090</v>
      </c>
      <c r="J26" s="310">
        <v>3</v>
      </c>
      <c r="K26" s="93">
        <v>45092</v>
      </c>
      <c r="L26" s="93">
        <v>45096</v>
      </c>
      <c r="M26" s="92">
        <v>3</v>
      </c>
      <c r="N26" s="94" t="s">
        <v>141</v>
      </c>
      <c r="O26" s="91"/>
      <c r="P26" s="90"/>
      <c r="Q26" s="136" t="s">
        <v>116</v>
      </c>
    </row>
    <row r="27" spans="1:17" ht="25.5">
      <c r="A27" s="80"/>
      <c r="B27" s="401"/>
      <c r="C27" s="401"/>
      <c r="D27" s="153"/>
      <c r="E27" s="234" t="s">
        <v>179</v>
      </c>
      <c r="F27" s="96" t="s">
        <v>108</v>
      </c>
      <c r="G27" s="94"/>
      <c r="H27" s="151">
        <v>45091</v>
      </c>
      <c r="I27" s="151">
        <v>45093</v>
      </c>
      <c r="J27" s="310">
        <v>3</v>
      </c>
      <c r="K27" s="93">
        <v>45097</v>
      </c>
      <c r="L27" s="93">
        <v>45099</v>
      </c>
      <c r="M27" s="92">
        <v>3</v>
      </c>
      <c r="N27" s="94" t="s">
        <v>141</v>
      </c>
      <c r="O27" s="91"/>
      <c r="P27" s="90"/>
      <c r="Q27" s="136" t="s">
        <v>116</v>
      </c>
    </row>
    <row r="28" spans="1:17" ht="15">
      <c r="A28" s="80"/>
      <c r="B28" s="401"/>
      <c r="C28" s="401"/>
      <c r="D28" s="153"/>
      <c r="E28" s="234" t="s">
        <v>180</v>
      </c>
      <c r="F28" s="96" t="s">
        <v>109</v>
      </c>
      <c r="G28" s="94"/>
      <c r="H28" s="151">
        <v>45094</v>
      </c>
      <c r="I28" s="151">
        <v>45098</v>
      </c>
      <c r="J28" s="310">
        <v>3</v>
      </c>
      <c r="K28" s="93">
        <v>45100</v>
      </c>
      <c r="L28" s="93">
        <v>45104</v>
      </c>
      <c r="M28" s="92">
        <v>3</v>
      </c>
      <c r="N28" s="94" t="s">
        <v>141</v>
      </c>
      <c r="O28" s="91"/>
      <c r="P28" s="90"/>
      <c r="Q28" s="136" t="s">
        <v>116</v>
      </c>
    </row>
    <row r="29" spans="1:17" ht="25.5">
      <c r="A29" s="80"/>
      <c r="B29" s="401"/>
      <c r="C29" s="401"/>
      <c r="D29" s="153"/>
      <c r="E29" s="237">
        <v>45018</v>
      </c>
      <c r="F29" s="245" t="s">
        <v>142</v>
      </c>
      <c r="G29" s="94"/>
      <c r="H29" s="151">
        <v>45099</v>
      </c>
      <c r="I29" s="151">
        <v>45114</v>
      </c>
      <c r="J29" s="310">
        <v>12</v>
      </c>
      <c r="K29" s="93">
        <v>45105</v>
      </c>
      <c r="L29" s="93">
        <v>45120</v>
      </c>
      <c r="M29" s="92">
        <v>12</v>
      </c>
      <c r="N29" s="94" t="s">
        <v>141</v>
      </c>
      <c r="O29" s="91"/>
      <c r="P29" s="90"/>
      <c r="Q29" s="136" t="s">
        <v>116</v>
      </c>
    </row>
    <row r="30" spans="1:17" ht="15">
      <c r="A30" s="80"/>
      <c r="B30" s="401"/>
      <c r="C30" s="401"/>
      <c r="D30" s="235"/>
      <c r="E30" s="307" t="s">
        <v>134</v>
      </c>
      <c r="F30" s="236" t="s">
        <v>110</v>
      </c>
      <c r="G30" s="94"/>
      <c r="H30" s="151">
        <v>45099</v>
      </c>
      <c r="I30" s="151">
        <v>45103</v>
      </c>
      <c r="J30" s="310">
        <v>3</v>
      </c>
      <c r="K30" s="93">
        <v>45105</v>
      </c>
      <c r="L30" s="93">
        <v>45107</v>
      </c>
      <c r="M30" s="92">
        <v>3</v>
      </c>
      <c r="N30" s="94" t="s">
        <v>141</v>
      </c>
      <c r="O30" s="91"/>
      <c r="P30" s="90"/>
      <c r="Q30" s="136" t="s">
        <v>116</v>
      </c>
    </row>
    <row r="31" spans="1:17" ht="25.5">
      <c r="A31" s="80"/>
      <c r="B31" s="401"/>
      <c r="C31" s="401"/>
      <c r="D31" s="235"/>
      <c r="E31" s="307" t="s">
        <v>133</v>
      </c>
      <c r="F31" s="236" t="s">
        <v>111</v>
      </c>
      <c r="G31" s="94"/>
      <c r="H31" s="151">
        <v>45104</v>
      </c>
      <c r="I31" s="151">
        <v>45106</v>
      </c>
      <c r="J31" s="310">
        <v>3</v>
      </c>
      <c r="K31" s="93">
        <v>45110</v>
      </c>
      <c r="L31" s="93">
        <v>45112</v>
      </c>
      <c r="M31" s="92">
        <v>3</v>
      </c>
      <c r="N31" s="94" t="s">
        <v>141</v>
      </c>
      <c r="O31" s="91"/>
      <c r="P31" s="90"/>
      <c r="Q31" s="136" t="s">
        <v>116</v>
      </c>
    </row>
    <row r="32" spans="1:17" ht="15">
      <c r="A32" s="80"/>
      <c r="B32" s="401"/>
      <c r="C32" s="401"/>
      <c r="D32" s="235"/>
      <c r="E32" s="307" t="s">
        <v>179</v>
      </c>
      <c r="F32" s="236" t="s">
        <v>112</v>
      </c>
      <c r="G32" s="94"/>
      <c r="H32" s="151">
        <v>45107</v>
      </c>
      <c r="I32" s="151">
        <v>45111</v>
      </c>
      <c r="J32" s="310">
        <v>3</v>
      </c>
      <c r="K32" s="93">
        <v>45113</v>
      </c>
      <c r="L32" s="93">
        <v>45117</v>
      </c>
      <c r="M32" s="92">
        <v>3</v>
      </c>
      <c r="N32" s="94" t="s">
        <v>141</v>
      </c>
      <c r="O32" s="91"/>
      <c r="P32" s="90"/>
      <c r="Q32" s="136" t="s">
        <v>116</v>
      </c>
    </row>
    <row r="33" spans="1:17" ht="15">
      <c r="A33" s="80"/>
      <c r="B33" s="402"/>
      <c r="C33" s="402"/>
      <c r="D33" s="235"/>
      <c r="E33" s="307" t="s">
        <v>180</v>
      </c>
      <c r="F33" s="236" t="s">
        <v>113</v>
      </c>
      <c r="G33" s="94"/>
      <c r="H33" s="151">
        <v>45112</v>
      </c>
      <c r="I33" s="151">
        <v>45114</v>
      </c>
      <c r="J33" s="310">
        <f t="shared" ref="J33" si="0">(I33-H33)+1</f>
        <v>3</v>
      </c>
      <c r="K33" s="93">
        <v>45118</v>
      </c>
      <c r="L33" s="93">
        <v>45120</v>
      </c>
      <c r="M33" s="92">
        <v>3</v>
      </c>
      <c r="N33" s="94" t="s">
        <v>141</v>
      </c>
      <c r="O33" s="91"/>
      <c r="P33" s="90"/>
      <c r="Q33" s="136" t="s">
        <v>116</v>
      </c>
    </row>
    <row r="34" spans="1:17" ht="45">
      <c r="A34" s="80"/>
      <c r="B34" s="405" t="s">
        <v>140</v>
      </c>
      <c r="C34" s="403" t="s">
        <v>139</v>
      </c>
      <c r="D34" s="137" t="s">
        <v>240</v>
      </c>
      <c r="E34" s="238">
        <v>3</v>
      </c>
      <c r="F34" s="137" t="s">
        <v>136</v>
      </c>
      <c r="G34" s="149" t="s">
        <v>138</v>
      </c>
      <c r="H34" s="143">
        <v>45115</v>
      </c>
      <c r="I34" s="142">
        <v>45126</v>
      </c>
      <c r="J34" s="309">
        <v>8</v>
      </c>
      <c r="K34" s="141">
        <v>45121</v>
      </c>
      <c r="L34" s="141">
        <v>45132</v>
      </c>
      <c r="M34" s="140">
        <v>8</v>
      </c>
      <c r="N34" s="137" t="s">
        <v>141</v>
      </c>
      <c r="O34" s="139"/>
      <c r="P34" s="138"/>
      <c r="Q34" s="137" t="s">
        <v>116</v>
      </c>
    </row>
    <row r="35" spans="1:17" ht="38.25">
      <c r="A35" s="80"/>
      <c r="B35" s="401"/>
      <c r="C35" s="401"/>
      <c r="D35" s="127" t="s">
        <v>137</v>
      </c>
      <c r="E35" s="128">
        <v>44929</v>
      </c>
      <c r="F35" s="127" t="s">
        <v>241</v>
      </c>
      <c r="G35" s="126"/>
      <c r="H35" s="126">
        <v>45115</v>
      </c>
      <c r="I35" s="126">
        <v>45118</v>
      </c>
      <c r="J35" s="125">
        <v>2</v>
      </c>
      <c r="K35" s="124">
        <v>45121</v>
      </c>
      <c r="L35" s="124">
        <v>45124</v>
      </c>
      <c r="M35" s="123">
        <v>2</v>
      </c>
      <c r="N35" s="137" t="s">
        <v>141</v>
      </c>
      <c r="O35" s="122"/>
      <c r="P35" s="121" t="s">
        <v>135</v>
      </c>
      <c r="Q35" s="125" t="s">
        <v>116</v>
      </c>
    </row>
    <row r="36" spans="1:17" ht="25.5">
      <c r="A36" s="80"/>
      <c r="B36" s="401"/>
      <c r="C36" s="401"/>
      <c r="D36" s="127"/>
      <c r="E36" s="128">
        <v>44960</v>
      </c>
      <c r="F36" s="127" t="s">
        <v>242</v>
      </c>
      <c r="G36" s="121"/>
      <c r="H36" s="126">
        <v>45119</v>
      </c>
      <c r="I36" s="126">
        <v>45120</v>
      </c>
      <c r="J36" s="125">
        <v>2</v>
      </c>
      <c r="K36" s="124">
        <v>45125</v>
      </c>
      <c r="L36" s="124">
        <v>45126</v>
      </c>
      <c r="M36" s="123">
        <v>2</v>
      </c>
      <c r="N36" s="137" t="s">
        <v>141</v>
      </c>
      <c r="O36" s="122"/>
      <c r="P36" s="121" t="s">
        <v>135</v>
      </c>
      <c r="Q36" s="125" t="s">
        <v>116</v>
      </c>
    </row>
    <row r="37" spans="1:17" ht="25.5">
      <c r="A37" s="80"/>
      <c r="B37" s="401"/>
      <c r="C37" s="401"/>
      <c r="D37" s="134"/>
      <c r="E37" s="135">
        <v>44988</v>
      </c>
      <c r="F37" s="241" t="s">
        <v>243</v>
      </c>
      <c r="G37" s="133"/>
      <c r="H37" s="126">
        <v>45121</v>
      </c>
      <c r="I37" s="126">
        <v>45124</v>
      </c>
      <c r="J37" s="125">
        <v>2</v>
      </c>
      <c r="K37" s="132">
        <v>45127</v>
      </c>
      <c r="L37" s="132">
        <v>45128</v>
      </c>
      <c r="M37" s="123">
        <v>2</v>
      </c>
      <c r="N37" s="137" t="s">
        <v>141</v>
      </c>
      <c r="O37" s="131"/>
      <c r="P37" s="121" t="s">
        <v>135</v>
      </c>
      <c r="Q37" s="125" t="s">
        <v>116</v>
      </c>
    </row>
    <row r="38" spans="1:17" ht="25.5">
      <c r="A38" s="80"/>
      <c r="B38" s="401"/>
      <c r="C38" s="401"/>
      <c r="D38" s="134"/>
      <c r="E38" s="135">
        <v>45019</v>
      </c>
      <c r="F38" s="308" t="s">
        <v>244</v>
      </c>
      <c r="G38" s="148"/>
      <c r="H38" s="126">
        <v>45125</v>
      </c>
      <c r="I38" s="126">
        <v>45126</v>
      </c>
      <c r="J38" s="125">
        <v>2</v>
      </c>
      <c r="K38" s="132">
        <v>45129</v>
      </c>
      <c r="L38" s="132">
        <v>45132</v>
      </c>
      <c r="M38" s="123">
        <v>2</v>
      </c>
      <c r="N38" s="137" t="s">
        <v>141</v>
      </c>
      <c r="O38" s="131"/>
      <c r="P38" s="121" t="s">
        <v>135</v>
      </c>
      <c r="Q38" s="125" t="s">
        <v>116</v>
      </c>
    </row>
    <row r="39" spans="1:17" ht="45">
      <c r="A39" s="80"/>
      <c r="B39" s="401"/>
      <c r="C39" s="403" t="s">
        <v>245</v>
      </c>
      <c r="D39" s="147" t="s">
        <v>246</v>
      </c>
      <c r="E39" s="146">
        <v>4</v>
      </c>
      <c r="F39" s="145" t="s">
        <v>136</v>
      </c>
      <c r="G39" s="144"/>
      <c r="H39" s="143">
        <v>45115</v>
      </c>
      <c r="I39" s="142">
        <v>45126</v>
      </c>
      <c r="J39" s="309">
        <v>8</v>
      </c>
      <c r="K39" s="141">
        <v>45121</v>
      </c>
      <c r="L39" s="141">
        <v>45132</v>
      </c>
      <c r="M39" s="140">
        <v>8</v>
      </c>
      <c r="N39" s="137" t="s">
        <v>141</v>
      </c>
      <c r="O39" s="139"/>
      <c r="P39" s="138"/>
      <c r="Q39" s="259" t="s">
        <v>116</v>
      </c>
    </row>
    <row r="40" spans="1:17" ht="25.5">
      <c r="A40" s="80"/>
      <c r="B40" s="401"/>
      <c r="C40" s="401"/>
      <c r="D40" s="127"/>
      <c r="E40" s="128">
        <v>44930</v>
      </c>
      <c r="F40" s="127" t="s">
        <v>247</v>
      </c>
      <c r="G40" s="126"/>
      <c r="H40" s="126">
        <v>45115</v>
      </c>
      <c r="I40" s="126">
        <v>45118</v>
      </c>
      <c r="J40" s="125">
        <v>2</v>
      </c>
      <c r="K40" s="124">
        <v>45121</v>
      </c>
      <c r="L40" s="124">
        <v>45124</v>
      </c>
      <c r="M40" s="123">
        <v>2</v>
      </c>
      <c r="N40" s="137" t="s">
        <v>141</v>
      </c>
      <c r="O40" s="122"/>
      <c r="P40" s="121" t="s">
        <v>135</v>
      </c>
      <c r="Q40" s="120" t="s">
        <v>116</v>
      </c>
    </row>
    <row r="41" spans="1:17" ht="38.25">
      <c r="A41" s="80"/>
      <c r="B41" s="401"/>
      <c r="C41" s="401"/>
      <c r="D41" s="127"/>
      <c r="E41" s="128">
        <v>44961</v>
      </c>
      <c r="F41" s="127" t="s">
        <v>248</v>
      </c>
      <c r="G41" s="127"/>
      <c r="H41" s="126">
        <v>45119</v>
      </c>
      <c r="I41" s="126">
        <v>45120</v>
      </c>
      <c r="J41" s="125">
        <v>2</v>
      </c>
      <c r="K41" s="124">
        <v>45125</v>
      </c>
      <c r="L41" s="124">
        <v>45126</v>
      </c>
      <c r="M41" s="123">
        <v>2</v>
      </c>
      <c r="N41" s="137" t="s">
        <v>141</v>
      </c>
      <c r="O41" s="122"/>
      <c r="P41" s="121" t="s">
        <v>135</v>
      </c>
      <c r="Q41" s="120" t="s">
        <v>116</v>
      </c>
    </row>
    <row r="42" spans="1:17" ht="25.5">
      <c r="A42" s="80"/>
      <c r="B42" s="401"/>
      <c r="C42" s="401"/>
      <c r="D42" s="134"/>
      <c r="E42" s="135">
        <v>44989</v>
      </c>
      <c r="F42" s="241" t="s">
        <v>249</v>
      </c>
      <c r="G42" s="133"/>
      <c r="H42" s="126">
        <v>45121</v>
      </c>
      <c r="I42" s="126">
        <v>45124</v>
      </c>
      <c r="J42" s="125">
        <v>2</v>
      </c>
      <c r="K42" s="132">
        <v>45127</v>
      </c>
      <c r="L42" s="132">
        <v>45128</v>
      </c>
      <c r="M42" s="123">
        <v>2</v>
      </c>
      <c r="N42" s="137" t="s">
        <v>141</v>
      </c>
      <c r="O42" s="131"/>
      <c r="P42" s="130" t="s">
        <v>135</v>
      </c>
      <c r="Q42" s="129" t="s">
        <v>116</v>
      </c>
    </row>
    <row r="43" spans="1:17" ht="25.5">
      <c r="A43" s="80"/>
      <c r="B43" s="401"/>
      <c r="C43" s="401"/>
      <c r="D43" s="134"/>
      <c r="E43" s="135">
        <v>45020</v>
      </c>
      <c r="F43" s="241" t="s">
        <v>250</v>
      </c>
      <c r="G43" s="133"/>
      <c r="H43" s="126">
        <v>45125</v>
      </c>
      <c r="I43" s="126">
        <v>45126</v>
      </c>
      <c r="J43" s="125">
        <v>2</v>
      </c>
      <c r="K43" s="132">
        <v>45129</v>
      </c>
      <c r="L43" s="132">
        <v>45132</v>
      </c>
      <c r="M43" s="123">
        <v>2</v>
      </c>
      <c r="N43" s="137" t="s">
        <v>141</v>
      </c>
      <c r="O43" s="131"/>
      <c r="P43" s="261" t="s">
        <v>135</v>
      </c>
      <c r="Q43" s="129" t="s">
        <v>116</v>
      </c>
    </row>
    <row r="44" spans="1:17" ht="30">
      <c r="A44" s="80"/>
      <c r="B44" s="404" t="s">
        <v>132</v>
      </c>
      <c r="C44" s="403" t="s">
        <v>131</v>
      </c>
      <c r="D44" s="242" t="s">
        <v>182</v>
      </c>
      <c r="E44" s="115">
        <v>5</v>
      </c>
      <c r="F44" s="257" t="s">
        <v>182</v>
      </c>
      <c r="G44" s="119"/>
      <c r="H44" s="118">
        <v>45127</v>
      </c>
      <c r="I44" s="118"/>
      <c r="J44" s="115"/>
      <c r="K44" s="117">
        <v>45133</v>
      </c>
      <c r="L44" s="117"/>
      <c r="M44" s="116"/>
      <c r="N44" s="115" t="s">
        <v>141</v>
      </c>
      <c r="O44" s="114"/>
      <c r="P44" s="113"/>
      <c r="Q44" s="112" t="s">
        <v>114</v>
      </c>
    </row>
    <row r="45" spans="1:17" ht="25.5">
      <c r="A45" s="80"/>
      <c r="B45" s="401"/>
      <c r="C45" s="401"/>
      <c r="D45" s="107"/>
      <c r="E45" s="276">
        <v>5.0999999999999996</v>
      </c>
      <c r="F45" s="244" t="s">
        <v>183</v>
      </c>
      <c r="G45" s="103"/>
      <c r="H45" s="106">
        <v>45127</v>
      </c>
      <c r="I45" s="106">
        <v>45134</v>
      </c>
      <c r="J45" s="98">
        <v>6</v>
      </c>
      <c r="K45" s="102">
        <v>45133</v>
      </c>
      <c r="L45" s="102">
        <v>45140</v>
      </c>
      <c r="M45" s="101">
        <v>6</v>
      </c>
      <c r="N45" s="98" t="s">
        <v>141</v>
      </c>
      <c r="O45" s="100"/>
      <c r="P45" s="262" t="s">
        <v>135</v>
      </c>
      <c r="Q45" s="98" t="s">
        <v>116</v>
      </c>
    </row>
    <row r="46" spans="1:17" ht="38.25">
      <c r="A46" s="80"/>
      <c r="B46" s="401"/>
      <c r="C46" s="401"/>
      <c r="D46" s="111"/>
      <c r="E46" s="246" t="s">
        <v>134</v>
      </c>
      <c r="F46" s="245" t="s">
        <v>184</v>
      </c>
      <c r="G46" s="110"/>
      <c r="H46" s="110">
        <v>45127</v>
      </c>
      <c r="I46" s="110">
        <v>45128</v>
      </c>
      <c r="J46" s="89">
        <v>2</v>
      </c>
      <c r="K46" s="93">
        <v>45133</v>
      </c>
      <c r="L46" s="93">
        <v>45134</v>
      </c>
      <c r="M46" s="92">
        <v>2</v>
      </c>
      <c r="N46" s="89" t="s">
        <v>141</v>
      </c>
      <c r="O46" s="91"/>
      <c r="P46" s="90"/>
      <c r="Q46" s="108" t="s">
        <v>116</v>
      </c>
    </row>
    <row r="47" spans="1:17" ht="38.25">
      <c r="A47" s="80"/>
      <c r="B47" s="401"/>
      <c r="C47" s="401"/>
      <c r="D47" s="111"/>
      <c r="E47" s="246" t="s">
        <v>133</v>
      </c>
      <c r="F47" s="245" t="s">
        <v>185</v>
      </c>
      <c r="G47" s="110"/>
      <c r="H47" s="110">
        <v>45129</v>
      </c>
      <c r="I47" s="110">
        <v>45131</v>
      </c>
      <c r="J47" s="89">
        <v>1</v>
      </c>
      <c r="K47" s="93">
        <v>45135</v>
      </c>
      <c r="L47" s="93">
        <v>45135</v>
      </c>
      <c r="M47" s="92">
        <v>1</v>
      </c>
      <c r="N47" s="89" t="s">
        <v>141</v>
      </c>
      <c r="O47" s="91"/>
      <c r="P47" s="90"/>
      <c r="Q47" s="108" t="s">
        <v>116</v>
      </c>
    </row>
    <row r="48" spans="1:17" ht="51">
      <c r="A48" s="80"/>
      <c r="B48" s="401"/>
      <c r="C48" s="401"/>
      <c r="D48" s="111"/>
      <c r="E48" s="246" t="s">
        <v>179</v>
      </c>
      <c r="F48" s="245" t="s">
        <v>186</v>
      </c>
      <c r="G48" s="110"/>
      <c r="H48" s="110">
        <v>45132</v>
      </c>
      <c r="I48" s="110">
        <v>45132</v>
      </c>
      <c r="J48" s="89">
        <v>1</v>
      </c>
      <c r="K48" s="93">
        <v>45136</v>
      </c>
      <c r="L48" s="93">
        <v>45138</v>
      </c>
      <c r="M48" s="92">
        <v>1</v>
      </c>
      <c r="N48" s="89" t="s">
        <v>141</v>
      </c>
      <c r="O48" s="91"/>
      <c r="P48" s="90"/>
      <c r="Q48" s="108" t="s">
        <v>116</v>
      </c>
    </row>
    <row r="49" spans="1:17" ht="38.25">
      <c r="A49" s="80"/>
      <c r="B49" s="401"/>
      <c r="C49" s="401"/>
      <c r="D49" s="111"/>
      <c r="E49" s="246" t="s">
        <v>180</v>
      </c>
      <c r="F49" s="245" t="s">
        <v>187</v>
      </c>
      <c r="G49" s="110"/>
      <c r="H49" s="110">
        <v>45133</v>
      </c>
      <c r="I49" s="110">
        <v>45134</v>
      </c>
      <c r="J49" s="89">
        <v>2</v>
      </c>
      <c r="K49" s="93">
        <v>45139</v>
      </c>
      <c r="L49" s="93">
        <v>45140</v>
      </c>
      <c r="M49" s="92">
        <v>2</v>
      </c>
      <c r="N49" s="89" t="s">
        <v>141</v>
      </c>
      <c r="O49" s="91"/>
      <c r="P49" s="90"/>
      <c r="Q49" s="108" t="s">
        <v>116</v>
      </c>
    </row>
    <row r="50" spans="1:17" ht="28.5" customHeight="1">
      <c r="A50" s="80"/>
      <c r="B50" s="401"/>
      <c r="C50" s="401"/>
      <c r="D50" s="107"/>
      <c r="E50" s="276">
        <v>36.200000000000003</v>
      </c>
      <c r="F50" s="244" t="s">
        <v>188</v>
      </c>
      <c r="G50" s="106"/>
      <c r="H50" s="106">
        <v>45135</v>
      </c>
      <c r="I50" s="106">
        <v>45147</v>
      </c>
      <c r="J50" s="98">
        <v>9</v>
      </c>
      <c r="K50" s="102">
        <v>45141</v>
      </c>
      <c r="L50" s="102">
        <v>45147</v>
      </c>
      <c r="M50" s="101">
        <v>5</v>
      </c>
      <c r="N50" s="98" t="s">
        <v>141</v>
      </c>
      <c r="O50" s="100"/>
      <c r="P50" s="99"/>
      <c r="Q50" s="98" t="s">
        <v>116</v>
      </c>
    </row>
    <row r="51" spans="1:17" ht="25.5">
      <c r="A51" s="80"/>
      <c r="B51" s="401"/>
      <c r="C51" s="401"/>
      <c r="D51" s="111"/>
      <c r="E51" s="246" t="s">
        <v>134</v>
      </c>
      <c r="F51" s="247" t="s">
        <v>189</v>
      </c>
      <c r="G51" s="110"/>
      <c r="H51" s="110">
        <v>45135</v>
      </c>
      <c r="I51" s="110">
        <v>45139</v>
      </c>
      <c r="J51" s="89">
        <v>3</v>
      </c>
      <c r="K51" s="93">
        <v>45141</v>
      </c>
      <c r="L51" s="93">
        <v>45142</v>
      </c>
      <c r="M51" s="92">
        <v>2</v>
      </c>
      <c r="N51" s="89" t="s">
        <v>141</v>
      </c>
      <c r="O51" s="91"/>
      <c r="P51" s="90"/>
      <c r="Q51" s="108" t="s">
        <v>116</v>
      </c>
    </row>
    <row r="52" spans="1:17" ht="38.25">
      <c r="A52" s="80"/>
      <c r="B52" s="401"/>
      <c r="C52" s="401"/>
      <c r="D52" s="111"/>
      <c r="E52" s="246" t="s">
        <v>133</v>
      </c>
      <c r="F52" s="247" t="s">
        <v>190</v>
      </c>
      <c r="G52" s="110"/>
      <c r="H52" s="110">
        <v>45140</v>
      </c>
      <c r="I52" s="110">
        <v>45142</v>
      </c>
      <c r="J52" s="89">
        <v>3</v>
      </c>
      <c r="K52" s="93">
        <v>45143</v>
      </c>
      <c r="L52" s="93">
        <v>45145</v>
      </c>
      <c r="M52" s="92">
        <v>1</v>
      </c>
      <c r="N52" s="89" t="s">
        <v>141</v>
      </c>
      <c r="O52" s="91"/>
      <c r="P52" s="109"/>
      <c r="Q52" s="108" t="s">
        <v>116</v>
      </c>
    </row>
    <row r="53" spans="1:17" ht="38.25">
      <c r="A53" s="80"/>
      <c r="B53" s="401"/>
      <c r="C53" s="401"/>
      <c r="D53" s="263"/>
      <c r="E53" s="277" t="s">
        <v>179</v>
      </c>
      <c r="F53" s="245" t="s">
        <v>191</v>
      </c>
      <c r="G53" s="264"/>
      <c r="H53" s="264">
        <v>45143</v>
      </c>
      <c r="I53" s="264">
        <v>45147</v>
      </c>
      <c r="J53" s="265">
        <v>3</v>
      </c>
      <c r="K53" s="93">
        <v>45146</v>
      </c>
      <c r="L53" s="93">
        <v>45147</v>
      </c>
      <c r="M53" s="92">
        <v>2</v>
      </c>
      <c r="N53" s="265" t="s">
        <v>141</v>
      </c>
      <c r="O53" s="265"/>
      <c r="P53" s="266"/>
      <c r="Q53" s="267" t="s">
        <v>116</v>
      </c>
    </row>
    <row r="54" spans="1:17" ht="25.5">
      <c r="A54" s="80"/>
      <c r="B54" s="401"/>
      <c r="C54" s="401"/>
      <c r="D54" s="107"/>
      <c r="E54" s="276">
        <v>65.3</v>
      </c>
      <c r="F54" s="244" t="s">
        <v>192</v>
      </c>
      <c r="G54" s="107"/>
      <c r="H54" s="106">
        <v>45148</v>
      </c>
      <c r="I54" s="106">
        <v>45155</v>
      </c>
      <c r="J54" s="98">
        <v>6</v>
      </c>
      <c r="K54" s="102">
        <v>45148</v>
      </c>
      <c r="L54" s="102">
        <v>45152</v>
      </c>
      <c r="M54" s="101">
        <v>3</v>
      </c>
      <c r="N54" s="98" t="s">
        <v>141</v>
      </c>
      <c r="O54" s="100"/>
      <c r="P54" s="99"/>
      <c r="Q54" s="98" t="s">
        <v>116</v>
      </c>
    </row>
    <row r="55" spans="1:17" ht="38.25">
      <c r="A55" s="80"/>
      <c r="B55" s="401"/>
      <c r="C55" s="401"/>
      <c r="D55" s="97"/>
      <c r="E55" s="277" t="s">
        <v>134</v>
      </c>
      <c r="F55" s="245" t="s">
        <v>193</v>
      </c>
      <c r="G55" s="94"/>
      <c r="H55" s="95">
        <v>45148</v>
      </c>
      <c r="I55" s="95">
        <v>45152</v>
      </c>
      <c r="J55" s="94">
        <v>3</v>
      </c>
      <c r="K55" s="93">
        <v>45148</v>
      </c>
      <c r="L55" s="93">
        <v>45148</v>
      </c>
      <c r="M55" s="92">
        <v>1</v>
      </c>
      <c r="N55" s="89" t="s">
        <v>141</v>
      </c>
      <c r="O55" s="91"/>
      <c r="P55" s="90"/>
      <c r="Q55" s="260" t="s">
        <v>116</v>
      </c>
    </row>
    <row r="56" spans="1:17" ht="38.25">
      <c r="A56" s="80"/>
      <c r="B56" s="401"/>
      <c r="C56" s="401"/>
      <c r="D56" s="97"/>
      <c r="E56" s="277" t="s">
        <v>133</v>
      </c>
      <c r="F56" s="245" t="s">
        <v>194</v>
      </c>
      <c r="G56" s="95"/>
      <c r="H56" s="95">
        <v>45153</v>
      </c>
      <c r="I56" s="95">
        <v>45155</v>
      </c>
      <c r="J56" s="94">
        <v>3</v>
      </c>
      <c r="K56" s="93">
        <v>45149</v>
      </c>
      <c r="L56" s="93">
        <v>45152</v>
      </c>
      <c r="M56" s="92">
        <v>2</v>
      </c>
      <c r="N56" s="89" t="s">
        <v>141</v>
      </c>
      <c r="O56" s="91"/>
      <c r="P56" s="90"/>
      <c r="Q56" s="89" t="s">
        <v>116</v>
      </c>
    </row>
    <row r="57" spans="1:17" ht="25.5">
      <c r="A57" s="80"/>
      <c r="B57" s="401"/>
      <c r="C57" s="401"/>
      <c r="D57" s="105"/>
      <c r="E57" s="278">
        <v>96.4</v>
      </c>
      <c r="F57" s="248" t="s">
        <v>195</v>
      </c>
      <c r="G57" s="104"/>
      <c r="H57" s="104">
        <v>45156</v>
      </c>
      <c r="I57" s="104">
        <v>45160</v>
      </c>
      <c r="J57" s="103">
        <v>3</v>
      </c>
      <c r="K57" s="102">
        <v>45153</v>
      </c>
      <c r="L57" s="102">
        <v>45155</v>
      </c>
      <c r="M57" s="101">
        <v>3</v>
      </c>
      <c r="N57" s="98" t="s">
        <v>141</v>
      </c>
      <c r="O57" s="100"/>
      <c r="P57" s="99"/>
      <c r="Q57" s="98" t="s">
        <v>116</v>
      </c>
    </row>
    <row r="58" spans="1:17" ht="38.25">
      <c r="A58" s="80"/>
      <c r="B58" s="401"/>
      <c r="C58" s="401"/>
      <c r="D58" s="97"/>
      <c r="E58" s="306" t="s">
        <v>134</v>
      </c>
      <c r="F58" s="245" t="s">
        <v>196</v>
      </c>
      <c r="G58" s="94"/>
      <c r="H58" s="95">
        <v>45156</v>
      </c>
      <c r="I58" s="95">
        <v>45156</v>
      </c>
      <c r="J58" s="94">
        <v>1</v>
      </c>
      <c r="K58" s="93">
        <v>45153</v>
      </c>
      <c r="L58" s="93">
        <v>45153</v>
      </c>
      <c r="M58" s="92">
        <v>1</v>
      </c>
      <c r="N58" s="89" t="s">
        <v>141</v>
      </c>
      <c r="O58" s="91"/>
      <c r="P58" s="90"/>
      <c r="Q58" s="89" t="s">
        <v>116</v>
      </c>
    </row>
    <row r="59" spans="1:17" ht="38.25">
      <c r="A59" s="80"/>
      <c r="B59" s="401"/>
      <c r="C59" s="401"/>
      <c r="D59" s="97"/>
      <c r="E59" s="306" t="s">
        <v>133</v>
      </c>
      <c r="F59" s="245" t="s">
        <v>197</v>
      </c>
      <c r="G59" s="94"/>
      <c r="H59" s="95">
        <v>45157</v>
      </c>
      <c r="I59" s="95">
        <v>45159</v>
      </c>
      <c r="J59" s="94">
        <v>1</v>
      </c>
      <c r="K59" s="93">
        <v>45154</v>
      </c>
      <c r="L59" s="93">
        <v>45154</v>
      </c>
      <c r="M59" s="92">
        <v>1</v>
      </c>
      <c r="N59" s="89" t="s">
        <v>141</v>
      </c>
      <c r="O59" s="91"/>
      <c r="P59" s="90"/>
      <c r="Q59" s="89" t="s">
        <v>116</v>
      </c>
    </row>
    <row r="60" spans="1:17" ht="51">
      <c r="A60" s="80"/>
      <c r="B60" s="401"/>
      <c r="C60" s="401"/>
      <c r="D60" s="97"/>
      <c r="E60" s="306" t="s">
        <v>179</v>
      </c>
      <c r="F60" s="245" t="s">
        <v>198</v>
      </c>
      <c r="G60" s="94"/>
      <c r="H60" s="95">
        <v>45160</v>
      </c>
      <c r="I60" s="95">
        <v>45160</v>
      </c>
      <c r="J60" s="94">
        <v>1</v>
      </c>
      <c r="K60" s="93">
        <v>45155</v>
      </c>
      <c r="L60" s="93">
        <v>45155</v>
      </c>
      <c r="M60" s="92">
        <v>1</v>
      </c>
      <c r="N60" s="89" t="s">
        <v>141</v>
      </c>
      <c r="O60" s="91"/>
      <c r="P60" s="90"/>
      <c r="Q60" s="89" t="s">
        <v>116</v>
      </c>
    </row>
    <row r="61" spans="1:17" ht="25.5">
      <c r="A61" s="80"/>
      <c r="B61" s="401"/>
      <c r="C61" s="401"/>
      <c r="D61" s="105"/>
      <c r="E61" s="278">
        <v>126.4</v>
      </c>
      <c r="F61" s="248" t="s">
        <v>199</v>
      </c>
      <c r="G61" s="104"/>
      <c r="H61" s="104">
        <v>45161</v>
      </c>
      <c r="I61" s="104">
        <v>45166</v>
      </c>
      <c r="J61" s="103">
        <v>4</v>
      </c>
      <c r="K61" s="102">
        <v>45156</v>
      </c>
      <c r="L61" s="102">
        <v>45159</v>
      </c>
      <c r="M61" s="101">
        <v>2</v>
      </c>
      <c r="N61" s="98" t="s">
        <v>141</v>
      </c>
      <c r="O61" s="100"/>
      <c r="P61" s="99"/>
      <c r="Q61" s="98" t="s">
        <v>116</v>
      </c>
    </row>
    <row r="62" spans="1:17" ht="51">
      <c r="A62" s="80"/>
      <c r="B62" s="401"/>
      <c r="C62" s="401"/>
      <c r="D62" s="268"/>
      <c r="E62" s="279" t="s">
        <v>134</v>
      </c>
      <c r="F62" s="256" t="s">
        <v>200</v>
      </c>
      <c r="G62" s="269"/>
      <c r="H62" s="269">
        <v>45161</v>
      </c>
      <c r="I62" s="269">
        <v>45162</v>
      </c>
      <c r="J62" s="270">
        <v>2</v>
      </c>
      <c r="K62" s="271">
        <v>45156</v>
      </c>
      <c r="L62" s="271">
        <v>45156</v>
      </c>
      <c r="M62" s="272">
        <v>1</v>
      </c>
      <c r="N62" s="273" t="s">
        <v>141</v>
      </c>
      <c r="O62" s="274"/>
      <c r="P62" s="275"/>
      <c r="Q62" s="273" t="s">
        <v>116</v>
      </c>
    </row>
    <row r="63" spans="1:17" ht="38.25">
      <c r="A63" s="80"/>
      <c r="B63" s="401"/>
      <c r="C63" s="401"/>
      <c r="D63" s="268"/>
      <c r="E63" s="279" t="s">
        <v>133</v>
      </c>
      <c r="F63" s="256" t="s">
        <v>201</v>
      </c>
      <c r="G63" s="269"/>
      <c r="H63" s="269">
        <v>45163</v>
      </c>
      <c r="I63" s="269">
        <v>45166</v>
      </c>
      <c r="J63" s="270">
        <v>2</v>
      </c>
      <c r="K63" s="271">
        <v>45157</v>
      </c>
      <c r="L63" s="271">
        <v>45159</v>
      </c>
      <c r="M63" s="272">
        <v>1</v>
      </c>
      <c r="N63" s="273" t="s">
        <v>141</v>
      </c>
      <c r="O63" s="274"/>
      <c r="P63" s="275"/>
      <c r="Q63" s="273" t="s">
        <v>116</v>
      </c>
    </row>
    <row r="64" spans="1:17" ht="25.5">
      <c r="A64" s="80"/>
      <c r="B64" s="401"/>
      <c r="C64" s="401"/>
      <c r="D64" s="105"/>
      <c r="E64" s="278">
        <v>157.4</v>
      </c>
      <c r="F64" s="248" t="s">
        <v>202</v>
      </c>
      <c r="G64" s="104"/>
      <c r="H64" s="104">
        <v>45167</v>
      </c>
      <c r="I64" s="104">
        <v>45169</v>
      </c>
      <c r="J64" s="103">
        <v>3</v>
      </c>
      <c r="K64" s="102"/>
      <c r="L64" s="102"/>
      <c r="M64" s="101"/>
      <c r="N64" s="98"/>
      <c r="O64" s="100"/>
      <c r="P64" s="99"/>
      <c r="Q64" s="98" t="s">
        <v>115</v>
      </c>
    </row>
    <row r="65" spans="1:17" ht="25.5">
      <c r="A65" s="80"/>
      <c r="B65" s="401"/>
      <c r="C65" s="401"/>
      <c r="D65" s="268"/>
      <c r="E65" s="279" t="s">
        <v>134</v>
      </c>
      <c r="F65" s="256" t="s">
        <v>203</v>
      </c>
      <c r="G65" s="269"/>
      <c r="H65" s="269">
        <v>45167</v>
      </c>
      <c r="I65" s="269">
        <v>45167</v>
      </c>
      <c r="J65" s="270">
        <v>1</v>
      </c>
      <c r="K65" s="271"/>
      <c r="L65" s="271"/>
      <c r="M65" s="272"/>
      <c r="N65" s="273"/>
      <c r="O65" s="274"/>
      <c r="P65" s="275"/>
      <c r="Q65" s="273" t="s">
        <v>115</v>
      </c>
    </row>
    <row r="66" spans="1:17" ht="38.25">
      <c r="A66" s="80"/>
      <c r="B66" s="401"/>
      <c r="C66" s="401"/>
      <c r="D66" s="268"/>
      <c r="E66" s="279" t="s">
        <v>133</v>
      </c>
      <c r="F66" s="256" t="s">
        <v>204</v>
      </c>
      <c r="G66" s="269"/>
      <c r="H66" s="269">
        <v>45168</v>
      </c>
      <c r="I66" s="269">
        <v>45168</v>
      </c>
      <c r="J66" s="270">
        <v>1</v>
      </c>
      <c r="K66" s="271"/>
      <c r="L66" s="271"/>
      <c r="M66" s="272"/>
      <c r="N66" s="273"/>
      <c r="O66" s="274"/>
      <c r="P66" s="275"/>
      <c r="Q66" s="273" t="s">
        <v>115</v>
      </c>
    </row>
    <row r="67" spans="1:17" ht="38.25">
      <c r="A67" s="80"/>
      <c r="B67" s="401"/>
      <c r="C67" s="401"/>
      <c r="D67" s="268"/>
      <c r="E67" s="279" t="s">
        <v>179</v>
      </c>
      <c r="F67" s="256" t="s">
        <v>205</v>
      </c>
      <c r="G67" s="269"/>
      <c r="H67" s="269">
        <v>45169</v>
      </c>
      <c r="I67" s="269">
        <v>45169</v>
      </c>
      <c r="J67" s="270">
        <v>1</v>
      </c>
      <c r="K67" s="271"/>
      <c r="L67" s="271"/>
      <c r="M67" s="272"/>
      <c r="N67" s="273"/>
      <c r="O67" s="274"/>
      <c r="P67" s="275"/>
      <c r="Q67" s="273" t="s">
        <v>115</v>
      </c>
    </row>
    <row r="68" spans="1:17" ht="25.5">
      <c r="A68" s="80"/>
      <c r="B68" s="401"/>
      <c r="C68" s="401"/>
      <c r="D68" s="105"/>
      <c r="E68" s="278">
        <v>187.4</v>
      </c>
      <c r="F68" s="248" t="s">
        <v>206</v>
      </c>
      <c r="G68" s="104"/>
      <c r="H68" s="104">
        <v>45170</v>
      </c>
      <c r="I68" s="104">
        <v>45174</v>
      </c>
      <c r="J68" s="103">
        <v>3</v>
      </c>
      <c r="K68" s="102">
        <v>45160</v>
      </c>
      <c r="L68" s="102">
        <v>45161</v>
      </c>
      <c r="M68" s="101">
        <v>2</v>
      </c>
      <c r="N68" s="98" t="s">
        <v>141</v>
      </c>
      <c r="O68" s="100"/>
      <c r="P68" s="99"/>
      <c r="Q68" s="98" t="s">
        <v>116</v>
      </c>
    </row>
    <row r="69" spans="1:17" ht="38.25">
      <c r="A69" s="80"/>
      <c r="B69" s="401"/>
      <c r="C69" s="401"/>
      <c r="D69" s="268"/>
      <c r="E69" s="279" t="s">
        <v>134</v>
      </c>
      <c r="F69" s="256" t="s">
        <v>207</v>
      </c>
      <c r="G69" s="269"/>
      <c r="H69" s="269">
        <v>45170</v>
      </c>
      <c r="I69" s="269">
        <v>45173</v>
      </c>
      <c r="J69" s="270">
        <v>2</v>
      </c>
      <c r="K69" s="271">
        <v>45160</v>
      </c>
      <c r="L69" s="271">
        <v>45160</v>
      </c>
      <c r="M69" s="272">
        <v>1</v>
      </c>
      <c r="N69" s="273" t="s">
        <v>141</v>
      </c>
      <c r="O69" s="274"/>
      <c r="P69" s="275"/>
      <c r="Q69" s="273" t="s">
        <v>116</v>
      </c>
    </row>
    <row r="70" spans="1:17" ht="38.25">
      <c r="A70" s="80"/>
      <c r="B70" s="401"/>
      <c r="C70" s="401"/>
      <c r="D70" s="268"/>
      <c r="E70" s="279" t="s">
        <v>133</v>
      </c>
      <c r="F70" s="256" t="s">
        <v>208</v>
      </c>
      <c r="G70" s="269"/>
      <c r="H70" s="269">
        <v>45174</v>
      </c>
      <c r="I70" s="269">
        <v>45174</v>
      </c>
      <c r="J70" s="270">
        <v>1</v>
      </c>
      <c r="K70" s="271">
        <v>45161</v>
      </c>
      <c r="L70" s="271">
        <v>45161</v>
      </c>
      <c r="M70" s="272">
        <v>1</v>
      </c>
      <c r="N70" s="273" t="s">
        <v>141</v>
      </c>
      <c r="O70" s="274"/>
      <c r="P70" s="275"/>
      <c r="Q70" s="273" t="s">
        <v>116</v>
      </c>
    </row>
    <row r="71" spans="1:17" ht="12.75">
      <c r="A71" s="80"/>
      <c r="B71" s="401"/>
      <c r="C71" s="401"/>
      <c r="D71" s="249"/>
      <c r="E71" s="255"/>
      <c r="F71" s="250"/>
      <c r="G71" s="251"/>
      <c r="H71" s="251"/>
      <c r="I71" s="251"/>
      <c r="J71" s="239"/>
      <c r="K71" s="252"/>
      <c r="L71" s="252"/>
      <c r="M71" s="240"/>
      <c r="N71" s="243"/>
      <c r="O71" s="253"/>
      <c r="P71" s="254"/>
      <c r="Q71" s="243"/>
    </row>
    <row r="72" spans="1:17" ht="12.75">
      <c r="A72" s="80"/>
      <c r="B72" s="401"/>
      <c r="C72" s="401"/>
      <c r="D72" s="249"/>
      <c r="E72" s="255"/>
      <c r="F72" s="250"/>
      <c r="G72" s="251"/>
      <c r="H72" s="251"/>
      <c r="I72" s="251"/>
      <c r="J72" s="239"/>
      <c r="K72" s="252"/>
      <c r="L72" s="252"/>
      <c r="M72" s="240"/>
      <c r="N72" s="243"/>
      <c r="O72" s="253"/>
      <c r="P72" s="254"/>
      <c r="Q72" s="243"/>
    </row>
    <row r="73" spans="1:17" ht="12.75">
      <c r="A73" s="80"/>
      <c r="B73" s="80"/>
      <c r="C73" s="80"/>
      <c r="D73" s="80"/>
      <c r="E73" s="80"/>
      <c r="F73" s="80"/>
      <c r="G73" s="81"/>
      <c r="H73" s="81"/>
      <c r="I73" s="81"/>
      <c r="J73" s="81"/>
      <c r="K73" s="83"/>
      <c r="L73" s="83"/>
      <c r="M73" s="84"/>
      <c r="N73" s="81"/>
      <c r="O73" s="83"/>
      <c r="P73" s="82"/>
      <c r="Q73" s="81"/>
    </row>
    <row r="74" spans="1:17" ht="12.75">
      <c r="A74" s="80"/>
      <c r="B74" s="80"/>
      <c r="C74" s="80"/>
      <c r="D74" s="80"/>
      <c r="E74" s="80"/>
      <c r="F74" s="88"/>
      <c r="G74" s="81"/>
      <c r="H74" s="81"/>
      <c r="I74" s="81"/>
      <c r="J74" s="81"/>
      <c r="K74" s="83"/>
      <c r="L74" s="83"/>
      <c r="M74" s="84"/>
      <c r="N74" s="81"/>
      <c r="O74" s="83"/>
      <c r="P74" s="82"/>
      <c r="Q74" s="81"/>
    </row>
    <row r="75" spans="1:17" ht="12.75">
      <c r="A75" s="80"/>
      <c r="B75" s="80"/>
      <c r="C75" s="87" t="s">
        <v>130</v>
      </c>
      <c r="D75" s="80"/>
      <c r="E75" s="80"/>
      <c r="F75" s="80"/>
      <c r="G75" s="81"/>
      <c r="H75" s="81"/>
      <c r="I75" s="81"/>
      <c r="J75" s="81"/>
      <c r="K75" s="83"/>
      <c r="L75" s="83"/>
      <c r="M75" s="84"/>
      <c r="N75" s="81"/>
      <c r="O75" s="83"/>
      <c r="P75" s="82"/>
      <c r="Q75" s="81"/>
    </row>
    <row r="76" spans="1:17" ht="12.75">
      <c r="A76" s="80"/>
      <c r="B76" s="80"/>
      <c r="C76" s="86" t="s">
        <v>129</v>
      </c>
      <c r="D76" s="80"/>
      <c r="E76" s="80"/>
      <c r="F76" s="80"/>
      <c r="G76" s="81"/>
      <c r="H76" s="81"/>
      <c r="I76" s="81"/>
      <c r="J76" s="81"/>
      <c r="K76" s="83"/>
      <c r="L76" s="83"/>
      <c r="M76" s="84"/>
      <c r="N76" s="81"/>
      <c r="O76" s="83"/>
      <c r="P76" s="82"/>
      <c r="Q76" s="81"/>
    </row>
    <row r="77" spans="1:17" ht="12.75">
      <c r="A77" s="80"/>
      <c r="B77" s="80"/>
      <c r="C77" s="85" t="s">
        <v>128</v>
      </c>
      <c r="D77" s="80"/>
      <c r="E77" s="80"/>
      <c r="F77" s="80"/>
      <c r="G77" s="81"/>
      <c r="H77" s="81"/>
      <c r="I77" s="81"/>
      <c r="J77" s="81"/>
      <c r="K77" s="83"/>
      <c r="L77" s="83"/>
      <c r="M77" s="84"/>
      <c r="N77" s="81"/>
      <c r="O77" s="83"/>
      <c r="P77" s="82"/>
      <c r="Q77" s="81"/>
    </row>
    <row r="78" spans="1:17" ht="12.75">
      <c r="A78" s="80"/>
      <c r="B78" s="80"/>
      <c r="C78" s="85" t="s">
        <v>127</v>
      </c>
      <c r="D78" s="80"/>
      <c r="E78" s="80"/>
      <c r="F78" s="80"/>
      <c r="G78" s="81"/>
      <c r="H78" s="81"/>
      <c r="I78" s="81"/>
      <c r="J78" s="81"/>
      <c r="K78" s="83"/>
      <c r="L78" s="83"/>
      <c r="M78" s="84"/>
      <c r="N78" s="81"/>
      <c r="O78" s="83"/>
      <c r="P78" s="82"/>
      <c r="Q78" s="81"/>
    </row>
    <row r="79" spans="1:17" ht="12.75">
      <c r="A79" s="80"/>
      <c r="B79" s="80"/>
      <c r="C79" s="85" t="s">
        <v>126</v>
      </c>
      <c r="D79" s="80"/>
      <c r="E79" s="80"/>
      <c r="F79" s="80"/>
      <c r="G79" s="81"/>
      <c r="H79" s="81"/>
      <c r="I79" s="81"/>
      <c r="J79" s="81"/>
      <c r="K79" s="83"/>
      <c r="L79" s="83"/>
      <c r="M79" s="84"/>
      <c r="N79" s="81"/>
      <c r="O79" s="83"/>
      <c r="P79" s="82"/>
      <c r="Q79" s="81"/>
    </row>
    <row r="80" spans="1:17" ht="12.75">
      <c r="A80" s="80"/>
      <c r="B80" s="80"/>
      <c r="C80" s="85" t="s">
        <v>125</v>
      </c>
      <c r="D80" s="80"/>
      <c r="E80" s="80"/>
      <c r="F80" s="80"/>
      <c r="G80" s="81"/>
      <c r="H80" s="81"/>
      <c r="I80" s="81"/>
      <c r="J80" s="81"/>
      <c r="K80" s="83"/>
      <c r="L80" s="83"/>
      <c r="M80" s="84"/>
      <c r="N80" s="81"/>
      <c r="O80" s="83"/>
      <c r="P80" s="82"/>
      <c r="Q80" s="81"/>
    </row>
    <row r="81" spans="1:17" ht="12.75">
      <c r="A81" s="80"/>
      <c r="B81" s="80"/>
      <c r="C81" s="85" t="s">
        <v>124</v>
      </c>
      <c r="D81" s="80"/>
      <c r="E81" s="80"/>
      <c r="F81" s="80"/>
      <c r="G81" s="81"/>
      <c r="H81" s="81"/>
      <c r="I81" s="81"/>
      <c r="J81" s="81"/>
      <c r="K81" s="83"/>
      <c r="L81" s="83"/>
      <c r="M81" s="84"/>
      <c r="N81" s="81"/>
      <c r="O81" s="83"/>
      <c r="P81" s="82"/>
      <c r="Q81" s="81"/>
    </row>
    <row r="82" spans="1:17" ht="12.75">
      <c r="A82" s="80"/>
      <c r="B82" s="80"/>
      <c r="C82" s="85" t="s">
        <v>123</v>
      </c>
      <c r="D82" s="80"/>
      <c r="E82" s="80"/>
      <c r="F82" s="80"/>
      <c r="G82" s="81"/>
      <c r="H82" s="81"/>
      <c r="I82" s="81"/>
      <c r="J82" s="81"/>
      <c r="K82" s="83"/>
      <c r="L82" s="83"/>
      <c r="M82" s="84"/>
      <c r="N82" s="81"/>
      <c r="O82" s="83"/>
      <c r="P82" s="82"/>
      <c r="Q82" s="81"/>
    </row>
    <row r="83" spans="1:17" ht="12.75">
      <c r="A83" s="80"/>
      <c r="B83" s="80"/>
      <c r="C83" s="85" t="s">
        <v>122</v>
      </c>
      <c r="D83" s="80"/>
      <c r="E83" s="80"/>
      <c r="F83" s="80"/>
      <c r="G83" s="81"/>
      <c r="H83" s="81"/>
      <c r="I83" s="81"/>
      <c r="J83" s="81"/>
      <c r="K83" s="83"/>
      <c r="L83" s="83"/>
      <c r="M83" s="84"/>
      <c r="N83" s="81"/>
      <c r="O83" s="83"/>
      <c r="P83" s="82"/>
      <c r="Q83" s="81"/>
    </row>
    <row r="84" spans="1:17" ht="12.75">
      <c r="A84" s="80"/>
      <c r="B84" s="80"/>
      <c r="C84" s="85" t="s">
        <v>121</v>
      </c>
      <c r="D84" s="80"/>
      <c r="E84" s="80"/>
      <c r="F84" s="80"/>
      <c r="G84" s="81"/>
      <c r="H84" s="81"/>
      <c r="I84" s="81"/>
      <c r="J84" s="81"/>
      <c r="K84" s="83"/>
      <c r="L84" s="83"/>
      <c r="M84" s="84"/>
      <c r="N84" s="81"/>
      <c r="O84" s="83"/>
      <c r="P84" s="82"/>
      <c r="Q84" s="81"/>
    </row>
    <row r="85" spans="1:17" ht="12.75">
      <c r="A85" s="80"/>
      <c r="B85" s="80"/>
      <c r="C85" s="85" t="s">
        <v>120</v>
      </c>
      <c r="D85" s="80"/>
      <c r="E85" s="80"/>
      <c r="F85" s="80"/>
      <c r="G85" s="81"/>
      <c r="H85" s="81"/>
      <c r="I85" s="81"/>
      <c r="J85" s="81"/>
      <c r="K85" s="83"/>
      <c r="L85" s="83"/>
      <c r="M85" s="84"/>
      <c r="N85" s="81"/>
      <c r="O85" s="83"/>
      <c r="P85" s="82"/>
      <c r="Q85" s="81"/>
    </row>
    <row r="86" spans="1:17" ht="12.75">
      <c r="A86" s="80"/>
      <c r="B86" s="80"/>
      <c r="C86" s="85" t="s">
        <v>119</v>
      </c>
      <c r="D86" s="80"/>
      <c r="E86" s="80"/>
      <c r="F86" s="80"/>
      <c r="G86" s="81"/>
      <c r="H86" s="81"/>
      <c r="I86" s="81"/>
      <c r="J86" s="81"/>
      <c r="K86" s="83"/>
      <c r="L86" s="83"/>
      <c r="M86" s="84"/>
      <c r="N86" s="81"/>
      <c r="O86" s="83"/>
      <c r="P86" s="82"/>
      <c r="Q86" s="81"/>
    </row>
    <row r="87" spans="1:17" ht="12.75">
      <c r="A87" s="80"/>
      <c r="B87" s="80"/>
      <c r="C87" s="85" t="s">
        <v>118</v>
      </c>
      <c r="D87" s="80"/>
      <c r="E87" s="80"/>
      <c r="F87" s="80"/>
      <c r="G87" s="81"/>
      <c r="H87" s="81"/>
      <c r="I87" s="81"/>
      <c r="J87" s="81"/>
      <c r="K87" s="83"/>
      <c r="L87" s="83"/>
      <c r="M87" s="84"/>
      <c r="N87" s="81"/>
      <c r="O87" s="83"/>
      <c r="P87" s="82"/>
      <c r="Q87" s="81"/>
    </row>
    <row r="88" spans="1:17" ht="12.75">
      <c r="A88" s="80"/>
      <c r="B88" s="80"/>
      <c r="C88" s="85" t="s">
        <v>117</v>
      </c>
      <c r="D88" s="80"/>
      <c r="E88" s="80"/>
      <c r="F88" s="80"/>
      <c r="G88" s="81"/>
      <c r="H88" s="81"/>
      <c r="I88" s="81"/>
      <c r="J88" s="81"/>
      <c r="K88" s="83"/>
      <c r="L88" s="83"/>
      <c r="M88" s="84"/>
      <c r="N88" s="81"/>
      <c r="O88" s="83"/>
      <c r="P88" s="82"/>
      <c r="Q88" s="81"/>
    </row>
    <row r="89" spans="1:17" ht="12.75">
      <c r="A89" s="80"/>
      <c r="B89" s="80"/>
      <c r="C89" s="85" t="s">
        <v>116</v>
      </c>
      <c r="D89" s="80"/>
      <c r="E89" s="80"/>
      <c r="F89" s="80"/>
      <c r="G89" s="81"/>
      <c r="H89" s="81"/>
      <c r="I89" s="81"/>
      <c r="J89" s="81"/>
      <c r="K89" s="83"/>
      <c r="L89" s="83"/>
      <c r="M89" s="84"/>
      <c r="N89" s="81"/>
      <c r="O89" s="83"/>
      <c r="P89" s="82"/>
      <c r="Q89" s="81"/>
    </row>
    <row r="90" spans="1:17" ht="12.75">
      <c r="A90" s="80"/>
      <c r="B90" s="80"/>
      <c r="C90" s="85" t="s">
        <v>115</v>
      </c>
      <c r="D90" s="80"/>
      <c r="E90" s="80"/>
      <c r="F90" s="80"/>
      <c r="G90" s="81"/>
      <c r="H90" s="81"/>
      <c r="I90" s="81"/>
      <c r="J90" s="81"/>
      <c r="K90" s="83"/>
      <c r="L90" s="83"/>
      <c r="M90" s="84"/>
      <c r="N90" s="81"/>
      <c r="O90" s="83"/>
      <c r="P90" s="82"/>
      <c r="Q90" s="81"/>
    </row>
    <row r="91" spans="1:17" ht="12.75">
      <c r="A91" s="80"/>
      <c r="B91" s="80"/>
      <c r="C91" s="80" t="s">
        <v>114</v>
      </c>
      <c r="D91" s="80"/>
      <c r="E91" s="80"/>
      <c r="F91" s="80"/>
      <c r="G91" s="81"/>
      <c r="H91" s="81"/>
      <c r="I91" s="81"/>
      <c r="J91" s="81"/>
      <c r="K91" s="83"/>
      <c r="L91" s="83"/>
      <c r="M91" s="84"/>
      <c r="N91" s="81"/>
      <c r="O91" s="83"/>
      <c r="P91" s="82"/>
      <c r="Q91" s="81"/>
    </row>
    <row r="92" spans="1:17" ht="12.75">
      <c r="A92" s="80"/>
      <c r="B92" s="80"/>
      <c r="C92" s="80"/>
      <c r="D92" s="80"/>
      <c r="E92" s="80"/>
      <c r="F92" s="80"/>
      <c r="G92" s="81"/>
      <c r="H92" s="81"/>
      <c r="I92" s="81"/>
      <c r="J92" s="81"/>
      <c r="K92" s="83"/>
      <c r="L92" s="83"/>
      <c r="M92" s="84"/>
      <c r="N92" s="81"/>
      <c r="O92" s="83"/>
      <c r="P92" s="82"/>
      <c r="Q92" s="81"/>
    </row>
    <row r="93" spans="1:17" ht="12.75">
      <c r="A93" s="80"/>
      <c r="B93" s="80"/>
      <c r="C93" s="80"/>
      <c r="D93" s="80"/>
      <c r="E93" s="80"/>
      <c r="F93" s="80"/>
      <c r="G93" s="81"/>
      <c r="H93" s="81"/>
      <c r="I93" s="81"/>
      <c r="J93" s="81"/>
      <c r="K93" s="83"/>
      <c r="L93" s="83"/>
      <c r="M93" s="84"/>
      <c r="N93" s="81"/>
      <c r="O93" s="83"/>
      <c r="P93" s="82"/>
      <c r="Q93" s="81"/>
    </row>
    <row r="94" spans="1:17" ht="12.75">
      <c r="A94" s="80"/>
      <c r="B94" s="80"/>
      <c r="C94" s="80"/>
      <c r="D94" s="80"/>
      <c r="E94" s="80"/>
      <c r="F94" s="80"/>
      <c r="G94" s="81"/>
      <c r="H94" s="81"/>
      <c r="I94" s="81"/>
      <c r="J94" s="81"/>
      <c r="K94" s="83"/>
      <c r="L94" s="83"/>
      <c r="M94" s="84"/>
      <c r="N94" s="81"/>
      <c r="O94" s="83"/>
      <c r="P94" s="82"/>
      <c r="Q94" s="81"/>
    </row>
    <row r="95" spans="1:17" ht="12.75">
      <c r="A95" s="80"/>
      <c r="B95" s="80"/>
      <c r="C95" s="80"/>
      <c r="D95" s="80"/>
      <c r="E95" s="80"/>
      <c r="F95" s="80"/>
      <c r="G95" s="81"/>
      <c r="H95" s="81"/>
      <c r="I95" s="81"/>
      <c r="J95" s="81"/>
      <c r="K95" s="83"/>
      <c r="L95" s="83"/>
      <c r="M95" s="84"/>
      <c r="N95" s="81"/>
      <c r="O95" s="83"/>
      <c r="P95" s="82"/>
      <c r="Q95" s="81"/>
    </row>
    <row r="96" spans="1:17" ht="12.75">
      <c r="A96" s="80"/>
      <c r="B96" s="80"/>
      <c r="C96" s="80"/>
      <c r="D96" s="80"/>
      <c r="E96" s="80"/>
      <c r="F96" s="80"/>
      <c r="G96" s="81"/>
      <c r="H96" s="81"/>
      <c r="I96" s="81"/>
      <c r="J96" s="81"/>
      <c r="K96" s="83"/>
      <c r="L96" s="83"/>
      <c r="M96" s="84"/>
      <c r="N96" s="81"/>
      <c r="O96" s="83"/>
      <c r="P96" s="82"/>
      <c r="Q96" s="81"/>
    </row>
    <row r="97" spans="1:17" ht="12.75">
      <c r="A97" s="80"/>
      <c r="B97" s="80"/>
      <c r="C97" s="80"/>
      <c r="D97" s="80"/>
      <c r="E97" s="80"/>
      <c r="F97" s="80"/>
      <c r="G97" s="81"/>
      <c r="H97" s="81"/>
      <c r="I97" s="81"/>
      <c r="J97" s="81"/>
      <c r="K97" s="83"/>
      <c r="L97" s="83"/>
      <c r="M97" s="84"/>
      <c r="N97" s="81"/>
      <c r="O97" s="83"/>
      <c r="P97" s="82"/>
      <c r="Q97" s="81"/>
    </row>
    <row r="98" spans="1:17" ht="12.75">
      <c r="A98" s="80"/>
      <c r="B98" s="80"/>
      <c r="C98" s="80"/>
      <c r="D98" s="80"/>
      <c r="E98" s="80"/>
      <c r="F98" s="80"/>
      <c r="G98" s="81"/>
      <c r="H98" s="81"/>
      <c r="I98" s="81"/>
      <c r="J98" s="81"/>
      <c r="K98" s="83"/>
      <c r="L98" s="83"/>
      <c r="M98" s="84"/>
      <c r="N98" s="81"/>
      <c r="O98" s="83"/>
      <c r="P98" s="82"/>
      <c r="Q98" s="81"/>
    </row>
    <row r="99" spans="1:17" ht="12.75">
      <c r="A99" s="80"/>
      <c r="B99" s="80"/>
      <c r="C99" s="80"/>
      <c r="D99" s="80"/>
      <c r="E99" s="80"/>
      <c r="F99" s="80"/>
      <c r="G99" s="81"/>
      <c r="H99" s="81"/>
      <c r="I99" s="81"/>
      <c r="J99" s="81"/>
      <c r="K99" s="83"/>
      <c r="L99" s="83"/>
      <c r="M99" s="84"/>
      <c r="N99" s="81"/>
      <c r="O99" s="83"/>
      <c r="P99" s="82"/>
      <c r="Q99" s="81"/>
    </row>
    <row r="100" spans="1:17" ht="12.75">
      <c r="A100" s="80"/>
      <c r="B100" s="80"/>
      <c r="C100" s="80"/>
      <c r="D100" s="80"/>
      <c r="E100" s="80"/>
      <c r="F100" s="80"/>
      <c r="G100" s="81"/>
      <c r="H100" s="81"/>
      <c r="I100" s="81"/>
      <c r="J100" s="81"/>
      <c r="K100" s="83"/>
      <c r="L100" s="83"/>
      <c r="M100" s="84"/>
      <c r="N100" s="81"/>
      <c r="O100" s="83"/>
      <c r="P100" s="82"/>
      <c r="Q100" s="81"/>
    </row>
    <row r="101" spans="1:17" ht="12.75">
      <c r="A101" s="80"/>
      <c r="B101" s="80"/>
      <c r="C101" s="80"/>
      <c r="D101" s="80"/>
      <c r="E101" s="80"/>
      <c r="F101" s="80"/>
      <c r="G101" s="81"/>
      <c r="H101" s="81"/>
      <c r="I101" s="81"/>
      <c r="J101" s="81"/>
      <c r="K101" s="83"/>
      <c r="L101" s="83"/>
      <c r="M101" s="84"/>
      <c r="N101" s="81"/>
      <c r="O101" s="83"/>
      <c r="P101" s="82"/>
      <c r="Q101" s="81"/>
    </row>
    <row r="102" spans="1:17" ht="12.75">
      <c r="A102" s="80"/>
      <c r="B102" s="80"/>
      <c r="C102" s="80"/>
      <c r="D102" s="80"/>
      <c r="E102" s="80"/>
      <c r="F102" s="80"/>
      <c r="G102" s="81"/>
      <c r="H102" s="81"/>
      <c r="I102" s="81"/>
      <c r="J102" s="81"/>
      <c r="K102" s="83"/>
      <c r="L102" s="83"/>
      <c r="M102" s="84"/>
      <c r="N102" s="81"/>
      <c r="O102" s="83"/>
      <c r="P102" s="82"/>
      <c r="Q102" s="81"/>
    </row>
    <row r="103" spans="1:17" ht="12.75">
      <c r="A103" s="80"/>
      <c r="B103" s="80"/>
      <c r="C103" s="80"/>
      <c r="D103" s="80"/>
      <c r="E103" s="80"/>
      <c r="F103" s="80"/>
      <c r="G103" s="81"/>
      <c r="H103" s="81"/>
      <c r="I103" s="81"/>
      <c r="J103" s="81"/>
      <c r="K103" s="83"/>
      <c r="L103" s="83"/>
      <c r="M103" s="84"/>
      <c r="N103" s="81"/>
      <c r="O103" s="83"/>
      <c r="P103" s="82"/>
      <c r="Q103" s="81"/>
    </row>
    <row r="104" spans="1:17" ht="12.75">
      <c r="A104" s="80"/>
      <c r="B104" s="80"/>
      <c r="C104" s="80"/>
      <c r="D104" s="80"/>
      <c r="E104" s="80"/>
      <c r="F104" s="80"/>
      <c r="G104" s="81"/>
      <c r="H104" s="81"/>
      <c r="I104" s="81"/>
      <c r="J104" s="81"/>
      <c r="K104" s="83"/>
      <c r="L104" s="83"/>
      <c r="M104" s="84"/>
      <c r="N104" s="81"/>
      <c r="O104" s="83"/>
      <c r="P104" s="82"/>
      <c r="Q104" s="81"/>
    </row>
    <row r="105" spans="1:17" ht="12.75">
      <c r="A105" s="80"/>
      <c r="B105" s="80"/>
      <c r="C105" s="80"/>
      <c r="D105" s="80"/>
      <c r="E105" s="80"/>
      <c r="F105" s="80"/>
      <c r="G105" s="81"/>
      <c r="H105" s="81"/>
      <c r="I105" s="81"/>
      <c r="J105" s="81"/>
      <c r="K105" s="83"/>
      <c r="L105" s="83"/>
      <c r="M105" s="84"/>
      <c r="N105" s="81"/>
      <c r="O105" s="83"/>
      <c r="P105" s="82"/>
      <c r="Q105" s="81"/>
    </row>
    <row r="106" spans="1:17" ht="12.75">
      <c r="A106" s="80"/>
      <c r="B106" s="80"/>
      <c r="C106" s="80"/>
      <c r="D106" s="80"/>
      <c r="E106" s="80"/>
      <c r="F106" s="80"/>
      <c r="G106" s="81"/>
      <c r="H106" s="81"/>
      <c r="I106" s="81"/>
      <c r="J106" s="81"/>
      <c r="K106" s="83"/>
      <c r="L106" s="83"/>
      <c r="M106" s="84"/>
      <c r="N106" s="81"/>
      <c r="O106" s="83"/>
      <c r="P106" s="82"/>
      <c r="Q106" s="81"/>
    </row>
    <row r="107" spans="1:17" ht="12.75">
      <c r="A107" s="80"/>
      <c r="B107" s="80"/>
      <c r="C107" s="80"/>
      <c r="D107" s="80"/>
      <c r="E107" s="80"/>
      <c r="F107" s="80"/>
      <c r="G107" s="81"/>
      <c r="H107" s="81"/>
      <c r="I107" s="81"/>
      <c r="J107" s="81"/>
      <c r="K107" s="83"/>
      <c r="L107" s="83"/>
      <c r="M107" s="84"/>
      <c r="N107" s="81"/>
      <c r="O107" s="83"/>
      <c r="P107" s="82"/>
      <c r="Q107" s="81"/>
    </row>
    <row r="108" spans="1:17" ht="12.75">
      <c r="A108" s="80"/>
      <c r="B108" s="80"/>
      <c r="C108" s="80"/>
      <c r="D108" s="80"/>
      <c r="E108" s="80"/>
      <c r="F108" s="80"/>
      <c r="G108" s="81"/>
      <c r="H108" s="81"/>
      <c r="I108" s="81"/>
      <c r="J108" s="81"/>
      <c r="K108" s="83"/>
      <c r="L108" s="83"/>
      <c r="M108" s="84"/>
      <c r="N108" s="81"/>
      <c r="O108" s="83"/>
      <c r="P108" s="82"/>
      <c r="Q108" s="81"/>
    </row>
    <row r="109" spans="1:17" ht="12.75">
      <c r="A109" s="80"/>
      <c r="B109" s="80"/>
      <c r="C109" s="80"/>
      <c r="D109" s="80"/>
      <c r="E109" s="80"/>
      <c r="F109" s="80"/>
      <c r="G109" s="81"/>
      <c r="H109" s="81"/>
      <c r="I109" s="81"/>
      <c r="J109" s="81"/>
      <c r="K109" s="83"/>
      <c r="L109" s="83"/>
      <c r="M109" s="84"/>
      <c r="N109" s="81"/>
      <c r="O109" s="83"/>
      <c r="P109" s="82"/>
      <c r="Q109" s="81"/>
    </row>
    <row r="110" spans="1:17" ht="12.75">
      <c r="A110" s="80"/>
      <c r="B110" s="80"/>
      <c r="C110" s="80"/>
      <c r="D110" s="80"/>
      <c r="E110" s="80"/>
      <c r="F110" s="80"/>
      <c r="G110" s="81"/>
      <c r="H110" s="81"/>
      <c r="I110" s="81"/>
      <c r="J110" s="81"/>
      <c r="K110" s="83"/>
      <c r="L110" s="83"/>
      <c r="M110" s="84"/>
      <c r="N110" s="81"/>
      <c r="O110" s="83"/>
      <c r="P110" s="82"/>
      <c r="Q110" s="81"/>
    </row>
    <row r="111" spans="1:17" ht="12.75">
      <c r="A111" s="80"/>
      <c r="B111" s="80"/>
      <c r="C111" s="80"/>
      <c r="D111" s="80"/>
      <c r="E111" s="80"/>
      <c r="F111" s="80"/>
      <c r="G111" s="81"/>
      <c r="H111" s="81"/>
      <c r="I111" s="81"/>
      <c r="J111" s="81"/>
      <c r="K111" s="83"/>
      <c r="L111" s="83"/>
      <c r="M111" s="84"/>
      <c r="N111" s="81"/>
      <c r="O111" s="83"/>
      <c r="P111" s="82"/>
      <c r="Q111" s="81"/>
    </row>
    <row r="112" spans="1:17" ht="12.75">
      <c r="A112" s="80"/>
      <c r="B112" s="80"/>
      <c r="C112" s="80"/>
      <c r="D112" s="80"/>
      <c r="E112" s="80"/>
      <c r="F112" s="80"/>
      <c r="G112" s="81"/>
      <c r="H112" s="81"/>
      <c r="I112" s="81"/>
      <c r="J112" s="81"/>
      <c r="K112" s="83"/>
      <c r="L112" s="83"/>
      <c r="M112" s="84"/>
      <c r="N112" s="81"/>
      <c r="O112" s="83"/>
      <c r="P112" s="82"/>
      <c r="Q112" s="81"/>
    </row>
    <row r="113" spans="1:17" ht="12.75">
      <c r="A113" s="80"/>
      <c r="B113" s="80"/>
      <c r="C113" s="80"/>
      <c r="D113" s="80"/>
      <c r="E113" s="80"/>
      <c r="F113" s="80"/>
      <c r="G113" s="81"/>
      <c r="H113" s="81"/>
      <c r="I113" s="81"/>
      <c r="J113" s="81"/>
      <c r="K113" s="83"/>
      <c r="L113" s="83"/>
      <c r="M113" s="84"/>
      <c r="N113" s="81"/>
      <c r="O113" s="83"/>
      <c r="P113" s="82"/>
      <c r="Q113" s="81"/>
    </row>
    <row r="114" spans="1:17" ht="12.75">
      <c r="A114" s="80"/>
      <c r="B114" s="80"/>
      <c r="C114" s="80"/>
      <c r="D114" s="80"/>
      <c r="E114" s="80"/>
      <c r="F114" s="80"/>
      <c r="G114" s="81"/>
      <c r="H114" s="81"/>
      <c r="I114" s="81"/>
      <c r="J114" s="81"/>
      <c r="K114" s="83"/>
      <c r="L114" s="83"/>
      <c r="M114" s="84"/>
      <c r="N114" s="81"/>
      <c r="O114" s="83"/>
      <c r="P114" s="82"/>
      <c r="Q114" s="81"/>
    </row>
    <row r="115" spans="1:17" ht="12.75">
      <c r="A115" s="80"/>
      <c r="B115" s="80"/>
      <c r="C115" s="80"/>
      <c r="D115" s="80"/>
      <c r="E115" s="80"/>
      <c r="F115" s="80"/>
      <c r="G115" s="81"/>
      <c r="H115" s="81"/>
      <c r="I115" s="81"/>
      <c r="J115" s="81"/>
      <c r="K115" s="83"/>
      <c r="L115" s="83"/>
      <c r="M115" s="84"/>
      <c r="N115" s="81"/>
      <c r="O115" s="83"/>
      <c r="P115" s="82"/>
      <c r="Q115" s="81"/>
    </row>
    <row r="116" spans="1:17" ht="12.75">
      <c r="A116" s="80"/>
      <c r="B116" s="80"/>
      <c r="C116" s="80"/>
      <c r="D116" s="80"/>
      <c r="E116" s="80"/>
      <c r="F116" s="80"/>
      <c r="G116" s="81"/>
      <c r="H116" s="81"/>
      <c r="I116" s="81"/>
      <c r="J116" s="81"/>
      <c r="K116" s="83"/>
      <c r="L116" s="83"/>
      <c r="M116" s="84"/>
      <c r="N116" s="81"/>
      <c r="O116" s="83"/>
      <c r="P116" s="82"/>
      <c r="Q116" s="81"/>
    </row>
    <row r="117" spans="1:17" ht="12.75">
      <c r="A117" s="80"/>
      <c r="B117" s="80"/>
      <c r="C117" s="80"/>
      <c r="D117" s="80"/>
      <c r="E117" s="80"/>
      <c r="F117" s="80"/>
      <c r="G117" s="81"/>
      <c r="H117" s="81"/>
      <c r="I117" s="81"/>
      <c r="J117" s="81"/>
      <c r="K117" s="83"/>
      <c r="L117" s="83"/>
      <c r="M117" s="84"/>
      <c r="N117" s="81"/>
      <c r="O117" s="83"/>
      <c r="P117" s="82"/>
      <c r="Q117" s="81"/>
    </row>
    <row r="118" spans="1:17" ht="12.75">
      <c r="A118" s="80"/>
      <c r="B118" s="80"/>
      <c r="C118" s="80"/>
      <c r="D118" s="80"/>
      <c r="E118" s="80"/>
      <c r="F118" s="80"/>
      <c r="G118" s="81"/>
      <c r="H118" s="81"/>
      <c r="I118" s="81"/>
      <c r="J118" s="81"/>
      <c r="K118" s="83"/>
      <c r="L118" s="83"/>
      <c r="M118" s="84"/>
      <c r="N118" s="81"/>
      <c r="O118" s="83"/>
      <c r="P118" s="82"/>
      <c r="Q118" s="81"/>
    </row>
    <row r="119" spans="1:17" ht="12.75">
      <c r="A119" s="80"/>
      <c r="B119" s="80"/>
      <c r="C119" s="80"/>
      <c r="D119" s="80"/>
      <c r="E119" s="80"/>
      <c r="F119" s="80"/>
      <c r="G119" s="81"/>
      <c r="H119" s="81"/>
      <c r="I119" s="81"/>
      <c r="J119" s="81"/>
      <c r="K119" s="83"/>
      <c r="L119" s="83"/>
      <c r="M119" s="84"/>
      <c r="N119" s="81"/>
      <c r="O119" s="83"/>
      <c r="P119" s="82"/>
      <c r="Q119" s="81"/>
    </row>
    <row r="120" spans="1:17" ht="12.75">
      <c r="A120" s="80"/>
      <c r="B120" s="80"/>
      <c r="C120" s="80"/>
      <c r="D120" s="80"/>
      <c r="E120" s="80"/>
      <c r="F120" s="80"/>
      <c r="G120" s="81"/>
      <c r="H120" s="81"/>
      <c r="I120" s="81"/>
      <c r="J120" s="81"/>
      <c r="K120" s="83"/>
      <c r="L120" s="83"/>
      <c r="M120" s="84"/>
      <c r="N120" s="81"/>
      <c r="O120" s="83"/>
      <c r="P120" s="82"/>
      <c r="Q120" s="81"/>
    </row>
    <row r="121" spans="1:17" ht="12.75">
      <c r="A121" s="80"/>
      <c r="B121" s="80"/>
      <c r="C121" s="80"/>
      <c r="D121" s="80"/>
      <c r="E121" s="80"/>
      <c r="F121" s="80"/>
      <c r="G121" s="81"/>
      <c r="H121" s="81"/>
      <c r="I121" s="81"/>
      <c r="J121" s="81"/>
      <c r="K121" s="83"/>
      <c r="L121" s="83"/>
      <c r="M121" s="84"/>
      <c r="N121" s="81"/>
      <c r="O121" s="83"/>
      <c r="P121" s="82"/>
      <c r="Q121" s="81"/>
    </row>
    <row r="122" spans="1:17" ht="12.75">
      <c r="A122" s="80"/>
      <c r="B122" s="80"/>
      <c r="C122" s="80"/>
      <c r="D122" s="80"/>
      <c r="E122" s="80"/>
      <c r="F122" s="80"/>
      <c r="G122" s="81"/>
      <c r="H122" s="81"/>
      <c r="I122" s="81"/>
      <c r="J122" s="81"/>
      <c r="K122" s="83"/>
      <c r="L122" s="83"/>
      <c r="M122" s="84"/>
      <c r="N122" s="81"/>
      <c r="O122" s="83"/>
      <c r="P122" s="82"/>
      <c r="Q122" s="81"/>
    </row>
    <row r="123" spans="1:17" ht="12.75">
      <c r="A123" s="80"/>
      <c r="B123" s="80"/>
      <c r="C123" s="80"/>
      <c r="D123" s="80"/>
      <c r="E123" s="80"/>
      <c r="F123" s="80"/>
      <c r="G123" s="81"/>
      <c r="H123" s="81"/>
      <c r="I123" s="81"/>
      <c r="J123" s="81"/>
      <c r="K123" s="83"/>
      <c r="L123" s="83"/>
      <c r="M123" s="84"/>
      <c r="N123" s="81"/>
      <c r="O123" s="83"/>
      <c r="P123" s="82"/>
      <c r="Q123" s="81"/>
    </row>
    <row r="124" spans="1:17" ht="12.75">
      <c r="A124" s="80"/>
      <c r="B124" s="80"/>
      <c r="C124" s="80"/>
      <c r="D124" s="80"/>
      <c r="E124" s="80"/>
      <c r="F124" s="80"/>
      <c r="G124" s="81"/>
      <c r="H124" s="81"/>
      <c r="I124" s="81"/>
      <c r="J124" s="81"/>
      <c r="K124" s="83"/>
      <c r="L124" s="83"/>
      <c r="M124" s="84"/>
      <c r="N124" s="81"/>
      <c r="O124" s="83"/>
      <c r="P124" s="82"/>
      <c r="Q124" s="81"/>
    </row>
    <row r="125" spans="1:17" ht="12.75">
      <c r="A125" s="80"/>
      <c r="B125" s="80"/>
      <c r="C125" s="80"/>
      <c r="D125" s="80"/>
      <c r="E125" s="80"/>
      <c r="F125" s="80"/>
      <c r="G125" s="81"/>
      <c r="H125" s="81"/>
      <c r="I125" s="81"/>
      <c r="J125" s="81"/>
      <c r="K125" s="83"/>
      <c r="L125" s="83"/>
      <c r="M125" s="84"/>
      <c r="N125" s="81"/>
      <c r="O125" s="83"/>
      <c r="P125" s="82"/>
      <c r="Q125" s="81"/>
    </row>
    <row r="126" spans="1:17" ht="12.75">
      <c r="A126" s="80"/>
      <c r="B126" s="80"/>
      <c r="C126" s="80"/>
      <c r="D126" s="80"/>
      <c r="E126" s="80"/>
      <c r="F126" s="80"/>
      <c r="G126" s="81"/>
      <c r="H126" s="81"/>
      <c r="I126" s="81"/>
      <c r="J126" s="81"/>
      <c r="K126" s="83"/>
      <c r="L126" s="83"/>
      <c r="M126" s="84"/>
      <c r="N126" s="81"/>
      <c r="O126" s="83"/>
      <c r="P126" s="82"/>
      <c r="Q126" s="81"/>
    </row>
    <row r="127" spans="1:17" ht="12.75">
      <c r="A127" s="80"/>
      <c r="B127" s="80"/>
      <c r="C127" s="80"/>
      <c r="D127" s="80"/>
      <c r="E127" s="80"/>
      <c r="F127" s="80"/>
      <c r="G127" s="81"/>
      <c r="H127" s="81"/>
      <c r="I127" s="81"/>
      <c r="J127" s="81"/>
      <c r="K127" s="83"/>
      <c r="L127" s="83"/>
      <c r="M127" s="84"/>
      <c r="N127" s="81"/>
      <c r="O127" s="83"/>
      <c r="P127" s="82"/>
      <c r="Q127" s="81"/>
    </row>
    <row r="128" spans="1:17" ht="12.75">
      <c r="A128" s="80"/>
      <c r="B128" s="80"/>
      <c r="C128" s="80"/>
      <c r="D128" s="80"/>
      <c r="E128" s="80"/>
      <c r="F128" s="80"/>
      <c r="G128" s="81"/>
      <c r="H128" s="81"/>
      <c r="I128" s="81"/>
      <c r="J128" s="81"/>
      <c r="K128" s="83"/>
      <c r="L128" s="83"/>
      <c r="M128" s="84"/>
      <c r="N128" s="81"/>
      <c r="O128" s="83"/>
      <c r="P128" s="82"/>
      <c r="Q128" s="81"/>
    </row>
    <row r="129" spans="1:17" ht="12.75">
      <c r="A129" s="80"/>
      <c r="B129" s="80"/>
      <c r="C129" s="80"/>
      <c r="D129" s="80"/>
      <c r="E129" s="80"/>
      <c r="F129" s="80"/>
      <c r="G129" s="81"/>
      <c r="H129" s="81"/>
      <c r="I129" s="81"/>
      <c r="J129" s="81"/>
      <c r="K129" s="83"/>
      <c r="L129" s="83"/>
      <c r="M129" s="84"/>
      <c r="N129" s="81"/>
      <c r="O129" s="83"/>
      <c r="P129" s="82"/>
      <c r="Q129" s="81"/>
    </row>
    <row r="130" spans="1:17" ht="12.75">
      <c r="A130" s="80"/>
      <c r="B130" s="80"/>
      <c r="C130" s="80"/>
      <c r="D130" s="80"/>
      <c r="E130" s="80"/>
      <c r="F130" s="80"/>
      <c r="G130" s="81"/>
      <c r="H130" s="81"/>
      <c r="I130" s="81"/>
      <c r="J130" s="81"/>
      <c r="K130" s="83"/>
      <c r="L130" s="83"/>
      <c r="M130" s="84"/>
      <c r="N130" s="81"/>
      <c r="O130" s="83"/>
      <c r="P130" s="82"/>
      <c r="Q130" s="81"/>
    </row>
    <row r="131" spans="1:17" ht="12.75">
      <c r="A131" s="80"/>
      <c r="B131" s="80"/>
      <c r="C131" s="80"/>
      <c r="D131" s="80"/>
      <c r="E131" s="80"/>
      <c r="F131" s="80"/>
      <c r="G131" s="81"/>
      <c r="H131" s="81"/>
      <c r="I131" s="81"/>
      <c r="J131" s="81"/>
      <c r="K131" s="83"/>
      <c r="L131" s="83"/>
      <c r="M131" s="84"/>
      <c r="N131" s="81"/>
      <c r="O131" s="83"/>
      <c r="P131" s="82"/>
      <c r="Q131" s="81"/>
    </row>
    <row r="132" spans="1:17" ht="12.75">
      <c r="A132" s="80"/>
      <c r="B132" s="80"/>
      <c r="C132" s="80"/>
      <c r="D132" s="80"/>
      <c r="E132" s="80"/>
      <c r="F132" s="80"/>
      <c r="G132" s="81"/>
      <c r="H132" s="81"/>
      <c r="I132" s="81"/>
      <c r="J132" s="81"/>
      <c r="K132" s="83"/>
      <c r="L132" s="83"/>
      <c r="M132" s="84"/>
      <c r="N132" s="81"/>
      <c r="O132" s="83"/>
      <c r="P132" s="82"/>
      <c r="Q132" s="81"/>
    </row>
    <row r="133" spans="1:17" ht="12.75">
      <c r="A133" s="80"/>
      <c r="B133" s="80"/>
      <c r="C133" s="80"/>
      <c r="D133" s="80"/>
      <c r="E133" s="80"/>
      <c r="F133" s="80"/>
      <c r="G133" s="81"/>
      <c r="H133" s="81"/>
      <c r="I133" s="81"/>
      <c r="J133" s="81"/>
      <c r="K133" s="83"/>
      <c r="L133" s="83"/>
      <c r="M133" s="84"/>
      <c r="N133" s="81"/>
      <c r="O133" s="83"/>
      <c r="P133" s="82"/>
      <c r="Q133" s="81"/>
    </row>
    <row r="134" spans="1:17" ht="12.75">
      <c r="A134" s="80"/>
      <c r="B134" s="80"/>
      <c r="C134" s="80"/>
      <c r="D134" s="80"/>
      <c r="E134" s="80"/>
      <c r="F134" s="80"/>
      <c r="G134" s="81"/>
      <c r="H134" s="81"/>
      <c r="I134" s="81"/>
      <c r="J134" s="81"/>
      <c r="K134" s="83"/>
      <c r="L134" s="83"/>
      <c r="M134" s="84"/>
      <c r="N134" s="81"/>
      <c r="O134" s="83"/>
      <c r="P134" s="82"/>
      <c r="Q134" s="81"/>
    </row>
    <row r="135" spans="1:17" ht="12.75">
      <c r="A135" s="80"/>
      <c r="B135" s="80"/>
      <c r="C135" s="80"/>
      <c r="D135" s="80"/>
      <c r="E135" s="80"/>
      <c r="F135" s="80"/>
      <c r="G135" s="81"/>
      <c r="H135" s="81"/>
      <c r="I135" s="81"/>
      <c r="J135" s="81"/>
      <c r="K135" s="83"/>
      <c r="L135" s="83"/>
      <c r="M135" s="84"/>
      <c r="N135" s="81"/>
      <c r="O135" s="83"/>
      <c r="P135" s="82"/>
      <c r="Q135" s="81"/>
    </row>
    <row r="136" spans="1:17" ht="12.75">
      <c r="A136" s="80"/>
      <c r="B136" s="80"/>
      <c r="C136" s="80"/>
      <c r="D136" s="80"/>
      <c r="E136" s="80"/>
      <c r="F136" s="80"/>
      <c r="G136" s="81"/>
      <c r="H136" s="81"/>
      <c r="I136" s="81"/>
      <c r="J136" s="81"/>
      <c r="K136" s="83"/>
      <c r="L136" s="83"/>
      <c r="M136" s="84"/>
      <c r="N136" s="81"/>
      <c r="O136" s="83"/>
      <c r="P136" s="82"/>
      <c r="Q136" s="81"/>
    </row>
    <row r="137" spans="1:17" ht="12.75">
      <c r="A137" s="80"/>
      <c r="B137" s="80"/>
      <c r="C137" s="80"/>
      <c r="D137" s="80"/>
      <c r="E137" s="80"/>
      <c r="F137" s="80"/>
      <c r="G137" s="81"/>
      <c r="H137" s="81"/>
      <c r="I137" s="81"/>
      <c r="J137" s="81"/>
      <c r="K137" s="83"/>
      <c r="L137" s="83"/>
      <c r="M137" s="84"/>
      <c r="N137" s="81"/>
      <c r="O137" s="83"/>
      <c r="P137" s="82"/>
      <c r="Q137" s="81"/>
    </row>
    <row r="138" spans="1:17" ht="12.75">
      <c r="A138" s="80"/>
      <c r="B138" s="80"/>
      <c r="C138" s="80"/>
      <c r="D138" s="80"/>
      <c r="E138" s="80"/>
      <c r="F138" s="80"/>
      <c r="G138" s="81"/>
      <c r="H138" s="81"/>
      <c r="I138" s="81"/>
      <c r="J138" s="81"/>
      <c r="K138" s="83"/>
      <c r="L138" s="83"/>
      <c r="M138" s="84"/>
      <c r="N138" s="81"/>
      <c r="O138" s="83"/>
      <c r="P138" s="82"/>
      <c r="Q138" s="81"/>
    </row>
    <row r="139" spans="1:17" ht="12.75">
      <c r="A139" s="80"/>
      <c r="B139" s="80"/>
      <c r="C139" s="80"/>
      <c r="D139" s="80"/>
      <c r="E139" s="80"/>
      <c r="F139" s="80"/>
      <c r="G139" s="81"/>
      <c r="H139" s="81"/>
      <c r="I139" s="81"/>
      <c r="J139" s="81"/>
      <c r="K139" s="83"/>
      <c r="L139" s="83"/>
      <c r="M139" s="84"/>
      <c r="N139" s="81"/>
      <c r="O139" s="83"/>
      <c r="P139" s="82"/>
      <c r="Q139" s="81"/>
    </row>
    <row r="140" spans="1:17" ht="12.75">
      <c r="A140" s="80"/>
      <c r="B140" s="80"/>
      <c r="C140" s="80"/>
      <c r="D140" s="80"/>
      <c r="E140" s="80"/>
      <c r="F140" s="80"/>
      <c r="G140" s="81"/>
      <c r="H140" s="81"/>
      <c r="I140" s="81"/>
      <c r="J140" s="81"/>
      <c r="K140" s="83"/>
      <c r="L140" s="83"/>
      <c r="M140" s="84"/>
      <c r="N140" s="81"/>
      <c r="O140" s="83"/>
      <c r="P140" s="82"/>
      <c r="Q140" s="81"/>
    </row>
    <row r="141" spans="1:17" ht="12.75">
      <c r="A141" s="80"/>
      <c r="B141" s="80"/>
      <c r="C141" s="80"/>
      <c r="D141" s="80"/>
      <c r="E141" s="80"/>
      <c r="F141" s="80"/>
      <c r="G141" s="81"/>
      <c r="H141" s="81"/>
      <c r="I141" s="81"/>
      <c r="J141" s="81"/>
      <c r="K141" s="83"/>
      <c r="L141" s="83"/>
      <c r="M141" s="84"/>
      <c r="N141" s="81"/>
      <c r="O141" s="83"/>
      <c r="P141" s="82"/>
      <c r="Q141" s="81"/>
    </row>
    <row r="142" spans="1:17" ht="12.75">
      <c r="A142" s="80"/>
      <c r="B142" s="80"/>
      <c r="C142" s="80"/>
      <c r="D142" s="80"/>
      <c r="E142" s="80"/>
      <c r="F142" s="80"/>
      <c r="G142" s="81"/>
      <c r="H142" s="81"/>
      <c r="I142" s="81"/>
      <c r="J142" s="81"/>
      <c r="K142" s="83"/>
      <c r="L142" s="83"/>
      <c r="M142" s="84"/>
      <c r="N142" s="81"/>
      <c r="O142" s="83"/>
      <c r="P142" s="82"/>
      <c r="Q142" s="81"/>
    </row>
    <row r="143" spans="1:17" ht="12.75">
      <c r="A143" s="80"/>
      <c r="B143" s="80"/>
      <c r="C143" s="80"/>
      <c r="D143" s="80"/>
      <c r="E143" s="80"/>
      <c r="F143" s="80"/>
      <c r="G143" s="81"/>
      <c r="H143" s="81"/>
      <c r="I143" s="81"/>
      <c r="J143" s="81"/>
      <c r="K143" s="83"/>
      <c r="L143" s="83"/>
      <c r="M143" s="84"/>
      <c r="N143" s="81"/>
      <c r="O143" s="83"/>
      <c r="P143" s="82"/>
      <c r="Q143" s="81"/>
    </row>
    <row r="144" spans="1:17" ht="12.75">
      <c r="A144" s="80"/>
      <c r="B144" s="80"/>
      <c r="C144" s="80"/>
      <c r="D144" s="80"/>
      <c r="E144" s="80"/>
      <c r="F144" s="80"/>
      <c r="G144" s="81"/>
      <c r="H144" s="81"/>
      <c r="I144" s="81"/>
      <c r="J144" s="81"/>
      <c r="K144" s="83"/>
      <c r="L144" s="83"/>
      <c r="M144" s="84"/>
      <c r="N144" s="81"/>
      <c r="O144" s="83"/>
      <c r="P144" s="82"/>
      <c r="Q144" s="81"/>
    </row>
    <row r="145" spans="1:17" ht="12.75">
      <c r="A145" s="80"/>
      <c r="B145" s="80"/>
      <c r="C145" s="80"/>
      <c r="D145" s="80"/>
      <c r="E145" s="80"/>
      <c r="F145" s="80"/>
      <c r="G145" s="81"/>
      <c r="H145" s="81"/>
      <c r="I145" s="81"/>
      <c r="J145" s="81"/>
      <c r="K145" s="83"/>
      <c r="L145" s="83"/>
      <c r="M145" s="84"/>
      <c r="N145" s="81"/>
      <c r="O145" s="83"/>
      <c r="P145" s="82"/>
      <c r="Q145" s="81"/>
    </row>
    <row r="146" spans="1:17" ht="12.75">
      <c r="A146" s="80"/>
      <c r="B146" s="80"/>
      <c r="C146" s="80"/>
      <c r="D146" s="80"/>
      <c r="E146" s="80"/>
      <c r="F146" s="80"/>
      <c r="G146" s="81"/>
      <c r="H146" s="81"/>
      <c r="I146" s="81"/>
      <c r="J146" s="81"/>
      <c r="K146" s="83"/>
      <c r="L146" s="83"/>
      <c r="M146" s="84"/>
      <c r="N146" s="81"/>
      <c r="O146" s="83"/>
      <c r="P146" s="82"/>
      <c r="Q146" s="81"/>
    </row>
    <row r="147" spans="1:17" ht="12.75">
      <c r="A147" s="80"/>
      <c r="B147" s="80"/>
      <c r="C147" s="80"/>
      <c r="D147" s="80"/>
      <c r="E147" s="80"/>
      <c r="F147" s="80"/>
      <c r="G147" s="81"/>
      <c r="H147" s="81"/>
      <c r="I147" s="81"/>
      <c r="J147" s="81"/>
      <c r="K147" s="83"/>
      <c r="L147" s="83"/>
      <c r="M147" s="84"/>
      <c r="N147" s="81"/>
      <c r="O147" s="83"/>
      <c r="P147" s="82"/>
      <c r="Q147" s="81"/>
    </row>
    <row r="148" spans="1:17" ht="12.75">
      <c r="A148" s="80"/>
      <c r="B148" s="80"/>
      <c r="C148" s="80"/>
      <c r="D148" s="80"/>
      <c r="E148" s="80"/>
      <c r="F148" s="80"/>
      <c r="G148" s="81"/>
      <c r="H148" s="81"/>
      <c r="I148" s="81"/>
      <c r="J148" s="81"/>
      <c r="K148" s="83"/>
      <c r="L148" s="83"/>
      <c r="M148" s="84"/>
      <c r="N148" s="81"/>
      <c r="O148" s="83"/>
      <c r="P148" s="82"/>
      <c r="Q148" s="81"/>
    </row>
    <row r="149" spans="1:17" ht="12.75">
      <c r="A149" s="80"/>
      <c r="B149" s="80"/>
      <c r="C149" s="80"/>
      <c r="D149" s="80"/>
      <c r="E149" s="80"/>
      <c r="F149" s="80"/>
      <c r="G149" s="81"/>
      <c r="H149" s="81"/>
      <c r="I149" s="81"/>
      <c r="J149" s="81"/>
      <c r="K149" s="83"/>
      <c r="L149" s="83"/>
      <c r="M149" s="84"/>
      <c r="N149" s="81"/>
      <c r="O149" s="83"/>
      <c r="P149" s="82"/>
      <c r="Q149" s="81"/>
    </row>
    <row r="150" spans="1:17" ht="12.75">
      <c r="A150" s="80"/>
      <c r="B150" s="80"/>
      <c r="C150" s="80"/>
      <c r="D150" s="80"/>
      <c r="E150" s="80"/>
      <c r="F150" s="80"/>
      <c r="G150" s="81"/>
      <c r="H150" s="81"/>
      <c r="I150" s="81"/>
      <c r="J150" s="81"/>
      <c r="K150" s="83"/>
      <c r="L150" s="83"/>
      <c r="M150" s="84"/>
      <c r="N150" s="81"/>
      <c r="O150" s="83"/>
      <c r="P150" s="82"/>
      <c r="Q150" s="81"/>
    </row>
    <row r="151" spans="1:17" ht="12.75">
      <c r="A151" s="80"/>
      <c r="B151" s="80"/>
      <c r="C151" s="80"/>
      <c r="D151" s="80"/>
      <c r="E151" s="80"/>
      <c r="F151" s="80"/>
      <c r="G151" s="81"/>
      <c r="H151" s="81"/>
      <c r="I151" s="81"/>
      <c r="J151" s="81"/>
      <c r="K151" s="83"/>
      <c r="L151" s="83"/>
      <c r="M151" s="84"/>
      <c r="N151" s="81"/>
      <c r="O151" s="83"/>
      <c r="P151" s="82"/>
      <c r="Q151" s="81"/>
    </row>
    <row r="152" spans="1:17" ht="12.75">
      <c r="A152" s="80"/>
      <c r="B152" s="80"/>
      <c r="C152" s="80"/>
      <c r="D152" s="80"/>
      <c r="E152" s="80"/>
      <c r="F152" s="80"/>
      <c r="G152" s="81"/>
      <c r="H152" s="81"/>
      <c r="I152" s="81"/>
      <c r="J152" s="81"/>
      <c r="K152" s="83"/>
      <c r="L152" s="83"/>
      <c r="M152" s="84"/>
      <c r="N152" s="81"/>
      <c r="O152" s="83"/>
      <c r="P152" s="82"/>
      <c r="Q152" s="81"/>
    </row>
    <row r="153" spans="1:17" ht="12.75">
      <c r="A153" s="80"/>
      <c r="B153" s="80"/>
      <c r="C153" s="80"/>
      <c r="D153" s="80"/>
      <c r="E153" s="80"/>
      <c r="F153" s="80"/>
      <c r="G153" s="81"/>
      <c r="H153" s="81"/>
      <c r="I153" s="81"/>
      <c r="J153" s="81"/>
      <c r="K153" s="83"/>
      <c r="L153" s="83"/>
      <c r="M153" s="84"/>
      <c r="N153" s="81"/>
      <c r="O153" s="83"/>
      <c r="P153" s="82"/>
      <c r="Q153" s="81"/>
    </row>
    <row r="154" spans="1:17" ht="12.75">
      <c r="A154" s="80"/>
      <c r="B154" s="80"/>
      <c r="C154" s="80"/>
      <c r="D154" s="80"/>
      <c r="E154" s="80"/>
      <c r="F154" s="80"/>
      <c r="G154" s="81"/>
      <c r="H154" s="81"/>
      <c r="I154" s="81"/>
      <c r="J154" s="81"/>
      <c r="K154" s="83"/>
      <c r="L154" s="83"/>
      <c r="M154" s="84"/>
      <c r="N154" s="81"/>
      <c r="O154" s="83"/>
      <c r="P154" s="82"/>
      <c r="Q154" s="81"/>
    </row>
    <row r="155" spans="1:17" ht="12.75">
      <c r="A155" s="80"/>
      <c r="B155" s="80"/>
      <c r="C155" s="80"/>
      <c r="D155" s="80"/>
      <c r="E155" s="80"/>
      <c r="F155" s="80"/>
      <c r="G155" s="81"/>
      <c r="H155" s="81"/>
      <c r="I155" s="81"/>
      <c r="J155" s="81"/>
      <c r="K155" s="83"/>
      <c r="L155" s="83"/>
      <c r="M155" s="84"/>
      <c r="N155" s="81"/>
      <c r="O155" s="83"/>
      <c r="P155" s="82"/>
      <c r="Q155" s="81"/>
    </row>
    <row r="156" spans="1:17" ht="12.75">
      <c r="A156" s="80"/>
      <c r="B156" s="80"/>
      <c r="C156" s="80"/>
      <c r="D156" s="80"/>
      <c r="E156" s="80"/>
      <c r="F156" s="80"/>
      <c r="G156" s="81"/>
      <c r="H156" s="81"/>
      <c r="I156" s="81"/>
      <c r="J156" s="81"/>
      <c r="K156" s="83"/>
      <c r="L156" s="83"/>
      <c r="M156" s="84"/>
      <c r="N156" s="81"/>
      <c r="O156" s="83"/>
      <c r="P156" s="82"/>
      <c r="Q156" s="81"/>
    </row>
    <row r="157" spans="1:17" ht="12.75">
      <c r="A157" s="80"/>
      <c r="B157" s="80"/>
      <c r="C157" s="80"/>
      <c r="D157" s="80"/>
      <c r="E157" s="80"/>
      <c r="F157" s="80"/>
      <c r="G157" s="81"/>
      <c r="H157" s="81"/>
      <c r="I157" s="81"/>
      <c r="J157" s="81"/>
      <c r="K157" s="83"/>
      <c r="L157" s="83"/>
      <c r="M157" s="84"/>
      <c r="N157" s="81"/>
      <c r="O157" s="83"/>
      <c r="P157" s="82"/>
      <c r="Q157" s="81"/>
    </row>
    <row r="158" spans="1:17" ht="12.75">
      <c r="A158" s="80"/>
      <c r="B158" s="80"/>
      <c r="C158" s="80"/>
      <c r="D158" s="80"/>
      <c r="E158" s="80"/>
      <c r="F158" s="80"/>
      <c r="G158" s="81"/>
      <c r="H158" s="81"/>
      <c r="I158" s="81"/>
      <c r="J158" s="81"/>
      <c r="K158" s="83"/>
      <c r="L158" s="83"/>
      <c r="M158" s="84"/>
      <c r="N158" s="81"/>
      <c r="O158" s="83"/>
      <c r="P158" s="82"/>
      <c r="Q158" s="81"/>
    </row>
    <row r="159" spans="1:17" ht="12.75">
      <c r="A159" s="80"/>
      <c r="B159" s="80"/>
      <c r="C159" s="80"/>
      <c r="D159" s="80"/>
      <c r="E159" s="80"/>
      <c r="F159" s="80"/>
      <c r="G159" s="81"/>
      <c r="H159" s="81"/>
      <c r="I159" s="81"/>
      <c r="J159" s="81"/>
      <c r="K159" s="83"/>
      <c r="L159" s="83"/>
      <c r="M159" s="84"/>
      <c r="N159" s="81"/>
      <c r="O159" s="83"/>
      <c r="P159" s="82"/>
      <c r="Q159" s="81"/>
    </row>
    <row r="160" spans="1:17" ht="12.75">
      <c r="A160" s="80"/>
      <c r="B160" s="80"/>
      <c r="C160" s="80"/>
      <c r="D160" s="80"/>
      <c r="E160" s="80"/>
      <c r="F160" s="80"/>
      <c r="G160" s="81"/>
      <c r="H160" s="81"/>
      <c r="I160" s="81"/>
      <c r="J160" s="81"/>
      <c r="K160" s="83"/>
      <c r="L160" s="83"/>
      <c r="M160" s="84"/>
      <c r="N160" s="81"/>
      <c r="O160" s="83"/>
      <c r="P160" s="82"/>
      <c r="Q160" s="81"/>
    </row>
    <row r="161" spans="1:17" ht="12.75">
      <c r="A161" s="80"/>
      <c r="B161" s="80"/>
      <c r="C161" s="80"/>
      <c r="D161" s="80"/>
      <c r="E161" s="80"/>
      <c r="F161" s="80"/>
      <c r="G161" s="81"/>
      <c r="H161" s="81"/>
      <c r="I161" s="81"/>
      <c r="J161" s="81"/>
      <c r="K161" s="83"/>
      <c r="L161" s="83"/>
      <c r="M161" s="84"/>
      <c r="N161" s="81"/>
      <c r="O161" s="83"/>
      <c r="P161" s="82"/>
      <c r="Q161" s="81"/>
    </row>
    <row r="162" spans="1:17" ht="12.75">
      <c r="A162" s="80"/>
      <c r="B162" s="80"/>
      <c r="C162" s="80"/>
      <c r="D162" s="80"/>
      <c r="E162" s="80"/>
      <c r="F162" s="80"/>
      <c r="G162" s="81"/>
      <c r="H162" s="81"/>
      <c r="I162" s="81"/>
      <c r="J162" s="81"/>
      <c r="K162" s="83"/>
      <c r="L162" s="83"/>
      <c r="M162" s="84"/>
      <c r="N162" s="81"/>
      <c r="O162" s="83"/>
      <c r="P162" s="82"/>
      <c r="Q162" s="81"/>
    </row>
    <row r="163" spans="1:17" ht="12.75">
      <c r="A163" s="80"/>
      <c r="B163" s="80"/>
      <c r="C163" s="80"/>
      <c r="D163" s="80"/>
      <c r="E163" s="80"/>
      <c r="F163" s="80"/>
      <c r="G163" s="81"/>
      <c r="H163" s="81"/>
      <c r="I163" s="81"/>
      <c r="J163" s="81"/>
      <c r="K163" s="83"/>
      <c r="L163" s="83"/>
      <c r="M163" s="84"/>
      <c r="N163" s="81"/>
      <c r="O163" s="83"/>
      <c r="P163" s="82"/>
      <c r="Q163" s="81"/>
    </row>
    <row r="164" spans="1:17" ht="12.75">
      <c r="A164" s="80"/>
      <c r="B164" s="80"/>
      <c r="C164" s="80"/>
      <c r="D164" s="80"/>
      <c r="E164" s="80"/>
      <c r="F164" s="80"/>
      <c r="G164" s="81"/>
      <c r="H164" s="81"/>
      <c r="I164" s="81"/>
      <c r="J164" s="81"/>
      <c r="K164" s="83"/>
      <c r="L164" s="83"/>
      <c r="M164" s="84"/>
      <c r="N164" s="81"/>
      <c r="O164" s="83"/>
      <c r="P164" s="82"/>
      <c r="Q164" s="81"/>
    </row>
    <row r="165" spans="1:17" ht="12.75">
      <c r="A165" s="80"/>
      <c r="B165" s="80"/>
      <c r="C165" s="80"/>
      <c r="D165" s="80"/>
      <c r="E165" s="80"/>
      <c r="F165" s="80"/>
      <c r="G165" s="81"/>
      <c r="H165" s="81"/>
      <c r="I165" s="81"/>
      <c r="J165" s="81"/>
      <c r="K165" s="83"/>
      <c r="L165" s="83"/>
      <c r="M165" s="84"/>
      <c r="N165" s="81"/>
      <c r="O165" s="83"/>
      <c r="P165" s="82"/>
      <c r="Q165" s="81"/>
    </row>
    <row r="166" spans="1:17" ht="12.75">
      <c r="A166" s="80"/>
      <c r="B166" s="80"/>
      <c r="C166" s="80"/>
      <c r="D166" s="80"/>
      <c r="E166" s="80"/>
      <c r="F166" s="80"/>
      <c r="G166" s="81"/>
      <c r="H166" s="81"/>
      <c r="I166" s="81"/>
      <c r="J166" s="81"/>
      <c r="K166" s="83"/>
      <c r="L166" s="83"/>
      <c r="M166" s="84"/>
      <c r="N166" s="81"/>
      <c r="O166" s="83"/>
      <c r="P166" s="82"/>
      <c r="Q166" s="81"/>
    </row>
    <row r="167" spans="1:17" ht="12.75">
      <c r="A167" s="80"/>
      <c r="B167" s="80"/>
      <c r="C167" s="80"/>
      <c r="D167" s="80"/>
      <c r="E167" s="80"/>
      <c r="F167" s="80"/>
      <c r="G167" s="81"/>
      <c r="H167" s="81"/>
      <c r="I167" s="81"/>
      <c r="J167" s="81"/>
      <c r="K167" s="83"/>
      <c r="L167" s="83"/>
      <c r="M167" s="84"/>
      <c r="N167" s="81"/>
      <c r="O167" s="83"/>
      <c r="P167" s="82"/>
      <c r="Q167" s="81"/>
    </row>
    <row r="168" spans="1:17" ht="12.75">
      <c r="A168" s="80"/>
      <c r="B168" s="80"/>
      <c r="C168" s="80"/>
      <c r="D168" s="80"/>
      <c r="E168" s="80"/>
      <c r="F168" s="80"/>
      <c r="G168" s="81"/>
      <c r="H168" s="81"/>
      <c r="I168" s="81"/>
      <c r="J168" s="81"/>
      <c r="K168" s="83"/>
      <c r="L168" s="83"/>
      <c r="M168" s="84"/>
      <c r="N168" s="81"/>
      <c r="O168" s="83"/>
      <c r="P168" s="82"/>
      <c r="Q168" s="81"/>
    </row>
    <row r="169" spans="1:17" ht="12.75">
      <c r="A169" s="80"/>
      <c r="B169" s="80"/>
      <c r="C169" s="80"/>
      <c r="D169" s="80"/>
      <c r="E169" s="80"/>
      <c r="F169" s="80"/>
      <c r="G169" s="81"/>
      <c r="H169" s="81"/>
      <c r="I169" s="81"/>
      <c r="J169" s="81"/>
      <c r="K169" s="83"/>
      <c r="L169" s="83"/>
      <c r="M169" s="84"/>
      <c r="N169" s="81"/>
      <c r="O169" s="83"/>
      <c r="P169" s="82"/>
      <c r="Q169" s="81"/>
    </row>
    <row r="170" spans="1:17" ht="12.75">
      <c r="A170" s="80"/>
      <c r="B170" s="80"/>
      <c r="C170" s="80"/>
      <c r="D170" s="80"/>
      <c r="E170" s="80"/>
      <c r="F170" s="80"/>
      <c r="G170" s="81"/>
      <c r="H170" s="81"/>
      <c r="I170" s="81"/>
      <c r="J170" s="81"/>
      <c r="K170" s="83"/>
      <c r="L170" s="83"/>
      <c r="M170" s="84"/>
      <c r="N170" s="81"/>
      <c r="O170" s="83"/>
      <c r="P170" s="82"/>
      <c r="Q170" s="81"/>
    </row>
    <row r="171" spans="1:17" ht="12.75">
      <c r="A171" s="80"/>
      <c r="B171" s="80"/>
      <c r="C171" s="80"/>
      <c r="D171" s="80"/>
      <c r="E171" s="80"/>
      <c r="F171" s="80"/>
      <c r="G171" s="81"/>
      <c r="H171" s="81"/>
      <c r="I171" s="81"/>
      <c r="J171" s="81"/>
      <c r="K171" s="83"/>
      <c r="L171" s="83"/>
      <c r="M171" s="84"/>
      <c r="N171" s="81"/>
      <c r="O171" s="83"/>
      <c r="P171" s="82"/>
      <c r="Q171" s="81"/>
    </row>
    <row r="172" spans="1:17" ht="12.75">
      <c r="A172" s="80"/>
      <c r="B172" s="80"/>
      <c r="C172" s="80"/>
      <c r="D172" s="80"/>
      <c r="E172" s="80"/>
      <c r="F172" s="80"/>
      <c r="G172" s="81"/>
      <c r="H172" s="81"/>
      <c r="I172" s="81"/>
      <c r="J172" s="81"/>
      <c r="K172" s="83"/>
      <c r="L172" s="83"/>
      <c r="M172" s="84"/>
      <c r="N172" s="81"/>
      <c r="O172" s="83"/>
      <c r="P172" s="82"/>
      <c r="Q172" s="81"/>
    </row>
    <row r="173" spans="1:17" ht="12.75">
      <c r="A173" s="80"/>
      <c r="B173" s="80"/>
      <c r="C173" s="80"/>
      <c r="D173" s="80"/>
      <c r="E173" s="80"/>
      <c r="F173" s="80"/>
      <c r="G173" s="81"/>
      <c r="H173" s="81"/>
      <c r="I173" s="81"/>
      <c r="J173" s="81"/>
      <c r="K173" s="83"/>
      <c r="L173" s="83"/>
      <c r="M173" s="84"/>
      <c r="N173" s="81"/>
      <c r="O173" s="83"/>
      <c r="P173" s="82"/>
      <c r="Q173" s="81"/>
    </row>
    <row r="174" spans="1:17" ht="12.75">
      <c r="A174" s="80"/>
      <c r="B174" s="80"/>
      <c r="C174" s="80"/>
      <c r="D174" s="80"/>
      <c r="E174" s="80"/>
      <c r="F174" s="80"/>
      <c r="G174" s="81"/>
      <c r="H174" s="81"/>
      <c r="I174" s="81"/>
      <c r="J174" s="81"/>
      <c r="K174" s="83"/>
      <c r="L174" s="83"/>
      <c r="M174" s="84"/>
      <c r="N174" s="81"/>
      <c r="O174" s="83"/>
      <c r="P174" s="82"/>
      <c r="Q174" s="81"/>
    </row>
    <row r="175" spans="1:17" ht="12.75">
      <c r="A175" s="80"/>
      <c r="B175" s="80"/>
      <c r="C175" s="80"/>
      <c r="D175" s="80"/>
      <c r="E175" s="80"/>
      <c r="F175" s="80"/>
      <c r="G175" s="81"/>
      <c r="H175" s="81"/>
      <c r="I175" s="81"/>
      <c r="J175" s="81"/>
      <c r="K175" s="83"/>
      <c r="L175" s="83"/>
      <c r="M175" s="84"/>
      <c r="N175" s="81"/>
      <c r="O175" s="83"/>
      <c r="P175" s="82"/>
      <c r="Q175" s="81"/>
    </row>
    <row r="176" spans="1:17" ht="12.75">
      <c r="A176" s="80"/>
      <c r="B176" s="80"/>
      <c r="C176" s="80"/>
      <c r="D176" s="80"/>
      <c r="E176" s="80"/>
      <c r="F176" s="80"/>
      <c r="G176" s="81"/>
      <c r="H176" s="81"/>
      <c r="I176" s="81"/>
      <c r="J176" s="81"/>
      <c r="K176" s="83"/>
      <c r="L176" s="83"/>
      <c r="M176" s="84"/>
      <c r="N176" s="81"/>
      <c r="O176" s="83"/>
      <c r="P176" s="82"/>
      <c r="Q176" s="81"/>
    </row>
    <row r="177" spans="1:17" ht="12.75">
      <c r="A177" s="80"/>
      <c r="B177" s="80"/>
      <c r="C177" s="80"/>
      <c r="D177" s="80"/>
      <c r="E177" s="80"/>
      <c r="F177" s="80"/>
      <c r="G177" s="81"/>
      <c r="H177" s="81"/>
      <c r="I177" s="81"/>
      <c r="J177" s="81"/>
      <c r="K177" s="83"/>
      <c r="L177" s="83"/>
      <c r="M177" s="84"/>
      <c r="N177" s="81"/>
      <c r="O177" s="83"/>
      <c r="P177" s="82"/>
      <c r="Q177" s="81"/>
    </row>
    <row r="178" spans="1:17" ht="12.75">
      <c r="A178" s="80"/>
      <c r="B178" s="80"/>
      <c r="C178" s="80"/>
      <c r="D178" s="80"/>
      <c r="E178" s="80"/>
      <c r="F178" s="80"/>
      <c r="G178" s="81"/>
      <c r="H178" s="81"/>
      <c r="I178" s="81"/>
      <c r="J178" s="81"/>
      <c r="K178" s="83"/>
      <c r="L178" s="83"/>
      <c r="M178" s="84"/>
      <c r="N178" s="81"/>
      <c r="O178" s="83"/>
      <c r="P178" s="82"/>
      <c r="Q178" s="81"/>
    </row>
    <row r="179" spans="1:17" ht="12.75">
      <c r="A179" s="80"/>
      <c r="B179" s="80"/>
      <c r="C179" s="80"/>
      <c r="D179" s="80"/>
      <c r="E179" s="80"/>
      <c r="F179" s="80"/>
      <c r="G179" s="81"/>
      <c r="H179" s="81"/>
      <c r="I179" s="81"/>
      <c r="J179" s="81"/>
      <c r="K179" s="83"/>
      <c r="L179" s="83"/>
      <c r="M179" s="84"/>
      <c r="N179" s="81"/>
      <c r="O179" s="83"/>
      <c r="P179" s="82"/>
      <c r="Q179" s="81"/>
    </row>
    <row r="180" spans="1:17" ht="12.75">
      <c r="A180" s="80"/>
      <c r="B180" s="80"/>
      <c r="C180" s="80"/>
      <c r="D180" s="80"/>
      <c r="E180" s="80"/>
      <c r="F180" s="80"/>
      <c r="G180" s="81"/>
      <c r="H180" s="81"/>
      <c r="I180" s="81"/>
      <c r="J180" s="81"/>
      <c r="K180" s="83"/>
      <c r="L180" s="83"/>
      <c r="M180" s="84"/>
      <c r="N180" s="81"/>
      <c r="O180" s="83"/>
      <c r="P180" s="82"/>
      <c r="Q180" s="81"/>
    </row>
    <row r="181" spans="1:17" ht="12.75">
      <c r="A181" s="80"/>
      <c r="B181" s="80"/>
      <c r="C181" s="80"/>
      <c r="D181" s="80"/>
      <c r="E181" s="80"/>
      <c r="F181" s="80"/>
      <c r="G181" s="81"/>
      <c r="H181" s="81"/>
      <c r="I181" s="81"/>
      <c r="J181" s="81"/>
      <c r="K181" s="83"/>
      <c r="L181" s="83"/>
      <c r="M181" s="84"/>
      <c r="N181" s="81"/>
      <c r="O181" s="83"/>
      <c r="P181" s="82"/>
      <c r="Q181" s="81"/>
    </row>
    <row r="182" spans="1:17" ht="12.75">
      <c r="A182" s="80"/>
      <c r="B182" s="80"/>
      <c r="C182" s="80"/>
      <c r="D182" s="80"/>
      <c r="E182" s="80"/>
      <c r="F182" s="80"/>
      <c r="G182" s="81"/>
      <c r="H182" s="81"/>
      <c r="I182" s="81"/>
      <c r="J182" s="81"/>
      <c r="K182" s="83"/>
      <c r="L182" s="83"/>
      <c r="M182" s="84"/>
      <c r="N182" s="81"/>
      <c r="O182" s="83"/>
      <c r="P182" s="82"/>
      <c r="Q182" s="81"/>
    </row>
    <row r="183" spans="1:17" ht="12.75">
      <c r="A183" s="80"/>
      <c r="B183" s="80"/>
      <c r="C183" s="80"/>
      <c r="D183" s="80"/>
      <c r="E183" s="80"/>
      <c r="F183" s="80"/>
      <c r="G183" s="81"/>
      <c r="H183" s="81"/>
      <c r="I183" s="81"/>
      <c r="J183" s="81"/>
      <c r="K183" s="83"/>
      <c r="L183" s="83"/>
      <c r="M183" s="84"/>
      <c r="N183" s="81"/>
      <c r="O183" s="83"/>
      <c r="P183" s="82"/>
      <c r="Q183" s="81"/>
    </row>
    <row r="184" spans="1:17" ht="12.75">
      <c r="A184" s="80"/>
      <c r="B184" s="80"/>
      <c r="C184" s="80"/>
      <c r="D184" s="80"/>
      <c r="E184" s="80"/>
      <c r="F184" s="80"/>
      <c r="G184" s="81"/>
      <c r="H184" s="81"/>
      <c r="I184" s="81"/>
      <c r="J184" s="81"/>
      <c r="K184" s="83"/>
      <c r="L184" s="83"/>
      <c r="M184" s="84"/>
      <c r="N184" s="81"/>
      <c r="O184" s="83"/>
      <c r="P184" s="82"/>
      <c r="Q184" s="81"/>
    </row>
    <row r="185" spans="1:17" ht="12.75">
      <c r="A185" s="80"/>
      <c r="B185" s="80"/>
      <c r="C185" s="80"/>
      <c r="D185" s="80"/>
      <c r="E185" s="80"/>
      <c r="F185" s="80"/>
      <c r="G185" s="81"/>
      <c r="H185" s="81"/>
      <c r="I185" s="81"/>
      <c r="J185" s="81"/>
      <c r="K185" s="83"/>
      <c r="L185" s="83"/>
      <c r="M185" s="84"/>
      <c r="N185" s="81"/>
      <c r="O185" s="83"/>
      <c r="P185" s="82"/>
      <c r="Q185" s="81"/>
    </row>
    <row r="186" spans="1:17" ht="12.75">
      <c r="A186" s="80"/>
      <c r="B186" s="80"/>
      <c r="C186" s="80"/>
      <c r="D186" s="80"/>
      <c r="E186" s="80"/>
      <c r="F186" s="80"/>
      <c r="G186" s="81"/>
      <c r="H186" s="81"/>
      <c r="I186" s="81"/>
      <c r="J186" s="81"/>
      <c r="K186" s="83"/>
      <c r="L186" s="83"/>
      <c r="M186" s="84"/>
      <c r="N186" s="81"/>
      <c r="O186" s="83"/>
      <c r="P186" s="82"/>
      <c r="Q186" s="81"/>
    </row>
    <row r="187" spans="1:17" ht="12.75">
      <c r="A187" s="80"/>
      <c r="B187" s="80"/>
      <c r="C187" s="80"/>
      <c r="D187" s="80"/>
      <c r="E187" s="80"/>
      <c r="F187" s="80"/>
      <c r="G187" s="81"/>
      <c r="H187" s="81"/>
      <c r="I187" s="81"/>
      <c r="J187" s="81"/>
      <c r="K187" s="83"/>
      <c r="L187" s="83"/>
      <c r="M187" s="84"/>
      <c r="N187" s="81"/>
      <c r="O187" s="83"/>
      <c r="P187" s="82"/>
      <c r="Q187" s="81"/>
    </row>
    <row r="188" spans="1:17" ht="12.75">
      <c r="A188" s="80"/>
      <c r="B188" s="80"/>
      <c r="C188" s="80"/>
      <c r="D188" s="80"/>
      <c r="E188" s="80"/>
      <c r="F188" s="80"/>
      <c r="G188" s="81"/>
      <c r="H188" s="81"/>
      <c r="I188" s="81"/>
      <c r="J188" s="81"/>
      <c r="K188" s="83"/>
      <c r="L188" s="83"/>
      <c r="M188" s="84"/>
      <c r="N188" s="81"/>
      <c r="O188" s="83"/>
      <c r="P188" s="82"/>
      <c r="Q188" s="81"/>
    </row>
    <row r="189" spans="1:17" ht="12.75">
      <c r="A189" s="80"/>
      <c r="B189" s="80"/>
      <c r="C189" s="80"/>
      <c r="D189" s="80"/>
      <c r="E189" s="80"/>
      <c r="F189" s="80"/>
      <c r="G189" s="81"/>
      <c r="H189" s="81"/>
      <c r="I189" s="81"/>
      <c r="J189" s="81"/>
      <c r="K189" s="83"/>
      <c r="L189" s="83"/>
      <c r="M189" s="84"/>
      <c r="N189" s="81"/>
      <c r="O189" s="83"/>
      <c r="P189" s="82"/>
      <c r="Q189" s="81"/>
    </row>
    <row r="190" spans="1:17" ht="12.75">
      <c r="A190" s="80"/>
      <c r="B190" s="80"/>
      <c r="C190" s="80"/>
      <c r="D190" s="80"/>
      <c r="E190" s="80"/>
      <c r="F190" s="80"/>
      <c r="G190" s="81"/>
      <c r="H190" s="81"/>
      <c r="I190" s="81"/>
      <c r="J190" s="81"/>
      <c r="K190" s="83"/>
      <c r="L190" s="83"/>
      <c r="M190" s="84"/>
      <c r="N190" s="81"/>
      <c r="O190" s="83"/>
      <c r="P190" s="82"/>
      <c r="Q190" s="81"/>
    </row>
    <row r="191" spans="1:17" ht="12.75">
      <c r="A191" s="80"/>
      <c r="B191" s="80"/>
      <c r="C191" s="80"/>
      <c r="D191" s="80"/>
      <c r="E191" s="80"/>
      <c r="F191" s="80"/>
      <c r="G191" s="81"/>
      <c r="H191" s="81"/>
      <c r="I191" s="81"/>
      <c r="J191" s="81"/>
      <c r="K191" s="83"/>
      <c r="L191" s="83"/>
      <c r="M191" s="84"/>
      <c r="N191" s="81"/>
      <c r="O191" s="83"/>
      <c r="P191" s="82"/>
      <c r="Q191" s="81"/>
    </row>
    <row r="192" spans="1:17" ht="12.75">
      <c r="A192" s="80"/>
      <c r="B192" s="80"/>
      <c r="C192" s="80"/>
      <c r="D192" s="80"/>
      <c r="E192" s="80"/>
      <c r="F192" s="80"/>
      <c r="G192" s="81"/>
      <c r="H192" s="81"/>
      <c r="I192" s="81"/>
      <c r="J192" s="81"/>
      <c r="K192" s="83"/>
      <c r="L192" s="83"/>
      <c r="M192" s="84"/>
      <c r="N192" s="81"/>
      <c r="O192" s="83"/>
      <c r="P192" s="82"/>
      <c r="Q192" s="81"/>
    </row>
    <row r="193" spans="1:17" ht="12.75">
      <c r="A193" s="80"/>
      <c r="B193" s="80"/>
      <c r="C193" s="80"/>
      <c r="D193" s="80"/>
      <c r="E193" s="80"/>
      <c r="F193" s="80"/>
      <c r="G193" s="81"/>
      <c r="H193" s="81"/>
      <c r="I193" s="81"/>
      <c r="J193" s="81"/>
      <c r="K193" s="83"/>
      <c r="L193" s="83"/>
      <c r="M193" s="84"/>
      <c r="N193" s="81"/>
      <c r="O193" s="83"/>
      <c r="P193" s="82"/>
      <c r="Q193" s="81"/>
    </row>
    <row r="194" spans="1:17" ht="12.75">
      <c r="A194" s="80"/>
      <c r="B194" s="80"/>
      <c r="C194" s="80"/>
      <c r="D194" s="80"/>
      <c r="E194" s="80"/>
      <c r="F194" s="80"/>
      <c r="G194" s="81"/>
      <c r="H194" s="81"/>
      <c r="I194" s="81"/>
      <c r="J194" s="81"/>
      <c r="K194" s="83"/>
      <c r="L194" s="83"/>
      <c r="M194" s="84"/>
      <c r="N194" s="81"/>
      <c r="O194" s="83"/>
      <c r="P194" s="82"/>
      <c r="Q194" s="81"/>
    </row>
    <row r="195" spans="1:17" ht="12.75">
      <c r="A195" s="80"/>
      <c r="B195" s="80"/>
      <c r="C195" s="80"/>
      <c r="D195" s="80"/>
      <c r="E195" s="80"/>
      <c r="F195" s="80"/>
      <c r="G195" s="81"/>
      <c r="H195" s="81"/>
      <c r="I195" s="81"/>
      <c r="J195" s="81"/>
      <c r="K195" s="83"/>
      <c r="L195" s="83"/>
      <c r="M195" s="84"/>
      <c r="N195" s="81"/>
      <c r="O195" s="83"/>
      <c r="P195" s="82"/>
      <c r="Q195" s="81"/>
    </row>
    <row r="196" spans="1:17" ht="12.75">
      <c r="A196" s="80"/>
      <c r="B196" s="80"/>
      <c r="C196" s="80"/>
      <c r="D196" s="80"/>
      <c r="E196" s="80"/>
      <c r="F196" s="80"/>
      <c r="G196" s="81"/>
      <c r="H196" s="81"/>
      <c r="I196" s="81"/>
      <c r="J196" s="81"/>
      <c r="K196" s="83"/>
      <c r="L196" s="83"/>
      <c r="M196" s="84"/>
      <c r="N196" s="81"/>
      <c r="O196" s="83"/>
      <c r="P196" s="82"/>
      <c r="Q196" s="81"/>
    </row>
    <row r="197" spans="1:17" ht="12.75">
      <c r="A197" s="80"/>
      <c r="B197" s="80"/>
      <c r="C197" s="80"/>
      <c r="D197" s="80"/>
      <c r="E197" s="80"/>
      <c r="F197" s="80"/>
      <c r="G197" s="81"/>
      <c r="H197" s="81"/>
      <c r="I197" s="81"/>
      <c r="J197" s="81"/>
      <c r="K197" s="83"/>
      <c r="L197" s="83"/>
      <c r="M197" s="84"/>
      <c r="N197" s="81"/>
      <c r="O197" s="83"/>
      <c r="P197" s="82"/>
      <c r="Q197" s="81"/>
    </row>
    <row r="198" spans="1:17" ht="12.75">
      <c r="A198" s="80"/>
      <c r="B198" s="80"/>
      <c r="C198" s="80"/>
      <c r="D198" s="80"/>
      <c r="E198" s="80"/>
      <c r="F198" s="80"/>
      <c r="G198" s="81"/>
      <c r="H198" s="81"/>
      <c r="I198" s="81"/>
      <c r="J198" s="81"/>
      <c r="K198" s="83"/>
      <c r="L198" s="83"/>
      <c r="M198" s="84"/>
      <c r="N198" s="81"/>
      <c r="O198" s="83"/>
      <c r="P198" s="82"/>
      <c r="Q198" s="81"/>
    </row>
    <row r="199" spans="1:17" ht="12.75">
      <c r="A199" s="80"/>
      <c r="B199" s="80"/>
      <c r="C199" s="80"/>
      <c r="D199" s="80"/>
      <c r="E199" s="80"/>
      <c r="F199" s="80"/>
      <c r="G199" s="81"/>
      <c r="H199" s="81"/>
      <c r="I199" s="81"/>
      <c r="J199" s="81"/>
      <c r="K199" s="83"/>
      <c r="L199" s="83"/>
      <c r="M199" s="84"/>
      <c r="N199" s="81"/>
      <c r="O199" s="83"/>
      <c r="P199" s="82"/>
      <c r="Q199" s="81"/>
    </row>
    <row r="200" spans="1:17" ht="12.75">
      <c r="A200" s="80"/>
      <c r="B200" s="80"/>
      <c r="C200" s="80"/>
      <c r="D200" s="80"/>
      <c r="E200" s="80"/>
      <c r="F200" s="80"/>
      <c r="G200" s="81"/>
      <c r="H200" s="81"/>
      <c r="I200" s="81"/>
      <c r="J200" s="81"/>
      <c r="K200" s="83"/>
      <c r="L200" s="83"/>
      <c r="M200" s="84"/>
      <c r="N200" s="81"/>
      <c r="O200" s="83"/>
      <c r="P200" s="82"/>
      <c r="Q200" s="81"/>
    </row>
    <row r="201" spans="1:17" ht="12.75">
      <c r="A201" s="80"/>
      <c r="B201" s="80"/>
      <c r="C201" s="80"/>
      <c r="D201" s="80"/>
      <c r="E201" s="80"/>
      <c r="F201" s="80"/>
      <c r="G201" s="81"/>
      <c r="H201" s="81"/>
      <c r="I201" s="81"/>
      <c r="J201" s="81"/>
      <c r="K201" s="83"/>
      <c r="L201" s="83"/>
      <c r="M201" s="84"/>
      <c r="N201" s="81"/>
      <c r="O201" s="83"/>
      <c r="P201" s="82"/>
      <c r="Q201" s="81"/>
    </row>
    <row r="202" spans="1:17" ht="12.75">
      <c r="A202" s="80"/>
      <c r="B202" s="80"/>
      <c r="C202" s="80"/>
      <c r="D202" s="80"/>
      <c r="E202" s="80"/>
      <c r="F202" s="80"/>
      <c r="G202" s="81"/>
      <c r="H202" s="81"/>
      <c r="I202" s="81"/>
      <c r="J202" s="81"/>
      <c r="K202" s="83"/>
      <c r="L202" s="83"/>
      <c r="M202" s="84"/>
      <c r="N202" s="81"/>
      <c r="O202" s="83"/>
      <c r="P202" s="82"/>
      <c r="Q202" s="81"/>
    </row>
    <row r="203" spans="1:17" ht="12.75">
      <c r="A203" s="80"/>
      <c r="B203" s="80"/>
      <c r="C203" s="80"/>
      <c r="D203" s="80"/>
      <c r="E203" s="80"/>
      <c r="F203" s="80"/>
      <c r="G203" s="81"/>
      <c r="H203" s="81"/>
      <c r="I203" s="81"/>
      <c r="J203" s="81"/>
      <c r="K203" s="83"/>
      <c r="L203" s="83"/>
      <c r="M203" s="84"/>
      <c r="N203" s="81"/>
      <c r="O203" s="83"/>
      <c r="P203" s="82"/>
      <c r="Q203" s="81"/>
    </row>
    <row r="204" spans="1:17" ht="12.75">
      <c r="A204" s="80"/>
      <c r="B204" s="80"/>
      <c r="C204" s="80"/>
      <c r="D204" s="80"/>
      <c r="E204" s="80"/>
      <c r="F204" s="80"/>
      <c r="G204" s="81"/>
      <c r="H204" s="81"/>
      <c r="I204" s="81"/>
      <c r="J204" s="81"/>
      <c r="K204" s="83"/>
      <c r="L204" s="83"/>
      <c r="M204" s="84"/>
      <c r="N204" s="81"/>
      <c r="O204" s="83"/>
      <c r="P204" s="82"/>
      <c r="Q204" s="81"/>
    </row>
    <row r="205" spans="1:17" ht="12.75">
      <c r="A205" s="80"/>
      <c r="B205" s="80"/>
      <c r="C205" s="80"/>
      <c r="D205" s="80"/>
      <c r="E205" s="80"/>
      <c r="F205" s="80"/>
      <c r="G205" s="81"/>
      <c r="H205" s="81"/>
      <c r="I205" s="81"/>
      <c r="J205" s="81"/>
      <c r="K205" s="83"/>
      <c r="L205" s="83"/>
      <c r="M205" s="84"/>
      <c r="N205" s="81"/>
      <c r="O205" s="83"/>
      <c r="P205" s="82"/>
      <c r="Q205" s="81"/>
    </row>
    <row r="206" spans="1:17" ht="12.75">
      <c r="A206" s="80"/>
      <c r="B206" s="80"/>
      <c r="C206" s="80"/>
      <c r="D206" s="80"/>
      <c r="E206" s="80"/>
      <c r="F206" s="80"/>
      <c r="G206" s="81"/>
      <c r="H206" s="81"/>
      <c r="I206" s="81"/>
      <c r="J206" s="81"/>
      <c r="K206" s="83"/>
      <c r="L206" s="83"/>
      <c r="M206" s="84"/>
      <c r="N206" s="81"/>
      <c r="O206" s="83"/>
      <c r="P206" s="82"/>
      <c r="Q206" s="81"/>
    </row>
    <row r="207" spans="1:17" ht="12.75">
      <c r="A207" s="80"/>
      <c r="B207" s="80"/>
      <c r="C207" s="80"/>
      <c r="D207" s="80"/>
      <c r="E207" s="80"/>
      <c r="F207" s="80"/>
      <c r="G207" s="81"/>
      <c r="H207" s="81"/>
      <c r="I207" s="81"/>
      <c r="J207" s="81"/>
      <c r="K207" s="83"/>
      <c r="L207" s="83"/>
      <c r="M207" s="84"/>
      <c r="N207" s="81"/>
      <c r="O207" s="83"/>
      <c r="P207" s="82"/>
      <c r="Q207" s="81"/>
    </row>
    <row r="208" spans="1:17" ht="12.75">
      <c r="A208" s="80"/>
      <c r="B208" s="80"/>
      <c r="C208" s="80"/>
      <c r="D208" s="80"/>
      <c r="E208" s="80"/>
      <c r="F208" s="80"/>
      <c r="G208" s="81"/>
      <c r="H208" s="81"/>
      <c r="I208" s="81"/>
      <c r="J208" s="81"/>
      <c r="K208" s="83"/>
      <c r="L208" s="83"/>
      <c r="M208" s="84"/>
      <c r="N208" s="81"/>
      <c r="O208" s="83"/>
      <c r="P208" s="82"/>
      <c r="Q208" s="81"/>
    </row>
    <row r="209" spans="1:17" ht="12.75">
      <c r="A209" s="80"/>
      <c r="B209" s="80"/>
      <c r="C209" s="80"/>
      <c r="D209" s="80"/>
      <c r="E209" s="80"/>
      <c r="F209" s="80"/>
      <c r="G209" s="81"/>
      <c r="H209" s="81"/>
      <c r="I209" s="81"/>
      <c r="J209" s="81"/>
      <c r="K209" s="83"/>
      <c r="L209" s="83"/>
      <c r="M209" s="84"/>
      <c r="N209" s="81"/>
      <c r="O209" s="83"/>
      <c r="P209" s="82"/>
      <c r="Q209" s="81"/>
    </row>
    <row r="210" spans="1:17" ht="12.75">
      <c r="A210" s="80"/>
      <c r="B210" s="80"/>
      <c r="C210" s="80"/>
      <c r="D210" s="80"/>
      <c r="E210" s="80"/>
      <c r="F210" s="80"/>
      <c r="G210" s="81"/>
      <c r="H210" s="81"/>
      <c r="I210" s="81"/>
      <c r="J210" s="81"/>
      <c r="K210" s="83"/>
      <c r="L210" s="83"/>
      <c r="M210" s="84"/>
      <c r="N210" s="81"/>
      <c r="O210" s="83"/>
      <c r="P210" s="82"/>
      <c r="Q210" s="81"/>
    </row>
    <row r="211" spans="1:17" ht="12.75">
      <c r="A211" s="80"/>
      <c r="B211" s="80"/>
      <c r="C211" s="80"/>
      <c r="D211" s="80"/>
      <c r="E211" s="80"/>
      <c r="F211" s="80"/>
      <c r="G211" s="81"/>
      <c r="H211" s="81"/>
      <c r="I211" s="81"/>
      <c r="J211" s="81"/>
      <c r="K211" s="83"/>
      <c r="L211" s="83"/>
      <c r="M211" s="84"/>
      <c r="N211" s="81"/>
      <c r="O211" s="83"/>
      <c r="P211" s="82"/>
      <c r="Q211" s="81"/>
    </row>
    <row r="212" spans="1:17" ht="12.75">
      <c r="A212" s="80"/>
      <c r="B212" s="80"/>
      <c r="C212" s="80"/>
      <c r="D212" s="80"/>
      <c r="E212" s="80"/>
      <c r="F212" s="80"/>
      <c r="G212" s="81"/>
      <c r="H212" s="81"/>
      <c r="I212" s="81"/>
      <c r="J212" s="81"/>
      <c r="K212" s="83"/>
      <c r="L212" s="83"/>
      <c r="M212" s="84"/>
      <c r="N212" s="81"/>
      <c r="O212" s="83"/>
      <c r="P212" s="82"/>
      <c r="Q212" s="81"/>
    </row>
    <row r="213" spans="1:17" ht="12.75">
      <c r="A213" s="80"/>
      <c r="B213" s="80"/>
      <c r="C213" s="80"/>
      <c r="D213" s="80"/>
      <c r="E213" s="80"/>
      <c r="F213" s="80"/>
      <c r="G213" s="81"/>
      <c r="H213" s="81"/>
      <c r="I213" s="81"/>
      <c r="J213" s="81"/>
      <c r="K213" s="83"/>
      <c r="L213" s="83"/>
      <c r="M213" s="84"/>
      <c r="N213" s="81"/>
      <c r="O213" s="83"/>
      <c r="P213" s="82"/>
      <c r="Q213" s="81"/>
    </row>
    <row r="214" spans="1:17" ht="12.75">
      <c r="A214" s="80"/>
      <c r="B214" s="80"/>
      <c r="C214" s="80"/>
      <c r="D214" s="80"/>
      <c r="E214" s="80"/>
      <c r="F214" s="80"/>
      <c r="G214" s="81"/>
      <c r="H214" s="81"/>
      <c r="I214" s="81"/>
      <c r="J214" s="81"/>
      <c r="K214" s="83"/>
      <c r="L214" s="83"/>
      <c r="M214" s="84"/>
      <c r="N214" s="81"/>
      <c r="O214" s="83"/>
      <c r="P214" s="82"/>
      <c r="Q214" s="81"/>
    </row>
    <row r="215" spans="1:17" ht="12.75">
      <c r="A215" s="80"/>
      <c r="B215" s="80"/>
      <c r="C215" s="80"/>
      <c r="D215" s="80"/>
      <c r="E215" s="80"/>
      <c r="F215" s="80"/>
      <c r="G215" s="81"/>
      <c r="H215" s="81"/>
      <c r="I215" s="81"/>
      <c r="J215" s="81"/>
      <c r="K215" s="83"/>
      <c r="L215" s="83"/>
      <c r="M215" s="84"/>
      <c r="N215" s="81"/>
      <c r="O215" s="83"/>
      <c r="P215" s="82"/>
      <c r="Q215" s="81"/>
    </row>
    <row r="216" spans="1:17" ht="12.75">
      <c r="A216" s="80"/>
      <c r="B216" s="80"/>
      <c r="C216" s="80"/>
      <c r="D216" s="80"/>
      <c r="E216" s="80"/>
      <c r="F216" s="80"/>
      <c r="G216" s="81"/>
      <c r="H216" s="81"/>
      <c r="I216" s="81"/>
      <c r="J216" s="81"/>
      <c r="K216" s="83"/>
      <c r="L216" s="83"/>
      <c r="M216" s="84"/>
      <c r="N216" s="81"/>
      <c r="O216" s="83"/>
      <c r="P216" s="82"/>
      <c r="Q216" s="81"/>
    </row>
    <row r="217" spans="1:17" ht="12.75">
      <c r="A217" s="80"/>
      <c r="B217" s="80"/>
      <c r="C217" s="80"/>
      <c r="D217" s="80"/>
      <c r="E217" s="80"/>
      <c r="F217" s="80"/>
      <c r="G217" s="81"/>
      <c r="H217" s="81"/>
      <c r="I217" s="81"/>
      <c r="J217" s="81"/>
      <c r="K217" s="83"/>
      <c r="L217" s="83"/>
      <c r="M217" s="84"/>
      <c r="N217" s="81"/>
      <c r="O217" s="83"/>
      <c r="P217" s="82"/>
      <c r="Q217" s="81"/>
    </row>
    <row r="218" spans="1:17" ht="12.75">
      <c r="A218" s="80"/>
      <c r="B218" s="80"/>
      <c r="C218" s="80"/>
      <c r="D218" s="80"/>
      <c r="E218" s="80"/>
      <c r="F218" s="80"/>
      <c r="G218" s="81"/>
      <c r="H218" s="81"/>
      <c r="I218" s="81"/>
      <c r="J218" s="81"/>
      <c r="K218" s="83"/>
      <c r="L218" s="83"/>
      <c r="M218" s="84"/>
      <c r="N218" s="81"/>
      <c r="O218" s="83"/>
      <c r="P218" s="82"/>
      <c r="Q218" s="81"/>
    </row>
    <row r="219" spans="1:17" ht="12.75">
      <c r="A219" s="80"/>
      <c r="B219" s="80"/>
      <c r="C219" s="80"/>
      <c r="D219" s="80"/>
      <c r="E219" s="80"/>
      <c r="F219" s="80"/>
      <c r="G219" s="81"/>
      <c r="H219" s="81"/>
      <c r="I219" s="81"/>
      <c r="J219" s="81"/>
      <c r="K219" s="83"/>
      <c r="L219" s="83"/>
      <c r="M219" s="84"/>
      <c r="N219" s="81"/>
      <c r="O219" s="83"/>
      <c r="P219" s="82"/>
      <c r="Q219" s="81"/>
    </row>
    <row r="220" spans="1:17" ht="12.75">
      <c r="A220" s="80"/>
      <c r="B220" s="80"/>
      <c r="C220" s="80"/>
      <c r="D220" s="80"/>
      <c r="E220" s="80"/>
      <c r="F220" s="80"/>
      <c r="G220" s="81"/>
      <c r="H220" s="81"/>
      <c r="I220" s="81"/>
      <c r="J220" s="81"/>
      <c r="K220" s="83"/>
      <c r="L220" s="83"/>
      <c r="M220" s="84"/>
      <c r="N220" s="81"/>
      <c r="O220" s="83"/>
      <c r="P220" s="82"/>
      <c r="Q220" s="81"/>
    </row>
    <row r="221" spans="1:17" ht="12.75">
      <c r="A221" s="80"/>
      <c r="B221" s="80"/>
      <c r="C221" s="80"/>
      <c r="D221" s="80"/>
      <c r="E221" s="80"/>
      <c r="F221" s="80"/>
      <c r="G221" s="81"/>
      <c r="H221" s="81"/>
      <c r="I221" s="81"/>
      <c r="J221" s="81"/>
      <c r="K221" s="83"/>
      <c r="L221" s="83"/>
      <c r="M221" s="84"/>
      <c r="N221" s="81"/>
      <c r="O221" s="83"/>
      <c r="P221" s="82"/>
      <c r="Q221" s="81"/>
    </row>
    <row r="222" spans="1:17" ht="12.75">
      <c r="A222" s="80"/>
      <c r="B222" s="80"/>
      <c r="C222" s="80"/>
      <c r="D222" s="80"/>
      <c r="E222" s="80"/>
      <c r="F222" s="80"/>
      <c r="G222" s="81"/>
      <c r="H222" s="81"/>
      <c r="I222" s="81"/>
      <c r="J222" s="81"/>
      <c r="K222" s="83"/>
      <c r="L222" s="83"/>
      <c r="M222" s="84"/>
      <c r="N222" s="81"/>
      <c r="O222" s="83"/>
      <c r="P222" s="82"/>
      <c r="Q222" s="81"/>
    </row>
    <row r="223" spans="1:17" ht="12.75">
      <c r="A223" s="80"/>
      <c r="B223" s="80"/>
      <c r="C223" s="80"/>
      <c r="D223" s="80"/>
      <c r="E223" s="80"/>
      <c r="F223" s="80"/>
      <c r="G223" s="81"/>
      <c r="H223" s="81"/>
      <c r="I223" s="81"/>
      <c r="J223" s="81"/>
      <c r="K223" s="83"/>
      <c r="L223" s="83"/>
      <c r="M223" s="84"/>
      <c r="N223" s="81"/>
      <c r="O223" s="83"/>
      <c r="P223" s="82"/>
      <c r="Q223" s="81"/>
    </row>
    <row r="224" spans="1:17" ht="12.75">
      <c r="A224" s="80"/>
      <c r="B224" s="80"/>
      <c r="C224" s="80"/>
      <c r="D224" s="80"/>
      <c r="E224" s="80"/>
      <c r="F224" s="80"/>
      <c r="G224" s="81"/>
      <c r="H224" s="81"/>
      <c r="I224" s="81"/>
      <c r="J224" s="81"/>
      <c r="K224" s="83"/>
      <c r="L224" s="83"/>
      <c r="M224" s="84"/>
      <c r="N224" s="81"/>
      <c r="O224" s="83"/>
      <c r="P224" s="82"/>
      <c r="Q224" s="81"/>
    </row>
    <row r="225" spans="1:17" ht="12.75">
      <c r="A225" s="80"/>
      <c r="B225" s="80"/>
      <c r="C225" s="80"/>
      <c r="D225" s="80"/>
      <c r="E225" s="80"/>
      <c r="F225" s="80"/>
      <c r="G225" s="81"/>
      <c r="H225" s="81"/>
      <c r="I225" s="81"/>
      <c r="J225" s="81"/>
      <c r="K225" s="83"/>
      <c r="L225" s="83"/>
      <c r="M225" s="84"/>
      <c r="N225" s="81"/>
      <c r="O225" s="83"/>
      <c r="P225" s="82"/>
      <c r="Q225" s="81"/>
    </row>
    <row r="226" spans="1:17" ht="12.75">
      <c r="A226" s="80"/>
      <c r="B226" s="80"/>
      <c r="C226" s="80"/>
      <c r="D226" s="80"/>
      <c r="E226" s="80"/>
      <c r="F226" s="80"/>
      <c r="G226" s="81"/>
      <c r="H226" s="81"/>
      <c r="I226" s="81"/>
      <c r="J226" s="81"/>
      <c r="K226" s="83"/>
      <c r="L226" s="83"/>
      <c r="M226" s="84"/>
      <c r="N226" s="81"/>
      <c r="O226" s="83"/>
      <c r="P226" s="82"/>
      <c r="Q226" s="81"/>
    </row>
    <row r="227" spans="1:17" ht="12.75">
      <c r="A227" s="80"/>
      <c r="B227" s="80"/>
      <c r="C227" s="80"/>
      <c r="D227" s="80"/>
      <c r="E227" s="80"/>
      <c r="F227" s="80"/>
      <c r="G227" s="81"/>
      <c r="H227" s="81"/>
      <c r="I227" s="81"/>
      <c r="J227" s="81"/>
      <c r="K227" s="83"/>
      <c r="L227" s="83"/>
      <c r="M227" s="84"/>
      <c r="N227" s="81"/>
      <c r="O227" s="83"/>
      <c r="P227" s="82"/>
      <c r="Q227" s="81"/>
    </row>
    <row r="228" spans="1:17" ht="12.75">
      <c r="A228" s="80"/>
      <c r="B228" s="80"/>
      <c r="C228" s="80"/>
      <c r="D228" s="80"/>
      <c r="E228" s="80"/>
      <c r="F228" s="80"/>
      <c r="G228" s="81"/>
      <c r="H228" s="81"/>
      <c r="I228" s="81"/>
      <c r="J228" s="81"/>
      <c r="K228" s="83"/>
      <c r="L228" s="83"/>
      <c r="M228" s="84"/>
      <c r="N228" s="81"/>
      <c r="O228" s="83"/>
      <c r="P228" s="82"/>
      <c r="Q228" s="81"/>
    </row>
    <row r="229" spans="1:17" ht="12.75">
      <c r="A229" s="80"/>
      <c r="B229" s="80"/>
      <c r="C229" s="80"/>
      <c r="D229" s="80"/>
      <c r="E229" s="80"/>
      <c r="F229" s="80"/>
      <c r="G229" s="81"/>
      <c r="H229" s="81"/>
      <c r="I229" s="81"/>
      <c r="J229" s="81"/>
      <c r="K229" s="83"/>
      <c r="L229" s="83"/>
      <c r="M229" s="84"/>
      <c r="N229" s="81"/>
      <c r="O229" s="83"/>
      <c r="P229" s="82"/>
      <c r="Q229" s="81"/>
    </row>
    <row r="230" spans="1:17" ht="12.75">
      <c r="A230" s="80"/>
      <c r="B230" s="80"/>
      <c r="C230" s="80"/>
      <c r="D230" s="80"/>
      <c r="E230" s="80"/>
      <c r="F230" s="80"/>
      <c r="G230" s="81"/>
      <c r="H230" s="81"/>
      <c r="I230" s="81"/>
      <c r="J230" s="81"/>
      <c r="K230" s="83"/>
      <c r="L230" s="83"/>
      <c r="M230" s="84"/>
      <c r="N230" s="81"/>
      <c r="O230" s="83"/>
      <c r="P230" s="82"/>
      <c r="Q230" s="81"/>
    </row>
    <row r="231" spans="1:17" ht="12.75">
      <c r="A231" s="80"/>
      <c r="B231" s="80"/>
      <c r="C231" s="80"/>
      <c r="D231" s="80"/>
      <c r="E231" s="80"/>
      <c r="F231" s="80"/>
      <c r="G231" s="81"/>
      <c r="H231" s="81"/>
      <c r="I231" s="81"/>
      <c r="J231" s="81"/>
      <c r="K231" s="83"/>
      <c r="L231" s="83"/>
      <c r="M231" s="84"/>
      <c r="N231" s="81"/>
      <c r="O231" s="83"/>
      <c r="P231" s="82"/>
      <c r="Q231" s="81"/>
    </row>
    <row r="232" spans="1:17" ht="12.75">
      <c r="A232" s="80"/>
      <c r="B232" s="80"/>
      <c r="C232" s="80"/>
      <c r="D232" s="80"/>
      <c r="E232" s="80"/>
      <c r="F232" s="80"/>
      <c r="G232" s="81"/>
      <c r="H232" s="81"/>
      <c r="I232" s="81"/>
      <c r="J232" s="81"/>
      <c r="K232" s="83"/>
      <c r="L232" s="83"/>
      <c r="M232" s="84"/>
      <c r="N232" s="81"/>
      <c r="O232" s="83"/>
      <c r="P232" s="82"/>
      <c r="Q232" s="81"/>
    </row>
    <row r="233" spans="1:17" ht="12.75">
      <c r="A233" s="80"/>
      <c r="B233" s="80"/>
      <c r="C233" s="80"/>
      <c r="D233" s="80"/>
      <c r="E233" s="80"/>
      <c r="F233" s="80"/>
      <c r="G233" s="81"/>
      <c r="H233" s="81"/>
      <c r="I233" s="81"/>
      <c r="J233" s="81"/>
      <c r="K233" s="83"/>
      <c r="L233" s="83"/>
      <c r="M233" s="84"/>
      <c r="N233" s="81"/>
      <c r="O233" s="83"/>
      <c r="P233" s="82"/>
      <c r="Q233" s="81"/>
    </row>
    <row r="234" spans="1:17" ht="12.75">
      <c r="A234" s="80"/>
      <c r="B234" s="80"/>
      <c r="C234" s="80"/>
      <c r="D234" s="80"/>
      <c r="E234" s="80"/>
      <c r="F234" s="80"/>
      <c r="G234" s="81"/>
      <c r="H234" s="81"/>
      <c r="I234" s="81"/>
      <c r="J234" s="81"/>
      <c r="K234" s="83"/>
      <c r="L234" s="83"/>
      <c r="M234" s="84"/>
      <c r="N234" s="81"/>
      <c r="O234" s="83"/>
      <c r="P234" s="82"/>
      <c r="Q234" s="81"/>
    </row>
    <row r="235" spans="1:17" ht="12.75">
      <c r="A235" s="80"/>
      <c r="B235" s="80"/>
      <c r="C235" s="80"/>
      <c r="D235" s="80"/>
      <c r="E235" s="80"/>
      <c r="F235" s="80"/>
      <c r="G235" s="81"/>
      <c r="H235" s="81"/>
      <c r="I235" s="81"/>
      <c r="J235" s="81"/>
      <c r="K235" s="83"/>
      <c r="L235" s="83"/>
      <c r="M235" s="84"/>
      <c r="N235" s="81"/>
      <c r="O235" s="83"/>
      <c r="P235" s="82"/>
      <c r="Q235" s="81"/>
    </row>
    <row r="236" spans="1:17" ht="12.75">
      <c r="A236" s="80"/>
      <c r="B236" s="80"/>
      <c r="C236" s="80"/>
      <c r="D236" s="80"/>
      <c r="E236" s="80"/>
      <c r="F236" s="80"/>
      <c r="G236" s="81"/>
      <c r="H236" s="81"/>
      <c r="I236" s="81"/>
      <c r="J236" s="81"/>
      <c r="K236" s="83"/>
      <c r="L236" s="83"/>
      <c r="M236" s="84"/>
      <c r="N236" s="81"/>
      <c r="O236" s="83"/>
      <c r="P236" s="82"/>
      <c r="Q236" s="81"/>
    </row>
    <row r="237" spans="1:17" ht="12.75">
      <c r="A237" s="80"/>
      <c r="B237" s="80"/>
      <c r="C237" s="80"/>
      <c r="D237" s="80"/>
      <c r="E237" s="80"/>
      <c r="F237" s="80"/>
      <c r="G237" s="81"/>
      <c r="H237" s="81"/>
      <c r="I237" s="81"/>
      <c r="J237" s="81"/>
      <c r="K237" s="83"/>
      <c r="L237" s="83"/>
      <c r="M237" s="84"/>
      <c r="N237" s="81"/>
      <c r="O237" s="83"/>
      <c r="P237" s="82"/>
      <c r="Q237" s="81"/>
    </row>
    <row r="238" spans="1:17" ht="12.75">
      <c r="A238" s="80"/>
      <c r="B238" s="80"/>
      <c r="C238" s="80"/>
      <c r="D238" s="80"/>
      <c r="E238" s="80"/>
      <c r="F238" s="80"/>
      <c r="G238" s="81"/>
      <c r="H238" s="81"/>
      <c r="I238" s="81"/>
      <c r="J238" s="81"/>
      <c r="K238" s="83"/>
      <c r="L238" s="83"/>
      <c r="M238" s="84"/>
      <c r="N238" s="81"/>
      <c r="O238" s="83"/>
      <c r="P238" s="82"/>
      <c r="Q238" s="81"/>
    </row>
    <row r="239" spans="1:17" ht="12.75">
      <c r="A239" s="80"/>
      <c r="B239" s="80"/>
      <c r="C239" s="80"/>
      <c r="D239" s="80"/>
      <c r="E239" s="80"/>
      <c r="F239" s="80"/>
      <c r="G239" s="81"/>
      <c r="H239" s="81"/>
      <c r="I239" s="81"/>
      <c r="J239" s="81"/>
      <c r="K239" s="83"/>
      <c r="L239" s="83"/>
      <c r="M239" s="84"/>
      <c r="N239" s="81"/>
      <c r="O239" s="83"/>
      <c r="P239" s="82"/>
      <c r="Q239" s="81"/>
    </row>
    <row r="240" spans="1:17" ht="12.75">
      <c r="A240" s="80"/>
      <c r="B240" s="80"/>
      <c r="C240" s="80"/>
      <c r="D240" s="80"/>
      <c r="E240" s="80"/>
      <c r="F240" s="80"/>
      <c r="G240" s="81"/>
      <c r="H240" s="81"/>
      <c r="I240" s="81"/>
      <c r="J240" s="81"/>
      <c r="K240" s="83"/>
      <c r="L240" s="83"/>
      <c r="M240" s="84"/>
      <c r="N240" s="81"/>
      <c r="O240" s="83"/>
      <c r="P240" s="82"/>
      <c r="Q240" s="81"/>
    </row>
    <row r="241" spans="1:17" ht="12.75">
      <c r="A241" s="80"/>
      <c r="B241" s="80"/>
      <c r="C241" s="80"/>
      <c r="D241" s="80"/>
      <c r="E241" s="80"/>
      <c r="F241" s="80"/>
      <c r="G241" s="81"/>
      <c r="H241" s="81"/>
      <c r="I241" s="81"/>
      <c r="J241" s="81"/>
      <c r="K241" s="83"/>
      <c r="L241" s="83"/>
      <c r="M241" s="84"/>
      <c r="N241" s="81"/>
      <c r="O241" s="83"/>
      <c r="P241" s="82"/>
      <c r="Q241" s="81"/>
    </row>
    <row r="242" spans="1:17" ht="12.75">
      <c r="A242" s="80"/>
      <c r="B242" s="80"/>
      <c r="C242" s="80"/>
      <c r="D242" s="80"/>
      <c r="E242" s="80"/>
      <c r="F242" s="80"/>
      <c r="G242" s="81"/>
      <c r="H242" s="81"/>
      <c r="I242" s="81"/>
      <c r="J242" s="81"/>
      <c r="K242" s="83"/>
      <c r="L242" s="83"/>
      <c r="M242" s="84"/>
      <c r="N242" s="81"/>
      <c r="O242" s="83"/>
      <c r="P242" s="82"/>
      <c r="Q242" s="81"/>
    </row>
    <row r="243" spans="1:17" ht="12.75">
      <c r="A243" s="80"/>
      <c r="B243" s="80"/>
      <c r="C243" s="80"/>
      <c r="D243" s="80"/>
      <c r="E243" s="80"/>
      <c r="F243" s="80"/>
      <c r="G243" s="81"/>
      <c r="H243" s="81"/>
      <c r="I243" s="81"/>
      <c r="J243" s="81"/>
      <c r="K243" s="83"/>
      <c r="L243" s="83"/>
      <c r="M243" s="84"/>
      <c r="N243" s="81"/>
      <c r="O243" s="83"/>
      <c r="P243" s="82"/>
      <c r="Q243" s="81"/>
    </row>
    <row r="244" spans="1:17" ht="12.75">
      <c r="A244" s="80"/>
      <c r="B244" s="80"/>
      <c r="C244" s="80"/>
      <c r="D244" s="80"/>
      <c r="E244" s="80"/>
      <c r="F244" s="80"/>
      <c r="G244" s="81"/>
      <c r="H244" s="81"/>
      <c r="I244" s="81"/>
      <c r="J244" s="81"/>
      <c r="K244" s="83"/>
      <c r="L244" s="83"/>
      <c r="M244" s="84"/>
      <c r="N244" s="81"/>
      <c r="O244" s="83"/>
      <c r="P244" s="82"/>
      <c r="Q244" s="81"/>
    </row>
    <row r="245" spans="1:17" ht="12.75">
      <c r="A245" s="80"/>
      <c r="B245" s="80"/>
      <c r="C245" s="80"/>
      <c r="D245" s="80"/>
      <c r="E245" s="80"/>
      <c r="F245" s="80"/>
      <c r="G245" s="81"/>
      <c r="H245" s="81"/>
      <c r="I245" s="81"/>
      <c r="J245" s="81"/>
      <c r="K245" s="83"/>
      <c r="L245" s="83"/>
      <c r="M245" s="84"/>
      <c r="N245" s="81"/>
      <c r="O245" s="83"/>
      <c r="P245" s="82"/>
      <c r="Q245" s="81"/>
    </row>
    <row r="246" spans="1:17" ht="12.75">
      <c r="A246" s="80"/>
      <c r="B246" s="80"/>
      <c r="C246" s="80"/>
      <c r="D246" s="80"/>
      <c r="E246" s="80"/>
      <c r="F246" s="80"/>
      <c r="G246" s="81"/>
      <c r="H246" s="81"/>
      <c r="I246" s="81"/>
      <c r="J246" s="81"/>
      <c r="K246" s="83"/>
      <c r="L246" s="83"/>
      <c r="M246" s="84"/>
      <c r="N246" s="81"/>
      <c r="O246" s="83"/>
      <c r="P246" s="82"/>
      <c r="Q246" s="81"/>
    </row>
    <row r="247" spans="1:17" ht="12.75">
      <c r="A247" s="80"/>
      <c r="B247" s="80"/>
      <c r="C247" s="80"/>
      <c r="D247" s="80"/>
      <c r="E247" s="80"/>
      <c r="F247" s="80"/>
      <c r="G247" s="81"/>
      <c r="H247" s="81"/>
      <c r="I247" s="81"/>
      <c r="J247" s="81"/>
      <c r="K247" s="83"/>
      <c r="L247" s="83"/>
      <c r="M247" s="84"/>
      <c r="N247" s="81"/>
      <c r="O247" s="83"/>
      <c r="P247" s="82"/>
      <c r="Q247" s="81"/>
    </row>
    <row r="248" spans="1:17" ht="12.75">
      <c r="A248" s="80"/>
      <c r="B248" s="80"/>
      <c r="C248" s="80"/>
      <c r="D248" s="80"/>
      <c r="E248" s="80"/>
      <c r="F248" s="80"/>
      <c r="G248" s="81"/>
      <c r="H248" s="81"/>
      <c r="I248" s="81"/>
      <c r="J248" s="81"/>
      <c r="K248" s="83"/>
      <c r="L248" s="83"/>
      <c r="M248" s="84"/>
      <c r="N248" s="81"/>
      <c r="O248" s="83"/>
      <c r="P248" s="82"/>
      <c r="Q248" s="81"/>
    </row>
    <row r="249" spans="1:17" ht="12.75">
      <c r="A249" s="80"/>
      <c r="B249" s="80"/>
      <c r="C249" s="80"/>
      <c r="D249" s="80"/>
      <c r="E249" s="80"/>
      <c r="F249" s="80"/>
      <c r="G249" s="81"/>
      <c r="H249" s="81"/>
      <c r="I249" s="81"/>
      <c r="J249" s="81"/>
      <c r="K249" s="83"/>
      <c r="L249" s="83"/>
      <c r="M249" s="84"/>
      <c r="N249" s="81"/>
      <c r="O249" s="83"/>
      <c r="P249" s="82"/>
      <c r="Q249" s="81"/>
    </row>
    <row r="250" spans="1:17" ht="12.75">
      <c r="A250" s="80"/>
      <c r="B250" s="80"/>
      <c r="C250" s="80"/>
      <c r="D250" s="80"/>
      <c r="E250" s="80"/>
      <c r="F250" s="80"/>
      <c r="G250" s="81"/>
      <c r="H250" s="81"/>
      <c r="I250" s="81"/>
      <c r="J250" s="81"/>
      <c r="K250" s="83"/>
      <c r="L250" s="83"/>
      <c r="M250" s="84"/>
      <c r="N250" s="81"/>
      <c r="O250" s="83"/>
      <c r="P250" s="82"/>
      <c r="Q250" s="81"/>
    </row>
    <row r="251" spans="1:17" ht="12.75">
      <c r="A251" s="80"/>
      <c r="B251" s="80"/>
      <c r="C251" s="80"/>
      <c r="D251" s="80"/>
      <c r="E251" s="80"/>
      <c r="F251" s="80"/>
      <c r="G251" s="81"/>
      <c r="H251" s="81"/>
      <c r="I251" s="81"/>
      <c r="J251" s="81"/>
      <c r="K251" s="83"/>
      <c r="L251" s="83"/>
      <c r="M251" s="84"/>
      <c r="N251" s="81"/>
      <c r="O251" s="83"/>
      <c r="P251" s="82"/>
      <c r="Q251" s="81"/>
    </row>
    <row r="252" spans="1:17" ht="12.75">
      <c r="A252" s="80"/>
      <c r="B252" s="80"/>
      <c r="C252" s="80"/>
      <c r="D252" s="80"/>
      <c r="E252" s="80"/>
      <c r="F252" s="80"/>
      <c r="G252" s="81"/>
      <c r="H252" s="81"/>
      <c r="I252" s="81"/>
      <c r="J252" s="81"/>
      <c r="K252" s="83"/>
      <c r="L252" s="83"/>
      <c r="M252" s="84"/>
      <c r="N252" s="81"/>
      <c r="O252" s="83"/>
      <c r="P252" s="82"/>
      <c r="Q252" s="81"/>
    </row>
    <row r="253" spans="1:17" ht="12.75">
      <c r="A253" s="80"/>
      <c r="B253" s="80"/>
      <c r="C253" s="80"/>
      <c r="D253" s="80"/>
      <c r="E253" s="80"/>
      <c r="F253" s="80"/>
      <c r="G253" s="81"/>
      <c r="H253" s="81"/>
      <c r="I253" s="81"/>
      <c r="J253" s="81"/>
      <c r="K253" s="83"/>
      <c r="L253" s="83"/>
      <c r="M253" s="84"/>
      <c r="N253" s="81"/>
      <c r="O253" s="83"/>
      <c r="P253" s="82"/>
      <c r="Q253" s="81"/>
    </row>
    <row r="254" spans="1:17" ht="12.75">
      <c r="A254" s="80"/>
      <c r="B254" s="80"/>
      <c r="C254" s="80"/>
      <c r="D254" s="80"/>
      <c r="E254" s="80"/>
      <c r="F254" s="80"/>
      <c r="G254" s="81"/>
      <c r="H254" s="81"/>
      <c r="I254" s="81"/>
      <c r="J254" s="81"/>
      <c r="K254" s="83"/>
      <c r="L254" s="83"/>
      <c r="M254" s="84"/>
      <c r="N254" s="81"/>
      <c r="O254" s="83"/>
      <c r="P254" s="82"/>
      <c r="Q254" s="81"/>
    </row>
    <row r="255" spans="1:17" ht="12.75">
      <c r="A255" s="80"/>
      <c r="B255" s="80"/>
      <c r="C255" s="80"/>
      <c r="D255" s="80"/>
      <c r="E255" s="80"/>
      <c r="F255" s="80"/>
      <c r="G255" s="81"/>
      <c r="H255" s="81"/>
      <c r="I255" s="81"/>
      <c r="J255" s="81"/>
      <c r="K255" s="83"/>
      <c r="L255" s="83"/>
      <c r="M255" s="84"/>
      <c r="N255" s="81"/>
      <c r="O255" s="83"/>
      <c r="P255" s="82"/>
      <c r="Q255" s="81"/>
    </row>
    <row r="256" spans="1:17" ht="12.75">
      <c r="A256" s="80"/>
      <c r="B256" s="80"/>
      <c r="C256" s="80"/>
      <c r="D256" s="80"/>
      <c r="E256" s="80"/>
      <c r="F256" s="80"/>
      <c r="G256" s="81"/>
      <c r="H256" s="81"/>
      <c r="I256" s="81"/>
      <c r="J256" s="81"/>
      <c r="K256" s="83"/>
      <c r="L256" s="83"/>
      <c r="M256" s="84"/>
      <c r="N256" s="81"/>
      <c r="O256" s="83"/>
      <c r="P256" s="82"/>
      <c r="Q256" s="81"/>
    </row>
    <row r="257" spans="1:17" ht="12.75">
      <c r="A257" s="80"/>
      <c r="B257" s="80"/>
      <c r="C257" s="80"/>
      <c r="D257" s="80"/>
      <c r="E257" s="80"/>
      <c r="F257" s="80"/>
      <c r="G257" s="81"/>
      <c r="H257" s="81"/>
      <c r="I257" s="81"/>
      <c r="J257" s="81"/>
      <c r="K257" s="83"/>
      <c r="L257" s="83"/>
      <c r="M257" s="84"/>
      <c r="N257" s="81"/>
      <c r="O257" s="83"/>
      <c r="P257" s="82"/>
      <c r="Q257" s="81"/>
    </row>
    <row r="258" spans="1:17" ht="12.75">
      <c r="A258" s="80"/>
      <c r="B258" s="80"/>
      <c r="C258" s="80"/>
      <c r="D258" s="80"/>
      <c r="E258" s="80"/>
      <c r="F258" s="80"/>
      <c r="G258" s="81"/>
      <c r="H258" s="81"/>
      <c r="I258" s="81"/>
      <c r="J258" s="81"/>
      <c r="K258" s="83"/>
      <c r="L258" s="83"/>
      <c r="M258" s="84"/>
      <c r="N258" s="81"/>
      <c r="O258" s="83"/>
      <c r="P258" s="82"/>
      <c r="Q258" s="81"/>
    </row>
    <row r="259" spans="1:17" ht="12.75">
      <c r="A259" s="80"/>
      <c r="B259" s="80"/>
      <c r="C259" s="80"/>
      <c r="D259" s="80"/>
      <c r="E259" s="80"/>
      <c r="F259" s="80"/>
      <c r="G259" s="81"/>
      <c r="H259" s="81"/>
      <c r="I259" s="81"/>
      <c r="J259" s="81"/>
      <c r="K259" s="83"/>
      <c r="L259" s="83"/>
      <c r="M259" s="84"/>
      <c r="N259" s="81"/>
      <c r="O259" s="83"/>
      <c r="P259" s="82"/>
      <c r="Q259" s="81"/>
    </row>
    <row r="260" spans="1:17" ht="12.75">
      <c r="A260" s="80"/>
      <c r="B260" s="80"/>
      <c r="C260" s="80"/>
      <c r="D260" s="80"/>
      <c r="E260" s="80"/>
      <c r="F260" s="80"/>
      <c r="G260" s="81"/>
      <c r="H260" s="81"/>
      <c r="I260" s="81"/>
      <c r="J260" s="81"/>
      <c r="K260" s="83"/>
      <c r="L260" s="83"/>
      <c r="M260" s="84"/>
      <c r="N260" s="81"/>
      <c r="O260" s="83"/>
      <c r="P260" s="82"/>
      <c r="Q260" s="81"/>
    </row>
    <row r="261" spans="1:17" ht="12.75">
      <c r="A261" s="80"/>
      <c r="B261" s="80"/>
      <c r="C261" s="80"/>
      <c r="D261" s="80"/>
      <c r="E261" s="80"/>
      <c r="F261" s="80"/>
      <c r="G261" s="81"/>
      <c r="H261" s="81"/>
      <c r="I261" s="81"/>
      <c r="J261" s="81"/>
      <c r="K261" s="83"/>
      <c r="L261" s="83"/>
      <c r="M261" s="84"/>
      <c r="N261" s="81"/>
      <c r="O261" s="83"/>
      <c r="P261" s="82"/>
      <c r="Q261" s="81"/>
    </row>
    <row r="262" spans="1:17" ht="12.75">
      <c r="A262" s="80"/>
      <c r="B262" s="80"/>
      <c r="C262" s="80"/>
      <c r="D262" s="80"/>
      <c r="E262" s="80"/>
      <c r="F262" s="80"/>
      <c r="G262" s="81"/>
      <c r="H262" s="81"/>
      <c r="I262" s="81"/>
      <c r="J262" s="81"/>
      <c r="K262" s="83"/>
      <c r="L262" s="83"/>
      <c r="M262" s="84"/>
      <c r="N262" s="81"/>
      <c r="O262" s="83"/>
      <c r="P262" s="82"/>
      <c r="Q262" s="81"/>
    </row>
    <row r="263" spans="1:17" ht="12.75">
      <c r="A263" s="80"/>
      <c r="B263" s="80"/>
      <c r="C263" s="80"/>
      <c r="D263" s="80"/>
      <c r="E263" s="80"/>
      <c r="F263" s="80"/>
      <c r="G263" s="81"/>
      <c r="H263" s="81"/>
      <c r="I263" s="81"/>
      <c r="J263" s="81"/>
      <c r="K263" s="83"/>
      <c r="L263" s="83"/>
      <c r="M263" s="84"/>
      <c r="N263" s="81"/>
      <c r="O263" s="83"/>
      <c r="P263" s="82"/>
      <c r="Q263" s="81"/>
    </row>
    <row r="264" spans="1:17" ht="12.75">
      <c r="A264" s="80"/>
      <c r="B264" s="80"/>
      <c r="C264" s="80"/>
      <c r="D264" s="80"/>
      <c r="E264" s="80"/>
      <c r="F264" s="80"/>
      <c r="G264" s="81"/>
      <c r="H264" s="81"/>
      <c r="I264" s="81"/>
      <c r="J264" s="81"/>
      <c r="K264" s="83"/>
      <c r="L264" s="83"/>
      <c r="M264" s="84"/>
      <c r="N264" s="81"/>
      <c r="O264" s="83"/>
      <c r="P264" s="82"/>
      <c r="Q264" s="81"/>
    </row>
    <row r="265" spans="1:17" ht="12.75">
      <c r="A265" s="80"/>
      <c r="B265" s="80"/>
      <c r="C265" s="80"/>
      <c r="D265" s="80"/>
      <c r="E265" s="80"/>
      <c r="F265" s="80"/>
      <c r="G265" s="81"/>
      <c r="H265" s="81"/>
      <c r="I265" s="81"/>
      <c r="J265" s="81"/>
      <c r="K265" s="83"/>
      <c r="L265" s="83"/>
      <c r="M265" s="84"/>
      <c r="N265" s="81"/>
      <c r="O265" s="83"/>
      <c r="P265" s="82"/>
      <c r="Q265" s="81"/>
    </row>
    <row r="266" spans="1:17" ht="12.75">
      <c r="A266" s="80"/>
      <c r="B266" s="80"/>
      <c r="C266" s="80"/>
      <c r="D266" s="80"/>
      <c r="E266" s="80"/>
      <c r="F266" s="80"/>
      <c r="G266" s="81"/>
      <c r="H266" s="81"/>
      <c r="I266" s="81"/>
      <c r="J266" s="81"/>
      <c r="K266" s="83"/>
      <c r="L266" s="83"/>
      <c r="M266" s="84"/>
      <c r="N266" s="81"/>
      <c r="O266" s="83"/>
      <c r="P266" s="82"/>
      <c r="Q266" s="81"/>
    </row>
    <row r="267" spans="1:17" ht="12.75">
      <c r="A267" s="80"/>
      <c r="B267" s="80"/>
      <c r="C267" s="80"/>
      <c r="D267" s="80"/>
      <c r="E267" s="80"/>
      <c r="F267" s="80"/>
      <c r="G267" s="81"/>
      <c r="H267" s="81"/>
      <c r="I267" s="81"/>
      <c r="J267" s="81"/>
      <c r="K267" s="83"/>
      <c r="L267" s="83"/>
      <c r="M267" s="84"/>
      <c r="N267" s="81"/>
      <c r="O267" s="83"/>
      <c r="P267" s="82"/>
      <c r="Q267" s="81"/>
    </row>
    <row r="268" spans="1:17" ht="12.75">
      <c r="A268" s="80"/>
      <c r="B268" s="80"/>
      <c r="C268" s="80"/>
      <c r="D268" s="80"/>
      <c r="E268" s="80"/>
      <c r="F268" s="80"/>
      <c r="G268" s="81"/>
      <c r="H268" s="81"/>
      <c r="I268" s="81"/>
      <c r="J268" s="81"/>
      <c r="K268" s="83"/>
      <c r="L268" s="83"/>
      <c r="M268" s="84"/>
      <c r="N268" s="81"/>
      <c r="O268" s="83"/>
      <c r="P268" s="82"/>
      <c r="Q268" s="81"/>
    </row>
    <row r="269" spans="1:17" ht="12.75">
      <c r="A269" s="80"/>
      <c r="B269" s="80"/>
      <c r="C269" s="80"/>
      <c r="D269" s="80"/>
      <c r="E269" s="80"/>
      <c r="F269" s="80"/>
      <c r="G269" s="81"/>
      <c r="H269" s="81"/>
      <c r="I269" s="81"/>
      <c r="J269" s="81"/>
      <c r="K269" s="83"/>
      <c r="L269" s="83"/>
      <c r="M269" s="84"/>
      <c r="N269" s="81"/>
      <c r="O269" s="83"/>
      <c r="P269" s="82"/>
      <c r="Q269" s="81"/>
    </row>
    <row r="270" spans="1:17" ht="12.75">
      <c r="A270" s="80"/>
      <c r="B270" s="80"/>
      <c r="C270" s="80"/>
      <c r="D270" s="80"/>
      <c r="E270" s="80"/>
      <c r="F270" s="80"/>
      <c r="G270" s="81"/>
      <c r="H270" s="81"/>
      <c r="I270" s="81"/>
      <c r="J270" s="81"/>
      <c r="K270" s="83"/>
      <c r="L270" s="83"/>
      <c r="M270" s="84"/>
      <c r="N270" s="81"/>
      <c r="O270" s="83"/>
      <c r="P270" s="82"/>
      <c r="Q270" s="81"/>
    </row>
    <row r="271" spans="1:17" ht="12.75">
      <c r="A271" s="80"/>
      <c r="B271" s="80"/>
      <c r="C271" s="80"/>
      <c r="D271" s="80"/>
      <c r="E271" s="80"/>
      <c r="F271" s="80"/>
      <c r="G271" s="81"/>
      <c r="H271" s="81"/>
      <c r="I271" s="81"/>
      <c r="J271" s="81"/>
      <c r="K271" s="83"/>
      <c r="L271" s="83"/>
      <c r="M271" s="84"/>
      <c r="N271" s="81"/>
      <c r="O271" s="83"/>
      <c r="P271" s="82"/>
      <c r="Q271" s="81"/>
    </row>
    <row r="272" spans="1:17" ht="12.75">
      <c r="A272" s="80"/>
      <c r="B272" s="80"/>
      <c r="C272" s="80"/>
      <c r="D272" s="80"/>
      <c r="E272" s="80"/>
      <c r="F272" s="80"/>
      <c r="G272" s="81"/>
      <c r="H272" s="81"/>
      <c r="I272" s="81"/>
      <c r="J272" s="81"/>
      <c r="K272" s="83"/>
      <c r="L272" s="83"/>
      <c r="M272" s="84"/>
      <c r="N272" s="81"/>
      <c r="O272" s="83"/>
      <c r="P272" s="82"/>
      <c r="Q272" s="81"/>
    </row>
    <row r="273" spans="1:17" ht="12.75">
      <c r="A273" s="80"/>
      <c r="B273" s="80"/>
      <c r="C273" s="80"/>
      <c r="D273" s="80"/>
      <c r="E273" s="80"/>
      <c r="F273" s="80"/>
      <c r="G273" s="81"/>
      <c r="H273" s="81"/>
      <c r="I273" s="81"/>
      <c r="J273" s="81"/>
      <c r="K273" s="83"/>
      <c r="L273" s="83"/>
      <c r="M273" s="84"/>
      <c r="N273" s="81"/>
      <c r="O273" s="83"/>
      <c r="P273" s="82"/>
      <c r="Q273" s="81"/>
    </row>
    <row r="274" spans="1:17" ht="12.75">
      <c r="A274" s="80"/>
      <c r="B274" s="80"/>
      <c r="C274" s="80"/>
      <c r="D274" s="80"/>
      <c r="E274" s="80"/>
      <c r="F274" s="80"/>
      <c r="G274" s="81"/>
      <c r="H274" s="81"/>
      <c r="I274" s="81"/>
      <c r="J274" s="81"/>
      <c r="K274" s="83"/>
      <c r="L274" s="83"/>
      <c r="M274" s="84"/>
      <c r="N274" s="81"/>
      <c r="O274" s="83"/>
      <c r="P274" s="82"/>
      <c r="Q274" s="81"/>
    </row>
    <row r="275" spans="1:17" ht="12.75">
      <c r="A275" s="80"/>
      <c r="B275" s="80"/>
      <c r="C275" s="80"/>
      <c r="D275" s="80"/>
      <c r="E275" s="80"/>
      <c r="F275" s="80"/>
      <c r="G275" s="81"/>
      <c r="H275" s="81"/>
      <c r="I275" s="81"/>
      <c r="J275" s="81"/>
      <c r="K275" s="83"/>
      <c r="L275" s="83"/>
      <c r="M275" s="84"/>
      <c r="N275" s="81"/>
      <c r="O275" s="83"/>
      <c r="P275" s="82"/>
      <c r="Q275" s="81"/>
    </row>
    <row r="276" spans="1:17" ht="12.75">
      <c r="A276" s="80"/>
      <c r="B276" s="80"/>
      <c r="C276" s="80"/>
      <c r="D276" s="80"/>
      <c r="E276" s="80"/>
      <c r="F276" s="80"/>
      <c r="G276" s="81"/>
      <c r="H276" s="81"/>
      <c r="I276" s="81"/>
      <c r="J276" s="81"/>
      <c r="K276" s="83"/>
      <c r="L276" s="83"/>
      <c r="M276" s="84"/>
      <c r="N276" s="81"/>
      <c r="O276" s="83"/>
      <c r="P276" s="82"/>
      <c r="Q276" s="81"/>
    </row>
    <row r="277" spans="1:17" ht="12.75">
      <c r="A277" s="80"/>
      <c r="B277" s="80"/>
      <c r="C277" s="80"/>
      <c r="D277" s="80"/>
      <c r="E277" s="80"/>
      <c r="F277" s="80"/>
      <c r="G277" s="81"/>
      <c r="H277" s="81"/>
      <c r="I277" s="81"/>
      <c r="J277" s="81"/>
      <c r="K277" s="83"/>
      <c r="L277" s="83"/>
      <c r="M277" s="84"/>
      <c r="N277" s="81"/>
      <c r="O277" s="83"/>
      <c r="P277" s="82"/>
      <c r="Q277" s="81"/>
    </row>
    <row r="278" spans="1:17" ht="12.75">
      <c r="A278" s="80"/>
      <c r="B278" s="80"/>
      <c r="C278" s="80"/>
      <c r="D278" s="80"/>
      <c r="E278" s="80"/>
      <c r="F278" s="80"/>
      <c r="G278" s="81"/>
      <c r="H278" s="81"/>
      <c r="I278" s="81"/>
      <c r="J278" s="81"/>
      <c r="K278" s="83"/>
      <c r="L278" s="83"/>
      <c r="M278" s="84"/>
      <c r="N278" s="81"/>
      <c r="O278" s="83"/>
      <c r="P278" s="82"/>
      <c r="Q278" s="81"/>
    </row>
    <row r="279" spans="1:17" ht="12.75">
      <c r="A279" s="80"/>
      <c r="B279" s="80"/>
      <c r="C279" s="80"/>
      <c r="D279" s="80"/>
      <c r="E279" s="80"/>
      <c r="F279" s="80"/>
      <c r="G279" s="81"/>
      <c r="H279" s="81"/>
      <c r="I279" s="81"/>
      <c r="J279" s="81"/>
      <c r="K279" s="83"/>
      <c r="L279" s="83"/>
      <c r="M279" s="84"/>
      <c r="N279" s="81"/>
      <c r="O279" s="83"/>
      <c r="P279" s="82"/>
      <c r="Q279" s="81"/>
    </row>
    <row r="280" spans="1:17" ht="12.75">
      <c r="A280" s="80"/>
      <c r="B280" s="80"/>
      <c r="C280" s="80"/>
      <c r="D280" s="80"/>
      <c r="E280" s="80"/>
      <c r="F280" s="80"/>
      <c r="G280" s="81"/>
      <c r="H280" s="81"/>
      <c r="I280" s="81"/>
      <c r="J280" s="81"/>
      <c r="K280" s="83"/>
      <c r="L280" s="83"/>
      <c r="M280" s="84"/>
      <c r="N280" s="81"/>
      <c r="O280" s="83"/>
      <c r="P280" s="82"/>
      <c r="Q280" s="81"/>
    </row>
    <row r="281" spans="1:17" ht="12.75">
      <c r="A281" s="80"/>
      <c r="B281" s="80"/>
      <c r="C281" s="80"/>
      <c r="D281" s="80"/>
      <c r="E281" s="80"/>
      <c r="F281" s="80"/>
      <c r="G281" s="81"/>
      <c r="H281" s="81"/>
      <c r="I281" s="81"/>
      <c r="J281" s="81"/>
      <c r="K281" s="83"/>
      <c r="L281" s="83"/>
      <c r="M281" s="84"/>
      <c r="N281" s="81"/>
      <c r="O281" s="83"/>
      <c r="P281" s="82"/>
      <c r="Q281" s="81"/>
    </row>
    <row r="282" spans="1:17" ht="12.75">
      <c r="A282" s="80"/>
      <c r="B282" s="80"/>
      <c r="C282" s="80"/>
      <c r="D282" s="80"/>
      <c r="E282" s="80"/>
      <c r="F282" s="80"/>
      <c r="G282" s="81"/>
      <c r="H282" s="81"/>
      <c r="I282" s="81"/>
      <c r="J282" s="81"/>
      <c r="K282" s="83"/>
      <c r="L282" s="83"/>
      <c r="M282" s="84"/>
      <c r="N282" s="81"/>
      <c r="O282" s="83"/>
      <c r="P282" s="82"/>
      <c r="Q282" s="81"/>
    </row>
    <row r="283" spans="1:17" ht="12.75">
      <c r="A283" s="80"/>
      <c r="B283" s="80"/>
      <c r="C283" s="80"/>
      <c r="D283" s="80"/>
      <c r="E283" s="80"/>
      <c r="F283" s="80"/>
      <c r="G283" s="81"/>
      <c r="H283" s="81"/>
      <c r="I283" s="81"/>
      <c r="J283" s="81"/>
      <c r="K283" s="83"/>
      <c r="L283" s="83"/>
      <c r="M283" s="84"/>
      <c r="N283" s="81"/>
      <c r="O283" s="83"/>
      <c r="P283" s="82"/>
      <c r="Q283" s="81"/>
    </row>
    <row r="284" spans="1:17" ht="12.75">
      <c r="A284" s="80"/>
      <c r="B284" s="80"/>
      <c r="C284" s="80"/>
      <c r="D284" s="80"/>
      <c r="E284" s="80"/>
      <c r="F284" s="80"/>
      <c r="G284" s="81"/>
      <c r="H284" s="81"/>
      <c r="I284" s="81"/>
      <c r="J284" s="81"/>
      <c r="K284" s="83"/>
      <c r="L284" s="83"/>
      <c r="M284" s="84"/>
      <c r="N284" s="81"/>
      <c r="O284" s="83"/>
      <c r="P284" s="82"/>
      <c r="Q284" s="81"/>
    </row>
    <row r="285" spans="1:17" ht="12.75">
      <c r="A285" s="80"/>
      <c r="B285" s="80"/>
      <c r="C285" s="80"/>
      <c r="D285" s="80"/>
      <c r="E285" s="80"/>
      <c r="F285" s="80"/>
      <c r="G285" s="81"/>
      <c r="H285" s="81"/>
      <c r="I285" s="81"/>
      <c r="J285" s="81"/>
      <c r="K285" s="83"/>
      <c r="L285" s="83"/>
      <c r="M285" s="84"/>
      <c r="N285" s="81"/>
      <c r="O285" s="83"/>
      <c r="P285" s="82"/>
      <c r="Q285" s="81"/>
    </row>
    <row r="286" spans="1:17" ht="12.75">
      <c r="A286" s="80"/>
      <c r="B286" s="80"/>
      <c r="C286" s="80"/>
      <c r="D286" s="80"/>
      <c r="E286" s="80"/>
      <c r="F286" s="80"/>
      <c r="G286" s="81"/>
      <c r="H286" s="81"/>
      <c r="I286" s="81"/>
      <c r="J286" s="81"/>
      <c r="K286" s="83"/>
      <c r="L286" s="83"/>
      <c r="M286" s="84"/>
      <c r="N286" s="81"/>
      <c r="O286" s="83"/>
      <c r="P286" s="82"/>
      <c r="Q286" s="81"/>
    </row>
    <row r="287" spans="1:17" ht="12.75">
      <c r="A287" s="80"/>
      <c r="B287" s="80"/>
      <c r="C287" s="80"/>
      <c r="D287" s="80"/>
      <c r="E287" s="80"/>
      <c r="F287" s="80"/>
      <c r="G287" s="81"/>
      <c r="H287" s="81"/>
      <c r="I287" s="81"/>
      <c r="J287" s="81"/>
      <c r="K287" s="83"/>
      <c r="L287" s="83"/>
      <c r="M287" s="84"/>
      <c r="N287" s="81"/>
      <c r="O287" s="83"/>
      <c r="P287" s="82"/>
      <c r="Q287" s="81"/>
    </row>
    <row r="288" spans="1:17" ht="12.75">
      <c r="A288" s="80"/>
      <c r="B288" s="80"/>
      <c r="C288" s="80"/>
      <c r="D288" s="80"/>
      <c r="E288" s="80"/>
      <c r="F288" s="80"/>
      <c r="G288" s="81"/>
      <c r="H288" s="81"/>
      <c r="I288" s="81"/>
      <c r="J288" s="81"/>
      <c r="K288" s="83"/>
      <c r="L288" s="83"/>
      <c r="M288" s="84"/>
      <c r="N288" s="81"/>
      <c r="O288" s="83"/>
      <c r="P288" s="82"/>
      <c r="Q288" s="81"/>
    </row>
    <row r="289" spans="1:17" ht="12.75">
      <c r="A289" s="80"/>
      <c r="B289" s="80"/>
      <c r="C289" s="80"/>
      <c r="D289" s="80"/>
      <c r="E289" s="80"/>
      <c r="F289" s="80"/>
      <c r="G289" s="81"/>
      <c r="H289" s="81"/>
      <c r="I289" s="81"/>
      <c r="J289" s="81"/>
      <c r="K289" s="83"/>
      <c r="L289" s="83"/>
      <c r="M289" s="84"/>
      <c r="N289" s="81"/>
      <c r="O289" s="83"/>
      <c r="P289" s="82"/>
      <c r="Q289" s="81"/>
    </row>
    <row r="290" spans="1:17" ht="12.75">
      <c r="A290" s="80"/>
      <c r="B290" s="80"/>
      <c r="C290" s="80"/>
      <c r="D290" s="80"/>
      <c r="E290" s="80"/>
      <c r="F290" s="80"/>
      <c r="G290" s="81"/>
      <c r="H290" s="81"/>
      <c r="I290" s="81"/>
      <c r="J290" s="81"/>
      <c r="K290" s="83"/>
      <c r="L290" s="83"/>
      <c r="M290" s="84"/>
      <c r="N290" s="81"/>
      <c r="O290" s="83"/>
      <c r="P290" s="82"/>
      <c r="Q290" s="81"/>
    </row>
    <row r="291" spans="1:17" ht="12.75">
      <c r="A291" s="80"/>
      <c r="B291" s="80"/>
      <c r="C291" s="80"/>
      <c r="D291" s="80"/>
      <c r="E291" s="80"/>
      <c r="F291" s="80"/>
      <c r="G291" s="81"/>
      <c r="H291" s="81"/>
      <c r="I291" s="81"/>
      <c r="J291" s="81"/>
      <c r="K291" s="83"/>
      <c r="L291" s="83"/>
      <c r="M291" s="84"/>
      <c r="N291" s="81"/>
      <c r="O291" s="83"/>
      <c r="P291" s="82"/>
      <c r="Q291" s="81"/>
    </row>
    <row r="292" spans="1:17" ht="12.75">
      <c r="A292" s="80"/>
      <c r="B292" s="80"/>
      <c r="C292" s="80"/>
      <c r="D292" s="80"/>
      <c r="E292" s="80"/>
      <c r="F292" s="80"/>
      <c r="G292" s="81"/>
      <c r="H292" s="81"/>
      <c r="I292" s="81"/>
      <c r="J292" s="81"/>
      <c r="K292" s="83"/>
      <c r="L292" s="83"/>
      <c r="M292" s="84"/>
      <c r="N292" s="81"/>
      <c r="O292" s="83"/>
      <c r="P292" s="82"/>
      <c r="Q292" s="81"/>
    </row>
    <row r="293" spans="1:17" ht="12.75">
      <c r="A293" s="80"/>
      <c r="B293" s="80"/>
      <c r="C293" s="80"/>
      <c r="D293" s="80"/>
      <c r="E293" s="80"/>
      <c r="F293" s="80"/>
      <c r="G293" s="81"/>
      <c r="H293" s="81"/>
      <c r="I293" s="81"/>
      <c r="J293" s="81"/>
      <c r="K293" s="83"/>
      <c r="L293" s="83"/>
      <c r="M293" s="84"/>
      <c r="N293" s="81"/>
      <c r="O293" s="83"/>
      <c r="P293" s="82"/>
      <c r="Q293" s="81"/>
    </row>
    <row r="294" spans="1:17" ht="12.75">
      <c r="A294" s="80"/>
      <c r="B294" s="80"/>
      <c r="C294" s="80"/>
      <c r="D294" s="80"/>
      <c r="E294" s="80"/>
      <c r="F294" s="80"/>
      <c r="G294" s="81"/>
      <c r="H294" s="81"/>
      <c r="I294" s="81"/>
      <c r="J294" s="81"/>
      <c r="K294" s="83"/>
      <c r="L294" s="83"/>
      <c r="M294" s="84"/>
      <c r="N294" s="81"/>
      <c r="O294" s="83"/>
      <c r="P294" s="82"/>
      <c r="Q294" s="81"/>
    </row>
    <row r="295" spans="1:17" ht="12.75">
      <c r="A295" s="80"/>
      <c r="B295" s="80"/>
      <c r="C295" s="80"/>
      <c r="D295" s="80"/>
      <c r="E295" s="80"/>
      <c r="F295" s="80"/>
      <c r="G295" s="81"/>
      <c r="H295" s="81"/>
      <c r="I295" s="81"/>
      <c r="J295" s="81"/>
      <c r="K295" s="83"/>
      <c r="L295" s="83"/>
      <c r="M295" s="84"/>
      <c r="N295" s="81"/>
      <c r="O295" s="83"/>
      <c r="P295" s="82"/>
      <c r="Q295" s="81"/>
    </row>
    <row r="296" spans="1:17" ht="12.75">
      <c r="A296" s="80"/>
      <c r="B296" s="80"/>
      <c r="C296" s="80"/>
      <c r="D296" s="80"/>
      <c r="E296" s="80"/>
      <c r="F296" s="80"/>
      <c r="G296" s="81"/>
      <c r="H296" s="81"/>
      <c r="I296" s="81"/>
      <c r="J296" s="81"/>
      <c r="K296" s="83"/>
      <c r="L296" s="83"/>
      <c r="M296" s="84"/>
      <c r="N296" s="81"/>
      <c r="O296" s="83"/>
      <c r="P296" s="82"/>
      <c r="Q296" s="81"/>
    </row>
    <row r="297" spans="1:17" ht="12.75">
      <c r="A297" s="80"/>
      <c r="B297" s="80"/>
      <c r="C297" s="80"/>
      <c r="D297" s="80"/>
      <c r="E297" s="80"/>
      <c r="F297" s="80"/>
      <c r="G297" s="81"/>
      <c r="H297" s="81"/>
      <c r="I297" s="81"/>
      <c r="J297" s="81"/>
      <c r="K297" s="83"/>
      <c r="L297" s="83"/>
      <c r="M297" s="84"/>
      <c r="N297" s="81"/>
      <c r="O297" s="83"/>
      <c r="P297" s="82"/>
      <c r="Q297" s="81"/>
    </row>
    <row r="298" spans="1:17" ht="12.75">
      <c r="A298" s="80"/>
      <c r="B298" s="80"/>
      <c r="C298" s="80"/>
      <c r="D298" s="80"/>
      <c r="E298" s="80"/>
      <c r="F298" s="80"/>
      <c r="G298" s="81"/>
      <c r="H298" s="81"/>
      <c r="I298" s="81"/>
      <c r="J298" s="81"/>
      <c r="K298" s="83"/>
      <c r="L298" s="83"/>
      <c r="M298" s="84"/>
      <c r="N298" s="81"/>
      <c r="O298" s="83"/>
      <c r="P298" s="82"/>
      <c r="Q298" s="81"/>
    </row>
    <row r="299" spans="1:17" ht="12.75">
      <c r="A299" s="80"/>
      <c r="B299" s="80"/>
      <c r="C299" s="80"/>
      <c r="D299" s="80"/>
      <c r="E299" s="80"/>
      <c r="F299" s="80"/>
      <c r="G299" s="81"/>
      <c r="H299" s="81"/>
      <c r="I299" s="81"/>
      <c r="J299" s="81"/>
      <c r="K299" s="83"/>
      <c r="L299" s="83"/>
      <c r="M299" s="84"/>
      <c r="N299" s="81"/>
      <c r="O299" s="83"/>
      <c r="P299" s="82"/>
      <c r="Q299" s="81"/>
    </row>
    <row r="300" spans="1:17" ht="12.75">
      <c r="A300" s="80"/>
      <c r="B300" s="80"/>
      <c r="C300" s="80"/>
      <c r="D300" s="80"/>
      <c r="E300" s="80"/>
      <c r="F300" s="80"/>
      <c r="G300" s="81"/>
      <c r="H300" s="81"/>
      <c r="I300" s="81"/>
      <c r="J300" s="81"/>
      <c r="K300" s="83"/>
      <c r="L300" s="83"/>
      <c r="M300" s="84"/>
      <c r="N300" s="81"/>
      <c r="O300" s="83"/>
      <c r="P300" s="82"/>
      <c r="Q300" s="81"/>
    </row>
    <row r="301" spans="1:17" ht="12.75">
      <c r="A301" s="80"/>
      <c r="B301" s="80"/>
      <c r="C301" s="80"/>
      <c r="D301" s="80"/>
      <c r="E301" s="80"/>
      <c r="F301" s="80"/>
      <c r="G301" s="81"/>
      <c r="H301" s="81"/>
      <c r="I301" s="81"/>
      <c r="J301" s="81"/>
      <c r="K301" s="83"/>
      <c r="L301" s="83"/>
      <c r="M301" s="84"/>
      <c r="N301" s="81"/>
      <c r="O301" s="83"/>
      <c r="P301" s="82"/>
      <c r="Q301" s="81"/>
    </row>
    <row r="302" spans="1:17" ht="12.75">
      <c r="A302" s="80"/>
      <c r="B302" s="80"/>
      <c r="C302" s="80"/>
      <c r="D302" s="80"/>
      <c r="E302" s="80"/>
      <c r="F302" s="80"/>
      <c r="G302" s="81"/>
      <c r="H302" s="81"/>
      <c r="I302" s="81"/>
      <c r="J302" s="81"/>
      <c r="K302" s="83"/>
      <c r="L302" s="83"/>
      <c r="M302" s="84"/>
      <c r="N302" s="81"/>
      <c r="O302" s="83"/>
      <c r="P302" s="82"/>
      <c r="Q302" s="81"/>
    </row>
    <row r="303" spans="1:17" ht="12.75">
      <c r="A303" s="80"/>
      <c r="B303" s="80"/>
      <c r="C303" s="80"/>
      <c r="D303" s="80"/>
      <c r="E303" s="80"/>
      <c r="F303" s="80"/>
      <c r="G303" s="81"/>
      <c r="H303" s="81"/>
      <c r="I303" s="81"/>
      <c r="J303" s="81"/>
      <c r="K303" s="83"/>
      <c r="L303" s="83"/>
      <c r="M303" s="84"/>
      <c r="N303" s="81"/>
      <c r="O303" s="83"/>
      <c r="P303" s="82"/>
      <c r="Q303" s="81"/>
    </row>
    <row r="304" spans="1:17" ht="12.75">
      <c r="A304" s="80"/>
      <c r="B304" s="80"/>
      <c r="C304" s="80"/>
      <c r="D304" s="80"/>
      <c r="E304" s="80"/>
      <c r="F304" s="80"/>
      <c r="G304" s="81"/>
      <c r="H304" s="81"/>
      <c r="I304" s="81"/>
      <c r="J304" s="81"/>
      <c r="K304" s="83"/>
      <c r="L304" s="83"/>
      <c r="M304" s="84"/>
      <c r="N304" s="81"/>
      <c r="O304" s="83"/>
      <c r="P304" s="82"/>
      <c r="Q304" s="81"/>
    </row>
    <row r="305" spans="1:17" ht="12.75">
      <c r="A305" s="80"/>
      <c r="B305" s="80"/>
      <c r="C305" s="80"/>
      <c r="D305" s="80"/>
      <c r="E305" s="80"/>
      <c r="F305" s="80"/>
      <c r="G305" s="81"/>
      <c r="H305" s="81"/>
      <c r="I305" s="81"/>
      <c r="J305" s="81"/>
      <c r="K305" s="83"/>
      <c r="L305" s="83"/>
      <c r="M305" s="84"/>
      <c r="N305" s="81"/>
      <c r="O305" s="83"/>
      <c r="P305" s="82"/>
      <c r="Q305" s="81"/>
    </row>
    <row r="306" spans="1:17" ht="12.75">
      <c r="A306" s="80"/>
      <c r="B306" s="80"/>
      <c r="C306" s="80"/>
      <c r="D306" s="80"/>
      <c r="E306" s="80"/>
      <c r="F306" s="80"/>
      <c r="G306" s="81"/>
      <c r="H306" s="81"/>
      <c r="I306" s="81"/>
      <c r="J306" s="81"/>
      <c r="K306" s="83"/>
      <c r="L306" s="83"/>
      <c r="M306" s="84"/>
      <c r="N306" s="81"/>
      <c r="O306" s="83"/>
      <c r="P306" s="82"/>
      <c r="Q306" s="81"/>
    </row>
    <row r="307" spans="1:17" ht="12.75">
      <c r="A307" s="80"/>
      <c r="B307" s="80"/>
      <c r="C307" s="80"/>
      <c r="D307" s="80"/>
      <c r="E307" s="80"/>
      <c r="F307" s="80"/>
      <c r="G307" s="81"/>
      <c r="H307" s="81"/>
      <c r="I307" s="81"/>
      <c r="J307" s="81"/>
      <c r="K307" s="83"/>
      <c r="L307" s="83"/>
      <c r="M307" s="84"/>
      <c r="N307" s="81"/>
      <c r="O307" s="83"/>
      <c r="P307" s="82"/>
      <c r="Q307" s="81"/>
    </row>
    <row r="308" spans="1:17" ht="12.75">
      <c r="A308" s="80"/>
      <c r="B308" s="80"/>
      <c r="C308" s="80"/>
      <c r="D308" s="80"/>
      <c r="E308" s="80"/>
      <c r="F308" s="80"/>
      <c r="G308" s="81"/>
      <c r="H308" s="81"/>
      <c r="I308" s="81"/>
      <c r="J308" s="81"/>
      <c r="K308" s="83"/>
      <c r="L308" s="83"/>
      <c r="M308" s="84"/>
      <c r="N308" s="81"/>
      <c r="O308" s="83"/>
      <c r="P308" s="82"/>
      <c r="Q308" s="81"/>
    </row>
    <row r="309" spans="1:17" ht="12.75">
      <c r="A309" s="80"/>
      <c r="B309" s="80"/>
      <c r="C309" s="80"/>
      <c r="D309" s="80"/>
      <c r="E309" s="80"/>
      <c r="F309" s="80"/>
      <c r="G309" s="81"/>
      <c r="H309" s="81"/>
      <c r="I309" s="81"/>
      <c r="J309" s="81"/>
      <c r="K309" s="83"/>
      <c r="L309" s="83"/>
      <c r="M309" s="84"/>
      <c r="N309" s="81"/>
      <c r="O309" s="83"/>
      <c r="P309" s="82"/>
      <c r="Q309" s="81"/>
    </row>
    <row r="310" spans="1:17" ht="12.75">
      <c r="A310" s="80"/>
      <c r="B310" s="80"/>
      <c r="C310" s="80"/>
      <c r="D310" s="80"/>
      <c r="E310" s="80"/>
      <c r="F310" s="80"/>
      <c r="G310" s="81"/>
      <c r="H310" s="81"/>
      <c r="I310" s="81"/>
      <c r="J310" s="81"/>
      <c r="K310" s="83"/>
      <c r="L310" s="83"/>
      <c r="M310" s="84"/>
      <c r="N310" s="81"/>
      <c r="O310" s="83"/>
      <c r="P310" s="82"/>
      <c r="Q310" s="81"/>
    </row>
    <row r="311" spans="1:17" ht="12.75">
      <c r="A311" s="80"/>
      <c r="B311" s="80"/>
      <c r="C311" s="80"/>
      <c r="D311" s="80"/>
      <c r="E311" s="80"/>
      <c r="F311" s="80"/>
      <c r="G311" s="81"/>
      <c r="H311" s="81"/>
      <c r="I311" s="81"/>
      <c r="J311" s="81"/>
      <c r="K311" s="83"/>
      <c r="L311" s="83"/>
      <c r="M311" s="84"/>
      <c r="N311" s="81"/>
      <c r="O311" s="83"/>
      <c r="P311" s="82"/>
      <c r="Q311" s="81"/>
    </row>
    <row r="312" spans="1:17" ht="12.75">
      <c r="A312" s="80"/>
      <c r="B312" s="80"/>
      <c r="C312" s="80"/>
      <c r="D312" s="80"/>
      <c r="E312" s="80"/>
      <c r="F312" s="80"/>
      <c r="G312" s="81"/>
      <c r="H312" s="81"/>
      <c r="I312" s="81"/>
      <c r="J312" s="81"/>
      <c r="K312" s="83"/>
      <c r="L312" s="83"/>
      <c r="M312" s="84"/>
      <c r="N312" s="81"/>
      <c r="O312" s="83"/>
      <c r="P312" s="82"/>
      <c r="Q312" s="81"/>
    </row>
    <row r="313" spans="1:17" ht="12.75">
      <c r="A313" s="80"/>
      <c r="B313" s="80"/>
      <c r="C313" s="80"/>
      <c r="D313" s="80"/>
      <c r="E313" s="80"/>
      <c r="F313" s="80"/>
      <c r="G313" s="81"/>
      <c r="H313" s="81"/>
      <c r="I313" s="81"/>
      <c r="J313" s="81"/>
      <c r="K313" s="83"/>
      <c r="L313" s="83"/>
      <c r="M313" s="84"/>
      <c r="N313" s="81"/>
      <c r="O313" s="83"/>
      <c r="P313" s="82"/>
      <c r="Q313" s="81"/>
    </row>
    <row r="314" spans="1:17" ht="12.75">
      <c r="A314" s="80"/>
      <c r="B314" s="80"/>
      <c r="C314" s="80"/>
      <c r="D314" s="80"/>
      <c r="E314" s="80"/>
      <c r="F314" s="80"/>
      <c r="G314" s="81"/>
      <c r="H314" s="81"/>
      <c r="I314" s="81"/>
      <c r="J314" s="81"/>
      <c r="K314" s="83"/>
      <c r="L314" s="83"/>
      <c r="M314" s="84"/>
      <c r="N314" s="81"/>
      <c r="O314" s="83"/>
      <c r="P314" s="82"/>
      <c r="Q314" s="81"/>
    </row>
    <row r="315" spans="1:17" ht="12.75">
      <c r="A315" s="80"/>
      <c r="B315" s="80"/>
      <c r="C315" s="80"/>
      <c r="D315" s="80"/>
      <c r="E315" s="80"/>
      <c r="F315" s="80"/>
      <c r="G315" s="81"/>
      <c r="H315" s="81"/>
      <c r="I315" s="81"/>
      <c r="J315" s="81"/>
      <c r="K315" s="83"/>
      <c r="L315" s="83"/>
      <c r="M315" s="84"/>
      <c r="N315" s="81"/>
      <c r="O315" s="83"/>
      <c r="P315" s="82"/>
      <c r="Q315" s="81"/>
    </row>
    <row r="316" spans="1:17" ht="12.75">
      <c r="A316" s="80"/>
      <c r="B316" s="80"/>
      <c r="C316" s="80"/>
      <c r="D316" s="80"/>
      <c r="E316" s="80"/>
      <c r="F316" s="80"/>
      <c r="G316" s="81"/>
      <c r="H316" s="81"/>
      <c r="I316" s="81"/>
      <c r="J316" s="81"/>
      <c r="K316" s="83"/>
      <c r="L316" s="83"/>
      <c r="M316" s="84"/>
      <c r="N316" s="81"/>
      <c r="O316" s="83"/>
      <c r="P316" s="82"/>
      <c r="Q316" s="81"/>
    </row>
    <row r="317" spans="1:17" ht="12.75">
      <c r="A317" s="80"/>
      <c r="B317" s="80"/>
      <c r="C317" s="80"/>
      <c r="D317" s="80"/>
      <c r="E317" s="80"/>
      <c r="F317" s="80"/>
      <c r="G317" s="81"/>
      <c r="H317" s="81"/>
      <c r="I317" s="81"/>
      <c r="J317" s="81"/>
      <c r="K317" s="83"/>
      <c r="L317" s="83"/>
      <c r="M317" s="84"/>
      <c r="N317" s="81"/>
      <c r="O317" s="83"/>
      <c r="P317" s="82"/>
      <c r="Q317" s="81"/>
    </row>
    <row r="318" spans="1:17" ht="12.75">
      <c r="A318" s="80"/>
      <c r="B318" s="80"/>
      <c r="C318" s="80"/>
      <c r="D318" s="80"/>
      <c r="E318" s="80"/>
      <c r="F318" s="80"/>
      <c r="G318" s="81"/>
      <c r="H318" s="81"/>
      <c r="I318" s="81"/>
      <c r="J318" s="81"/>
      <c r="K318" s="83"/>
      <c r="L318" s="83"/>
      <c r="M318" s="84"/>
      <c r="N318" s="81"/>
      <c r="O318" s="83"/>
      <c r="P318" s="82"/>
      <c r="Q318" s="81"/>
    </row>
    <row r="319" spans="1:17" ht="12.75">
      <c r="A319" s="80"/>
      <c r="B319" s="80"/>
      <c r="C319" s="80"/>
      <c r="D319" s="80"/>
      <c r="E319" s="80"/>
      <c r="F319" s="80"/>
      <c r="G319" s="81"/>
      <c r="H319" s="81"/>
      <c r="I319" s="81"/>
      <c r="J319" s="81"/>
      <c r="K319" s="83"/>
      <c r="L319" s="83"/>
      <c r="M319" s="84"/>
      <c r="N319" s="81"/>
      <c r="O319" s="83"/>
      <c r="P319" s="82"/>
      <c r="Q319" s="81"/>
    </row>
    <row r="320" spans="1:17" ht="12.75">
      <c r="A320" s="80"/>
      <c r="B320" s="80"/>
      <c r="C320" s="80"/>
      <c r="D320" s="80"/>
      <c r="E320" s="80"/>
      <c r="F320" s="80"/>
      <c r="G320" s="81"/>
      <c r="H320" s="81"/>
      <c r="I320" s="81"/>
      <c r="J320" s="81"/>
      <c r="K320" s="83"/>
      <c r="L320" s="83"/>
      <c r="M320" s="84"/>
      <c r="N320" s="81"/>
      <c r="O320" s="83"/>
      <c r="P320" s="82"/>
      <c r="Q320" s="81"/>
    </row>
    <row r="321" spans="1:17" ht="12.75">
      <c r="A321" s="80"/>
      <c r="B321" s="80"/>
      <c r="C321" s="80"/>
      <c r="D321" s="80"/>
      <c r="E321" s="80"/>
      <c r="F321" s="80"/>
      <c r="G321" s="81"/>
      <c r="H321" s="81"/>
      <c r="I321" s="81"/>
      <c r="J321" s="81"/>
      <c r="K321" s="83"/>
      <c r="L321" s="83"/>
      <c r="M321" s="84"/>
      <c r="N321" s="81"/>
      <c r="O321" s="83"/>
      <c r="P321" s="82"/>
      <c r="Q321" s="81"/>
    </row>
    <row r="322" spans="1:17" ht="12.75">
      <c r="A322" s="80"/>
      <c r="B322" s="80"/>
      <c r="C322" s="80"/>
      <c r="D322" s="80"/>
      <c r="E322" s="80"/>
      <c r="F322" s="80"/>
      <c r="G322" s="81"/>
      <c r="H322" s="81"/>
      <c r="I322" s="81"/>
      <c r="J322" s="81"/>
      <c r="K322" s="83"/>
      <c r="L322" s="83"/>
      <c r="M322" s="84"/>
      <c r="N322" s="81"/>
      <c r="O322" s="83"/>
      <c r="P322" s="82"/>
      <c r="Q322" s="81"/>
    </row>
    <row r="323" spans="1:17" ht="12.75">
      <c r="A323" s="80"/>
      <c r="B323" s="80"/>
      <c r="C323" s="80"/>
      <c r="D323" s="80"/>
      <c r="E323" s="80"/>
      <c r="F323" s="80"/>
      <c r="G323" s="81"/>
      <c r="H323" s="81"/>
      <c r="I323" s="81"/>
      <c r="J323" s="81"/>
      <c r="K323" s="83"/>
      <c r="L323" s="83"/>
      <c r="M323" s="84"/>
      <c r="N323" s="81"/>
      <c r="O323" s="83"/>
      <c r="P323" s="82"/>
      <c r="Q323" s="81"/>
    </row>
    <row r="324" spans="1:17" ht="12.75">
      <c r="A324" s="80"/>
      <c r="B324" s="80"/>
      <c r="C324" s="80"/>
      <c r="D324" s="80"/>
      <c r="E324" s="80"/>
      <c r="F324" s="80"/>
      <c r="G324" s="81"/>
      <c r="H324" s="81"/>
      <c r="I324" s="81"/>
      <c r="J324" s="81"/>
      <c r="K324" s="83"/>
      <c r="L324" s="83"/>
      <c r="M324" s="84"/>
      <c r="N324" s="81"/>
      <c r="O324" s="83"/>
      <c r="P324" s="82"/>
      <c r="Q324" s="81"/>
    </row>
    <row r="325" spans="1:17" ht="12.75">
      <c r="A325" s="80"/>
      <c r="B325" s="80"/>
      <c r="C325" s="80"/>
      <c r="D325" s="80"/>
      <c r="E325" s="80"/>
      <c r="F325" s="80"/>
      <c r="G325" s="81"/>
      <c r="H325" s="81"/>
      <c r="I325" s="81"/>
      <c r="J325" s="81"/>
      <c r="K325" s="83"/>
      <c r="L325" s="83"/>
      <c r="M325" s="84"/>
      <c r="N325" s="81"/>
      <c r="O325" s="83"/>
      <c r="P325" s="82"/>
      <c r="Q325" s="81"/>
    </row>
    <row r="326" spans="1:17" ht="12.75">
      <c r="A326" s="80"/>
      <c r="B326" s="80"/>
      <c r="C326" s="80"/>
      <c r="D326" s="80"/>
      <c r="E326" s="80"/>
      <c r="F326" s="80"/>
      <c r="G326" s="81"/>
      <c r="H326" s="81"/>
      <c r="I326" s="81"/>
      <c r="J326" s="81"/>
      <c r="K326" s="83"/>
      <c r="L326" s="83"/>
      <c r="M326" s="84"/>
      <c r="N326" s="81"/>
      <c r="O326" s="83"/>
      <c r="P326" s="82"/>
      <c r="Q326" s="81"/>
    </row>
    <row r="327" spans="1:17" ht="12.75">
      <c r="A327" s="80"/>
      <c r="B327" s="80"/>
      <c r="C327" s="80"/>
      <c r="D327" s="80"/>
      <c r="E327" s="80"/>
      <c r="F327" s="80"/>
      <c r="G327" s="81"/>
      <c r="H327" s="81"/>
      <c r="I327" s="81"/>
      <c r="J327" s="81"/>
      <c r="K327" s="83"/>
      <c r="L327" s="83"/>
      <c r="M327" s="84"/>
      <c r="N327" s="81"/>
      <c r="O327" s="83"/>
      <c r="P327" s="82"/>
      <c r="Q327" s="81"/>
    </row>
    <row r="328" spans="1:17" ht="12.75">
      <c r="A328" s="80"/>
      <c r="B328" s="80"/>
      <c r="C328" s="80"/>
      <c r="D328" s="80"/>
      <c r="E328" s="80"/>
      <c r="F328" s="80"/>
      <c r="G328" s="81"/>
      <c r="H328" s="81"/>
      <c r="I328" s="81"/>
      <c r="J328" s="81"/>
      <c r="K328" s="83"/>
      <c r="L328" s="83"/>
      <c r="M328" s="84"/>
      <c r="N328" s="81"/>
      <c r="O328" s="83"/>
      <c r="P328" s="82"/>
      <c r="Q328" s="81"/>
    </row>
    <row r="329" spans="1:17" ht="12.75">
      <c r="A329" s="80"/>
      <c r="B329" s="80"/>
      <c r="C329" s="80"/>
      <c r="D329" s="80"/>
      <c r="E329" s="80"/>
      <c r="F329" s="80"/>
      <c r="G329" s="81"/>
      <c r="H329" s="81"/>
      <c r="I329" s="81"/>
      <c r="J329" s="81"/>
      <c r="K329" s="83"/>
      <c r="L329" s="83"/>
      <c r="M329" s="84"/>
      <c r="N329" s="81"/>
      <c r="O329" s="83"/>
      <c r="P329" s="82"/>
      <c r="Q329" s="81"/>
    </row>
    <row r="330" spans="1:17" ht="12.75">
      <c r="A330" s="80"/>
      <c r="B330" s="80"/>
      <c r="C330" s="80"/>
      <c r="D330" s="80"/>
      <c r="E330" s="80"/>
      <c r="F330" s="80"/>
      <c r="G330" s="81"/>
      <c r="H330" s="81"/>
      <c r="I330" s="81"/>
      <c r="J330" s="81"/>
      <c r="K330" s="83"/>
      <c r="L330" s="83"/>
      <c r="M330" s="84"/>
      <c r="N330" s="81"/>
      <c r="O330" s="83"/>
      <c r="P330" s="82"/>
      <c r="Q330" s="81"/>
    </row>
    <row r="331" spans="1:17" ht="12.75">
      <c r="A331" s="80"/>
      <c r="B331" s="80"/>
      <c r="C331" s="80"/>
      <c r="D331" s="80"/>
      <c r="E331" s="80"/>
      <c r="F331" s="80"/>
      <c r="G331" s="81"/>
      <c r="H331" s="81"/>
      <c r="I331" s="81"/>
      <c r="J331" s="81"/>
      <c r="K331" s="83"/>
      <c r="L331" s="83"/>
      <c r="M331" s="84"/>
      <c r="N331" s="81"/>
      <c r="O331" s="83"/>
      <c r="P331" s="82"/>
      <c r="Q331" s="81"/>
    </row>
    <row r="332" spans="1:17" ht="12.75">
      <c r="A332" s="80"/>
      <c r="B332" s="80"/>
      <c r="C332" s="80"/>
      <c r="D332" s="80"/>
      <c r="E332" s="80"/>
      <c r="F332" s="80"/>
      <c r="G332" s="81"/>
      <c r="H332" s="81"/>
      <c r="I332" s="81"/>
      <c r="J332" s="81"/>
      <c r="K332" s="83"/>
      <c r="L332" s="83"/>
      <c r="M332" s="84"/>
      <c r="N332" s="81"/>
      <c r="O332" s="83"/>
      <c r="P332" s="82"/>
      <c r="Q332" s="81"/>
    </row>
    <row r="333" spans="1:17" ht="12.75">
      <c r="A333" s="80"/>
      <c r="B333" s="80"/>
      <c r="C333" s="80"/>
      <c r="D333" s="80"/>
      <c r="E333" s="80"/>
      <c r="F333" s="80"/>
      <c r="G333" s="81"/>
      <c r="H333" s="81"/>
      <c r="I333" s="81"/>
      <c r="J333" s="81"/>
      <c r="K333" s="83"/>
      <c r="L333" s="83"/>
      <c r="M333" s="84"/>
      <c r="N333" s="81"/>
      <c r="O333" s="83"/>
      <c r="P333" s="82"/>
      <c r="Q333" s="81"/>
    </row>
    <row r="334" spans="1:17" ht="12.75">
      <c r="A334" s="80"/>
      <c r="B334" s="80"/>
      <c r="C334" s="80"/>
      <c r="D334" s="80"/>
      <c r="E334" s="80"/>
      <c r="F334" s="80"/>
      <c r="G334" s="81"/>
      <c r="H334" s="81"/>
      <c r="I334" s="81"/>
      <c r="J334" s="81"/>
      <c r="K334" s="83"/>
      <c r="L334" s="83"/>
      <c r="M334" s="84"/>
      <c r="N334" s="81"/>
      <c r="O334" s="83"/>
      <c r="P334" s="82"/>
      <c r="Q334" s="81"/>
    </row>
    <row r="335" spans="1:17" ht="12.75">
      <c r="A335" s="80"/>
      <c r="B335" s="80"/>
      <c r="C335" s="80"/>
      <c r="D335" s="80"/>
      <c r="E335" s="80"/>
      <c r="F335" s="80"/>
      <c r="G335" s="81"/>
      <c r="H335" s="81"/>
      <c r="I335" s="81"/>
      <c r="J335" s="81"/>
      <c r="K335" s="83"/>
      <c r="L335" s="83"/>
      <c r="M335" s="84"/>
      <c r="N335" s="81"/>
      <c r="O335" s="83"/>
      <c r="P335" s="82"/>
      <c r="Q335" s="81"/>
    </row>
    <row r="336" spans="1:17" ht="12.75">
      <c r="A336" s="80"/>
      <c r="B336" s="80"/>
      <c r="C336" s="80"/>
      <c r="D336" s="80"/>
      <c r="E336" s="80"/>
      <c r="F336" s="80"/>
      <c r="G336" s="81"/>
      <c r="H336" s="81"/>
      <c r="I336" s="81"/>
      <c r="J336" s="81"/>
      <c r="K336" s="83"/>
      <c r="L336" s="83"/>
      <c r="M336" s="84"/>
      <c r="N336" s="81"/>
      <c r="O336" s="83"/>
      <c r="P336" s="82"/>
      <c r="Q336" s="81"/>
    </row>
    <row r="337" spans="1:17" ht="12.75">
      <c r="A337" s="80"/>
      <c r="B337" s="80"/>
      <c r="C337" s="80"/>
      <c r="D337" s="80"/>
      <c r="E337" s="80"/>
      <c r="F337" s="80"/>
      <c r="G337" s="81"/>
      <c r="H337" s="81"/>
      <c r="I337" s="81"/>
      <c r="J337" s="81"/>
      <c r="K337" s="83"/>
      <c r="L337" s="83"/>
      <c r="M337" s="84"/>
      <c r="N337" s="81"/>
      <c r="O337" s="83"/>
      <c r="P337" s="82"/>
      <c r="Q337" s="81"/>
    </row>
    <row r="338" spans="1:17" ht="12.75">
      <c r="A338" s="80"/>
      <c r="B338" s="80"/>
      <c r="C338" s="80"/>
      <c r="D338" s="80"/>
      <c r="E338" s="80"/>
      <c r="F338" s="80"/>
      <c r="G338" s="81"/>
      <c r="H338" s="81"/>
      <c r="I338" s="81"/>
      <c r="J338" s="81"/>
      <c r="K338" s="83"/>
      <c r="L338" s="83"/>
      <c r="M338" s="84"/>
      <c r="N338" s="81"/>
      <c r="O338" s="83"/>
      <c r="P338" s="82"/>
      <c r="Q338" s="81"/>
    </row>
    <row r="339" spans="1:17" ht="12.75">
      <c r="A339" s="80"/>
      <c r="B339" s="80"/>
      <c r="C339" s="80"/>
      <c r="D339" s="80"/>
      <c r="E339" s="80"/>
      <c r="F339" s="80"/>
      <c r="G339" s="81"/>
      <c r="H339" s="81"/>
      <c r="I339" s="81"/>
      <c r="J339" s="81"/>
      <c r="K339" s="83"/>
      <c r="L339" s="83"/>
      <c r="M339" s="84"/>
      <c r="N339" s="81"/>
      <c r="O339" s="83"/>
      <c r="P339" s="82"/>
      <c r="Q339" s="81"/>
    </row>
    <row r="340" spans="1:17" ht="12.75">
      <c r="A340" s="80"/>
      <c r="B340" s="80"/>
      <c r="C340" s="80"/>
      <c r="D340" s="80"/>
      <c r="E340" s="80"/>
      <c r="F340" s="80"/>
      <c r="G340" s="81"/>
      <c r="H340" s="81"/>
      <c r="I340" s="81"/>
      <c r="J340" s="81"/>
      <c r="K340" s="83"/>
      <c r="L340" s="83"/>
      <c r="M340" s="84"/>
      <c r="N340" s="81"/>
      <c r="O340" s="83"/>
      <c r="P340" s="82"/>
      <c r="Q340" s="81"/>
    </row>
    <row r="341" spans="1:17" ht="12.75">
      <c r="A341" s="80"/>
      <c r="B341" s="80"/>
      <c r="C341" s="80"/>
      <c r="D341" s="80"/>
      <c r="E341" s="80"/>
      <c r="F341" s="80"/>
      <c r="G341" s="81"/>
      <c r="H341" s="81"/>
      <c r="I341" s="81"/>
      <c r="J341" s="81"/>
      <c r="K341" s="83"/>
      <c r="L341" s="83"/>
      <c r="M341" s="84"/>
      <c r="N341" s="81"/>
      <c r="O341" s="83"/>
      <c r="P341" s="82"/>
      <c r="Q341" s="81"/>
    </row>
    <row r="342" spans="1:17" ht="12.75">
      <c r="A342" s="80"/>
      <c r="B342" s="80"/>
      <c r="C342" s="80"/>
      <c r="D342" s="80"/>
      <c r="E342" s="80"/>
      <c r="F342" s="80"/>
      <c r="G342" s="81"/>
      <c r="H342" s="81"/>
      <c r="I342" s="81"/>
      <c r="J342" s="81"/>
      <c r="K342" s="83"/>
      <c r="L342" s="83"/>
      <c r="M342" s="84"/>
      <c r="N342" s="81"/>
      <c r="O342" s="83"/>
      <c r="P342" s="82"/>
      <c r="Q342" s="81"/>
    </row>
    <row r="343" spans="1:17" ht="12.75">
      <c r="A343" s="80"/>
      <c r="B343" s="80"/>
      <c r="C343" s="80"/>
      <c r="D343" s="80"/>
      <c r="E343" s="80"/>
      <c r="F343" s="80"/>
      <c r="G343" s="81"/>
      <c r="H343" s="81"/>
      <c r="I343" s="81"/>
      <c r="J343" s="81"/>
      <c r="K343" s="83"/>
      <c r="L343" s="83"/>
      <c r="M343" s="84"/>
      <c r="N343" s="81"/>
      <c r="O343" s="83"/>
      <c r="P343" s="82"/>
      <c r="Q343" s="81"/>
    </row>
    <row r="344" spans="1:17" ht="12.75">
      <c r="A344" s="80"/>
      <c r="B344" s="80"/>
      <c r="C344" s="80"/>
      <c r="D344" s="80"/>
      <c r="E344" s="80"/>
      <c r="F344" s="80"/>
      <c r="G344" s="81"/>
      <c r="H344" s="81"/>
      <c r="I344" s="81"/>
      <c r="J344" s="81"/>
      <c r="K344" s="83"/>
      <c r="L344" s="83"/>
      <c r="M344" s="84"/>
      <c r="N344" s="81"/>
      <c r="O344" s="83"/>
      <c r="P344" s="82"/>
      <c r="Q344" s="81"/>
    </row>
    <row r="345" spans="1:17" ht="12.75">
      <c r="A345" s="80"/>
      <c r="B345" s="80"/>
      <c r="C345" s="80"/>
      <c r="D345" s="80"/>
      <c r="E345" s="80"/>
      <c r="F345" s="80"/>
      <c r="G345" s="81"/>
      <c r="H345" s="81"/>
      <c r="I345" s="81"/>
      <c r="J345" s="81"/>
      <c r="K345" s="83"/>
      <c r="L345" s="83"/>
      <c r="M345" s="84"/>
      <c r="N345" s="81"/>
      <c r="O345" s="83"/>
      <c r="P345" s="82"/>
      <c r="Q345" s="81"/>
    </row>
    <row r="346" spans="1:17" ht="12.75">
      <c r="A346" s="80"/>
      <c r="B346" s="80"/>
      <c r="C346" s="80"/>
      <c r="D346" s="80"/>
      <c r="E346" s="80"/>
      <c r="F346" s="80"/>
      <c r="G346" s="81"/>
      <c r="H346" s="81"/>
      <c r="I346" s="81"/>
      <c r="J346" s="81"/>
      <c r="K346" s="83"/>
      <c r="L346" s="83"/>
      <c r="M346" s="84"/>
      <c r="N346" s="81"/>
      <c r="O346" s="83"/>
      <c r="P346" s="82"/>
      <c r="Q346" s="81"/>
    </row>
    <row r="347" spans="1:17" ht="12.75">
      <c r="A347" s="80"/>
      <c r="B347" s="80"/>
      <c r="C347" s="80"/>
      <c r="D347" s="80"/>
      <c r="E347" s="80"/>
      <c r="F347" s="80"/>
      <c r="G347" s="81"/>
      <c r="H347" s="81"/>
      <c r="I347" s="81"/>
      <c r="J347" s="81"/>
      <c r="K347" s="83"/>
      <c r="L347" s="83"/>
      <c r="M347" s="84"/>
      <c r="N347" s="81"/>
      <c r="O347" s="83"/>
      <c r="P347" s="82"/>
      <c r="Q347" s="81"/>
    </row>
    <row r="348" spans="1:17" ht="12.75">
      <c r="A348" s="80"/>
      <c r="B348" s="80"/>
      <c r="C348" s="80"/>
      <c r="D348" s="80"/>
      <c r="E348" s="80"/>
      <c r="F348" s="80"/>
      <c r="G348" s="81"/>
      <c r="H348" s="81"/>
      <c r="I348" s="81"/>
      <c r="J348" s="81"/>
      <c r="K348" s="83"/>
      <c r="L348" s="83"/>
      <c r="M348" s="84"/>
      <c r="N348" s="81"/>
      <c r="O348" s="83"/>
      <c r="P348" s="82"/>
      <c r="Q348" s="81"/>
    </row>
    <row r="349" spans="1:17" ht="12.75">
      <c r="A349" s="80"/>
      <c r="B349" s="80"/>
      <c r="C349" s="80"/>
      <c r="D349" s="80"/>
      <c r="E349" s="80"/>
      <c r="F349" s="80"/>
      <c r="G349" s="81"/>
      <c r="H349" s="81"/>
      <c r="I349" s="81"/>
      <c r="J349" s="81"/>
      <c r="K349" s="83"/>
      <c r="L349" s="83"/>
      <c r="M349" s="84"/>
      <c r="N349" s="81"/>
      <c r="O349" s="83"/>
      <c r="P349" s="82"/>
      <c r="Q349" s="81"/>
    </row>
    <row r="350" spans="1:17" ht="12.75">
      <c r="A350" s="80"/>
      <c r="B350" s="80"/>
      <c r="C350" s="80"/>
      <c r="D350" s="80"/>
      <c r="E350" s="80"/>
      <c r="F350" s="80"/>
      <c r="G350" s="81"/>
      <c r="H350" s="81"/>
      <c r="I350" s="81"/>
      <c r="J350" s="81"/>
      <c r="K350" s="83"/>
      <c r="L350" s="83"/>
      <c r="M350" s="84"/>
      <c r="N350" s="81"/>
      <c r="O350" s="83"/>
      <c r="P350" s="82"/>
      <c r="Q350" s="81"/>
    </row>
    <row r="351" spans="1:17" ht="12.75">
      <c r="A351" s="80"/>
      <c r="B351" s="80"/>
      <c r="C351" s="80"/>
      <c r="D351" s="80"/>
      <c r="E351" s="80"/>
      <c r="F351" s="80"/>
      <c r="G351" s="81"/>
      <c r="H351" s="81"/>
      <c r="I351" s="81"/>
      <c r="J351" s="81"/>
      <c r="K351" s="83"/>
      <c r="L351" s="83"/>
      <c r="M351" s="84"/>
      <c r="N351" s="81"/>
      <c r="O351" s="83"/>
      <c r="P351" s="82"/>
      <c r="Q351" s="81"/>
    </row>
    <row r="352" spans="1:17" ht="12.75">
      <c r="A352" s="80"/>
      <c r="B352" s="80"/>
      <c r="C352" s="80"/>
      <c r="D352" s="80"/>
      <c r="E352" s="80"/>
      <c r="F352" s="80"/>
      <c r="G352" s="81"/>
      <c r="H352" s="81"/>
      <c r="I352" s="81"/>
      <c r="J352" s="81"/>
      <c r="K352" s="83"/>
      <c r="L352" s="83"/>
      <c r="M352" s="84"/>
      <c r="N352" s="81"/>
      <c r="O352" s="83"/>
      <c r="P352" s="82"/>
      <c r="Q352" s="81"/>
    </row>
    <row r="353" spans="1:17" ht="12.75">
      <c r="A353" s="80"/>
      <c r="B353" s="80"/>
      <c r="C353" s="80"/>
      <c r="D353" s="80"/>
      <c r="E353" s="80"/>
      <c r="F353" s="80"/>
      <c r="G353" s="81"/>
      <c r="H353" s="81"/>
      <c r="I353" s="81"/>
      <c r="J353" s="81"/>
      <c r="K353" s="83"/>
      <c r="L353" s="83"/>
      <c r="M353" s="84"/>
      <c r="N353" s="81"/>
      <c r="O353" s="83"/>
      <c r="P353" s="82"/>
      <c r="Q353" s="81"/>
    </row>
    <row r="354" spans="1:17" ht="12.75">
      <c r="A354" s="80"/>
      <c r="B354" s="80"/>
      <c r="C354" s="80"/>
      <c r="D354" s="80"/>
      <c r="E354" s="80"/>
      <c r="F354" s="80"/>
      <c r="G354" s="81"/>
      <c r="H354" s="81"/>
      <c r="I354" s="81"/>
      <c r="J354" s="81"/>
      <c r="K354" s="83"/>
      <c r="L354" s="83"/>
      <c r="M354" s="84"/>
      <c r="N354" s="81"/>
      <c r="O354" s="83"/>
      <c r="P354" s="82"/>
      <c r="Q354" s="81"/>
    </row>
    <row r="355" spans="1:17" ht="12.75">
      <c r="A355" s="80"/>
      <c r="B355" s="80"/>
      <c r="C355" s="80"/>
      <c r="D355" s="80"/>
      <c r="E355" s="80"/>
      <c r="F355" s="80"/>
      <c r="G355" s="81"/>
      <c r="H355" s="81"/>
      <c r="I355" s="81"/>
      <c r="J355" s="81"/>
      <c r="K355" s="83"/>
      <c r="L355" s="83"/>
      <c r="M355" s="84"/>
      <c r="N355" s="81"/>
      <c r="O355" s="83"/>
      <c r="P355" s="82"/>
      <c r="Q355" s="81"/>
    </row>
    <row r="356" spans="1:17" ht="12.75">
      <c r="A356" s="80"/>
      <c r="B356" s="80"/>
      <c r="C356" s="80"/>
      <c r="D356" s="80"/>
      <c r="E356" s="80"/>
      <c r="F356" s="80"/>
      <c r="G356" s="81"/>
      <c r="H356" s="81"/>
      <c r="I356" s="81"/>
      <c r="J356" s="81"/>
      <c r="K356" s="83"/>
      <c r="L356" s="83"/>
      <c r="M356" s="84"/>
      <c r="N356" s="81"/>
      <c r="O356" s="83"/>
      <c r="P356" s="82"/>
      <c r="Q356" s="81"/>
    </row>
    <row r="357" spans="1:17" ht="12.75">
      <c r="A357" s="80"/>
      <c r="B357" s="80"/>
      <c r="C357" s="80"/>
      <c r="D357" s="80"/>
      <c r="E357" s="80"/>
      <c r="F357" s="80"/>
      <c r="G357" s="81"/>
      <c r="H357" s="81"/>
      <c r="I357" s="81"/>
      <c r="J357" s="81"/>
      <c r="K357" s="83"/>
      <c r="L357" s="83"/>
      <c r="M357" s="84"/>
      <c r="N357" s="81"/>
      <c r="O357" s="83"/>
      <c r="P357" s="82"/>
      <c r="Q357" s="81"/>
    </row>
    <row r="358" spans="1:17" ht="12.75">
      <c r="A358" s="80"/>
      <c r="B358" s="80"/>
      <c r="C358" s="80"/>
      <c r="D358" s="80"/>
      <c r="E358" s="80"/>
      <c r="F358" s="80"/>
      <c r="G358" s="81"/>
      <c r="H358" s="81"/>
      <c r="I358" s="81"/>
      <c r="J358" s="81"/>
      <c r="K358" s="83"/>
      <c r="L358" s="83"/>
      <c r="M358" s="84"/>
      <c r="N358" s="81"/>
      <c r="O358" s="83"/>
      <c r="P358" s="82"/>
      <c r="Q358" s="81"/>
    </row>
    <row r="359" spans="1:17" ht="12.75">
      <c r="A359" s="80"/>
      <c r="B359" s="80"/>
      <c r="C359" s="80"/>
      <c r="D359" s="80"/>
      <c r="E359" s="80"/>
      <c r="F359" s="80"/>
      <c r="G359" s="81"/>
      <c r="H359" s="81"/>
      <c r="I359" s="81"/>
      <c r="J359" s="81"/>
      <c r="K359" s="83"/>
      <c r="L359" s="83"/>
      <c r="M359" s="84"/>
      <c r="N359" s="81"/>
      <c r="O359" s="83"/>
      <c r="P359" s="82"/>
      <c r="Q359" s="81"/>
    </row>
    <row r="360" spans="1:17" ht="12.75">
      <c r="A360" s="80"/>
      <c r="B360" s="80"/>
      <c r="C360" s="80"/>
      <c r="D360" s="80"/>
      <c r="E360" s="80"/>
      <c r="F360" s="80"/>
      <c r="G360" s="81"/>
      <c r="H360" s="81"/>
      <c r="I360" s="81"/>
      <c r="J360" s="81"/>
      <c r="K360" s="83"/>
      <c r="L360" s="83"/>
      <c r="M360" s="84"/>
      <c r="N360" s="81"/>
      <c r="O360" s="83"/>
      <c r="P360" s="82"/>
      <c r="Q360" s="81"/>
    </row>
    <row r="361" spans="1:17" ht="12.75">
      <c r="A361" s="80"/>
      <c r="B361" s="80"/>
      <c r="C361" s="80"/>
      <c r="D361" s="80"/>
      <c r="E361" s="80"/>
      <c r="F361" s="80"/>
      <c r="G361" s="81"/>
      <c r="H361" s="81"/>
      <c r="I361" s="81"/>
      <c r="J361" s="81"/>
      <c r="K361" s="83"/>
      <c r="L361" s="83"/>
      <c r="M361" s="84"/>
      <c r="N361" s="81"/>
      <c r="O361" s="83"/>
      <c r="P361" s="82"/>
      <c r="Q361" s="81"/>
    </row>
    <row r="362" spans="1:17" ht="12.75">
      <c r="A362" s="80"/>
      <c r="B362" s="80"/>
      <c r="C362" s="80"/>
      <c r="D362" s="80"/>
      <c r="E362" s="80"/>
      <c r="F362" s="80"/>
      <c r="G362" s="81"/>
      <c r="H362" s="81"/>
      <c r="I362" s="81"/>
      <c r="J362" s="81"/>
      <c r="K362" s="83"/>
      <c r="L362" s="83"/>
      <c r="M362" s="84"/>
      <c r="N362" s="81"/>
      <c r="O362" s="83"/>
      <c r="P362" s="82"/>
      <c r="Q362" s="81"/>
    </row>
    <row r="363" spans="1:17" ht="12.75">
      <c r="A363" s="80"/>
      <c r="B363" s="80"/>
      <c r="C363" s="80"/>
      <c r="D363" s="80"/>
      <c r="E363" s="80"/>
      <c r="F363" s="80"/>
      <c r="G363" s="81"/>
      <c r="H363" s="81"/>
      <c r="I363" s="81"/>
      <c r="J363" s="81"/>
      <c r="K363" s="83"/>
      <c r="L363" s="83"/>
      <c r="M363" s="84"/>
      <c r="N363" s="81"/>
      <c r="O363" s="83"/>
      <c r="P363" s="82"/>
      <c r="Q363" s="81"/>
    </row>
    <row r="364" spans="1:17" ht="12.75">
      <c r="A364" s="80"/>
      <c r="B364" s="80"/>
      <c r="C364" s="80"/>
      <c r="D364" s="80"/>
      <c r="E364" s="80"/>
      <c r="F364" s="80"/>
      <c r="G364" s="81"/>
      <c r="H364" s="81"/>
      <c r="I364" s="81"/>
      <c r="J364" s="81"/>
      <c r="K364" s="83"/>
      <c r="L364" s="83"/>
      <c r="M364" s="84"/>
      <c r="N364" s="81"/>
      <c r="O364" s="83"/>
      <c r="P364" s="82"/>
      <c r="Q364" s="81"/>
    </row>
    <row r="365" spans="1:17" ht="12.75">
      <c r="A365" s="80"/>
      <c r="B365" s="80"/>
      <c r="C365" s="80"/>
      <c r="D365" s="80"/>
      <c r="E365" s="80"/>
      <c r="F365" s="80"/>
      <c r="G365" s="81"/>
      <c r="H365" s="81"/>
      <c r="I365" s="81"/>
      <c r="J365" s="81"/>
      <c r="K365" s="83"/>
      <c r="L365" s="83"/>
      <c r="M365" s="84"/>
      <c r="N365" s="81"/>
      <c r="O365" s="83"/>
      <c r="P365" s="82"/>
      <c r="Q365" s="81"/>
    </row>
    <row r="366" spans="1:17" ht="12.75">
      <c r="A366" s="80"/>
      <c r="B366" s="80"/>
      <c r="C366" s="80"/>
      <c r="D366" s="80"/>
      <c r="E366" s="80"/>
      <c r="F366" s="80"/>
      <c r="G366" s="81"/>
      <c r="H366" s="81"/>
      <c r="I366" s="81"/>
      <c r="J366" s="81"/>
      <c r="K366" s="83"/>
      <c r="L366" s="83"/>
      <c r="M366" s="84"/>
      <c r="N366" s="81"/>
      <c r="O366" s="83"/>
      <c r="P366" s="82"/>
      <c r="Q366" s="81"/>
    </row>
    <row r="367" spans="1:17" ht="12.75">
      <c r="A367" s="80"/>
      <c r="B367" s="80"/>
      <c r="C367" s="80"/>
      <c r="D367" s="80"/>
      <c r="E367" s="80"/>
      <c r="F367" s="80"/>
      <c r="G367" s="81"/>
      <c r="H367" s="81"/>
      <c r="I367" s="81"/>
      <c r="J367" s="81"/>
      <c r="K367" s="83"/>
      <c r="L367" s="83"/>
      <c r="M367" s="84"/>
      <c r="N367" s="81"/>
      <c r="O367" s="83"/>
      <c r="P367" s="82"/>
      <c r="Q367" s="81"/>
    </row>
    <row r="368" spans="1:17" ht="12.75">
      <c r="A368" s="80"/>
      <c r="B368" s="80"/>
      <c r="C368" s="80"/>
      <c r="D368" s="80"/>
      <c r="E368" s="80"/>
      <c r="F368" s="80"/>
      <c r="G368" s="81"/>
      <c r="H368" s="81"/>
      <c r="I368" s="81"/>
      <c r="J368" s="81"/>
      <c r="K368" s="83"/>
      <c r="L368" s="83"/>
      <c r="M368" s="84"/>
      <c r="N368" s="81"/>
      <c r="O368" s="83"/>
      <c r="P368" s="82"/>
      <c r="Q368" s="81"/>
    </row>
    <row r="369" spans="1:17" ht="12.75">
      <c r="A369" s="80"/>
      <c r="B369" s="80"/>
      <c r="C369" s="80"/>
      <c r="D369" s="80"/>
      <c r="E369" s="80"/>
      <c r="F369" s="80"/>
      <c r="G369" s="81"/>
      <c r="H369" s="81"/>
      <c r="I369" s="81"/>
      <c r="J369" s="81"/>
      <c r="K369" s="83"/>
      <c r="L369" s="83"/>
      <c r="M369" s="84"/>
      <c r="N369" s="81"/>
      <c r="O369" s="83"/>
      <c r="P369" s="82"/>
      <c r="Q369" s="81"/>
    </row>
    <row r="370" spans="1:17" ht="12.75">
      <c r="A370" s="80"/>
      <c r="B370" s="80"/>
      <c r="C370" s="80"/>
      <c r="D370" s="80"/>
      <c r="E370" s="80"/>
      <c r="F370" s="80"/>
      <c r="G370" s="81"/>
      <c r="H370" s="81"/>
      <c r="I370" s="81"/>
      <c r="J370" s="81"/>
      <c r="K370" s="83"/>
      <c r="L370" s="83"/>
      <c r="M370" s="84"/>
      <c r="N370" s="81"/>
      <c r="O370" s="83"/>
      <c r="P370" s="82"/>
      <c r="Q370" s="81"/>
    </row>
    <row r="371" spans="1:17" ht="12.75">
      <c r="A371" s="80"/>
      <c r="B371" s="80"/>
      <c r="C371" s="80"/>
      <c r="D371" s="80"/>
      <c r="E371" s="80"/>
      <c r="F371" s="80"/>
      <c r="G371" s="81"/>
      <c r="H371" s="81"/>
      <c r="I371" s="81"/>
      <c r="J371" s="81"/>
      <c r="K371" s="83"/>
      <c r="L371" s="83"/>
      <c r="M371" s="84"/>
      <c r="N371" s="81"/>
      <c r="O371" s="83"/>
      <c r="P371" s="82"/>
      <c r="Q371" s="81"/>
    </row>
    <row r="372" spans="1:17" ht="12.75">
      <c r="A372" s="80"/>
      <c r="B372" s="80"/>
      <c r="C372" s="80"/>
      <c r="D372" s="80"/>
      <c r="E372" s="80"/>
      <c r="F372" s="80"/>
      <c r="G372" s="81"/>
      <c r="H372" s="81"/>
      <c r="I372" s="81"/>
      <c r="J372" s="81"/>
      <c r="K372" s="83"/>
      <c r="L372" s="83"/>
      <c r="M372" s="84"/>
      <c r="N372" s="81"/>
      <c r="O372" s="83"/>
      <c r="P372" s="82"/>
      <c r="Q372" s="81"/>
    </row>
    <row r="373" spans="1:17" ht="12.75">
      <c r="A373" s="80"/>
      <c r="B373" s="80"/>
      <c r="C373" s="80"/>
      <c r="D373" s="80"/>
      <c r="E373" s="80"/>
      <c r="F373" s="80"/>
      <c r="G373" s="81"/>
      <c r="H373" s="81"/>
      <c r="I373" s="81"/>
      <c r="J373" s="81"/>
      <c r="K373" s="83"/>
      <c r="L373" s="83"/>
      <c r="M373" s="84"/>
      <c r="N373" s="81"/>
      <c r="O373" s="83"/>
      <c r="P373" s="82"/>
      <c r="Q373" s="81"/>
    </row>
    <row r="374" spans="1:17" ht="12.75">
      <c r="A374" s="80"/>
      <c r="B374" s="80"/>
      <c r="C374" s="80"/>
      <c r="D374" s="80"/>
      <c r="E374" s="80"/>
      <c r="F374" s="80"/>
      <c r="G374" s="81"/>
      <c r="H374" s="81"/>
      <c r="I374" s="81"/>
      <c r="J374" s="81"/>
      <c r="K374" s="83"/>
      <c r="L374" s="83"/>
      <c r="M374" s="84"/>
      <c r="N374" s="81"/>
      <c r="O374" s="83"/>
      <c r="P374" s="82"/>
      <c r="Q374" s="81"/>
    </row>
    <row r="375" spans="1:17" ht="12.75">
      <c r="A375" s="80"/>
      <c r="B375" s="80"/>
      <c r="C375" s="80"/>
      <c r="D375" s="80"/>
      <c r="E375" s="80"/>
      <c r="F375" s="80"/>
      <c r="G375" s="81"/>
      <c r="H375" s="81"/>
      <c r="I375" s="81"/>
      <c r="J375" s="81"/>
      <c r="K375" s="83"/>
      <c r="L375" s="83"/>
      <c r="M375" s="84"/>
      <c r="N375" s="81"/>
      <c r="O375" s="83"/>
      <c r="P375" s="82"/>
      <c r="Q375" s="81"/>
    </row>
    <row r="376" spans="1:17" ht="12.75">
      <c r="A376" s="80"/>
      <c r="B376" s="80"/>
      <c r="C376" s="80"/>
      <c r="D376" s="80"/>
      <c r="E376" s="80"/>
      <c r="F376" s="80"/>
      <c r="G376" s="81"/>
      <c r="H376" s="81"/>
      <c r="I376" s="81"/>
      <c r="J376" s="81"/>
      <c r="K376" s="83"/>
      <c r="L376" s="83"/>
      <c r="M376" s="84"/>
      <c r="N376" s="81"/>
      <c r="O376" s="83"/>
      <c r="P376" s="82"/>
      <c r="Q376" s="81"/>
    </row>
    <row r="377" spans="1:17" ht="12.75">
      <c r="A377" s="80"/>
      <c r="B377" s="80"/>
      <c r="C377" s="80"/>
      <c r="D377" s="80"/>
      <c r="E377" s="80"/>
      <c r="F377" s="80"/>
      <c r="G377" s="81"/>
      <c r="H377" s="81"/>
      <c r="I377" s="81"/>
      <c r="J377" s="81"/>
      <c r="K377" s="83"/>
      <c r="L377" s="83"/>
      <c r="M377" s="84"/>
      <c r="N377" s="81"/>
      <c r="O377" s="83"/>
      <c r="P377" s="82"/>
      <c r="Q377" s="81"/>
    </row>
    <row r="378" spans="1:17" ht="12.75">
      <c r="A378" s="80"/>
      <c r="B378" s="80"/>
      <c r="C378" s="80"/>
      <c r="D378" s="80"/>
      <c r="E378" s="80"/>
      <c r="F378" s="80"/>
      <c r="G378" s="81"/>
      <c r="H378" s="81"/>
      <c r="I378" s="81"/>
      <c r="J378" s="81"/>
      <c r="K378" s="83"/>
      <c r="L378" s="83"/>
      <c r="M378" s="84"/>
      <c r="N378" s="81"/>
      <c r="O378" s="83"/>
      <c r="P378" s="82"/>
      <c r="Q378" s="81"/>
    </row>
    <row r="379" spans="1:17" ht="12.75">
      <c r="A379" s="80"/>
      <c r="B379" s="80"/>
      <c r="C379" s="80"/>
      <c r="D379" s="80"/>
      <c r="E379" s="80"/>
      <c r="F379" s="80"/>
      <c r="G379" s="81"/>
      <c r="H379" s="81"/>
      <c r="I379" s="81"/>
      <c r="J379" s="81"/>
      <c r="K379" s="83"/>
      <c r="L379" s="83"/>
      <c r="M379" s="84"/>
      <c r="N379" s="81"/>
      <c r="O379" s="83"/>
      <c r="P379" s="82"/>
      <c r="Q379" s="81"/>
    </row>
    <row r="380" spans="1:17" ht="12.75">
      <c r="A380" s="80"/>
      <c r="B380" s="80"/>
      <c r="C380" s="80"/>
      <c r="D380" s="80"/>
      <c r="E380" s="80"/>
      <c r="F380" s="80"/>
      <c r="G380" s="81"/>
      <c r="H380" s="81"/>
      <c r="I380" s="81"/>
      <c r="J380" s="81"/>
      <c r="K380" s="83"/>
      <c r="L380" s="83"/>
      <c r="M380" s="84"/>
      <c r="N380" s="81"/>
      <c r="O380" s="83"/>
      <c r="P380" s="82"/>
      <c r="Q380" s="81"/>
    </row>
    <row r="381" spans="1:17" ht="12.75">
      <c r="A381" s="80"/>
      <c r="B381" s="80"/>
      <c r="C381" s="80"/>
      <c r="D381" s="80"/>
      <c r="E381" s="80"/>
      <c r="F381" s="80"/>
      <c r="G381" s="81"/>
      <c r="H381" s="81"/>
      <c r="I381" s="81"/>
      <c r="J381" s="81"/>
      <c r="K381" s="83"/>
      <c r="L381" s="83"/>
      <c r="M381" s="84"/>
      <c r="N381" s="81"/>
      <c r="O381" s="83"/>
      <c r="P381" s="82"/>
      <c r="Q381" s="81"/>
    </row>
    <row r="382" spans="1:17" ht="12.75">
      <c r="A382" s="80"/>
      <c r="B382" s="80"/>
      <c r="C382" s="80"/>
      <c r="D382" s="80"/>
      <c r="E382" s="80"/>
      <c r="F382" s="80"/>
      <c r="G382" s="81"/>
      <c r="H382" s="81"/>
      <c r="I382" s="81"/>
      <c r="J382" s="81"/>
      <c r="K382" s="83"/>
      <c r="L382" s="83"/>
      <c r="M382" s="84"/>
      <c r="N382" s="81"/>
      <c r="O382" s="83"/>
      <c r="P382" s="82"/>
      <c r="Q382" s="81"/>
    </row>
    <row r="383" spans="1:17" ht="12.75">
      <c r="A383" s="80"/>
      <c r="B383" s="80"/>
      <c r="C383" s="80"/>
      <c r="D383" s="80"/>
      <c r="E383" s="80"/>
      <c r="F383" s="80"/>
      <c r="G383" s="81"/>
      <c r="H383" s="81"/>
      <c r="I383" s="81"/>
      <c r="J383" s="81"/>
      <c r="K383" s="83"/>
      <c r="L383" s="83"/>
      <c r="M383" s="84"/>
      <c r="N383" s="81"/>
      <c r="O383" s="83"/>
      <c r="P383" s="82"/>
      <c r="Q383" s="81"/>
    </row>
    <row r="384" spans="1:17" ht="12.75">
      <c r="A384" s="80"/>
      <c r="B384" s="80"/>
      <c r="C384" s="80"/>
      <c r="D384" s="80"/>
      <c r="E384" s="80"/>
      <c r="F384" s="80"/>
      <c r="G384" s="81"/>
      <c r="H384" s="81"/>
      <c r="I384" s="81"/>
      <c r="J384" s="81"/>
      <c r="K384" s="83"/>
      <c r="L384" s="83"/>
      <c r="M384" s="84"/>
      <c r="N384" s="81"/>
      <c r="O384" s="83"/>
      <c r="P384" s="82"/>
      <c r="Q384" s="81"/>
    </row>
    <row r="385" spans="1:17" ht="12.75">
      <c r="A385" s="80"/>
      <c r="B385" s="80"/>
      <c r="C385" s="80"/>
      <c r="D385" s="80"/>
      <c r="E385" s="80"/>
      <c r="F385" s="80"/>
      <c r="G385" s="81"/>
      <c r="H385" s="81"/>
      <c r="I385" s="81"/>
      <c r="J385" s="81"/>
      <c r="K385" s="83"/>
      <c r="L385" s="83"/>
      <c r="M385" s="84"/>
      <c r="N385" s="81"/>
      <c r="O385" s="83"/>
      <c r="P385" s="82"/>
      <c r="Q385" s="81"/>
    </row>
    <row r="386" spans="1:17" ht="12.75">
      <c r="A386" s="80"/>
      <c r="B386" s="80"/>
      <c r="C386" s="80"/>
      <c r="D386" s="80"/>
      <c r="E386" s="80"/>
      <c r="F386" s="80"/>
      <c r="G386" s="81"/>
      <c r="H386" s="81"/>
      <c r="I386" s="81"/>
      <c r="J386" s="81"/>
      <c r="K386" s="83"/>
      <c r="L386" s="83"/>
      <c r="M386" s="84"/>
      <c r="N386" s="81"/>
      <c r="O386" s="83"/>
      <c r="P386" s="82"/>
      <c r="Q386" s="81"/>
    </row>
    <row r="387" spans="1:17" ht="12.75">
      <c r="A387" s="80"/>
      <c r="B387" s="80"/>
      <c r="C387" s="80"/>
      <c r="D387" s="80"/>
      <c r="E387" s="80"/>
      <c r="F387" s="80"/>
      <c r="G387" s="81"/>
      <c r="H387" s="81"/>
      <c r="I387" s="81"/>
      <c r="J387" s="81"/>
      <c r="K387" s="83"/>
      <c r="L387" s="83"/>
      <c r="M387" s="84"/>
      <c r="N387" s="81"/>
      <c r="O387" s="83"/>
      <c r="P387" s="82"/>
      <c r="Q387" s="81"/>
    </row>
    <row r="388" spans="1:17" ht="12.75">
      <c r="A388" s="80"/>
      <c r="B388" s="80"/>
      <c r="C388" s="80"/>
      <c r="D388" s="80"/>
      <c r="E388" s="80"/>
      <c r="F388" s="80"/>
      <c r="G388" s="81"/>
      <c r="H388" s="81"/>
      <c r="I388" s="81"/>
      <c r="J388" s="81"/>
      <c r="K388" s="83"/>
      <c r="L388" s="83"/>
      <c r="M388" s="84"/>
      <c r="N388" s="81"/>
      <c r="O388" s="83"/>
      <c r="P388" s="82"/>
      <c r="Q388" s="81"/>
    </row>
    <row r="389" spans="1:17" ht="12.75">
      <c r="A389" s="80"/>
      <c r="B389" s="80"/>
      <c r="C389" s="80"/>
      <c r="D389" s="80"/>
      <c r="E389" s="80"/>
      <c r="F389" s="80"/>
      <c r="G389" s="81"/>
      <c r="H389" s="81"/>
      <c r="I389" s="81"/>
      <c r="J389" s="81"/>
      <c r="K389" s="83"/>
      <c r="L389" s="83"/>
      <c r="M389" s="84"/>
      <c r="N389" s="81"/>
      <c r="O389" s="83"/>
      <c r="P389" s="82"/>
      <c r="Q389" s="81"/>
    </row>
    <row r="390" spans="1:17" ht="12.75">
      <c r="A390" s="80"/>
      <c r="B390" s="80"/>
      <c r="C390" s="80"/>
      <c r="D390" s="80"/>
      <c r="E390" s="80"/>
      <c r="F390" s="80"/>
      <c r="G390" s="81"/>
      <c r="H390" s="81"/>
      <c r="I390" s="81"/>
      <c r="J390" s="81"/>
      <c r="K390" s="83"/>
      <c r="L390" s="83"/>
      <c r="M390" s="84"/>
      <c r="N390" s="81"/>
      <c r="O390" s="83"/>
      <c r="P390" s="82"/>
      <c r="Q390" s="81"/>
    </row>
    <row r="391" spans="1:17" ht="12.75">
      <c r="A391" s="80"/>
      <c r="B391" s="80"/>
      <c r="C391" s="80"/>
      <c r="D391" s="80"/>
      <c r="E391" s="80"/>
      <c r="F391" s="80"/>
      <c r="G391" s="81"/>
      <c r="H391" s="81"/>
      <c r="I391" s="81"/>
      <c r="J391" s="81"/>
      <c r="K391" s="83"/>
      <c r="L391" s="83"/>
      <c r="M391" s="84"/>
      <c r="N391" s="81"/>
      <c r="O391" s="83"/>
      <c r="P391" s="82"/>
      <c r="Q391" s="81"/>
    </row>
    <row r="392" spans="1:17" ht="12.75">
      <c r="A392" s="80"/>
      <c r="B392" s="80"/>
      <c r="C392" s="80"/>
      <c r="D392" s="80"/>
      <c r="E392" s="80"/>
      <c r="F392" s="80"/>
      <c r="G392" s="81"/>
      <c r="H392" s="81"/>
      <c r="I392" s="81"/>
      <c r="J392" s="81"/>
      <c r="K392" s="83"/>
      <c r="L392" s="83"/>
      <c r="M392" s="84"/>
      <c r="N392" s="81"/>
      <c r="O392" s="83"/>
      <c r="P392" s="82"/>
      <c r="Q392" s="81"/>
    </row>
    <row r="393" spans="1:17" ht="12.75">
      <c r="A393" s="80"/>
      <c r="B393" s="80"/>
      <c r="C393" s="80"/>
      <c r="D393" s="80"/>
      <c r="E393" s="80"/>
      <c r="F393" s="80"/>
      <c r="G393" s="81"/>
      <c r="H393" s="81"/>
      <c r="I393" s="81"/>
      <c r="J393" s="81"/>
      <c r="K393" s="83"/>
      <c r="L393" s="83"/>
      <c r="M393" s="84"/>
      <c r="N393" s="81"/>
      <c r="O393" s="83"/>
      <c r="P393" s="82"/>
      <c r="Q393" s="81"/>
    </row>
    <row r="394" spans="1:17" ht="12.75">
      <c r="A394" s="80"/>
      <c r="B394" s="80"/>
      <c r="C394" s="80"/>
      <c r="D394" s="80"/>
      <c r="E394" s="80"/>
      <c r="F394" s="80"/>
      <c r="G394" s="81"/>
      <c r="H394" s="81"/>
      <c r="I394" s="81"/>
      <c r="J394" s="81"/>
      <c r="K394" s="83"/>
      <c r="L394" s="83"/>
      <c r="M394" s="84"/>
      <c r="N394" s="81"/>
      <c r="O394" s="83"/>
      <c r="P394" s="82"/>
      <c r="Q394" s="81"/>
    </row>
    <row r="395" spans="1:17" ht="12.75">
      <c r="A395" s="80"/>
      <c r="B395" s="80"/>
      <c r="C395" s="80"/>
      <c r="D395" s="80"/>
      <c r="E395" s="80"/>
      <c r="F395" s="80"/>
      <c r="G395" s="81"/>
      <c r="H395" s="81"/>
      <c r="I395" s="81"/>
      <c r="J395" s="81"/>
      <c r="K395" s="83"/>
      <c r="L395" s="83"/>
      <c r="M395" s="84"/>
      <c r="N395" s="81"/>
      <c r="O395" s="83"/>
      <c r="P395" s="82"/>
      <c r="Q395" s="81"/>
    </row>
    <row r="396" spans="1:17" ht="12.75">
      <c r="A396" s="80"/>
      <c r="B396" s="80"/>
      <c r="C396" s="80"/>
      <c r="D396" s="80"/>
      <c r="E396" s="80"/>
      <c r="F396" s="80"/>
      <c r="G396" s="81"/>
      <c r="H396" s="81"/>
      <c r="I396" s="81"/>
      <c r="J396" s="81"/>
      <c r="K396" s="83"/>
      <c r="L396" s="83"/>
      <c r="M396" s="84"/>
      <c r="N396" s="81"/>
      <c r="O396" s="83"/>
      <c r="P396" s="82"/>
      <c r="Q396" s="81"/>
    </row>
    <row r="397" spans="1:17" ht="12.75">
      <c r="A397" s="80"/>
      <c r="B397" s="80"/>
      <c r="C397" s="80"/>
      <c r="D397" s="80"/>
      <c r="E397" s="80"/>
      <c r="F397" s="80"/>
      <c r="G397" s="81"/>
      <c r="H397" s="81"/>
      <c r="I397" s="81"/>
      <c r="J397" s="81"/>
      <c r="K397" s="83"/>
      <c r="L397" s="83"/>
      <c r="M397" s="84"/>
      <c r="N397" s="81"/>
      <c r="O397" s="83"/>
      <c r="P397" s="82"/>
      <c r="Q397" s="81"/>
    </row>
    <row r="398" spans="1:17" ht="12.75">
      <c r="A398" s="80"/>
      <c r="B398" s="80"/>
      <c r="C398" s="80"/>
      <c r="D398" s="80"/>
      <c r="E398" s="80"/>
      <c r="F398" s="80"/>
      <c r="G398" s="81"/>
      <c r="H398" s="81"/>
      <c r="I398" s="81"/>
      <c r="J398" s="81"/>
      <c r="K398" s="83"/>
      <c r="L398" s="83"/>
      <c r="M398" s="84"/>
      <c r="N398" s="81"/>
      <c r="O398" s="83"/>
      <c r="P398" s="82"/>
      <c r="Q398" s="81"/>
    </row>
    <row r="399" spans="1:17" ht="12.75">
      <c r="A399" s="80"/>
      <c r="B399" s="80"/>
      <c r="C399" s="80"/>
      <c r="D399" s="80"/>
      <c r="E399" s="80"/>
      <c r="F399" s="80"/>
      <c r="G399" s="81"/>
      <c r="H399" s="81"/>
      <c r="I399" s="81"/>
      <c r="J399" s="81"/>
      <c r="K399" s="83"/>
      <c r="L399" s="83"/>
      <c r="M399" s="84"/>
      <c r="N399" s="81"/>
      <c r="O399" s="83"/>
      <c r="P399" s="82"/>
      <c r="Q399" s="81"/>
    </row>
    <row r="400" spans="1:17" ht="12.75">
      <c r="A400" s="80"/>
      <c r="B400" s="80"/>
      <c r="C400" s="80"/>
      <c r="D400" s="80"/>
      <c r="E400" s="80"/>
      <c r="F400" s="80"/>
      <c r="G400" s="81"/>
      <c r="H400" s="81"/>
      <c r="I400" s="81"/>
      <c r="J400" s="81"/>
      <c r="K400" s="83"/>
      <c r="L400" s="83"/>
      <c r="M400" s="84"/>
      <c r="N400" s="81"/>
      <c r="O400" s="83"/>
      <c r="P400" s="82"/>
      <c r="Q400" s="81"/>
    </row>
    <row r="401" spans="1:17" ht="12.75">
      <c r="A401" s="80"/>
      <c r="B401" s="80"/>
      <c r="C401" s="80"/>
      <c r="D401" s="80"/>
      <c r="E401" s="80"/>
      <c r="F401" s="80"/>
      <c r="G401" s="81"/>
      <c r="H401" s="81"/>
      <c r="I401" s="81"/>
      <c r="J401" s="81"/>
      <c r="K401" s="83"/>
      <c r="L401" s="83"/>
      <c r="M401" s="84"/>
      <c r="N401" s="81"/>
      <c r="O401" s="83"/>
      <c r="P401" s="82"/>
      <c r="Q401" s="81"/>
    </row>
    <row r="402" spans="1:17" ht="12.75">
      <c r="A402" s="80"/>
      <c r="B402" s="80"/>
      <c r="C402" s="80"/>
      <c r="D402" s="80"/>
      <c r="E402" s="80"/>
      <c r="F402" s="80"/>
      <c r="G402" s="81"/>
      <c r="H402" s="81"/>
      <c r="I402" s="81"/>
      <c r="J402" s="81"/>
      <c r="K402" s="83"/>
      <c r="L402" s="83"/>
      <c r="M402" s="84"/>
      <c r="N402" s="81"/>
      <c r="O402" s="83"/>
      <c r="P402" s="82"/>
      <c r="Q402" s="81"/>
    </row>
    <row r="403" spans="1:17" ht="12.75">
      <c r="A403" s="80"/>
      <c r="B403" s="80"/>
      <c r="C403" s="80"/>
      <c r="D403" s="80"/>
      <c r="E403" s="80"/>
      <c r="F403" s="80"/>
      <c r="G403" s="81"/>
      <c r="H403" s="81"/>
      <c r="I403" s="81"/>
      <c r="J403" s="81"/>
      <c r="K403" s="83"/>
      <c r="L403" s="83"/>
      <c r="M403" s="84"/>
      <c r="N403" s="81"/>
      <c r="O403" s="83"/>
      <c r="P403" s="82"/>
      <c r="Q403" s="81"/>
    </row>
    <row r="404" spans="1:17" ht="12.75">
      <c r="A404" s="80"/>
      <c r="B404" s="80"/>
      <c r="C404" s="80"/>
      <c r="D404" s="80"/>
      <c r="E404" s="80"/>
      <c r="F404" s="80"/>
      <c r="G404" s="81"/>
      <c r="H404" s="81"/>
      <c r="I404" s="81"/>
      <c r="J404" s="81"/>
      <c r="K404" s="83"/>
      <c r="L404" s="83"/>
      <c r="M404" s="84"/>
      <c r="N404" s="81"/>
      <c r="O404" s="83"/>
      <c r="P404" s="82"/>
      <c r="Q404" s="81"/>
    </row>
    <row r="405" spans="1:17" ht="12.75">
      <c r="A405" s="80"/>
      <c r="B405" s="80"/>
      <c r="C405" s="80"/>
      <c r="D405" s="80"/>
      <c r="E405" s="80"/>
      <c r="F405" s="80"/>
      <c r="G405" s="81"/>
      <c r="H405" s="81"/>
      <c r="I405" s="81"/>
      <c r="J405" s="81"/>
      <c r="K405" s="83"/>
      <c r="L405" s="83"/>
      <c r="M405" s="84"/>
      <c r="N405" s="81"/>
      <c r="O405" s="83"/>
      <c r="P405" s="82"/>
      <c r="Q405" s="81"/>
    </row>
    <row r="406" spans="1:17" ht="12.75">
      <c r="A406" s="80"/>
      <c r="B406" s="80"/>
      <c r="C406" s="80"/>
      <c r="D406" s="80"/>
      <c r="E406" s="80"/>
      <c r="F406" s="80"/>
      <c r="G406" s="81"/>
      <c r="H406" s="81"/>
      <c r="I406" s="81"/>
      <c r="J406" s="81"/>
      <c r="K406" s="83"/>
      <c r="L406" s="83"/>
      <c r="M406" s="84"/>
      <c r="N406" s="81"/>
      <c r="O406" s="83"/>
      <c r="P406" s="82"/>
      <c r="Q406" s="81"/>
    </row>
    <row r="407" spans="1:17" ht="12.75">
      <c r="A407" s="80"/>
      <c r="B407" s="80"/>
      <c r="C407" s="80"/>
      <c r="D407" s="80"/>
      <c r="E407" s="80"/>
      <c r="F407" s="80"/>
      <c r="G407" s="81"/>
      <c r="H407" s="81"/>
      <c r="I407" s="81"/>
      <c r="J407" s="81"/>
      <c r="K407" s="83"/>
      <c r="L407" s="83"/>
      <c r="M407" s="84"/>
      <c r="N407" s="81"/>
      <c r="O407" s="83"/>
      <c r="P407" s="82"/>
      <c r="Q407" s="81"/>
    </row>
    <row r="408" spans="1:17" ht="12.75">
      <c r="A408" s="80"/>
      <c r="B408" s="80"/>
      <c r="C408" s="80"/>
      <c r="D408" s="80"/>
      <c r="E408" s="80"/>
      <c r="F408" s="80"/>
      <c r="G408" s="81"/>
      <c r="H408" s="81"/>
      <c r="I408" s="81"/>
      <c r="J408" s="81"/>
      <c r="K408" s="83"/>
      <c r="L408" s="83"/>
      <c r="M408" s="84"/>
      <c r="N408" s="81"/>
      <c r="O408" s="83"/>
      <c r="P408" s="82"/>
      <c r="Q408" s="81"/>
    </row>
    <row r="409" spans="1:17" ht="12.75">
      <c r="A409" s="80"/>
      <c r="B409" s="80"/>
      <c r="C409" s="80"/>
      <c r="D409" s="80"/>
      <c r="E409" s="80"/>
      <c r="F409" s="80"/>
      <c r="G409" s="81"/>
      <c r="H409" s="81"/>
      <c r="I409" s="81"/>
      <c r="J409" s="81"/>
      <c r="K409" s="83"/>
      <c r="L409" s="83"/>
      <c r="M409" s="84"/>
      <c r="N409" s="81"/>
      <c r="O409" s="83"/>
      <c r="P409" s="82"/>
      <c r="Q409" s="81"/>
    </row>
    <row r="410" spans="1:17" ht="12.75">
      <c r="A410" s="80"/>
      <c r="B410" s="80"/>
      <c r="C410" s="80"/>
      <c r="D410" s="80"/>
      <c r="E410" s="80"/>
      <c r="F410" s="80"/>
      <c r="G410" s="81"/>
      <c r="H410" s="81"/>
      <c r="I410" s="81"/>
      <c r="J410" s="81"/>
      <c r="K410" s="83"/>
      <c r="L410" s="83"/>
      <c r="M410" s="84"/>
      <c r="N410" s="81"/>
      <c r="O410" s="83"/>
      <c r="P410" s="82"/>
      <c r="Q410" s="81"/>
    </row>
    <row r="411" spans="1:17" ht="12.75">
      <c r="A411" s="80"/>
      <c r="B411" s="80"/>
      <c r="C411" s="80"/>
      <c r="D411" s="80"/>
      <c r="E411" s="80"/>
      <c r="F411" s="80"/>
      <c r="G411" s="81"/>
      <c r="H411" s="81"/>
      <c r="I411" s="81"/>
      <c r="J411" s="81"/>
      <c r="K411" s="83"/>
      <c r="L411" s="83"/>
      <c r="M411" s="84"/>
      <c r="N411" s="81"/>
      <c r="O411" s="83"/>
      <c r="P411" s="82"/>
      <c r="Q411" s="81"/>
    </row>
    <row r="412" spans="1:17" ht="12.75">
      <c r="A412" s="80"/>
      <c r="B412" s="80"/>
      <c r="C412" s="80"/>
      <c r="D412" s="80"/>
      <c r="E412" s="80"/>
      <c r="F412" s="80"/>
      <c r="G412" s="81"/>
      <c r="H412" s="81"/>
      <c r="I412" s="81"/>
      <c r="J412" s="81"/>
      <c r="K412" s="83"/>
      <c r="L412" s="83"/>
      <c r="M412" s="84"/>
      <c r="N412" s="81"/>
      <c r="O412" s="83"/>
      <c r="P412" s="82"/>
      <c r="Q412" s="81"/>
    </row>
    <row r="413" spans="1:17" ht="12.75">
      <c r="A413" s="80"/>
      <c r="B413" s="80"/>
      <c r="C413" s="80"/>
      <c r="D413" s="80"/>
      <c r="E413" s="80"/>
      <c r="F413" s="80"/>
      <c r="G413" s="81"/>
      <c r="H413" s="81"/>
      <c r="I413" s="81"/>
      <c r="J413" s="81"/>
      <c r="K413" s="83"/>
      <c r="L413" s="83"/>
      <c r="M413" s="84"/>
      <c r="N413" s="81"/>
      <c r="O413" s="83"/>
      <c r="P413" s="82"/>
      <c r="Q413" s="81"/>
    </row>
    <row r="414" spans="1:17" ht="12.75">
      <c r="A414" s="80"/>
      <c r="B414" s="80"/>
      <c r="C414" s="80"/>
      <c r="D414" s="80"/>
      <c r="E414" s="80"/>
      <c r="F414" s="80"/>
      <c r="G414" s="81"/>
      <c r="H414" s="81"/>
      <c r="I414" s="81"/>
      <c r="J414" s="81"/>
      <c r="K414" s="83"/>
      <c r="L414" s="83"/>
      <c r="M414" s="84"/>
      <c r="N414" s="81"/>
      <c r="O414" s="83"/>
      <c r="P414" s="82"/>
      <c r="Q414" s="81"/>
    </row>
    <row r="415" spans="1:17" ht="12.75">
      <c r="A415" s="80"/>
      <c r="B415" s="80"/>
      <c r="C415" s="80"/>
      <c r="D415" s="80"/>
      <c r="E415" s="80"/>
      <c r="F415" s="80"/>
      <c r="G415" s="81"/>
      <c r="H415" s="81"/>
      <c r="I415" s="81"/>
      <c r="J415" s="81"/>
      <c r="K415" s="83"/>
      <c r="L415" s="83"/>
      <c r="M415" s="84"/>
      <c r="N415" s="81"/>
      <c r="O415" s="83"/>
      <c r="P415" s="82"/>
      <c r="Q415" s="81"/>
    </row>
    <row r="416" spans="1:17" ht="12.75">
      <c r="A416" s="80"/>
      <c r="B416" s="80"/>
      <c r="C416" s="80"/>
      <c r="D416" s="80"/>
      <c r="E416" s="80"/>
      <c r="F416" s="80"/>
      <c r="G416" s="81"/>
      <c r="H416" s="81"/>
      <c r="I416" s="81"/>
      <c r="J416" s="81"/>
      <c r="K416" s="83"/>
      <c r="L416" s="83"/>
      <c r="M416" s="84"/>
      <c r="N416" s="81"/>
      <c r="O416" s="83"/>
      <c r="P416" s="82"/>
      <c r="Q416" s="81"/>
    </row>
    <row r="417" spans="1:17" ht="12.75">
      <c r="A417" s="80"/>
      <c r="B417" s="80"/>
      <c r="C417" s="80"/>
      <c r="D417" s="80"/>
      <c r="E417" s="80"/>
      <c r="F417" s="80"/>
      <c r="G417" s="81"/>
      <c r="H417" s="81"/>
      <c r="I417" s="81"/>
      <c r="J417" s="81"/>
      <c r="K417" s="83"/>
      <c r="L417" s="83"/>
      <c r="M417" s="84"/>
      <c r="N417" s="81"/>
      <c r="O417" s="83"/>
      <c r="P417" s="82"/>
      <c r="Q417" s="81"/>
    </row>
    <row r="418" spans="1:17" ht="12.75">
      <c r="A418" s="80"/>
      <c r="B418" s="80"/>
      <c r="C418" s="80"/>
      <c r="D418" s="80"/>
      <c r="E418" s="80"/>
      <c r="F418" s="80"/>
      <c r="G418" s="81"/>
      <c r="H418" s="81"/>
      <c r="I418" s="81"/>
      <c r="J418" s="81"/>
      <c r="K418" s="83"/>
      <c r="L418" s="83"/>
      <c r="M418" s="84"/>
      <c r="N418" s="81"/>
      <c r="O418" s="83"/>
      <c r="P418" s="82"/>
      <c r="Q418" s="81"/>
    </row>
    <row r="419" spans="1:17" ht="12.75">
      <c r="A419" s="80"/>
      <c r="B419" s="80"/>
      <c r="C419" s="80"/>
      <c r="D419" s="80"/>
      <c r="E419" s="80"/>
      <c r="F419" s="80"/>
      <c r="G419" s="81"/>
      <c r="H419" s="81"/>
      <c r="I419" s="81"/>
      <c r="J419" s="81"/>
      <c r="K419" s="83"/>
      <c r="L419" s="83"/>
      <c r="M419" s="84"/>
      <c r="N419" s="81"/>
      <c r="O419" s="83"/>
      <c r="P419" s="82"/>
      <c r="Q419" s="81"/>
    </row>
    <row r="420" spans="1:17" ht="12.75">
      <c r="A420" s="80"/>
      <c r="B420" s="80"/>
      <c r="C420" s="80"/>
      <c r="D420" s="80"/>
      <c r="E420" s="80"/>
      <c r="F420" s="80"/>
      <c r="G420" s="81"/>
      <c r="H420" s="81"/>
      <c r="I420" s="81"/>
      <c r="J420" s="81"/>
      <c r="K420" s="83"/>
      <c r="L420" s="83"/>
      <c r="M420" s="84"/>
      <c r="N420" s="81"/>
      <c r="O420" s="83"/>
      <c r="P420" s="82"/>
      <c r="Q420" s="81"/>
    </row>
    <row r="421" spans="1:17" ht="12.75">
      <c r="A421" s="80"/>
      <c r="B421" s="80"/>
      <c r="C421" s="80"/>
      <c r="D421" s="80"/>
      <c r="E421" s="80"/>
      <c r="F421" s="80"/>
      <c r="G421" s="81"/>
      <c r="H421" s="81"/>
      <c r="I421" s="81"/>
      <c r="J421" s="81"/>
      <c r="K421" s="83"/>
      <c r="L421" s="83"/>
      <c r="M421" s="84"/>
      <c r="N421" s="81"/>
      <c r="O421" s="83"/>
      <c r="P421" s="82"/>
      <c r="Q421" s="81"/>
    </row>
    <row r="422" spans="1:17" ht="12.75">
      <c r="A422" s="80"/>
      <c r="B422" s="80"/>
      <c r="C422" s="80"/>
      <c r="D422" s="80"/>
      <c r="E422" s="80"/>
      <c r="F422" s="80"/>
      <c r="G422" s="81"/>
      <c r="H422" s="81"/>
      <c r="I422" s="81"/>
      <c r="J422" s="81"/>
      <c r="K422" s="83"/>
      <c r="L422" s="83"/>
      <c r="M422" s="84"/>
      <c r="N422" s="81"/>
      <c r="O422" s="83"/>
      <c r="P422" s="82"/>
      <c r="Q422" s="81"/>
    </row>
    <row r="423" spans="1:17" ht="12.75">
      <c r="A423" s="80"/>
      <c r="B423" s="80"/>
      <c r="C423" s="80"/>
      <c r="D423" s="80"/>
      <c r="E423" s="80"/>
      <c r="F423" s="80"/>
      <c r="G423" s="81"/>
      <c r="H423" s="81"/>
      <c r="I423" s="81"/>
      <c r="J423" s="81"/>
      <c r="K423" s="83"/>
      <c r="L423" s="83"/>
      <c r="M423" s="84"/>
      <c r="N423" s="81"/>
      <c r="O423" s="83"/>
      <c r="P423" s="82"/>
      <c r="Q423" s="81"/>
    </row>
    <row r="424" spans="1:17" ht="12.75">
      <c r="A424" s="80"/>
      <c r="B424" s="80"/>
      <c r="C424" s="80"/>
      <c r="D424" s="80"/>
      <c r="E424" s="80"/>
      <c r="F424" s="80"/>
      <c r="G424" s="81"/>
      <c r="H424" s="81"/>
      <c r="I424" s="81"/>
      <c r="J424" s="81"/>
      <c r="K424" s="83"/>
      <c r="L424" s="83"/>
      <c r="M424" s="84"/>
      <c r="N424" s="81"/>
      <c r="O424" s="83"/>
      <c r="P424" s="82"/>
      <c r="Q424" s="81"/>
    </row>
    <row r="425" spans="1:17" ht="12.75">
      <c r="A425" s="80"/>
      <c r="B425" s="80"/>
      <c r="C425" s="80"/>
      <c r="D425" s="80"/>
      <c r="E425" s="80"/>
      <c r="F425" s="80"/>
      <c r="G425" s="81"/>
      <c r="H425" s="81"/>
      <c r="I425" s="81"/>
      <c r="J425" s="81"/>
      <c r="K425" s="83"/>
      <c r="L425" s="83"/>
      <c r="M425" s="84"/>
      <c r="N425" s="81"/>
      <c r="O425" s="83"/>
      <c r="P425" s="82"/>
      <c r="Q425" s="81"/>
    </row>
    <row r="426" spans="1:17" ht="12.75">
      <c r="A426" s="80"/>
      <c r="B426" s="80"/>
      <c r="C426" s="80"/>
      <c r="D426" s="80"/>
      <c r="E426" s="80"/>
      <c r="F426" s="80"/>
      <c r="G426" s="81"/>
      <c r="H426" s="81"/>
      <c r="I426" s="81"/>
      <c r="J426" s="81"/>
      <c r="K426" s="83"/>
      <c r="L426" s="83"/>
      <c r="M426" s="84"/>
      <c r="N426" s="81"/>
      <c r="O426" s="83"/>
      <c r="P426" s="82"/>
      <c r="Q426" s="81"/>
    </row>
    <row r="427" spans="1:17" ht="12.75">
      <c r="A427" s="80"/>
      <c r="B427" s="80"/>
      <c r="C427" s="80"/>
      <c r="D427" s="80"/>
      <c r="E427" s="80"/>
      <c r="F427" s="80"/>
      <c r="G427" s="81"/>
      <c r="H427" s="81"/>
      <c r="I427" s="81"/>
      <c r="J427" s="81"/>
      <c r="K427" s="83"/>
      <c r="L427" s="83"/>
      <c r="M427" s="84"/>
      <c r="N427" s="81"/>
      <c r="O427" s="83"/>
      <c r="P427" s="82"/>
      <c r="Q427" s="81"/>
    </row>
    <row r="428" spans="1:17" ht="12.75">
      <c r="A428" s="80"/>
      <c r="B428" s="80"/>
      <c r="C428" s="80"/>
      <c r="D428" s="80"/>
      <c r="E428" s="80"/>
      <c r="F428" s="80"/>
      <c r="G428" s="81"/>
      <c r="H428" s="81"/>
      <c r="I428" s="81"/>
      <c r="J428" s="81"/>
      <c r="K428" s="83"/>
      <c r="L428" s="83"/>
      <c r="M428" s="84"/>
      <c r="N428" s="81"/>
      <c r="O428" s="83"/>
      <c r="P428" s="82"/>
      <c r="Q428" s="81"/>
    </row>
    <row r="429" spans="1:17" ht="12.75">
      <c r="A429" s="80"/>
      <c r="B429" s="80"/>
      <c r="C429" s="80"/>
      <c r="D429" s="80"/>
      <c r="E429" s="80"/>
      <c r="F429" s="80"/>
      <c r="G429" s="81"/>
      <c r="H429" s="81"/>
      <c r="I429" s="81"/>
      <c r="J429" s="81"/>
      <c r="K429" s="83"/>
      <c r="L429" s="83"/>
      <c r="M429" s="84"/>
      <c r="N429" s="81"/>
      <c r="O429" s="83"/>
      <c r="P429" s="82"/>
      <c r="Q429" s="81"/>
    </row>
    <row r="430" spans="1:17" ht="12.75">
      <c r="A430" s="80"/>
      <c r="B430" s="80"/>
      <c r="C430" s="80"/>
      <c r="D430" s="80"/>
      <c r="E430" s="80"/>
      <c r="F430" s="80"/>
      <c r="G430" s="81"/>
      <c r="H430" s="81"/>
      <c r="I430" s="81"/>
      <c r="J430" s="81"/>
      <c r="K430" s="83"/>
      <c r="L430" s="83"/>
      <c r="M430" s="84"/>
      <c r="N430" s="81"/>
      <c r="O430" s="83"/>
      <c r="P430" s="82"/>
      <c r="Q430" s="81"/>
    </row>
    <row r="431" spans="1:17" ht="12.75">
      <c r="A431" s="80"/>
      <c r="B431" s="80"/>
      <c r="C431" s="80"/>
      <c r="D431" s="80"/>
      <c r="E431" s="80"/>
      <c r="F431" s="80"/>
      <c r="G431" s="81"/>
      <c r="H431" s="81"/>
      <c r="I431" s="81"/>
      <c r="J431" s="81"/>
      <c r="K431" s="83"/>
      <c r="L431" s="83"/>
      <c r="M431" s="84"/>
      <c r="N431" s="81"/>
      <c r="O431" s="83"/>
      <c r="P431" s="82"/>
      <c r="Q431" s="81"/>
    </row>
    <row r="432" spans="1:17" ht="12.75">
      <c r="A432" s="80"/>
      <c r="B432" s="80"/>
      <c r="C432" s="80"/>
      <c r="D432" s="80"/>
      <c r="E432" s="80"/>
      <c r="F432" s="80"/>
      <c r="G432" s="81"/>
      <c r="H432" s="81"/>
      <c r="I432" s="81"/>
      <c r="J432" s="81"/>
      <c r="K432" s="83"/>
      <c r="L432" s="83"/>
      <c r="M432" s="84"/>
      <c r="N432" s="81"/>
      <c r="O432" s="83"/>
      <c r="P432" s="82"/>
      <c r="Q432" s="81"/>
    </row>
    <row r="433" spans="1:17" ht="12.75">
      <c r="A433" s="80"/>
      <c r="B433" s="80"/>
      <c r="C433" s="80"/>
      <c r="D433" s="80"/>
      <c r="E433" s="80"/>
      <c r="F433" s="80"/>
      <c r="G433" s="81"/>
      <c r="H433" s="81"/>
      <c r="I433" s="81"/>
      <c r="J433" s="81"/>
      <c r="K433" s="83"/>
      <c r="L433" s="83"/>
      <c r="M433" s="84"/>
      <c r="N433" s="81"/>
      <c r="O433" s="83"/>
      <c r="P433" s="82"/>
      <c r="Q433" s="81"/>
    </row>
    <row r="434" spans="1:17" ht="12.75">
      <c r="A434" s="80"/>
      <c r="B434" s="80"/>
      <c r="C434" s="80"/>
      <c r="D434" s="80"/>
      <c r="E434" s="80"/>
      <c r="F434" s="80"/>
      <c r="G434" s="81"/>
      <c r="H434" s="81"/>
      <c r="I434" s="81"/>
      <c r="J434" s="81"/>
      <c r="K434" s="83"/>
      <c r="L434" s="83"/>
      <c r="M434" s="84"/>
      <c r="N434" s="81"/>
      <c r="O434" s="83"/>
      <c r="P434" s="82"/>
      <c r="Q434" s="81"/>
    </row>
    <row r="435" spans="1:17" ht="12.75">
      <c r="A435" s="80"/>
      <c r="B435" s="80"/>
      <c r="C435" s="80"/>
      <c r="D435" s="80"/>
      <c r="E435" s="80"/>
      <c r="F435" s="80"/>
      <c r="G435" s="81"/>
      <c r="H435" s="81"/>
      <c r="I435" s="81"/>
      <c r="J435" s="81"/>
      <c r="K435" s="83"/>
      <c r="L435" s="83"/>
      <c r="M435" s="84"/>
      <c r="N435" s="81"/>
      <c r="O435" s="83"/>
      <c r="P435" s="82"/>
      <c r="Q435" s="81"/>
    </row>
    <row r="436" spans="1:17" ht="12.75">
      <c r="A436" s="80"/>
      <c r="B436" s="80"/>
      <c r="C436" s="80"/>
      <c r="D436" s="80"/>
      <c r="E436" s="80"/>
      <c r="F436" s="80"/>
      <c r="G436" s="81"/>
      <c r="H436" s="81"/>
      <c r="I436" s="81"/>
      <c r="J436" s="81"/>
      <c r="K436" s="83"/>
      <c r="L436" s="83"/>
      <c r="M436" s="84"/>
      <c r="N436" s="81"/>
      <c r="O436" s="83"/>
      <c r="P436" s="82"/>
      <c r="Q436" s="81"/>
    </row>
    <row r="437" spans="1:17" ht="12.75">
      <c r="A437" s="80"/>
      <c r="B437" s="80"/>
      <c r="C437" s="80"/>
      <c r="D437" s="80"/>
      <c r="E437" s="80"/>
      <c r="F437" s="80"/>
      <c r="G437" s="81"/>
      <c r="H437" s="81"/>
      <c r="I437" s="81"/>
      <c r="J437" s="81"/>
      <c r="K437" s="83"/>
      <c r="L437" s="83"/>
      <c r="M437" s="84"/>
      <c r="N437" s="81"/>
      <c r="O437" s="83"/>
      <c r="P437" s="82"/>
      <c r="Q437" s="81"/>
    </row>
    <row r="438" spans="1:17" ht="12.75">
      <c r="A438" s="80"/>
      <c r="B438" s="80"/>
      <c r="C438" s="80"/>
      <c r="D438" s="80"/>
      <c r="E438" s="80"/>
      <c r="F438" s="80"/>
      <c r="G438" s="81"/>
      <c r="H438" s="81"/>
      <c r="I438" s="81"/>
      <c r="J438" s="81"/>
      <c r="K438" s="83"/>
      <c r="L438" s="83"/>
      <c r="M438" s="84"/>
      <c r="N438" s="81"/>
      <c r="O438" s="83"/>
      <c r="P438" s="82"/>
      <c r="Q438" s="81"/>
    </row>
    <row r="439" spans="1:17" ht="12.75">
      <c r="A439" s="80"/>
      <c r="B439" s="80"/>
      <c r="C439" s="80"/>
      <c r="D439" s="80"/>
      <c r="E439" s="80"/>
      <c r="F439" s="80"/>
      <c r="G439" s="81"/>
      <c r="H439" s="81"/>
      <c r="I439" s="81"/>
      <c r="J439" s="81"/>
      <c r="K439" s="83"/>
      <c r="L439" s="83"/>
      <c r="M439" s="84"/>
      <c r="N439" s="81"/>
      <c r="O439" s="83"/>
      <c r="P439" s="82"/>
      <c r="Q439" s="81"/>
    </row>
    <row r="440" spans="1:17" ht="12.75">
      <c r="A440" s="80"/>
      <c r="B440" s="80"/>
      <c r="C440" s="80"/>
      <c r="D440" s="80"/>
      <c r="E440" s="80"/>
      <c r="F440" s="80"/>
      <c r="G440" s="81"/>
      <c r="H440" s="81"/>
      <c r="I440" s="81"/>
      <c r="J440" s="81"/>
      <c r="K440" s="83"/>
      <c r="L440" s="83"/>
      <c r="M440" s="84"/>
      <c r="N440" s="81"/>
      <c r="O440" s="83"/>
      <c r="P440" s="82"/>
      <c r="Q440" s="81"/>
    </row>
    <row r="441" spans="1:17" ht="12.75">
      <c r="A441" s="80"/>
      <c r="B441" s="80"/>
      <c r="C441" s="80"/>
      <c r="D441" s="80"/>
      <c r="E441" s="80"/>
      <c r="F441" s="80"/>
      <c r="G441" s="81"/>
      <c r="H441" s="81"/>
      <c r="I441" s="81"/>
      <c r="J441" s="81"/>
      <c r="K441" s="83"/>
      <c r="L441" s="83"/>
      <c r="M441" s="84"/>
      <c r="N441" s="81"/>
      <c r="O441" s="83"/>
      <c r="P441" s="82"/>
      <c r="Q441" s="81"/>
    </row>
    <row r="442" spans="1:17" ht="12.75">
      <c r="A442" s="80"/>
      <c r="B442" s="80"/>
      <c r="C442" s="80"/>
      <c r="D442" s="80"/>
      <c r="E442" s="80"/>
      <c r="F442" s="80"/>
      <c r="G442" s="81"/>
      <c r="H442" s="81"/>
      <c r="I442" s="81"/>
      <c r="J442" s="81"/>
      <c r="K442" s="83"/>
      <c r="L442" s="83"/>
      <c r="M442" s="84"/>
      <c r="N442" s="81"/>
      <c r="O442" s="83"/>
      <c r="P442" s="82"/>
      <c r="Q442" s="81"/>
    </row>
    <row r="443" spans="1:17" ht="12.75">
      <c r="A443" s="80"/>
      <c r="B443" s="80"/>
      <c r="C443" s="80"/>
      <c r="D443" s="80"/>
      <c r="E443" s="80"/>
      <c r="F443" s="80"/>
      <c r="G443" s="81"/>
      <c r="H443" s="81"/>
      <c r="I443" s="81"/>
      <c r="J443" s="81"/>
      <c r="K443" s="83"/>
      <c r="L443" s="83"/>
      <c r="M443" s="84"/>
      <c r="N443" s="81"/>
      <c r="O443" s="83"/>
      <c r="P443" s="82"/>
      <c r="Q443" s="81"/>
    </row>
    <row r="444" spans="1:17" ht="12.75">
      <c r="A444" s="80"/>
      <c r="B444" s="80"/>
      <c r="C444" s="80"/>
      <c r="D444" s="80"/>
      <c r="E444" s="80"/>
      <c r="F444" s="80"/>
      <c r="G444" s="81"/>
      <c r="H444" s="81"/>
      <c r="I444" s="81"/>
      <c r="J444" s="81"/>
      <c r="K444" s="83"/>
      <c r="L444" s="83"/>
      <c r="M444" s="84"/>
      <c r="N444" s="81"/>
      <c r="O444" s="83"/>
      <c r="P444" s="82"/>
      <c r="Q444" s="81"/>
    </row>
    <row r="445" spans="1:17" ht="12.75">
      <c r="A445" s="80"/>
      <c r="B445" s="80"/>
      <c r="C445" s="80"/>
      <c r="D445" s="80"/>
      <c r="E445" s="80"/>
      <c r="F445" s="80"/>
      <c r="G445" s="81"/>
      <c r="H445" s="81"/>
      <c r="I445" s="81"/>
      <c r="J445" s="81"/>
      <c r="K445" s="83"/>
      <c r="L445" s="83"/>
      <c r="M445" s="84"/>
      <c r="N445" s="81"/>
      <c r="O445" s="83"/>
      <c r="P445" s="82"/>
      <c r="Q445" s="81"/>
    </row>
    <row r="446" spans="1:17" ht="12.75">
      <c r="A446" s="80"/>
      <c r="B446" s="80"/>
      <c r="C446" s="80"/>
      <c r="D446" s="80"/>
      <c r="E446" s="80"/>
      <c r="F446" s="80"/>
      <c r="G446" s="81"/>
      <c r="H446" s="81"/>
      <c r="I446" s="81"/>
      <c r="J446" s="81"/>
      <c r="K446" s="83"/>
      <c r="L446" s="83"/>
      <c r="M446" s="84"/>
      <c r="N446" s="81"/>
      <c r="O446" s="83"/>
      <c r="P446" s="82"/>
      <c r="Q446" s="81"/>
    </row>
    <row r="447" spans="1:17" ht="12.75">
      <c r="A447" s="80"/>
      <c r="B447" s="80"/>
      <c r="C447" s="80"/>
      <c r="D447" s="80"/>
      <c r="E447" s="80"/>
      <c r="F447" s="80"/>
      <c r="G447" s="81"/>
      <c r="H447" s="81"/>
      <c r="I447" s="81"/>
      <c r="J447" s="81"/>
      <c r="K447" s="83"/>
      <c r="L447" s="83"/>
      <c r="M447" s="84"/>
      <c r="N447" s="81"/>
      <c r="O447" s="83"/>
      <c r="P447" s="82"/>
      <c r="Q447" s="81"/>
    </row>
    <row r="448" spans="1:17" ht="12.75">
      <c r="A448" s="80"/>
      <c r="B448" s="80"/>
      <c r="C448" s="80"/>
      <c r="D448" s="80"/>
      <c r="E448" s="80"/>
      <c r="F448" s="80"/>
      <c r="G448" s="81"/>
      <c r="H448" s="81"/>
      <c r="I448" s="81"/>
      <c r="J448" s="81"/>
      <c r="K448" s="83"/>
      <c r="L448" s="83"/>
      <c r="M448" s="84"/>
      <c r="N448" s="81"/>
      <c r="O448" s="83"/>
      <c r="P448" s="82"/>
      <c r="Q448" s="81"/>
    </row>
    <row r="449" spans="1:17" ht="12.75">
      <c r="A449" s="80"/>
      <c r="B449" s="80"/>
      <c r="C449" s="80"/>
      <c r="D449" s="80"/>
      <c r="E449" s="80"/>
      <c r="F449" s="80"/>
      <c r="G449" s="81"/>
      <c r="H449" s="81"/>
      <c r="I449" s="81"/>
      <c r="J449" s="81"/>
      <c r="K449" s="83"/>
      <c r="L449" s="83"/>
      <c r="M449" s="84"/>
      <c r="N449" s="81"/>
      <c r="O449" s="83"/>
      <c r="P449" s="82"/>
      <c r="Q449" s="81"/>
    </row>
    <row r="450" spans="1:17" ht="12.75">
      <c r="A450" s="80"/>
      <c r="B450" s="80"/>
      <c r="C450" s="80"/>
      <c r="D450" s="80"/>
      <c r="E450" s="80"/>
      <c r="F450" s="80"/>
      <c r="G450" s="81"/>
      <c r="H450" s="81"/>
      <c r="I450" s="81"/>
      <c r="J450" s="81"/>
      <c r="K450" s="83"/>
      <c r="L450" s="83"/>
      <c r="M450" s="84"/>
      <c r="N450" s="81"/>
      <c r="O450" s="83"/>
      <c r="P450" s="82"/>
      <c r="Q450" s="81"/>
    </row>
    <row r="451" spans="1:17" ht="12.75">
      <c r="A451" s="80"/>
      <c r="B451" s="80"/>
      <c r="C451" s="80"/>
      <c r="D451" s="80"/>
      <c r="E451" s="80"/>
      <c r="F451" s="80"/>
      <c r="G451" s="81"/>
      <c r="H451" s="81"/>
      <c r="I451" s="81"/>
      <c r="J451" s="81"/>
      <c r="K451" s="83"/>
      <c r="L451" s="83"/>
      <c r="M451" s="84"/>
      <c r="N451" s="81"/>
      <c r="O451" s="83"/>
      <c r="P451" s="82"/>
      <c r="Q451" s="81"/>
    </row>
    <row r="452" spans="1:17" ht="12.75">
      <c r="A452" s="80"/>
      <c r="B452" s="80"/>
      <c r="C452" s="80"/>
      <c r="D452" s="80"/>
      <c r="E452" s="80"/>
      <c r="F452" s="80"/>
      <c r="G452" s="81"/>
      <c r="H452" s="81"/>
      <c r="I452" s="81"/>
      <c r="J452" s="81"/>
      <c r="K452" s="83"/>
      <c r="L452" s="83"/>
      <c r="M452" s="84"/>
      <c r="N452" s="81"/>
      <c r="O452" s="83"/>
      <c r="P452" s="82"/>
      <c r="Q452" s="81"/>
    </row>
    <row r="453" spans="1:17" ht="12.75">
      <c r="A453" s="80"/>
      <c r="B453" s="80"/>
      <c r="C453" s="80"/>
      <c r="D453" s="80"/>
      <c r="E453" s="80"/>
      <c r="F453" s="80"/>
      <c r="G453" s="81"/>
      <c r="H453" s="81"/>
      <c r="I453" s="81"/>
      <c r="J453" s="81"/>
      <c r="K453" s="83"/>
      <c r="L453" s="83"/>
      <c r="M453" s="84"/>
      <c r="N453" s="81"/>
      <c r="O453" s="83"/>
      <c r="P453" s="82"/>
      <c r="Q453" s="81"/>
    </row>
    <row r="454" spans="1:17" ht="12.75">
      <c r="A454" s="80"/>
      <c r="B454" s="80"/>
      <c r="C454" s="80"/>
      <c r="D454" s="80"/>
      <c r="E454" s="80"/>
      <c r="F454" s="80"/>
      <c r="G454" s="81"/>
      <c r="H454" s="81"/>
      <c r="I454" s="81"/>
      <c r="J454" s="81"/>
      <c r="K454" s="83"/>
      <c r="L454" s="83"/>
      <c r="M454" s="84"/>
      <c r="N454" s="81"/>
      <c r="O454" s="83"/>
      <c r="P454" s="82"/>
      <c r="Q454" s="81"/>
    </row>
    <row r="455" spans="1:17" ht="12.75">
      <c r="A455" s="80"/>
      <c r="B455" s="80"/>
      <c r="C455" s="80"/>
      <c r="D455" s="80"/>
      <c r="E455" s="80"/>
      <c r="F455" s="80"/>
      <c r="G455" s="81"/>
      <c r="H455" s="81"/>
      <c r="I455" s="81"/>
      <c r="J455" s="81"/>
      <c r="K455" s="83"/>
      <c r="L455" s="83"/>
      <c r="M455" s="84"/>
      <c r="N455" s="81"/>
      <c r="O455" s="83"/>
      <c r="P455" s="82"/>
      <c r="Q455" s="81"/>
    </row>
    <row r="456" spans="1:17" ht="12.75">
      <c r="A456" s="80"/>
      <c r="B456" s="80"/>
      <c r="C456" s="80"/>
      <c r="D456" s="80"/>
      <c r="E456" s="80"/>
      <c r="F456" s="80"/>
      <c r="G456" s="81"/>
      <c r="H456" s="81"/>
      <c r="I456" s="81"/>
      <c r="J456" s="81"/>
      <c r="K456" s="83"/>
      <c r="L456" s="83"/>
      <c r="M456" s="84"/>
      <c r="N456" s="81"/>
      <c r="O456" s="83"/>
      <c r="P456" s="82"/>
      <c r="Q456" s="81"/>
    </row>
    <row r="457" spans="1:17" ht="12.75">
      <c r="A457" s="80"/>
      <c r="B457" s="80"/>
      <c r="C457" s="80"/>
      <c r="D457" s="80"/>
      <c r="E457" s="80"/>
      <c r="F457" s="80"/>
      <c r="G457" s="81"/>
      <c r="H457" s="81"/>
      <c r="I457" s="81"/>
      <c r="J457" s="81"/>
      <c r="K457" s="83"/>
      <c r="L457" s="83"/>
      <c r="M457" s="84"/>
      <c r="N457" s="81"/>
      <c r="O457" s="83"/>
      <c r="P457" s="82"/>
      <c r="Q457" s="81"/>
    </row>
    <row r="458" spans="1:17" ht="12.75">
      <c r="A458" s="80"/>
      <c r="B458" s="80"/>
      <c r="C458" s="80"/>
      <c r="D458" s="80"/>
      <c r="E458" s="80"/>
      <c r="F458" s="80"/>
      <c r="G458" s="81"/>
      <c r="H458" s="81"/>
      <c r="I458" s="81"/>
      <c r="J458" s="81"/>
      <c r="K458" s="83"/>
      <c r="L458" s="83"/>
      <c r="M458" s="84"/>
      <c r="N458" s="81"/>
      <c r="O458" s="83"/>
      <c r="P458" s="82"/>
      <c r="Q458" s="81"/>
    </row>
    <row r="459" spans="1:17" ht="12.75">
      <c r="A459" s="80"/>
      <c r="B459" s="80"/>
      <c r="C459" s="80"/>
      <c r="D459" s="80"/>
      <c r="E459" s="80"/>
      <c r="F459" s="80"/>
      <c r="G459" s="81"/>
      <c r="H459" s="81"/>
      <c r="I459" s="81"/>
      <c r="J459" s="81"/>
      <c r="K459" s="83"/>
      <c r="L459" s="83"/>
      <c r="M459" s="84"/>
      <c r="N459" s="81"/>
      <c r="O459" s="83"/>
      <c r="P459" s="82"/>
      <c r="Q459" s="81"/>
    </row>
    <row r="460" spans="1:17" ht="12.75">
      <c r="A460" s="80"/>
      <c r="B460" s="80"/>
      <c r="C460" s="80"/>
      <c r="D460" s="80"/>
      <c r="E460" s="80"/>
      <c r="F460" s="80"/>
      <c r="G460" s="81"/>
      <c r="H460" s="81"/>
      <c r="I460" s="81"/>
      <c r="J460" s="81"/>
      <c r="K460" s="83"/>
      <c r="L460" s="83"/>
      <c r="M460" s="84"/>
      <c r="N460" s="81"/>
      <c r="O460" s="83"/>
      <c r="P460" s="82"/>
      <c r="Q460" s="81"/>
    </row>
    <row r="461" spans="1:17" ht="12.75">
      <c r="A461" s="80"/>
      <c r="B461" s="80"/>
      <c r="C461" s="80"/>
      <c r="D461" s="80"/>
      <c r="E461" s="80"/>
      <c r="F461" s="80"/>
      <c r="G461" s="81"/>
      <c r="H461" s="81"/>
      <c r="I461" s="81"/>
      <c r="J461" s="81"/>
      <c r="K461" s="83"/>
      <c r="L461" s="83"/>
      <c r="M461" s="84"/>
      <c r="N461" s="81"/>
      <c r="O461" s="83"/>
      <c r="P461" s="82"/>
      <c r="Q461" s="81"/>
    </row>
    <row r="462" spans="1:17" ht="12.75">
      <c r="A462" s="80"/>
      <c r="B462" s="80"/>
      <c r="C462" s="80"/>
      <c r="D462" s="80"/>
      <c r="E462" s="80"/>
      <c r="F462" s="80"/>
      <c r="G462" s="81"/>
      <c r="H462" s="81"/>
      <c r="I462" s="81"/>
      <c r="J462" s="81"/>
      <c r="K462" s="83"/>
      <c r="L462" s="83"/>
      <c r="M462" s="84"/>
      <c r="N462" s="81"/>
      <c r="O462" s="83"/>
      <c r="P462" s="82"/>
      <c r="Q462" s="81"/>
    </row>
    <row r="463" spans="1:17" ht="12.75">
      <c r="A463" s="80"/>
      <c r="B463" s="80"/>
      <c r="C463" s="80"/>
      <c r="D463" s="80"/>
      <c r="E463" s="80"/>
      <c r="F463" s="80"/>
      <c r="G463" s="81"/>
      <c r="H463" s="81"/>
      <c r="I463" s="81"/>
      <c r="J463" s="81"/>
      <c r="K463" s="83"/>
      <c r="L463" s="83"/>
      <c r="M463" s="84"/>
      <c r="N463" s="81"/>
      <c r="O463" s="83"/>
      <c r="P463" s="82"/>
      <c r="Q463" s="81"/>
    </row>
    <row r="464" spans="1:17" ht="12.75">
      <c r="A464" s="80"/>
      <c r="B464" s="80"/>
      <c r="C464" s="80"/>
      <c r="D464" s="80"/>
      <c r="E464" s="80"/>
      <c r="F464" s="80"/>
      <c r="G464" s="81"/>
      <c r="H464" s="81"/>
      <c r="I464" s="81"/>
      <c r="J464" s="81"/>
      <c r="K464" s="83"/>
      <c r="L464" s="83"/>
      <c r="M464" s="84"/>
      <c r="N464" s="81"/>
      <c r="O464" s="83"/>
      <c r="P464" s="82"/>
      <c r="Q464" s="81"/>
    </row>
    <row r="465" spans="1:17" ht="12.75">
      <c r="A465" s="80"/>
      <c r="B465" s="80"/>
      <c r="C465" s="80"/>
      <c r="D465" s="80"/>
      <c r="E465" s="80"/>
      <c r="F465" s="80"/>
      <c r="G465" s="81"/>
      <c r="H465" s="81"/>
      <c r="I465" s="81"/>
      <c r="J465" s="81"/>
      <c r="K465" s="83"/>
      <c r="L465" s="83"/>
      <c r="M465" s="84"/>
      <c r="N465" s="81"/>
      <c r="O465" s="83"/>
      <c r="P465" s="82"/>
      <c r="Q465" s="81"/>
    </row>
    <row r="466" spans="1:17" ht="12.75">
      <c r="A466" s="80"/>
      <c r="B466" s="80"/>
      <c r="C466" s="80"/>
      <c r="D466" s="80"/>
      <c r="E466" s="80"/>
      <c r="F466" s="80"/>
      <c r="G466" s="81"/>
      <c r="H466" s="81"/>
      <c r="I466" s="81"/>
      <c r="J466" s="81"/>
      <c r="K466" s="83"/>
      <c r="L466" s="83"/>
      <c r="M466" s="84"/>
      <c r="N466" s="81"/>
      <c r="O466" s="83"/>
      <c r="P466" s="82"/>
      <c r="Q466" s="81"/>
    </row>
    <row r="467" spans="1:17" ht="12.75">
      <c r="A467" s="80"/>
      <c r="B467" s="80"/>
      <c r="C467" s="80"/>
      <c r="D467" s="80"/>
      <c r="E467" s="80"/>
      <c r="F467" s="80"/>
      <c r="G467" s="81"/>
      <c r="H467" s="81"/>
      <c r="I467" s="81"/>
      <c r="J467" s="81"/>
      <c r="K467" s="83"/>
      <c r="L467" s="83"/>
      <c r="M467" s="84"/>
      <c r="N467" s="81"/>
      <c r="O467" s="83"/>
      <c r="P467" s="82"/>
      <c r="Q467" s="81"/>
    </row>
    <row r="468" spans="1:17" ht="12.75">
      <c r="A468" s="80"/>
      <c r="B468" s="80"/>
      <c r="C468" s="80"/>
      <c r="D468" s="80"/>
      <c r="E468" s="80"/>
      <c r="F468" s="80"/>
      <c r="G468" s="81"/>
      <c r="H468" s="81"/>
      <c r="I468" s="81"/>
      <c r="J468" s="81"/>
      <c r="K468" s="83"/>
      <c r="L468" s="83"/>
      <c r="M468" s="84"/>
      <c r="N468" s="81"/>
      <c r="O468" s="83"/>
      <c r="P468" s="82"/>
      <c r="Q468" s="81"/>
    </row>
    <row r="469" spans="1:17" ht="12.75">
      <c r="A469" s="80"/>
      <c r="B469" s="80"/>
      <c r="C469" s="80"/>
      <c r="D469" s="80"/>
      <c r="E469" s="80"/>
      <c r="F469" s="80"/>
      <c r="G469" s="81"/>
      <c r="H469" s="81"/>
      <c r="I469" s="81"/>
      <c r="J469" s="81"/>
      <c r="K469" s="83"/>
      <c r="L469" s="83"/>
      <c r="M469" s="84"/>
      <c r="N469" s="81"/>
      <c r="O469" s="83"/>
      <c r="P469" s="82"/>
      <c r="Q469" s="81"/>
    </row>
    <row r="470" spans="1:17" ht="12.75">
      <c r="A470" s="80"/>
      <c r="B470" s="80"/>
      <c r="C470" s="80"/>
      <c r="D470" s="80"/>
      <c r="E470" s="80"/>
      <c r="F470" s="80"/>
      <c r="G470" s="81"/>
      <c r="H470" s="81"/>
      <c r="I470" s="81"/>
      <c r="J470" s="81"/>
      <c r="K470" s="83"/>
      <c r="L470" s="83"/>
      <c r="M470" s="84"/>
      <c r="N470" s="81"/>
      <c r="O470" s="83"/>
      <c r="P470" s="82"/>
      <c r="Q470" s="81"/>
    </row>
    <row r="471" spans="1:17" ht="12.75">
      <c r="A471" s="80"/>
      <c r="B471" s="80"/>
      <c r="C471" s="80"/>
      <c r="D471" s="80"/>
      <c r="E471" s="80"/>
      <c r="F471" s="80"/>
      <c r="G471" s="81"/>
      <c r="H471" s="81"/>
      <c r="I471" s="81"/>
      <c r="J471" s="81"/>
      <c r="K471" s="83"/>
      <c r="L471" s="83"/>
      <c r="M471" s="84"/>
      <c r="N471" s="81"/>
      <c r="O471" s="83"/>
      <c r="P471" s="82"/>
      <c r="Q471" s="81"/>
    </row>
    <row r="472" spans="1:17" ht="12.75">
      <c r="A472" s="80"/>
      <c r="B472" s="80"/>
      <c r="C472" s="80"/>
      <c r="D472" s="80"/>
      <c r="E472" s="80"/>
      <c r="F472" s="80"/>
      <c r="G472" s="81"/>
      <c r="H472" s="81"/>
      <c r="I472" s="81"/>
      <c r="J472" s="81"/>
      <c r="K472" s="83"/>
      <c r="L472" s="83"/>
      <c r="M472" s="84"/>
      <c r="N472" s="81"/>
      <c r="O472" s="83"/>
      <c r="P472" s="82"/>
      <c r="Q472" s="81"/>
    </row>
    <row r="473" spans="1:17" ht="12.75">
      <c r="A473" s="80"/>
      <c r="B473" s="80"/>
      <c r="C473" s="80"/>
      <c r="D473" s="80"/>
      <c r="E473" s="80"/>
      <c r="F473" s="80"/>
      <c r="G473" s="81"/>
      <c r="H473" s="81"/>
      <c r="I473" s="81"/>
      <c r="J473" s="81"/>
      <c r="K473" s="83"/>
      <c r="L473" s="83"/>
      <c r="M473" s="84"/>
      <c r="N473" s="81"/>
      <c r="O473" s="83"/>
      <c r="P473" s="82"/>
      <c r="Q473" s="81"/>
    </row>
    <row r="474" spans="1:17" ht="12.75">
      <c r="A474" s="80"/>
      <c r="B474" s="80"/>
      <c r="C474" s="80"/>
      <c r="D474" s="80"/>
      <c r="E474" s="80"/>
      <c r="F474" s="80"/>
      <c r="G474" s="81"/>
      <c r="H474" s="81"/>
      <c r="I474" s="81"/>
      <c r="J474" s="81"/>
      <c r="K474" s="83"/>
      <c r="L474" s="83"/>
      <c r="M474" s="84"/>
      <c r="N474" s="81"/>
      <c r="O474" s="83"/>
      <c r="P474" s="82"/>
      <c r="Q474" s="81"/>
    </row>
    <row r="475" spans="1:17" ht="12.75">
      <c r="A475" s="80"/>
      <c r="B475" s="80"/>
      <c r="C475" s="80"/>
      <c r="D475" s="80"/>
      <c r="E475" s="80"/>
      <c r="F475" s="80"/>
      <c r="G475" s="81"/>
      <c r="H475" s="81"/>
      <c r="I475" s="81"/>
      <c r="J475" s="81"/>
      <c r="K475" s="83"/>
      <c r="L475" s="83"/>
      <c r="M475" s="84"/>
      <c r="N475" s="81"/>
      <c r="O475" s="83"/>
      <c r="P475" s="82"/>
      <c r="Q475" s="81"/>
    </row>
    <row r="476" spans="1:17" ht="12.75">
      <c r="A476" s="80"/>
      <c r="B476" s="80"/>
      <c r="C476" s="80"/>
      <c r="D476" s="80"/>
      <c r="E476" s="80"/>
      <c r="F476" s="80"/>
      <c r="G476" s="81"/>
      <c r="H476" s="81"/>
      <c r="I476" s="81"/>
      <c r="J476" s="81"/>
      <c r="K476" s="83"/>
      <c r="L476" s="83"/>
      <c r="M476" s="84"/>
      <c r="N476" s="81"/>
      <c r="O476" s="83"/>
      <c r="P476" s="82"/>
      <c r="Q476" s="81"/>
    </row>
    <row r="477" spans="1:17" ht="12.75">
      <c r="A477" s="80"/>
      <c r="B477" s="80"/>
      <c r="C477" s="80"/>
      <c r="D477" s="80"/>
      <c r="E477" s="80"/>
      <c r="F477" s="80"/>
      <c r="G477" s="81"/>
      <c r="H477" s="81"/>
      <c r="I477" s="81"/>
      <c r="J477" s="81"/>
      <c r="K477" s="83"/>
      <c r="L477" s="83"/>
      <c r="M477" s="84"/>
      <c r="N477" s="81"/>
      <c r="O477" s="83"/>
      <c r="P477" s="82"/>
      <c r="Q477" s="81"/>
    </row>
    <row r="478" spans="1:17" ht="12.75">
      <c r="A478" s="80"/>
      <c r="B478" s="80"/>
      <c r="C478" s="80"/>
      <c r="D478" s="80"/>
      <c r="E478" s="80"/>
      <c r="F478" s="80"/>
      <c r="G478" s="81"/>
      <c r="H478" s="81"/>
      <c r="I478" s="81"/>
      <c r="J478" s="81"/>
      <c r="K478" s="83"/>
      <c r="L478" s="83"/>
      <c r="M478" s="84"/>
      <c r="N478" s="81"/>
      <c r="O478" s="83"/>
      <c r="P478" s="82"/>
      <c r="Q478" s="81"/>
    </row>
    <row r="479" spans="1:17" ht="12.75">
      <c r="A479" s="80"/>
      <c r="B479" s="80"/>
      <c r="C479" s="80"/>
      <c r="D479" s="80"/>
      <c r="E479" s="80"/>
      <c r="F479" s="80"/>
      <c r="G479" s="81"/>
      <c r="H479" s="81"/>
      <c r="I479" s="81"/>
      <c r="J479" s="81"/>
      <c r="K479" s="83"/>
      <c r="L479" s="83"/>
      <c r="M479" s="84"/>
      <c r="N479" s="81"/>
      <c r="O479" s="83"/>
      <c r="P479" s="82"/>
      <c r="Q479" s="81"/>
    </row>
    <row r="480" spans="1:17" ht="12.75">
      <c r="A480" s="80"/>
      <c r="B480" s="80"/>
      <c r="C480" s="80"/>
      <c r="D480" s="80"/>
      <c r="E480" s="80"/>
      <c r="F480" s="80"/>
      <c r="G480" s="81"/>
      <c r="H480" s="81"/>
      <c r="I480" s="81"/>
      <c r="J480" s="81"/>
      <c r="K480" s="83"/>
      <c r="L480" s="83"/>
      <c r="M480" s="84"/>
      <c r="N480" s="81"/>
      <c r="O480" s="83"/>
      <c r="P480" s="82"/>
      <c r="Q480" s="81"/>
    </row>
    <row r="481" spans="1:17" ht="12.75">
      <c r="A481" s="80"/>
      <c r="B481" s="80"/>
      <c r="C481" s="80"/>
      <c r="D481" s="80"/>
      <c r="E481" s="80"/>
      <c r="F481" s="80"/>
      <c r="G481" s="81"/>
      <c r="H481" s="81"/>
      <c r="I481" s="81"/>
      <c r="J481" s="81"/>
      <c r="K481" s="83"/>
      <c r="L481" s="83"/>
      <c r="M481" s="84"/>
      <c r="N481" s="81"/>
      <c r="O481" s="83"/>
      <c r="P481" s="82"/>
      <c r="Q481" s="81"/>
    </row>
    <row r="482" spans="1:17" ht="12.75">
      <c r="A482" s="80"/>
      <c r="B482" s="80"/>
      <c r="C482" s="80"/>
      <c r="D482" s="80"/>
      <c r="E482" s="80"/>
      <c r="F482" s="80"/>
      <c r="G482" s="81"/>
      <c r="H482" s="81"/>
      <c r="I482" s="81"/>
      <c r="J482" s="81"/>
      <c r="K482" s="83"/>
      <c r="L482" s="83"/>
      <c r="M482" s="84"/>
      <c r="N482" s="81"/>
      <c r="O482" s="83"/>
      <c r="P482" s="82"/>
      <c r="Q482" s="81"/>
    </row>
    <row r="483" spans="1:17" ht="12.75">
      <c r="A483" s="80"/>
      <c r="B483" s="80"/>
      <c r="C483" s="80"/>
      <c r="D483" s="80"/>
      <c r="E483" s="80"/>
      <c r="F483" s="80"/>
      <c r="G483" s="81"/>
      <c r="H483" s="81"/>
      <c r="I483" s="81"/>
      <c r="J483" s="81"/>
      <c r="K483" s="83"/>
      <c r="L483" s="83"/>
      <c r="M483" s="84"/>
      <c r="N483" s="81"/>
      <c r="O483" s="83"/>
      <c r="P483" s="82"/>
      <c r="Q483" s="81"/>
    </row>
    <row r="484" spans="1:17" ht="12.75">
      <c r="A484" s="80"/>
      <c r="B484" s="80"/>
      <c r="C484" s="80"/>
      <c r="D484" s="80"/>
      <c r="E484" s="80"/>
      <c r="F484" s="80"/>
      <c r="G484" s="81"/>
      <c r="H484" s="81"/>
      <c r="I484" s="81"/>
      <c r="J484" s="81"/>
      <c r="K484" s="83"/>
      <c r="L484" s="83"/>
      <c r="M484" s="84"/>
      <c r="N484" s="81"/>
      <c r="O484" s="83"/>
      <c r="P484" s="82"/>
      <c r="Q484" s="81"/>
    </row>
    <row r="485" spans="1:17" ht="12.75">
      <c r="A485" s="80"/>
      <c r="B485" s="80"/>
      <c r="C485" s="80"/>
      <c r="D485" s="80"/>
      <c r="E485" s="80"/>
      <c r="F485" s="80"/>
      <c r="G485" s="81"/>
      <c r="H485" s="81"/>
      <c r="I485" s="81"/>
      <c r="J485" s="81"/>
      <c r="K485" s="83"/>
      <c r="L485" s="83"/>
      <c r="M485" s="84"/>
      <c r="N485" s="81"/>
      <c r="O485" s="83"/>
      <c r="P485" s="82"/>
      <c r="Q485" s="81"/>
    </row>
    <row r="486" spans="1:17" ht="12.75">
      <c r="A486" s="80"/>
      <c r="B486" s="80"/>
      <c r="C486" s="80"/>
      <c r="D486" s="80"/>
      <c r="E486" s="80"/>
      <c r="F486" s="80"/>
      <c r="G486" s="81"/>
      <c r="H486" s="81"/>
      <c r="I486" s="81"/>
      <c r="J486" s="81"/>
      <c r="K486" s="83"/>
      <c r="L486" s="83"/>
      <c r="M486" s="84"/>
      <c r="N486" s="81"/>
      <c r="O486" s="83"/>
      <c r="P486" s="82"/>
      <c r="Q486" s="81"/>
    </row>
    <row r="487" spans="1:17" ht="12.75">
      <c r="A487" s="80"/>
      <c r="B487" s="80"/>
      <c r="C487" s="80"/>
      <c r="D487" s="80"/>
      <c r="E487" s="80"/>
      <c r="F487" s="80"/>
      <c r="G487" s="81"/>
      <c r="H487" s="81"/>
      <c r="I487" s="81"/>
      <c r="J487" s="81"/>
      <c r="K487" s="83"/>
      <c r="L487" s="83"/>
      <c r="M487" s="84"/>
      <c r="N487" s="81"/>
      <c r="O487" s="83"/>
      <c r="P487" s="82"/>
      <c r="Q487" s="81"/>
    </row>
    <row r="488" spans="1:17" ht="12.75">
      <c r="A488" s="80"/>
      <c r="B488" s="80"/>
      <c r="C488" s="80"/>
      <c r="D488" s="80"/>
      <c r="E488" s="80"/>
      <c r="F488" s="80"/>
      <c r="G488" s="81"/>
      <c r="H488" s="81"/>
      <c r="I488" s="81"/>
      <c r="J488" s="81"/>
      <c r="K488" s="83"/>
      <c r="L488" s="83"/>
      <c r="M488" s="84"/>
      <c r="N488" s="81"/>
      <c r="O488" s="83"/>
      <c r="P488" s="82"/>
      <c r="Q488" s="81"/>
    </row>
    <row r="489" spans="1:17" ht="12.75">
      <c r="A489" s="80"/>
      <c r="B489" s="80"/>
      <c r="C489" s="80"/>
      <c r="D489" s="80"/>
      <c r="E489" s="80"/>
      <c r="F489" s="80"/>
      <c r="G489" s="81"/>
      <c r="H489" s="81"/>
      <c r="I489" s="81"/>
      <c r="J489" s="81"/>
      <c r="K489" s="83"/>
      <c r="L489" s="83"/>
      <c r="M489" s="84"/>
      <c r="N489" s="81"/>
      <c r="O489" s="83"/>
      <c r="P489" s="82"/>
      <c r="Q489" s="81"/>
    </row>
    <row r="490" spans="1:17" ht="12.75">
      <c r="A490" s="80"/>
      <c r="B490" s="80"/>
      <c r="C490" s="80"/>
      <c r="D490" s="80"/>
      <c r="E490" s="80"/>
      <c r="F490" s="80"/>
      <c r="G490" s="81"/>
      <c r="H490" s="81"/>
      <c r="I490" s="81"/>
      <c r="J490" s="81"/>
      <c r="K490" s="83"/>
      <c r="L490" s="83"/>
      <c r="M490" s="84"/>
      <c r="N490" s="81"/>
      <c r="O490" s="83"/>
      <c r="P490" s="82"/>
      <c r="Q490" s="81"/>
    </row>
    <row r="491" spans="1:17" ht="12.75">
      <c r="A491" s="80"/>
      <c r="B491" s="80"/>
      <c r="C491" s="80"/>
      <c r="D491" s="80"/>
      <c r="E491" s="80"/>
      <c r="F491" s="80"/>
      <c r="G491" s="81"/>
      <c r="H491" s="81"/>
      <c r="I491" s="81"/>
      <c r="J491" s="81"/>
      <c r="K491" s="83"/>
      <c r="L491" s="83"/>
      <c r="M491" s="84"/>
      <c r="N491" s="81"/>
      <c r="O491" s="83"/>
      <c r="P491" s="82"/>
      <c r="Q491" s="81"/>
    </row>
    <row r="492" spans="1:17" ht="12.75">
      <c r="A492" s="80"/>
      <c r="B492" s="80"/>
      <c r="C492" s="80"/>
      <c r="D492" s="80"/>
      <c r="E492" s="80"/>
      <c r="F492" s="80"/>
      <c r="G492" s="81"/>
      <c r="H492" s="81"/>
      <c r="I492" s="81"/>
      <c r="J492" s="81"/>
      <c r="K492" s="83"/>
      <c r="L492" s="83"/>
      <c r="M492" s="84"/>
      <c r="N492" s="81"/>
      <c r="O492" s="83"/>
      <c r="P492" s="82"/>
      <c r="Q492" s="81"/>
    </row>
    <row r="493" spans="1:17" ht="12.75">
      <c r="A493" s="80"/>
      <c r="B493" s="80"/>
      <c r="C493" s="80"/>
      <c r="D493" s="80"/>
      <c r="E493" s="80"/>
      <c r="F493" s="80"/>
      <c r="G493" s="81"/>
      <c r="H493" s="81"/>
      <c r="I493" s="81"/>
      <c r="J493" s="81"/>
      <c r="K493" s="83"/>
      <c r="L493" s="83"/>
      <c r="M493" s="84"/>
      <c r="N493" s="81"/>
      <c r="O493" s="83"/>
      <c r="P493" s="82"/>
      <c r="Q493" s="81"/>
    </row>
    <row r="494" spans="1:17" ht="12.75">
      <c r="A494" s="80"/>
      <c r="B494" s="80"/>
      <c r="C494" s="80"/>
      <c r="D494" s="80"/>
      <c r="E494" s="80"/>
      <c r="F494" s="80"/>
      <c r="G494" s="81"/>
      <c r="H494" s="81"/>
      <c r="I494" s="81"/>
      <c r="J494" s="81"/>
      <c r="K494" s="83"/>
      <c r="L494" s="83"/>
      <c r="M494" s="84"/>
      <c r="N494" s="81"/>
      <c r="O494" s="83"/>
      <c r="P494" s="82"/>
      <c r="Q494" s="81"/>
    </row>
    <row r="495" spans="1:17" ht="12.75">
      <c r="A495" s="80"/>
      <c r="B495" s="80"/>
      <c r="C495" s="80"/>
      <c r="D495" s="80"/>
      <c r="E495" s="80"/>
      <c r="F495" s="80"/>
      <c r="G495" s="81"/>
      <c r="H495" s="81"/>
      <c r="I495" s="81"/>
      <c r="J495" s="81"/>
      <c r="K495" s="83"/>
      <c r="L495" s="83"/>
      <c r="M495" s="84"/>
      <c r="N495" s="81"/>
      <c r="O495" s="83"/>
      <c r="P495" s="82"/>
      <c r="Q495" s="81"/>
    </row>
    <row r="496" spans="1:17" ht="12.75">
      <c r="A496" s="80"/>
      <c r="B496" s="80"/>
      <c r="C496" s="80"/>
      <c r="D496" s="80"/>
      <c r="E496" s="80"/>
      <c r="F496" s="80"/>
      <c r="G496" s="81"/>
      <c r="H496" s="81"/>
      <c r="I496" s="81"/>
      <c r="J496" s="81"/>
      <c r="K496" s="83"/>
      <c r="L496" s="83"/>
      <c r="M496" s="84"/>
      <c r="N496" s="81"/>
      <c r="O496" s="83"/>
      <c r="P496" s="82"/>
      <c r="Q496" s="81"/>
    </row>
    <row r="497" spans="1:17" ht="12.75">
      <c r="A497" s="80"/>
      <c r="B497" s="80"/>
      <c r="C497" s="80"/>
      <c r="D497" s="80"/>
      <c r="E497" s="80"/>
      <c r="F497" s="80"/>
      <c r="G497" s="81"/>
      <c r="H497" s="81"/>
      <c r="I497" s="81"/>
      <c r="J497" s="81"/>
      <c r="K497" s="83"/>
      <c r="L497" s="83"/>
      <c r="M497" s="84"/>
      <c r="N497" s="81"/>
      <c r="O497" s="83"/>
      <c r="P497" s="82"/>
      <c r="Q497" s="81"/>
    </row>
    <row r="498" spans="1:17" ht="12.75">
      <c r="A498" s="80"/>
      <c r="B498" s="80"/>
      <c r="C498" s="80"/>
      <c r="D498" s="80"/>
      <c r="E498" s="80"/>
      <c r="F498" s="80"/>
      <c r="G498" s="81"/>
      <c r="H498" s="81"/>
      <c r="I498" s="81"/>
      <c r="J498" s="81"/>
      <c r="K498" s="83"/>
      <c r="L498" s="83"/>
      <c r="M498" s="84"/>
      <c r="N498" s="81"/>
      <c r="O498" s="83"/>
      <c r="P498" s="82"/>
      <c r="Q498" s="81"/>
    </row>
    <row r="499" spans="1:17" ht="12.75">
      <c r="A499" s="80"/>
      <c r="B499" s="80"/>
      <c r="C499" s="80"/>
      <c r="D499" s="80"/>
      <c r="E499" s="80"/>
      <c r="F499" s="80"/>
      <c r="G499" s="81"/>
      <c r="H499" s="81"/>
      <c r="I499" s="81"/>
      <c r="J499" s="81"/>
      <c r="K499" s="83"/>
      <c r="L499" s="83"/>
      <c r="M499" s="84"/>
      <c r="N499" s="81"/>
      <c r="O499" s="83"/>
      <c r="P499" s="82"/>
      <c r="Q499" s="81"/>
    </row>
    <row r="500" spans="1:17" ht="12.75">
      <c r="A500" s="80"/>
      <c r="B500" s="80"/>
      <c r="C500" s="80"/>
      <c r="D500" s="80"/>
      <c r="E500" s="80"/>
      <c r="F500" s="80"/>
      <c r="G500" s="81"/>
      <c r="H500" s="81"/>
      <c r="I500" s="81"/>
      <c r="J500" s="81"/>
      <c r="K500" s="83"/>
      <c r="L500" s="83"/>
      <c r="M500" s="84"/>
      <c r="N500" s="81"/>
      <c r="O500" s="83"/>
      <c r="P500" s="82"/>
      <c r="Q500" s="81"/>
    </row>
    <row r="501" spans="1:17" ht="12.75">
      <c r="A501" s="80"/>
      <c r="B501" s="80"/>
      <c r="C501" s="80"/>
      <c r="D501" s="80"/>
      <c r="E501" s="80"/>
      <c r="F501" s="80"/>
      <c r="G501" s="81"/>
      <c r="H501" s="81"/>
      <c r="I501" s="81"/>
      <c r="J501" s="81"/>
      <c r="K501" s="83"/>
      <c r="L501" s="83"/>
      <c r="M501" s="84"/>
      <c r="N501" s="81"/>
      <c r="O501" s="83"/>
      <c r="P501" s="82"/>
      <c r="Q501" s="81"/>
    </row>
    <row r="502" spans="1:17" ht="12.75">
      <c r="A502" s="80"/>
      <c r="B502" s="80"/>
      <c r="C502" s="80"/>
      <c r="D502" s="80"/>
      <c r="E502" s="80"/>
      <c r="F502" s="80"/>
      <c r="G502" s="81"/>
      <c r="H502" s="81"/>
      <c r="I502" s="81"/>
      <c r="J502" s="81"/>
      <c r="K502" s="83"/>
      <c r="L502" s="83"/>
      <c r="M502" s="84"/>
      <c r="N502" s="81"/>
      <c r="O502" s="83"/>
      <c r="P502" s="82"/>
      <c r="Q502" s="81"/>
    </row>
    <row r="503" spans="1:17" ht="12.75">
      <c r="A503" s="80"/>
      <c r="B503" s="80"/>
      <c r="C503" s="80"/>
      <c r="D503" s="80"/>
      <c r="E503" s="80"/>
      <c r="F503" s="80"/>
      <c r="G503" s="81"/>
      <c r="H503" s="81"/>
      <c r="I503" s="81"/>
      <c r="J503" s="81"/>
      <c r="K503" s="83"/>
      <c r="L503" s="83"/>
      <c r="M503" s="84"/>
      <c r="N503" s="81"/>
      <c r="O503" s="83"/>
      <c r="P503" s="82"/>
      <c r="Q503" s="81"/>
    </row>
    <row r="504" spans="1:17" ht="12.75">
      <c r="A504" s="80"/>
      <c r="B504" s="80"/>
      <c r="C504" s="80"/>
      <c r="D504" s="80"/>
      <c r="E504" s="80"/>
      <c r="F504" s="80"/>
      <c r="G504" s="81"/>
      <c r="H504" s="81"/>
      <c r="I504" s="81"/>
      <c r="J504" s="81"/>
      <c r="K504" s="83"/>
      <c r="L504" s="83"/>
      <c r="M504" s="84"/>
      <c r="N504" s="81"/>
      <c r="O504" s="83"/>
      <c r="P504" s="82"/>
      <c r="Q504" s="81"/>
    </row>
    <row r="505" spans="1:17" ht="12.75">
      <c r="A505" s="80"/>
      <c r="B505" s="80"/>
      <c r="C505" s="80"/>
      <c r="D505" s="80"/>
      <c r="E505" s="80"/>
      <c r="F505" s="80"/>
      <c r="G505" s="81"/>
      <c r="H505" s="81"/>
      <c r="I505" s="81"/>
      <c r="J505" s="81"/>
      <c r="K505" s="83"/>
      <c r="L505" s="83"/>
      <c r="M505" s="84"/>
      <c r="N505" s="81"/>
      <c r="O505" s="83"/>
      <c r="P505" s="82"/>
      <c r="Q505" s="81"/>
    </row>
    <row r="506" spans="1:17" ht="12.75">
      <c r="A506" s="80"/>
      <c r="B506" s="80"/>
      <c r="C506" s="80"/>
      <c r="D506" s="80"/>
      <c r="E506" s="80"/>
      <c r="F506" s="80"/>
      <c r="G506" s="81"/>
      <c r="H506" s="81"/>
      <c r="I506" s="81"/>
      <c r="J506" s="81"/>
      <c r="K506" s="83"/>
      <c r="L506" s="83"/>
      <c r="M506" s="84"/>
      <c r="N506" s="81"/>
      <c r="O506" s="83"/>
      <c r="P506" s="82"/>
      <c r="Q506" s="81"/>
    </row>
    <row r="507" spans="1:17" ht="12.75">
      <c r="A507" s="80"/>
      <c r="B507" s="80"/>
      <c r="C507" s="80"/>
      <c r="D507" s="80"/>
      <c r="E507" s="80"/>
      <c r="F507" s="80"/>
      <c r="G507" s="81"/>
      <c r="H507" s="81"/>
      <c r="I507" s="81"/>
      <c r="J507" s="81"/>
      <c r="K507" s="83"/>
      <c r="L507" s="83"/>
      <c r="M507" s="84"/>
      <c r="N507" s="81"/>
      <c r="O507" s="83"/>
      <c r="P507" s="82"/>
      <c r="Q507" s="81"/>
    </row>
    <row r="508" spans="1:17" ht="12.75">
      <c r="A508" s="80"/>
      <c r="B508" s="80"/>
      <c r="C508" s="80"/>
      <c r="D508" s="80"/>
      <c r="E508" s="80"/>
      <c r="F508" s="80"/>
      <c r="G508" s="81"/>
      <c r="H508" s="81"/>
      <c r="I508" s="81"/>
      <c r="J508" s="81"/>
      <c r="K508" s="83"/>
      <c r="L508" s="83"/>
      <c r="M508" s="84"/>
      <c r="N508" s="81"/>
      <c r="O508" s="83"/>
      <c r="P508" s="82"/>
      <c r="Q508" s="81"/>
    </row>
    <row r="509" spans="1:17" ht="12.75">
      <c r="A509" s="80"/>
      <c r="B509" s="80"/>
      <c r="C509" s="80"/>
      <c r="D509" s="80"/>
      <c r="E509" s="80"/>
      <c r="F509" s="80"/>
      <c r="G509" s="81"/>
      <c r="H509" s="81"/>
      <c r="I509" s="81"/>
      <c r="J509" s="81"/>
      <c r="K509" s="83"/>
      <c r="L509" s="83"/>
      <c r="M509" s="84"/>
      <c r="N509" s="81"/>
      <c r="O509" s="83"/>
      <c r="P509" s="82"/>
      <c r="Q509" s="81"/>
    </row>
    <row r="510" spans="1:17" ht="12.75">
      <c r="A510" s="80"/>
      <c r="B510" s="80"/>
      <c r="C510" s="80"/>
      <c r="D510" s="80"/>
      <c r="E510" s="80"/>
      <c r="F510" s="80"/>
      <c r="G510" s="81"/>
      <c r="H510" s="81"/>
      <c r="I510" s="81"/>
      <c r="J510" s="81"/>
      <c r="K510" s="83"/>
      <c r="L510" s="83"/>
      <c r="M510" s="84"/>
      <c r="N510" s="81"/>
      <c r="O510" s="83"/>
      <c r="P510" s="82"/>
      <c r="Q510" s="81"/>
    </row>
    <row r="511" spans="1:17" ht="12.75">
      <c r="A511" s="80"/>
      <c r="B511" s="80"/>
      <c r="C511" s="80"/>
      <c r="D511" s="80"/>
      <c r="E511" s="80"/>
      <c r="F511" s="80"/>
      <c r="G511" s="81"/>
      <c r="H511" s="81"/>
      <c r="I511" s="81"/>
      <c r="J511" s="81"/>
      <c r="K511" s="83"/>
      <c r="L511" s="83"/>
      <c r="M511" s="84"/>
      <c r="N511" s="81"/>
      <c r="O511" s="83"/>
      <c r="P511" s="82"/>
      <c r="Q511" s="81"/>
    </row>
    <row r="512" spans="1:17" ht="12.75">
      <c r="A512" s="80"/>
      <c r="B512" s="80"/>
      <c r="C512" s="80"/>
      <c r="D512" s="80"/>
      <c r="E512" s="80"/>
      <c r="F512" s="80"/>
      <c r="G512" s="81"/>
      <c r="H512" s="81"/>
      <c r="I512" s="81"/>
      <c r="J512" s="81"/>
      <c r="K512" s="83"/>
      <c r="L512" s="83"/>
      <c r="M512" s="84"/>
      <c r="N512" s="81"/>
      <c r="O512" s="83"/>
      <c r="P512" s="82"/>
      <c r="Q512" s="81"/>
    </row>
    <row r="513" spans="1:17" ht="12.75">
      <c r="A513" s="80"/>
      <c r="B513" s="80"/>
      <c r="C513" s="80"/>
      <c r="D513" s="80"/>
      <c r="E513" s="80"/>
      <c r="F513" s="80"/>
      <c r="G513" s="81"/>
      <c r="H513" s="81"/>
      <c r="I513" s="81"/>
      <c r="J513" s="81"/>
      <c r="K513" s="83"/>
      <c r="L513" s="83"/>
      <c r="M513" s="84"/>
      <c r="N513" s="81"/>
      <c r="O513" s="83"/>
      <c r="P513" s="82"/>
      <c r="Q513" s="81"/>
    </row>
    <row r="514" spans="1:17" ht="12.75">
      <c r="A514" s="80"/>
      <c r="B514" s="80"/>
      <c r="C514" s="80"/>
      <c r="D514" s="80"/>
      <c r="E514" s="80"/>
      <c r="F514" s="80"/>
      <c r="G514" s="81"/>
      <c r="H514" s="81"/>
      <c r="I514" s="81"/>
      <c r="J514" s="81"/>
      <c r="K514" s="83"/>
      <c r="L514" s="83"/>
      <c r="M514" s="84"/>
      <c r="N514" s="81"/>
      <c r="O514" s="83"/>
      <c r="P514" s="82"/>
      <c r="Q514" s="81"/>
    </row>
    <row r="515" spans="1:17" ht="12.75">
      <c r="A515" s="80"/>
      <c r="B515" s="80"/>
      <c r="C515" s="80"/>
      <c r="D515" s="80"/>
      <c r="E515" s="80"/>
      <c r="F515" s="80"/>
      <c r="G515" s="81"/>
      <c r="H515" s="81"/>
      <c r="I515" s="81"/>
      <c r="J515" s="81"/>
      <c r="K515" s="83"/>
      <c r="L515" s="83"/>
      <c r="M515" s="84"/>
      <c r="N515" s="81"/>
      <c r="O515" s="83"/>
      <c r="P515" s="82"/>
      <c r="Q515" s="81"/>
    </row>
    <row r="516" spans="1:17" ht="12.75">
      <c r="A516" s="80"/>
      <c r="B516" s="80"/>
      <c r="C516" s="80"/>
      <c r="D516" s="80"/>
      <c r="E516" s="80"/>
      <c r="F516" s="80"/>
      <c r="G516" s="81"/>
      <c r="H516" s="81"/>
      <c r="I516" s="81"/>
      <c r="J516" s="81"/>
      <c r="K516" s="83"/>
      <c r="L516" s="83"/>
      <c r="M516" s="84"/>
      <c r="N516" s="81"/>
      <c r="O516" s="83"/>
      <c r="P516" s="82"/>
      <c r="Q516" s="81"/>
    </row>
    <row r="517" spans="1:17" ht="12.75">
      <c r="A517" s="80"/>
      <c r="B517" s="80"/>
      <c r="C517" s="80"/>
      <c r="D517" s="80"/>
      <c r="E517" s="80"/>
      <c r="F517" s="80"/>
      <c r="G517" s="81"/>
      <c r="H517" s="81"/>
      <c r="I517" s="81"/>
      <c r="J517" s="81"/>
      <c r="K517" s="83"/>
      <c r="L517" s="83"/>
      <c r="M517" s="84"/>
      <c r="N517" s="81"/>
      <c r="O517" s="83"/>
      <c r="P517" s="82"/>
      <c r="Q517" s="81"/>
    </row>
    <row r="518" spans="1:17" ht="12.75">
      <c r="A518" s="80"/>
      <c r="B518" s="80"/>
      <c r="C518" s="80"/>
      <c r="D518" s="80"/>
      <c r="E518" s="80"/>
      <c r="F518" s="80"/>
      <c r="G518" s="81"/>
      <c r="H518" s="81"/>
      <c r="I518" s="81"/>
      <c r="J518" s="81"/>
      <c r="K518" s="83"/>
      <c r="L518" s="83"/>
      <c r="M518" s="84"/>
      <c r="N518" s="81"/>
      <c r="O518" s="83"/>
      <c r="P518" s="82"/>
      <c r="Q518" s="81"/>
    </row>
    <row r="519" spans="1:17" ht="12.75">
      <c r="A519" s="80"/>
      <c r="B519" s="80"/>
      <c r="C519" s="80"/>
      <c r="D519" s="80"/>
      <c r="E519" s="80"/>
      <c r="F519" s="80"/>
      <c r="G519" s="81"/>
      <c r="H519" s="81"/>
      <c r="I519" s="81"/>
      <c r="J519" s="81"/>
      <c r="K519" s="83"/>
      <c r="L519" s="83"/>
      <c r="M519" s="84"/>
      <c r="N519" s="81"/>
      <c r="O519" s="83"/>
      <c r="P519" s="82"/>
      <c r="Q519" s="81"/>
    </row>
    <row r="520" spans="1:17" ht="12.75">
      <c r="A520" s="80"/>
      <c r="B520" s="80"/>
      <c r="C520" s="80"/>
      <c r="D520" s="80"/>
      <c r="E520" s="80"/>
      <c r="F520" s="80"/>
      <c r="G520" s="81"/>
      <c r="H520" s="81"/>
      <c r="I520" s="81"/>
      <c r="J520" s="81"/>
      <c r="K520" s="83"/>
      <c r="L520" s="83"/>
      <c r="M520" s="84"/>
      <c r="N520" s="81"/>
      <c r="O520" s="83"/>
      <c r="P520" s="82"/>
      <c r="Q520" s="81"/>
    </row>
    <row r="521" spans="1:17" ht="12.75">
      <c r="A521" s="80"/>
      <c r="B521" s="80"/>
      <c r="C521" s="80"/>
      <c r="D521" s="80"/>
      <c r="E521" s="80"/>
      <c r="F521" s="80"/>
      <c r="G521" s="81"/>
      <c r="H521" s="81"/>
      <c r="I521" s="81"/>
      <c r="J521" s="81"/>
      <c r="K521" s="83"/>
      <c r="L521" s="83"/>
      <c r="M521" s="84"/>
      <c r="N521" s="81"/>
      <c r="O521" s="83"/>
      <c r="P521" s="82"/>
      <c r="Q521" s="81"/>
    </row>
    <row r="522" spans="1:17" ht="12.75">
      <c r="A522" s="80"/>
      <c r="B522" s="80"/>
      <c r="C522" s="80"/>
      <c r="D522" s="80"/>
      <c r="E522" s="80"/>
      <c r="F522" s="80"/>
      <c r="G522" s="81"/>
      <c r="H522" s="81"/>
      <c r="I522" s="81"/>
      <c r="J522" s="81"/>
      <c r="K522" s="83"/>
      <c r="L522" s="83"/>
      <c r="M522" s="84"/>
      <c r="N522" s="81"/>
      <c r="O522" s="83"/>
      <c r="P522" s="82"/>
      <c r="Q522" s="81"/>
    </row>
    <row r="523" spans="1:17" ht="12.75">
      <c r="A523" s="80"/>
      <c r="B523" s="80"/>
      <c r="C523" s="80"/>
      <c r="D523" s="80"/>
      <c r="E523" s="80"/>
      <c r="F523" s="80"/>
      <c r="G523" s="81"/>
      <c r="H523" s="81"/>
      <c r="I523" s="81"/>
      <c r="J523" s="81"/>
      <c r="K523" s="83"/>
      <c r="L523" s="83"/>
      <c r="M523" s="84"/>
      <c r="N523" s="81"/>
      <c r="O523" s="83"/>
      <c r="P523" s="82"/>
      <c r="Q523" s="81"/>
    </row>
    <row r="524" spans="1:17" ht="12.75">
      <c r="A524" s="80"/>
      <c r="B524" s="80"/>
      <c r="C524" s="80"/>
      <c r="D524" s="80"/>
      <c r="E524" s="80"/>
      <c r="F524" s="80"/>
      <c r="G524" s="81"/>
      <c r="H524" s="81"/>
      <c r="I524" s="81"/>
      <c r="J524" s="81"/>
      <c r="K524" s="83"/>
      <c r="L524" s="83"/>
      <c r="M524" s="84"/>
      <c r="N524" s="81"/>
      <c r="O524" s="83"/>
      <c r="P524" s="82"/>
      <c r="Q524" s="81"/>
    </row>
    <row r="525" spans="1:17" ht="12.75">
      <c r="A525" s="80"/>
      <c r="B525" s="80"/>
      <c r="C525" s="80"/>
      <c r="D525" s="80"/>
      <c r="E525" s="80"/>
      <c r="F525" s="80"/>
      <c r="G525" s="81"/>
      <c r="H525" s="81"/>
      <c r="I525" s="81"/>
      <c r="J525" s="81"/>
      <c r="K525" s="83"/>
      <c r="L525" s="83"/>
      <c r="M525" s="84"/>
      <c r="N525" s="81"/>
      <c r="O525" s="83"/>
      <c r="P525" s="82"/>
      <c r="Q525" s="81"/>
    </row>
    <row r="526" spans="1:17" ht="12.75">
      <c r="A526" s="80"/>
      <c r="B526" s="80"/>
      <c r="C526" s="80"/>
      <c r="D526" s="80"/>
      <c r="E526" s="80"/>
      <c r="F526" s="80"/>
      <c r="G526" s="81"/>
      <c r="H526" s="81"/>
      <c r="I526" s="81"/>
      <c r="J526" s="81"/>
      <c r="K526" s="83"/>
      <c r="L526" s="83"/>
      <c r="M526" s="84"/>
      <c r="N526" s="81"/>
      <c r="O526" s="83"/>
      <c r="P526" s="82"/>
      <c r="Q526" s="81"/>
    </row>
    <row r="527" spans="1:17" ht="12.75">
      <c r="A527" s="80"/>
      <c r="B527" s="80"/>
      <c r="C527" s="80"/>
      <c r="D527" s="80"/>
      <c r="E527" s="80"/>
      <c r="F527" s="80"/>
      <c r="G527" s="81"/>
      <c r="H527" s="81"/>
      <c r="I527" s="81"/>
      <c r="J527" s="81"/>
      <c r="K527" s="83"/>
      <c r="L527" s="83"/>
      <c r="M527" s="84"/>
      <c r="N527" s="81"/>
      <c r="O527" s="83"/>
      <c r="P527" s="82"/>
      <c r="Q527" s="81"/>
    </row>
    <row r="528" spans="1:17" ht="12.75">
      <c r="A528" s="80"/>
      <c r="B528" s="80"/>
      <c r="C528" s="80"/>
      <c r="D528" s="80"/>
      <c r="E528" s="80"/>
      <c r="F528" s="80"/>
      <c r="G528" s="81"/>
      <c r="H528" s="81"/>
      <c r="I528" s="81"/>
      <c r="J528" s="81"/>
      <c r="K528" s="83"/>
      <c r="L528" s="83"/>
      <c r="M528" s="84"/>
      <c r="N528" s="81"/>
      <c r="O528" s="83"/>
      <c r="P528" s="82"/>
      <c r="Q528" s="81"/>
    </row>
    <row r="529" spans="1:17" ht="12.75">
      <c r="A529" s="80"/>
      <c r="B529" s="80"/>
      <c r="C529" s="80"/>
      <c r="D529" s="80"/>
      <c r="E529" s="80"/>
      <c r="F529" s="80"/>
      <c r="G529" s="81"/>
      <c r="H529" s="81"/>
      <c r="I529" s="81"/>
      <c r="J529" s="81"/>
      <c r="K529" s="83"/>
      <c r="L529" s="83"/>
      <c r="M529" s="84"/>
      <c r="N529" s="81"/>
      <c r="O529" s="83"/>
      <c r="P529" s="82"/>
      <c r="Q529" s="81"/>
    </row>
    <row r="530" spans="1:17" ht="12.75">
      <c r="A530" s="80"/>
      <c r="B530" s="80"/>
      <c r="C530" s="80"/>
      <c r="D530" s="80"/>
      <c r="E530" s="80"/>
      <c r="F530" s="80"/>
      <c r="G530" s="81"/>
      <c r="H530" s="81"/>
      <c r="I530" s="81"/>
      <c r="J530" s="81"/>
      <c r="K530" s="83"/>
      <c r="L530" s="83"/>
      <c r="M530" s="84"/>
      <c r="N530" s="81"/>
      <c r="O530" s="83"/>
      <c r="P530" s="82"/>
      <c r="Q530" s="81"/>
    </row>
    <row r="531" spans="1:17" ht="12.75">
      <c r="A531" s="80"/>
      <c r="B531" s="80"/>
      <c r="C531" s="80"/>
      <c r="D531" s="80"/>
      <c r="E531" s="80"/>
      <c r="F531" s="80"/>
      <c r="G531" s="81"/>
      <c r="H531" s="81"/>
      <c r="I531" s="81"/>
      <c r="J531" s="81"/>
      <c r="K531" s="83"/>
      <c r="L531" s="83"/>
      <c r="M531" s="84"/>
      <c r="N531" s="81"/>
      <c r="O531" s="83"/>
      <c r="P531" s="82"/>
      <c r="Q531" s="81"/>
    </row>
    <row r="532" spans="1:17" ht="12.75">
      <c r="A532" s="80"/>
      <c r="B532" s="80"/>
      <c r="C532" s="80"/>
      <c r="D532" s="80"/>
      <c r="E532" s="80"/>
      <c r="F532" s="80"/>
      <c r="G532" s="81"/>
      <c r="H532" s="81"/>
      <c r="I532" s="81"/>
      <c r="J532" s="81"/>
      <c r="K532" s="83"/>
      <c r="L532" s="83"/>
      <c r="M532" s="84"/>
      <c r="N532" s="81"/>
      <c r="O532" s="83"/>
      <c r="P532" s="82"/>
      <c r="Q532" s="81"/>
    </row>
    <row r="533" spans="1:17" ht="12.75">
      <c r="A533" s="80"/>
      <c r="B533" s="80"/>
      <c r="C533" s="80"/>
      <c r="D533" s="80"/>
      <c r="E533" s="80"/>
      <c r="F533" s="80"/>
      <c r="G533" s="81"/>
      <c r="H533" s="81"/>
      <c r="I533" s="81"/>
      <c r="J533" s="81"/>
      <c r="K533" s="83"/>
      <c r="L533" s="83"/>
      <c r="M533" s="84"/>
      <c r="N533" s="81"/>
      <c r="O533" s="83"/>
      <c r="P533" s="82"/>
      <c r="Q533" s="81"/>
    </row>
    <row r="534" spans="1:17" ht="12.75">
      <c r="A534" s="80"/>
      <c r="B534" s="80"/>
      <c r="C534" s="80"/>
      <c r="D534" s="80"/>
      <c r="E534" s="80"/>
      <c r="F534" s="80"/>
      <c r="G534" s="81"/>
      <c r="H534" s="81"/>
      <c r="I534" s="81"/>
      <c r="J534" s="81"/>
      <c r="K534" s="83"/>
      <c r="L534" s="83"/>
      <c r="M534" s="84"/>
      <c r="N534" s="81"/>
      <c r="O534" s="83"/>
      <c r="P534" s="82"/>
      <c r="Q534" s="81"/>
    </row>
    <row r="535" spans="1:17" ht="12.75">
      <c r="A535" s="80"/>
      <c r="B535" s="80"/>
      <c r="C535" s="80"/>
      <c r="D535" s="80"/>
      <c r="E535" s="80"/>
      <c r="F535" s="80"/>
      <c r="G535" s="81"/>
      <c r="H535" s="81"/>
      <c r="I535" s="81"/>
      <c r="J535" s="81"/>
      <c r="K535" s="83"/>
      <c r="L535" s="83"/>
      <c r="M535" s="84"/>
      <c r="N535" s="81"/>
      <c r="O535" s="83"/>
      <c r="P535" s="82"/>
      <c r="Q535" s="81"/>
    </row>
    <row r="536" spans="1:17" ht="12.75">
      <c r="A536" s="80"/>
      <c r="B536" s="80"/>
      <c r="C536" s="80"/>
      <c r="D536" s="80"/>
      <c r="E536" s="80"/>
      <c r="F536" s="80"/>
      <c r="G536" s="81"/>
      <c r="H536" s="81"/>
      <c r="I536" s="81"/>
      <c r="J536" s="81"/>
      <c r="K536" s="83"/>
      <c r="L536" s="83"/>
      <c r="M536" s="84"/>
      <c r="N536" s="81"/>
      <c r="O536" s="83"/>
      <c r="P536" s="82"/>
      <c r="Q536" s="81"/>
    </row>
    <row r="537" spans="1:17" ht="12.75">
      <c r="A537" s="80"/>
      <c r="B537" s="80"/>
      <c r="C537" s="80"/>
      <c r="D537" s="80"/>
      <c r="E537" s="80"/>
      <c r="F537" s="80"/>
      <c r="G537" s="81"/>
      <c r="H537" s="81"/>
      <c r="I537" s="81"/>
      <c r="J537" s="81"/>
      <c r="K537" s="83"/>
      <c r="L537" s="83"/>
      <c r="M537" s="84"/>
      <c r="N537" s="81"/>
      <c r="O537" s="83"/>
      <c r="P537" s="82"/>
      <c r="Q537" s="81"/>
    </row>
    <row r="538" spans="1:17" ht="12.75">
      <c r="A538" s="80"/>
      <c r="B538" s="80"/>
      <c r="C538" s="80"/>
      <c r="D538" s="80"/>
      <c r="E538" s="80"/>
      <c r="F538" s="80"/>
      <c r="G538" s="81"/>
      <c r="H538" s="81"/>
      <c r="I538" s="81"/>
      <c r="J538" s="81"/>
      <c r="K538" s="83"/>
      <c r="L538" s="83"/>
      <c r="M538" s="84"/>
      <c r="N538" s="81"/>
      <c r="O538" s="83"/>
      <c r="P538" s="82"/>
      <c r="Q538" s="81"/>
    </row>
    <row r="539" spans="1:17" ht="12.75">
      <c r="A539" s="80"/>
      <c r="B539" s="80"/>
      <c r="C539" s="80"/>
      <c r="D539" s="80"/>
      <c r="E539" s="80"/>
      <c r="F539" s="80"/>
      <c r="G539" s="81"/>
      <c r="H539" s="81"/>
      <c r="I539" s="81"/>
      <c r="J539" s="81"/>
      <c r="K539" s="83"/>
      <c r="L539" s="83"/>
      <c r="M539" s="84"/>
      <c r="N539" s="81"/>
      <c r="O539" s="83"/>
      <c r="P539" s="82"/>
      <c r="Q539" s="81"/>
    </row>
    <row r="540" spans="1:17" ht="12.75">
      <c r="A540" s="80"/>
      <c r="B540" s="80"/>
      <c r="C540" s="80"/>
      <c r="D540" s="80"/>
      <c r="E540" s="80"/>
      <c r="F540" s="80"/>
      <c r="G540" s="81"/>
      <c r="H540" s="81"/>
      <c r="I540" s="81"/>
      <c r="J540" s="81"/>
      <c r="K540" s="83"/>
      <c r="L540" s="83"/>
      <c r="M540" s="84"/>
      <c r="N540" s="81"/>
      <c r="O540" s="83"/>
      <c r="P540" s="82"/>
      <c r="Q540" s="81"/>
    </row>
    <row r="541" spans="1:17" ht="12.75">
      <c r="A541" s="80"/>
      <c r="B541" s="80"/>
      <c r="C541" s="80"/>
      <c r="D541" s="80"/>
      <c r="E541" s="80"/>
      <c r="F541" s="80"/>
      <c r="G541" s="81"/>
      <c r="H541" s="81"/>
      <c r="I541" s="81"/>
      <c r="J541" s="81"/>
      <c r="K541" s="83"/>
      <c r="L541" s="83"/>
      <c r="M541" s="84"/>
      <c r="N541" s="81"/>
      <c r="O541" s="83"/>
      <c r="P541" s="82"/>
      <c r="Q541" s="81"/>
    </row>
    <row r="542" spans="1:17" ht="12.75">
      <c r="A542" s="80"/>
      <c r="B542" s="80"/>
      <c r="C542" s="80"/>
      <c r="D542" s="80"/>
      <c r="E542" s="80"/>
      <c r="F542" s="80"/>
      <c r="G542" s="81"/>
      <c r="H542" s="81"/>
      <c r="I542" s="81"/>
      <c r="J542" s="81"/>
      <c r="K542" s="83"/>
      <c r="L542" s="83"/>
      <c r="M542" s="84"/>
      <c r="N542" s="81"/>
      <c r="O542" s="83"/>
      <c r="P542" s="82"/>
      <c r="Q542" s="81"/>
    </row>
    <row r="543" spans="1:17" ht="12.75">
      <c r="A543" s="80"/>
      <c r="B543" s="80"/>
      <c r="C543" s="80"/>
      <c r="D543" s="80"/>
      <c r="E543" s="80"/>
      <c r="F543" s="80"/>
      <c r="G543" s="81"/>
      <c r="H543" s="81"/>
      <c r="I543" s="81"/>
      <c r="J543" s="81"/>
      <c r="K543" s="83"/>
      <c r="L543" s="83"/>
      <c r="M543" s="84"/>
      <c r="N543" s="81"/>
      <c r="O543" s="83"/>
      <c r="P543" s="82"/>
      <c r="Q543" s="81"/>
    </row>
    <row r="544" spans="1:17" ht="12.75">
      <c r="A544" s="80"/>
      <c r="B544" s="80"/>
      <c r="C544" s="80"/>
      <c r="D544" s="80"/>
      <c r="E544" s="80"/>
      <c r="F544" s="80"/>
      <c r="G544" s="81"/>
      <c r="H544" s="81"/>
      <c r="I544" s="81"/>
      <c r="J544" s="81"/>
      <c r="K544" s="83"/>
      <c r="L544" s="83"/>
      <c r="M544" s="84"/>
      <c r="N544" s="81"/>
      <c r="O544" s="83"/>
      <c r="P544" s="82"/>
      <c r="Q544" s="81"/>
    </row>
    <row r="545" spans="1:17" ht="12.75">
      <c r="A545" s="80"/>
      <c r="B545" s="80"/>
      <c r="C545" s="80"/>
      <c r="D545" s="80"/>
      <c r="E545" s="80"/>
      <c r="F545" s="80"/>
      <c r="G545" s="81"/>
      <c r="H545" s="81"/>
      <c r="I545" s="81"/>
      <c r="J545" s="81"/>
      <c r="K545" s="83"/>
      <c r="L545" s="83"/>
      <c r="M545" s="84"/>
      <c r="N545" s="81"/>
      <c r="O545" s="83"/>
      <c r="P545" s="82"/>
      <c r="Q545" s="81"/>
    </row>
    <row r="546" spans="1:17" ht="12.75">
      <c r="A546" s="80"/>
      <c r="B546" s="80"/>
      <c r="C546" s="80"/>
      <c r="D546" s="80"/>
      <c r="E546" s="80"/>
      <c r="F546" s="80"/>
      <c r="G546" s="81"/>
      <c r="H546" s="81"/>
      <c r="I546" s="81"/>
      <c r="J546" s="81"/>
      <c r="K546" s="83"/>
      <c r="L546" s="83"/>
      <c r="M546" s="84"/>
      <c r="N546" s="81"/>
      <c r="O546" s="83"/>
      <c r="P546" s="82"/>
      <c r="Q546" s="81"/>
    </row>
    <row r="547" spans="1:17" ht="12.75">
      <c r="A547" s="80"/>
      <c r="B547" s="80"/>
      <c r="C547" s="80"/>
      <c r="D547" s="80"/>
      <c r="E547" s="80"/>
      <c r="F547" s="80"/>
      <c r="G547" s="81"/>
      <c r="H547" s="81"/>
      <c r="I547" s="81"/>
      <c r="J547" s="81"/>
      <c r="K547" s="83"/>
      <c r="L547" s="83"/>
      <c r="M547" s="84"/>
      <c r="N547" s="81"/>
      <c r="O547" s="83"/>
      <c r="P547" s="82"/>
      <c r="Q547" s="81"/>
    </row>
    <row r="548" spans="1:17" ht="12.75">
      <c r="A548" s="80"/>
      <c r="B548" s="80"/>
      <c r="C548" s="80"/>
      <c r="D548" s="80"/>
      <c r="E548" s="80"/>
      <c r="F548" s="80"/>
      <c r="G548" s="81"/>
      <c r="H548" s="81"/>
      <c r="I548" s="81"/>
      <c r="J548" s="81"/>
      <c r="K548" s="83"/>
      <c r="L548" s="83"/>
      <c r="M548" s="84"/>
      <c r="N548" s="81"/>
      <c r="O548" s="83"/>
      <c r="P548" s="82"/>
      <c r="Q548" s="81"/>
    </row>
    <row r="549" spans="1:17" ht="12.75">
      <c r="A549" s="80"/>
      <c r="B549" s="80"/>
      <c r="C549" s="80"/>
      <c r="D549" s="80"/>
      <c r="E549" s="80"/>
      <c r="F549" s="80"/>
      <c r="G549" s="81"/>
      <c r="H549" s="81"/>
      <c r="I549" s="81"/>
      <c r="J549" s="81"/>
      <c r="K549" s="83"/>
      <c r="L549" s="83"/>
      <c r="M549" s="84"/>
      <c r="N549" s="81"/>
      <c r="O549" s="83"/>
      <c r="P549" s="82"/>
      <c r="Q549" s="81"/>
    </row>
    <row r="550" spans="1:17" ht="12.75">
      <c r="A550" s="80"/>
      <c r="B550" s="80"/>
      <c r="C550" s="80"/>
      <c r="D550" s="80"/>
      <c r="E550" s="80"/>
      <c r="F550" s="80"/>
      <c r="G550" s="81"/>
      <c r="H550" s="81"/>
      <c r="I550" s="81"/>
      <c r="J550" s="81"/>
      <c r="K550" s="83"/>
      <c r="L550" s="83"/>
      <c r="M550" s="84"/>
      <c r="N550" s="81"/>
      <c r="O550" s="83"/>
      <c r="P550" s="82"/>
      <c r="Q550" s="81"/>
    </row>
    <row r="551" spans="1:17" ht="12.75">
      <c r="A551" s="80"/>
      <c r="B551" s="80"/>
      <c r="C551" s="80"/>
      <c r="D551" s="80"/>
      <c r="E551" s="80"/>
      <c r="F551" s="80"/>
      <c r="G551" s="81"/>
      <c r="H551" s="81"/>
      <c r="I551" s="81"/>
      <c r="J551" s="81"/>
      <c r="K551" s="83"/>
      <c r="L551" s="83"/>
      <c r="M551" s="84"/>
      <c r="N551" s="81"/>
      <c r="O551" s="83"/>
      <c r="P551" s="82"/>
      <c r="Q551" s="81"/>
    </row>
    <row r="552" spans="1:17" ht="12.75">
      <c r="A552" s="80"/>
      <c r="B552" s="80"/>
      <c r="C552" s="80"/>
      <c r="D552" s="80"/>
      <c r="E552" s="80"/>
      <c r="F552" s="80"/>
      <c r="G552" s="81"/>
      <c r="H552" s="81"/>
      <c r="I552" s="81"/>
      <c r="J552" s="81"/>
      <c r="K552" s="83"/>
      <c r="L552" s="83"/>
      <c r="M552" s="84"/>
      <c r="N552" s="81"/>
      <c r="O552" s="83"/>
      <c r="P552" s="82"/>
      <c r="Q552" s="81"/>
    </row>
    <row r="553" spans="1:17" ht="12.75">
      <c r="A553" s="80"/>
      <c r="B553" s="80"/>
      <c r="C553" s="80"/>
      <c r="D553" s="80"/>
      <c r="E553" s="80"/>
      <c r="F553" s="80"/>
      <c r="G553" s="81"/>
      <c r="H553" s="81"/>
      <c r="I553" s="81"/>
      <c r="J553" s="81"/>
      <c r="K553" s="83"/>
      <c r="L553" s="83"/>
      <c r="M553" s="84"/>
      <c r="N553" s="81"/>
      <c r="O553" s="83"/>
      <c r="P553" s="82"/>
      <c r="Q553" s="81"/>
    </row>
    <row r="554" spans="1:17" ht="12.75">
      <c r="A554" s="80"/>
      <c r="B554" s="80"/>
      <c r="C554" s="80"/>
      <c r="D554" s="80"/>
      <c r="E554" s="80"/>
      <c r="F554" s="80"/>
      <c r="G554" s="81"/>
      <c r="H554" s="81"/>
      <c r="I554" s="81"/>
      <c r="J554" s="81"/>
      <c r="K554" s="83"/>
      <c r="L554" s="83"/>
      <c r="M554" s="84"/>
      <c r="N554" s="81"/>
      <c r="O554" s="83"/>
      <c r="P554" s="82"/>
      <c r="Q554" s="81"/>
    </row>
    <row r="555" spans="1:17" ht="12.75">
      <c r="A555" s="80"/>
      <c r="B555" s="80"/>
      <c r="C555" s="80"/>
      <c r="D555" s="80"/>
      <c r="E555" s="80"/>
      <c r="F555" s="80"/>
      <c r="G555" s="81"/>
      <c r="H555" s="81"/>
      <c r="I555" s="81"/>
      <c r="J555" s="81"/>
      <c r="K555" s="83"/>
      <c r="L555" s="83"/>
      <c r="M555" s="84"/>
      <c r="N555" s="81"/>
      <c r="O555" s="83"/>
      <c r="P555" s="82"/>
      <c r="Q555" s="81"/>
    </row>
    <row r="556" spans="1:17" ht="12.75">
      <c r="A556" s="80"/>
      <c r="B556" s="80"/>
      <c r="C556" s="80"/>
      <c r="D556" s="80"/>
      <c r="E556" s="80"/>
      <c r="F556" s="80"/>
      <c r="G556" s="81"/>
      <c r="H556" s="81"/>
      <c r="I556" s="81"/>
      <c r="J556" s="81"/>
      <c r="K556" s="83"/>
      <c r="L556" s="83"/>
      <c r="M556" s="84"/>
      <c r="N556" s="81"/>
      <c r="O556" s="83"/>
      <c r="P556" s="82"/>
      <c r="Q556" s="81"/>
    </row>
    <row r="557" spans="1:17" ht="12.75">
      <c r="A557" s="80"/>
      <c r="B557" s="80"/>
      <c r="C557" s="80"/>
      <c r="D557" s="80"/>
      <c r="E557" s="80"/>
      <c r="F557" s="80"/>
      <c r="G557" s="81"/>
      <c r="H557" s="81"/>
      <c r="I557" s="81"/>
      <c r="J557" s="81"/>
      <c r="K557" s="83"/>
      <c r="L557" s="83"/>
      <c r="M557" s="84"/>
      <c r="N557" s="81"/>
      <c r="O557" s="83"/>
      <c r="P557" s="82"/>
      <c r="Q557" s="81"/>
    </row>
    <row r="558" spans="1:17" ht="12.75">
      <c r="A558" s="80"/>
      <c r="B558" s="80"/>
      <c r="C558" s="80"/>
      <c r="D558" s="80"/>
      <c r="E558" s="80"/>
      <c r="F558" s="80"/>
      <c r="G558" s="81"/>
      <c r="H558" s="81"/>
      <c r="I558" s="81"/>
      <c r="J558" s="81"/>
      <c r="K558" s="83"/>
      <c r="L558" s="83"/>
      <c r="M558" s="84"/>
      <c r="N558" s="81"/>
      <c r="O558" s="83"/>
      <c r="P558" s="82"/>
      <c r="Q558" s="81"/>
    </row>
    <row r="559" spans="1:17" ht="12.75">
      <c r="A559" s="80"/>
      <c r="B559" s="80"/>
      <c r="C559" s="80"/>
      <c r="D559" s="80"/>
      <c r="E559" s="80"/>
      <c r="F559" s="80"/>
      <c r="G559" s="81"/>
      <c r="H559" s="81"/>
      <c r="I559" s="81"/>
      <c r="J559" s="81"/>
      <c r="K559" s="83"/>
      <c r="L559" s="83"/>
      <c r="M559" s="84"/>
      <c r="N559" s="81"/>
      <c r="O559" s="83"/>
      <c r="P559" s="82"/>
      <c r="Q559" s="81"/>
    </row>
    <row r="560" spans="1:17" ht="12.75">
      <c r="A560" s="80"/>
      <c r="B560" s="80"/>
      <c r="C560" s="80"/>
      <c r="D560" s="80"/>
      <c r="E560" s="80"/>
      <c r="F560" s="80"/>
      <c r="G560" s="81"/>
      <c r="H560" s="81"/>
      <c r="I560" s="81"/>
      <c r="J560" s="81"/>
      <c r="K560" s="83"/>
      <c r="L560" s="83"/>
      <c r="M560" s="84"/>
      <c r="N560" s="81"/>
      <c r="O560" s="83"/>
      <c r="P560" s="82"/>
      <c r="Q560" s="81"/>
    </row>
    <row r="561" spans="1:17" ht="12.75">
      <c r="A561" s="80"/>
      <c r="B561" s="80"/>
      <c r="C561" s="80"/>
      <c r="D561" s="80"/>
      <c r="E561" s="80"/>
      <c r="F561" s="80"/>
      <c r="G561" s="81"/>
      <c r="H561" s="81"/>
      <c r="I561" s="81"/>
      <c r="J561" s="81"/>
      <c r="K561" s="83"/>
      <c r="L561" s="83"/>
      <c r="M561" s="84"/>
      <c r="N561" s="81"/>
      <c r="O561" s="83"/>
      <c r="P561" s="82"/>
      <c r="Q561" s="81"/>
    </row>
    <row r="562" spans="1:17" ht="12.75">
      <c r="A562" s="80"/>
      <c r="B562" s="80"/>
      <c r="C562" s="80"/>
      <c r="D562" s="80"/>
      <c r="E562" s="80"/>
      <c r="F562" s="80"/>
      <c r="G562" s="81"/>
      <c r="H562" s="81"/>
      <c r="I562" s="81"/>
      <c r="J562" s="81"/>
      <c r="K562" s="83"/>
      <c r="L562" s="83"/>
      <c r="M562" s="84"/>
      <c r="N562" s="81"/>
      <c r="O562" s="83"/>
      <c r="P562" s="82"/>
      <c r="Q562" s="81"/>
    </row>
    <row r="563" spans="1:17" ht="12.75">
      <c r="A563" s="80"/>
      <c r="B563" s="80"/>
      <c r="C563" s="80"/>
      <c r="D563" s="80"/>
      <c r="E563" s="80"/>
      <c r="F563" s="80"/>
      <c r="G563" s="81"/>
      <c r="H563" s="81"/>
      <c r="I563" s="81"/>
      <c r="J563" s="81"/>
      <c r="K563" s="83"/>
      <c r="L563" s="83"/>
      <c r="M563" s="84"/>
      <c r="N563" s="81"/>
      <c r="O563" s="83"/>
      <c r="P563" s="82"/>
      <c r="Q563" s="81"/>
    </row>
    <row r="564" spans="1:17" ht="12.75">
      <c r="A564" s="80"/>
      <c r="B564" s="80"/>
      <c r="C564" s="80"/>
      <c r="D564" s="80"/>
      <c r="E564" s="80"/>
      <c r="F564" s="80"/>
      <c r="G564" s="81"/>
      <c r="H564" s="81"/>
      <c r="I564" s="81"/>
      <c r="J564" s="81"/>
      <c r="K564" s="83"/>
      <c r="L564" s="83"/>
      <c r="M564" s="84"/>
      <c r="N564" s="81"/>
      <c r="O564" s="83"/>
      <c r="P564" s="82"/>
      <c r="Q564" s="81"/>
    </row>
    <row r="565" spans="1:17" ht="12.75">
      <c r="A565" s="80"/>
      <c r="B565" s="80"/>
      <c r="C565" s="80"/>
      <c r="D565" s="80"/>
      <c r="E565" s="80"/>
      <c r="F565" s="80"/>
      <c r="G565" s="81"/>
      <c r="H565" s="81"/>
      <c r="I565" s="81"/>
      <c r="J565" s="81"/>
      <c r="K565" s="83"/>
      <c r="L565" s="83"/>
      <c r="M565" s="84"/>
      <c r="N565" s="81"/>
      <c r="O565" s="83"/>
      <c r="P565" s="82"/>
      <c r="Q565" s="81"/>
    </row>
    <row r="566" spans="1:17" ht="12.75">
      <c r="A566" s="80"/>
      <c r="B566" s="80"/>
      <c r="C566" s="80"/>
      <c r="D566" s="80"/>
      <c r="E566" s="80"/>
      <c r="F566" s="80"/>
      <c r="G566" s="81"/>
      <c r="H566" s="81"/>
      <c r="I566" s="81"/>
      <c r="J566" s="81"/>
      <c r="K566" s="83"/>
      <c r="L566" s="83"/>
      <c r="M566" s="84"/>
      <c r="N566" s="81"/>
      <c r="O566" s="83"/>
      <c r="P566" s="82"/>
      <c r="Q566" s="81"/>
    </row>
    <row r="567" spans="1:17" ht="12.75">
      <c r="A567" s="80"/>
      <c r="B567" s="80"/>
      <c r="C567" s="80"/>
      <c r="D567" s="80"/>
      <c r="E567" s="80"/>
      <c r="F567" s="80"/>
      <c r="G567" s="81"/>
      <c r="H567" s="81"/>
      <c r="I567" s="81"/>
      <c r="J567" s="81"/>
      <c r="K567" s="83"/>
      <c r="L567" s="83"/>
      <c r="M567" s="84"/>
      <c r="N567" s="81"/>
      <c r="O567" s="83"/>
      <c r="P567" s="82"/>
      <c r="Q567" s="81"/>
    </row>
    <row r="568" spans="1:17" ht="12.75">
      <c r="A568" s="80"/>
      <c r="B568" s="80"/>
      <c r="C568" s="80"/>
      <c r="D568" s="80"/>
      <c r="E568" s="80"/>
      <c r="F568" s="80"/>
      <c r="G568" s="81"/>
      <c r="H568" s="81"/>
      <c r="I568" s="81"/>
      <c r="J568" s="81"/>
      <c r="K568" s="83"/>
      <c r="L568" s="83"/>
      <c r="M568" s="84"/>
      <c r="N568" s="81"/>
      <c r="O568" s="83"/>
      <c r="P568" s="82"/>
      <c r="Q568" s="81"/>
    </row>
    <row r="569" spans="1:17" ht="12.75">
      <c r="A569" s="80"/>
      <c r="B569" s="80"/>
      <c r="C569" s="80"/>
      <c r="D569" s="80"/>
      <c r="E569" s="80"/>
      <c r="F569" s="80"/>
      <c r="G569" s="81"/>
      <c r="H569" s="81"/>
      <c r="I569" s="81"/>
      <c r="J569" s="81"/>
      <c r="K569" s="83"/>
      <c r="L569" s="83"/>
      <c r="M569" s="84"/>
      <c r="N569" s="81"/>
      <c r="O569" s="83"/>
      <c r="P569" s="82"/>
      <c r="Q569" s="81"/>
    </row>
    <row r="570" spans="1:17" ht="12.75">
      <c r="A570" s="80"/>
      <c r="B570" s="80"/>
      <c r="C570" s="80"/>
      <c r="D570" s="80"/>
      <c r="E570" s="80"/>
      <c r="F570" s="80"/>
      <c r="G570" s="81"/>
      <c r="H570" s="81"/>
      <c r="I570" s="81"/>
      <c r="J570" s="81"/>
      <c r="K570" s="83"/>
      <c r="L570" s="83"/>
      <c r="M570" s="84"/>
      <c r="N570" s="81"/>
      <c r="O570" s="83"/>
      <c r="P570" s="82"/>
      <c r="Q570" s="81"/>
    </row>
    <row r="571" spans="1:17" ht="12.75">
      <c r="A571" s="80"/>
      <c r="B571" s="80"/>
      <c r="C571" s="80"/>
      <c r="D571" s="80"/>
      <c r="E571" s="80"/>
      <c r="F571" s="80"/>
      <c r="G571" s="81"/>
      <c r="H571" s="81"/>
      <c r="I571" s="81"/>
      <c r="J571" s="81"/>
      <c r="K571" s="83"/>
      <c r="L571" s="83"/>
      <c r="M571" s="84"/>
      <c r="N571" s="81"/>
      <c r="O571" s="83"/>
      <c r="P571" s="82"/>
      <c r="Q571" s="81"/>
    </row>
    <row r="572" spans="1:17" ht="12.75">
      <c r="A572" s="80"/>
      <c r="B572" s="80"/>
      <c r="C572" s="80"/>
      <c r="D572" s="80"/>
      <c r="E572" s="80"/>
      <c r="F572" s="80"/>
      <c r="G572" s="81"/>
      <c r="H572" s="81"/>
      <c r="I572" s="81"/>
      <c r="J572" s="81"/>
      <c r="K572" s="83"/>
      <c r="L572" s="83"/>
      <c r="M572" s="84"/>
      <c r="N572" s="81"/>
      <c r="O572" s="83"/>
      <c r="P572" s="82"/>
      <c r="Q572" s="81"/>
    </row>
    <row r="573" spans="1:17" ht="12.75">
      <c r="A573" s="80"/>
      <c r="B573" s="80"/>
      <c r="C573" s="80"/>
      <c r="D573" s="80"/>
      <c r="E573" s="80"/>
      <c r="F573" s="80"/>
      <c r="G573" s="81"/>
      <c r="H573" s="81"/>
      <c r="I573" s="81"/>
      <c r="J573" s="81"/>
      <c r="K573" s="83"/>
      <c r="L573" s="83"/>
      <c r="M573" s="84"/>
      <c r="N573" s="81"/>
      <c r="O573" s="83"/>
      <c r="P573" s="82"/>
      <c r="Q573" s="81"/>
    </row>
    <row r="574" spans="1:17" ht="12.75">
      <c r="A574" s="80"/>
      <c r="B574" s="80"/>
      <c r="C574" s="80"/>
      <c r="D574" s="80"/>
      <c r="E574" s="80"/>
      <c r="F574" s="80"/>
      <c r="G574" s="81"/>
      <c r="H574" s="81"/>
      <c r="I574" s="81"/>
      <c r="J574" s="81"/>
      <c r="K574" s="83"/>
      <c r="L574" s="83"/>
      <c r="M574" s="84"/>
      <c r="N574" s="81"/>
      <c r="O574" s="83"/>
      <c r="P574" s="82"/>
      <c r="Q574" s="81"/>
    </row>
    <row r="575" spans="1:17" ht="12.75">
      <c r="A575" s="80"/>
      <c r="B575" s="80"/>
      <c r="C575" s="80"/>
      <c r="D575" s="80"/>
      <c r="E575" s="80"/>
      <c r="F575" s="80"/>
      <c r="G575" s="81"/>
      <c r="H575" s="81"/>
      <c r="I575" s="81"/>
      <c r="J575" s="81"/>
      <c r="K575" s="83"/>
      <c r="L575" s="83"/>
      <c r="M575" s="84"/>
      <c r="N575" s="81"/>
      <c r="O575" s="83"/>
      <c r="P575" s="82"/>
      <c r="Q575" s="81"/>
    </row>
    <row r="576" spans="1:17" ht="12.75">
      <c r="A576" s="80"/>
      <c r="B576" s="80"/>
      <c r="C576" s="80"/>
      <c r="D576" s="80"/>
      <c r="E576" s="80"/>
      <c r="F576" s="80"/>
      <c r="G576" s="81"/>
      <c r="H576" s="81"/>
      <c r="I576" s="81"/>
      <c r="J576" s="81"/>
      <c r="K576" s="83"/>
      <c r="L576" s="83"/>
      <c r="M576" s="84"/>
      <c r="N576" s="81"/>
      <c r="O576" s="83"/>
      <c r="P576" s="82"/>
      <c r="Q576" s="81"/>
    </row>
    <row r="577" spans="1:17" ht="12.75">
      <c r="A577" s="80"/>
      <c r="B577" s="80"/>
      <c r="C577" s="80"/>
      <c r="D577" s="80"/>
      <c r="E577" s="80"/>
      <c r="F577" s="80"/>
      <c r="G577" s="81"/>
      <c r="H577" s="81"/>
      <c r="I577" s="81"/>
      <c r="J577" s="81"/>
      <c r="K577" s="83"/>
      <c r="L577" s="83"/>
      <c r="M577" s="84"/>
      <c r="N577" s="81"/>
      <c r="O577" s="83"/>
      <c r="P577" s="82"/>
      <c r="Q577" s="81"/>
    </row>
    <row r="578" spans="1:17" ht="12.75">
      <c r="A578" s="80"/>
      <c r="B578" s="80"/>
      <c r="C578" s="80"/>
      <c r="D578" s="80"/>
      <c r="E578" s="80"/>
      <c r="F578" s="80"/>
      <c r="G578" s="81"/>
      <c r="H578" s="81"/>
      <c r="I578" s="81"/>
      <c r="J578" s="81"/>
      <c r="K578" s="83"/>
      <c r="L578" s="83"/>
      <c r="M578" s="84"/>
      <c r="N578" s="81"/>
      <c r="O578" s="83"/>
      <c r="P578" s="82"/>
      <c r="Q578" s="81"/>
    </row>
    <row r="579" spans="1:17" ht="12.75">
      <c r="A579" s="80"/>
      <c r="B579" s="80"/>
      <c r="C579" s="80"/>
      <c r="D579" s="80"/>
      <c r="E579" s="80"/>
      <c r="F579" s="80"/>
      <c r="G579" s="81"/>
      <c r="H579" s="81"/>
      <c r="I579" s="81"/>
      <c r="J579" s="81"/>
      <c r="K579" s="83"/>
      <c r="L579" s="83"/>
      <c r="M579" s="84"/>
      <c r="N579" s="81"/>
      <c r="O579" s="83"/>
      <c r="P579" s="82"/>
      <c r="Q579" s="81"/>
    </row>
    <row r="580" spans="1:17" ht="12.75">
      <c r="A580" s="80"/>
      <c r="B580" s="80"/>
      <c r="C580" s="80"/>
      <c r="D580" s="80"/>
      <c r="E580" s="80"/>
      <c r="F580" s="80"/>
      <c r="G580" s="81"/>
      <c r="H580" s="81"/>
      <c r="I580" s="81"/>
      <c r="J580" s="81"/>
      <c r="K580" s="83"/>
      <c r="L580" s="83"/>
      <c r="M580" s="84"/>
      <c r="N580" s="81"/>
      <c r="O580" s="83"/>
      <c r="P580" s="82"/>
      <c r="Q580" s="81"/>
    </row>
    <row r="581" spans="1:17" ht="12.75">
      <c r="A581" s="80"/>
      <c r="B581" s="80"/>
      <c r="C581" s="80"/>
      <c r="D581" s="80"/>
      <c r="E581" s="80"/>
      <c r="F581" s="80"/>
      <c r="G581" s="81"/>
      <c r="H581" s="81"/>
      <c r="I581" s="81"/>
      <c r="J581" s="81"/>
      <c r="K581" s="83"/>
      <c r="L581" s="83"/>
      <c r="M581" s="84"/>
      <c r="N581" s="81"/>
      <c r="O581" s="83"/>
      <c r="P581" s="82"/>
      <c r="Q581" s="81"/>
    </row>
    <row r="582" spans="1:17" ht="12.75">
      <c r="A582" s="80"/>
      <c r="B582" s="80"/>
      <c r="C582" s="80"/>
      <c r="D582" s="80"/>
      <c r="E582" s="80"/>
      <c r="F582" s="80"/>
      <c r="G582" s="81"/>
      <c r="H582" s="81"/>
      <c r="I582" s="81"/>
      <c r="J582" s="81"/>
      <c r="K582" s="83"/>
      <c r="L582" s="83"/>
      <c r="M582" s="84"/>
      <c r="N582" s="81"/>
      <c r="O582" s="83"/>
      <c r="P582" s="82"/>
      <c r="Q582" s="81"/>
    </row>
    <row r="583" spans="1:17" ht="12.75">
      <c r="A583" s="80"/>
      <c r="B583" s="80"/>
      <c r="C583" s="80"/>
      <c r="D583" s="80"/>
      <c r="E583" s="80"/>
      <c r="F583" s="80"/>
      <c r="G583" s="81"/>
      <c r="H583" s="81"/>
      <c r="I583" s="81"/>
      <c r="J583" s="81"/>
      <c r="K583" s="83"/>
      <c r="L583" s="83"/>
      <c r="M583" s="84"/>
      <c r="N583" s="81"/>
      <c r="O583" s="83"/>
      <c r="P583" s="82"/>
      <c r="Q583" s="81"/>
    </row>
    <row r="584" spans="1:17" ht="12.75">
      <c r="A584" s="80"/>
      <c r="B584" s="80"/>
      <c r="C584" s="80"/>
      <c r="D584" s="80"/>
      <c r="E584" s="80"/>
      <c r="F584" s="80"/>
      <c r="G584" s="81"/>
      <c r="H584" s="81"/>
      <c r="I584" s="81"/>
      <c r="J584" s="81"/>
      <c r="K584" s="83"/>
      <c r="L584" s="83"/>
      <c r="M584" s="84"/>
      <c r="N584" s="81"/>
      <c r="O584" s="83"/>
      <c r="P584" s="82"/>
      <c r="Q584" s="81"/>
    </row>
    <row r="585" spans="1:17" ht="12.75">
      <c r="A585" s="80"/>
      <c r="B585" s="80"/>
      <c r="C585" s="80"/>
      <c r="D585" s="80"/>
      <c r="E585" s="80"/>
      <c r="F585" s="80"/>
      <c r="G585" s="81"/>
      <c r="H585" s="81"/>
      <c r="I585" s="81"/>
      <c r="J585" s="81"/>
      <c r="K585" s="83"/>
      <c r="L585" s="83"/>
      <c r="M585" s="84"/>
      <c r="N585" s="81"/>
      <c r="O585" s="83"/>
      <c r="P585" s="82"/>
      <c r="Q585" s="81"/>
    </row>
    <row r="586" spans="1:17" ht="12.75">
      <c r="A586" s="80"/>
      <c r="B586" s="80"/>
      <c r="C586" s="80"/>
      <c r="D586" s="80"/>
      <c r="E586" s="80"/>
      <c r="F586" s="80"/>
      <c r="G586" s="81"/>
      <c r="H586" s="81"/>
      <c r="I586" s="81"/>
      <c r="J586" s="81"/>
      <c r="K586" s="83"/>
      <c r="L586" s="83"/>
      <c r="M586" s="84"/>
      <c r="N586" s="81"/>
      <c r="O586" s="83"/>
      <c r="P586" s="82"/>
      <c r="Q586" s="81"/>
    </row>
    <row r="587" spans="1:17" ht="12.75">
      <c r="A587" s="80"/>
      <c r="B587" s="80"/>
      <c r="C587" s="80"/>
      <c r="D587" s="80"/>
      <c r="E587" s="80"/>
      <c r="F587" s="80"/>
      <c r="G587" s="81"/>
      <c r="H587" s="81"/>
      <c r="I587" s="81"/>
      <c r="J587" s="81"/>
      <c r="K587" s="83"/>
      <c r="L587" s="83"/>
      <c r="M587" s="84"/>
      <c r="N587" s="81"/>
      <c r="O587" s="83"/>
      <c r="P587" s="82"/>
      <c r="Q587" s="81"/>
    </row>
    <row r="588" spans="1:17" ht="12.75">
      <c r="A588" s="80"/>
      <c r="B588" s="80"/>
      <c r="C588" s="80"/>
      <c r="D588" s="80"/>
      <c r="E588" s="80"/>
      <c r="F588" s="80"/>
      <c r="G588" s="81"/>
      <c r="H588" s="81"/>
      <c r="I588" s="81"/>
      <c r="J588" s="81"/>
      <c r="K588" s="83"/>
      <c r="L588" s="83"/>
      <c r="M588" s="84"/>
      <c r="N588" s="81"/>
      <c r="O588" s="83"/>
      <c r="P588" s="82"/>
      <c r="Q588" s="81"/>
    </row>
    <row r="589" spans="1:17" ht="12.75">
      <c r="A589" s="80"/>
      <c r="B589" s="80"/>
      <c r="C589" s="80"/>
      <c r="D589" s="80"/>
      <c r="E589" s="80"/>
      <c r="F589" s="80"/>
      <c r="G589" s="81"/>
      <c r="H589" s="81"/>
      <c r="I589" s="81"/>
      <c r="J589" s="81"/>
      <c r="K589" s="83"/>
      <c r="L589" s="83"/>
      <c r="M589" s="84"/>
      <c r="N589" s="81"/>
      <c r="O589" s="83"/>
      <c r="P589" s="82"/>
      <c r="Q589" s="81"/>
    </row>
    <row r="590" spans="1:17" ht="12.75">
      <c r="A590" s="80"/>
      <c r="B590" s="80"/>
      <c r="C590" s="80"/>
      <c r="D590" s="80"/>
      <c r="E590" s="80"/>
      <c r="F590" s="80"/>
      <c r="G590" s="81"/>
      <c r="H590" s="81"/>
      <c r="I590" s="81"/>
      <c r="J590" s="81"/>
      <c r="K590" s="83"/>
      <c r="L590" s="83"/>
      <c r="M590" s="84"/>
      <c r="N590" s="81"/>
      <c r="O590" s="83"/>
      <c r="P590" s="82"/>
      <c r="Q590" s="81"/>
    </row>
    <row r="591" spans="1:17" ht="12.75">
      <c r="A591" s="80"/>
      <c r="B591" s="80"/>
      <c r="C591" s="80"/>
      <c r="D591" s="80"/>
      <c r="E591" s="80"/>
      <c r="F591" s="80"/>
      <c r="G591" s="81"/>
      <c r="H591" s="81"/>
      <c r="I591" s="81"/>
      <c r="J591" s="81"/>
      <c r="K591" s="83"/>
      <c r="L591" s="83"/>
      <c r="M591" s="84"/>
      <c r="N591" s="81"/>
      <c r="O591" s="83"/>
      <c r="P591" s="82"/>
      <c r="Q591" s="81"/>
    </row>
    <row r="592" spans="1:17" ht="12.75">
      <c r="A592" s="80"/>
      <c r="B592" s="80"/>
      <c r="C592" s="80"/>
      <c r="D592" s="80"/>
      <c r="E592" s="80"/>
      <c r="F592" s="80"/>
      <c r="G592" s="81"/>
      <c r="H592" s="81"/>
      <c r="I592" s="81"/>
      <c r="J592" s="81"/>
      <c r="K592" s="83"/>
      <c r="L592" s="83"/>
      <c r="M592" s="84"/>
      <c r="N592" s="81"/>
      <c r="O592" s="83"/>
      <c r="P592" s="82"/>
      <c r="Q592" s="81"/>
    </row>
    <row r="593" spans="1:17" ht="12.75">
      <c r="A593" s="80"/>
      <c r="B593" s="80"/>
      <c r="C593" s="80"/>
      <c r="D593" s="80"/>
      <c r="E593" s="80"/>
      <c r="F593" s="80"/>
      <c r="G593" s="81"/>
      <c r="H593" s="81"/>
      <c r="I593" s="81"/>
      <c r="J593" s="81"/>
      <c r="K593" s="83"/>
      <c r="L593" s="83"/>
      <c r="M593" s="84"/>
      <c r="N593" s="81"/>
      <c r="O593" s="83"/>
      <c r="P593" s="82"/>
      <c r="Q593" s="81"/>
    </row>
    <row r="594" spans="1:17" ht="12.75">
      <c r="A594" s="80"/>
      <c r="B594" s="80"/>
      <c r="C594" s="80"/>
      <c r="D594" s="80"/>
      <c r="E594" s="80"/>
      <c r="F594" s="80"/>
      <c r="G594" s="81"/>
      <c r="H594" s="81"/>
      <c r="I594" s="81"/>
      <c r="J594" s="81"/>
      <c r="K594" s="83"/>
      <c r="L594" s="83"/>
      <c r="M594" s="84"/>
      <c r="N594" s="81"/>
      <c r="O594" s="83"/>
      <c r="P594" s="82"/>
      <c r="Q594" s="81"/>
    </row>
    <row r="595" spans="1:17" ht="12.75">
      <c r="A595" s="80"/>
      <c r="B595" s="80"/>
      <c r="C595" s="80"/>
      <c r="D595" s="80"/>
      <c r="E595" s="80"/>
      <c r="F595" s="80"/>
      <c r="G595" s="81"/>
      <c r="H595" s="81"/>
      <c r="I595" s="81"/>
      <c r="J595" s="81"/>
      <c r="K595" s="83"/>
      <c r="L595" s="83"/>
      <c r="M595" s="84"/>
      <c r="N595" s="81"/>
      <c r="O595" s="83"/>
      <c r="P595" s="82"/>
      <c r="Q595" s="81"/>
    </row>
    <row r="596" spans="1:17" ht="12.75">
      <c r="A596" s="80"/>
      <c r="B596" s="80"/>
      <c r="C596" s="80"/>
      <c r="D596" s="80"/>
      <c r="E596" s="80"/>
      <c r="F596" s="80"/>
      <c r="G596" s="81"/>
      <c r="H596" s="81"/>
      <c r="I596" s="81"/>
      <c r="J596" s="81"/>
      <c r="K596" s="83"/>
      <c r="L596" s="83"/>
      <c r="M596" s="84"/>
      <c r="N596" s="81"/>
      <c r="O596" s="83"/>
      <c r="P596" s="82"/>
      <c r="Q596" s="81"/>
    </row>
    <row r="597" spans="1:17" ht="12.75">
      <c r="A597" s="80"/>
      <c r="B597" s="80"/>
      <c r="C597" s="80"/>
      <c r="D597" s="80"/>
      <c r="E597" s="80"/>
      <c r="F597" s="80"/>
      <c r="G597" s="81"/>
      <c r="H597" s="81"/>
      <c r="I597" s="81"/>
      <c r="J597" s="81"/>
      <c r="K597" s="83"/>
      <c r="L597" s="83"/>
      <c r="M597" s="84"/>
      <c r="N597" s="81"/>
      <c r="O597" s="83"/>
      <c r="P597" s="82"/>
      <c r="Q597" s="81"/>
    </row>
    <row r="598" spans="1:17" ht="12.75">
      <c r="A598" s="80"/>
      <c r="B598" s="80"/>
      <c r="C598" s="80"/>
      <c r="D598" s="80"/>
      <c r="E598" s="80"/>
      <c r="F598" s="80"/>
      <c r="G598" s="81"/>
      <c r="H598" s="81"/>
      <c r="I598" s="81"/>
      <c r="J598" s="81"/>
      <c r="K598" s="83"/>
      <c r="L598" s="83"/>
      <c r="M598" s="84"/>
      <c r="N598" s="81"/>
      <c r="O598" s="83"/>
      <c r="P598" s="82"/>
      <c r="Q598" s="81"/>
    </row>
    <row r="599" spans="1:17" ht="12.75">
      <c r="A599" s="80"/>
      <c r="B599" s="80"/>
      <c r="C599" s="80"/>
      <c r="D599" s="80"/>
      <c r="E599" s="80"/>
      <c r="F599" s="80"/>
      <c r="G599" s="81"/>
      <c r="H599" s="81"/>
      <c r="I599" s="81"/>
      <c r="J599" s="81"/>
      <c r="K599" s="83"/>
      <c r="L599" s="83"/>
      <c r="M599" s="84"/>
      <c r="N599" s="81"/>
      <c r="O599" s="83"/>
      <c r="P599" s="82"/>
      <c r="Q599" s="81"/>
    </row>
    <row r="600" spans="1:17" ht="12.75">
      <c r="A600" s="80"/>
      <c r="B600" s="80"/>
      <c r="C600" s="80"/>
      <c r="D600" s="80"/>
      <c r="E600" s="80"/>
      <c r="F600" s="80"/>
      <c r="G600" s="81"/>
      <c r="H600" s="81"/>
      <c r="I600" s="81"/>
      <c r="J600" s="81"/>
      <c r="K600" s="83"/>
      <c r="L600" s="83"/>
      <c r="M600" s="84"/>
      <c r="N600" s="81"/>
      <c r="O600" s="83"/>
      <c r="P600" s="82"/>
      <c r="Q600" s="81"/>
    </row>
    <row r="601" spans="1:17" ht="12.75">
      <c r="A601" s="80"/>
      <c r="B601" s="80"/>
      <c r="C601" s="80"/>
      <c r="D601" s="80"/>
      <c r="E601" s="80"/>
      <c r="F601" s="80"/>
      <c r="G601" s="81"/>
      <c r="H601" s="81"/>
      <c r="I601" s="81"/>
      <c r="J601" s="81"/>
      <c r="K601" s="83"/>
      <c r="L601" s="83"/>
      <c r="M601" s="84"/>
      <c r="N601" s="81"/>
      <c r="O601" s="83"/>
      <c r="P601" s="82"/>
      <c r="Q601" s="81"/>
    </row>
    <row r="602" spans="1:17" ht="12.75">
      <c r="A602" s="80"/>
      <c r="B602" s="80"/>
      <c r="C602" s="80"/>
      <c r="D602" s="80"/>
      <c r="E602" s="80"/>
      <c r="F602" s="80"/>
      <c r="G602" s="81"/>
      <c r="H602" s="81"/>
      <c r="I602" s="81"/>
      <c r="J602" s="81"/>
      <c r="K602" s="83"/>
      <c r="L602" s="83"/>
      <c r="M602" s="84"/>
      <c r="N602" s="81"/>
      <c r="O602" s="83"/>
      <c r="P602" s="82"/>
      <c r="Q602" s="81"/>
    </row>
    <row r="603" spans="1:17" ht="12.75">
      <c r="A603" s="80"/>
      <c r="B603" s="80"/>
      <c r="C603" s="80"/>
      <c r="D603" s="80"/>
      <c r="E603" s="80"/>
      <c r="F603" s="80"/>
      <c r="G603" s="81"/>
      <c r="H603" s="81"/>
      <c r="I603" s="81"/>
      <c r="J603" s="81"/>
      <c r="K603" s="83"/>
      <c r="L603" s="83"/>
      <c r="M603" s="84"/>
      <c r="N603" s="81"/>
      <c r="O603" s="83"/>
      <c r="P603" s="82"/>
      <c r="Q603" s="81"/>
    </row>
    <row r="604" spans="1:17" ht="12.75">
      <c r="A604" s="80"/>
      <c r="B604" s="80"/>
      <c r="C604" s="80"/>
      <c r="D604" s="80"/>
      <c r="E604" s="80"/>
      <c r="F604" s="80"/>
      <c r="G604" s="81"/>
      <c r="H604" s="81"/>
      <c r="I604" s="81"/>
      <c r="J604" s="81"/>
      <c r="K604" s="83"/>
      <c r="L604" s="83"/>
      <c r="M604" s="84"/>
      <c r="N604" s="81"/>
      <c r="O604" s="83"/>
      <c r="P604" s="82"/>
      <c r="Q604" s="81"/>
    </row>
    <row r="605" spans="1:17" ht="12.75">
      <c r="A605" s="80"/>
      <c r="B605" s="80"/>
      <c r="C605" s="80"/>
      <c r="D605" s="80"/>
      <c r="E605" s="80"/>
      <c r="F605" s="80"/>
      <c r="G605" s="81"/>
      <c r="H605" s="81"/>
      <c r="I605" s="81"/>
      <c r="J605" s="81"/>
      <c r="K605" s="83"/>
      <c r="L605" s="83"/>
      <c r="M605" s="84"/>
      <c r="N605" s="81"/>
      <c r="O605" s="83"/>
      <c r="P605" s="82"/>
      <c r="Q605" s="81"/>
    </row>
    <row r="606" spans="1:17" ht="12.75">
      <c r="A606" s="80"/>
      <c r="B606" s="80"/>
      <c r="C606" s="80"/>
      <c r="D606" s="80"/>
      <c r="E606" s="80"/>
      <c r="F606" s="80"/>
      <c r="G606" s="81"/>
      <c r="H606" s="81"/>
      <c r="I606" s="81"/>
      <c r="J606" s="81"/>
      <c r="K606" s="83"/>
      <c r="L606" s="83"/>
      <c r="M606" s="84"/>
      <c r="N606" s="81"/>
      <c r="O606" s="83"/>
      <c r="P606" s="82"/>
      <c r="Q606" s="81"/>
    </row>
    <row r="607" spans="1:17" ht="12.75">
      <c r="A607" s="80"/>
      <c r="B607" s="80"/>
      <c r="C607" s="80"/>
      <c r="D607" s="80"/>
      <c r="E607" s="80"/>
      <c r="F607" s="80"/>
      <c r="G607" s="81"/>
      <c r="H607" s="81"/>
      <c r="I607" s="81"/>
      <c r="J607" s="81"/>
      <c r="K607" s="83"/>
      <c r="L607" s="83"/>
      <c r="M607" s="84"/>
      <c r="N607" s="81"/>
      <c r="O607" s="83"/>
      <c r="P607" s="82"/>
      <c r="Q607" s="81"/>
    </row>
    <row r="608" spans="1:17" ht="12.75">
      <c r="A608" s="80"/>
      <c r="B608" s="80"/>
      <c r="C608" s="80"/>
      <c r="D608" s="80"/>
      <c r="E608" s="80"/>
      <c r="F608" s="80"/>
      <c r="G608" s="81"/>
      <c r="H608" s="81"/>
      <c r="I608" s="81"/>
      <c r="J608" s="81"/>
      <c r="K608" s="83"/>
      <c r="L608" s="83"/>
      <c r="M608" s="84"/>
      <c r="N608" s="81"/>
      <c r="O608" s="83"/>
      <c r="P608" s="82"/>
      <c r="Q608" s="81"/>
    </row>
    <row r="609" spans="1:17" ht="12.75">
      <c r="A609" s="80"/>
      <c r="B609" s="80"/>
      <c r="C609" s="80"/>
      <c r="D609" s="80"/>
      <c r="E609" s="80"/>
      <c r="F609" s="80"/>
      <c r="G609" s="81"/>
      <c r="H609" s="81"/>
      <c r="I609" s="81"/>
      <c r="J609" s="81"/>
      <c r="K609" s="83"/>
      <c r="L609" s="83"/>
      <c r="M609" s="84"/>
      <c r="N609" s="81"/>
      <c r="O609" s="83"/>
      <c r="P609" s="82"/>
      <c r="Q609" s="81"/>
    </row>
    <row r="610" spans="1:17" ht="12.75">
      <c r="A610" s="80"/>
      <c r="B610" s="80"/>
      <c r="C610" s="80"/>
      <c r="D610" s="80"/>
      <c r="E610" s="80"/>
      <c r="F610" s="80"/>
      <c r="G610" s="81"/>
      <c r="H610" s="81"/>
      <c r="I610" s="81"/>
      <c r="J610" s="81"/>
      <c r="K610" s="83"/>
      <c r="L610" s="83"/>
      <c r="M610" s="84"/>
      <c r="N610" s="81"/>
      <c r="O610" s="83"/>
      <c r="P610" s="82"/>
      <c r="Q610" s="81"/>
    </row>
    <row r="611" spans="1:17" ht="12.75">
      <c r="A611" s="80"/>
      <c r="B611" s="80"/>
      <c r="C611" s="80"/>
      <c r="D611" s="80"/>
      <c r="E611" s="80"/>
      <c r="F611" s="80"/>
      <c r="G611" s="81"/>
      <c r="H611" s="81"/>
      <c r="I611" s="81"/>
      <c r="J611" s="81"/>
      <c r="K611" s="83"/>
      <c r="L611" s="83"/>
      <c r="M611" s="84"/>
      <c r="N611" s="81"/>
      <c r="O611" s="83"/>
      <c r="P611" s="82"/>
      <c r="Q611" s="81"/>
    </row>
    <row r="612" spans="1:17" ht="12.75">
      <c r="A612" s="80"/>
      <c r="B612" s="80"/>
      <c r="C612" s="80"/>
      <c r="D612" s="80"/>
      <c r="E612" s="80"/>
      <c r="F612" s="80"/>
      <c r="G612" s="81"/>
      <c r="H612" s="81"/>
      <c r="I612" s="81"/>
      <c r="J612" s="81"/>
      <c r="K612" s="83"/>
      <c r="L612" s="83"/>
      <c r="M612" s="84"/>
      <c r="N612" s="81"/>
      <c r="O612" s="83"/>
      <c r="P612" s="82"/>
      <c r="Q612" s="81"/>
    </row>
    <row r="613" spans="1:17" ht="12.75">
      <c r="A613" s="80"/>
      <c r="B613" s="80"/>
      <c r="C613" s="80"/>
      <c r="D613" s="80"/>
      <c r="E613" s="80"/>
      <c r="F613" s="80"/>
      <c r="G613" s="81"/>
      <c r="H613" s="81"/>
      <c r="I613" s="81"/>
      <c r="J613" s="81"/>
      <c r="K613" s="83"/>
      <c r="L613" s="83"/>
      <c r="M613" s="84"/>
      <c r="N613" s="81"/>
      <c r="O613" s="83"/>
      <c r="P613" s="82"/>
      <c r="Q613" s="81"/>
    </row>
    <row r="614" spans="1:17" ht="12.75">
      <c r="A614" s="80"/>
      <c r="B614" s="80"/>
      <c r="C614" s="80"/>
      <c r="D614" s="80"/>
      <c r="E614" s="80"/>
      <c r="F614" s="80"/>
      <c r="G614" s="81"/>
      <c r="H614" s="81"/>
      <c r="I614" s="81"/>
      <c r="J614" s="81"/>
      <c r="K614" s="83"/>
      <c r="L614" s="83"/>
      <c r="M614" s="84"/>
      <c r="N614" s="81"/>
      <c r="O614" s="83"/>
      <c r="P614" s="82"/>
      <c r="Q614" s="81"/>
    </row>
    <row r="615" spans="1:17" ht="12.75">
      <c r="A615" s="80"/>
      <c r="B615" s="80"/>
      <c r="C615" s="80"/>
      <c r="D615" s="80"/>
      <c r="E615" s="80"/>
      <c r="F615" s="80"/>
      <c r="G615" s="81"/>
      <c r="H615" s="81"/>
      <c r="I615" s="81"/>
      <c r="J615" s="81"/>
      <c r="K615" s="83"/>
      <c r="L615" s="83"/>
      <c r="M615" s="84"/>
      <c r="N615" s="81"/>
      <c r="O615" s="83"/>
      <c r="P615" s="82"/>
      <c r="Q615" s="81"/>
    </row>
    <row r="616" spans="1:17" ht="12.75">
      <c r="A616" s="80"/>
      <c r="B616" s="80"/>
      <c r="C616" s="80"/>
      <c r="D616" s="80"/>
      <c r="E616" s="80"/>
      <c r="F616" s="80"/>
      <c r="G616" s="81"/>
      <c r="H616" s="81"/>
      <c r="I616" s="81"/>
      <c r="J616" s="81"/>
      <c r="K616" s="83"/>
      <c r="L616" s="83"/>
      <c r="M616" s="84"/>
      <c r="N616" s="81"/>
      <c r="O616" s="83"/>
      <c r="P616" s="82"/>
      <c r="Q616" s="81"/>
    </row>
    <row r="617" spans="1:17" ht="12.75">
      <c r="A617" s="80"/>
      <c r="B617" s="80"/>
      <c r="C617" s="80"/>
      <c r="D617" s="80"/>
      <c r="E617" s="80"/>
      <c r="F617" s="80"/>
      <c r="G617" s="81"/>
      <c r="H617" s="81"/>
      <c r="I617" s="81"/>
      <c r="J617" s="81"/>
      <c r="K617" s="83"/>
      <c r="L617" s="83"/>
      <c r="M617" s="84"/>
      <c r="N617" s="81"/>
      <c r="O617" s="83"/>
      <c r="P617" s="82"/>
      <c r="Q617" s="81"/>
    </row>
    <row r="618" spans="1:17" ht="12.75">
      <c r="A618" s="80"/>
      <c r="B618" s="80"/>
      <c r="C618" s="80"/>
      <c r="D618" s="80"/>
      <c r="E618" s="80"/>
      <c r="F618" s="80"/>
      <c r="G618" s="81"/>
      <c r="H618" s="81"/>
      <c r="I618" s="81"/>
      <c r="J618" s="81"/>
      <c r="K618" s="83"/>
      <c r="L618" s="83"/>
      <c r="M618" s="84"/>
      <c r="N618" s="81"/>
      <c r="O618" s="83"/>
      <c r="P618" s="82"/>
      <c r="Q618" s="81"/>
    </row>
    <row r="619" spans="1:17" ht="12.75">
      <c r="A619" s="80"/>
      <c r="B619" s="80"/>
      <c r="C619" s="80"/>
      <c r="D619" s="80"/>
      <c r="E619" s="80"/>
      <c r="F619" s="80"/>
      <c r="G619" s="81"/>
      <c r="H619" s="81"/>
      <c r="I619" s="81"/>
      <c r="J619" s="81"/>
      <c r="K619" s="83"/>
      <c r="L619" s="83"/>
      <c r="M619" s="84"/>
      <c r="N619" s="81"/>
      <c r="O619" s="83"/>
      <c r="P619" s="82"/>
      <c r="Q619" s="81"/>
    </row>
    <row r="620" spans="1:17" ht="12.75">
      <c r="A620" s="80"/>
      <c r="B620" s="80"/>
      <c r="C620" s="80"/>
      <c r="D620" s="80"/>
      <c r="E620" s="80"/>
      <c r="F620" s="80"/>
      <c r="G620" s="81"/>
      <c r="H620" s="81"/>
      <c r="I620" s="81"/>
      <c r="J620" s="81"/>
      <c r="K620" s="83"/>
      <c r="L620" s="83"/>
      <c r="M620" s="84"/>
      <c r="N620" s="81"/>
      <c r="O620" s="83"/>
      <c r="P620" s="82"/>
      <c r="Q620" s="81"/>
    </row>
    <row r="621" spans="1:17" ht="12.75">
      <c r="A621" s="80"/>
      <c r="B621" s="80"/>
      <c r="C621" s="80"/>
      <c r="D621" s="80"/>
      <c r="E621" s="80"/>
      <c r="F621" s="80"/>
      <c r="G621" s="81"/>
      <c r="H621" s="81"/>
      <c r="I621" s="81"/>
      <c r="J621" s="81"/>
      <c r="K621" s="83"/>
      <c r="L621" s="83"/>
      <c r="M621" s="84"/>
      <c r="N621" s="81"/>
      <c r="O621" s="83"/>
      <c r="P621" s="82"/>
      <c r="Q621" s="81"/>
    </row>
    <row r="622" spans="1:17" ht="12.75">
      <c r="A622" s="80"/>
      <c r="B622" s="80"/>
      <c r="C622" s="80"/>
      <c r="D622" s="80"/>
      <c r="E622" s="80"/>
      <c r="F622" s="80"/>
      <c r="G622" s="81"/>
      <c r="H622" s="81"/>
      <c r="I622" s="81"/>
      <c r="J622" s="81"/>
      <c r="K622" s="83"/>
      <c r="L622" s="83"/>
      <c r="M622" s="84"/>
      <c r="N622" s="81"/>
      <c r="O622" s="83"/>
      <c r="P622" s="82"/>
      <c r="Q622" s="81"/>
    </row>
    <row r="623" spans="1:17" ht="12.75">
      <c r="A623" s="80"/>
      <c r="B623" s="80"/>
      <c r="C623" s="80"/>
      <c r="D623" s="80"/>
      <c r="E623" s="80"/>
      <c r="F623" s="80"/>
      <c r="G623" s="81"/>
      <c r="H623" s="81"/>
      <c r="I623" s="81"/>
      <c r="J623" s="81"/>
      <c r="K623" s="83"/>
      <c r="L623" s="83"/>
      <c r="M623" s="84"/>
      <c r="N623" s="81"/>
      <c r="O623" s="83"/>
      <c r="P623" s="82"/>
      <c r="Q623" s="81"/>
    </row>
    <row r="624" spans="1:17" ht="12.75">
      <c r="A624" s="80"/>
      <c r="B624" s="80"/>
      <c r="C624" s="80"/>
      <c r="D624" s="80"/>
      <c r="E624" s="80"/>
      <c r="F624" s="80"/>
      <c r="G624" s="81"/>
      <c r="H624" s="81"/>
      <c r="I624" s="81"/>
      <c r="J624" s="81"/>
      <c r="K624" s="83"/>
      <c r="L624" s="83"/>
      <c r="M624" s="84"/>
      <c r="N624" s="81"/>
      <c r="O624" s="83"/>
      <c r="P624" s="82"/>
      <c r="Q624" s="81"/>
    </row>
    <row r="625" spans="1:17" ht="12.75">
      <c r="A625" s="80"/>
      <c r="B625" s="80"/>
      <c r="C625" s="80"/>
      <c r="D625" s="80"/>
      <c r="E625" s="80"/>
      <c r="F625" s="80"/>
      <c r="G625" s="81"/>
      <c r="H625" s="81"/>
      <c r="I625" s="81"/>
      <c r="J625" s="81"/>
      <c r="K625" s="83"/>
      <c r="L625" s="83"/>
      <c r="M625" s="84"/>
      <c r="N625" s="81"/>
      <c r="O625" s="83"/>
      <c r="P625" s="82"/>
      <c r="Q625" s="81"/>
    </row>
    <row r="626" spans="1:17" ht="12.75">
      <c r="A626" s="80"/>
      <c r="B626" s="80"/>
      <c r="C626" s="80"/>
      <c r="D626" s="80"/>
      <c r="E626" s="80"/>
      <c r="F626" s="80"/>
      <c r="G626" s="81"/>
      <c r="H626" s="81"/>
      <c r="I626" s="81"/>
      <c r="J626" s="81"/>
      <c r="K626" s="83"/>
      <c r="L626" s="83"/>
      <c r="M626" s="84"/>
      <c r="N626" s="81"/>
      <c r="O626" s="83"/>
      <c r="P626" s="82"/>
      <c r="Q626" s="81"/>
    </row>
    <row r="627" spans="1:17" ht="12.75">
      <c r="A627" s="80"/>
      <c r="B627" s="80"/>
      <c r="C627" s="80"/>
      <c r="D627" s="80"/>
      <c r="E627" s="80"/>
      <c r="F627" s="80"/>
      <c r="G627" s="81"/>
      <c r="H627" s="81"/>
      <c r="I627" s="81"/>
      <c r="J627" s="81"/>
      <c r="K627" s="83"/>
      <c r="L627" s="83"/>
      <c r="M627" s="84"/>
      <c r="N627" s="81"/>
      <c r="O627" s="83"/>
      <c r="P627" s="82"/>
      <c r="Q627" s="81"/>
    </row>
    <row r="628" spans="1:17" ht="12.75">
      <c r="A628" s="80"/>
      <c r="B628" s="80"/>
      <c r="C628" s="80"/>
      <c r="D628" s="80"/>
      <c r="E628" s="80"/>
      <c r="F628" s="80"/>
      <c r="G628" s="81"/>
      <c r="H628" s="81"/>
      <c r="I628" s="81"/>
      <c r="J628" s="81"/>
      <c r="K628" s="83"/>
      <c r="L628" s="83"/>
      <c r="M628" s="84"/>
      <c r="N628" s="81"/>
      <c r="O628" s="83"/>
      <c r="P628" s="82"/>
      <c r="Q628" s="81"/>
    </row>
    <row r="629" spans="1:17" ht="12.75">
      <c r="A629" s="80"/>
      <c r="B629" s="80"/>
      <c r="C629" s="80"/>
      <c r="D629" s="80"/>
      <c r="E629" s="80"/>
      <c r="F629" s="80"/>
      <c r="G629" s="81"/>
      <c r="H629" s="81"/>
      <c r="I629" s="81"/>
      <c r="J629" s="81"/>
      <c r="K629" s="83"/>
      <c r="L629" s="83"/>
      <c r="M629" s="84"/>
      <c r="N629" s="81"/>
      <c r="O629" s="83"/>
      <c r="P629" s="82"/>
      <c r="Q629" s="81"/>
    </row>
    <row r="630" spans="1:17" ht="12.75">
      <c r="A630" s="80"/>
      <c r="B630" s="80"/>
      <c r="C630" s="80"/>
      <c r="D630" s="80"/>
      <c r="E630" s="80"/>
      <c r="F630" s="80"/>
      <c r="G630" s="81"/>
      <c r="H630" s="81"/>
      <c r="I630" s="81"/>
      <c r="J630" s="81"/>
      <c r="K630" s="83"/>
      <c r="L630" s="83"/>
      <c r="M630" s="84"/>
      <c r="N630" s="81"/>
      <c r="O630" s="83"/>
      <c r="P630" s="82"/>
      <c r="Q630" s="81"/>
    </row>
    <row r="631" spans="1:17" ht="12.75">
      <c r="A631" s="80"/>
      <c r="B631" s="80"/>
      <c r="C631" s="80"/>
      <c r="D631" s="80"/>
      <c r="E631" s="80"/>
      <c r="F631" s="80"/>
      <c r="G631" s="81"/>
      <c r="H631" s="81"/>
      <c r="I631" s="81"/>
      <c r="J631" s="81"/>
      <c r="K631" s="83"/>
      <c r="L631" s="83"/>
      <c r="M631" s="84"/>
      <c r="N631" s="81"/>
      <c r="O631" s="83"/>
      <c r="P631" s="82"/>
      <c r="Q631" s="81"/>
    </row>
    <row r="632" spans="1:17" ht="12.75">
      <c r="A632" s="80"/>
      <c r="B632" s="80"/>
      <c r="C632" s="80"/>
      <c r="D632" s="80"/>
      <c r="E632" s="80"/>
      <c r="F632" s="80"/>
      <c r="G632" s="81"/>
      <c r="H632" s="81"/>
      <c r="I632" s="81"/>
      <c r="J632" s="81"/>
      <c r="K632" s="83"/>
      <c r="L632" s="83"/>
      <c r="M632" s="84"/>
      <c r="N632" s="81"/>
      <c r="O632" s="83"/>
      <c r="P632" s="82"/>
      <c r="Q632" s="81"/>
    </row>
    <row r="633" spans="1:17" ht="12.75">
      <c r="A633" s="80"/>
      <c r="B633" s="80"/>
      <c r="C633" s="80"/>
      <c r="D633" s="80"/>
      <c r="E633" s="80"/>
      <c r="F633" s="80"/>
      <c r="G633" s="81"/>
      <c r="H633" s="81"/>
      <c r="I633" s="81"/>
      <c r="J633" s="81"/>
      <c r="K633" s="83"/>
      <c r="L633" s="83"/>
      <c r="M633" s="84"/>
      <c r="N633" s="81"/>
      <c r="O633" s="83"/>
      <c r="P633" s="82"/>
      <c r="Q633" s="81"/>
    </row>
    <row r="634" spans="1:17" ht="12.75">
      <c r="A634" s="80"/>
      <c r="B634" s="80"/>
      <c r="C634" s="80"/>
      <c r="D634" s="80"/>
      <c r="E634" s="80"/>
      <c r="F634" s="80"/>
      <c r="G634" s="81"/>
      <c r="H634" s="81"/>
      <c r="I634" s="81"/>
      <c r="J634" s="81"/>
      <c r="K634" s="83"/>
      <c r="L634" s="83"/>
      <c r="M634" s="84"/>
      <c r="N634" s="81"/>
      <c r="O634" s="83"/>
      <c r="P634" s="82"/>
      <c r="Q634" s="81"/>
    </row>
    <row r="635" spans="1:17" ht="12.75">
      <c r="A635" s="80"/>
      <c r="B635" s="80"/>
      <c r="C635" s="80"/>
      <c r="D635" s="80"/>
      <c r="E635" s="80"/>
      <c r="F635" s="80"/>
      <c r="G635" s="81"/>
      <c r="H635" s="81"/>
      <c r="I635" s="81"/>
      <c r="J635" s="81"/>
      <c r="K635" s="83"/>
      <c r="L635" s="83"/>
      <c r="M635" s="84"/>
      <c r="N635" s="81"/>
      <c r="O635" s="83"/>
      <c r="P635" s="82"/>
      <c r="Q635" s="81"/>
    </row>
    <row r="636" spans="1:17" ht="12.75">
      <c r="A636" s="80"/>
      <c r="B636" s="80"/>
      <c r="C636" s="80"/>
      <c r="D636" s="80"/>
      <c r="E636" s="80"/>
      <c r="F636" s="80"/>
      <c r="G636" s="81"/>
      <c r="H636" s="81"/>
      <c r="I636" s="81"/>
      <c r="J636" s="81"/>
      <c r="K636" s="83"/>
      <c r="L636" s="83"/>
      <c r="M636" s="84"/>
      <c r="N636" s="81"/>
      <c r="O636" s="83"/>
      <c r="P636" s="82"/>
      <c r="Q636" s="81"/>
    </row>
    <row r="637" spans="1:17" ht="12.75">
      <c r="A637" s="80"/>
      <c r="B637" s="80"/>
      <c r="C637" s="80"/>
      <c r="D637" s="80"/>
      <c r="E637" s="80"/>
      <c r="F637" s="80"/>
      <c r="G637" s="81"/>
      <c r="H637" s="81"/>
      <c r="I637" s="81"/>
      <c r="J637" s="81"/>
      <c r="K637" s="83"/>
      <c r="L637" s="83"/>
      <c r="M637" s="84"/>
      <c r="N637" s="81"/>
      <c r="O637" s="83"/>
      <c r="P637" s="82"/>
      <c r="Q637" s="81"/>
    </row>
    <row r="638" spans="1:17" ht="12.75">
      <c r="A638" s="80"/>
      <c r="B638" s="80"/>
      <c r="C638" s="80"/>
      <c r="D638" s="80"/>
      <c r="E638" s="80"/>
      <c r="F638" s="80"/>
      <c r="G638" s="81"/>
      <c r="H638" s="81"/>
      <c r="I638" s="81"/>
      <c r="J638" s="81"/>
      <c r="K638" s="83"/>
      <c r="L638" s="83"/>
      <c r="M638" s="84"/>
      <c r="N638" s="81"/>
      <c r="O638" s="83"/>
      <c r="P638" s="82"/>
      <c r="Q638" s="81"/>
    </row>
    <row r="639" spans="1:17" ht="12.75">
      <c r="A639" s="80"/>
      <c r="B639" s="80"/>
      <c r="C639" s="80"/>
      <c r="D639" s="80"/>
      <c r="E639" s="80"/>
      <c r="F639" s="80"/>
      <c r="G639" s="81"/>
      <c r="H639" s="81"/>
      <c r="I639" s="81"/>
      <c r="J639" s="81"/>
      <c r="K639" s="83"/>
      <c r="L639" s="83"/>
      <c r="M639" s="84"/>
      <c r="N639" s="81"/>
      <c r="O639" s="83"/>
      <c r="P639" s="82"/>
      <c r="Q639" s="81"/>
    </row>
    <row r="640" spans="1:17" ht="12.75">
      <c r="A640" s="80"/>
      <c r="B640" s="80"/>
      <c r="C640" s="80"/>
      <c r="D640" s="80"/>
      <c r="E640" s="80"/>
      <c r="F640" s="80"/>
      <c r="G640" s="81"/>
      <c r="H640" s="81"/>
      <c r="I640" s="81"/>
      <c r="J640" s="81"/>
      <c r="K640" s="83"/>
      <c r="L640" s="83"/>
      <c r="M640" s="84"/>
      <c r="N640" s="81"/>
      <c r="O640" s="83"/>
      <c r="P640" s="82"/>
      <c r="Q640" s="81"/>
    </row>
    <row r="641" spans="1:17" ht="12.75">
      <c r="A641" s="80"/>
      <c r="B641" s="80"/>
      <c r="C641" s="80"/>
      <c r="D641" s="80"/>
      <c r="E641" s="80"/>
      <c r="F641" s="80"/>
      <c r="G641" s="81"/>
      <c r="H641" s="81"/>
      <c r="I641" s="81"/>
      <c r="J641" s="81"/>
      <c r="K641" s="83"/>
      <c r="L641" s="83"/>
      <c r="M641" s="84"/>
      <c r="N641" s="81"/>
      <c r="O641" s="83"/>
      <c r="P641" s="82"/>
      <c r="Q641" s="81"/>
    </row>
    <row r="642" spans="1:17" ht="12.75">
      <c r="A642" s="80"/>
      <c r="B642" s="80"/>
      <c r="C642" s="80"/>
      <c r="D642" s="80"/>
      <c r="E642" s="80"/>
      <c r="F642" s="80"/>
      <c r="G642" s="81"/>
      <c r="H642" s="81"/>
      <c r="I642" s="81"/>
      <c r="J642" s="81"/>
      <c r="K642" s="83"/>
      <c r="L642" s="83"/>
      <c r="M642" s="84"/>
      <c r="N642" s="81"/>
      <c r="O642" s="83"/>
      <c r="P642" s="82"/>
      <c r="Q642" s="81"/>
    </row>
    <row r="643" spans="1:17" ht="12.75">
      <c r="A643" s="80"/>
      <c r="B643" s="80"/>
      <c r="C643" s="80"/>
      <c r="D643" s="80"/>
      <c r="E643" s="80"/>
      <c r="F643" s="80"/>
      <c r="G643" s="81"/>
      <c r="H643" s="81"/>
      <c r="I643" s="81"/>
      <c r="J643" s="81"/>
      <c r="K643" s="83"/>
      <c r="L643" s="83"/>
      <c r="M643" s="84"/>
      <c r="N643" s="81"/>
      <c r="O643" s="83"/>
      <c r="P643" s="82"/>
      <c r="Q643" s="81"/>
    </row>
    <row r="644" spans="1:17" ht="12.75">
      <c r="A644" s="80"/>
      <c r="B644" s="80"/>
      <c r="C644" s="80"/>
      <c r="D644" s="80"/>
      <c r="E644" s="80"/>
      <c r="F644" s="80"/>
      <c r="G644" s="81"/>
      <c r="H644" s="81"/>
      <c r="I644" s="81"/>
      <c r="J644" s="81"/>
      <c r="K644" s="83"/>
      <c r="L644" s="83"/>
      <c r="M644" s="84"/>
      <c r="N644" s="81"/>
      <c r="O644" s="83"/>
      <c r="P644" s="82"/>
      <c r="Q644" s="81"/>
    </row>
    <row r="645" spans="1:17" ht="12.75">
      <c r="A645" s="80"/>
      <c r="B645" s="80"/>
      <c r="C645" s="80"/>
      <c r="D645" s="80"/>
      <c r="E645" s="80"/>
      <c r="F645" s="80"/>
      <c r="G645" s="81"/>
      <c r="H645" s="81"/>
      <c r="I645" s="81"/>
      <c r="J645" s="81"/>
      <c r="K645" s="83"/>
      <c r="L645" s="83"/>
      <c r="M645" s="84"/>
      <c r="N645" s="81"/>
      <c r="O645" s="83"/>
      <c r="P645" s="82"/>
      <c r="Q645" s="81"/>
    </row>
    <row r="646" spans="1:17" ht="12.75">
      <c r="A646" s="80"/>
      <c r="B646" s="80"/>
      <c r="C646" s="80"/>
      <c r="D646" s="80"/>
      <c r="E646" s="80"/>
      <c r="F646" s="80"/>
      <c r="G646" s="81"/>
      <c r="H646" s="81"/>
      <c r="I646" s="81"/>
      <c r="J646" s="81"/>
      <c r="K646" s="83"/>
      <c r="L646" s="83"/>
      <c r="M646" s="84"/>
      <c r="N646" s="81"/>
      <c r="O646" s="83"/>
      <c r="P646" s="82"/>
      <c r="Q646" s="81"/>
    </row>
    <row r="647" spans="1:17" ht="12.75">
      <c r="A647" s="80"/>
      <c r="B647" s="80"/>
      <c r="C647" s="80"/>
      <c r="D647" s="80"/>
      <c r="E647" s="80"/>
      <c r="F647" s="80"/>
      <c r="G647" s="81"/>
      <c r="H647" s="81"/>
      <c r="I647" s="81"/>
      <c r="J647" s="81"/>
      <c r="K647" s="83"/>
      <c r="L647" s="83"/>
      <c r="M647" s="84"/>
      <c r="N647" s="81"/>
      <c r="O647" s="83"/>
      <c r="P647" s="82"/>
      <c r="Q647" s="81"/>
    </row>
    <row r="648" spans="1:17" ht="12.75">
      <c r="A648" s="80"/>
      <c r="B648" s="80"/>
      <c r="C648" s="80"/>
      <c r="D648" s="80"/>
      <c r="E648" s="80"/>
      <c r="F648" s="80"/>
      <c r="G648" s="81"/>
      <c r="H648" s="81"/>
      <c r="I648" s="81"/>
      <c r="J648" s="81"/>
      <c r="K648" s="83"/>
      <c r="L648" s="83"/>
      <c r="M648" s="84"/>
      <c r="N648" s="81"/>
      <c r="O648" s="83"/>
      <c r="P648" s="82"/>
      <c r="Q648" s="81"/>
    </row>
    <row r="649" spans="1:17" ht="12.75">
      <c r="A649" s="80"/>
      <c r="B649" s="80"/>
      <c r="C649" s="80"/>
      <c r="D649" s="80"/>
      <c r="E649" s="80"/>
      <c r="F649" s="80"/>
      <c r="G649" s="81"/>
      <c r="H649" s="81"/>
      <c r="I649" s="81"/>
      <c r="J649" s="81"/>
      <c r="K649" s="83"/>
      <c r="L649" s="83"/>
      <c r="M649" s="84"/>
      <c r="N649" s="81"/>
      <c r="O649" s="83"/>
      <c r="P649" s="82"/>
      <c r="Q649" s="81"/>
    </row>
    <row r="650" spans="1:17" ht="12.75">
      <c r="A650" s="80"/>
      <c r="B650" s="80"/>
      <c r="C650" s="80"/>
      <c r="D650" s="80"/>
      <c r="E650" s="80"/>
      <c r="F650" s="80"/>
      <c r="G650" s="81"/>
      <c r="H650" s="81"/>
      <c r="I650" s="81"/>
      <c r="J650" s="81"/>
      <c r="K650" s="83"/>
      <c r="L650" s="83"/>
      <c r="M650" s="84"/>
      <c r="N650" s="81"/>
      <c r="O650" s="83"/>
      <c r="P650" s="82"/>
      <c r="Q650" s="81"/>
    </row>
    <row r="651" spans="1:17" ht="12.75">
      <c r="A651" s="80"/>
      <c r="B651" s="80"/>
      <c r="C651" s="80"/>
      <c r="D651" s="80"/>
      <c r="E651" s="80"/>
      <c r="F651" s="80"/>
      <c r="G651" s="81"/>
      <c r="H651" s="81"/>
      <c r="I651" s="81"/>
      <c r="J651" s="81"/>
      <c r="K651" s="83"/>
      <c r="L651" s="83"/>
      <c r="M651" s="84"/>
      <c r="N651" s="81"/>
      <c r="O651" s="83"/>
      <c r="P651" s="82"/>
      <c r="Q651" s="81"/>
    </row>
    <row r="652" spans="1:17" ht="12.75">
      <c r="A652" s="80"/>
      <c r="B652" s="80"/>
      <c r="C652" s="80"/>
      <c r="D652" s="80"/>
      <c r="E652" s="80"/>
      <c r="F652" s="80"/>
      <c r="G652" s="81"/>
      <c r="H652" s="81"/>
      <c r="I652" s="81"/>
      <c r="J652" s="81"/>
      <c r="K652" s="83"/>
      <c r="L652" s="83"/>
      <c r="M652" s="84"/>
      <c r="N652" s="81"/>
      <c r="O652" s="83"/>
      <c r="P652" s="82"/>
      <c r="Q652" s="81"/>
    </row>
    <row r="653" spans="1:17" ht="12.75">
      <c r="A653" s="80"/>
      <c r="B653" s="80"/>
      <c r="C653" s="80"/>
      <c r="D653" s="80"/>
      <c r="E653" s="80"/>
      <c r="F653" s="80"/>
      <c r="G653" s="81"/>
      <c r="H653" s="81"/>
      <c r="I653" s="81"/>
      <c r="J653" s="81"/>
      <c r="K653" s="83"/>
      <c r="L653" s="83"/>
      <c r="M653" s="84"/>
      <c r="N653" s="81"/>
      <c r="O653" s="83"/>
      <c r="P653" s="82"/>
      <c r="Q653" s="81"/>
    </row>
    <row r="654" spans="1:17" ht="12.75">
      <c r="A654" s="80"/>
      <c r="B654" s="80"/>
      <c r="C654" s="80"/>
      <c r="D654" s="80"/>
      <c r="E654" s="80"/>
      <c r="F654" s="80"/>
      <c r="G654" s="81"/>
      <c r="H654" s="81"/>
      <c r="I654" s="81"/>
      <c r="J654" s="81"/>
      <c r="K654" s="83"/>
      <c r="L654" s="83"/>
      <c r="M654" s="84"/>
      <c r="N654" s="81"/>
      <c r="O654" s="83"/>
      <c r="P654" s="82"/>
      <c r="Q654" s="81"/>
    </row>
    <row r="655" spans="1:17" ht="12.75">
      <c r="A655" s="80"/>
      <c r="B655" s="80"/>
      <c r="C655" s="80"/>
      <c r="D655" s="80"/>
      <c r="E655" s="80"/>
      <c r="F655" s="80"/>
      <c r="G655" s="81"/>
      <c r="H655" s="81"/>
      <c r="I655" s="81"/>
      <c r="J655" s="81"/>
      <c r="K655" s="83"/>
      <c r="L655" s="83"/>
      <c r="M655" s="84"/>
      <c r="N655" s="81"/>
      <c r="O655" s="83"/>
      <c r="P655" s="82"/>
      <c r="Q655" s="81"/>
    </row>
    <row r="656" spans="1:17" ht="12.75">
      <c r="A656" s="80"/>
      <c r="B656" s="80"/>
      <c r="C656" s="80"/>
      <c r="D656" s="80"/>
      <c r="E656" s="80"/>
      <c r="F656" s="80"/>
      <c r="G656" s="81"/>
      <c r="H656" s="81"/>
      <c r="I656" s="81"/>
      <c r="J656" s="81"/>
      <c r="K656" s="83"/>
      <c r="L656" s="83"/>
      <c r="M656" s="84"/>
      <c r="N656" s="81"/>
      <c r="O656" s="83"/>
      <c r="P656" s="82"/>
      <c r="Q656" s="81"/>
    </row>
    <row r="657" spans="1:17" ht="12.75">
      <c r="A657" s="80"/>
      <c r="B657" s="80"/>
      <c r="C657" s="80"/>
      <c r="D657" s="80"/>
      <c r="E657" s="80"/>
      <c r="F657" s="80"/>
      <c r="G657" s="81"/>
      <c r="H657" s="81"/>
      <c r="I657" s="81"/>
      <c r="J657" s="81"/>
      <c r="K657" s="83"/>
      <c r="L657" s="83"/>
      <c r="M657" s="84"/>
      <c r="N657" s="81"/>
      <c r="O657" s="83"/>
      <c r="P657" s="82"/>
      <c r="Q657" s="81"/>
    </row>
    <row r="658" spans="1:17" ht="12.75">
      <c r="A658" s="80"/>
      <c r="B658" s="80"/>
      <c r="C658" s="80"/>
      <c r="D658" s="80"/>
      <c r="E658" s="80"/>
      <c r="F658" s="80"/>
      <c r="G658" s="81"/>
      <c r="H658" s="81"/>
      <c r="I658" s="81"/>
      <c r="J658" s="81"/>
      <c r="K658" s="83"/>
      <c r="L658" s="83"/>
      <c r="M658" s="84"/>
      <c r="N658" s="81"/>
      <c r="O658" s="83"/>
      <c r="P658" s="82"/>
      <c r="Q658" s="81"/>
    </row>
    <row r="659" spans="1:17" ht="12.75">
      <c r="A659" s="80"/>
      <c r="B659" s="80"/>
      <c r="C659" s="80"/>
      <c r="D659" s="80"/>
      <c r="E659" s="80"/>
      <c r="F659" s="80"/>
      <c r="G659" s="81"/>
      <c r="H659" s="81"/>
      <c r="I659" s="81"/>
      <c r="J659" s="81"/>
      <c r="K659" s="83"/>
      <c r="L659" s="83"/>
      <c r="M659" s="84"/>
      <c r="N659" s="81"/>
      <c r="O659" s="83"/>
      <c r="P659" s="82"/>
      <c r="Q659" s="81"/>
    </row>
    <row r="660" spans="1:17" ht="12.75">
      <c r="A660" s="80"/>
      <c r="B660" s="80"/>
      <c r="C660" s="80"/>
      <c r="D660" s="80"/>
      <c r="E660" s="80"/>
      <c r="F660" s="80"/>
      <c r="G660" s="81"/>
      <c r="H660" s="81"/>
      <c r="I660" s="81"/>
      <c r="J660" s="81"/>
      <c r="K660" s="83"/>
      <c r="L660" s="83"/>
      <c r="M660" s="84"/>
      <c r="N660" s="81"/>
      <c r="O660" s="83"/>
      <c r="P660" s="82"/>
      <c r="Q660" s="81"/>
    </row>
    <row r="661" spans="1:17" ht="12.75">
      <c r="A661" s="80"/>
      <c r="B661" s="80"/>
      <c r="C661" s="80"/>
      <c r="D661" s="80"/>
      <c r="E661" s="80"/>
      <c r="F661" s="80"/>
      <c r="G661" s="81"/>
      <c r="H661" s="81"/>
      <c r="I661" s="81"/>
      <c r="J661" s="81"/>
      <c r="K661" s="83"/>
      <c r="L661" s="83"/>
      <c r="M661" s="84"/>
      <c r="N661" s="81"/>
      <c r="O661" s="83"/>
      <c r="P661" s="82"/>
      <c r="Q661" s="81"/>
    </row>
    <row r="662" spans="1:17" ht="12.75">
      <c r="A662" s="80"/>
      <c r="B662" s="80"/>
      <c r="C662" s="80"/>
      <c r="D662" s="80"/>
      <c r="E662" s="80"/>
      <c r="F662" s="80"/>
      <c r="G662" s="81"/>
      <c r="H662" s="81"/>
      <c r="I662" s="81"/>
      <c r="J662" s="81"/>
      <c r="K662" s="83"/>
      <c r="L662" s="83"/>
      <c r="M662" s="84"/>
      <c r="N662" s="81"/>
      <c r="O662" s="83"/>
      <c r="P662" s="82"/>
      <c r="Q662" s="81"/>
    </row>
    <row r="663" spans="1:17" ht="12.75">
      <c r="A663" s="80"/>
      <c r="B663" s="80"/>
      <c r="C663" s="80"/>
      <c r="D663" s="80"/>
      <c r="E663" s="80"/>
      <c r="F663" s="80"/>
      <c r="G663" s="81"/>
      <c r="H663" s="81"/>
      <c r="I663" s="81"/>
      <c r="J663" s="81"/>
      <c r="K663" s="83"/>
      <c r="L663" s="83"/>
      <c r="M663" s="84"/>
      <c r="N663" s="81"/>
      <c r="O663" s="83"/>
      <c r="P663" s="82"/>
      <c r="Q663" s="81"/>
    </row>
    <row r="664" spans="1:17" ht="12.75">
      <c r="A664" s="80"/>
      <c r="B664" s="80"/>
      <c r="C664" s="80"/>
      <c r="D664" s="80"/>
      <c r="E664" s="80"/>
      <c r="F664" s="80"/>
      <c r="G664" s="81"/>
      <c r="H664" s="81"/>
      <c r="I664" s="81"/>
      <c r="J664" s="81"/>
      <c r="K664" s="83"/>
      <c r="L664" s="83"/>
      <c r="M664" s="84"/>
      <c r="N664" s="81"/>
      <c r="O664" s="83"/>
      <c r="P664" s="82"/>
      <c r="Q664" s="81"/>
    </row>
    <row r="665" spans="1:17" ht="12.75">
      <c r="A665" s="80"/>
      <c r="B665" s="80"/>
      <c r="C665" s="80"/>
      <c r="D665" s="80"/>
      <c r="E665" s="80"/>
      <c r="F665" s="80"/>
      <c r="G665" s="81"/>
      <c r="H665" s="81"/>
      <c r="I665" s="81"/>
      <c r="J665" s="81"/>
      <c r="K665" s="83"/>
      <c r="L665" s="83"/>
      <c r="M665" s="84"/>
      <c r="N665" s="81"/>
      <c r="O665" s="83"/>
      <c r="P665" s="82"/>
      <c r="Q665" s="81"/>
    </row>
    <row r="666" spans="1:17" ht="12.75">
      <c r="A666" s="80"/>
      <c r="B666" s="80"/>
      <c r="C666" s="80"/>
      <c r="D666" s="80"/>
      <c r="E666" s="80"/>
      <c r="F666" s="80"/>
      <c r="G666" s="81"/>
      <c r="H666" s="81"/>
      <c r="I666" s="81"/>
      <c r="J666" s="81"/>
      <c r="K666" s="83"/>
      <c r="L666" s="83"/>
      <c r="M666" s="84"/>
      <c r="N666" s="81"/>
      <c r="O666" s="83"/>
      <c r="P666" s="82"/>
      <c r="Q666" s="81"/>
    </row>
    <row r="667" spans="1:17" ht="12.75">
      <c r="A667" s="80"/>
      <c r="B667" s="80"/>
      <c r="C667" s="80"/>
      <c r="D667" s="80"/>
      <c r="E667" s="80"/>
      <c r="F667" s="80"/>
      <c r="G667" s="81"/>
      <c r="H667" s="81"/>
      <c r="I667" s="81"/>
      <c r="J667" s="81"/>
      <c r="K667" s="83"/>
      <c r="L667" s="83"/>
      <c r="M667" s="84"/>
      <c r="N667" s="81"/>
      <c r="O667" s="83"/>
      <c r="P667" s="82"/>
      <c r="Q667" s="81"/>
    </row>
    <row r="668" spans="1:17" ht="12.75">
      <c r="A668" s="80"/>
      <c r="B668" s="80"/>
      <c r="C668" s="80"/>
      <c r="D668" s="80"/>
      <c r="E668" s="80"/>
      <c r="F668" s="80"/>
      <c r="G668" s="81"/>
      <c r="H668" s="81"/>
      <c r="I668" s="81"/>
      <c r="J668" s="81"/>
      <c r="K668" s="83"/>
      <c r="L668" s="83"/>
      <c r="M668" s="84"/>
      <c r="N668" s="81"/>
      <c r="O668" s="83"/>
      <c r="P668" s="82"/>
      <c r="Q668" s="81"/>
    </row>
    <row r="669" spans="1:17" ht="12.75">
      <c r="A669" s="80"/>
      <c r="B669" s="80"/>
      <c r="C669" s="80"/>
      <c r="D669" s="80"/>
      <c r="E669" s="80"/>
      <c r="F669" s="80"/>
      <c r="G669" s="81"/>
      <c r="H669" s="81"/>
      <c r="I669" s="81"/>
      <c r="J669" s="81"/>
      <c r="K669" s="83"/>
      <c r="L669" s="83"/>
      <c r="M669" s="84"/>
      <c r="N669" s="81"/>
      <c r="O669" s="83"/>
      <c r="P669" s="82"/>
      <c r="Q669" s="81"/>
    </row>
    <row r="670" spans="1:17" ht="12.75">
      <c r="A670" s="80"/>
      <c r="B670" s="80"/>
      <c r="C670" s="80"/>
      <c r="D670" s="80"/>
      <c r="E670" s="80"/>
      <c r="F670" s="80"/>
      <c r="G670" s="81"/>
      <c r="H670" s="81"/>
      <c r="I670" s="81"/>
      <c r="J670" s="81"/>
      <c r="K670" s="83"/>
      <c r="L670" s="83"/>
      <c r="M670" s="84"/>
      <c r="N670" s="81"/>
      <c r="O670" s="83"/>
      <c r="P670" s="82"/>
      <c r="Q670" s="81"/>
    </row>
    <row r="671" spans="1:17" ht="12.75">
      <c r="A671" s="80"/>
      <c r="B671" s="80"/>
      <c r="C671" s="80"/>
      <c r="D671" s="80"/>
      <c r="E671" s="80"/>
      <c r="F671" s="80"/>
      <c r="G671" s="81"/>
      <c r="H671" s="81"/>
      <c r="I671" s="81"/>
      <c r="J671" s="81"/>
      <c r="K671" s="83"/>
      <c r="L671" s="83"/>
      <c r="M671" s="84"/>
      <c r="N671" s="81"/>
      <c r="O671" s="83"/>
      <c r="P671" s="82"/>
      <c r="Q671" s="81"/>
    </row>
    <row r="672" spans="1:17" ht="12.75">
      <c r="A672" s="80"/>
      <c r="B672" s="80"/>
      <c r="C672" s="80"/>
      <c r="D672" s="80"/>
      <c r="E672" s="80"/>
      <c r="F672" s="80"/>
      <c r="G672" s="81"/>
      <c r="H672" s="81"/>
      <c r="I672" s="81"/>
      <c r="J672" s="81"/>
      <c r="K672" s="83"/>
      <c r="L672" s="83"/>
      <c r="M672" s="84"/>
      <c r="N672" s="81"/>
      <c r="O672" s="83"/>
      <c r="P672" s="82"/>
      <c r="Q672" s="81"/>
    </row>
    <row r="673" spans="1:17" ht="12.75">
      <c r="A673" s="80"/>
      <c r="B673" s="80"/>
      <c r="C673" s="80"/>
      <c r="D673" s="80"/>
      <c r="E673" s="80"/>
      <c r="F673" s="80"/>
      <c r="G673" s="81"/>
      <c r="H673" s="81"/>
      <c r="I673" s="81"/>
      <c r="J673" s="81"/>
      <c r="K673" s="83"/>
      <c r="L673" s="83"/>
      <c r="M673" s="84"/>
      <c r="N673" s="81"/>
      <c r="O673" s="83"/>
      <c r="P673" s="82"/>
      <c r="Q673" s="81"/>
    </row>
    <row r="674" spans="1:17" ht="12.75">
      <c r="A674" s="80"/>
      <c r="B674" s="80"/>
      <c r="C674" s="80"/>
      <c r="D674" s="80"/>
      <c r="E674" s="80"/>
      <c r="F674" s="80"/>
      <c r="G674" s="81"/>
      <c r="H674" s="81"/>
      <c r="I674" s="81"/>
      <c r="J674" s="81"/>
      <c r="K674" s="83"/>
      <c r="L674" s="83"/>
      <c r="M674" s="84"/>
      <c r="N674" s="81"/>
      <c r="O674" s="83"/>
      <c r="P674" s="82"/>
      <c r="Q674" s="81"/>
    </row>
    <row r="675" spans="1:17" ht="12.75">
      <c r="A675" s="80"/>
      <c r="B675" s="80"/>
      <c r="C675" s="80"/>
      <c r="D675" s="80"/>
      <c r="E675" s="80"/>
      <c r="F675" s="80"/>
      <c r="G675" s="81"/>
      <c r="H675" s="81"/>
      <c r="I675" s="81"/>
      <c r="J675" s="81"/>
      <c r="K675" s="83"/>
      <c r="L675" s="83"/>
      <c r="M675" s="84"/>
      <c r="N675" s="81"/>
      <c r="O675" s="83"/>
      <c r="P675" s="82"/>
      <c r="Q675" s="81"/>
    </row>
    <row r="676" spans="1:17" ht="12.75">
      <c r="A676" s="80"/>
      <c r="B676" s="80"/>
      <c r="C676" s="80"/>
      <c r="D676" s="80"/>
      <c r="E676" s="80"/>
      <c r="F676" s="80"/>
      <c r="G676" s="81"/>
      <c r="H676" s="81"/>
      <c r="I676" s="81"/>
      <c r="J676" s="81"/>
      <c r="K676" s="83"/>
      <c r="L676" s="83"/>
      <c r="M676" s="84"/>
      <c r="N676" s="81"/>
      <c r="O676" s="83"/>
      <c r="P676" s="82"/>
      <c r="Q676" s="81"/>
    </row>
    <row r="677" spans="1:17" ht="12.75">
      <c r="A677" s="80"/>
      <c r="B677" s="80"/>
      <c r="C677" s="80"/>
      <c r="D677" s="80"/>
      <c r="E677" s="80"/>
      <c r="F677" s="80"/>
      <c r="G677" s="81"/>
      <c r="H677" s="81"/>
      <c r="I677" s="81"/>
      <c r="J677" s="81"/>
      <c r="K677" s="83"/>
      <c r="L677" s="83"/>
      <c r="M677" s="84"/>
      <c r="N677" s="81"/>
      <c r="O677" s="83"/>
      <c r="P677" s="82"/>
      <c r="Q677" s="81"/>
    </row>
    <row r="678" spans="1:17" ht="12.75">
      <c r="A678" s="80"/>
      <c r="B678" s="80"/>
      <c r="C678" s="80"/>
      <c r="D678" s="80"/>
      <c r="E678" s="80"/>
      <c r="F678" s="80"/>
      <c r="G678" s="81"/>
      <c r="H678" s="81"/>
      <c r="I678" s="81"/>
      <c r="J678" s="81"/>
      <c r="K678" s="83"/>
      <c r="L678" s="83"/>
      <c r="M678" s="84"/>
      <c r="N678" s="81"/>
      <c r="O678" s="83"/>
      <c r="P678" s="82"/>
      <c r="Q678" s="81"/>
    </row>
    <row r="679" spans="1:17" ht="12.75">
      <c r="A679" s="80"/>
      <c r="B679" s="80"/>
      <c r="C679" s="80"/>
      <c r="D679" s="80"/>
      <c r="E679" s="80"/>
      <c r="F679" s="80"/>
      <c r="G679" s="81"/>
      <c r="H679" s="81"/>
      <c r="I679" s="81"/>
      <c r="J679" s="81"/>
      <c r="K679" s="83"/>
      <c r="L679" s="83"/>
      <c r="M679" s="84"/>
      <c r="N679" s="81"/>
      <c r="O679" s="83"/>
      <c r="P679" s="82"/>
      <c r="Q679" s="81"/>
    </row>
    <row r="680" spans="1:17" ht="12.75">
      <c r="A680" s="80"/>
      <c r="B680" s="80"/>
      <c r="C680" s="80"/>
      <c r="D680" s="80"/>
      <c r="E680" s="80"/>
      <c r="F680" s="80"/>
      <c r="G680" s="81"/>
      <c r="H680" s="81"/>
      <c r="I680" s="81"/>
      <c r="J680" s="81"/>
      <c r="K680" s="83"/>
      <c r="L680" s="83"/>
      <c r="M680" s="84"/>
      <c r="N680" s="81"/>
      <c r="O680" s="83"/>
      <c r="P680" s="82"/>
      <c r="Q680" s="81"/>
    </row>
    <row r="681" spans="1:17" ht="12.75">
      <c r="A681" s="80"/>
      <c r="B681" s="80"/>
      <c r="C681" s="80"/>
      <c r="D681" s="80"/>
      <c r="E681" s="80"/>
      <c r="F681" s="80"/>
      <c r="G681" s="81"/>
      <c r="H681" s="81"/>
      <c r="I681" s="81"/>
      <c r="J681" s="81"/>
      <c r="K681" s="83"/>
      <c r="L681" s="83"/>
      <c r="M681" s="84"/>
      <c r="N681" s="81"/>
      <c r="O681" s="83"/>
      <c r="P681" s="82"/>
      <c r="Q681" s="81"/>
    </row>
    <row r="682" spans="1:17" ht="12.75">
      <c r="A682" s="80"/>
      <c r="B682" s="80"/>
      <c r="C682" s="80"/>
      <c r="D682" s="80"/>
      <c r="E682" s="80"/>
      <c r="F682" s="80"/>
      <c r="G682" s="81"/>
      <c r="H682" s="81"/>
      <c r="I682" s="81"/>
      <c r="J682" s="81"/>
      <c r="K682" s="83"/>
      <c r="L682" s="83"/>
      <c r="M682" s="84"/>
      <c r="N682" s="81"/>
      <c r="O682" s="83"/>
      <c r="P682" s="82"/>
      <c r="Q682" s="81"/>
    </row>
    <row r="683" spans="1:17" ht="12.75">
      <c r="A683" s="80"/>
      <c r="B683" s="80"/>
      <c r="C683" s="80"/>
      <c r="D683" s="80"/>
      <c r="E683" s="80"/>
      <c r="F683" s="80"/>
      <c r="G683" s="81"/>
      <c r="H683" s="81"/>
      <c r="I683" s="81"/>
      <c r="J683" s="81"/>
      <c r="K683" s="83"/>
      <c r="L683" s="83"/>
      <c r="M683" s="84"/>
      <c r="N683" s="81"/>
      <c r="O683" s="83"/>
      <c r="P683" s="82"/>
      <c r="Q683" s="81"/>
    </row>
    <row r="684" spans="1:17" ht="12.75">
      <c r="A684" s="80"/>
      <c r="B684" s="80"/>
      <c r="C684" s="80"/>
      <c r="D684" s="80"/>
      <c r="E684" s="80"/>
      <c r="F684" s="80"/>
      <c r="G684" s="81"/>
      <c r="H684" s="81"/>
      <c r="I684" s="81"/>
      <c r="J684" s="81"/>
      <c r="K684" s="83"/>
      <c r="L684" s="83"/>
      <c r="M684" s="84"/>
      <c r="N684" s="81"/>
      <c r="O684" s="83"/>
      <c r="P684" s="82"/>
      <c r="Q684" s="81"/>
    </row>
    <row r="685" spans="1:17" ht="12.75">
      <c r="A685" s="80"/>
      <c r="B685" s="80"/>
      <c r="C685" s="80"/>
      <c r="D685" s="80"/>
      <c r="E685" s="80"/>
      <c r="F685" s="80"/>
      <c r="G685" s="81"/>
      <c r="H685" s="81"/>
      <c r="I685" s="81"/>
      <c r="J685" s="81"/>
      <c r="K685" s="83"/>
      <c r="L685" s="83"/>
      <c r="M685" s="84"/>
      <c r="N685" s="81"/>
      <c r="O685" s="83"/>
      <c r="P685" s="82"/>
      <c r="Q685" s="81"/>
    </row>
    <row r="686" spans="1:17" ht="12.75">
      <c r="A686" s="80"/>
      <c r="B686" s="80"/>
      <c r="C686" s="80"/>
      <c r="D686" s="80"/>
      <c r="E686" s="80"/>
      <c r="F686" s="80"/>
      <c r="G686" s="81"/>
      <c r="H686" s="81"/>
      <c r="I686" s="81"/>
      <c r="J686" s="81"/>
      <c r="K686" s="83"/>
      <c r="L686" s="83"/>
      <c r="M686" s="84"/>
      <c r="N686" s="81"/>
      <c r="O686" s="83"/>
      <c r="P686" s="82"/>
      <c r="Q686" s="81"/>
    </row>
    <row r="687" spans="1:17" ht="12.75">
      <c r="A687" s="80"/>
      <c r="B687" s="80"/>
      <c r="C687" s="80"/>
      <c r="D687" s="80"/>
      <c r="E687" s="80"/>
      <c r="F687" s="80"/>
      <c r="G687" s="81"/>
      <c r="H687" s="81"/>
      <c r="I687" s="81"/>
      <c r="J687" s="81"/>
      <c r="K687" s="83"/>
      <c r="L687" s="83"/>
      <c r="M687" s="84"/>
      <c r="N687" s="81"/>
      <c r="O687" s="83"/>
      <c r="P687" s="82"/>
      <c r="Q687" s="81"/>
    </row>
    <row r="688" spans="1:17" ht="12.75">
      <c r="A688" s="80"/>
      <c r="B688" s="80"/>
      <c r="C688" s="80"/>
      <c r="D688" s="80"/>
      <c r="E688" s="80"/>
      <c r="F688" s="80"/>
      <c r="G688" s="81"/>
      <c r="H688" s="81"/>
      <c r="I688" s="81"/>
      <c r="J688" s="81"/>
      <c r="K688" s="83"/>
      <c r="L688" s="83"/>
      <c r="M688" s="84"/>
      <c r="N688" s="81"/>
      <c r="O688" s="83"/>
      <c r="P688" s="82"/>
      <c r="Q688" s="81"/>
    </row>
    <row r="689" spans="1:17" ht="12.75">
      <c r="A689" s="80"/>
      <c r="B689" s="80"/>
      <c r="C689" s="80"/>
      <c r="D689" s="80"/>
      <c r="E689" s="80"/>
      <c r="F689" s="80"/>
      <c r="G689" s="81"/>
      <c r="H689" s="81"/>
      <c r="I689" s="81"/>
      <c r="J689" s="81"/>
      <c r="K689" s="83"/>
      <c r="L689" s="83"/>
      <c r="M689" s="84"/>
      <c r="N689" s="81"/>
      <c r="O689" s="83"/>
      <c r="P689" s="82"/>
      <c r="Q689" s="81"/>
    </row>
    <row r="690" spans="1:17" ht="12.75">
      <c r="A690" s="80"/>
      <c r="B690" s="80"/>
      <c r="C690" s="80"/>
      <c r="D690" s="80"/>
      <c r="E690" s="80"/>
      <c r="F690" s="80"/>
      <c r="G690" s="81"/>
      <c r="H690" s="81"/>
      <c r="I690" s="81"/>
      <c r="J690" s="81"/>
      <c r="K690" s="83"/>
      <c r="L690" s="83"/>
      <c r="M690" s="84"/>
      <c r="N690" s="81"/>
      <c r="O690" s="83"/>
      <c r="P690" s="82"/>
      <c r="Q690" s="81"/>
    </row>
    <row r="691" spans="1:17" ht="12.75">
      <c r="A691" s="80"/>
      <c r="B691" s="80"/>
      <c r="C691" s="80"/>
      <c r="D691" s="80"/>
      <c r="E691" s="80"/>
      <c r="F691" s="80"/>
      <c r="G691" s="81"/>
      <c r="H691" s="81"/>
      <c r="I691" s="81"/>
      <c r="J691" s="81"/>
      <c r="K691" s="83"/>
      <c r="L691" s="83"/>
      <c r="M691" s="84"/>
      <c r="N691" s="81"/>
      <c r="O691" s="83"/>
      <c r="P691" s="82"/>
      <c r="Q691" s="81"/>
    </row>
    <row r="692" spans="1:17" ht="12.75">
      <c r="A692" s="80"/>
      <c r="B692" s="80"/>
      <c r="C692" s="80"/>
      <c r="D692" s="80"/>
      <c r="E692" s="80"/>
      <c r="F692" s="80"/>
      <c r="G692" s="81"/>
      <c r="H692" s="81"/>
      <c r="I692" s="81"/>
      <c r="J692" s="81"/>
      <c r="K692" s="83"/>
      <c r="L692" s="83"/>
      <c r="M692" s="84"/>
      <c r="N692" s="81"/>
      <c r="O692" s="83"/>
      <c r="P692" s="82"/>
      <c r="Q692" s="81"/>
    </row>
    <row r="693" spans="1:17" ht="12.75">
      <c r="A693" s="80"/>
      <c r="B693" s="80"/>
      <c r="C693" s="80"/>
      <c r="D693" s="80"/>
      <c r="E693" s="80"/>
      <c r="F693" s="80"/>
      <c r="G693" s="81"/>
      <c r="H693" s="81"/>
      <c r="I693" s="81"/>
      <c r="J693" s="81"/>
      <c r="K693" s="83"/>
      <c r="L693" s="83"/>
      <c r="M693" s="84"/>
      <c r="N693" s="81"/>
      <c r="O693" s="83"/>
      <c r="P693" s="82"/>
      <c r="Q693" s="81"/>
    </row>
    <row r="694" spans="1:17" ht="12.75">
      <c r="A694" s="80"/>
      <c r="B694" s="80"/>
      <c r="C694" s="80"/>
      <c r="D694" s="80"/>
      <c r="E694" s="80"/>
      <c r="F694" s="80"/>
      <c r="G694" s="81"/>
      <c r="H694" s="81"/>
      <c r="I694" s="81"/>
      <c r="J694" s="81"/>
      <c r="K694" s="83"/>
      <c r="L694" s="83"/>
      <c r="M694" s="84"/>
      <c r="N694" s="81"/>
      <c r="O694" s="83"/>
      <c r="P694" s="82"/>
      <c r="Q694" s="81"/>
    </row>
    <row r="695" spans="1:17" ht="12.75">
      <c r="A695" s="80"/>
      <c r="B695" s="80"/>
      <c r="C695" s="80"/>
      <c r="D695" s="80"/>
      <c r="E695" s="80"/>
      <c r="F695" s="80"/>
      <c r="G695" s="81"/>
      <c r="H695" s="81"/>
      <c r="I695" s="81"/>
      <c r="J695" s="81"/>
      <c r="K695" s="83"/>
      <c r="L695" s="83"/>
      <c r="M695" s="84"/>
      <c r="N695" s="81"/>
      <c r="O695" s="83"/>
      <c r="P695" s="82"/>
      <c r="Q695" s="81"/>
    </row>
    <row r="696" spans="1:17" ht="12.75">
      <c r="A696" s="80"/>
      <c r="B696" s="80"/>
      <c r="C696" s="80"/>
      <c r="D696" s="80"/>
      <c r="E696" s="80"/>
      <c r="F696" s="80"/>
      <c r="G696" s="81"/>
      <c r="H696" s="81"/>
      <c r="I696" s="81"/>
      <c r="J696" s="81"/>
      <c r="K696" s="83"/>
      <c r="L696" s="83"/>
      <c r="M696" s="84"/>
      <c r="N696" s="81"/>
      <c r="O696" s="83"/>
      <c r="P696" s="82"/>
      <c r="Q696" s="81"/>
    </row>
    <row r="697" spans="1:17" ht="12.75">
      <c r="A697" s="80"/>
      <c r="B697" s="80"/>
      <c r="C697" s="80"/>
      <c r="D697" s="80"/>
      <c r="E697" s="80"/>
      <c r="F697" s="80"/>
      <c r="G697" s="81"/>
      <c r="H697" s="81"/>
      <c r="I697" s="81"/>
      <c r="J697" s="81"/>
      <c r="K697" s="83"/>
      <c r="L697" s="83"/>
      <c r="M697" s="84"/>
      <c r="N697" s="81"/>
      <c r="O697" s="83"/>
      <c r="P697" s="82"/>
      <c r="Q697" s="81"/>
    </row>
    <row r="698" spans="1:17" ht="12.75">
      <c r="A698" s="80"/>
      <c r="B698" s="80"/>
      <c r="C698" s="80"/>
      <c r="D698" s="80"/>
      <c r="E698" s="80"/>
      <c r="F698" s="80"/>
      <c r="G698" s="81"/>
      <c r="H698" s="81"/>
      <c r="I698" s="81"/>
      <c r="J698" s="81"/>
      <c r="K698" s="83"/>
      <c r="L698" s="83"/>
      <c r="M698" s="84"/>
      <c r="N698" s="81"/>
      <c r="O698" s="83"/>
      <c r="P698" s="82"/>
      <c r="Q698" s="81"/>
    </row>
    <row r="699" spans="1:17" ht="12.75">
      <c r="A699" s="80"/>
      <c r="B699" s="80"/>
      <c r="C699" s="80"/>
      <c r="D699" s="80"/>
      <c r="E699" s="80"/>
      <c r="F699" s="80"/>
      <c r="G699" s="81"/>
      <c r="H699" s="81"/>
      <c r="I699" s="81"/>
      <c r="J699" s="81"/>
      <c r="K699" s="83"/>
      <c r="L699" s="83"/>
      <c r="M699" s="84"/>
      <c r="N699" s="81"/>
      <c r="O699" s="83"/>
      <c r="P699" s="82"/>
      <c r="Q699" s="81"/>
    </row>
    <row r="700" spans="1:17" ht="12.75">
      <c r="A700" s="80"/>
      <c r="B700" s="80"/>
      <c r="C700" s="80"/>
      <c r="D700" s="80"/>
      <c r="E700" s="80"/>
      <c r="F700" s="80"/>
      <c r="G700" s="81"/>
      <c r="H700" s="81"/>
      <c r="I700" s="81"/>
      <c r="J700" s="81"/>
      <c r="K700" s="83"/>
      <c r="L700" s="83"/>
      <c r="M700" s="84"/>
      <c r="N700" s="81"/>
      <c r="O700" s="83"/>
      <c r="P700" s="82"/>
      <c r="Q700" s="81"/>
    </row>
    <row r="701" spans="1:17" ht="12.75">
      <c r="A701" s="80"/>
      <c r="B701" s="80"/>
      <c r="C701" s="80"/>
      <c r="D701" s="80"/>
      <c r="E701" s="80"/>
      <c r="F701" s="80"/>
      <c r="G701" s="81"/>
      <c r="H701" s="81"/>
      <c r="I701" s="81"/>
      <c r="J701" s="81"/>
      <c r="K701" s="83"/>
      <c r="L701" s="83"/>
      <c r="M701" s="84"/>
      <c r="N701" s="81"/>
      <c r="O701" s="83"/>
      <c r="P701" s="82"/>
      <c r="Q701" s="81"/>
    </row>
    <row r="702" spans="1:17" ht="12.75">
      <c r="A702" s="80"/>
      <c r="B702" s="80"/>
      <c r="C702" s="80"/>
      <c r="D702" s="80"/>
      <c r="E702" s="80"/>
      <c r="F702" s="80"/>
      <c r="G702" s="81"/>
      <c r="H702" s="81"/>
      <c r="I702" s="81"/>
      <c r="J702" s="81"/>
      <c r="K702" s="83"/>
      <c r="L702" s="83"/>
      <c r="M702" s="84"/>
      <c r="N702" s="81"/>
      <c r="O702" s="83"/>
      <c r="P702" s="82"/>
      <c r="Q702" s="81"/>
    </row>
    <row r="703" spans="1:17" ht="12.75">
      <c r="A703" s="80"/>
      <c r="B703" s="80"/>
      <c r="C703" s="80"/>
      <c r="D703" s="80"/>
      <c r="E703" s="80"/>
      <c r="F703" s="80"/>
      <c r="G703" s="81"/>
      <c r="H703" s="81"/>
      <c r="I703" s="81"/>
      <c r="J703" s="81"/>
      <c r="K703" s="83"/>
      <c r="L703" s="83"/>
      <c r="M703" s="84"/>
      <c r="N703" s="81"/>
      <c r="O703" s="83"/>
      <c r="P703" s="82"/>
      <c r="Q703" s="81"/>
    </row>
    <row r="704" spans="1:17" ht="12.75">
      <c r="A704" s="80"/>
      <c r="B704" s="80"/>
      <c r="C704" s="80"/>
      <c r="D704" s="80"/>
      <c r="E704" s="80"/>
      <c r="F704" s="80"/>
      <c r="G704" s="81"/>
      <c r="H704" s="81"/>
      <c r="I704" s="81"/>
      <c r="J704" s="81"/>
      <c r="K704" s="83"/>
      <c r="L704" s="83"/>
      <c r="M704" s="84"/>
      <c r="N704" s="81"/>
      <c r="O704" s="83"/>
      <c r="P704" s="82"/>
      <c r="Q704" s="81"/>
    </row>
    <row r="705" spans="1:17" ht="12.75">
      <c r="A705" s="80"/>
      <c r="B705" s="80"/>
      <c r="C705" s="80"/>
      <c r="D705" s="80"/>
      <c r="E705" s="80"/>
      <c r="F705" s="80"/>
      <c r="G705" s="81"/>
      <c r="H705" s="81"/>
      <c r="I705" s="81"/>
      <c r="J705" s="81"/>
      <c r="K705" s="83"/>
      <c r="L705" s="83"/>
      <c r="M705" s="84"/>
      <c r="N705" s="81"/>
      <c r="O705" s="83"/>
      <c r="P705" s="82"/>
      <c r="Q705" s="81"/>
    </row>
    <row r="706" spans="1:17" ht="12.75">
      <c r="A706" s="80"/>
      <c r="B706" s="80"/>
      <c r="C706" s="80"/>
      <c r="D706" s="80"/>
      <c r="E706" s="80"/>
      <c r="F706" s="80"/>
      <c r="G706" s="81"/>
      <c r="H706" s="81"/>
      <c r="I706" s="81"/>
      <c r="J706" s="81"/>
      <c r="K706" s="83"/>
      <c r="L706" s="83"/>
      <c r="M706" s="84"/>
      <c r="N706" s="81"/>
      <c r="O706" s="83"/>
      <c r="P706" s="82"/>
      <c r="Q706" s="81"/>
    </row>
    <row r="707" spans="1:17" ht="12.75">
      <c r="A707" s="80"/>
      <c r="B707" s="80"/>
      <c r="C707" s="80"/>
      <c r="D707" s="80"/>
      <c r="E707" s="80"/>
      <c r="F707" s="80"/>
      <c r="G707" s="81"/>
      <c r="H707" s="81"/>
      <c r="I707" s="81"/>
      <c r="J707" s="81"/>
      <c r="K707" s="83"/>
      <c r="L707" s="83"/>
      <c r="M707" s="84"/>
      <c r="N707" s="81"/>
      <c r="O707" s="83"/>
      <c r="P707" s="82"/>
      <c r="Q707" s="81"/>
    </row>
    <row r="708" spans="1:17" ht="12.75">
      <c r="A708" s="80"/>
      <c r="B708" s="80"/>
      <c r="C708" s="80"/>
      <c r="D708" s="80"/>
      <c r="E708" s="80"/>
      <c r="F708" s="80"/>
      <c r="G708" s="81"/>
      <c r="H708" s="81"/>
      <c r="I708" s="81"/>
      <c r="J708" s="81"/>
      <c r="K708" s="83"/>
      <c r="L708" s="83"/>
      <c r="M708" s="84"/>
      <c r="N708" s="81"/>
      <c r="O708" s="83"/>
      <c r="P708" s="82"/>
      <c r="Q708" s="81"/>
    </row>
    <row r="709" spans="1:17" ht="12.75">
      <c r="A709" s="80"/>
      <c r="B709" s="80"/>
      <c r="C709" s="80"/>
      <c r="D709" s="80"/>
      <c r="E709" s="80"/>
      <c r="F709" s="80"/>
      <c r="G709" s="81"/>
      <c r="H709" s="81"/>
      <c r="I709" s="81"/>
      <c r="J709" s="81"/>
      <c r="K709" s="83"/>
      <c r="L709" s="83"/>
      <c r="M709" s="84"/>
      <c r="N709" s="81"/>
      <c r="O709" s="83"/>
      <c r="P709" s="82"/>
      <c r="Q709" s="81"/>
    </row>
    <row r="710" spans="1:17" ht="12.75">
      <c r="A710" s="80"/>
      <c r="B710" s="80"/>
      <c r="C710" s="80"/>
      <c r="D710" s="80"/>
      <c r="E710" s="80"/>
      <c r="F710" s="80"/>
      <c r="G710" s="81"/>
      <c r="H710" s="81"/>
      <c r="I710" s="81"/>
      <c r="J710" s="81"/>
      <c r="K710" s="83"/>
      <c r="L710" s="83"/>
      <c r="M710" s="84"/>
      <c r="N710" s="81"/>
      <c r="O710" s="83"/>
      <c r="P710" s="82"/>
      <c r="Q710" s="81"/>
    </row>
    <row r="711" spans="1:17" ht="12.75">
      <c r="A711" s="80"/>
      <c r="B711" s="80"/>
      <c r="C711" s="80"/>
      <c r="D711" s="80"/>
      <c r="E711" s="80"/>
      <c r="F711" s="80"/>
      <c r="G711" s="81"/>
      <c r="H711" s="81"/>
      <c r="I711" s="81"/>
      <c r="J711" s="81"/>
      <c r="K711" s="83"/>
      <c r="L711" s="83"/>
      <c r="M711" s="84"/>
      <c r="N711" s="81"/>
      <c r="O711" s="83"/>
      <c r="P711" s="82"/>
      <c r="Q711" s="81"/>
    </row>
    <row r="712" spans="1:17" ht="12.75">
      <c r="A712" s="80"/>
      <c r="B712" s="80"/>
      <c r="C712" s="80"/>
      <c r="D712" s="80"/>
      <c r="E712" s="80"/>
      <c r="F712" s="80"/>
      <c r="G712" s="81"/>
      <c r="H712" s="81"/>
      <c r="I712" s="81"/>
      <c r="J712" s="81"/>
      <c r="K712" s="83"/>
      <c r="L712" s="83"/>
      <c r="M712" s="84"/>
      <c r="N712" s="81"/>
      <c r="O712" s="83"/>
      <c r="P712" s="82"/>
      <c r="Q712" s="81"/>
    </row>
    <row r="713" spans="1:17" ht="12.75">
      <c r="A713" s="80"/>
      <c r="B713" s="80"/>
      <c r="C713" s="80"/>
      <c r="D713" s="80"/>
      <c r="E713" s="80"/>
      <c r="F713" s="80"/>
      <c r="G713" s="81"/>
      <c r="H713" s="81"/>
      <c r="I713" s="81"/>
      <c r="J713" s="81"/>
      <c r="K713" s="83"/>
      <c r="L713" s="83"/>
      <c r="M713" s="84"/>
      <c r="N713" s="81"/>
      <c r="O713" s="83"/>
      <c r="P713" s="82"/>
      <c r="Q713" s="81"/>
    </row>
    <row r="714" spans="1:17" ht="12.75">
      <c r="A714" s="80"/>
      <c r="B714" s="80"/>
      <c r="C714" s="80"/>
      <c r="D714" s="80"/>
      <c r="E714" s="80"/>
      <c r="F714" s="80"/>
      <c r="G714" s="81"/>
      <c r="H714" s="81"/>
      <c r="I714" s="81"/>
      <c r="J714" s="81"/>
      <c r="K714" s="83"/>
      <c r="L714" s="83"/>
      <c r="M714" s="84"/>
      <c r="N714" s="81"/>
      <c r="O714" s="83"/>
      <c r="P714" s="82"/>
      <c r="Q714" s="81"/>
    </row>
    <row r="715" spans="1:17" ht="12.75">
      <c r="A715" s="80"/>
      <c r="B715" s="80"/>
      <c r="C715" s="80"/>
      <c r="D715" s="80"/>
      <c r="E715" s="80"/>
      <c r="F715" s="80"/>
      <c r="G715" s="81"/>
      <c r="H715" s="81"/>
      <c r="I715" s="81"/>
      <c r="J715" s="81"/>
      <c r="K715" s="83"/>
      <c r="L715" s="83"/>
      <c r="M715" s="84"/>
      <c r="N715" s="81"/>
      <c r="O715" s="83"/>
      <c r="P715" s="82"/>
      <c r="Q715" s="81"/>
    </row>
    <row r="716" spans="1:17" ht="12.75">
      <c r="A716" s="80"/>
      <c r="B716" s="80"/>
      <c r="C716" s="80"/>
      <c r="D716" s="80"/>
      <c r="E716" s="80"/>
      <c r="F716" s="80"/>
      <c r="G716" s="81"/>
      <c r="H716" s="81"/>
      <c r="I716" s="81"/>
      <c r="J716" s="81"/>
      <c r="K716" s="83"/>
      <c r="L716" s="83"/>
      <c r="M716" s="84"/>
      <c r="N716" s="81"/>
      <c r="O716" s="83"/>
      <c r="P716" s="82"/>
      <c r="Q716" s="81"/>
    </row>
    <row r="717" spans="1:17" ht="12.75">
      <c r="A717" s="80"/>
      <c r="B717" s="80"/>
      <c r="C717" s="80"/>
      <c r="D717" s="80"/>
      <c r="E717" s="80"/>
      <c r="F717" s="80"/>
      <c r="G717" s="81"/>
      <c r="H717" s="81"/>
      <c r="I717" s="81"/>
      <c r="J717" s="81"/>
      <c r="K717" s="83"/>
      <c r="L717" s="83"/>
      <c r="M717" s="84"/>
      <c r="N717" s="81"/>
      <c r="O717" s="83"/>
      <c r="P717" s="82"/>
      <c r="Q717" s="81"/>
    </row>
    <row r="718" spans="1:17" ht="12.75">
      <c r="A718" s="80"/>
      <c r="B718" s="80"/>
      <c r="C718" s="80"/>
      <c r="D718" s="80"/>
      <c r="E718" s="80"/>
      <c r="F718" s="80"/>
      <c r="G718" s="81"/>
      <c r="H718" s="81"/>
      <c r="I718" s="81"/>
      <c r="J718" s="81"/>
      <c r="K718" s="83"/>
      <c r="L718" s="83"/>
      <c r="M718" s="84"/>
      <c r="N718" s="81"/>
      <c r="O718" s="83"/>
      <c r="P718" s="82"/>
      <c r="Q718" s="81"/>
    </row>
    <row r="719" spans="1:17" ht="12.75">
      <c r="A719" s="80"/>
      <c r="B719" s="80"/>
      <c r="C719" s="80"/>
      <c r="D719" s="80"/>
      <c r="E719" s="80"/>
      <c r="F719" s="80"/>
      <c r="G719" s="81"/>
      <c r="H719" s="81"/>
      <c r="I719" s="81"/>
      <c r="J719" s="81"/>
      <c r="K719" s="83"/>
      <c r="L719" s="83"/>
      <c r="M719" s="84"/>
      <c r="N719" s="81"/>
      <c r="O719" s="83"/>
      <c r="P719" s="82"/>
      <c r="Q719" s="81"/>
    </row>
    <row r="720" spans="1:17" ht="12.75">
      <c r="A720" s="80"/>
      <c r="B720" s="80"/>
      <c r="C720" s="80"/>
      <c r="D720" s="80"/>
      <c r="E720" s="80"/>
      <c r="F720" s="80"/>
      <c r="G720" s="81"/>
      <c r="H720" s="81"/>
      <c r="I720" s="81"/>
      <c r="J720" s="81"/>
      <c r="K720" s="83"/>
      <c r="L720" s="83"/>
      <c r="M720" s="84"/>
      <c r="N720" s="81"/>
      <c r="O720" s="83"/>
      <c r="P720" s="82"/>
      <c r="Q720" s="81"/>
    </row>
    <row r="721" spans="1:17" ht="12.75">
      <c r="A721" s="80"/>
      <c r="B721" s="80"/>
      <c r="C721" s="80"/>
      <c r="D721" s="80"/>
      <c r="E721" s="80"/>
      <c r="F721" s="80"/>
      <c r="G721" s="81"/>
      <c r="H721" s="81"/>
      <c r="I721" s="81"/>
      <c r="J721" s="81"/>
      <c r="K721" s="83"/>
      <c r="L721" s="83"/>
      <c r="M721" s="84"/>
      <c r="N721" s="81"/>
      <c r="O721" s="83"/>
      <c r="P721" s="82"/>
      <c r="Q721" s="81"/>
    </row>
    <row r="722" spans="1:17" ht="12.75">
      <c r="A722" s="80"/>
      <c r="B722" s="80"/>
      <c r="C722" s="80"/>
      <c r="D722" s="80"/>
      <c r="E722" s="80"/>
      <c r="F722" s="80"/>
      <c r="G722" s="81"/>
      <c r="H722" s="81"/>
      <c r="I722" s="81"/>
      <c r="J722" s="81"/>
      <c r="K722" s="83"/>
      <c r="L722" s="83"/>
      <c r="M722" s="84"/>
      <c r="N722" s="81"/>
      <c r="O722" s="83"/>
      <c r="P722" s="82"/>
      <c r="Q722" s="81"/>
    </row>
    <row r="723" spans="1:17" ht="12.75">
      <c r="A723" s="80"/>
      <c r="B723" s="80"/>
      <c r="C723" s="80"/>
      <c r="D723" s="80"/>
      <c r="E723" s="80"/>
      <c r="F723" s="80"/>
      <c r="G723" s="81"/>
      <c r="H723" s="81"/>
      <c r="I723" s="81"/>
      <c r="J723" s="81"/>
      <c r="K723" s="83"/>
      <c r="L723" s="83"/>
      <c r="M723" s="84"/>
      <c r="N723" s="81"/>
      <c r="O723" s="83"/>
      <c r="P723" s="82"/>
      <c r="Q723" s="81"/>
    </row>
    <row r="724" spans="1:17" ht="12.75">
      <c r="A724" s="80"/>
      <c r="B724" s="80"/>
      <c r="C724" s="80"/>
      <c r="D724" s="80"/>
      <c r="E724" s="80"/>
      <c r="F724" s="80"/>
      <c r="G724" s="81"/>
      <c r="H724" s="81"/>
      <c r="I724" s="81"/>
      <c r="J724" s="81"/>
      <c r="K724" s="83"/>
      <c r="L724" s="83"/>
      <c r="M724" s="84"/>
      <c r="N724" s="81"/>
      <c r="O724" s="83"/>
      <c r="P724" s="82"/>
      <c r="Q724" s="81"/>
    </row>
    <row r="725" spans="1:17" ht="12.75">
      <c r="A725" s="80"/>
      <c r="B725" s="80"/>
      <c r="C725" s="80"/>
      <c r="D725" s="80"/>
      <c r="E725" s="80"/>
      <c r="F725" s="80"/>
      <c r="G725" s="81"/>
      <c r="H725" s="81"/>
      <c r="I725" s="81"/>
      <c r="J725" s="81"/>
      <c r="K725" s="83"/>
      <c r="L725" s="83"/>
      <c r="M725" s="84"/>
      <c r="N725" s="81"/>
      <c r="O725" s="83"/>
      <c r="P725" s="82"/>
      <c r="Q725" s="81"/>
    </row>
    <row r="726" spans="1:17" ht="12.75">
      <c r="A726" s="80"/>
      <c r="B726" s="80"/>
      <c r="C726" s="80"/>
      <c r="D726" s="80"/>
      <c r="E726" s="80"/>
      <c r="F726" s="80"/>
      <c r="G726" s="81"/>
      <c r="H726" s="81"/>
      <c r="I726" s="81"/>
      <c r="J726" s="81"/>
      <c r="K726" s="83"/>
      <c r="L726" s="83"/>
      <c r="M726" s="84"/>
      <c r="N726" s="81"/>
      <c r="O726" s="83"/>
      <c r="P726" s="82"/>
      <c r="Q726" s="81"/>
    </row>
    <row r="727" spans="1:17" ht="12.75">
      <c r="A727" s="80"/>
      <c r="B727" s="80"/>
      <c r="C727" s="80"/>
      <c r="D727" s="80"/>
      <c r="E727" s="80"/>
      <c r="F727" s="80"/>
      <c r="G727" s="81"/>
      <c r="H727" s="81"/>
      <c r="I727" s="81"/>
      <c r="J727" s="81"/>
      <c r="K727" s="83"/>
      <c r="L727" s="83"/>
      <c r="M727" s="84"/>
      <c r="N727" s="81"/>
      <c r="O727" s="83"/>
      <c r="P727" s="82"/>
      <c r="Q727" s="81"/>
    </row>
    <row r="728" spans="1:17" ht="12.75">
      <c r="A728" s="80"/>
      <c r="B728" s="80"/>
      <c r="C728" s="80"/>
      <c r="D728" s="80"/>
      <c r="E728" s="80"/>
      <c r="F728" s="80"/>
      <c r="G728" s="81"/>
      <c r="H728" s="81"/>
      <c r="I728" s="81"/>
      <c r="J728" s="81"/>
      <c r="K728" s="83"/>
      <c r="L728" s="83"/>
      <c r="M728" s="84"/>
      <c r="N728" s="81"/>
      <c r="O728" s="83"/>
      <c r="P728" s="82"/>
      <c r="Q728" s="81"/>
    </row>
    <row r="729" spans="1:17" ht="12.75">
      <c r="A729" s="80"/>
      <c r="B729" s="80"/>
      <c r="C729" s="80"/>
      <c r="D729" s="80"/>
      <c r="E729" s="80"/>
      <c r="F729" s="80"/>
      <c r="G729" s="81"/>
      <c r="H729" s="81"/>
      <c r="I729" s="81"/>
      <c r="J729" s="81"/>
      <c r="K729" s="83"/>
      <c r="L729" s="83"/>
      <c r="M729" s="84"/>
      <c r="N729" s="81"/>
      <c r="O729" s="83"/>
      <c r="P729" s="82"/>
      <c r="Q729" s="81"/>
    </row>
    <row r="730" spans="1:17" ht="12.75">
      <c r="A730" s="80"/>
      <c r="B730" s="80"/>
      <c r="C730" s="80"/>
      <c r="D730" s="80"/>
      <c r="E730" s="80"/>
      <c r="F730" s="80"/>
      <c r="G730" s="81"/>
      <c r="H730" s="81"/>
      <c r="I730" s="81"/>
      <c r="J730" s="81"/>
      <c r="K730" s="83"/>
      <c r="L730" s="83"/>
      <c r="M730" s="84"/>
      <c r="N730" s="81"/>
      <c r="O730" s="83"/>
      <c r="P730" s="82"/>
      <c r="Q730" s="81"/>
    </row>
    <row r="731" spans="1:17" ht="12.75">
      <c r="A731" s="80"/>
      <c r="B731" s="80"/>
      <c r="C731" s="80"/>
      <c r="D731" s="80"/>
      <c r="E731" s="80"/>
      <c r="F731" s="80"/>
      <c r="G731" s="81"/>
      <c r="H731" s="81"/>
      <c r="I731" s="81"/>
      <c r="J731" s="81"/>
      <c r="K731" s="83"/>
      <c r="L731" s="83"/>
      <c r="M731" s="84"/>
      <c r="N731" s="81"/>
      <c r="O731" s="83"/>
      <c r="P731" s="82"/>
      <c r="Q731" s="81"/>
    </row>
    <row r="732" spans="1:17" ht="12.75">
      <c r="A732" s="80"/>
      <c r="B732" s="80"/>
      <c r="C732" s="80"/>
      <c r="D732" s="80"/>
      <c r="E732" s="80"/>
      <c r="F732" s="80"/>
      <c r="G732" s="81"/>
      <c r="H732" s="81"/>
      <c r="I732" s="81"/>
      <c r="J732" s="81"/>
      <c r="K732" s="83"/>
      <c r="L732" s="83"/>
      <c r="M732" s="84"/>
      <c r="N732" s="81"/>
      <c r="O732" s="83"/>
      <c r="P732" s="82"/>
      <c r="Q732" s="81"/>
    </row>
    <row r="733" spans="1:17" ht="12.75">
      <c r="A733" s="80"/>
      <c r="B733" s="80"/>
      <c r="C733" s="80"/>
      <c r="D733" s="80"/>
      <c r="E733" s="80"/>
      <c r="F733" s="80"/>
      <c r="G733" s="81"/>
      <c r="H733" s="81"/>
      <c r="I733" s="81"/>
      <c r="J733" s="81"/>
      <c r="K733" s="83"/>
      <c r="L733" s="83"/>
      <c r="M733" s="84"/>
      <c r="N733" s="81"/>
      <c r="O733" s="83"/>
      <c r="P733" s="82"/>
      <c r="Q733" s="81"/>
    </row>
    <row r="734" spans="1:17" ht="12.75">
      <c r="A734" s="80"/>
      <c r="B734" s="80"/>
      <c r="C734" s="80"/>
      <c r="D734" s="80"/>
      <c r="E734" s="80"/>
      <c r="F734" s="80"/>
      <c r="G734" s="81"/>
      <c r="H734" s="81"/>
      <c r="I734" s="81"/>
      <c r="J734" s="81"/>
      <c r="K734" s="83"/>
      <c r="L734" s="83"/>
      <c r="M734" s="84"/>
      <c r="N734" s="81"/>
      <c r="O734" s="83"/>
      <c r="P734" s="82"/>
      <c r="Q734" s="81"/>
    </row>
    <row r="735" spans="1:17" ht="12.75">
      <c r="A735" s="80"/>
      <c r="B735" s="80"/>
      <c r="C735" s="80"/>
      <c r="D735" s="80"/>
      <c r="E735" s="80"/>
      <c r="F735" s="80"/>
      <c r="G735" s="81"/>
      <c r="H735" s="81"/>
      <c r="I735" s="81"/>
      <c r="J735" s="81"/>
      <c r="K735" s="83"/>
      <c r="L735" s="83"/>
      <c r="M735" s="84"/>
      <c r="N735" s="81"/>
      <c r="O735" s="83"/>
      <c r="P735" s="82"/>
      <c r="Q735" s="81"/>
    </row>
    <row r="736" spans="1:17" ht="12.75">
      <c r="A736" s="80"/>
      <c r="B736" s="80"/>
      <c r="C736" s="80"/>
      <c r="D736" s="80"/>
      <c r="E736" s="80"/>
      <c r="F736" s="80"/>
      <c r="G736" s="81"/>
      <c r="H736" s="81"/>
      <c r="I736" s="81"/>
      <c r="J736" s="81"/>
      <c r="K736" s="83"/>
      <c r="L736" s="83"/>
      <c r="M736" s="84"/>
      <c r="N736" s="81"/>
      <c r="O736" s="83"/>
      <c r="P736" s="82"/>
      <c r="Q736" s="81"/>
    </row>
    <row r="737" spans="1:17" ht="12.75">
      <c r="A737" s="80"/>
      <c r="B737" s="80"/>
      <c r="C737" s="80"/>
      <c r="D737" s="80"/>
      <c r="E737" s="80"/>
      <c r="F737" s="80"/>
      <c r="G737" s="81"/>
      <c r="H737" s="81"/>
      <c r="I737" s="81"/>
      <c r="J737" s="81"/>
      <c r="K737" s="83"/>
      <c r="L737" s="83"/>
      <c r="M737" s="84"/>
      <c r="N737" s="81"/>
      <c r="O737" s="83"/>
      <c r="P737" s="82"/>
      <c r="Q737" s="81"/>
    </row>
    <row r="738" spans="1:17" ht="12.75">
      <c r="A738" s="80"/>
      <c r="B738" s="80"/>
      <c r="C738" s="80"/>
      <c r="D738" s="80"/>
      <c r="E738" s="80"/>
      <c r="F738" s="80"/>
      <c r="G738" s="81"/>
      <c r="H738" s="81"/>
      <c r="I738" s="81"/>
      <c r="J738" s="81"/>
      <c r="K738" s="83"/>
      <c r="L738" s="83"/>
      <c r="M738" s="84"/>
      <c r="N738" s="81"/>
      <c r="O738" s="83"/>
      <c r="P738" s="82"/>
      <c r="Q738" s="81"/>
    </row>
    <row r="739" spans="1:17" ht="12.75">
      <c r="A739" s="80"/>
      <c r="B739" s="80"/>
      <c r="C739" s="80"/>
      <c r="D739" s="80"/>
      <c r="E739" s="80"/>
      <c r="F739" s="80"/>
      <c r="G739" s="81"/>
      <c r="H739" s="81"/>
      <c r="I739" s="81"/>
      <c r="J739" s="81"/>
      <c r="K739" s="83"/>
      <c r="L739" s="83"/>
      <c r="M739" s="84"/>
      <c r="N739" s="81"/>
      <c r="O739" s="83"/>
      <c r="P739" s="82"/>
      <c r="Q739" s="81"/>
    </row>
    <row r="740" spans="1:17" ht="12.75">
      <c r="A740" s="80"/>
      <c r="B740" s="80"/>
      <c r="C740" s="80"/>
      <c r="D740" s="80"/>
      <c r="E740" s="80"/>
      <c r="F740" s="80"/>
      <c r="G740" s="81"/>
      <c r="H740" s="81"/>
      <c r="I740" s="81"/>
      <c r="J740" s="81"/>
      <c r="K740" s="83"/>
      <c r="L740" s="83"/>
      <c r="M740" s="84"/>
      <c r="N740" s="81"/>
      <c r="O740" s="83"/>
      <c r="P740" s="82"/>
      <c r="Q740" s="81"/>
    </row>
    <row r="741" spans="1:17" ht="12.75">
      <c r="A741" s="80"/>
      <c r="B741" s="80"/>
      <c r="C741" s="80"/>
      <c r="D741" s="80"/>
      <c r="E741" s="80"/>
      <c r="F741" s="80"/>
      <c r="G741" s="81"/>
      <c r="H741" s="81"/>
      <c r="I741" s="81"/>
      <c r="J741" s="81"/>
      <c r="K741" s="83"/>
      <c r="L741" s="83"/>
      <c r="M741" s="84"/>
      <c r="N741" s="81"/>
      <c r="O741" s="83"/>
      <c r="P741" s="82"/>
      <c r="Q741" s="81"/>
    </row>
    <row r="742" spans="1:17" ht="12.75">
      <c r="A742" s="80"/>
      <c r="B742" s="80"/>
      <c r="C742" s="80"/>
      <c r="D742" s="80"/>
      <c r="E742" s="80"/>
      <c r="F742" s="80"/>
      <c r="G742" s="81"/>
      <c r="H742" s="81"/>
      <c r="I742" s="81"/>
      <c r="J742" s="81"/>
      <c r="K742" s="83"/>
      <c r="L742" s="83"/>
      <c r="M742" s="84"/>
      <c r="N742" s="81"/>
      <c r="O742" s="83"/>
      <c r="P742" s="82"/>
      <c r="Q742" s="81"/>
    </row>
    <row r="743" spans="1:17" ht="12.75">
      <c r="A743" s="80"/>
      <c r="B743" s="80"/>
      <c r="C743" s="80"/>
      <c r="D743" s="80"/>
      <c r="E743" s="80"/>
      <c r="F743" s="80"/>
      <c r="G743" s="81"/>
      <c r="H743" s="81"/>
      <c r="I743" s="81"/>
      <c r="J743" s="81"/>
      <c r="K743" s="83"/>
      <c r="L743" s="83"/>
      <c r="M743" s="84"/>
      <c r="N743" s="81"/>
      <c r="O743" s="83"/>
      <c r="P743" s="82"/>
      <c r="Q743" s="81"/>
    </row>
    <row r="744" spans="1:17" ht="12.75">
      <c r="A744" s="80"/>
      <c r="B744" s="80"/>
      <c r="C744" s="80"/>
      <c r="D744" s="80"/>
      <c r="E744" s="80"/>
      <c r="F744" s="80"/>
      <c r="G744" s="81"/>
      <c r="H744" s="81"/>
      <c r="I744" s="81"/>
      <c r="J744" s="81"/>
      <c r="K744" s="83"/>
      <c r="L744" s="83"/>
      <c r="M744" s="84"/>
      <c r="N744" s="81"/>
      <c r="O744" s="83"/>
      <c r="P744" s="82"/>
      <c r="Q744" s="81"/>
    </row>
    <row r="745" spans="1:17" ht="12.75">
      <c r="A745" s="80"/>
      <c r="B745" s="80"/>
      <c r="C745" s="80"/>
      <c r="D745" s="80"/>
      <c r="E745" s="80"/>
      <c r="F745" s="80"/>
      <c r="G745" s="81"/>
      <c r="H745" s="81"/>
      <c r="I745" s="81"/>
      <c r="J745" s="81"/>
      <c r="K745" s="83"/>
      <c r="L745" s="83"/>
      <c r="M745" s="84"/>
      <c r="N745" s="81"/>
      <c r="O745" s="83"/>
      <c r="P745" s="82"/>
      <c r="Q745" s="81"/>
    </row>
    <row r="746" spans="1:17" ht="12.75">
      <c r="A746" s="80"/>
      <c r="B746" s="80"/>
      <c r="C746" s="80"/>
      <c r="D746" s="80"/>
      <c r="E746" s="80"/>
      <c r="F746" s="80"/>
      <c r="G746" s="81"/>
      <c r="H746" s="81"/>
      <c r="I746" s="81"/>
      <c r="J746" s="81"/>
      <c r="K746" s="83"/>
      <c r="L746" s="83"/>
      <c r="M746" s="84"/>
      <c r="N746" s="81"/>
      <c r="O746" s="83"/>
      <c r="P746" s="82"/>
      <c r="Q746" s="81"/>
    </row>
    <row r="747" spans="1:17" ht="12.75">
      <c r="A747" s="80"/>
      <c r="B747" s="80"/>
      <c r="C747" s="80"/>
      <c r="D747" s="80"/>
      <c r="E747" s="80"/>
      <c r="F747" s="80"/>
      <c r="G747" s="81"/>
      <c r="H747" s="81"/>
      <c r="I747" s="81"/>
      <c r="J747" s="81"/>
      <c r="K747" s="83"/>
      <c r="L747" s="83"/>
      <c r="M747" s="84"/>
      <c r="N747" s="81"/>
      <c r="O747" s="83"/>
      <c r="P747" s="82"/>
      <c r="Q747" s="81"/>
    </row>
    <row r="748" spans="1:17" ht="12.75">
      <c r="A748" s="80"/>
      <c r="B748" s="80"/>
      <c r="C748" s="80"/>
      <c r="D748" s="80"/>
      <c r="E748" s="80"/>
      <c r="F748" s="80"/>
      <c r="G748" s="81"/>
      <c r="H748" s="81"/>
      <c r="I748" s="81"/>
      <c r="J748" s="81"/>
      <c r="K748" s="83"/>
      <c r="L748" s="83"/>
      <c r="M748" s="84"/>
      <c r="N748" s="81"/>
      <c r="O748" s="83"/>
      <c r="P748" s="82"/>
      <c r="Q748" s="81"/>
    </row>
    <row r="749" spans="1:17" ht="12.75">
      <c r="A749" s="80"/>
      <c r="B749" s="80"/>
      <c r="C749" s="80"/>
      <c r="D749" s="80"/>
      <c r="E749" s="80"/>
      <c r="F749" s="80"/>
      <c r="G749" s="81"/>
      <c r="H749" s="81"/>
      <c r="I749" s="81"/>
      <c r="J749" s="81"/>
      <c r="K749" s="83"/>
      <c r="L749" s="83"/>
      <c r="M749" s="84"/>
      <c r="N749" s="81"/>
      <c r="O749" s="83"/>
      <c r="P749" s="82"/>
      <c r="Q749" s="81"/>
    </row>
    <row r="750" spans="1:17" ht="12.75">
      <c r="A750" s="80"/>
      <c r="B750" s="80"/>
      <c r="C750" s="80"/>
      <c r="D750" s="80"/>
      <c r="E750" s="80"/>
      <c r="F750" s="80"/>
      <c r="G750" s="81"/>
      <c r="H750" s="81"/>
      <c r="I750" s="81"/>
      <c r="J750" s="81"/>
      <c r="K750" s="83"/>
      <c r="L750" s="83"/>
      <c r="M750" s="84"/>
      <c r="N750" s="81"/>
      <c r="O750" s="83"/>
      <c r="P750" s="82"/>
      <c r="Q750" s="81"/>
    </row>
    <row r="751" spans="1:17" ht="12.75">
      <c r="A751" s="80"/>
      <c r="B751" s="80"/>
      <c r="C751" s="80"/>
      <c r="D751" s="80"/>
      <c r="E751" s="80"/>
      <c r="F751" s="80"/>
      <c r="G751" s="81"/>
      <c r="H751" s="81"/>
      <c r="I751" s="81"/>
      <c r="J751" s="81"/>
      <c r="K751" s="83"/>
      <c r="L751" s="83"/>
      <c r="M751" s="84"/>
      <c r="N751" s="81"/>
      <c r="O751" s="83"/>
      <c r="P751" s="82"/>
      <c r="Q751" s="81"/>
    </row>
    <row r="752" spans="1:17" ht="12.75">
      <c r="A752" s="80"/>
      <c r="B752" s="80"/>
      <c r="C752" s="80"/>
      <c r="D752" s="80"/>
      <c r="E752" s="80"/>
      <c r="F752" s="80"/>
      <c r="G752" s="81"/>
      <c r="H752" s="81"/>
      <c r="I752" s="81"/>
      <c r="J752" s="81"/>
      <c r="K752" s="83"/>
      <c r="L752" s="83"/>
      <c r="M752" s="84"/>
      <c r="N752" s="81"/>
      <c r="O752" s="83"/>
      <c r="P752" s="82"/>
      <c r="Q752" s="81"/>
    </row>
    <row r="753" spans="1:17" ht="12.75">
      <c r="A753" s="80"/>
      <c r="B753" s="80"/>
      <c r="C753" s="80"/>
      <c r="D753" s="80"/>
      <c r="E753" s="80"/>
      <c r="F753" s="80"/>
      <c r="G753" s="81"/>
      <c r="H753" s="81"/>
      <c r="I753" s="81"/>
      <c r="J753" s="81"/>
      <c r="K753" s="83"/>
      <c r="L753" s="83"/>
      <c r="M753" s="84"/>
      <c r="N753" s="81"/>
      <c r="O753" s="83"/>
      <c r="P753" s="82"/>
      <c r="Q753" s="81"/>
    </row>
    <row r="754" spans="1:17" ht="12.75">
      <c r="A754" s="80"/>
      <c r="B754" s="80"/>
      <c r="C754" s="80"/>
      <c r="D754" s="80"/>
      <c r="E754" s="80"/>
      <c r="F754" s="80"/>
      <c r="G754" s="81"/>
      <c r="H754" s="81"/>
      <c r="I754" s="81"/>
      <c r="J754" s="81"/>
      <c r="K754" s="83"/>
      <c r="L754" s="83"/>
      <c r="M754" s="84"/>
      <c r="N754" s="81"/>
      <c r="O754" s="83"/>
      <c r="P754" s="82"/>
      <c r="Q754" s="81"/>
    </row>
    <row r="755" spans="1:17" ht="12.75">
      <c r="A755" s="80"/>
      <c r="B755" s="80"/>
      <c r="C755" s="80"/>
      <c r="D755" s="80"/>
      <c r="E755" s="80"/>
      <c r="F755" s="80"/>
      <c r="G755" s="81"/>
      <c r="H755" s="81"/>
      <c r="I755" s="81"/>
      <c r="J755" s="81"/>
      <c r="K755" s="83"/>
      <c r="L755" s="83"/>
      <c r="M755" s="84"/>
      <c r="N755" s="81"/>
      <c r="O755" s="83"/>
      <c r="P755" s="82"/>
      <c r="Q755" s="81"/>
    </row>
    <row r="756" spans="1:17" ht="12.75">
      <c r="A756" s="80"/>
      <c r="B756" s="80"/>
      <c r="C756" s="80"/>
      <c r="D756" s="80"/>
      <c r="E756" s="80"/>
      <c r="F756" s="80"/>
      <c r="G756" s="81"/>
      <c r="H756" s="81"/>
      <c r="I756" s="81"/>
      <c r="J756" s="81"/>
      <c r="K756" s="83"/>
      <c r="L756" s="83"/>
      <c r="M756" s="84"/>
      <c r="N756" s="81"/>
      <c r="O756" s="83"/>
      <c r="P756" s="82"/>
      <c r="Q756" s="81"/>
    </row>
    <row r="757" spans="1:17" ht="12.75">
      <c r="A757" s="80"/>
      <c r="B757" s="80"/>
      <c r="C757" s="80"/>
      <c r="D757" s="80"/>
      <c r="E757" s="80"/>
      <c r="F757" s="80"/>
      <c r="G757" s="81"/>
      <c r="H757" s="81"/>
      <c r="I757" s="81"/>
      <c r="J757" s="81"/>
      <c r="K757" s="83"/>
      <c r="L757" s="83"/>
      <c r="M757" s="84"/>
      <c r="N757" s="81"/>
      <c r="O757" s="83"/>
      <c r="P757" s="82"/>
      <c r="Q757" s="81"/>
    </row>
    <row r="758" spans="1:17" ht="12.75">
      <c r="A758" s="80"/>
      <c r="B758" s="80"/>
      <c r="C758" s="80"/>
      <c r="D758" s="80"/>
      <c r="E758" s="80"/>
      <c r="F758" s="80"/>
      <c r="G758" s="81"/>
      <c r="H758" s="81"/>
      <c r="I758" s="81"/>
      <c r="J758" s="81"/>
      <c r="K758" s="83"/>
      <c r="L758" s="83"/>
      <c r="M758" s="84"/>
      <c r="N758" s="81"/>
      <c r="O758" s="83"/>
      <c r="P758" s="82"/>
      <c r="Q758" s="81"/>
    </row>
    <row r="759" spans="1:17" ht="12.75">
      <c r="A759" s="80"/>
      <c r="B759" s="80"/>
      <c r="C759" s="80"/>
      <c r="D759" s="80"/>
      <c r="E759" s="80"/>
      <c r="F759" s="80"/>
      <c r="G759" s="81"/>
      <c r="H759" s="81"/>
      <c r="I759" s="81"/>
      <c r="J759" s="81"/>
      <c r="K759" s="83"/>
      <c r="L759" s="83"/>
      <c r="M759" s="84"/>
      <c r="N759" s="81"/>
      <c r="O759" s="83"/>
      <c r="P759" s="82"/>
      <c r="Q759" s="81"/>
    </row>
    <row r="760" spans="1:17" ht="12.75">
      <c r="A760" s="80"/>
      <c r="B760" s="80"/>
      <c r="C760" s="80"/>
      <c r="D760" s="80"/>
      <c r="E760" s="80"/>
      <c r="F760" s="80"/>
      <c r="G760" s="81"/>
      <c r="H760" s="81"/>
      <c r="I760" s="81"/>
      <c r="J760" s="81"/>
      <c r="K760" s="83"/>
      <c r="L760" s="83"/>
      <c r="M760" s="84"/>
      <c r="N760" s="81"/>
      <c r="O760" s="83"/>
      <c r="P760" s="82"/>
      <c r="Q760" s="81"/>
    </row>
    <row r="761" spans="1:17" ht="12.75">
      <c r="A761" s="80"/>
      <c r="B761" s="80"/>
      <c r="C761" s="80"/>
      <c r="D761" s="80"/>
      <c r="E761" s="80"/>
      <c r="F761" s="80"/>
      <c r="G761" s="81"/>
      <c r="H761" s="81"/>
      <c r="I761" s="81"/>
      <c r="J761" s="81"/>
      <c r="K761" s="83"/>
      <c r="L761" s="83"/>
      <c r="M761" s="84"/>
      <c r="N761" s="81"/>
      <c r="O761" s="83"/>
      <c r="P761" s="82"/>
      <c r="Q761" s="81"/>
    </row>
    <row r="762" spans="1:17" ht="12.75">
      <c r="A762" s="80"/>
      <c r="B762" s="80"/>
      <c r="C762" s="80"/>
      <c r="D762" s="80"/>
      <c r="E762" s="80"/>
      <c r="F762" s="80"/>
      <c r="G762" s="81"/>
      <c r="H762" s="81"/>
      <c r="I762" s="81"/>
      <c r="J762" s="81"/>
      <c r="K762" s="83"/>
      <c r="L762" s="83"/>
      <c r="M762" s="84"/>
      <c r="N762" s="81"/>
      <c r="O762" s="83"/>
      <c r="P762" s="82"/>
      <c r="Q762" s="81"/>
    </row>
    <row r="763" spans="1:17" ht="12.75">
      <c r="A763" s="80"/>
      <c r="B763" s="80"/>
      <c r="C763" s="80"/>
      <c r="D763" s="80"/>
      <c r="E763" s="80"/>
      <c r="F763" s="80"/>
      <c r="G763" s="81"/>
      <c r="H763" s="81"/>
      <c r="I763" s="81"/>
      <c r="J763" s="81"/>
      <c r="K763" s="83"/>
      <c r="L763" s="83"/>
      <c r="M763" s="84"/>
      <c r="N763" s="81"/>
      <c r="O763" s="83"/>
      <c r="P763" s="82"/>
      <c r="Q763" s="81"/>
    </row>
    <row r="764" spans="1:17" ht="12.75">
      <c r="A764" s="80"/>
      <c r="B764" s="80"/>
      <c r="C764" s="80"/>
      <c r="D764" s="80"/>
      <c r="E764" s="80"/>
      <c r="F764" s="80"/>
      <c r="G764" s="81"/>
      <c r="H764" s="81"/>
      <c r="I764" s="81"/>
      <c r="J764" s="81"/>
      <c r="K764" s="83"/>
      <c r="L764" s="83"/>
      <c r="M764" s="84"/>
      <c r="N764" s="81"/>
      <c r="O764" s="83"/>
      <c r="P764" s="82"/>
      <c r="Q764" s="81"/>
    </row>
    <row r="765" spans="1:17" ht="12.75">
      <c r="A765" s="80"/>
      <c r="B765" s="80"/>
      <c r="C765" s="80"/>
      <c r="D765" s="80"/>
      <c r="E765" s="80"/>
      <c r="F765" s="80"/>
      <c r="G765" s="81"/>
      <c r="H765" s="81"/>
      <c r="I765" s="81"/>
      <c r="J765" s="81"/>
      <c r="K765" s="83"/>
      <c r="L765" s="83"/>
      <c r="M765" s="84"/>
      <c r="N765" s="81"/>
      <c r="O765" s="83"/>
      <c r="P765" s="82"/>
      <c r="Q765" s="81"/>
    </row>
    <row r="766" spans="1:17" ht="12.75">
      <c r="A766" s="80"/>
      <c r="B766" s="80"/>
      <c r="C766" s="80"/>
      <c r="D766" s="80"/>
      <c r="E766" s="80"/>
      <c r="F766" s="80"/>
      <c r="G766" s="81"/>
      <c r="H766" s="81"/>
      <c r="I766" s="81"/>
      <c r="J766" s="81"/>
      <c r="K766" s="83"/>
      <c r="L766" s="83"/>
      <c r="M766" s="84"/>
      <c r="N766" s="81"/>
      <c r="O766" s="83"/>
      <c r="P766" s="82"/>
      <c r="Q766" s="81"/>
    </row>
    <row r="767" spans="1:17" ht="12.75">
      <c r="A767" s="80"/>
      <c r="B767" s="80"/>
      <c r="C767" s="80"/>
      <c r="D767" s="80"/>
      <c r="E767" s="80"/>
      <c r="F767" s="80"/>
      <c r="G767" s="81"/>
      <c r="H767" s="81"/>
      <c r="I767" s="81"/>
      <c r="J767" s="81"/>
      <c r="K767" s="83"/>
      <c r="L767" s="83"/>
      <c r="M767" s="84"/>
      <c r="N767" s="81"/>
      <c r="O767" s="83"/>
      <c r="P767" s="82"/>
      <c r="Q767" s="81"/>
    </row>
    <row r="768" spans="1:17" ht="12.75">
      <c r="A768" s="80"/>
      <c r="B768" s="80"/>
      <c r="C768" s="80"/>
      <c r="D768" s="80"/>
      <c r="E768" s="80"/>
      <c r="F768" s="80"/>
      <c r="G768" s="81"/>
      <c r="H768" s="81"/>
      <c r="I768" s="81"/>
      <c r="J768" s="81"/>
      <c r="K768" s="83"/>
      <c r="L768" s="83"/>
      <c r="M768" s="84"/>
      <c r="N768" s="81"/>
      <c r="O768" s="83"/>
      <c r="P768" s="82"/>
      <c r="Q768" s="81"/>
    </row>
    <row r="769" spans="1:17" ht="12.75">
      <c r="A769" s="80"/>
      <c r="B769" s="80"/>
      <c r="C769" s="80"/>
      <c r="D769" s="80"/>
      <c r="E769" s="80"/>
      <c r="F769" s="80"/>
      <c r="G769" s="81"/>
      <c r="H769" s="81"/>
      <c r="I769" s="81"/>
      <c r="J769" s="81"/>
      <c r="K769" s="83"/>
      <c r="L769" s="83"/>
      <c r="M769" s="84"/>
      <c r="N769" s="81"/>
      <c r="O769" s="83"/>
      <c r="P769" s="82"/>
      <c r="Q769" s="81"/>
    </row>
    <row r="770" spans="1:17" ht="12.75">
      <c r="A770" s="80"/>
      <c r="B770" s="80"/>
      <c r="C770" s="80"/>
      <c r="D770" s="80"/>
      <c r="E770" s="80"/>
      <c r="F770" s="80"/>
      <c r="G770" s="81"/>
      <c r="H770" s="81"/>
      <c r="I770" s="81"/>
      <c r="J770" s="81"/>
      <c r="K770" s="83"/>
      <c r="L770" s="83"/>
      <c r="M770" s="84"/>
      <c r="N770" s="81"/>
      <c r="O770" s="83"/>
      <c r="P770" s="82"/>
      <c r="Q770" s="81"/>
    </row>
    <row r="771" spans="1:17" ht="12.75">
      <c r="A771" s="80"/>
      <c r="B771" s="80"/>
      <c r="C771" s="80"/>
      <c r="D771" s="80"/>
      <c r="E771" s="80"/>
      <c r="F771" s="80"/>
      <c r="G771" s="81"/>
      <c r="H771" s="81"/>
      <c r="I771" s="81"/>
      <c r="J771" s="81"/>
      <c r="K771" s="83"/>
      <c r="L771" s="83"/>
      <c r="M771" s="84"/>
      <c r="N771" s="81"/>
      <c r="O771" s="83"/>
      <c r="P771" s="82"/>
      <c r="Q771" s="81"/>
    </row>
    <row r="772" spans="1:17" ht="12.75">
      <c r="A772" s="80"/>
      <c r="B772" s="80"/>
      <c r="C772" s="80"/>
      <c r="D772" s="80"/>
      <c r="E772" s="80"/>
      <c r="F772" s="80"/>
      <c r="G772" s="81"/>
      <c r="H772" s="81"/>
      <c r="I772" s="81"/>
      <c r="J772" s="81"/>
      <c r="K772" s="83"/>
      <c r="L772" s="83"/>
      <c r="M772" s="84"/>
      <c r="N772" s="81"/>
      <c r="O772" s="83"/>
      <c r="P772" s="82"/>
      <c r="Q772" s="81"/>
    </row>
    <row r="773" spans="1:17" ht="12.75">
      <c r="A773" s="80"/>
      <c r="B773" s="80"/>
      <c r="C773" s="80"/>
      <c r="D773" s="80"/>
      <c r="E773" s="80"/>
      <c r="F773" s="80"/>
      <c r="G773" s="81"/>
      <c r="H773" s="81"/>
      <c r="I773" s="81"/>
      <c r="J773" s="81"/>
      <c r="K773" s="83"/>
      <c r="L773" s="83"/>
      <c r="M773" s="84"/>
      <c r="N773" s="81"/>
      <c r="O773" s="83"/>
      <c r="P773" s="82"/>
      <c r="Q773" s="81"/>
    </row>
    <row r="774" spans="1:17" ht="12.75">
      <c r="A774" s="80"/>
      <c r="B774" s="80"/>
      <c r="C774" s="80"/>
      <c r="D774" s="80"/>
      <c r="E774" s="80"/>
      <c r="F774" s="80"/>
      <c r="G774" s="81"/>
      <c r="H774" s="81"/>
      <c r="I774" s="81"/>
      <c r="J774" s="81"/>
      <c r="K774" s="83"/>
      <c r="L774" s="83"/>
      <c r="M774" s="84"/>
      <c r="N774" s="81"/>
      <c r="O774" s="83"/>
      <c r="P774" s="82"/>
      <c r="Q774" s="81"/>
    </row>
    <row r="775" spans="1:17" ht="12.75">
      <c r="A775" s="80"/>
      <c r="B775" s="80"/>
      <c r="C775" s="80"/>
      <c r="D775" s="80"/>
      <c r="E775" s="80"/>
      <c r="F775" s="80"/>
      <c r="G775" s="81"/>
      <c r="H775" s="81"/>
      <c r="I775" s="81"/>
      <c r="J775" s="81"/>
      <c r="K775" s="83"/>
      <c r="L775" s="83"/>
      <c r="M775" s="84"/>
      <c r="N775" s="81"/>
      <c r="O775" s="83"/>
      <c r="P775" s="82"/>
      <c r="Q775" s="81"/>
    </row>
    <row r="776" spans="1:17" ht="12.75">
      <c r="A776" s="80"/>
      <c r="B776" s="80"/>
      <c r="C776" s="80"/>
      <c r="D776" s="80"/>
      <c r="E776" s="80"/>
      <c r="F776" s="80"/>
      <c r="G776" s="81"/>
      <c r="H776" s="81"/>
      <c r="I776" s="81"/>
      <c r="J776" s="81"/>
      <c r="K776" s="83"/>
      <c r="L776" s="83"/>
      <c r="M776" s="84"/>
      <c r="N776" s="81"/>
      <c r="O776" s="83"/>
      <c r="P776" s="82"/>
      <c r="Q776" s="81"/>
    </row>
    <row r="777" spans="1:17" ht="12.75">
      <c r="A777" s="80"/>
      <c r="B777" s="80"/>
      <c r="C777" s="80"/>
      <c r="D777" s="80"/>
      <c r="E777" s="80"/>
      <c r="F777" s="80"/>
      <c r="G777" s="81"/>
      <c r="H777" s="81"/>
      <c r="I777" s="81"/>
      <c r="J777" s="81"/>
      <c r="K777" s="83"/>
      <c r="L777" s="83"/>
      <c r="M777" s="84"/>
      <c r="N777" s="81"/>
      <c r="O777" s="83"/>
      <c r="P777" s="82"/>
      <c r="Q777" s="81"/>
    </row>
    <row r="778" spans="1:17" ht="12.75">
      <c r="A778" s="80"/>
      <c r="B778" s="80"/>
      <c r="C778" s="80"/>
      <c r="D778" s="80"/>
      <c r="E778" s="80"/>
      <c r="F778" s="80"/>
      <c r="G778" s="81"/>
      <c r="H778" s="81"/>
      <c r="I778" s="81"/>
      <c r="J778" s="81"/>
      <c r="K778" s="83"/>
      <c r="L778" s="83"/>
      <c r="M778" s="84"/>
      <c r="N778" s="81"/>
      <c r="O778" s="83"/>
      <c r="P778" s="82"/>
      <c r="Q778" s="81"/>
    </row>
    <row r="779" spans="1:17" ht="12.75">
      <c r="A779" s="80"/>
      <c r="B779" s="80"/>
      <c r="C779" s="80"/>
      <c r="D779" s="80"/>
      <c r="E779" s="80"/>
      <c r="F779" s="80"/>
      <c r="G779" s="81"/>
      <c r="H779" s="81"/>
      <c r="I779" s="81"/>
      <c r="J779" s="81"/>
      <c r="K779" s="83"/>
      <c r="L779" s="83"/>
      <c r="M779" s="84"/>
      <c r="N779" s="81"/>
      <c r="O779" s="83"/>
      <c r="P779" s="82"/>
      <c r="Q779" s="81"/>
    </row>
    <row r="780" spans="1:17" ht="12.75">
      <c r="A780" s="80"/>
      <c r="B780" s="80"/>
      <c r="C780" s="80"/>
      <c r="D780" s="80"/>
      <c r="E780" s="80"/>
      <c r="F780" s="80"/>
      <c r="G780" s="81"/>
      <c r="H780" s="81"/>
      <c r="I780" s="81"/>
      <c r="J780" s="81"/>
      <c r="K780" s="83"/>
      <c r="L780" s="83"/>
      <c r="M780" s="84"/>
      <c r="N780" s="81"/>
      <c r="O780" s="83"/>
      <c r="P780" s="82"/>
      <c r="Q780" s="81"/>
    </row>
    <row r="781" spans="1:17" ht="12.75">
      <c r="A781" s="80"/>
      <c r="B781" s="80"/>
      <c r="C781" s="80"/>
      <c r="D781" s="80"/>
      <c r="E781" s="80"/>
      <c r="F781" s="80"/>
      <c r="G781" s="81"/>
      <c r="H781" s="81"/>
      <c r="I781" s="81"/>
      <c r="J781" s="81"/>
      <c r="K781" s="83"/>
      <c r="L781" s="83"/>
      <c r="M781" s="84"/>
      <c r="N781" s="81"/>
      <c r="O781" s="83"/>
      <c r="P781" s="82"/>
      <c r="Q781" s="81"/>
    </row>
    <row r="782" spans="1:17" ht="12.75">
      <c r="A782" s="80"/>
      <c r="B782" s="80"/>
      <c r="C782" s="80"/>
      <c r="D782" s="80"/>
      <c r="E782" s="80"/>
      <c r="F782" s="80"/>
      <c r="G782" s="81"/>
      <c r="H782" s="81"/>
      <c r="I782" s="81"/>
      <c r="J782" s="81"/>
      <c r="K782" s="83"/>
      <c r="L782" s="83"/>
      <c r="M782" s="84"/>
      <c r="N782" s="81"/>
      <c r="O782" s="83"/>
      <c r="P782" s="82"/>
      <c r="Q782" s="81"/>
    </row>
    <row r="783" spans="1:17" ht="12.75">
      <c r="A783" s="80"/>
      <c r="B783" s="80"/>
      <c r="C783" s="80"/>
      <c r="D783" s="80"/>
      <c r="E783" s="80"/>
      <c r="F783" s="80"/>
      <c r="G783" s="81"/>
      <c r="H783" s="81"/>
      <c r="I783" s="81"/>
      <c r="J783" s="81"/>
      <c r="K783" s="83"/>
      <c r="L783" s="83"/>
      <c r="M783" s="84"/>
      <c r="N783" s="81"/>
      <c r="O783" s="83"/>
      <c r="P783" s="82"/>
      <c r="Q783" s="81"/>
    </row>
    <row r="784" spans="1:17" ht="12.75">
      <c r="A784" s="80"/>
      <c r="B784" s="80"/>
      <c r="C784" s="80"/>
      <c r="D784" s="80"/>
      <c r="E784" s="80"/>
      <c r="F784" s="80"/>
      <c r="G784" s="81"/>
      <c r="H784" s="81"/>
      <c r="I784" s="81"/>
      <c r="J784" s="81"/>
      <c r="K784" s="83"/>
      <c r="L784" s="83"/>
      <c r="M784" s="84"/>
      <c r="N784" s="81"/>
      <c r="O784" s="83"/>
      <c r="P784" s="82"/>
      <c r="Q784" s="81"/>
    </row>
    <row r="785" spans="1:17" ht="12.75">
      <c r="A785" s="80"/>
      <c r="B785" s="80"/>
      <c r="C785" s="80"/>
      <c r="D785" s="80"/>
      <c r="E785" s="80"/>
      <c r="F785" s="80"/>
      <c r="G785" s="81"/>
      <c r="H785" s="81"/>
      <c r="I785" s="81"/>
      <c r="J785" s="81"/>
      <c r="K785" s="83"/>
      <c r="L785" s="83"/>
      <c r="M785" s="84"/>
      <c r="N785" s="81"/>
      <c r="O785" s="83"/>
      <c r="P785" s="82"/>
      <c r="Q785" s="81"/>
    </row>
    <row r="786" spans="1:17" ht="12.75">
      <c r="A786" s="80"/>
      <c r="B786" s="80"/>
      <c r="C786" s="80"/>
      <c r="D786" s="80"/>
      <c r="E786" s="80"/>
      <c r="F786" s="80"/>
      <c r="G786" s="81"/>
      <c r="H786" s="81"/>
      <c r="I786" s="81"/>
      <c r="J786" s="81"/>
      <c r="K786" s="83"/>
      <c r="L786" s="83"/>
      <c r="M786" s="84"/>
      <c r="N786" s="81"/>
      <c r="O786" s="83"/>
      <c r="P786" s="82"/>
      <c r="Q786" s="81"/>
    </row>
    <row r="787" spans="1:17" ht="12.75">
      <c r="A787" s="80"/>
      <c r="B787" s="80"/>
      <c r="C787" s="80"/>
      <c r="D787" s="80"/>
      <c r="E787" s="80"/>
      <c r="F787" s="80"/>
      <c r="G787" s="81"/>
      <c r="H787" s="81"/>
      <c r="I787" s="81"/>
      <c r="J787" s="81"/>
      <c r="K787" s="83"/>
      <c r="L787" s="83"/>
      <c r="M787" s="84"/>
      <c r="N787" s="81"/>
      <c r="O787" s="83"/>
      <c r="P787" s="82"/>
      <c r="Q787" s="81"/>
    </row>
    <row r="788" spans="1:17" ht="12.75">
      <c r="A788" s="80"/>
      <c r="B788" s="80"/>
      <c r="C788" s="80"/>
      <c r="D788" s="80"/>
      <c r="E788" s="80"/>
      <c r="F788" s="80"/>
      <c r="G788" s="81"/>
      <c r="H788" s="81"/>
      <c r="I788" s="81"/>
      <c r="J788" s="81"/>
      <c r="K788" s="83"/>
      <c r="L788" s="83"/>
      <c r="M788" s="84"/>
      <c r="N788" s="81"/>
      <c r="O788" s="83"/>
      <c r="P788" s="82"/>
      <c r="Q788" s="81"/>
    </row>
    <row r="789" spans="1:17" ht="12.75">
      <c r="A789" s="80"/>
      <c r="B789" s="80"/>
      <c r="C789" s="80"/>
      <c r="D789" s="80"/>
      <c r="E789" s="80"/>
      <c r="F789" s="80"/>
      <c r="G789" s="81"/>
      <c r="H789" s="81"/>
      <c r="I789" s="81"/>
      <c r="J789" s="81"/>
      <c r="K789" s="83"/>
      <c r="L789" s="83"/>
      <c r="M789" s="84"/>
      <c r="N789" s="81"/>
      <c r="O789" s="83"/>
      <c r="P789" s="82"/>
      <c r="Q789" s="81"/>
    </row>
    <row r="790" spans="1:17" ht="12.75">
      <c r="A790" s="80"/>
      <c r="B790" s="80"/>
      <c r="C790" s="80"/>
      <c r="D790" s="80"/>
      <c r="E790" s="80"/>
      <c r="F790" s="80"/>
      <c r="G790" s="81"/>
      <c r="H790" s="81"/>
      <c r="I790" s="81"/>
      <c r="J790" s="81"/>
      <c r="K790" s="83"/>
      <c r="L790" s="83"/>
      <c r="M790" s="84"/>
      <c r="N790" s="81"/>
      <c r="O790" s="83"/>
      <c r="P790" s="82"/>
      <c r="Q790" s="81"/>
    </row>
    <row r="791" spans="1:17" ht="12.75">
      <c r="A791" s="80"/>
      <c r="B791" s="80"/>
      <c r="C791" s="80"/>
      <c r="D791" s="80"/>
      <c r="E791" s="80"/>
      <c r="F791" s="80"/>
      <c r="G791" s="81"/>
      <c r="H791" s="81"/>
      <c r="I791" s="81"/>
      <c r="J791" s="81"/>
      <c r="K791" s="83"/>
      <c r="L791" s="83"/>
      <c r="M791" s="84"/>
      <c r="N791" s="81"/>
      <c r="O791" s="83"/>
      <c r="P791" s="82"/>
      <c r="Q791" s="81"/>
    </row>
    <row r="792" spans="1:17" ht="12.75">
      <c r="A792" s="80"/>
      <c r="B792" s="80"/>
      <c r="C792" s="80"/>
      <c r="D792" s="80"/>
      <c r="E792" s="80"/>
      <c r="F792" s="80"/>
      <c r="G792" s="81"/>
      <c r="H792" s="81"/>
      <c r="I792" s="81"/>
      <c r="J792" s="81"/>
      <c r="K792" s="83"/>
      <c r="L792" s="83"/>
      <c r="M792" s="84"/>
      <c r="N792" s="81"/>
      <c r="O792" s="83"/>
      <c r="P792" s="82"/>
      <c r="Q792" s="81"/>
    </row>
    <row r="793" spans="1:17" ht="12.75">
      <c r="A793" s="80"/>
      <c r="B793" s="80"/>
      <c r="C793" s="80"/>
      <c r="D793" s="80"/>
      <c r="E793" s="80"/>
      <c r="F793" s="80"/>
      <c r="G793" s="81"/>
      <c r="H793" s="81"/>
      <c r="I793" s="81"/>
      <c r="J793" s="81"/>
      <c r="K793" s="83"/>
      <c r="L793" s="83"/>
      <c r="M793" s="84"/>
      <c r="N793" s="81"/>
      <c r="O793" s="83"/>
      <c r="P793" s="82"/>
      <c r="Q793" s="81"/>
    </row>
    <row r="794" spans="1:17" ht="12.75">
      <c r="A794" s="80"/>
      <c r="B794" s="80"/>
      <c r="C794" s="80"/>
      <c r="D794" s="80"/>
      <c r="E794" s="80"/>
      <c r="F794" s="80"/>
      <c r="G794" s="81"/>
      <c r="H794" s="81"/>
      <c r="I794" s="81"/>
      <c r="J794" s="81"/>
      <c r="K794" s="83"/>
      <c r="L794" s="83"/>
      <c r="M794" s="84"/>
      <c r="N794" s="81"/>
      <c r="O794" s="83"/>
      <c r="P794" s="82"/>
      <c r="Q794" s="81"/>
    </row>
    <row r="795" spans="1:17" ht="12.75">
      <c r="A795" s="80"/>
      <c r="B795" s="80"/>
      <c r="C795" s="80"/>
      <c r="D795" s="80"/>
      <c r="E795" s="80"/>
      <c r="F795" s="80"/>
      <c r="G795" s="81"/>
      <c r="H795" s="81"/>
      <c r="I795" s="81"/>
      <c r="J795" s="81"/>
      <c r="K795" s="83"/>
      <c r="L795" s="83"/>
      <c r="M795" s="84"/>
      <c r="N795" s="81"/>
      <c r="O795" s="83"/>
      <c r="P795" s="82"/>
      <c r="Q795" s="81"/>
    </row>
    <row r="796" spans="1:17" ht="12.75">
      <c r="A796" s="80"/>
      <c r="B796" s="80"/>
      <c r="C796" s="80"/>
      <c r="D796" s="80"/>
      <c r="E796" s="80"/>
      <c r="F796" s="80"/>
      <c r="G796" s="81"/>
      <c r="H796" s="81"/>
      <c r="I796" s="81"/>
      <c r="J796" s="81"/>
      <c r="K796" s="83"/>
      <c r="L796" s="83"/>
      <c r="M796" s="84"/>
      <c r="N796" s="81"/>
      <c r="O796" s="83"/>
      <c r="P796" s="82"/>
      <c r="Q796" s="81"/>
    </row>
    <row r="797" spans="1:17" ht="12.75">
      <c r="A797" s="80"/>
      <c r="B797" s="80"/>
      <c r="C797" s="80"/>
      <c r="D797" s="80"/>
      <c r="E797" s="80"/>
      <c r="F797" s="80"/>
      <c r="G797" s="81"/>
      <c r="H797" s="81"/>
      <c r="I797" s="81"/>
      <c r="J797" s="81"/>
      <c r="K797" s="83"/>
      <c r="L797" s="83"/>
      <c r="M797" s="84"/>
      <c r="N797" s="81"/>
      <c r="O797" s="83"/>
      <c r="P797" s="82"/>
      <c r="Q797" s="81"/>
    </row>
    <row r="798" spans="1:17" ht="12.75">
      <c r="A798" s="80"/>
      <c r="B798" s="80"/>
      <c r="C798" s="80"/>
      <c r="D798" s="80"/>
      <c r="E798" s="80"/>
      <c r="F798" s="80"/>
      <c r="G798" s="81"/>
      <c r="H798" s="81"/>
      <c r="I798" s="81"/>
      <c r="J798" s="81"/>
      <c r="K798" s="83"/>
      <c r="L798" s="83"/>
      <c r="M798" s="84"/>
      <c r="N798" s="81"/>
      <c r="O798" s="83"/>
      <c r="P798" s="82"/>
      <c r="Q798" s="81"/>
    </row>
    <row r="799" spans="1:17" ht="12.75">
      <c r="A799" s="80"/>
      <c r="B799" s="80"/>
      <c r="C799" s="80"/>
      <c r="D799" s="80"/>
      <c r="E799" s="80"/>
      <c r="F799" s="80"/>
      <c r="G799" s="81"/>
      <c r="H799" s="81"/>
      <c r="I799" s="81"/>
      <c r="J799" s="81"/>
      <c r="K799" s="83"/>
      <c r="L799" s="83"/>
      <c r="M799" s="84"/>
      <c r="N799" s="81"/>
      <c r="O799" s="83"/>
      <c r="P799" s="82"/>
      <c r="Q799" s="81"/>
    </row>
    <row r="800" spans="1:17" ht="12.75">
      <c r="A800" s="80"/>
      <c r="B800" s="80"/>
      <c r="C800" s="80"/>
      <c r="D800" s="80"/>
      <c r="E800" s="80"/>
      <c r="F800" s="80"/>
      <c r="G800" s="81"/>
      <c r="H800" s="81"/>
      <c r="I800" s="81"/>
      <c r="J800" s="81"/>
      <c r="K800" s="83"/>
      <c r="L800" s="83"/>
      <c r="M800" s="84"/>
      <c r="N800" s="81"/>
      <c r="O800" s="83"/>
      <c r="P800" s="82"/>
      <c r="Q800" s="81"/>
    </row>
    <row r="801" spans="1:17" ht="12.75">
      <c r="A801" s="80"/>
      <c r="B801" s="80"/>
      <c r="C801" s="80"/>
      <c r="D801" s="80"/>
      <c r="E801" s="80"/>
      <c r="F801" s="80"/>
      <c r="G801" s="81"/>
      <c r="H801" s="81"/>
      <c r="I801" s="81"/>
      <c r="J801" s="81"/>
      <c r="K801" s="83"/>
      <c r="L801" s="83"/>
      <c r="M801" s="84"/>
      <c r="N801" s="81"/>
      <c r="O801" s="83"/>
      <c r="P801" s="82"/>
      <c r="Q801" s="81"/>
    </row>
    <row r="802" spans="1:17" ht="12.75">
      <c r="A802" s="80"/>
      <c r="B802" s="80"/>
      <c r="C802" s="80"/>
      <c r="D802" s="80"/>
      <c r="E802" s="80"/>
      <c r="F802" s="80"/>
      <c r="G802" s="81"/>
      <c r="H802" s="81"/>
      <c r="I802" s="81"/>
      <c r="J802" s="81"/>
      <c r="K802" s="83"/>
      <c r="L802" s="83"/>
      <c r="M802" s="84"/>
      <c r="N802" s="81"/>
      <c r="O802" s="83"/>
      <c r="P802" s="82"/>
      <c r="Q802" s="81"/>
    </row>
    <row r="803" spans="1:17" ht="12.75">
      <c r="A803" s="80"/>
      <c r="B803" s="80"/>
      <c r="C803" s="80"/>
      <c r="D803" s="80"/>
      <c r="E803" s="80"/>
      <c r="F803" s="80"/>
      <c r="G803" s="81"/>
      <c r="H803" s="81"/>
      <c r="I803" s="81"/>
      <c r="J803" s="81"/>
      <c r="K803" s="83"/>
      <c r="L803" s="83"/>
      <c r="M803" s="84"/>
      <c r="N803" s="81"/>
      <c r="O803" s="83"/>
      <c r="P803" s="82"/>
      <c r="Q803" s="81"/>
    </row>
    <row r="804" spans="1:17" ht="12.75">
      <c r="A804" s="80"/>
      <c r="B804" s="80"/>
      <c r="C804" s="80"/>
      <c r="D804" s="80"/>
      <c r="E804" s="80"/>
      <c r="F804" s="80"/>
      <c r="G804" s="81"/>
      <c r="H804" s="81"/>
      <c r="I804" s="81"/>
      <c r="J804" s="81"/>
      <c r="K804" s="83"/>
      <c r="L804" s="83"/>
      <c r="M804" s="84"/>
      <c r="N804" s="81"/>
      <c r="O804" s="83"/>
      <c r="P804" s="82"/>
      <c r="Q804" s="81"/>
    </row>
    <row r="805" spans="1:17" ht="12.75">
      <c r="A805" s="80"/>
      <c r="B805" s="80"/>
      <c r="C805" s="80"/>
      <c r="D805" s="80"/>
      <c r="E805" s="80"/>
      <c r="F805" s="80"/>
      <c r="G805" s="81"/>
      <c r="H805" s="81"/>
      <c r="I805" s="81"/>
      <c r="J805" s="81"/>
      <c r="K805" s="83"/>
      <c r="L805" s="83"/>
      <c r="M805" s="84"/>
      <c r="N805" s="81"/>
      <c r="O805" s="83"/>
      <c r="P805" s="82"/>
      <c r="Q805" s="81"/>
    </row>
    <row r="806" spans="1:17" ht="12.75">
      <c r="A806" s="80"/>
      <c r="B806" s="80"/>
      <c r="C806" s="80"/>
      <c r="D806" s="80"/>
      <c r="E806" s="80"/>
      <c r="F806" s="80"/>
      <c r="G806" s="81"/>
      <c r="H806" s="81"/>
      <c r="I806" s="81"/>
      <c r="J806" s="81"/>
      <c r="K806" s="83"/>
      <c r="L806" s="83"/>
      <c r="M806" s="84"/>
      <c r="N806" s="81"/>
      <c r="O806" s="83"/>
      <c r="P806" s="82"/>
      <c r="Q806" s="81"/>
    </row>
    <row r="807" spans="1:17" ht="12.75">
      <c r="A807" s="80"/>
      <c r="B807" s="80"/>
      <c r="C807" s="80"/>
      <c r="D807" s="80"/>
      <c r="E807" s="80"/>
      <c r="F807" s="80"/>
      <c r="G807" s="81"/>
      <c r="H807" s="81"/>
      <c r="I807" s="81"/>
      <c r="J807" s="81"/>
      <c r="K807" s="83"/>
      <c r="L807" s="83"/>
      <c r="M807" s="84"/>
      <c r="N807" s="81"/>
      <c r="O807" s="83"/>
      <c r="P807" s="82"/>
      <c r="Q807" s="81"/>
    </row>
    <row r="808" spans="1:17" ht="12.75">
      <c r="A808" s="80"/>
      <c r="B808" s="80"/>
      <c r="C808" s="80"/>
      <c r="D808" s="80"/>
      <c r="E808" s="80"/>
      <c r="F808" s="80"/>
      <c r="G808" s="81"/>
      <c r="H808" s="81"/>
      <c r="I808" s="81"/>
      <c r="J808" s="81"/>
      <c r="K808" s="83"/>
      <c r="L808" s="83"/>
      <c r="M808" s="84"/>
      <c r="N808" s="81"/>
      <c r="O808" s="83"/>
      <c r="P808" s="82"/>
      <c r="Q808" s="81"/>
    </row>
    <row r="809" spans="1:17" ht="12.75">
      <c r="A809" s="80"/>
      <c r="B809" s="80"/>
      <c r="C809" s="80"/>
      <c r="D809" s="80"/>
      <c r="E809" s="80"/>
      <c r="F809" s="80"/>
      <c r="G809" s="81"/>
      <c r="H809" s="81"/>
      <c r="I809" s="81"/>
      <c r="J809" s="81"/>
      <c r="K809" s="83"/>
      <c r="L809" s="83"/>
      <c r="M809" s="84"/>
      <c r="N809" s="81"/>
      <c r="O809" s="83"/>
      <c r="P809" s="82"/>
      <c r="Q809" s="81"/>
    </row>
    <row r="810" spans="1:17" ht="12.75">
      <c r="A810" s="80"/>
      <c r="B810" s="80"/>
      <c r="C810" s="80"/>
      <c r="D810" s="80"/>
      <c r="E810" s="80"/>
      <c r="F810" s="80"/>
      <c r="G810" s="81"/>
      <c r="H810" s="81"/>
      <c r="I810" s="81"/>
      <c r="J810" s="81"/>
      <c r="K810" s="83"/>
      <c r="L810" s="83"/>
      <c r="M810" s="84"/>
      <c r="N810" s="81"/>
      <c r="O810" s="83"/>
      <c r="P810" s="82"/>
      <c r="Q810" s="81"/>
    </row>
    <row r="811" spans="1:17" ht="12.75">
      <c r="A811" s="80"/>
      <c r="B811" s="80"/>
      <c r="C811" s="80"/>
      <c r="D811" s="80"/>
      <c r="E811" s="80"/>
      <c r="F811" s="80"/>
      <c r="G811" s="81"/>
      <c r="H811" s="81"/>
      <c r="I811" s="81"/>
      <c r="J811" s="81"/>
      <c r="K811" s="83"/>
      <c r="L811" s="83"/>
      <c r="M811" s="84"/>
      <c r="N811" s="81"/>
      <c r="O811" s="83"/>
      <c r="P811" s="82"/>
      <c r="Q811" s="81"/>
    </row>
    <row r="812" spans="1:17" ht="12.75">
      <c r="A812" s="80"/>
      <c r="B812" s="80"/>
      <c r="C812" s="80"/>
      <c r="D812" s="80"/>
      <c r="E812" s="80"/>
      <c r="F812" s="80"/>
      <c r="G812" s="81"/>
      <c r="H812" s="81"/>
      <c r="I812" s="81"/>
      <c r="J812" s="81"/>
      <c r="K812" s="83"/>
      <c r="L812" s="83"/>
      <c r="M812" s="84"/>
      <c r="N812" s="81"/>
      <c r="O812" s="83"/>
      <c r="P812" s="82"/>
      <c r="Q812" s="81"/>
    </row>
    <row r="813" spans="1:17" ht="12.75">
      <c r="A813" s="80"/>
      <c r="B813" s="80"/>
      <c r="C813" s="80"/>
      <c r="D813" s="80"/>
      <c r="E813" s="80"/>
      <c r="F813" s="80"/>
      <c r="G813" s="81"/>
      <c r="H813" s="81"/>
      <c r="I813" s="81"/>
      <c r="J813" s="81"/>
      <c r="K813" s="83"/>
      <c r="L813" s="83"/>
      <c r="M813" s="84"/>
      <c r="N813" s="81"/>
      <c r="O813" s="83"/>
      <c r="P813" s="82"/>
      <c r="Q813" s="81"/>
    </row>
    <row r="814" spans="1:17" ht="12.75">
      <c r="A814" s="80"/>
      <c r="B814" s="80"/>
      <c r="C814" s="80"/>
      <c r="D814" s="80"/>
      <c r="E814" s="80"/>
      <c r="F814" s="80"/>
      <c r="G814" s="81"/>
      <c r="H814" s="81"/>
      <c r="I814" s="81"/>
      <c r="J814" s="81"/>
      <c r="K814" s="83"/>
      <c r="L814" s="83"/>
      <c r="M814" s="84"/>
      <c r="N814" s="81"/>
      <c r="O814" s="83"/>
      <c r="P814" s="82"/>
      <c r="Q814" s="81"/>
    </row>
    <row r="815" spans="1:17" ht="12.75">
      <c r="A815" s="80"/>
      <c r="B815" s="80"/>
      <c r="C815" s="80"/>
      <c r="D815" s="80"/>
      <c r="E815" s="80"/>
      <c r="F815" s="80"/>
      <c r="G815" s="81"/>
      <c r="H815" s="81"/>
      <c r="I815" s="81"/>
      <c r="J815" s="81"/>
      <c r="K815" s="83"/>
      <c r="L815" s="83"/>
      <c r="M815" s="84"/>
      <c r="N815" s="81"/>
      <c r="O815" s="83"/>
      <c r="P815" s="82"/>
      <c r="Q815" s="81"/>
    </row>
    <row r="816" spans="1:17" ht="12.75">
      <c r="A816" s="80"/>
      <c r="B816" s="80"/>
      <c r="C816" s="80"/>
      <c r="D816" s="80"/>
      <c r="E816" s="80"/>
      <c r="F816" s="80"/>
      <c r="G816" s="81"/>
      <c r="H816" s="81"/>
      <c r="I816" s="81"/>
      <c r="J816" s="81"/>
      <c r="K816" s="83"/>
      <c r="L816" s="83"/>
      <c r="M816" s="84"/>
      <c r="N816" s="81"/>
      <c r="O816" s="83"/>
      <c r="P816" s="82"/>
      <c r="Q816" s="81"/>
    </row>
    <row r="817" spans="1:17" ht="12.75">
      <c r="A817" s="80"/>
      <c r="B817" s="80"/>
      <c r="C817" s="80"/>
      <c r="D817" s="80"/>
      <c r="E817" s="80"/>
      <c r="F817" s="80"/>
      <c r="G817" s="81"/>
      <c r="H817" s="81"/>
      <c r="I817" s="81"/>
      <c r="J817" s="81"/>
      <c r="K817" s="83"/>
      <c r="L817" s="83"/>
      <c r="M817" s="84"/>
      <c r="N817" s="81"/>
      <c r="O817" s="83"/>
      <c r="P817" s="82"/>
      <c r="Q817" s="81"/>
    </row>
    <row r="818" spans="1:17" ht="12.75">
      <c r="A818" s="80"/>
      <c r="B818" s="80"/>
      <c r="C818" s="80"/>
      <c r="D818" s="80"/>
      <c r="E818" s="80"/>
      <c r="F818" s="80"/>
      <c r="G818" s="81"/>
      <c r="H818" s="81"/>
      <c r="I818" s="81"/>
      <c r="J818" s="81"/>
      <c r="K818" s="83"/>
      <c r="L818" s="83"/>
      <c r="M818" s="84"/>
      <c r="N818" s="81"/>
      <c r="O818" s="83"/>
      <c r="P818" s="82"/>
      <c r="Q818" s="81"/>
    </row>
    <row r="819" spans="1:17" ht="12.75">
      <c r="A819" s="80"/>
      <c r="B819" s="80"/>
      <c r="C819" s="80"/>
      <c r="D819" s="80"/>
      <c r="E819" s="80"/>
      <c r="F819" s="80"/>
      <c r="G819" s="81"/>
      <c r="H819" s="81"/>
      <c r="I819" s="81"/>
      <c r="J819" s="81"/>
      <c r="K819" s="83"/>
      <c r="L819" s="83"/>
      <c r="M819" s="84"/>
      <c r="N819" s="81"/>
      <c r="O819" s="83"/>
      <c r="P819" s="82"/>
      <c r="Q819" s="81"/>
    </row>
    <row r="820" spans="1:17" ht="12.75">
      <c r="A820" s="80"/>
      <c r="B820" s="80"/>
      <c r="C820" s="80"/>
      <c r="D820" s="80"/>
      <c r="E820" s="80"/>
      <c r="F820" s="80"/>
      <c r="G820" s="81"/>
      <c r="H820" s="81"/>
      <c r="I820" s="81"/>
      <c r="J820" s="81"/>
      <c r="K820" s="83"/>
      <c r="L820" s="83"/>
      <c r="M820" s="84"/>
      <c r="N820" s="81"/>
      <c r="O820" s="83"/>
      <c r="P820" s="82"/>
      <c r="Q820" s="81"/>
    </row>
    <row r="821" spans="1:17" ht="12.75">
      <c r="A821" s="80"/>
      <c r="B821" s="80"/>
      <c r="C821" s="80"/>
      <c r="D821" s="80"/>
      <c r="E821" s="80"/>
      <c r="F821" s="80"/>
      <c r="G821" s="81"/>
      <c r="H821" s="81"/>
      <c r="I821" s="81"/>
      <c r="J821" s="81"/>
      <c r="K821" s="83"/>
      <c r="L821" s="83"/>
      <c r="M821" s="84"/>
      <c r="N821" s="81"/>
      <c r="O821" s="83"/>
      <c r="P821" s="82"/>
      <c r="Q821" s="81"/>
    </row>
    <row r="822" spans="1:17" ht="12.75">
      <c r="A822" s="80"/>
      <c r="B822" s="80"/>
      <c r="C822" s="80"/>
      <c r="D822" s="80"/>
      <c r="E822" s="80"/>
      <c r="F822" s="80"/>
      <c r="G822" s="81"/>
      <c r="H822" s="81"/>
      <c r="I822" s="81"/>
      <c r="J822" s="81"/>
      <c r="K822" s="83"/>
      <c r="L822" s="83"/>
      <c r="M822" s="84"/>
      <c r="N822" s="81"/>
      <c r="O822" s="83"/>
      <c r="P822" s="82"/>
      <c r="Q822" s="81"/>
    </row>
    <row r="823" spans="1:17" ht="12.75">
      <c r="A823" s="80"/>
      <c r="B823" s="80"/>
      <c r="C823" s="80"/>
      <c r="D823" s="80"/>
      <c r="E823" s="80"/>
      <c r="F823" s="80"/>
      <c r="G823" s="81"/>
      <c r="H823" s="81"/>
      <c r="I823" s="81"/>
      <c r="J823" s="81"/>
      <c r="K823" s="83"/>
      <c r="L823" s="83"/>
      <c r="M823" s="84"/>
      <c r="N823" s="81"/>
      <c r="O823" s="83"/>
      <c r="P823" s="82"/>
      <c r="Q823" s="81"/>
    </row>
    <row r="824" spans="1:17" ht="12.75">
      <c r="A824" s="80"/>
      <c r="B824" s="80"/>
      <c r="C824" s="80"/>
      <c r="D824" s="80"/>
      <c r="E824" s="80"/>
      <c r="F824" s="80"/>
      <c r="G824" s="81"/>
      <c r="H824" s="81"/>
      <c r="I824" s="81"/>
      <c r="J824" s="81"/>
      <c r="K824" s="83"/>
      <c r="L824" s="83"/>
      <c r="M824" s="84"/>
      <c r="N824" s="81"/>
      <c r="O824" s="83"/>
      <c r="P824" s="82"/>
      <c r="Q824" s="81"/>
    </row>
    <row r="825" spans="1:17" ht="12.75">
      <c r="A825" s="80"/>
      <c r="B825" s="80"/>
      <c r="C825" s="80"/>
      <c r="D825" s="80"/>
      <c r="E825" s="80"/>
      <c r="F825" s="80"/>
      <c r="G825" s="81"/>
      <c r="H825" s="81"/>
      <c r="I825" s="81"/>
      <c r="J825" s="81"/>
      <c r="K825" s="83"/>
      <c r="L825" s="83"/>
      <c r="M825" s="84"/>
      <c r="N825" s="81"/>
      <c r="O825" s="83"/>
      <c r="P825" s="82"/>
      <c r="Q825" s="81"/>
    </row>
    <row r="826" spans="1:17" ht="12.75">
      <c r="A826" s="80"/>
      <c r="B826" s="80"/>
      <c r="C826" s="80"/>
      <c r="D826" s="80"/>
      <c r="E826" s="80"/>
      <c r="F826" s="80"/>
      <c r="G826" s="81"/>
      <c r="H826" s="81"/>
      <c r="I826" s="81"/>
      <c r="J826" s="81"/>
      <c r="K826" s="83"/>
      <c r="L826" s="83"/>
      <c r="M826" s="84"/>
      <c r="N826" s="81"/>
      <c r="O826" s="83"/>
      <c r="P826" s="82"/>
      <c r="Q826" s="81"/>
    </row>
    <row r="827" spans="1:17" ht="12.75">
      <c r="A827" s="80"/>
      <c r="B827" s="80"/>
      <c r="C827" s="80"/>
      <c r="D827" s="80"/>
      <c r="E827" s="80"/>
      <c r="F827" s="80"/>
      <c r="G827" s="81"/>
      <c r="H827" s="81"/>
      <c r="I827" s="81"/>
      <c r="J827" s="81"/>
      <c r="K827" s="83"/>
      <c r="L827" s="83"/>
      <c r="M827" s="84"/>
      <c r="N827" s="81"/>
      <c r="O827" s="83"/>
      <c r="P827" s="82"/>
      <c r="Q827" s="81"/>
    </row>
    <row r="828" spans="1:17" ht="12.75">
      <c r="A828" s="80"/>
      <c r="B828" s="80"/>
      <c r="C828" s="80"/>
      <c r="D828" s="80"/>
      <c r="E828" s="80"/>
      <c r="F828" s="80"/>
      <c r="G828" s="81"/>
      <c r="H828" s="81"/>
      <c r="I828" s="81"/>
      <c r="J828" s="81"/>
      <c r="K828" s="83"/>
      <c r="L828" s="83"/>
      <c r="M828" s="84"/>
      <c r="N828" s="81"/>
      <c r="O828" s="83"/>
      <c r="P828" s="82"/>
      <c r="Q828" s="81"/>
    </row>
    <row r="829" spans="1:17" ht="12.75">
      <c r="A829" s="80"/>
      <c r="B829" s="80"/>
      <c r="C829" s="80"/>
      <c r="D829" s="80"/>
      <c r="E829" s="80"/>
      <c r="F829" s="80"/>
      <c r="G829" s="81"/>
      <c r="H829" s="81"/>
      <c r="I829" s="81"/>
      <c r="J829" s="81"/>
      <c r="K829" s="83"/>
      <c r="L829" s="83"/>
      <c r="M829" s="84"/>
      <c r="N829" s="81"/>
      <c r="O829" s="83"/>
      <c r="P829" s="82"/>
      <c r="Q829" s="81"/>
    </row>
    <row r="830" spans="1:17" ht="12.75">
      <c r="A830" s="80"/>
      <c r="B830" s="80"/>
      <c r="C830" s="80"/>
      <c r="D830" s="80"/>
      <c r="E830" s="80"/>
      <c r="F830" s="80"/>
      <c r="G830" s="81"/>
      <c r="H830" s="81"/>
      <c r="I830" s="81"/>
      <c r="J830" s="81"/>
      <c r="K830" s="83"/>
      <c r="L830" s="83"/>
      <c r="M830" s="84"/>
      <c r="N830" s="81"/>
      <c r="O830" s="83"/>
      <c r="P830" s="82"/>
      <c r="Q830" s="81"/>
    </row>
    <row r="831" spans="1:17" ht="12.75">
      <c r="A831" s="80"/>
      <c r="B831" s="80"/>
      <c r="C831" s="80"/>
      <c r="D831" s="80"/>
      <c r="E831" s="80"/>
      <c r="F831" s="80"/>
      <c r="G831" s="81"/>
      <c r="H831" s="81"/>
      <c r="I831" s="81"/>
      <c r="J831" s="81"/>
      <c r="K831" s="83"/>
      <c r="L831" s="83"/>
      <c r="M831" s="84"/>
      <c r="N831" s="81"/>
      <c r="O831" s="83"/>
      <c r="P831" s="82"/>
      <c r="Q831" s="81"/>
    </row>
    <row r="832" spans="1:17" ht="12.75">
      <c r="A832" s="80"/>
      <c r="B832" s="80"/>
      <c r="C832" s="80"/>
      <c r="D832" s="80"/>
      <c r="E832" s="80"/>
      <c r="F832" s="80"/>
      <c r="G832" s="81"/>
      <c r="H832" s="81"/>
      <c r="I832" s="81"/>
      <c r="J832" s="81"/>
      <c r="K832" s="83"/>
      <c r="L832" s="83"/>
      <c r="M832" s="84"/>
      <c r="N832" s="81"/>
      <c r="O832" s="83"/>
      <c r="P832" s="82"/>
      <c r="Q832" s="81"/>
    </row>
    <row r="833" spans="1:17" ht="12.75">
      <c r="A833" s="80"/>
      <c r="B833" s="80"/>
      <c r="C833" s="80"/>
      <c r="D833" s="80"/>
      <c r="E833" s="80"/>
      <c r="F833" s="80"/>
      <c r="G833" s="81"/>
      <c r="H833" s="81"/>
      <c r="I833" s="81"/>
      <c r="J833" s="81"/>
      <c r="K833" s="83"/>
      <c r="L833" s="83"/>
      <c r="M833" s="84"/>
      <c r="N833" s="81"/>
      <c r="O833" s="83"/>
      <c r="P833" s="82"/>
      <c r="Q833" s="81"/>
    </row>
    <row r="834" spans="1:17" ht="12.75">
      <c r="A834" s="80"/>
      <c r="B834" s="80"/>
      <c r="C834" s="80"/>
      <c r="D834" s="80"/>
      <c r="E834" s="80"/>
      <c r="F834" s="80"/>
      <c r="G834" s="81"/>
      <c r="H834" s="81"/>
      <c r="I834" s="81"/>
      <c r="J834" s="81"/>
      <c r="K834" s="83"/>
      <c r="L834" s="83"/>
      <c r="M834" s="84"/>
      <c r="N834" s="81"/>
      <c r="O834" s="83"/>
      <c r="P834" s="82"/>
      <c r="Q834" s="81"/>
    </row>
    <row r="835" spans="1:17" ht="12.75">
      <c r="A835" s="80"/>
      <c r="B835" s="80"/>
      <c r="C835" s="80"/>
      <c r="D835" s="80"/>
      <c r="E835" s="80"/>
      <c r="F835" s="80"/>
      <c r="G835" s="81"/>
      <c r="H835" s="81"/>
      <c r="I835" s="81"/>
      <c r="J835" s="81"/>
      <c r="K835" s="83"/>
      <c r="L835" s="83"/>
      <c r="M835" s="84"/>
      <c r="N835" s="81"/>
      <c r="O835" s="83"/>
      <c r="P835" s="82"/>
      <c r="Q835" s="81"/>
    </row>
    <row r="836" spans="1:17" ht="12.75">
      <c r="A836" s="80"/>
      <c r="B836" s="80"/>
      <c r="C836" s="80"/>
      <c r="D836" s="80"/>
      <c r="E836" s="80"/>
      <c r="F836" s="80"/>
      <c r="G836" s="81"/>
      <c r="H836" s="81"/>
      <c r="I836" s="81"/>
      <c r="J836" s="81"/>
      <c r="K836" s="83"/>
      <c r="L836" s="83"/>
      <c r="M836" s="84"/>
      <c r="N836" s="81"/>
      <c r="O836" s="83"/>
      <c r="P836" s="82"/>
      <c r="Q836" s="81"/>
    </row>
    <row r="837" spans="1:17" ht="12.75">
      <c r="A837" s="80"/>
      <c r="B837" s="80"/>
      <c r="C837" s="80"/>
      <c r="D837" s="80"/>
      <c r="E837" s="80"/>
      <c r="F837" s="80"/>
      <c r="G837" s="81"/>
      <c r="H837" s="81"/>
      <c r="I837" s="81"/>
      <c r="J837" s="81"/>
      <c r="K837" s="83"/>
      <c r="L837" s="83"/>
      <c r="M837" s="84"/>
      <c r="N837" s="81"/>
      <c r="O837" s="83"/>
      <c r="P837" s="82"/>
      <c r="Q837" s="81"/>
    </row>
    <row r="838" spans="1:17" ht="12.75">
      <c r="A838" s="80"/>
      <c r="B838" s="80"/>
      <c r="C838" s="80"/>
      <c r="D838" s="80"/>
      <c r="E838" s="80"/>
      <c r="F838" s="80"/>
      <c r="G838" s="81"/>
      <c r="H838" s="81"/>
      <c r="I838" s="81"/>
      <c r="J838" s="81"/>
      <c r="K838" s="83"/>
      <c r="L838" s="83"/>
      <c r="M838" s="84"/>
      <c r="N838" s="81"/>
      <c r="O838" s="83"/>
      <c r="P838" s="82"/>
      <c r="Q838" s="81"/>
    </row>
    <row r="839" spans="1:17" ht="12.75">
      <c r="A839" s="80"/>
      <c r="B839" s="80"/>
      <c r="C839" s="80"/>
      <c r="D839" s="80"/>
      <c r="E839" s="80"/>
      <c r="F839" s="80"/>
      <c r="G839" s="81"/>
      <c r="H839" s="81"/>
      <c r="I839" s="81"/>
      <c r="J839" s="81"/>
      <c r="K839" s="83"/>
      <c r="L839" s="83"/>
      <c r="M839" s="84"/>
      <c r="N839" s="81"/>
      <c r="O839" s="83"/>
      <c r="P839" s="82"/>
      <c r="Q839" s="81"/>
    </row>
    <row r="840" spans="1:17" ht="12.75">
      <c r="A840" s="80"/>
      <c r="B840" s="80"/>
      <c r="C840" s="80"/>
      <c r="D840" s="80"/>
      <c r="E840" s="80"/>
      <c r="F840" s="80"/>
      <c r="G840" s="81"/>
      <c r="H840" s="81"/>
      <c r="I840" s="81"/>
      <c r="J840" s="81"/>
      <c r="K840" s="83"/>
      <c r="L840" s="83"/>
      <c r="M840" s="84"/>
      <c r="N840" s="81"/>
      <c r="O840" s="83"/>
      <c r="P840" s="82"/>
      <c r="Q840" s="81"/>
    </row>
    <row r="841" spans="1:17" ht="12.75">
      <c r="A841" s="80"/>
      <c r="B841" s="80"/>
      <c r="C841" s="80"/>
      <c r="D841" s="80"/>
      <c r="E841" s="80"/>
      <c r="F841" s="80"/>
      <c r="G841" s="81"/>
      <c r="H841" s="81"/>
      <c r="I841" s="81"/>
      <c r="J841" s="81"/>
      <c r="K841" s="83"/>
      <c r="L841" s="83"/>
      <c r="M841" s="84"/>
      <c r="N841" s="81"/>
      <c r="O841" s="83"/>
      <c r="P841" s="82"/>
      <c r="Q841" s="81"/>
    </row>
    <row r="842" spans="1:17" ht="12.75">
      <c r="A842" s="80"/>
      <c r="B842" s="80"/>
      <c r="C842" s="80"/>
      <c r="D842" s="80"/>
      <c r="E842" s="80"/>
      <c r="F842" s="80"/>
      <c r="G842" s="81"/>
      <c r="H842" s="81"/>
      <c r="I842" s="81"/>
      <c r="J842" s="81"/>
      <c r="K842" s="83"/>
      <c r="L842" s="83"/>
      <c r="M842" s="84"/>
      <c r="N842" s="81"/>
      <c r="O842" s="83"/>
      <c r="P842" s="82"/>
      <c r="Q842" s="81"/>
    </row>
    <row r="843" spans="1:17" ht="12.75">
      <c r="A843" s="80"/>
      <c r="B843" s="80"/>
      <c r="C843" s="80"/>
      <c r="D843" s="80"/>
      <c r="E843" s="80"/>
      <c r="F843" s="80"/>
      <c r="G843" s="81"/>
      <c r="H843" s="81"/>
      <c r="I843" s="81"/>
      <c r="J843" s="81"/>
      <c r="K843" s="83"/>
      <c r="L843" s="83"/>
      <c r="M843" s="84"/>
      <c r="N843" s="81"/>
      <c r="O843" s="83"/>
      <c r="P843" s="82"/>
      <c r="Q843" s="81"/>
    </row>
    <row r="844" spans="1:17" ht="12.75">
      <c r="A844" s="80"/>
      <c r="B844" s="80"/>
      <c r="C844" s="80"/>
      <c r="D844" s="80"/>
      <c r="E844" s="80"/>
      <c r="F844" s="80"/>
      <c r="G844" s="81"/>
      <c r="H844" s="81"/>
      <c r="I844" s="81"/>
      <c r="J844" s="81"/>
      <c r="K844" s="83"/>
      <c r="L844" s="83"/>
      <c r="M844" s="84"/>
      <c r="N844" s="81"/>
      <c r="O844" s="83"/>
      <c r="P844" s="82"/>
      <c r="Q844" s="81"/>
    </row>
    <row r="845" spans="1:17" ht="12.75">
      <c r="A845" s="80"/>
      <c r="B845" s="80"/>
      <c r="C845" s="80"/>
      <c r="D845" s="80"/>
      <c r="E845" s="80"/>
      <c r="F845" s="80"/>
      <c r="G845" s="81"/>
      <c r="H845" s="81"/>
      <c r="I845" s="81"/>
      <c r="J845" s="81"/>
      <c r="K845" s="83"/>
      <c r="L845" s="83"/>
      <c r="M845" s="84"/>
      <c r="N845" s="81"/>
      <c r="O845" s="83"/>
      <c r="P845" s="82"/>
      <c r="Q845" s="81"/>
    </row>
    <row r="846" spans="1:17" ht="12.75">
      <c r="A846" s="80"/>
      <c r="B846" s="80"/>
      <c r="C846" s="80"/>
      <c r="D846" s="80"/>
      <c r="E846" s="80"/>
      <c r="F846" s="80"/>
      <c r="G846" s="81"/>
      <c r="H846" s="81"/>
      <c r="I846" s="81"/>
      <c r="J846" s="81"/>
      <c r="K846" s="83"/>
      <c r="L846" s="83"/>
      <c r="M846" s="84"/>
      <c r="N846" s="81"/>
      <c r="O846" s="83"/>
      <c r="P846" s="82"/>
      <c r="Q846" s="81"/>
    </row>
    <row r="847" spans="1:17" ht="12.75">
      <c r="A847" s="80"/>
      <c r="B847" s="80"/>
      <c r="C847" s="80"/>
      <c r="D847" s="80"/>
      <c r="E847" s="80"/>
      <c r="F847" s="80"/>
      <c r="G847" s="81"/>
      <c r="H847" s="81"/>
      <c r="I847" s="81"/>
      <c r="J847" s="81"/>
      <c r="K847" s="83"/>
      <c r="L847" s="83"/>
      <c r="M847" s="84"/>
      <c r="N847" s="81"/>
      <c r="O847" s="83"/>
      <c r="P847" s="82"/>
      <c r="Q847" s="81"/>
    </row>
    <row r="848" spans="1:17" ht="12.75">
      <c r="A848" s="80"/>
      <c r="B848" s="80"/>
      <c r="C848" s="80"/>
      <c r="D848" s="80"/>
      <c r="E848" s="80"/>
      <c r="F848" s="80"/>
      <c r="G848" s="81"/>
      <c r="H848" s="81"/>
      <c r="I848" s="81"/>
      <c r="J848" s="81"/>
      <c r="K848" s="83"/>
      <c r="L848" s="83"/>
      <c r="M848" s="84"/>
      <c r="N848" s="81"/>
      <c r="O848" s="83"/>
      <c r="P848" s="82"/>
      <c r="Q848" s="81"/>
    </row>
    <row r="849" spans="1:17" ht="12.75">
      <c r="A849" s="80"/>
      <c r="B849" s="80"/>
      <c r="C849" s="80"/>
      <c r="D849" s="80"/>
      <c r="E849" s="80"/>
      <c r="F849" s="80"/>
      <c r="G849" s="81"/>
      <c r="H849" s="81"/>
      <c r="I849" s="81"/>
      <c r="J849" s="81"/>
      <c r="K849" s="83"/>
      <c r="L849" s="83"/>
      <c r="M849" s="84"/>
      <c r="N849" s="81"/>
      <c r="O849" s="83"/>
      <c r="P849" s="82"/>
      <c r="Q849" s="81"/>
    </row>
    <row r="850" spans="1:17" ht="12.75">
      <c r="A850" s="80"/>
      <c r="B850" s="80"/>
      <c r="C850" s="80"/>
      <c r="D850" s="80"/>
      <c r="E850" s="80"/>
      <c r="F850" s="80"/>
      <c r="G850" s="81"/>
      <c r="H850" s="81"/>
      <c r="I850" s="81"/>
      <c r="J850" s="81"/>
      <c r="K850" s="83"/>
      <c r="L850" s="83"/>
      <c r="M850" s="84"/>
      <c r="N850" s="81"/>
      <c r="O850" s="83"/>
      <c r="P850" s="82"/>
      <c r="Q850" s="81"/>
    </row>
    <row r="851" spans="1:17" ht="12.75">
      <c r="A851" s="80"/>
      <c r="B851" s="80"/>
      <c r="C851" s="80"/>
      <c r="D851" s="80"/>
      <c r="E851" s="80"/>
      <c r="F851" s="80"/>
      <c r="G851" s="81"/>
      <c r="H851" s="81"/>
      <c r="I851" s="81"/>
      <c r="J851" s="81"/>
      <c r="K851" s="83"/>
      <c r="L851" s="83"/>
      <c r="M851" s="84"/>
      <c r="N851" s="81"/>
      <c r="O851" s="83"/>
      <c r="P851" s="82"/>
      <c r="Q851" s="81"/>
    </row>
    <row r="852" spans="1:17" ht="12.75">
      <c r="A852" s="80"/>
      <c r="B852" s="80"/>
      <c r="C852" s="80"/>
      <c r="D852" s="80"/>
      <c r="E852" s="80"/>
      <c r="F852" s="80"/>
      <c r="G852" s="81"/>
      <c r="H852" s="81"/>
      <c r="I852" s="81"/>
      <c r="J852" s="81"/>
      <c r="K852" s="83"/>
      <c r="L852" s="83"/>
      <c r="M852" s="84"/>
      <c r="N852" s="81"/>
      <c r="O852" s="83"/>
      <c r="P852" s="82"/>
      <c r="Q852" s="81"/>
    </row>
    <row r="853" spans="1:17" ht="12.75">
      <c r="A853" s="80"/>
      <c r="B853" s="80"/>
      <c r="C853" s="80"/>
      <c r="D853" s="80"/>
      <c r="E853" s="80"/>
      <c r="F853" s="80"/>
      <c r="G853" s="81"/>
      <c r="H853" s="81"/>
      <c r="I853" s="81"/>
      <c r="J853" s="81"/>
      <c r="K853" s="83"/>
      <c r="L853" s="83"/>
      <c r="M853" s="84"/>
      <c r="N853" s="81"/>
      <c r="O853" s="83"/>
      <c r="P853" s="82"/>
      <c r="Q853" s="81"/>
    </row>
    <row r="854" spans="1:17" ht="12.75">
      <c r="A854" s="80"/>
      <c r="B854" s="80"/>
      <c r="C854" s="80"/>
      <c r="D854" s="80"/>
      <c r="E854" s="80"/>
      <c r="F854" s="80"/>
      <c r="G854" s="81"/>
      <c r="H854" s="81"/>
      <c r="I854" s="81"/>
      <c r="J854" s="81"/>
      <c r="K854" s="83"/>
      <c r="L854" s="83"/>
      <c r="M854" s="84"/>
      <c r="N854" s="81"/>
      <c r="O854" s="83"/>
      <c r="P854" s="82"/>
      <c r="Q854" s="81"/>
    </row>
    <row r="855" spans="1:17" ht="12.75">
      <c r="A855" s="80"/>
      <c r="B855" s="80"/>
      <c r="C855" s="80"/>
      <c r="D855" s="80"/>
      <c r="E855" s="80"/>
      <c r="F855" s="80"/>
      <c r="G855" s="81"/>
      <c r="H855" s="81"/>
      <c r="I855" s="81"/>
      <c r="J855" s="81"/>
      <c r="K855" s="83"/>
      <c r="L855" s="83"/>
      <c r="M855" s="84"/>
      <c r="N855" s="81"/>
      <c r="O855" s="83"/>
      <c r="P855" s="82"/>
      <c r="Q855" s="81"/>
    </row>
    <row r="856" spans="1:17" ht="12.75">
      <c r="A856" s="80"/>
      <c r="B856" s="80"/>
      <c r="C856" s="80"/>
      <c r="D856" s="80"/>
      <c r="E856" s="80"/>
      <c r="F856" s="80"/>
      <c r="G856" s="81"/>
      <c r="H856" s="81"/>
      <c r="I856" s="81"/>
      <c r="J856" s="81"/>
      <c r="K856" s="83"/>
      <c r="L856" s="83"/>
      <c r="M856" s="84"/>
      <c r="N856" s="81"/>
      <c r="O856" s="83"/>
      <c r="P856" s="82"/>
      <c r="Q856" s="81"/>
    </row>
    <row r="857" spans="1:17" ht="12.75">
      <c r="A857" s="80"/>
      <c r="B857" s="80"/>
      <c r="C857" s="80"/>
      <c r="D857" s="80"/>
      <c r="E857" s="80"/>
      <c r="F857" s="80"/>
      <c r="G857" s="81"/>
      <c r="H857" s="81"/>
      <c r="I857" s="81"/>
      <c r="J857" s="81"/>
      <c r="K857" s="83"/>
      <c r="L857" s="83"/>
      <c r="M857" s="84"/>
      <c r="N857" s="81"/>
      <c r="O857" s="83"/>
      <c r="P857" s="82"/>
      <c r="Q857" s="81"/>
    </row>
    <row r="858" spans="1:17" ht="12.75">
      <c r="A858" s="80"/>
      <c r="B858" s="80"/>
      <c r="C858" s="80"/>
      <c r="D858" s="80"/>
      <c r="E858" s="80"/>
      <c r="F858" s="80"/>
      <c r="G858" s="81"/>
      <c r="H858" s="81"/>
      <c r="I858" s="81"/>
      <c r="J858" s="81"/>
      <c r="K858" s="83"/>
      <c r="L858" s="83"/>
      <c r="M858" s="84"/>
      <c r="N858" s="81"/>
      <c r="O858" s="83"/>
      <c r="P858" s="82"/>
      <c r="Q858" s="81"/>
    </row>
    <row r="859" spans="1:17" ht="12.75">
      <c r="A859" s="80"/>
      <c r="B859" s="80"/>
      <c r="C859" s="80"/>
      <c r="D859" s="80"/>
      <c r="E859" s="80"/>
      <c r="F859" s="80"/>
      <c r="G859" s="81"/>
      <c r="H859" s="81"/>
      <c r="I859" s="81"/>
      <c r="J859" s="81"/>
      <c r="K859" s="83"/>
      <c r="L859" s="83"/>
      <c r="M859" s="84"/>
      <c r="N859" s="81"/>
      <c r="O859" s="83"/>
      <c r="P859" s="82"/>
      <c r="Q859" s="81"/>
    </row>
    <row r="860" spans="1:17" ht="12.75">
      <c r="A860" s="80"/>
      <c r="B860" s="80"/>
      <c r="C860" s="80"/>
      <c r="D860" s="80"/>
      <c r="E860" s="80"/>
      <c r="F860" s="80"/>
      <c r="G860" s="81"/>
      <c r="H860" s="81"/>
      <c r="I860" s="81"/>
      <c r="J860" s="81"/>
      <c r="K860" s="83"/>
      <c r="L860" s="83"/>
      <c r="M860" s="84"/>
      <c r="N860" s="81"/>
      <c r="O860" s="83"/>
      <c r="P860" s="82"/>
      <c r="Q860" s="81"/>
    </row>
    <row r="861" spans="1:17" ht="12.75">
      <c r="A861" s="80"/>
      <c r="B861" s="80"/>
      <c r="C861" s="80"/>
      <c r="D861" s="80"/>
      <c r="E861" s="80"/>
      <c r="F861" s="80"/>
      <c r="G861" s="81"/>
      <c r="H861" s="81"/>
      <c r="I861" s="81"/>
      <c r="J861" s="81"/>
      <c r="K861" s="83"/>
      <c r="L861" s="83"/>
      <c r="M861" s="84"/>
      <c r="N861" s="81"/>
      <c r="O861" s="83"/>
      <c r="P861" s="82"/>
      <c r="Q861" s="81"/>
    </row>
    <row r="862" spans="1:17" ht="12.75">
      <c r="A862" s="80"/>
      <c r="B862" s="80"/>
      <c r="C862" s="80"/>
      <c r="D862" s="80"/>
      <c r="E862" s="80"/>
      <c r="F862" s="80"/>
      <c r="G862" s="81"/>
      <c r="H862" s="81"/>
      <c r="I862" s="81"/>
      <c r="J862" s="81"/>
      <c r="K862" s="83"/>
      <c r="L862" s="83"/>
      <c r="M862" s="84"/>
      <c r="N862" s="81"/>
      <c r="O862" s="83"/>
      <c r="P862" s="82"/>
      <c r="Q862" s="81"/>
    </row>
    <row r="863" spans="1:17" ht="12.75">
      <c r="A863" s="80"/>
      <c r="B863" s="80"/>
      <c r="C863" s="80"/>
      <c r="D863" s="80"/>
      <c r="E863" s="80"/>
      <c r="F863" s="80"/>
      <c r="G863" s="81"/>
      <c r="H863" s="81"/>
      <c r="I863" s="81"/>
      <c r="J863" s="81"/>
      <c r="K863" s="83"/>
      <c r="L863" s="83"/>
      <c r="M863" s="84"/>
      <c r="N863" s="81"/>
      <c r="O863" s="83"/>
      <c r="P863" s="82"/>
      <c r="Q863" s="81"/>
    </row>
    <row r="864" spans="1:17" ht="12.75">
      <c r="A864" s="80"/>
      <c r="B864" s="80"/>
      <c r="C864" s="80"/>
      <c r="D864" s="80"/>
      <c r="E864" s="80"/>
      <c r="F864" s="80"/>
      <c r="G864" s="81"/>
      <c r="H864" s="81"/>
      <c r="I864" s="81"/>
      <c r="J864" s="81"/>
      <c r="K864" s="83"/>
      <c r="L864" s="83"/>
      <c r="M864" s="84"/>
      <c r="N864" s="81"/>
      <c r="O864" s="83"/>
      <c r="P864" s="82"/>
      <c r="Q864" s="81"/>
    </row>
    <row r="865" spans="1:17" ht="12.75">
      <c r="A865" s="80"/>
      <c r="B865" s="80"/>
      <c r="C865" s="80"/>
      <c r="D865" s="80"/>
      <c r="E865" s="80"/>
      <c r="F865" s="80"/>
      <c r="G865" s="81"/>
      <c r="H865" s="81"/>
      <c r="I865" s="81"/>
      <c r="J865" s="81"/>
      <c r="K865" s="83"/>
      <c r="L865" s="83"/>
      <c r="M865" s="84"/>
      <c r="N865" s="81"/>
      <c r="O865" s="83"/>
      <c r="P865" s="82"/>
      <c r="Q865" s="81"/>
    </row>
    <row r="866" spans="1:17" ht="12.75">
      <c r="A866" s="80"/>
      <c r="B866" s="80"/>
      <c r="C866" s="80"/>
      <c r="D866" s="80"/>
      <c r="E866" s="80"/>
      <c r="F866" s="80"/>
      <c r="G866" s="81"/>
      <c r="H866" s="81"/>
      <c r="I866" s="81"/>
      <c r="J866" s="81"/>
      <c r="K866" s="83"/>
      <c r="L866" s="83"/>
      <c r="M866" s="84"/>
      <c r="N866" s="81"/>
      <c r="O866" s="83"/>
      <c r="P866" s="82"/>
      <c r="Q866" s="81"/>
    </row>
    <row r="867" spans="1:17" ht="12.75">
      <c r="A867" s="80"/>
      <c r="B867" s="80"/>
      <c r="C867" s="80"/>
      <c r="D867" s="80"/>
      <c r="E867" s="80"/>
      <c r="F867" s="80"/>
      <c r="G867" s="81"/>
      <c r="H867" s="81"/>
      <c r="I867" s="81"/>
      <c r="J867" s="81"/>
      <c r="K867" s="83"/>
      <c r="L867" s="83"/>
      <c r="M867" s="84"/>
      <c r="N867" s="81"/>
      <c r="O867" s="83"/>
      <c r="P867" s="82"/>
      <c r="Q867" s="81"/>
    </row>
    <row r="868" spans="1:17" ht="12.75">
      <c r="A868" s="80"/>
      <c r="B868" s="80"/>
      <c r="C868" s="80"/>
      <c r="D868" s="80"/>
      <c r="E868" s="80"/>
      <c r="F868" s="80"/>
      <c r="G868" s="81"/>
      <c r="H868" s="81"/>
      <c r="I868" s="81"/>
      <c r="J868" s="81"/>
      <c r="K868" s="83"/>
      <c r="L868" s="83"/>
      <c r="M868" s="84"/>
      <c r="N868" s="81"/>
      <c r="O868" s="83"/>
      <c r="P868" s="82"/>
      <c r="Q868" s="81"/>
    </row>
    <row r="869" spans="1:17" ht="12.75">
      <c r="A869" s="80"/>
      <c r="B869" s="80"/>
      <c r="C869" s="80"/>
      <c r="D869" s="80"/>
      <c r="E869" s="80"/>
      <c r="F869" s="80"/>
      <c r="G869" s="81"/>
      <c r="H869" s="81"/>
      <c r="I869" s="81"/>
      <c r="J869" s="81"/>
      <c r="K869" s="83"/>
      <c r="L869" s="83"/>
      <c r="M869" s="84"/>
      <c r="N869" s="81"/>
      <c r="O869" s="83"/>
      <c r="P869" s="82"/>
      <c r="Q869" s="81"/>
    </row>
    <row r="870" spans="1:17" ht="12.75">
      <c r="A870" s="80"/>
      <c r="B870" s="80"/>
      <c r="C870" s="80"/>
      <c r="D870" s="80"/>
      <c r="E870" s="80"/>
      <c r="F870" s="80"/>
      <c r="G870" s="81"/>
      <c r="H870" s="81"/>
      <c r="I870" s="81"/>
      <c r="J870" s="81"/>
      <c r="K870" s="83"/>
      <c r="L870" s="83"/>
      <c r="M870" s="84"/>
      <c r="N870" s="81"/>
      <c r="O870" s="83"/>
      <c r="P870" s="82"/>
      <c r="Q870" s="81"/>
    </row>
    <row r="871" spans="1:17" ht="12.75">
      <c r="A871" s="80"/>
      <c r="B871" s="80"/>
      <c r="C871" s="80"/>
      <c r="D871" s="80"/>
      <c r="E871" s="80"/>
      <c r="F871" s="80"/>
      <c r="G871" s="81"/>
      <c r="H871" s="81"/>
      <c r="I871" s="81"/>
      <c r="J871" s="81"/>
      <c r="K871" s="83"/>
      <c r="L871" s="83"/>
      <c r="M871" s="84"/>
      <c r="N871" s="81"/>
      <c r="O871" s="83"/>
      <c r="P871" s="82"/>
      <c r="Q871" s="81"/>
    </row>
    <row r="872" spans="1:17" ht="12.75">
      <c r="A872" s="80"/>
      <c r="B872" s="80"/>
      <c r="C872" s="80"/>
      <c r="D872" s="80"/>
      <c r="E872" s="80"/>
      <c r="F872" s="80"/>
      <c r="G872" s="81"/>
      <c r="H872" s="81"/>
      <c r="I872" s="81"/>
      <c r="J872" s="81"/>
      <c r="K872" s="83"/>
      <c r="L872" s="83"/>
      <c r="M872" s="84"/>
      <c r="N872" s="81"/>
      <c r="O872" s="83"/>
      <c r="P872" s="82"/>
      <c r="Q872" s="81"/>
    </row>
    <row r="873" spans="1:17" ht="12.75">
      <c r="A873" s="80"/>
      <c r="B873" s="80"/>
      <c r="C873" s="80"/>
      <c r="D873" s="80"/>
      <c r="E873" s="80"/>
      <c r="F873" s="80"/>
      <c r="G873" s="81"/>
      <c r="H873" s="81"/>
      <c r="I873" s="81"/>
      <c r="J873" s="81"/>
      <c r="K873" s="83"/>
      <c r="L873" s="83"/>
      <c r="M873" s="84"/>
      <c r="N873" s="81"/>
      <c r="O873" s="83"/>
      <c r="P873" s="82"/>
      <c r="Q873" s="81"/>
    </row>
    <row r="874" spans="1:17" ht="12.75">
      <c r="A874" s="80"/>
      <c r="B874" s="80"/>
      <c r="C874" s="80"/>
      <c r="D874" s="80"/>
      <c r="E874" s="80"/>
      <c r="F874" s="80"/>
      <c r="G874" s="81"/>
      <c r="H874" s="81"/>
      <c r="I874" s="81"/>
      <c r="J874" s="81"/>
      <c r="K874" s="83"/>
      <c r="L874" s="83"/>
      <c r="M874" s="84"/>
      <c r="N874" s="81"/>
      <c r="O874" s="83"/>
      <c r="P874" s="82"/>
      <c r="Q874" s="81"/>
    </row>
    <row r="875" spans="1:17" ht="12.75">
      <c r="A875" s="80"/>
      <c r="B875" s="80"/>
      <c r="C875" s="80"/>
      <c r="D875" s="80"/>
      <c r="E875" s="80"/>
      <c r="F875" s="80"/>
      <c r="G875" s="81"/>
      <c r="H875" s="81"/>
      <c r="I875" s="81"/>
      <c r="J875" s="81"/>
      <c r="K875" s="83"/>
      <c r="L875" s="83"/>
      <c r="M875" s="84"/>
      <c r="N875" s="81"/>
      <c r="O875" s="83"/>
      <c r="P875" s="82"/>
      <c r="Q875" s="81"/>
    </row>
    <row r="876" spans="1:17" ht="12.75">
      <c r="A876" s="80"/>
      <c r="B876" s="80"/>
      <c r="C876" s="80"/>
      <c r="D876" s="80"/>
      <c r="E876" s="80"/>
      <c r="F876" s="80"/>
      <c r="G876" s="81"/>
      <c r="H876" s="81"/>
      <c r="I876" s="81"/>
      <c r="J876" s="81"/>
      <c r="K876" s="83"/>
      <c r="L876" s="83"/>
      <c r="M876" s="84"/>
      <c r="N876" s="81"/>
      <c r="O876" s="83"/>
      <c r="P876" s="82"/>
      <c r="Q876" s="81"/>
    </row>
    <row r="877" spans="1:17" ht="12.75">
      <c r="A877" s="80"/>
      <c r="B877" s="80"/>
      <c r="C877" s="80"/>
      <c r="D877" s="80"/>
      <c r="E877" s="80"/>
      <c r="F877" s="80"/>
      <c r="G877" s="81"/>
      <c r="H877" s="81"/>
      <c r="I877" s="81"/>
      <c r="J877" s="81"/>
      <c r="K877" s="83"/>
      <c r="L877" s="83"/>
      <c r="M877" s="84"/>
      <c r="N877" s="81"/>
      <c r="O877" s="83"/>
      <c r="P877" s="82"/>
      <c r="Q877" s="81"/>
    </row>
    <row r="878" spans="1:17" ht="12.75">
      <c r="A878" s="80"/>
      <c r="B878" s="80"/>
      <c r="C878" s="80"/>
      <c r="D878" s="80"/>
      <c r="E878" s="80"/>
      <c r="F878" s="80"/>
      <c r="G878" s="81"/>
      <c r="H878" s="81"/>
      <c r="I878" s="81"/>
      <c r="J878" s="81"/>
      <c r="K878" s="83"/>
      <c r="L878" s="83"/>
      <c r="M878" s="84"/>
      <c r="N878" s="81"/>
      <c r="O878" s="83"/>
      <c r="P878" s="82"/>
      <c r="Q878" s="81"/>
    </row>
    <row r="879" spans="1:17" ht="12.75">
      <c r="A879" s="80"/>
      <c r="B879" s="80"/>
      <c r="C879" s="80"/>
      <c r="D879" s="80"/>
      <c r="E879" s="80"/>
      <c r="F879" s="80"/>
      <c r="G879" s="81"/>
      <c r="H879" s="81"/>
      <c r="I879" s="81"/>
      <c r="J879" s="81"/>
      <c r="K879" s="83"/>
      <c r="L879" s="83"/>
      <c r="M879" s="84"/>
      <c r="N879" s="81"/>
      <c r="O879" s="83"/>
      <c r="P879" s="82"/>
      <c r="Q879" s="81"/>
    </row>
    <row r="880" spans="1:17" ht="12.75">
      <c r="A880" s="80"/>
      <c r="B880" s="80"/>
      <c r="C880" s="80"/>
      <c r="D880" s="80"/>
      <c r="E880" s="80"/>
      <c r="F880" s="80"/>
      <c r="G880" s="81"/>
      <c r="H880" s="81"/>
      <c r="I880" s="81"/>
      <c r="J880" s="81"/>
      <c r="K880" s="83"/>
      <c r="L880" s="83"/>
      <c r="M880" s="84"/>
      <c r="N880" s="81"/>
      <c r="O880" s="83"/>
      <c r="P880" s="82"/>
      <c r="Q880" s="81"/>
    </row>
    <row r="881" spans="1:17" ht="12.75">
      <c r="A881" s="80"/>
      <c r="B881" s="80"/>
      <c r="C881" s="80"/>
      <c r="D881" s="80"/>
      <c r="E881" s="80"/>
      <c r="F881" s="80"/>
      <c r="G881" s="81"/>
      <c r="H881" s="81"/>
      <c r="I881" s="81"/>
      <c r="J881" s="81"/>
      <c r="K881" s="83"/>
      <c r="L881" s="83"/>
      <c r="M881" s="84"/>
      <c r="N881" s="81"/>
      <c r="O881" s="83"/>
      <c r="P881" s="82"/>
      <c r="Q881" s="81"/>
    </row>
    <row r="882" spans="1:17" ht="12.75">
      <c r="A882" s="80"/>
      <c r="B882" s="80"/>
      <c r="C882" s="80"/>
      <c r="D882" s="80"/>
      <c r="E882" s="80"/>
      <c r="F882" s="80"/>
      <c r="G882" s="81"/>
      <c r="H882" s="81"/>
      <c r="I882" s="81"/>
      <c r="J882" s="81"/>
      <c r="K882" s="83"/>
      <c r="L882" s="83"/>
      <c r="M882" s="84"/>
      <c r="N882" s="81"/>
      <c r="O882" s="83"/>
      <c r="P882" s="82"/>
      <c r="Q882" s="81"/>
    </row>
    <row r="883" spans="1:17" ht="12.75">
      <c r="A883" s="80"/>
      <c r="B883" s="80"/>
      <c r="C883" s="80"/>
      <c r="D883" s="80"/>
      <c r="E883" s="80"/>
      <c r="F883" s="80"/>
      <c r="G883" s="81"/>
      <c r="H883" s="81"/>
      <c r="I883" s="81"/>
      <c r="J883" s="81"/>
      <c r="K883" s="83"/>
      <c r="L883" s="83"/>
      <c r="M883" s="84"/>
      <c r="N883" s="81"/>
      <c r="O883" s="83"/>
      <c r="P883" s="82"/>
      <c r="Q883" s="81"/>
    </row>
    <row r="884" spans="1:17" ht="12.75">
      <c r="A884" s="80"/>
      <c r="B884" s="80"/>
      <c r="C884" s="80"/>
      <c r="D884" s="80"/>
      <c r="E884" s="80"/>
      <c r="F884" s="80"/>
      <c r="G884" s="81"/>
      <c r="H884" s="81"/>
      <c r="I884" s="81"/>
      <c r="J884" s="81"/>
      <c r="K884" s="83"/>
      <c r="L884" s="83"/>
      <c r="M884" s="84"/>
      <c r="N884" s="81"/>
      <c r="O884" s="83"/>
      <c r="P884" s="82"/>
      <c r="Q884" s="81"/>
    </row>
    <row r="885" spans="1:17" ht="12.75">
      <c r="A885" s="80"/>
      <c r="B885" s="80"/>
      <c r="C885" s="80"/>
      <c r="D885" s="80"/>
      <c r="E885" s="80"/>
      <c r="F885" s="80"/>
      <c r="G885" s="81"/>
      <c r="H885" s="81"/>
      <c r="I885" s="81"/>
      <c r="J885" s="81"/>
      <c r="K885" s="83"/>
      <c r="L885" s="83"/>
      <c r="M885" s="84"/>
      <c r="N885" s="81"/>
      <c r="O885" s="83"/>
      <c r="P885" s="82"/>
      <c r="Q885" s="81"/>
    </row>
    <row r="886" spans="1:17" ht="12.75">
      <c r="A886" s="80"/>
      <c r="B886" s="80"/>
      <c r="C886" s="80"/>
      <c r="D886" s="80"/>
      <c r="E886" s="80"/>
      <c r="F886" s="80"/>
      <c r="G886" s="81"/>
      <c r="H886" s="81"/>
      <c r="I886" s="81"/>
      <c r="J886" s="81"/>
      <c r="K886" s="83"/>
      <c r="L886" s="83"/>
      <c r="M886" s="84"/>
      <c r="N886" s="81"/>
      <c r="O886" s="83"/>
      <c r="P886" s="82"/>
      <c r="Q886" s="81"/>
    </row>
    <row r="887" spans="1:17" ht="12.75">
      <c r="A887" s="80"/>
      <c r="B887" s="80"/>
      <c r="C887" s="80"/>
      <c r="D887" s="80"/>
      <c r="E887" s="80"/>
      <c r="F887" s="80"/>
      <c r="G887" s="81"/>
      <c r="H887" s="81"/>
      <c r="I887" s="81"/>
      <c r="J887" s="81"/>
      <c r="K887" s="83"/>
      <c r="L887" s="83"/>
      <c r="M887" s="84"/>
      <c r="N887" s="81"/>
      <c r="O887" s="83"/>
      <c r="P887" s="82"/>
      <c r="Q887" s="81"/>
    </row>
    <row r="888" spans="1:17" ht="12.75">
      <c r="A888" s="80"/>
      <c r="B888" s="80"/>
      <c r="C888" s="80"/>
      <c r="D888" s="80"/>
      <c r="E888" s="80"/>
      <c r="F888" s="80"/>
      <c r="G888" s="81"/>
      <c r="H888" s="81"/>
      <c r="I888" s="81"/>
      <c r="J888" s="81"/>
      <c r="K888" s="83"/>
      <c r="L888" s="83"/>
      <c r="M888" s="84"/>
      <c r="N888" s="81"/>
      <c r="O888" s="83"/>
      <c r="P888" s="82"/>
      <c r="Q888" s="81"/>
    </row>
    <row r="889" spans="1:17" ht="12.75">
      <c r="A889" s="80"/>
      <c r="B889" s="80"/>
      <c r="C889" s="80"/>
      <c r="D889" s="80"/>
      <c r="E889" s="80"/>
      <c r="F889" s="80"/>
      <c r="G889" s="81"/>
      <c r="H889" s="81"/>
      <c r="I889" s="81"/>
      <c r="J889" s="81"/>
      <c r="K889" s="83"/>
      <c r="L889" s="83"/>
      <c r="M889" s="84"/>
      <c r="N889" s="81"/>
      <c r="O889" s="83"/>
      <c r="P889" s="82"/>
      <c r="Q889" s="81"/>
    </row>
    <row r="890" spans="1:17" ht="12.75">
      <c r="A890" s="80"/>
      <c r="B890" s="80"/>
      <c r="C890" s="80"/>
      <c r="D890" s="80"/>
      <c r="E890" s="80"/>
      <c r="F890" s="80"/>
      <c r="G890" s="81"/>
      <c r="H890" s="81"/>
      <c r="I890" s="81"/>
      <c r="J890" s="81"/>
      <c r="K890" s="83"/>
      <c r="L890" s="83"/>
      <c r="M890" s="84"/>
      <c r="N890" s="81"/>
      <c r="O890" s="83"/>
      <c r="P890" s="82"/>
      <c r="Q890" s="81"/>
    </row>
    <row r="891" spans="1:17" ht="12.75">
      <c r="A891" s="80"/>
      <c r="B891" s="80"/>
      <c r="C891" s="80"/>
      <c r="D891" s="80"/>
      <c r="E891" s="80"/>
      <c r="F891" s="80"/>
      <c r="G891" s="81"/>
      <c r="H891" s="81"/>
      <c r="I891" s="81"/>
      <c r="J891" s="81"/>
      <c r="K891" s="83"/>
      <c r="L891" s="83"/>
      <c r="M891" s="84"/>
      <c r="N891" s="81"/>
      <c r="O891" s="83"/>
      <c r="P891" s="82"/>
      <c r="Q891" s="81"/>
    </row>
    <row r="892" spans="1:17" ht="12.75">
      <c r="A892" s="80"/>
      <c r="B892" s="80"/>
      <c r="C892" s="80"/>
      <c r="D892" s="80"/>
      <c r="E892" s="80"/>
      <c r="F892" s="80"/>
      <c r="G892" s="81"/>
      <c r="H892" s="81"/>
      <c r="I892" s="81"/>
      <c r="J892" s="81"/>
      <c r="K892" s="83"/>
      <c r="L892" s="83"/>
      <c r="M892" s="84"/>
      <c r="N892" s="81"/>
      <c r="O892" s="83"/>
      <c r="P892" s="82"/>
      <c r="Q892" s="81"/>
    </row>
    <row r="893" spans="1:17" ht="12.75">
      <c r="A893" s="80"/>
      <c r="B893" s="80"/>
      <c r="C893" s="80"/>
      <c r="D893" s="80"/>
      <c r="E893" s="80"/>
      <c r="F893" s="80"/>
      <c r="G893" s="81"/>
      <c r="H893" s="81"/>
      <c r="I893" s="81"/>
      <c r="J893" s="81"/>
      <c r="K893" s="83"/>
      <c r="L893" s="83"/>
      <c r="M893" s="84"/>
      <c r="N893" s="81"/>
      <c r="O893" s="83"/>
      <c r="P893" s="82"/>
      <c r="Q893" s="81"/>
    </row>
    <row r="894" spans="1:17" ht="12.75">
      <c r="A894" s="80"/>
      <c r="B894" s="80"/>
      <c r="C894" s="80"/>
      <c r="D894" s="80"/>
      <c r="E894" s="80"/>
      <c r="F894" s="80"/>
      <c r="G894" s="81"/>
      <c r="H894" s="81"/>
      <c r="I894" s="81"/>
      <c r="J894" s="81"/>
      <c r="K894" s="83"/>
      <c r="L894" s="83"/>
      <c r="M894" s="84"/>
      <c r="N894" s="81"/>
      <c r="O894" s="83"/>
      <c r="P894" s="82"/>
      <c r="Q894" s="81"/>
    </row>
    <row r="895" spans="1:17" ht="12.75">
      <c r="A895" s="80"/>
      <c r="B895" s="80"/>
      <c r="C895" s="80"/>
      <c r="D895" s="80"/>
      <c r="E895" s="80"/>
      <c r="F895" s="80"/>
      <c r="G895" s="81"/>
      <c r="H895" s="81"/>
      <c r="I895" s="81"/>
      <c r="J895" s="81"/>
      <c r="K895" s="83"/>
      <c r="L895" s="83"/>
      <c r="M895" s="84"/>
      <c r="N895" s="81"/>
      <c r="O895" s="83"/>
      <c r="P895" s="82"/>
      <c r="Q895" s="81"/>
    </row>
    <row r="896" spans="1:17" ht="12.75">
      <c r="A896" s="80"/>
      <c r="B896" s="80"/>
      <c r="C896" s="80"/>
      <c r="D896" s="80"/>
      <c r="E896" s="80"/>
      <c r="F896" s="80"/>
      <c r="G896" s="81"/>
      <c r="H896" s="81"/>
      <c r="I896" s="81"/>
      <c r="J896" s="81"/>
      <c r="K896" s="83"/>
      <c r="L896" s="83"/>
      <c r="M896" s="84"/>
      <c r="N896" s="81"/>
      <c r="O896" s="83"/>
      <c r="P896" s="82"/>
      <c r="Q896" s="81"/>
    </row>
    <row r="897" spans="1:17" ht="12.75">
      <c r="A897" s="80"/>
      <c r="B897" s="80"/>
      <c r="C897" s="80"/>
      <c r="D897" s="80"/>
      <c r="E897" s="80"/>
      <c r="F897" s="80"/>
      <c r="G897" s="81"/>
      <c r="H897" s="81"/>
      <c r="I897" s="81"/>
      <c r="J897" s="81"/>
      <c r="K897" s="83"/>
      <c r="L897" s="83"/>
      <c r="M897" s="84"/>
      <c r="N897" s="81"/>
      <c r="O897" s="83"/>
      <c r="P897" s="82"/>
      <c r="Q897" s="81"/>
    </row>
    <row r="898" spans="1:17" ht="12.75">
      <c r="A898" s="80"/>
      <c r="B898" s="80"/>
      <c r="C898" s="80"/>
      <c r="D898" s="80"/>
      <c r="E898" s="80"/>
      <c r="F898" s="80"/>
      <c r="G898" s="81"/>
      <c r="H898" s="81"/>
      <c r="I898" s="81"/>
      <c r="J898" s="81"/>
      <c r="K898" s="83"/>
      <c r="L898" s="83"/>
      <c r="M898" s="84"/>
      <c r="N898" s="81"/>
      <c r="O898" s="83"/>
      <c r="P898" s="82"/>
      <c r="Q898" s="81"/>
    </row>
    <row r="899" spans="1:17" ht="12.75">
      <c r="A899" s="80"/>
      <c r="B899" s="80"/>
      <c r="C899" s="80"/>
      <c r="D899" s="80"/>
      <c r="E899" s="80"/>
      <c r="F899" s="80"/>
      <c r="G899" s="81"/>
      <c r="H899" s="81"/>
      <c r="I899" s="81"/>
      <c r="J899" s="81"/>
      <c r="K899" s="83"/>
      <c r="L899" s="83"/>
      <c r="M899" s="84"/>
      <c r="N899" s="81"/>
      <c r="O899" s="83"/>
      <c r="P899" s="82"/>
      <c r="Q899" s="81"/>
    </row>
    <row r="900" spans="1:17" ht="12.75">
      <c r="A900" s="80"/>
      <c r="B900" s="80"/>
      <c r="C900" s="80"/>
      <c r="D900" s="80"/>
      <c r="E900" s="80"/>
      <c r="F900" s="80"/>
      <c r="G900" s="81"/>
      <c r="H900" s="81"/>
      <c r="I900" s="81"/>
      <c r="J900" s="81"/>
      <c r="K900" s="83"/>
      <c r="L900" s="83"/>
      <c r="M900" s="84"/>
      <c r="N900" s="81"/>
      <c r="O900" s="83"/>
      <c r="P900" s="82"/>
      <c r="Q900" s="81"/>
    </row>
    <row r="901" spans="1:17" ht="12.75">
      <c r="A901" s="80"/>
      <c r="B901" s="80"/>
      <c r="C901" s="80"/>
      <c r="D901" s="80"/>
      <c r="E901" s="80"/>
      <c r="F901" s="80"/>
      <c r="G901" s="81"/>
      <c r="H901" s="81"/>
      <c r="I901" s="81"/>
      <c r="J901" s="81"/>
      <c r="K901" s="83"/>
      <c r="L901" s="83"/>
      <c r="M901" s="84"/>
      <c r="N901" s="81"/>
      <c r="O901" s="83"/>
      <c r="P901" s="82"/>
      <c r="Q901" s="81"/>
    </row>
    <row r="902" spans="1:17" ht="12.75">
      <c r="A902" s="80"/>
      <c r="B902" s="80"/>
      <c r="C902" s="80"/>
      <c r="D902" s="80"/>
      <c r="E902" s="80"/>
      <c r="F902" s="80"/>
      <c r="G902" s="81"/>
      <c r="H902" s="81"/>
      <c r="I902" s="81"/>
      <c r="J902" s="81"/>
      <c r="K902" s="83"/>
      <c r="L902" s="83"/>
      <c r="M902" s="84"/>
      <c r="N902" s="81"/>
      <c r="O902" s="83"/>
      <c r="P902" s="82"/>
      <c r="Q902" s="81"/>
    </row>
    <row r="903" spans="1:17" ht="12.75">
      <c r="A903" s="80"/>
      <c r="B903" s="80"/>
      <c r="C903" s="80"/>
      <c r="D903" s="80"/>
      <c r="E903" s="80"/>
      <c r="F903" s="80"/>
      <c r="G903" s="81"/>
      <c r="H903" s="81"/>
      <c r="I903" s="81"/>
      <c r="J903" s="81"/>
      <c r="K903" s="83"/>
      <c r="L903" s="83"/>
      <c r="M903" s="84"/>
      <c r="N903" s="81"/>
      <c r="O903" s="83"/>
      <c r="P903" s="82"/>
      <c r="Q903" s="81"/>
    </row>
    <row r="904" spans="1:17" ht="12.75">
      <c r="A904" s="80"/>
      <c r="B904" s="80"/>
      <c r="C904" s="80"/>
      <c r="D904" s="80"/>
      <c r="E904" s="80"/>
      <c r="F904" s="80"/>
      <c r="G904" s="81"/>
      <c r="H904" s="81"/>
      <c r="I904" s="81"/>
      <c r="J904" s="81"/>
      <c r="K904" s="83"/>
      <c r="L904" s="83"/>
      <c r="M904" s="84"/>
      <c r="N904" s="81"/>
      <c r="O904" s="83"/>
      <c r="P904" s="82"/>
      <c r="Q904" s="81"/>
    </row>
    <row r="905" spans="1:17" ht="12.75">
      <c r="A905" s="80"/>
      <c r="B905" s="80"/>
      <c r="C905" s="80"/>
      <c r="D905" s="80"/>
      <c r="E905" s="80"/>
      <c r="F905" s="80"/>
      <c r="G905" s="81"/>
      <c r="H905" s="81"/>
      <c r="I905" s="81"/>
      <c r="J905" s="81"/>
      <c r="K905" s="83"/>
      <c r="L905" s="83"/>
      <c r="M905" s="84"/>
      <c r="N905" s="81"/>
      <c r="O905" s="83"/>
      <c r="P905" s="82"/>
      <c r="Q905" s="81"/>
    </row>
    <row r="906" spans="1:17" ht="12.75">
      <c r="A906" s="80"/>
      <c r="B906" s="80"/>
      <c r="C906" s="80"/>
      <c r="D906" s="80"/>
      <c r="E906" s="80"/>
      <c r="F906" s="80"/>
      <c r="G906" s="81"/>
      <c r="H906" s="81"/>
      <c r="I906" s="81"/>
      <c r="J906" s="81"/>
      <c r="K906" s="83"/>
      <c r="L906" s="83"/>
      <c r="M906" s="84"/>
      <c r="N906" s="81"/>
      <c r="O906" s="83"/>
      <c r="P906" s="82"/>
      <c r="Q906" s="81"/>
    </row>
    <row r="907" spans="1:17" ht="12.75">
      <c r="A907" s="80"/>
      <c r="B907" s="80"/>
      <c r="C907" s="80"/>
      <c r="D907" s="80"/>
      <c r="E907" s="80"/>
      <c r="F907" s="80"/>
      <c r="G907" s="81"/>
      <c r="H907" s="81"/>
      <c r="I907" s="81"/>
      <c r="J907" s="81"/>
      <c r="K907" s="83"/>
      <c r="L907" s="83"/>
      <c r="M907" s="84"/>
      <c r="N907" s="81"/>
      <c r="O907" s="83"/>
      <c r="P907" s="82"/>
      <c r="Q907" s="81"/>
    </row>
    <row r="908" spans="1:17" ht="12.75">
      <c r="A908" s="80"/>
      <c r="B908" s="80"/>
      <c r="C908" s="80"/>
      <c r="D908" s="80"/>
      <c r="E908" s="80"/>
      <c r="F908" s="80"/>
      <c r="G908" s="81"/>
      <c r="H908" s="81"/>
      <c r="I908" s="81"/>
      <c r="J908" s="81"/>
      <c r="K908" s="83"/>
      <c r="L908" s="83"/>
      <c r="M908" s="84"/>
      <c r="N908" s="81"/>
      <c r="O908" s="83"/>
      <c r="P908" s="82"/>
      <c r="Q908" s="81"/>
    </row>
    <row r="909" spans="1:17" ht="12.75">
      <c r="A909" s="80"/>
      <c r="B909" s="80"/>
      <c r="C909" s="80"/>
      <c r="D909" s="80"/>
      <c r="E909" s="80"/>
      <c r="F909" s="80"/>
      <c r="G909" s="81"/>
      <c r="H909" s="81"/>
      <c r="I909" s="81"/>
      <c r="J909" s="81"/>
      <c r="K909" s="83"/>
      <c r="L909" s="83"/>
      <c r="M909" s="84"/>
      <c r="N909" s="81"/>
      <c r="O909" s="83"/>
      <c r="P909" s="82"/>
      <c r="Q909" s="81"/>
    </row>
    <row r="910" spans="1:17" ht="12.75">
      <c r="A910" s="80"/>
      <c r="B910" s="80"/>
      <c r="C910" s="80"/>
      <c r="D910" s="80"/>
      <c r="E910" s="80"/>
      <c r="F910" s="80"/>
      <c r="G910" s="81"/>
      <c r="H910" s="81"/>
      <c r="I910" s="81"/>
      <c r="J910" s="81"/>
      <c r="K910" s="83"/>
      <c r="L910" s="83"/>
      <c r="M910" s="84"/>
      <c r="N910" s="81"/>
      <c r="O910" s="83"/>
      <c r="P910" s="82"/>
      <c r="Q910" s="81"/>
    </row>
    <row r="911" spans="1:17" ht="12.75">
      <c r="A911" s="80"/>
      <c r="B911" s="80"/>
      <c r="C911" s="80"/>
      <c r="D911" s="80"/>
      <c r="E911" s="80"/>
      <c r="F911" s="80"/>
      <c r="G911" s="81"/>
      <c r="H911" s="81"/>
      <c r="I911" s="81"/>
      <c r="J911" s="81"/>
      <c r="K911" s="83"/>
      <c r="L911" s="83"/>
      <c r="M911" s="84"/>
      <c r="N911" s="81"/>
      <c r="O911" s="83"/>
      <c r="P911" s="82"/>
      <c r="Q911" s="81"/>
    </row>
    <row r="912" spans="1:17" ht="12.75">
      <c r="A912" s="80"/>
      <c r="B912" s="80"/>
      <c r="C912" s="80"/>
      <c r="D912" s="80"/>
      <c r="E912" s="80"/>
      <c r="F912" s="80"/>
      <c r="G912" s="81"/>
      <c r="H912" s="81"/>
      <c r="I912" s="81"/>
      <c r="J912" s="81"/>
      <c r="K912" s="83"/>
      <c r="L912" s="83"/>
      <c r="M912" s="84"/>
      <c r="N912" s="81"/>
      <c r="O912" s="83"/>
      <c r="P912" s="82"/>
      <c r="Q912" s="81"/>
    </row>
    <row r="913" spans="1:17" ht="12.75">
      <c r="A913" s="80"/>
      <c r="B913" s="80"/>
      <c r="C913" s="80"/>
      <c r="D913" s="80"/>
      <c r="E913" s="80"/>
      <c r="F913" s="80"/>
      <c r="G913" s="81"/>
      <c r="H913" s="81"/>
      <c r="I913" s="81"/>
      <c r="J913" s="81"/>
      <c r="K913" s="83"/>
      <c r="L913" s="83"/>
      <c r="M913" s="84"/>
      <c r="N913" s="81"/>
      <c r="O913" s="83"/>
      <c r="P913" s="82"/>
      <c r="Q913" s="81"/>
    </row>
    <row r="914" spans="1:17" ht="12.75">
      <c r="A914" s="80"/>
      <c r="B914" s="80"/>
      <c r="C914" s="80"/>
      <c r="D914" s="80"/>
      <c r="E914" s="80"/>
      <c r="F914" s="80"/>
      <c r="G914" s="81"/>
      <c r="H914" s="81"/>
      <c r="I914" s="81"/>
      <c r="J914" s="81"/>
      <c r="K914" s="83"/>
      <c r="L914" s="83"/>
      <c r="M914" s="84"/>
      <c r="N914" s="81"/>
      <c r="O914" s="83"/>
      <c r="P914" s="82"/>
      <c r="Q914" s="81"/>
    </row>
    <row r="915" spans="1:17" ht="12.75">
      <c r="A915" s="80"/>
      <c r="B915" s="80"/>
      <c r="C915" s="80"/>
      <c r="D915" s="80"/>
      <c r="E915" s="80"/>
      <c r="F915" s="80"/>
      <c r="G915" s="81"/>
      <c r="H915" s="81"/>
      <c r="I915" s="81"/>
      <c r="J915" s="81"/>
      <c r="K915" s="83"/>
      <c r="L915" s="83"/>
      <c r="M915" s="84"/>
      <c r="N915" s="81"/>
      <c r="O915" s="83"/>
      <c r="P915" s="82"/>
      <c r="Q915" s="81"/>
    </row>
    <row r="916" spans="1:17" ht="12.75">
      <c r="A916" s="80"/>
      <c r="B916" s="80"/>
      <c r="C916" s="80"/>
      <c r="D916" s="80"/>
      <c r="E916" s="80"/>
      <c r="F916" s="80"/>
      <c r="G916" s="81"/>
      <c r="H916" s="81"/>
      <c r="I916" s="81"/>
      <c r="J916" s="81"/>
      <c r="K916" s="83"/>
      <c r="L916" s="83"/>
      <c r="M916" s="84"/>
      <c r="N916" s="81"/>
      <c r="O916" s="83"/>
      <c r="P916" s="82"/>
      <c r="Q916" s="81"/>
    </row>
    <row r="917" spans="1:17" ht="12.75">
      <c r="A917" s="80"/>
      <c r="B917" s="80"/>
      <c r="C917" s="80"/>
      <c r="D917" s="80"/>
      <c r="E917" s="80"/>
      <c r="F917" s="80"/>
      <c r="G917" s="81"/>
      <c r="H917" s="81"/>
      <c r="I917" s="81"/>
      <c r="J917" s="81"/>
      <c r="K917" s="83"/>
      <c r="L917" s="83"/>
      <c r="M917" s="84"/>
      <c r="N917" s="81"/>
      <c r="O917" s="83"/>
      <c r="P917" s="82"/>
      <c r="Q917" s="81"/>
    </row>
    <row r="918" spans="1:17" ht="12.75">
      <c r="A918" s="80"/>
      <c r="B918" s="80"/>
      <c r="C918" s="80"/>
      <c r="D918" s="80"/>
      <c r="E918" s="80"/>
      <c r="F918" s="80"/>
      <c r="G918" s="81"/>
      <c r="H918" s="81"/>
      <c r="I918" s="81"/>
      <c r="J918" s="81"/>
      <c r="K918" s="83"/>
      <c r="L918" s="83"/>
      <c r="M918" s="84"/>
      <c r="N918" s="81"/>
      <c r="O918" s="83"/>
      <c r="P918" s="82"/>
      <c r="Q918" s="81"/>
    </row>
    <row r="919" spans="1:17" ht="12.75">
      <c r="A919" s="80"/>
      <c r="B919" s="80"/>
      <c r="C919" s="80"/>
      <c r="D919" s="80"/>
      <c r="E919" s="80"/>
      <c r="F919" s="80"/>
      <c r="G919" s="81"/>
      <c r="H919" s="81"/>
      <c r="I919" s="81"/>
      <c r="J919" s="81"/>
      <c r="K919" s="83"/>
      <c r="L919" s="83"/>
      <c r="M919" s="84"/>
      <c r="N919" s="81"/>
      <c r="O919" s="83"/>
      <c r="P919" s="82"/>
      <c r="Q919" s="81"/>
    </row>
    <row r="920" spans="1:17" ht="12.75">
      <c r="A920" s="80"/>
      <c r="B920" s="80"/>
      <c r="C920" s="80"/>
      <c r="D920" s="80"/>
      <c r="E920" s="80"/>
      <c r="F920" s="80"/>
      <c r="G920" s="81"/>
      <c r="H920" s="81"/>
      <c r="I920" s="81"/>
      <c r="J920" s="81"/>
      <c r="K920" s="83"/>
      <c r="L920" s="83"/>
      <c r="M920" s="84"/>
      <c r="N920" s="81"/>
      <c r="O920" s="83"/>
      <c r="P920" s="82"/>
      <c r="Q920" s="81"/>
    </row>
    <row r="921" spans="1:17" ht="12.75">
      <c r="A921" s="80"/>
      <c r="B921" s="80"/>
      <c r="C921" s="80"/>
      <c r="D921" s="80"/>
      <c r="E921" s="80"/>
      <c r="F921" s="80"/>
      <c r="G921" s="81"/>
      <c r="H921" s="81"/>
      <c r="I921" s="81"/>
      <c r="J921" s="81"/>
      <c r="K921" s="83"/>
      <c r="L921" s="83"/>
      <c r="M921" s="84"/>
      <c r="N921" s="81"/>
      <c r="O921" s="83"/>
      <c r="P921" s="82"/>
      <c r="Q921" s="81"/>
    </row>
    <row r="922" spans="1:17" ht="12.75">
      <c r="A922" s="80"/>
      <c r="B922" s="80"/>
      <c r="C922" s="80"/>
      <c r="D922" s="80"/>
      <c r="E922" s="80"/>
      <c r="F922" s="80"/>
      <c r="G922" s="81"/>
      <c r="H922" s="81"/>
      <c r="I922" s="81"/>
      <c r="J922" s="81"/>
      <c r="K922" s="83"/>
      <c r="L922" s="83"/>
      <c r="M922" s="84"/>
      <c r="N922" s="81"/>
      <c r="O922" s="83"/>
      <c r="P922" s="82"/>
      <c r="Q922" s="81"/>
    </row>
    <row r="923" spans="1:17" ht="12.75">
      <c r="A923" s="80"/>
      <c r="B923" s="80"/>
      <c r="C923" s="80"/>
      <c r="D923" s="80"/>
      <c r="E923" s="80"/>
      <c r="F923" s="80"/>
      <c r="G923" s="81"/>
      <c r="H923" s="81"/>
      <c r="I923" s="81"/>
      <c r="J923" s="81"/>
      <c r="K923" s="83"/>
      <c r="L923" s="83"/>
      <c r="M923" s="84"/>
      <c r="N923" s="81"/>
      <c r="O923" s="83"/>
      <c r="P923" s="82"/>
      <c r="Q923" s="81"/>
    </row>
    <row r="924" spans="1:17" ht="12.75">
      <c r="A924" s="80"/>
      <c r="B924" s="80"/>
      <c r="C924" s="80"/>
      <c r="D924" s="80"/>
      <c r="E924" s="80"/>
      <c r="F924" s="80"/>
      <c r="G924" s="81"/>
      <c r="H924" s="81"/>
      <c r="I924" s="81"/>
      <c r="J924" s="81"/>
      <c r="K924" s="83"/>
      <c r="L924" s="83"/>
      <c r="M924" s="84"/>
      <c r="N924" s="81"/>
      <c r="O924" s="83"/>
      <c r="P924" s="82"/>
      <c r="Q924" s="81"/>
    </row>
    <row r="925" spans="1:17" ht="12.75">
      <c r="A925" s="80"/>
      <c r="B925" s="80"/>
      <c r="C925" s="80"/>
      <c r="D925" s="80"/>
      <c r="E925" s="80"/>
      <c r="F925" s="80"/>
      <c r="G925" s="81"/>
      <c r="H925" s="81"/>
      <c r="I925" s="81"/>
      <c r="J925" s="81"/>
      <c r="K925" s="83"/>
      <c r="L925" s="83"/>
      <c r="M925" s="84"/>
      <c r="N925" s="81"/>
      <c r="O925" s="83"/>
      <c r="P925" s="82"/>
      <c r="Q925" s="81"/>
    </row>
    <row r="926" spans="1:17" ht="12.75">
      <c r="A926" s="80"/>
      <c r="B926" s="80"/>
      <c r="C926" s="80"/>
      <c r="D926" s="80"/>
      <c r="E926" s="80"/>
      <c r="F926" s="80"/>
      <c r="G926" s="81"/>
      <c r="H926" s="81"/>
      <c r="I926" s="81"/>
      <c r="J926" s="81"/>
      <c r="K926" s="83"/>
      <c r="L926" s="83"/>
      <c r="M926" s="84"/>
      <c r="N926" s="81"/>
      <c r="O926" s="83"/>
      <c r="P926" s="82"/>
      <c r="Q926" s="81"/>
    </row>
    <row r="927" spans="1:17" ht="12.75">
      <c r="A927" s="80"/>
      <c r="B927" s="80"/>
      <c r="C927" s="80"/>
      <c r="D927" s="80"/>
      <c r="E927" s="80"/>
      <c r="F927" s="80"/>
      <c r="G927" s="81"/>
      <c r="H927" s="81"/>
      <c r="I927" s="81"/>
      <c r="J927" s="81"/>
      <c r="K927" s="83"/>
      <c r="L927" s="83"/>
      <c r="M927" s="84"/>
      <c r="N927" s="81"/>
      <c r="O927" s="83"/>
      <c r="P927" s="82"/>
      <c r="Q927" s="81"/>
    </row>
    <row r="928" spans="1:17" ht="12.75">
      <c r="A928" s="80"/>
      <c r="B928" s="80"/>
      <c r="C928" s="80"/>
      <c r="D928" s="80"/>
      <c r="E928" s="80"/>
      <c r="F928" s="80"/>
      <c r="G928" s="81"/>
      <c r="H928" s="81"/>
      <c r="I928" s="81"/>
      <c r="J928" s="81"/>
      <c r="K928" s="83"/>
      <c r="L928" s="83"/>
      <c r="M928" s="84"/>
      <c r="N928" s="81"/>
      <c r="O928" s="83"/>
      <c r="P928" s="82"/>
      <c r="Q928" s="81"/>
    </row>
    <row r="929" spans="1:17" ht="12.75">
      <c r="A929" s="80"/>
      <c r="B929" s="80"/>
      <c r="C929" s="80"/>
      <c r="D929" s="80"/>
      <c r="E929" s="80"/>
      <c r="F929" s="80"/>
      <c r="G929" s="81"/>
      <c r="H929" s="81"/>
      <c r="I929" s="81"/>
      <c r="J929" s="81"/>
      <c r="K929" s="83"/>
      <c r="L929" s="83"/>
      <c r="M929" s="84"/>
      <c r="N929" s="81"/>
      <c r="O929" s="83"/>
      <c r="P929" s="82"/>
      <c r="Q929" s="81"/>
    </row>
    <row r="930" spans="1:17" ht="12.75">
      <c r="A930" s="80"/>
      <c r="B930" s="80"/>
      <c r="C930" s="80"/>
      <c r="D930" s="80"/>
      <c r="E930" s="80"/>
      <c r="F930" s="80"/>
      <c r="G930" s="81"/>
      <c r="H930" s="81"/>
      <c r="I930" s="81"/>
      <c r="J930" s="81"/>
      <c r="K930" s="83"/>
      <c r="L930" s="83"/>
      <c r="M930" s="84"/>
      <c r="N930" s="81"/>
      <c r="O930" s="83"/>
      <c r="P930" s="82"/>
      <c r="Q930" s="81"/>
    </row>
    <row r="931" spans="1:17" ht="12.75">
      <c r="A931" s="80"/>
      <c r="B931" s="80"/>
      <c r="C931" s="80"/>
      <c r="D931" s="80"/>
      <c r="E931" s="80"/>
      <c r="F931" s="80"/>
      <c r="G931" s="81"/>
      <c r="H931" s="81"/>
      <c r="I931" s="81"/>
      <c r="J931" s="81"/>
      <c r="K931" s="83"/>
      <c r="L931" s="83"/>
      <c r="M931" s="84"/>
      <c r="N931" s="81"/>
      <c r="O931" s="83"/>
      <c r="P931" s="82"/>
      <c r="Q931" s="81"/>
    </row>
    <row r="932" spans="1:17" ht="12.75">
      <c r="A932" s="80"/>
      <c r="B932" s="80"/>
      <c r="C932" s="80"/>
      <c r="D932" s="80"/>
      <c r="E932" s="80"/>
      <c r="F932" s="80"/>
      <c r="G932" s="81"/>
      <c r="H932" s="81"/>
      <c r="I932" s="81"/>
      <c r="J932" s="81"/>
      <c r="K932" s="83"/>
      <c r="L932" s="83"/>
      <c r="M932" s="84"/>
      <c r="N932" s="81"/>
      <c r="O932" s="83"/>
      <c r="P932" s="82"/>
      <c r="Q932" s="81"/>
    </row>
    <row r="933" spans="1:17" ht="12.75">
      <c r="A933" s="80"/>
      <c r="B933" s="80"/>
      <c r="C933" s="80"/>
      <c r="D933" s="80"/>
      <c r="E933" s="80"/>
      <c r="F933" s="80"/>
      <c r="G933" s="81"/>
      <c r="H933" s="81"/>
      <c r="I933" s="81"/>
      <c r="J933" s="81"/>
      <c r="K933" s="83"/>
      <c r="L933" s="83"/>
      <c r="M933" s="84"/>
      <c r="N933" s="81"/>
      <c r="O933" s="83"/>
      <c r="P933" s="82"/>
      <c r="Q933" s="81"/>
    </row>
    <row r="934" spans="1:17" ht="12.75">
      <c r="A934" s="80"/>
      <c r="B934" s="80"/>
      <c r="C934" s="80"/>
      <c r="D934" s="80"/>
      <c r="E934" s="80"/>
      <c r="F934" s="80"/>
      <c r="G934" s="81"/>
      <c r="H934" s="81"/>
      <c r="I934" s="81"/>
      <c r="J934" s="81"/>
      <c r="K934" s="83"/>
      <c r="L934" s="83"/>
      <c r="M934" s="84"/>
      <c r="N934" s="81"/>
      <c r="O934" s="83"/>
      <c r="P934" s="82"/>
      <c r="Q934" s="81"/>
    </row>
    <row r="935" spans="1:17" ht="12.75">
      <c r="A935" s="80"/>
      <c r="B935" s="80"/>
      <c r="C935" s="80"/>
      <c r="D935" s="80"/>
      <c r="E935" s="80"/>
      <c r="F935" s="80"/>
      <c r="G935" s="81"/>
      <c r="H935" s="81"/>
      <c r="I935" s="81"/>
      <c r="J935" s="81"/>
      <c r="K935" s="83"/>
      <c r="L935" s="83"/>
      <c r="M935" s="84"/>
      <c r="N935" s="81"/>
      <c r="O935" s="83"/>
      <c r="P935" s="82"/>
      <c r="Q935" s="81"/>
    </row>
    <row r="936" spans="1:17" ht="12.75">
      <c r="A936" s="80"/>
      <c r="B936" s="80"/>
      <c r="C936" s="80"/>
      <c r="D936" s="80"/>
      <c r="E936" s="80"/>
      <c r="F936" s="80"/>
      <c r="G936" s="81"/>
      <c r="H936" s="81"/>
      <c r="I936" s="81"/>
      <c r="J936" s="81"/>
      <c r="K936" s="83"/>
      <c r="L936" s="83"/>
      <c r="M936" s="84"/>
      <c r="N936" s="81"/>
      <c r="O936" s="83"/>
      <c r="P936" s="82"/>
      <c r="Q936" s="81"/>
    </row>
    <row r="937" spans="1:17" ht="12.75">
      <c r="A937" s="80"/>
      <c r="B937" s="80"/>
      <c r="C937" s="80"/>
      <c r="D937" s="80"/>
      <c r="E937" s="80"/>
      <c r="F937" s="80"/>
      <c r="G937" s="81"/>
      <c r="H937" s="81"/>
      <c r="I937" s="81"/>
      <c r="J937" s="81"/>
      <c r="K937" s="83"/>
      <c r="L937" s="83"/>
      <c r="M937" s="84"/>
      <c r="N937" s="81"/>
      <c r="O937" s="83"/>
      <c r="P937" s="82"/>
      <c r="Q937" s="81"/>
    </row>
    <row r="938" spans="1:17" ht="12.75">
      <c r="A938" s="80"/>
      <c r="B938" s="80"/>
      <c r="C938" s="80"/>
      <c r="D938" s="80"/>
      <c r="E938" s="80"/>
      <c r="F938" s="80"/>
      <c r="G938" s="81"/>
      <c r="H938" s="81"/>
      <c r="I938" s="81"/>
      <c r="J938" s="81"/>
      <c r="K938" s="83"/>
      <c r="L938" s="83"/>
      <c r="M938" s="84"/>
      <c r="N938" s="81"/>
      <c r="O938" s="83"/>
      <c r="P938" s="82"/>
      <c r="Q938" s="81"/>
    </row>
    <row r="939" spans="1:17" ht="12.75">
      <c r="A939" s="80"/>
      <c r="B939" s="80"/>
      <c r="C939" s="80"/>
      <c r="D939" s="80"/>
      <c r="E939" s="80"/>
      <c r="F939" s="80"/>
      <c r="G939" s="81"/>
      <c r="H939" s="81"/>
      <c r="I939" s="81"/>
      <c r="J939" s="81"/>
      <c r="K939" s="83"/>
      <c r="L939" s="83"/>
      <c r="M939" s="84"/>
      <c r="N939" s="81"/>
      <c r="O939" s="83"/>
      <c r="P939" s="82"/>
      <c r="Q939" s="81"/>
    </row>
    <row r="940" spans="1:17" ht="12.75">
      <c r="A940" s="80"/>
      <c r="B940" s="80"/>
      <c r="C940" s="80"/>
      <c r="D940" s="80"/>
      <c r="E940" s="80"/>
      <c r="F940" s="80"/>
      <c r="G940" s="81"/>
      <c r="H940" s="81"/>
      <c r="I940" s="81"/>
      <c r="J940" s="81"/>
      <c r="K940" s="83"/>
      <c r="L940" s="83"/>
      <c r="M940" s="84"/>
      <c r="N940" s="81"/>
      <c r="O940" s="83"/>
      <c r="P940" s="82"/>
      <c r="Q940" s="81"/>
    </row>
    <row r="941" spans="1:17" ht="12.75">
      <c r="A941" s="80"/>
      <c r="B941" s="80"/>
      <c r="C941" s="80"/>
      <c r="D941" s="80"/>
      <c r="E941" s="80"/>
      <c r="F941" s="80"/>
      <c r="G941" s="81"/>
      <c r="H941" s="81"/>
      <c r="I941" s="81"/>
      <c r="J941" s="81"/>
      <c r="K941" s="83"/>
      <c r="L941" s="83"/>
      <c r="M941" s="84"/>
      <c r="N941" s="81"/>
      <c r="O941" s="83"/>
      <c r="P941" s="82"/>
      <c r="Q941" s="81"/>
    </row>
    <row r="942" spans="1:17" ht="12.75">
      <c r="A942" s="80"/>
      <c r="B942" s="80"/>
      <c r="C942" s="80"/>
      <c r="D942" s="80"/>
      <c r="E942" s="80"/>
      <c r="F942" s="80"/>
      <c r="G942" s="81"/>
      <c r="H942" s="81"/>
      <c r="I942" s="81"/>
      <c r="J942" s="81"/>
      <c r="K942" s="83"/>
      <c r="L942" s="83"/>
      <c r="M942" s="84"/>
      <c r="N942" s="81"/>
      <c r="O942" s="83"/>
      <c r="P942" s="82"/>
      <c r="Q942" s="81"/>
    </row>
    <row r="943" spans="1:17" ht="12.75">
      <c r="A943" s="80"/>
      <c r="B943" s="80"/>
      <c r="C943" s="80"/>
      <c r="D943" s="80"/>
      <c r="E943" s="80"/>
      <c r="F943" s="80"/>
      <c r="G943" s="81"/>
      <c r="H943" s="81"/>
      <c r="I943" s="81"/>
      <c r="J943" s="81"/>
      <c r="K943" s="83"/>
      <c r="L943" s="83"/>
      <c r="M943" s="84"/>
      <c r="N943" s="81"/>
      <c r="O943" s="83"/>
      <c r="P943" s="82"/>
      <c r="Q943" s="81"/>
    </row>
    <row r="944" spans="1:17" ht="12.75">
      <c r="A944" s="80"/>
      <c r="B944" s="80"/>
      <c r="C944" s="80"/>
      <c r="D944" s="80"/>
      <c r="E944" s="80"/>
      <c r="F944" s="80"/>
      <c r="G944" s="81"/>
      <c r="H944" s="81"/>
      <c r="I944" s="81"/>
      <c r="J944" s="81"/>
      <c r="K944" s="83"/>
      <c r="L944" s="83"/>
      <c r="M944" s="84"/>
      <c r="N944" s="81"/>
      <c r="O944" s="83"/>
      <c r="P944" s="82"/>
      <c r="Q944" s="81"/>
    </row>
    <row r="945" spans="1:17" ht="12.75">
      <c r="A945" s="80"/>
      <c r="B945" s="80"/>
      <c r="C945" s="80"/>
      <c r="D945" s="80"/>
      <c r="E945" s="80"/>
      <c r="F945" s="80"/>
      <c r="G945" s="81"/>
      <c r="H945" s="81"/>
      <c r="I945" s="81"/>
      <c r="J945" s="81"/>
      <c r="K945" s="83"/>
      <c r="L945" s="83"/>
      <c r="M945" s="84"/>
      <c r="N945" s="81"/>
      <c r="O945" s="83"/>
      <c r="P945" s="82"/>
      <c r="Q945" s="81"/>
    </row>
    <row r="946" spans="1:17" ht="12.75">
      <c r="A946" s="80"/>
      <c r="B946" s="80"/>
      <c r="C946" s="80"/>
      <c r="D946" s="80"/>
      <c r="E946" s="80"/>
      <c r="F946" s="80"/>
      <c r="G946" s="81"/>
      <c r="H946" s="81"/>
      <c r="I946" s="81"/>
      <c r="J946" s="81"/>
      <c r="K946" s="83"/>
      <c r="L946" s="83"/>
      <c r="M946" s="84"/>
      <c r="N946" s="81"/>
      <c r="O946" s="83"/>
      <c r="P946" s="82"/>
      <c r="Q946" s="81"/>
    </row>
    <row r="947" spans="1:17" ht="12.75">
      <c r="A947" s="80"/>
      <c r="B947" s="80"/>
      <c r="C947" s="80"/>
      <c r="D947" s="80"/>
      <c r="E947" s="80"/>
      <c r="F947" s="80"/>
      <c r="G947" s="81"/>
      <c r="H947" s="81"/>
      <c r="I947" s="81"/>
      <c r="J947" s="81"/>
      <c r="K947" s="83"/>
      <c r="L947" s="83"/>
      <c r="M947" s="84"/>
      <c r="N947" s="81"/>
      <c r="O947" s="83"/>
      <c r="P947" s="82"/>
      <c r="Q947" s="81"/>
    </row>
    <row r="948" spans="1:17" ht="12.75">
      <c r="A948" s="80"/>
      <c r="B948" s="80"/>
      <c r="C948" s="80"/>
      <c r="D948" s="80"/>
      <c r="E948" s="80"/>
      <c r="F948" s="80"/>
      <c r="G948" s="81"/>
      <c r="H948" s="81"/>
      <c r="I948" s="81"/>
      <c r="J948" s="81"/>
      <c r="K948" s="83"/>
      <c r="L948" s="83"/>
      <c r="M948" s="84"/>
      <c r="N948" s="81"/>
      <c r="O948" s="83"/>
      <c r="P948" s="82"/>
      <c r="Q948" s="81"/>
    </row>
    <row r="949" spans="1:17" ht="12.75">
      <c r="A949" s="80"/>
      <c r="B949" s="80"/>
      <c r="C949" s="80"/>
      <c r="D949" s="80"/>
      <c r="E949" s="80"/>
      <c r="F949" s="80"/>
      <c r="G949" s="81"/>
      <c r="H949" s="81"/>
      <c r="I949" s="81"/>
      <c r="J949" s="81"/>
      <c r="K949" s="83"/>
      <c r="L949" s="83"/>
      <c r="M949" s="84"/>
      <c r="N949" s="81"/>
      <c r="O949" s="83"/>
      <c r="P949" s="82"/>
      <c r="Q949" s="81"/>
    </row>
    <row r="950" spans="1:17" ht="12.75">
      <c r="A950" s="80"/>
      <c r="B950" s="80"/>
      <c r="C950" s="80"/>
      <c r="D950" s="80"/>
      <c r="E950" s="80"/>
      <c r="F950" s="80"/>
      <c r="G950" s="81"/>
      <c r="H950" s="81"/>
      <c r="I950" s="81"/>
      <c r="J950" s="81"/>
      <c r="K950" s="83"/>
      <c r="L950" s="83"/>
      <c r="M950" s="84"/>
      <c r="N950" s="81"/>
      <c r="O950" s="83"/>
      <c r="P950" s="82"/>
      <c r="Q950" s="81"/>
    </row>
    <row r="951" spans="1:17" ht="12.75">
      <c r="A951" s="80"/>
      <c r="B951" s="80"/>
      <c r="C951" s="80"/>
      <c r="D951" s="80"/>
      <c r="E951" s="80"/>
      <c r="F951" s="80"/>
      <c r="G951" s="81"/>
      <c r="H951" s="81"/>
      <c r="I951" s="81"/>
      <c r="J951" s="81"/>
      <c r="K951" s="83"/>
      <c r="L951" s="83"/>
      <c r="M951" s="84"/>
      <c r="N951" s="81"/>
      <c r="O951" s="83"/>
      <c r="P951" s="82"/>
      <c r="Q951" s="81"/>
    </row>
    <row r="952" spans="1:17" ht="12.75">
      <c r="A952" s="80"/>
      <c r="B952" s="80"/>
      <c r="C952" s="80"/>
      <c r="D952" s="80"/>
      <c r="E952" s="80"/>
      <c r="F952" s="80"/>
      <c r="G952" s="81"/>
      <c r="H952" s="81"/>
      <c r="I952" s="81"/>
      <c r="J952" s="81"/>
      <c r="K952" s="83"/>
      <c r="L952" s="83"/>
      <c r="M952" s="84"/>
      <c r="N952" s="81"/>
      <c r="O952" s="83"/>
      <c r="P952" s="82"/>
      <c r="Q952" s="81"/>
    </row>
    <row r="953" spans="1:17" ht="12.75">
      <c r="A953" s="80"/>
      <c r="B953" s="80"/>
      <c r="C953" s="80"/>
      <c r="D953" s="80"/>
      <c r="E953" s="80"/>
      <c r="F953" s="80"/>
      <c r="G953" s="81"/>
      <c r="H953" s="81"/>
      <c r="I953" s="81"/>
      <c r="J953" s="81"/>
      <c r="K953" s="83"/>
      <c r="L953" s="83"/>
      <c r="M953" s="84"/>
      <c r="N953" s="81"/>
      <c r="O953" s="83"/>
      <c r="P953" s="82"/>
      <c r="Q953" s="81"/>
    </row>
    <row r="954" spans="1:17" ht="12.75">
      <c r="A954" s="80"/>
      <c r="B954" s="80"/>
      <c r="C954" s="80"/>
      <c r="D954" s="80"/>
      <c r="E954" s="80"/>
      <c r="F954" s="80"/>
      <c r="G954" s="81"/>
      <c r="H954" s="81"/>
      <c r="I954" s="81"/>
      <c r="J954" s="81"/>
      <c r="K954" s="83"/>
      <c r="L954" s="83"/>
      <c r="M954" s="84"/>
      <c r="N954" s="81"/>
      <c r="O954" s="83"/>
      <c r="P954" s="82"/>
      <c r="Q954" s="81"/>
    </row>
    <row r="955" spans="1:17" ht="12.75">
      <c r="A955" s="80"/>
      <c r="B955" s="80"/>
      <c r="C955" s="80"/>
      <c r="D955" s="80"/>
      <c r="E955" s="80"/>
      <c r="F955" s="80"/>
      <c r="G955" s="81"/>
      <c r="H955" s="81"/>
      <c r="I955" s="81"/>
      <c r="J955" s="81"/>
      <c r="K955" s="83"/>
      <c r="L955" s="83"/>
      <c r="M955" s="84"/>
      <c r="N955" s="81"/>
      <c r="O955" s="83"/>
      <c r="P955" s="82"/>
      <c r="Q955" s="81"/>
    </row>
    <row r="956" spans="1:17" ht="12.75">
      <c r="A956" s="80"/>
      <c r="B956" s="80"/>
      <c r="C956" s="80"/>
      <c r="D956" s="80"/>
      <c r="E956" s="80"/>
      <c r="F956" s="80"/>
      <c r="G956" s="81"/>
      <c r="H956" s="81"/>
      <c r="I956" s="81"/>
      <c r="J956" s="81"/>
      <c r="K956" s="83"/>
      <c r="L956" s="83"/>
      <c r="M956" s="84"/>
      <c r="N956" s="81"/>
      <c r="O956" s="83"/>
      <c r="P956" s="82"/>
      <c r="Q956" s="81"/>
    </row>
    <row r="957" spans="1:17" ht="12.75">
      <c r="A957" s="80"/>
      <c r="B957" s="80"/>
      <c r="C957" s="80"/>
      <c r="D957" s="80"/>
      <c r="E957" s="80"/>
      <c r="F957" s="80"/>
      <c r="G957" s="81"/>
      <c r="H957" s="81"/>
      <c r="I957" s="81"/>
      <c r="J957" s="81"/>
      <c r="K957" s="83"/>
      <c r="L957" s="83"/>
      <c r="M957" s="84"/>
      <c r="N957" s="81"/>
      <c r="O957" s="83"/>
      <c r="P957" s="82"/>
      <c r="Q957" s="81"/>
    </row>
    <row r="958" spans="1:17" ht="12.75">
      <c r="A958" s="80"/>
      <c r="B958" s="80"/>
      <c r="C958" s="80"/>
      <c r="D958" s="80"/>
      <c r="E958" s="80"/>
      <c r="F958" s="80"/>
      <c r="G958" s="81"/>
      <c r="H958" s="81"/>
      <c r="I958" s="81"/>
      <c r="J958" s="81"/>
      <c r="K958" s="83"/>
      <c r="L958" s="83"/>
      <c r="M958" s="84"/>
      <c r="N958" s="81"/>
      <c r="O958" s="83"/>
      <c r="P958" s="82"/>
      <c r="Q958" s="81"/>
    </row>
    <row r="959" spans="1:17" ht="12.75">
      <c r="A959" s="80"/>
      <c r="B959" s="80"/>
      <c r="C959" s="80"/>
      <c r="D959" s="80"/>
      <c r="E959" s="80"/>
      <c r="F959" s="80"/>
      <c r="G959" s="81"/>
      <c r="H959" s="81"/>
      <c r="I959" s="81"/>
      <c r="J959" s="81"/>
      <c r="K959" s="83"/>
      <c r="L959" s="83"/>
      <c r="M959" s="84"/>
      <c r="N959" s="81"/>
      <c r="O959" s="83"/>
      <c r="P959" s="82"/>
      <c r="Q959" s="81"/>
    </row>
    <row r="960" spans="1:17" ht="12.75">
      <c r="A960" s="80"/>
      <c r="B960" s="80"/>
      <c r="C960" s="80"/>
      <c r="D960" s="80"/>
      <c r="E960" s="80"/>
      <c r="F960" s="80"/>
      <c r="G960" s="81"/>
      <c r="H960" s="81"/>
      <c r="I960" s="81"/>
      <c r="J960" s="81"/>
      <c r="K960" s="83"/>
      <c r="L960" s="83"/>
      <c r="M960" s="84"/>
      <c r="N960" s="81"/>
      <c r="O960" s="83"/>
      <c r="P960" s="82"/>
      <c r="Q960" s="81"/>
    </row>
    <row r="961" spans="1:17" ht="12.75">
      <c r="A961" s="80"/>
      <c r="B961" s="80"/>
      <c r="C961" s="80"/>
      <c r="D961" s="80"/>
      <c r="E961" s="80"/>
      <c r="F961" s="80"/>
      <c r="G961" s="81"/>
      <c r="H961" s="81"/>
      <c r="I961" s="81"/>
      <c r="J961" s="81"/>
      <c r="K961" s="83"/>
      <c r="L961" s="83"/>
      <c r="M961" s="84"/>
      <c r="N961" s="81"/>
      <c r="O961" s="83"/>
      <c r="P961" s="82"/>
      <c r="Q961" s="81"/>
    </row>
    <row r="962" spans="1:17" ht="12.75">
      <c r="A962" s="80"/>
      <c r="B962" s="80"/>
      <c r="C962" s="80"/>
      <c r="D962" s="80"/>
      <c r="E962" s="80"/>
      <c r="F962" s="80"/>
      <c r="G962" s="81"/>
      <c r="H962" s="81"/>
      <c r="I962" s="81"/>
      <c r="J962" s="81"/>
      <c r="K962" s="83"/>
      <c r="L962" s="83"/>
      <c r="M962" s="84"/>
      <c r="N962" s="81"/>
      <c r="O962" s="83"/>
      <c r="P962" s="82"/>
      <c r="Q962" s="81"/>
    </row>
    <row r="963" spans="1:17" ht="12.75">
      <c r="A963" s="80"/>
      <c r="B963" s="80"/>
      <c r="C963" s="80"/>
      <c r="D963" s="80"/>
      <c r="E963" s="80"/>
      <c r="F963" s="80"/>
      <c r="G963" s="81"/>
      <c r="H963" s="81"/>
      <c r="I963" s="81"/>
      <c r="J963" s="81"/>
      <c r="K963" s="83"/>
      <c r="L963" s="83"/>
      <c r="M963" s="84"/>
      <c r="N963" s="81"/>
      <c r="O963" s="83"/>
      <c r="P963" s="82"/>
      <c r="Q963" s="81"/>
    </row>
    <row r="964" spans="1:17" ht="12.75">
      <c r="A964" s="80"/>
      <c r="B964" s="80"/>
      <c r="C964" s="80"/>
      <c r="D964" s="80"/>
      <c r="E964" s="80"/>
      <c r="F964" s="80"/>
      <c r="G964" s="81"/>
      <c r="H964" s="81"/>
      <c r="I964" s="81"/>
      <c r="J964" s="81"/>
      <c r="K964" s="83"/>
      <c r="L964" s="83"/>
      <c r="M964" s="84"/>
      <c r="N964" s="81"/>
      <c r="O964" s="83"/>
      <c r="P964" s="82"/>
      <c r="Q964" s="81"/>
    </row>
    <row r="965" spans="1:17" ht="12.75">
      <c r="A965" s="80"/>
      <c r="B965" s="80"/>
      <c r="C965" s="80"/>
      <c r="D965" s="80"/>
      <c r="E965" s="80"/>
      <c r="F965" s="80"/>
      <c r="G965" s="81"/>
      <c r="H965" s="81"/>
      <c r="I965" s="81"/>
      <c r="J965" s="81"/>
      <c r="K965" s="83"/>
      <c r="L965" s="83"/>
      <c r="M965" s="84"/>
      <c r="N965" s="81"/>
      <c r="O965" s="83"/>
      <c r="P965" s="82"/>
      <c r="Q965" s="81"/>
    </row>
    <row r="966" spans="1:17" ht="12.75">
      <c r="A966" s="80"/>
      <c r="B966" s="80"/>
      <c r="C966" s="80"/>
      <c r="D966" s="80"/>
      <c r="E966" s="80"/>
      <c r="F966" s="80"/>
      <c r="G966" s="81"/>
      <c r="H966" s="81"/>
      <c r="I966" s="81"/>
      <c r="J966" s="81"/>
      <c r="K966" s="83"/>
      <c r="L966" s="83"/>
      <c r="M966" s="84"/>
      <c r="N966" s="81"/>
      <c r="O966" s="83"/>
      <c r="P966" s="82"/>
      <c r="Q966" s="81"/>
    </row>
    <row r="967" spans="1:17" ht="12.75">
      <c r="A967" s="80"/>
      <c r="B967" s="80"/>
      <c r="C967" s="80"/>
      <c r="D967" s="80"/>
      <c r="E967" s="80"/>
      <c r="F967" s="80"/>
      <c r="G967" s="81"/>
      <c r="H967" s="81"/>
      <c r="I967" s="81"/>
      <c r="J967" s="81"/>
      <c r="K967" s="83"/>
      <c r="L967" s="83"/>
      <c r="M967" s="84"/>
      <c r="N967" s="81"/>
      <c r="O967" s="83"/>
      <c r="P967" s="82"/>
      <c r="Q967" s="81"/>
    </row>
    <row r="968" spans="1:17" ht="12.75">
      <c r="A968" s="80"/>
      <c r="B968" s="80"/>
      <c r="C968" s="80"/>
      <c r="D968" s="80"/>
      <c r="E968" s="80"/>
      <c r="F968" s="80"/>
      <c r="G968" s="81"/>
      <c r="H968" s="81"/>
      <c r="I968" s="81"/>
      <c r="J968" s="81"/>
      <c r="K968" s="83"/>
      <c r="L968" s="83"/>
      <c r="M968" s="84"/>
      <c r="N968" s="81"/>
      <c r="O968" s="83"/>
      <c r="P968" s="82"/>
      <c r="Q968" s="81"/>
    </row>
    <row r="969" spans="1:17" ht="12.75">
      <c r="A969" s="80"/>
      <c r="B969" s="80"/>
      <c r="C969" s="80"/>
      <c r="D969" s="80"/>
      <c r="E969" s="80"/>
      <c r="F969" s="80"/>
      <c r="G969" s="81"/>
      <c r="H969" s="81"/>
      <c r="I969" s="81"/>
      <c r="J969" s="81"/>
      <c r="K969" s="83"/>
      <c r="L969" s="83"/>
      <c r="M969" s="84"/>
      <c r="N969" s="81"/>
      <c r="O969" s="83"/>
      <c r="P969" s="82"/>
      <c r="Q969" s="81"/>
    </row>
    <row r="970" spans="1:17" ht="12.75">
      <c r="A970" s="80"/>
      <c r="B970" s="80"/>
      <c r="C970" s="80"/>
      <c r="D970" s="80"/>
      <c r="E970" s="80"/>
      <c r="F970" s="80"/>
      <c r="G970" s="81"/>
      <c r="H970" s="81"/>
      <c r="I970" s="81"/>
      <c r="J970" s="81"/>
      <c r="K970" s="83"/>
      <c r="L970" s="83"/>
      <c r="M970" s="84"/>
      <c r="N970" s="81"/>
      <c r="O970" s="83"/>
      <c r="P970" s="82"/>
      <c r="Q970" s="81"/>
    </row>
    <row r="971" spans="1:17" ht="12.75">
      <c r="A971" s="80"/>
      <c r="B971" s="80"/>
      <c r="C971" s="80"/>
      <c r="D971" s="80"/>
      <c r="E971" s="80"/>
      <c r="F971" s="80"/>
      <c r="G971" s="81"/>
      <c r="H971" s="81"/>
      <c r="I971" s="81"/>
      <c r="J971" s="81"/>
      <c r="K971" s="83"/>
      <c r="L971" s="83"/>
      <c r="M971" s="84"/>
      <c r="N971" s="81"/>
      <c r="O971" s="83"/>
      <c r="P971" s="82"/>
      <c r="Q971" s="81"/>
    </row>
    <row r="972" spans="1:17" ht="12.75">
      <c r="A972" s="80"/>
      <c r="B972" s="80"/>
      <c r="C972" s="80"/>
      <c r="D972" s="80"/>
      <c r="E972" s="80"/>
      <c r="F972" s="80"/>
      <c r="G972" s="81"/>
      <c r="H972" s="81"/>
      <c r="I972" s="81"/>
      <c r="J972" s="81"/>
      <c r="K972" s="83"/>
      <c r="L972" s="83"/>
      <c r="M972" s="84"/>
      <c r="N972" s="81"/>
      <c r="O972" s="83"/>
      <c r="P972" s="82"/>
      <c r="Q972" s="81"/>
    </row>
    <row r="973" spans="1:17" ht="12.75">
      <c r="A973" s="80"/>
      <c r="B973" s="80"/>
      <c r="C973" s="80"/>
      <c r="D973" s="80"/>
      <c r="E973" s="80"/>
      <c r="F973" s="80"/>
      <c r="G973" s="81"/>
      <c r="H973" s="81"/>
      <c r="I973" s="81"/>
      <c r="J973" s="81"/>
      <c r="K973" s="83"/>
      <c r="L973" s="83"/>
      <c r="M973" s="84"/>
      <c r="N973" s="81"/>
      <c r="O973" s="83"/>
      <c r="P973" s="82"/>
      <c r="Q973" s="81"/>
    </row>
    <row r="974" spans="1:17" ht="12.75">
      <c r="A974" s="80"/>
      <c r="B974" s="80"/>
      <c r="C974" s="80"/>
      <c r="D974" s="80"/>
      <c r="E974" s="80"/>
      <c r="F974" s="80"/>
      <c r="G974" s="81"/>
      <c r="H974" s="81"/>
      <c r="I974" s="81"/>
      <c r="J974" s="81"/>
      <c r="K974" s="83"/>
      <c r="L974" s="83"/>
      <c r="M974" s="84"/>
      <c r="N974" s="81"/>
      <c r="O974" s="83"/>
      <c r="P974" s="82"/>
      <c r="Q974" s="81"/>
    </row>
    <row r="975" spans="1:17" ht="12.75">
      <c r="A975" s="80"/>
      <c r="B975" s="80"/>
      <c r="C975" s="80"/>
      <c r="D975" s="80"/>
      <c r="E975" s="80"/>
      <c r="F975" s="80"/>
      <c r="G975" s="81"/>
      <c r="H975" s="81"/>
      <c r="I975" s="81"/>
      <c r="J975" s="81"/>
      <c r="K975" s="83"/>
      <c r="L975" s="83"/>
      <c r="M975" s="84"/>
      <c r="N975" s="81"/>
      <c r="O975" s="83"/>
      <c r="P975" s="82"/>
      <c r="Q975" s="81"/>
    </row>
    <row r="976" spans="1:17" ht="12.75">
      <c r="A976" s="80"/>
      <c r="B976" s="80"/>
      <c r="C976" s="80"/>
      <c r="D976" s="80"/>
      <c r="E976" s="80"/>
      <c r="F976" s="80"/>
      <c r="G976" s="81"/>
      <c r="H976" s="81"/>
      <c r="I976" s="81"/>
      <c r="J976" s="81"/>
      <c r="K976" s="83"/>
      <c r="L976" s="83"/>
      <c r="M976" s="84"/>
      <c r="N976" s="81"/>
      <c r="O976" s="83"/>
      <c r="P976" s="82"/>
      <c r="Q976" s="81"/>
    </row>
    <row r="977" spans="1:17" ht="12.75">
      <c r="A977" s="80"/>
      <c r="B977" s="80"/>
      <c r="C977" s="80"/>
      <c r="D977" s="80"/>
      <c r="E977" s="80"/>
      <c r="F977" s="80"/>
      <c r="G977" s="81"/>
      <c r="H977" s="81"/>
      <c r="I977" s="81"/>
      <c r="J977" s="81"/>
      <c r="K977" s="83"/>
      <c r="L977" s="83"/>
      <c r="M977" s="84"/>
      <c r="N977" s="81"/>
      <c r="O977" s="83"/>
      <c r="P977" s="82"/>
      <c r="Q977" s="81"/>
    </row>
    <row r="978" spans="1:17" ht="12.75">
      <c r="A978" s="80"/>
      <c r="B978" s="80"/>
      <c r="C978" s="80"/>
      <c r="D978" s="80"/>
      <c r="E978" s="80"/>
      <c r="F978" s="80"/>
      <c r="G978" s="81"/>
      <c r="H978" s="81"/>
      <c r="I978" s="81"/>
      <c r="J978" s="81"/>
      <c r="K978" s="83"/>
      <c r="L978" s="83"/>
      <c r="M978" s="84"/>
      <c r="N978" s="81"/>
      <c r="O978" s="83"/>
      <c r="P978" s="82"/>
      <c r="Q978" s="81"/>
    </row>
    <row r="979" spans="1:17" ht="12.75">
      <c r="A979" s="80"/>
      <c r="B979" s="80"/>
      <c r="C979" s="80"/>
      <c r="D979" s="80"/>
      <c r="E979" s="80"/>
      <c r="F979" s="80"/>
      <c r="G979" s="81"/>
      <c r="H979" s="81"/>
      <c r="I979" s="81"/>
      <c r="J979" s="81"/>
      <c r="K979" s="83"/>
      <c r="L979" s="83"/>
      <c r="M979" s="84"/>
      <c r="N979" s="81"/>
      <c r="O979" s="83"/>
      <c r="P979" s="82"/>
      <c r="Q979" s="81"/>
    </row>
    <row r="980" spans="1:17" ht="12.75">
      <c r="A980" s="80"/>
      <c r="B980" s="80"/>
      <c r="C980" s="80"/>
      <c r="D980" s="80"/>
      <c r="E980" s="80"/>
      <c r="F980" s="80"/>
      <c r="G980" s="81"/>
      <c r="H980" s="81"/>
      <c r="I980" s="81"/>
      <c r="J980" s="81"/>
      <c r="K980" s="83"/>
      <c r="L980" s="83"/>
      <c r="M980" s="84"/>
      <c r="N980" s="81"/>
      <c r="O980" s="83"/>
      <c r="P980" s="82"/>
      <c r="Q980" s="81"/>
    </row>
    <row r="981" spans="1:17" ht="12.75">
      <c r="A981" s="80"/>
      <c r="B981" s="80"/>
      <c r="C981" s="80"/>
      <c r="D981" s="80"/>
      <c r="E981" s="80"/>
      <c r="F981" s="80"/>
      <c r="G981" s="81"/>
      <c r="H981" s="81"/>
      <c r="I981" s="81"/>
      <c r="J981" s="81"/>
      <c r="K981" s="83"/>
      <c r="L981" s="83"/>
      <c r="M981" s="84"/>
      <c r="N981" s="81"/>
      <c r="O981" s="83"/>
      <c r="P981" s="82"/>
      <c r="Q981" s="81"/>
    </row>
    <row r="982" spans="1:17" ht="12.75">
      <c r="A982" s="80"/>
      <c r="B982" s="80"/>
      <c r="C982" s="80"/>
      <c r="D982" s="80"/>
      <c r="E982" s="80"/>
      <c r="F982" s="80"/>
      <c r="G982" s="81"/>
      <c r="H982" s="81"/>
      <c r="I982" s="81"/>
      <c r="J982" s="81"/>
      <c r="K982" s="83"/>
      <c r="L982" s="83"/>
      <c r="M982" s="84"/>
      <c r="N982" s="81"/>
      <c r="O982" s="83"/>
      <c r="P982" s="82"/>
      <c r="Q982" s="81"/>
    </row>
    <row r="983" spans="1:17" ht="12.75">
      <c r="A983" s="80"/>
      <c r="B983" s="80"/>
      <c r="C983" s="80"/>
      <c r="D983" s="80"/>
      <c r="E983" s="80"/>
      <c r="F983" s="80"/>
      <c r="G983" s="81"/>
      <c r="H983" s="81"/>
      <c r="I983" s="81"/>
      <c r="J983" s="81"/>
      <c r="K983" s="83"/>
      <c r="L983" s="83"/>
      <c r="M983" s="84"/>
      <c r="N983" s="81"/>
      <c r="O983" s="83"/>
      <c r="P983" s="82"/>
      <c r="Q983" s="81"/>
    </row>
    <row r="984" spans="1:17" ht="12.75">
      <c r="A984" s="80"/>
      <c r="B984" s="80"/>
      <c r="C984" s="80"/>
      <c r="D984" s="80"/>
      <c r="E984" s="80"/>
      <c r="F984" s="80"/>
      <c r="G984" s="81"/>
      <c r="H984" s="81"/>
      <c r="I984" s="81"/>
      <c r="J984" s="81"/>
      <c r="K984" s="83"/>
      <c r="L984" s="83"/>
      <c r="M984" s="84"/>
      <c r="N984" s="81"/>
      <c r="O984" s="83"/>
      <c r="P984" s="82"/>
      <c r="Q984" s="81"/>
    </row>
    <row r="985" spans="1:17" ht="12.75">
      <c r="A985" s="80"/>
      <c r="B985" s="80"/>
      <c r="C985" s="80"/>
      <c r="D985" s="80"/>
      <c r="E985" s="80"/>
      <c r="F985" s="80"/>
      <c r="G985" s="81"/>
      <c r="H985" s="81"/>
      <c r="I985" s="81"/>
      <c r="J985" s="81"/>
      <c r="K985" s="83"/>
      <c r="L985" s="83"/>
      <c r="M985" s="84"/>
      <c r="N985" s="81"/>
      <c r="O985" s="83"/>
      <c r="P985" s="82"/>
      <c r="Q985" s="81"/>
    </row>
    <row r="986" spans="1:17" ht="12.75">
      <c r="A986" s="80"/>
      <c r="B986" s="80"/>
      <c r="C986" s="80"/>
      <c r="D986" s="80"/>
      <c r="E986" s="80"/>
      <c r="F986" s="80"/>
      <c r="G986" s="81"/>
      <c r="H986" s="81"/>
      <c r="I986" s="81"/>
      <c r="J986" s="81"/>
      <c r="K986" s="83"/>
      <c r="L986" s="83"/>
      <c r="M986" s="84"/>
      <c r="N986" s="81"/>
      <c r="O986" s="83"/>
      <c r="P986" s="82"/>
      <c r="Q986" s="81"/>
    </row>
    <row r="987" spans="1:17" ht="12.75">
      <c r="A987" s="80"/>
      <c r="B987" s="80"/>
      <c r="C987" s="80"/>
      <c r="D987" s="80"/>
      <c r="E987" s="80"/>
      <c r="F987" s="80"/>
      <c r="G987" s="81"/>
      <c r="H987" s="81"/>
      <c r="I987" s="81"/>
      <c r="J987" s="81"/>
      <c r="K987" s="83"/>
      <c r="L987" s="83"/>
      <c r="M987" s="84"/>
      <c r="N987" s="81"/>
      <c r="O987" s="83"/>
      <c r="P987" s="82"/>
      <c r="Q987" s="81"/>
    </row>
    <row r="988" spans="1:17" ht="12.75">
      <c r="A988" s="80"/>
      <c r="B988" s="80"/>
      <c r="C988" s="80"/>
      <c r="D988" s="80"/>
      <c r="E988" s="80"/>
      <c r="F988" s="80"/>
      <c r="G988" s="81"/>
      <c r="H988" s="81"/>
      <c r="I988" s="81"/>
      <c r="J988" s="81"/>
      <c r="K988" s="83"/>
      <c r="L988" s="83"/>
      <c r="M988" s="84"/>
      <c r="N988" s="81"/>
      <c r="O988" s="83"/>
      <c r="P988" s="82"/>
      <c r="Q988" s="81"/>
    </row>
    <row r="989" spans="1:17" ht="12.75">
      <c r="A989" s="80"/>
      <c r="B989" s="80"/>
      <c r="C989" s="80"/>
      <c r="D989" s="80"/>
      <c r="E989" s="80"/>
      <c r="F989" s="80"/>
      <c r="G989" s="81"/>
      <c r="H989" s="81"/>
      <c r="I989" s="81"/>
      <c r="J989" s="81"/>
      <c r="K989" s="83"/>
      <c r="L989" s="83"/>
      <c r="M989" s="84"/>
      <c r="N989" s="81"/>
      <c r="O989" s="83"/>
      <c r="P989" s="82"/>
      <c r="Q989" s="81"/>
    </row>
    <row r="990" spans="1:17" ht="12.75">
      <c r="A990" s="80"/>
      <c r="B990" s="80"/>
      <c r="C990" s="80"/>
      <c r="D990" s="80"/>
      <c r="E990" s="80"/>
      <c r="F990" s="80"/>
      <c r="G990" s="81"/>
      <c r="H990" s="81"/>
      <c r="I990" s="81"/>
      <c r="J990" s="81"/>
      <c r="K990" s="83"/>
      <c r="L990" s="83"/>
      <c r="M990" s="84"/>
      <c r="N990" s="81"/>
      <c r="O990" s="83"/>
      <c r="P990" s="82"/>
      <c r="Q990" s="81"/>
    </row>
    <row r="991" spans="1:17" ht="12.75">
      <c r="A991" s="80"/>
      <c r="B991" s="80"/>
      <c r="C991" s="80"/>
      <c r="D991" s="80"/>
      <c r="E991" s="80"/>
      <c r="F991" s="80"/>
      <c r="G991" s="81"/>
      <c r="H991" s="81"/>
      <c r="I991" s="81"/>
      <c r="J991" s="81"/>
      <c r="K991" s="83"/>
      <c r="L991" s="83"/>
      <c r="M991" s="84"/>
      <c r="N991" s="81"/>
      <c r="O991" s="83"/>
      <c r="P991" s="82"/>
      <c r="Q991" s="81"/>
    </row>
    <row r="992" spans="1:17" ht="12.75">
      <c r="A992" s="80"/>
      <c r="B992" s="80"/>
      <c r="C992" s="80"/>
      <c r="D992" s="80"/>
      <c r="E992" s="80"/>
      <c r="F992" s="80"/>
      <c r="G992" s="81"/>
      <c r="H992" s="81"/>
      <c r="I992" s="81"/>
      <c r="J992" s="81"/>
      <c r="K992" s="83"/>
      <c r="L992" s="83"/>
      <c r="M992" s="84"/>
      <c r="N992" s="81"/>
      <c r="O992" s="83"/>
      <c r="P992" s="82"/>
      <c r="Q992" s="81"/>
    </row>
    <row r="993" spans="1:17" ht="12.75">
      <c r="A993" s="80"/>
      <c r="B993" s="80"/>
      <c r="C993" s="80"/>
      <c r="D993" s="80"/>
      <c r="E993" s="80"/>
      <c r="F993" s="80"/>
      <c r="G993" s="81"/>
      <c r="H993" s="81"/>
      <c r="I993" s="81"/>
      <c r="J993" s="81"/>
      <c r="K993" s="83"/>
      <c r="L993" s="83"/>
      <c r="M993" s="84"/>
      <c r="N993" s="81"/>
      <c r="O993" s="83"/>
      <c r="P993" s="82"/>
      <c r="Q993" s="81"/>
    </row>
    <row r="994" spans="1:17" ht="12.75">
      <c r="A994" s="80"/>
      <c r="B994" s="80"/>
      <c r="C994" s="80"/>
      <c r="D994" s="80"/>
      <c r="E994" s="80"/>
      <c r="F994" s="80"/>
      <c r="G994" s="81"/>
      <c r="H994" s="81"/>
      <c r="I994" s="81"/>
      <c r="J994" s="81"/>
      <c r="K994" s="83"/>
      <c r="L994" s="83"/>
      <c r="M994" s="84"/>
      <c r="N994" s="81"/>
      <c r="O994" s="83"/>
      <c r="P994" s="82"/>
      <c r="Q994" s="81"/>
    </row>
    <row r="995" spans="1:17" ht="12.75">
      <c r="A995" s="80"/>
      <c r="B995" s="80"/>
      <c r="C995" s="80"/>
      <c r="D995" s="80"/>
      <c r="E995" s="80"/>
      <c r="F995" s="80"/>
      <c r="G995" s="81"/>
      <c r="H995" s="81"/>
      <c r="I995" s="81"/>
      <c r="J995" s="81"/>
      <c r="K995" s="83"/>
      <c r="L995" s="83"/>
      <c r="M995" s="84"/>
      <c r="N995" s="81"/>
      <c r="O995" s="83"/>
      <c r="P995" s="82"/>
      <c r="Q995" s="81"/>
    </row>
    <row r="996" spans="1:17" ht="12.75">
      <c r="A996" s="80"/>
      <c r="B996" s="80"/>
      <c r="C996" s="80"/>
      <c r="D996" s="80"/>
      <c r="E996" s="80"/>
      <c r="F996" s="80"/>
      <c r="G996" s="81"/>
      <c r="H996" s="81"/>
      <c r="I996" s="81"/>
      <c r="J996" s="81"/>
      <c r="K996" s="83"/>
      <c r="L996" s="83"/>
      <c r="M996" s="84"/>
      <c r="N996" s="81"/>
      <c r="O996" s="83"/>
      <c r="P996" s="82"/>
      <c r="Q996" s="81"/>
    </row>
    <row r="997" spans="1:17" ht="12.75">
      <c r="A997" s="80"/>
      <c r="B997" s="80"/>
      <c r="C997" s="80"/>
      <c r="D997" s="80"/>
      <c r="E997" s="80"/>
      <c r="F997" s="80"/>
      <c r="G997" s="81"/>
      <c r="H997" s="81"/>
      <c r="I997" s="81"/>
      <c r="J997" s="81"/>
      <c r="K997" s="83"/>
      <c r="L997" s="83"/>
      <c r="M997" s="84"/>
      <c r="N997" s="81"/>
      <c r="O997" s="83"/>
      <c r="P997" s="82"/>
      <c r="Q997" s="81"/>
    </row>
    <row r="998" spans="1:17" ht="12.75">
      <c r="A998" s="80"/>
      <c r="B998" s="80"/>
      <c r="C998" s="80"/>
      <c r="D998" s="80"/>
      <c r="E998" s="80"/>
      <c r="F998" s="80"/>
      <c r="G998" s="81"/>
      <c r="H998" s="81"/>
      <c r="I998" s="81"/>
      <c r="J998" s="81"/>
      <c r="K998" s="83"/>
      <c r="L998" s="83"/>
      <c r="M998" s="84"/>
      <c r="N998" s="81"/>
      <c r="O998" s="83"/>
      <c r="P998" s="82"/>
      <c r="Q998" s="81"/>
    </row>
    <row r="999" spans="1:17" ht="12.75">
      <c r="A999" s="80"/>
      <c r="B999" s="80"/>
      <c r="C999" s="80"/>
      <c r="D999" s="80"/>
      <c r="E999" s="80"/>
      <c r="F999" s="80"/>
      <c r="G999" s="81"/>
      <c r="H999" s="81"/>
      <c r="I999" s="81"/>
      <c r="J999" s="81"/>
      <c r="K999" s="83"/>
      <c r="L999" s="83"/>
      <c r="M999" s="84"/>
      <c r="N999" s="81"/>
      <c r="O999" s="83"/>
      <c r="P999" s="82"/>
      <c r="Q999" s="81"/>
    </row>
    <row r="1000" spans="1:17" ht="12.75">
      <c r="A1000" s="80"/>
      <c r="B1000" s="80"/>
      <c r="C1000" s="80"/>
      <c r="D1000" s="80"/>
      <c r="E1000" s="80"/>
      <c r="F1000" s="80"/>
      <c r="G1000" s="81"/>
      <c r="H1000" s="81"/>
      <c r="I1000" s="81"/>
      <c r="J1000" s="81"/>
      <c r="K1000" s="83"/>
      <c r="L1000" s="83"/>
      <c r="M1000" s="84"/>
      <c r="N1000" s="81"/>
      <c r="O1000" s="83"/>
      <c r="P1000" s="82"/>
      <c r="Q1000" s="81"/>
    </row>
    <row r="1001" spans="1:17" ht="12.75">
      <c r="A1001" s="80"/>
      <c r="B1001" s="80"/>
      <c r="C1001" s="80"/>
      <c r="D1001" s="80"/>
      <c r="E1001" s="80"/>
      <c r="F1001" s="80"/>
      <c r="G1001" s="81"/>
      <c r="H1001" s="81"/>
      <c r="I1001" s="81"/>
      <c r="J1001" s="81"/>
      <c r="K1001" s="83"/>
      <c r="L1001" s="83"/>
      <c r="M1001" s="84"/>
      <c r="N1001" s="81"/>
      <c r="O1001" s="83"/>
      <c r="P1001" s="82"/>
      <c r="Q1001" s="81"/>
    </row>
    <row r="1002" spans="1:17" ht="12.75">
      <c r="A1002" s="80"/>
      <c r="B1002" s="80"/>
      <c r="C1002" s="80"/>
      <c r="D1002" s="80"/>
      <c r="E1002" s="80"/>
      <c r="F1002" s="80"/>
      <c r="G1002" s="81"/>
      <c r="H1002" s="81"/>
      <c r="I1002" s="81"/>
      <c r="J1002" s="81"/>
      <c r="K1002" s="83"/>
      <c r="L1002" s="83"/>
      <c r="M1002" s="84"/>
      <c r="N1002" s="81"/>
      <c r="O1002" s="83"/>
      <c r="P1002" s="82"/>
      <c r="Q1002" s="81"/>
    </row>
    <row r="1003" spans="1:17" ht="12.75">
      <c r="A1003" s="80"/>
      <c r="B1003" s="80"/>
      <c r="C1003" s="80"/>
      <c r="D1003" s="80"/>
      <c r="E1003" s="80"/>
      <c r="F1003" s="80"/>
      <c r="G1003" s="81"/>
      <c r="H1003" s="81"/>
      <c r="I1003" s="81"/>
      <c r="J1003" s="81"/>
      <c r="K1003" s="83"/>
      <c r="L1003" s="83"/>
      <c r="M1003" s="84"/>
      <c r="N1003" s="81"/>
      <c r="O1003" s="83"/>
      <c r="P1003" s="82"/>
      <c r="Q1003" s="81"/>
    </row>
    <row r="1004" spans="1:17" ht="12.75">
      <c r="A1004" s="80"/>
      <c r="B1004" s="80"/>
      <c r="C1004" s="80"/>
      <c r="D1004" s="80"/>
      <c r="E1004" s="80"/>
      <c r="F1004" s="80"/>
      <c r="G1004" s="81"/>
      <c r="H1004" s="81"/>
      <c r="I1004" s="81"/>
      <c r="J1004" s="81"/>
      <c r="K1004" s="83"/>
      <c r="L1004" s="83"/>
      <c r="M1004" s="84"/>
      <c r="N1004" s="81"/>
      <c r="O1004" s="83"/>
      <c r="P1004" s="82"/>
      <c r="Q1004" s="81"/>
    </row>
    <row r="1005" spans="1:17" ht="12.75">
      <c r="A1005" s="80"/>
      <c r="B1005" s="80"/>
      <c r="C1005" s="80"/>
      <c r="D1005" s="80"/>
      <c r="E1005" s="80"/>
      <c r="F1005" s="80"/>
      <c r="G1005" s="81"/>
      <c r="H1005" s="81"/>
      <c r="I1005" s="81"/>
      <c r="J1005" s="81"/>
      <c r="K1005" s="83"/>
      <c r="L1005" s="83"/>
      <c r="M1005" s="84"/>
      <c r="N1005" s="81"/>
      <c r="O1005" s="83"/>
      <c r="P1005" s="82"/>
      <c r="Q1005" s="81"/>
    </row>
    <row r="1006" spans="1:17" ht="12.75">
      <c r="A1006" s="80"/>
      <c r="B1006" s="80"/>
      <c r="C1006" s="80"/>
      <c r="D1006" s="80"/>
      <c r="E1006" s="80"/>
      <c r="F1006" s="80"/>
      <c r="G1006" s="81"/>
      <c r="H1006" s="81"/>
      <c r="I1006" s="81"/>
      <c r="J1006" s="81"/>
      <c r="K1006" s="83"/>
      <c r="L1006" s="83"/>
      <c r="M1006" s="84"/>
      <c r="N1006" s="81"/>
      <c r="O1006" s="83"/>
      <c r="P1006" s="82"/>
      <c r="Q1006" s="81"/>
    </row>
    <row r="1007" spans="1:17" ht="12.75">
      <c r="A1007" s="80"/>
      <c r="B1007" s="80"/>
      <c r="C1007" s="80"/>
      <c r="D1007" s="80"/>
      <c r="E1007" s="80"/>
      <c r="F1007" s="80"/>
      <c r="G1007" s="81"/>
      <c r="H1007" s="81"/>
      <c r="I1007" s="81"/>
      <c r="J1007" s="81"/>
      <c r="K1007" s="83"/>
      <c r="L1007" s="83"/>
      <c r="M1007" s="84"/>
      <c r="N1007" s="81"/>
      <c r="O1007" s="83"/>
      <c r="P1007" s="82"/>
      <c r="Q1007" s="81"/>
    </row>
    <row r="1008" spans="1:17" ht="12.75">
      <c r="A1008" s="80"/>
      <c r="B1008" s="80"/>
      <c r="C1008" s="80"/>
      <c r="D1008" s="80"/>
      <c r="E1008" s="80"/>
      <c r="F1008" s="80"/>
      <c r="G1008" s="81"/>
      <c r="H1008" s="81"/>
      <c r="I1008" s="81"/>
      <c r="J1008" s="81"/>
      <c r="K1008" s="83"/>
      <c r="L1008" s="83"/>
      <c r="M1008" s="84"/>
      <c r="N1008" s="81"/>
      <c r="O1008" s="83"/>
      <c r="P1008" s="82"/>
      <c r="Q1008" s="81"/>
    </row>
    <row r="1009" spans="1:17" ht="12.75">
      <c r="A1009" s="80"/>
      <c r="B1009" s="80"/>
      <c r="C1009" s="80"/>
      <c r="D1009" s="80"/>
      <c r="E1009" s="80"/>
      <c r="F1009" s="80"/>
      <c r="G1009" s="81"/>
      <c r="H1009" s="81"/>
      <c r="I1009" s="81"/>
      <c r="J1009" s="81"/>
      <c r="K1009" s="83"/>
      <c r="L1009" s="83"/>
      <c r="M1009" s="84"/>
      <c r="N1009" s="81"/>
      <c r="O1009" s="83"/>
      <c r="P1009" s="82"/>
      <c r="Q1009" s="81"/>
    </row>
    <row r="1010" spans="1:17" ht="12.75">
      <c r="A1010" s="80"/>
      <c r="B1010" s="80"/>
      <c r="C1010" s="80"/>
      <c r="D1010" s="80"/>
      <c r="E1010" s="80"/>
      <c r="F1010" s="80"/>
      <c r="G1010" s="81"/>
      <c r="H1010" s="81"/>
      <c r="I1010" s="81"/>
      <c r="J1010" s="81"/>
      <c r="K1010" s="83"/>
      <c r="L1010" s="83"/>
      <c r="M1010" s="84"/>
      <c r="N1010" s="81"/>
      <c r="O1010" s="83"/>
      <c r="P1010" s="82"/>
      <c r="Q1010" s="81"/>
    </row>
    <row r="1011" spans="1:17" ht="12.75">
      <c r="A1011" s="80"/>
      <c r="B1011" s="80"/>
      <c r="C1011" s="80"/>
      <c r="D1011" s="80"/>
      <c r="E1011" s="80"/>
      <c r="F1011" s="80"/>
      <c r="G1011" s="81"/>
      <c r="H1011" s="81"/>
      <c r="I1011" s="81"/>
      <c r="J1011" s="81"/>
      <c r="K1011" s="83"/>
      <c r="L1011" s="83"/>
      <c r="M1011" s="84"/>
      <c r="N1011" s="81"/>
      <c r="O1011" s="83"/>
      <c r="P1011" s="82"/>
      <c r="Q1011" s="81"/>
    </row>
    <row r="1012" spans="1:17" ht="12.75">
      <c r="A1012" s="80"/>
      <c r="B1012" s="80"/>
      <c r="C1012" s="80"/>
      <c r="D1012" s="80"/>
      <c r="E1012" s="80"/>
      <c r="F1012" s="80"/>
      <c r="G1012" s="81"/>
      <c r="H1012" s="81"/>
      <c r="I1012" s="81"/>
      <c r="J1012" s="81"/>
      <c r="K1012" s="83"/>
      <c r="L1012" s="83"/>
      <c r="M1012" s="84"/>
      <c r="N1012" s="81"/>
      <c r="O1012" s="83"/>
      <c r="P1012" s="82"/>
      <c r="Q1012" s="81"/>
    </row>
    <row r="1013" spans="1:17" ht="12.75">
      <c r="A1013" s="80"/>
      <c r="B1013" s="80"/>
      <c r="C1013" s="80"/>
      <c r="D1013" s="80"/>
      <c r="E1013" s="80"/>
      <c r="F1013" s="80"/>
      <c r="G1013" s="81"/>
      <c r="H1013" s="81"/>
      <c r="I1013" s="81"/>
      <c r="J1013" s="81"/>
      <c r="K1013" s="83"/>
      <c r="L1013" s="83"/>
      <c r="M1013" s="84"/>
      <c r="N1013" s="81"/>
      <c r="O1013" s="83"/>
      <c r="P1013" s="82"/>
      <c r="Q1013" s="81"/>
    </row>
    <row r="1014" spans="1:17" ht="12.75">
      <c r="A1014" s="80"/>
      <c r="B1014" s="80"/>
      <c r="C1014" s="80"/>
      <c r="D1014" s="80"/>
      <c r="E1014" s="80"/>
      <c r="F1014" s="80"/>
      <c r="G1014" s="81"/>
      <c r="H1014" s="81"/>
      <c r="I1014" s="81"/>
      <c r="J1014" s="81"/>
      <c r="K1014" s="83"/>
      <c r="L1014" s="83"/>
      <c r="M1014" s="84"/>
      <c r="N1014" s="81"/>
      <c r="O1014" s="83"/>
      <c r="P1014" s="82"/>
      <c r="Q1014" s="81"/>
    </row>
    <row r="1015" spans="1:17" ht="12.75">
      <c r="A1015" s="80"/>
      <c r="B1015" s="80"/>
      <c r="C1015" s="80"/>
      <c r="D1015" s="80"/>
      <c r="E1015" s="80"/>
      <c r="F1015" s="80"/>
      <c r="G1015" s="81"/>
      <c r="H1015" s="81"/>
      <c r="I1015" s="81"/>
      <c r="J1015" s="81"/>
      <c r="K1015" s="83"/>
      <c r="L1015" s="83"/>
      <c r="M1015" s="84"/>
      <c r="N1015" s="81"/>
      <c r="O1015" s="83"/>
      <c r="P1015" s="82"/>
      <c r="Q1015" s="81"/>
    </row>
    <row r="1016" spans="1:17" ht="12.75">
      <c r="A1016" s="80"/>
      <c r="B1016" s="80"/>
      <c r="C1016" s="80"/>
      <c r="D1016" s="80"/>
      <c r="E1016" s="80"/>
      <c r="F1016" s="80"/>
      <c r="G1016" s="81"/>
      <c r="H1016" s="81"/>
      <c r="I1016" s="81"/>
      <c r="J1016" s="81"/>
      <c r="K1016" s="83"/>
      <c r="L1016" s="83"/>
      <c r="M1016" s="84"/>
      <c r="N1016" s="81"/>
      <c r="O1016" s="83"/>
      <c r="P1016" s="82"/>
      <c r="Q1016" s="81"/>
    </row>
    <row r="1017" spans="1:17" ht="12.75">
      <c r="A1017" s="80"/>
      <c r="B1017" s="80"/>
      <c r="C1017" s="80"/>
      <c r="D1017" s="80"/>
      <c r="E1017" s="80"/>
      <c r="F1017" s="80"/>
      <c r="G1017" s="81"/>
      <c r="H1017" s="81"/>
      <c r="I1017" s="81"/>
      <c r="J1017" s="81"/>
      <c r="K1017" s="83"/>
      <c r="L1017" s="83"/>
      <c r="M1017" s="84"/>
      <c r="N1017" s="81"/>
      <c r="O1017" s="83"/>
      <c r="P1017" s="82"/>
      <c r="Q1017" s="81"/>
    </row>
    <row r="1018" spans="1:17" ht="12.75">
      <c r="A1018" s="80"/>
      <c r="B1018" s="80"/>
      <c r="C1018" s="80"/>
      <c r="D1018" s="80"/>
      <c r="E1018" s="80"/>
      <c r="F1018" s="80"/>
      <c r="G1018" s="81"/>
      <c r="H1018" s="81"/>
      <c r="I1018" s="81"/>
      <c r="J1018" s="81"/>
      <c r="K1018" s="83"/>
      <c r="L1018" s="83"/>
      <c r="M1018" s="84"/>
      <c r="N1018" s="81"/>
      <c r="O1018" s="83"/>
      <c r="P1018" s="82"/>
      <c r="Q1018" s="81"/>
    </row>
    <row r="1019" spans="1:17" ht="12.75">
      <c r="A1019" s="80"/>
      <c r="B1019" s="80"/>
      <c r="C1019" s="80"/>
      <c r="D1019" s="80"/>
      <c r="E1019" s="80"/>
      <c r="F1019" s="80"/>
      <c r="G1019" s="81"/>
      <c r="H1019" s="81"/>
      <c r="I1019" s="81"/>
      <c r="J1019" s="81"/>
      <c r="K1019" s="83"/>
      <c r="L1019" s="83"/>
      <c r="M1019" s="84"/>
      <c r="N1019" s="81"/>
      <c r="O1019" s="83"/>
      <c r="P1019" s="82"/>
      <c r="Q1019" s="81"/>
    </row>
    <row r="1020" spans="1:17" ht="12.75">
      <c r="A1020" s="80"/>
      <c r="B1020" s="80"/>
      <c r="C1020" s="80"/>
      <c r="D1020" s="80"/>
      <c r="E1020" s="80"/>
      <c r="F1020" s="80"/>
      <c r="G1020" s="81"/>
      <c r="H1020" s="81"/>
      <c r="I1020" s="81"/>
      <c r="J1020" s="81"/>
      <c r="K1020" s="83"/>
      <c r="L1020" s="83"/>
      <c r="M1020" s="84"/>
      <c r="N1020" s="81"/>
      <c r="O1020" s="83"/>
      <c r="P1020" s="82"/>
      <c r="Q1020" s="81"/>
    </row>
    <row r="1021" spans="1:17" ht="12.75">
      <c r="A1021" s="80"/>
      <c r="B1021" s="80"/>
      <c r="C1021" s="80"/>
      <c r="D1021" s="80"/>
      <c r="E1021" s="80"/>
      <c r="F1021" s="80"/>
      <c r="G1021" s="81"/>
      <c r="H1021" s="81"/>
      <c r="I1021" s="81"/>
      <c r="J1021" s="81"/>
      <c r="K1021" s="83"/>
      <c r="L1021" s="83"/>
      <c r="M1021" s="84"/>
      <c r="N1021" s="81"/>
      <c r="O1021" s="83"/>
      <c r="P1021" s="82"/>
      <c r="Q1021" s="81"/>
    </row>
    <row r="1022" spans="1:17" ht="12.75">
      <c r="A1022" s="80"/>
      <c r="B1022" s="80"/>
      <c r="C1022" s="80"/>
      <c r="D1022" s="80"/>
      <c r="E1022" s="80"/>
      <c r="F1022" s="80"/>
      <c r="G1022" s="81"/>
      <c r="H1022" s="81"/>
      <c r="I1022" s="81"/>
      <c r="J1022" s="81"/>
      <c r="K1022" s="83"/>
      <c r="L1022" s="83"/>
      <c r="M1022" s="84"/>
      <c r="N1022" s="81"/>
      <c r="O1022" s="83"/>
      <c r="P1022" s="82"/>
      <c r="Q1022" s="81"/>
    </row>
    <row r="1023" spans="1:17" ht="12.75">
      <c r="A1023" s="80"/>
      <c r="B1023" s="80"/>
      <c r="C1023" s="80"/>
      <c r="D1023" s="80"/>
      <c r="E1023" s="80"/>
      <c r="F1023" s="80"/>
      <c r="G1023" s="81"/>
      <c r="H1023" s="81"/>
      <c r="I1023" s="81"/>
      <c r="J1023" s="81"/>
      <c r="K1023" s="83"/>
      <c r="L1023" s="83"/>
      <c r="M1023" s="84"/>
      <c r="N1023" s="81"/>
      <c r="O1023" s="83"/>
      <c r="P1023" s="82"/>
      <c r="Q1023" s="81"/>
    </row>
    <row r="1024" spans="1:17" ht="12.75">
      <c r="A1024" s="80"/>
      <c r="B1024" s="80"/>
      <c r="C1024" s="80"/>
      <c r="D1024" s="80"/>
      <c r="E1024" s="80"/>
      <c r="F1024" s="80"/>
      <c r="G1024" s="81"/>
      <c r="H1024" s="81"/>
      <c r="I1024" s="81"/>
      <c r="J1024" s="81"/>
      <c r="K1024" s="83"/>
      <c r="L1024" s="83"/>
      <c r="M1024" s="84"/>
      <c r="N1024" s="81"/>
      <c r="O1024" s="83"/>
      <c r="P1024" s="82"/>
      <c r="Q1024" s="81"/>
    </row>
    <row r="1025" spans="1:17" ht="12.75">
      <c r="A1025" s="80"/>
      <c r="B1025" s="80"/>
      <c r="C1025" s="80"/>
      <c r="D1025" s="80"/>
      <c r="E1025" s="80"/>
      <c r="F1025" s="80"/>
      <c r="G1025" s="81"/>
      <c r="H1025" s="81"/>
      <c r="I1025" s="81"/>
      <c r="J1025" s="81"/>
      <c r="K1025" s="83"/>
      <c r="L1025" s="83"/>
      <c r="M1025" s="84"/>
      <c r="N1025" s="81"/>
      <c r="O1025" s="83"/>
      <c r="P1025" s="82"/>
      <c r="Q1025" s="81"/>
    </row>
    <row r="1026" spans="1:17" ht="12.75">
      <c r="A1026" s="80"/>
      <c r="B1026" s="80"/>
      <c r="C1026" s="80"/>
      <c r="D1026" s="80"/>
      <c r="E1026" s="80"/>
      <c r="F1026" s="80"/>
      <c r="G1026" s="81"/>
      <c r="H1026" s="81"/>
      <c r="I1026" s="81"/>
      <c r="J1026" s="81"/>
      <c r="K1026" s="83"/>
      <c r="L1026" s="83"/>
      <c r="M1026" s="84"/>
      <c r="N1026" s="81"/>
      <c r="O1026" s="83"/>
      <c r="P1026" s="82"/>
      <c r="Q1026" s="81"/>
    </row>
  </sheetData>
  <mergeCells count="7">
    <mergeCell ref="B10:B33"/>
    <mergeCell ref="C10:C33"/>
    <mergeCell ref="B44:B72"/>
    <mergeCell ref="C44:C72"/>
    <mergeCell ref="B34:B43"/>
    <mergeCell ref="C34:C38"/>
    <mergeCell ref="C39:C43"/>
  </mergeCells>
  <conditionalFormatting sqref="D11:I28 F29:I33 D29:D33 K11:Q33 D34:Q60">
    <cfRule type="expression" dxfId="6" priority="7">
      <formula>$Q11="Done"</formula>
    </cfRule>
  </conditionalFormatting>
  <conditionalFormatting sqref="Q10">
    <cfRule type="expression" dxfId="5" priority="8">
      <formula>$H10 &lt; today</formula>
    </cfRule>
  </conditionalFormatting>
  <conditionalFormatting sqref="C44:C60">
    <cfRule type="notContainsBlanks" dxfId="4" priority="14">
      <formula>LEN(TRIM(C44))&gt;0</formula>
    </cfRule>
  </conditionalFormatting>
  <conditionalFormatting sqref="Q44">
    <cfRule type="colorScale" priority="15">
      <colorScale>
        <cfvo type="min"/>
        <cfvo type="max"/>
        <color rgb="FF57BB8A"/>
        <color rgb="FFFFFFFF"/>
      </colorScale>
    </cfRule>
  </conditionalFormatting>
  <conditionalFormatting sqref="E29:E31">
    <cfRule type="expression" dxfId="3" priority="1232">
      <formula>$Q33="Done"</formula>
    </cfRule>
  </conditionalFormatting>
  <conditionalFormatting sqref="D61:Q72">
    <cfRule type="expression" dxfId="2" priority="1">
      <formula>$Q61="Done"</formula>
    </cfRule>
  </conditionalFormatting>
  <conditionalFormatting sqref="C61:C72">
    <cfRule type="notContainsBlanks" dxfId="1" priority="6">
      <formula>LEN(TRIM(C61))&gt;0</formula>
    </cfRule>
  </conditionalFormatting>
  <conditionalFormatting sqref="E32:E33">
    <cfRule type="expression" dxfId="0" priority="1236">
      <formula>#REF!="Done"</formula>
    </cfRule>
  </conditionalFormatting>
  <dataValidations count="1">
    <dataValidation type="list" allowBlank="1" sqref="Q10:Q72">
      <formula1>$C$77:$C$91</formula1>
    </dataValidation>
  </dataValidations>
  <printOptions horizontalCentered="1" gridLines="1"/>
  <pageMargins left="0.25" right="0.25" top="0.75" bottom="0.75" header="0" footer="0"/>
  <pageSetup paperSize="8" pageOrder="overThenDown" orientation="portrait"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view="pageBreakPreview" topLeftCell="A7" zoomScale="70" zoomScaleSheetLayoutView="70" workbookViewId="0">
      <selection activeCell="G27" sqref="G27"/>
    </sheetView>
  </sheetViews>
  <sheetFormatPr defaultRowHeight="15"/>
  <cols>
    <col min="1" max="1" width="12.28515625" style="41" customWidth="1"/>
    <col min="2" max="19" width="11.42578125" style="41" customWidth="1"/>
    <col min="20" max="20" width="9.85546875" style="41" bestFit="1" customWidth="1"/>
    <col min="21" max="254" width="8.85546875" style="41"/>
    <col min="255" max="255" width="11.42578125" style="41" customWidth="1"/>
    <col min="256" max="275" width="9.7109375" style="41" customWidth="1"/>
    <col min="276" max="510" width="8.85546875" style="41"/>
    <col min="511" max="511" width="11.42578125" style="41" customWidth="1"/>
    <col min="512" max="531" width="9.7109375" style="41" customWidth="1"/>
    <col min="532" max="766" width="8.85546875" style="41"/>
    <col min="767" max="767" width="11.42578125" style="41" customWidth="1"/>
    <col min="768" max="787" width="9.7109375" style="41" customWidth="1"/>
    <col min="788" max="1022" width="8.85546875" style="41"/>
    <col min="1023" max="1023" width="11.42578125" style="41" customWidth="1"/>
    <col min="1024" max="1043" width="9.7109375" style="41" customWidth="1"/>
    <col min="1044" max="1278" width="8.85546875" style="41"/>
    <col min="1279" max="1279" width="11.42578125" style="41" customWidth="1"/>
    <col min="1280" max="1299" width="9.7109375" style="41" customWidth="1"/>
    <col min="1300" max="1534" width="8.85546875" style="41"/>
    <col min="1535" max="1535" width="11.42578125" style="41" customWidth="1"/>
    <col min="1536" max="1555" width="9.7109375" style="41" customWidth="1"/>
    <col min="1556" max="1790" width="8.85546875" style="41"/>
    <col min="1791" max="1791" width="11.42578125" style="41" customWidth="1"/>
    <col min="1792" max="1811" width="9.7109375" style="41" customWidth="1"/>
    <col min="1812" max="2046" width="8.85546875" style="41"/>
    <col min="2047" max="2047" width="11.42578125" style="41" customWidth="1"/>
    <col min="2048" max="2067" width="9.7109375" style="41" customWidth="1"/>
    <col min="2068" max="2302" width="8.85546875" style="41"/>
    <col min="2303" max="2303" width="11.42578125" style="41" customWidth="1"/>
    <col min="2304" max="2323" width="9.7109375" style="41" customWidth="1"/>
    <col min="2324" max="2558" width="8.85546875" style="41"/>
    <col min="2559" max="2559" width="11.42578125" style="41" customWidth="1"/>
    <col min="2560" max="2579" width="9.7109375" style="41" customWidth="1"/>
    <col min="2580" max="2814" width="8.85546875" style="41"/>
    <col min="2815" max="2815" width="11.42578125" style="41" customWidth="1"/>
    <col min="2816" max="2835" width="9.7109375" style="41" customWidth="1"/>
    <col min="2836" max="3070" width="8.85546875" style="41"/>
    <col min="3071" max="3071" width="11.42578125" style="41" customWidth="1"/>
    <col min="3072" max="3091" width="9.7109375" style="41" customWidth="1"/>
    <col min="3092" max="3326" width="8.85546875" style="41"/>
    <col min="3327" max="3327" width="11.42578125" style="41" customWidth="1"/>
    <col min="3328" max="3347" width="9.7109375" style="41" customWidth="1"/>
    <col min="3348" max="3582" width="8.85546875" style="41"/>
    <col min="3583" max="3583" width="11.42578125" style="41" customWidth="1"/>
    <col min="3584" max="3603" width="9.7109375" style="41" customWidth="1"/>
    <col min="3604" max="3838" width="8.85546875" style="41"/>
    <col min="3839" max="3839" width="11.42578125" style="41" customWidth="1"/>
    <col min="3840" max="3859" width="9.7109375" style="41" customWidth="1"/>
    <col min="3860" max="4094" width="8.85546875" style="41"/>
    <col min="4095" max="4095" width="11.42578125" style="41" customWidth="1"/>
    <col min="4096" max="4115" width="9.7109375" style="41" customWidth="1"/>
    <col min="4116" max="4350" width="8.85546875" style="41"/>
    <col min="4351" max="4351" width="11.42578125" style="41" customWidth="1"/>
    <col min="4352" max="4371" width="9.7109375" style="41" customWidth="1"/>
    <col min="4372" max="4606" width="8.85546875" style="41"/>
    <col min="4607" max="4607" width="11.42578125" style="41" customWidth="1"/>
    <col min="4608" max="4627" width="9.7109375" style="41" customWidth="1"/>
    <col min="4628" max="4862" width="8.85546875" style="41"/>
    <col min="4863" max="4863" width="11.42578125" style="41" customWidth="1"/>
    <col min="4864" max="4883" width="9.7109375" style="41" customWidth="1"/>
    <col min="4884" max="5118" width="8.85546875" style="41"/>
    <col min="5119" max="5119" width="11.42578125" style="41" customWidth="1"/>
    <col min="5120" max="5139" width="9.7109375" style="41" customWidth="1"/>
    <col min="5140" max="5374" width="8.85546875" style="41"/>
    <col min="5375" max="5375" width="11.42578125" style="41" customWidth="1"/>
    <col min="5376" max="5395" width="9.7109375" style="41" customWidth="1"/>
    <col min="5396" max="5630" width="8.85546875" style="41"/>
    <col min="5631" max="5631" width="11.42578125" style="41" customWidth="1"/>
    <col min="5632" max="5651" width="9.7109375" style="41" customWidth="1"/>
    <col min="5652" max="5886" width="8.85546875" style="41"/>
    <col min="5887" max="5887" width="11.42578125" style="41" customWidth="1"/>
    <col min="5888" max="5907" width="9.7109375" style="41" customWidth="1"/>
    <col min="5908" max="6142" width="8.85546875" style="41"/>
    <col min="6143" max="6143" width="11.42578125" style="41" customWidth="1"/>
    <col min="6144" max="6163" width="9.7109375" style="41" customWidth="1"/>
    <col min="6164" max="6398" width="8.85546875" style="41"/>
    <col min="6399" max="6399" width="11.42578125" style="41" customWidth="1"/>
    <col min="6400" max="6419" width="9.7109375" style="41" customWidth="1"/>
    <col min="6420" max="6654" width="8.85546875" style="41"/>
    <col min="6655" max="6655" width="11.42578125" style="41" customWidth="1"/>
    <col min="6656" max="6675" width="9.7109375" style="41" customWidth="1"/>
    <col min="6676" max="6910" width="8.85546875" style="41"/>
    <col min="6911" max="6911" width="11.42578125" style="41" customWidth="1"/>
    <col min="6912" max="6931" width="9.7109375" style="41" customWidth="1"/>
    <col min="6932" max="7166" width="8.85546875" style="41"/>
    <col min="7167" max="7167" width="11.42578125" style="41" customWidth="1"/>
    <col min="7168" max="7187" width="9.7109375" style="41" customWidth="1"/>
    <col min="7188" max="7422" width="8.85546875" style="41"/>
    <col min="7423" max="7423" width="11.42578125" style="41" customWidth="1"/>
    <col min="7424" max="7443" width="9.7109375" style="41" customWidth="1"/>
    <col min="7444" max="7678" width="8.85546875" style="41"/>
    <col min="7679" max="7679" width="11.42578125" style="41" customWidth="1"/>
    <col min="7680" max="7699" width="9.7109375" style="41" customWidth="1"/>
    <col min="7700" max="7934" width="8.85546875" style="41"/>
    <col min="7935" max="7935" width="11.42578125" style="41" customWidth="1"/>
    <col min="7936" max="7955" width="9.7109375" style="41" customWidth="1"/>
    <col min="7956" max="8190" width="8.85546875" style="41"/>
    <col min="8191" max="8191" width="11.42578125" style="41" customWidth="1"/>
    <col min="8192" max="8211" width="9.7109375" style="41" customWidth="1"/>
    <col min="8212" max="8446" width="8.85546875" style="41"/>
    <col min="8447" max="8447" width="11.42578125" style="41" customWidth="1"/>
    <col min="8448" max="8467" width="9.7109375" style="41" customWidth="1"/>
    <col min="8468" max="8702" width="8.85546875" style="41"/>
    <col min="8703" max="8703" width="11.42578125" style="41" customWidth="1"/>
    <col min="8704" max="8723" width="9.7109375" style="41" customWidth="1"/>
    <col min="8724" max="8958" width="8.85546875" style="41"/>
    <col min="8959" max="8959" width="11.42578125" style="41" customWidth="1"/>
    <col min="8960" max="8979" width="9.7109375" style="41" customWidth="1"/>
    <col min="8980" max="9214" width="8.85546875" style="41"/>
    <col min="9215" max="9215" width="11.42578125" style="41" customWidth="1"/>
    <col min="9216" max="9235" width="9.7109375" style="41" customWidth="1"/>
    <col min="9236" max="9470" width="8.85546875" style="41"/>
    <col min="9471" max="9471" width="11.42578125" style="41" customWidth="1"/>
    <col min="9472" max="9491" width="9.7109375" style="41" customWidth="1"/>
    <col min="9492" max="9726" width="8.85546875" style="41"/>
    <col min="9727" max="9727" width="11.42578125" style="41" customWidth="1"/>
    <col min="9728" max="9747" width="9.7109375" style="41" customWidth="1"/>
    <col min="9748" max="9982" width="8.85546875" style="41"/>
    <col min="9983" max="9983" width="11.42578125" style="41" customWidth="1"/>
    <col min="9984" max="10003" width="9.7109375" style="41" customWidth="1"/>
    <col min="10004" max="10238" width="8.85546875" style="41"/>
    <col min="10239" max="10239" width="11.42578125" style="41" customWidth="1"/>
    <col min="10240" max="10259" width="9.7109375" style="41" customWidth="1"/>
    <col min="10260" max="10494" width="8.85546875" style="41"/>
    <col min="10495" max="10495" width="11.42578125" style="41" customWidth="1"/>
    <col min="10496" max="10515" width="9.7109375" style="41" customWidth="1"/>
    <col min="10516" max="10750" width="8.85546875" style="41"/>
    <col min="10751" max="10751" width="11.42578125" style="41" customWidth="1"/>
    <col min="10752" max="10771" width="9.7109375" style="41" customWidth="1"/>
    <col min="10772" max="11006" width="8.85546875" style="41"/>
    <col min="11007" max="11007" width="11.42578125" style="41" customWidth="1"/>
    <col min="11008" max="11027" width="9.7109375" style="41" customWidth="1"/>
    <col min="11028" max="11262" width="8.85546875" style="41"/>
    <col min="11263" max="11263" width="11.42578125" style="41" customWidth="1"/>
    <col min="11264" max="11283" width="9.7109375" style="41" customWidth="1"/>
    <col min="11284" max="11518" width="8.85546875" style="41"/>
    <col min="11519" max="11519" width="11.42578125" style="41" customWidth="1"/>
    <col min="11520" max="11539" width="9.7109375" style="41" customWidth="1"/>
    <col min="11540" max="11774" width="8.85546875" style="41"/>
    <col min="11775" max="11775" width="11.42578125" style="41" customWidth="1"/>
    <col min="11776" max="11795" width="9.7109375" style="41" customWidth="1"/>
    <col min="11796" max="12030" width="8.85546875" style="41"/>
    <col min="12031" max="12031" width="11.42578125" style="41" customWidth="1"/>
    <col min="12032" max="12051" width="9.7109375" style="41" customWidth="1"/>
    <col min="12052" max="12286" width="8.85546875" style="41"/>
    <col min="12287" max="12287" width="11.42578125" style="41" customWidth="1"/>
    <col min="12288" max="12307" width="9.7109375" style="41" customWidth="1"/>
    <col min="12308" max="12542" width="8.85546875" style="41"/>
    <col min="12543" max="12543" width="11.42578125" style="41" customWidth="1"/>
    <col min="12544" max="12563" width="9.7109375" style="41" customWidth="1"/>
    <col min="12564" max="12798" width="8.85546875" style="41"/>
    <col min="12799" max="12799" width="11.42578125" style="41" customWidth="1"/>
    <col min="12800" max="12819" width="9.7109375" style="41" customWidth="1"/>
    <col min="12820" max="13054" width="8.85546875" style="41"/>
    <col min="13055" max="13055" width="11.42578125" style="41" customWidth="1"/>
    <col min="13056" max="13075" width="9.7109375" style="41" customWidth="1"/>
    <col min="13076" max="13310" width="8.85546875" style="41"/>
    <col min="13311" max="13311" width="11.42578125" style="41" customWidth="1"/>
    <col min="13312" max="13331" width="9.7109375" style="41" customWidth="1"/>
    <col min="13332" max="13566" width="8.85546875" style="41"/>
    <col min="13567" max="13567" width="11.42578125" style="41" customWidth="1"/>
    <col min="13568" max="13587" width="9.7109375" style="41" customWidth="1"/>
    <col min="13588" max="13822" width="8.85546875" style="41"/>
    <col min="13823" max="13823" width="11.42578125" style="41" customWidth="1"/>
    <col min="13824" max="13843" width="9.7109375" style="41" customWidth="1"/>
    <col min="13844" max="14078" width="8.85546875" style="41"/>
    <col min="14079" max="14079" width="11.42578125" style="41" customWidth="1"/>
    <col min="14080" max="14099" width="9.7109375" style="41" customWidth="1"/>
    <col min="14100" max="14334" width="8.85546875" style="41"/>
    <col min="14335" max="14335" width="11.42578125" style="41" customWidth="1"/>
    <col min="14336" max="14355" width="9.7109375" style="41" customWidth="1"/>
    <col min="14356" max="14590" width="8.85546875" style="41"/>
    <col min="14591" max="14591" width="11.42578125" style="41" customWidth="1"/>
    <col min="14592" max="14611" width="9.7109375" style="41" customWidth="1"/>
    <col min="14612" max="14846" width="8.85546875" style="41"/>
    <col min="14847" max="14847" width="11.42578125" style="41" customWidth="1"/>
    <col min="14848" max="14867" width="9.7109375" style="41" customWidth="1"/>
    <col min="14868" max="15102" width="8.85546875" style="41"/>
    <col min="15103" max="15103" width="11.42578125" style="41" customWidth="1"/>
    <col min="15104" max="15123" width="9.7109375" style="41" customWidth="1"/>
    <col min="15124" max="15358" width="8.85546875" style="41"/>
    <col min="15359" max="15359" width="11.42578125" style="41" customWidth="1"/>
    <col min="15360" max="15379" width="9.7109375" style="41" customWidth="1"/>
    <col min="15380" max="15614" width="8.85546875" style="41"/>
    <col min="15615" max="15615" width="11.42578125" style="41" customWidth="1"/>
    <col min="15616" max="15635" width="9.7109375" style="41" customWidth="1"/>
    <col min="15636" max="15870" width="8.85546875" style="41"/>
    <col min="15871" max="15871" width="11.42578125" style="41" customWidth="1"/>
    <col min="15872" max="15891" width="9.7109375" style="41" customWidth="1"/>
    <col min="15892" max="16126" width="8.85546875" style="41"/>
    <col min="16127" max="16127" width="11.42578125" style="41" customWidth="1"/>
    <col min="16128" max="16147" width="9.7109375" style="41" customWidth="1"/>
    <col min="16148" max="16381" width="8.85546875" style="41"/>
    <col min="16382" max="16384" width="8.85546875" style="41" customWidth="1"/>
  </cols>
  <sheetData>
    <row r="1" spans="1:19" ht="40.5" customHeight="1">
      <c r="A1" s="406"/>
      <c r="B1" s="406"/>
      <c r="C1" s="406"/>
      <c r="D1" s="406"/>
      <c r="E1" s="406"/>
      <c r="F1" s="406"/>
      <c r="G1" s="406"/>
      <c r="H1" s="406"/>
      <c r="I1" s="406"/>
      <c r="J1" s="406"/>
      <c r="K1" s="406"/>
      <c r="L1" s="406"/>
      <c r="M1" s="406"/>
      <c r="N1" s="406"/>
      <c r="O1" s="406"/>
      <c r="P1" s="406"/>
      <c r="Q1" s="406"/>
      <c r="R1" s="406"/>
      <c r="S1" s="40"/>
    </row>
    <row r="2" spans="1:19" ht="40.5" customHeight="1">
      <c r="A2" s="407" t="s">
        <v>103</v>
      </c>
      <c r="B2" s="407"/>
      <c r="C2" s="407"/>
      <c r="D2" s="407"/>
      <c r="E2" s="407"/>
      <c r="F2" s="407"/>
      <c r="G2" s="407"/>
      <c r="H2" s="407"/>
      <c r="I2" s="407"/>
      <c r="J2" s="407"/>
      <c r="K2" s="407"/>
      <c r="L2" s="407"/>
      <c r="M2" s="407"/>
      <c r="N2" s="407"/>
      <c r="O2" s="407"/>
      <c r="P2" s="407"/>
      <c r="Q2" s="407"/>
      <c r="R2" s="407"/>
      <c r="S2" s="408"/>
    </row>
    <row r="24" spans="1:21" ht="102" customHeight="1" thickBot="1"/>
    <row r="25" spans="1:21" ht="30" customHeight="1" thickTop="1" thickBot="1">
      <c r="A25" s="42" t="s">
        <v>58</v>
      </c>
      <c r="B25" s="77" t="s">
        <v>75</v>
      </c>
      <c r="C25" s="77" t="s">
        <v>76</v>
      </c>
      <c r="D25" s="77" t="s">
        <v>77</v>
      </c>
      <c r="E25" s="77" t="s">
        <v>78</v>
      </c>
      <c r="F25" s="77" t="s">
        <v>79</v>
      </c>
      <c r="G25" s="77" t="s">
        <v>80</v>
      </c>
      <c r="H25" s="77" t="s">
        <v>81</v>
      </c>
      <c r="I25" s="77" t="s">
        <v>82</v>
      </c>
      <c r="J25" s="77" t="s">
        <v>83</v>
      </c>
      <c r="K25" s="77" t="s">
        <v>84</v>
      </c>
      <c r="L25" s="77" t="s">
        <v>85</v>
      </c>
      <c r="M25" s="77" t="s">
        <v>86</v>
      </c>
      <c r="N25" s="77" t="s">
        <v>87</v>
      </c>
      <c r="O25" s="77" t="s">
        <v>88</v>
      </c>
      <c r="P25" s="77" t="s">
        <v>89</v>
      </c>
      <c r="Q25" s="77" t="s">
        <v>90</v>
      </c>
      <c r="R25" s="77" t="s">
        <v>91</v>
      </c>
      <c r="S25" s="77" t="s">
        <v>92</v>
      </c>
      <c r="T25" s="43">
        <f>S28</f>
        <v>736</v>
      </c>
    </row>
    <row r="26" spans="1:21" s="48" customFormat="1" ht="42.75" customHeight="1" thickTop="1">
      <c r="A26" s="44" t="s">
        <v>104</v>
      </c>
      <c r="B26" s="45">
        <f>SUM('Master Plan'!T137:Z137)</f>
        <v>40</v>
      </c>
      <c r="C26" s="45">
        <f>SUM('Master Plan'!AA137:AG137)</f>
        <v>40</v>
      </c>
      <c r="D26" s="46">
        <f>SUM('Master Plan'!AH137:AN137)</f>
        <v>40</v>
      </c>
      <c r="E26" s="46">
        <f>SUM('Master Plan'!AO137:AU137)</f>
        <v>40</v>
      </c>
      <c r="F26" s="46">
        <f>SUM('Master Plan'!AV137:BB137)</f>
        <v>40</v>
      </c>
      <c r="G26" s="46">
        <f>SUM('Master Plan'!BC137:BI137)</f>
        <v>40</v>
      </c>
      <c r="H26" s="46">
        <f>SUM('Master Plan'!BJ137:BP137)</f>
        <v>40</v>
      </c>
      <c r="I26" s="46">
        <f>SUM('Master Plan'!BQ137:BW137)</f>
        <v>40</v>
      </c>
      <c r="J26" s="46">
        <f>SUM('Master Plan'!BX137:CD137)</f>
        <v>40</v>
      </c>
      <c r="K26" s="46">
        <f>SUM('Master Plan'!CE137:CK137)</f>
        <v>40</v>
      </c>
      <c r="L26" s="46">
        <f>SUM('Master Plan'!CL137:CR137)</f>
        <v>80</v>
      </c>
      <c r="M26" s="46">
        <f>SUM('Master Plan'!CS137:CY137)</f>
        <v>64</v>
      </c>
      <c r="N26" s="46">
        <f>SUM('Master Plan'!CZ137:DF137)</f>
        <v>40</v>
      </c>
      <c r="O26" s="46">
        <f>SUM('Master Plan'!DG137:DM137)</f>
        <v>40</v>
      </c>
      <c r="P26" s="46">
        <f>SUM('Master Plan'!DN137:DT137)</f>
        <v>40</v>
      </c>
      <c r="Q26" s="46">
        <f>SUM('Master Plan'!DU137:EA137)</f>
        <v>32</v>
      </c>
      <c r="R26" s="46">
        <f>SUM('Master Plan'!EB137:EH137)</f>
        <v>24</v>
      </c>
      <c r="S26" s="47">
        <f>SUM('Master Plan'!EI137:EO137)</f>
        <v>16</v>
      </c>
      <c r="U26" s="49"/>
    </row>
    <row r="27" spans="1:21" s="48" customFormat="1" ht="42.75" customHeight="1">
      <c r="A27" s="44" t="s">
        <v>72</v>
      </c>
      <c r="B27" s="50">
        <f t="shared" ref="B27:S27" si="0">B26/$T$25</f>
        <v>5.434782608695652E-2</v>
      </c>
      <c r="C27" s="51">
        <f t="shared" si="0"/>
        <v>5.434782608695652E-2</v>
      </c>
      <c r="D27" s="51">
        <f t="shared" si="0"/>
        <v>5.434782608695652E-2</v>
      </c>
      <c r="E27" s="51">
        <f t="shared" si="0"/>
        <v>5.434782608695652E-2</v>
      </c>
      <c r="F27" s="51">
        <f t="shared" si="0"/>
        <v>5.434782608695652E-2</v>
      </c>
      <c r="G27" s="51">
        <f t="shared" si="0"/>
        <v>5.434782608695652E-2</v>
      </c>
      <c r="H27" s="51">
        <f t="shared" si="0"/>
        <v>5.434782608695652E-2</v>
      </c>
      <c r="I27" s="51">
        <f t="shared" si="0"/>
        <v>5.434782608695652E-2</v>
      </c>
      <c r="J27" s="51">
        <f t="shared" si="0"/>
        <v>5.434782608695652E-2</v>
      </c>
      <c r="K27" s="51">
        <f t="shared" si="0"/>
        <v>5.434782608695652E-2</v>
      </c>
      <c r="L27" s="51">
        <f t="shared" si="0"/>
        <v>0.10869565217391304</v>
      </c>
      <c r="M27" s="51">
        <f t="shared" si="0"/>
        <v>8.6956521739130432E-2</v>
      </c>
      <c r="N27" s="51">
        <f t="shared" si="0"/>
        <v>5.434782608695652E-2</v>
      </c>
      <c r="O27" s="51">
        <f t="shared" si="0"/>
        <v>5.434782608695652E-2</v>
      </c>
      <c r="P27" s="51">
        <f t="shared" si="0"/>
        <v>5.434782608695652E-2</v>
      </c>
      <c r="Q27" s="51">
        <f t="shared" si="0"/>
        <v>4.3478260869565216E-2</v>
      </c>
      <c r="R27" s="51">
        <f t="shared" si="0"/>
        <v>3.2608695652173912E-2</v>
      </c>
      <c r="S27" s="52">
        <f t="shared" si="0"/>
        <v>2.1739130434782608E-2</v>
      </c>
      <c r="U27" s="49"/>
    </row>
    <row r="28" spans="1:21" s="48" customFormat="1" ht="42.75" customHeight="1">
      <c r="A28" s="44" t="s">
        <v>105</v>
      </c>
      <c r="B28" s="53">
        <f>B26</f>
        <v>40</v>
      </c>
      <c r="C28" s="54">
        <f>B28+C26</f>
        <v>80</v>
      </c>
      <c r="D28" s="54">
        <f t="shared" ref="D28:S28" si="1">C28+D26</f>
        <v>120</v>
      </c>
      <c r="E28" s="54">
        <f t="shared" si="1"/>
        <v>160</v>
      </c>
      <c r="F28" s="54">
        <f t="shared" si="1"/>
        <v>200</v>
      </c>
      <c r="G28" s="54">
        <f t="shared" si="1"/>
        <v>240</v>
      </c>
      <c r="H28" s="54">
        <f t="shared" si="1"/>
        <v>280</v>
      </c>
      <c r="I28" s="54">
        <f t="shared" si="1"/>
        <v>320</v>
      </c>
      <c r="J28" s="54">
        <f t="shared" si="1"/>
        <v>360</v>
      </c>
      <c r="K28" s="54">
        <f t="shared" si="1"/>
        <v>400</v>
      </c>
      <c r="L28" s="54">
        <f t="shared" si="1"/>
        <v>480</v>
      </c>
      <c r="M28" s="54">
        <f t="shared" si="1"/>
        <v>544</v>
      </c>
      <c r="N28" s="54">
        <f t="shared" si="1"/>
        <v>584</v>
      </c>
      <c r="O28" s="54">
        <f t="shared" si="1"/>
        <v>624</v>
      </c>
      <c r="P28" s="54">
        <f t="shared" si="1"/>
        <v>664</v>
      </c>
      <c r="Q28" s="54">
        <f t="shared" si="1"/>
        <v>696</v>
      </c>
      <c r="R28" s="54">
        <f t="shared" si="1"/>
        <v>720</v>
      </c>
      <c r="S28" s="55">
        <f t="shared" si="1"/>
        <v>736</v>
      </c>
    </row>
    <row r="29" spans="1:21" s="48" customFormat="1" ht="42.75" customHeight="1">
      <c r="A29" s="44" t="s">
        <v>59</v>
      </c>
      <c r="B29" s="50">
        <f>B27</f>
        <v>5.434782608695652E-2</v>
      </c>
      <c r="C29" s="51">
        <f>C27+B29</f>
        <v>0.10869565217391304</v>
      </c>
      <c r="D29" s="51">
        <f t="shared" ref="D29:S29" si="2">D27+C29</f>
        <v>0.16304347826086957</v>
      </c>
      <c r="E29" s="51">
        <f t="shared" si="2"/>
        <v>0.21739130434782608</v>
      </c>
      <c r="F29" s="51">
        <f t="shared" si="2"/>
        <v>0.27173913043478259</v>
      </c>
      <c r="G29" s="51">
        <f t="shared" si="2"/>
        <v>0.32608695652173914</v>
      </c>
      <c r="H29" s="51">
        <f t="shared" si="2"/>
        <v>0.38043478260869568</v>
      </c>
      <c r="I29" s="51">
        <f t="shared" si="2"/>
        <v>0.43478260869565222</v>
      </c>
      <c r="J29" s="51">
        <f t="shared" si="2"/>
        <v>0.48913043478260876</v>
      </c>
      <c r="K29" s="51">
        <f t="shared" si="2"/>
        <v>0.5434782608695653</v>
      </c>
      <c r="L29" s="51">
        <f t="shared" si="2"/>
        <v>0.65217391304347838</v>
      </c>
      <c r="M29" s="51">
        <f t="shared" si="2"/>
        <v>0.73913043478260887</v>
      </c>
      <c r="N29" s="51">
        <f t="shared" si="2"/>
        <v>0.79347826086956541</v>
      </c>
      <c r="O29" s="51">
        <f t="shared" si="2"/>
        <v>0.84782608695652195</v>
      </c>
      <c r="P29" s="51">
        <f t="shared" si="2"/>
        <v>0.90217391304347849</v>
      </c>
      <c r="Q29" s="51">
        <f t="shared" si="2"/>
        <v>0.94565217391304368</v>
      </c>
      <c r="R29" s="51">
        <f t="shared" si="2"/>
        <v>0.97826086956521763</v>
      </c>
      <c r="S29" s="52">
        <f t="shared" si="2"/>
        <v>1.0000000000000002</v>
      </c>
    </row>
    <row r="30" spans="1:21" s="48" customFormat="1" ht="42.75" customHeight="1">
      <c r="A30" s="44" t="s">
        <v>73</v>
      </c>
      <c r="B30" s="56">
        <f>SUM('Master Plan'!T138:Z138)</f>
        <v>16</v>
      </c>
      <c r="C30" s="57">
        <f>SUM('Master Plan'!AA138:AG138)</f>
        <v>34.285714285714285</v>
      </c>
      <c r="D30" s="57">
        <f>SUM('Master Plan'!AH138:AN138)</f>
        <v>34.285714285714285</v>
      </c>
      <c r="E30" s="57">
        <f>SUM('Master Plan'!AO138:AU138)</f>
        <v>36.15584415584415</v>
      </c>
      <c r="F30" s="57">
        <f>SUM('Master Plan'!AV138:BB138)</f>
        <v>43.636363636363633</v>
      </c>
      <c r="G30" s="57">
        <f>SUM('Master Plan'!BC138:BI138)</f>
        <v>43.636363636363633</v>
      </c>
      <c r="H30" s="57">
        <f>SUM('Master Plan'!BJ138:BP138)</f>
        <v>40</v>
      </c>
      <c r="I30" s="57">
        <f>SUM('Master Plan'!BQ138:BW138)</f>
        <v>40</v>
      </c>
      <c r="J30" s="57">
        <f>SUM('Master Plan'!BX138:CD138)</f>
        <v>40</v>
      </c>
      <c r="K30" s="57">
        <f>SUM('Master Plan'!CE138:CK138)</f>
        <v>40</v>
      </c>
      <c r="L30" s="57">
        <f>SUM('Master Plan'!CL138:CR138)</f>
        <v>48</v>
      </c>
      <c r="M30" s="57">
        <f>SUM('Master Plan'!CS138:CY138)</f>
        <v>80</v>
      </c>
      <c r="N30" s="57">
        <f>SUM('Master Plan'!CZ138:DF138)</f>
        <v>56</v>
      </c>
      <c r="O30" s="57">
        <f>SUM('Master Plan'!DG138:DM138)</f>
        <v>52.8</v>
      </c>
      <c r="P30" s="57">
        <f>SUM('Master Plan'!DN138:DT138)</f>
        <v>75.2</v>
      </c>
      <c r="Q30" s="57">
        <f>SUM('Master Plan'!DU138:EA138)</f>
        <v>32</v>
      </c>
      <c r="R30" s="57">
        <f>SUM('Master Plan'!EB138:EH138)</f>
        <v>40</v>
      </c>
      <c r="S30" s="58">
        <f>SUM('Master Plan'!EI138:EO138)</f>
        <v>0</v>
      </c>
    </row>
    <row r="31" spans="1:21" s="48" customFormat="1" ht="42.75" customHeight="1">
      <c r="A31" s="44" t="s">
        <v>74</v>
      </c>
      <c r="B31" s="50">
        <f t="shared" ref="B31:S31" si="3">B30/$T$25</f>
        <v>2.1739130434782608E-2</v>
      </c>
      <c r="C31" s="51">
        <f t="shared" si="3"/>
        <v>4.6583850931677016E-2</v>
      </c>
      <c r="D31" s="51">
        <f t="shared" si="3"/>
        <v>4.6583850931677016E-2</v>
      </c>
      <c r="E31" s="51">
        <f t="shared" si="3"/>
        <v>4.9124788255223033E-2</v>
      </c>
      <c r="F31" s="51">
        <f t="shared" si="3"/>
        <v>5.9288537549407112E-2</v>
      </c>
      <c r="G31" s="51">
        <f t="shared" si="3"/>
        <v>5.9288537549407112E-2</v>
      </c>
      <c r="H31" s="51">
        <f t="shared" si="3"/>
        <v>5.434782608695652E-2</v>
      </c>
      <c r="I31" s="51">
        <f t="shared" si="3"/>
        <v>5.434782608695652E-2</v>
      </c>
      <c r="J31" s="51">
        <f t="shared" si="3"/>
        <v>5.434782608695652E-2</v>
      </c>
      <c r="K31" s="51">
        <f t="shared" si="3"/>
        <v>5.434782608695652E-2</v>
      </c>
      <c r="L31" s="51">
        <f t="shared" si="3"/>
        <v>6.5217391304347824E-2</v>
      </c>
      <c r="M31" s="51">
        <f t="shared" si="3"/>
        <v>0.10869565217391304</v>
      </c>
      <c r="N31" s="51">
        <f t="shared" si="3"/>
        <v>7.6086956521739135E-2</v>
      </c>
      <c r="O31" s="51">
        <f t="shared" si="3"/>
        <v>7.1739130434782611E-2</v>
      </c>
      <c r="P31" s="51">
        <f t="shared" si="3"/>
        <v>0.10217391304347827</v>
      </c>
      <c r="Q31" s="51">
        <f t="shared" si="3"/>
        <v>4.3478260869565216E-2</v>
      </c>
      <c r="R31" s="51">
        <f t="shared" si="3"/>
        <v>5.434782608695652E-2</v>
      </c>
      <c r="S31" s="52">
        <f t="shared" si="3"/>
        <v>0</v>
      </c>
      <c r="U31" s="49"/>
    </row>
    <row r="32" spans="1:21" s="48" customFormat="1" ht="42.75" customHeight="1" thickBot="1">
      <c r="A32" s="59" t="s">
        <v>60</v>
      </c>
      <c r="B32" s="53">
        <f>B30</f>
        <v>16</v>
      </c>
      <c r="C32" s="60">
        <f>B32+C30</f>
        <v>50.285714285714285</v>
      </c>
      <c r="D32" s="60">
        <f t="shared" ref="D32:S32" si="4">C32+D30</f>
        <v>84.571428571428569</v>
      </c>
      <c r="E32" s="60">
        <f t="shared" si="4"/>
        <v>120.72727272727272</v>
      </c>
      <c r="F32" s="60">
        <f t="shared" si="4"/>
        <v>164.36363636363635</v>
      </c>
      <c r="G32" s="60">
        <f t="shared" si="4"/>
        <v>207.99999999999997</v>
      </c>
      <c r="H32" s="60">
        <f t="shared" si="4"/>
        <v>247.99999999999997</v>
      </c>
      <c r="I32" s="60">
        <f t="shared" si="4"/>
        <v>288</v>
      </c>
      <c r="J32" s="60">
        <f t="shared" si="4"/>
        <v>328</v>
      </c>
      <c r="K32" s="60">
        <f t="shared" si="4"/>
        <v>368</v>
      </c>
      <c r="L32" s="60">
        <f t="shared" si="4"/>
        <v>416</v>
      </c>
      <c r="M32" s="60">
        <f t="shared" si="4"/>
        <v>496</v>
      </c>
      <c r="N32" s="60">
        <f t="shared" si="4"/>
        <v>552</v>
      </c>
      <c r="O32" s="60">
        <f t="shared" si="4"/>
        <v>604.79999999999995</v>
      </c>
      <c r="P32" s="60">
        <f t="shared" si="4"/>
        <v>680</v>
      </c>
      <c r="Q32" s="60">
        <f t="shared" si="4"/>
        <v>712</v>
      </c>
      <c r="R32" s="60">
        <f t="shared" si="4"/>
        <v>752</v>
      </c>
      <c r="S32" s="61">
        <f t="shared" si="4"/>
        <v>752</v>
      </c>
    </row>
    <row r="33" spans="1:21" s="48" customFormat="1" ht="42.75" customHeight="1" thickTop="1" thickBot="1">
      <c r="A33" s="44" t="s">
        <v>59</v>
      </c>
      <c r="B33" s="62">
        <f>B31</f>
        <v>2.1739130434782608E-2</v>
      </c>
      <c r="C33" s="63">
        <f>C31+B33</f>
        <v>6.8322981366459618E-2</v>
      </c>
      <c r="D33" s="63">
        <f t="shared" ref="D33:S33" si="5">D31+C33</f>
        <v>0.11490683229813664</v>
      </c>
      <c r="E33" s="63">
        <f t="shared" si="5"/>
        <v>0.16403162055335968</v>
      </c>
      <c r="F33" s="63">
        <f t="shared" si="5"/>
        <v>0.22332015810276679</v>
      </c>
      <c r="G33" s="63">
        <f t="shared" si="5"/>
        <v>0.28260869565217389</v>
      </c>
      <c r="H33" s="63">
        <f t="shared" si="5"/>
        <v>0.33695652173913043</v>
      </c>
      <c r="I33" s="63">
        <f t="shared" si="5"/>
        <v>0.39130434782608697</v>
      </c>
      <c r="J33" s="63">
        <f t="shared" si="5"/>
        <v>0.44565217391304351</v>
      </c>
      <c r="K33" s="63">
        <f t="shared" si="5"/>
        <v>0.5</v>
      </c>
      <c r="L33" s="63">
        <f t="shared" si="5"/>
        <v>0.56521739130434778</v>
      </c>
      <c r="M33" s="63">
        <f t="shared" si="5"/>
        <v>0.67391304347826086</v>
      </c>
      <c r="N33" s="63">
        <f t="shared" si="5"/>
        <v>0.75</v>
      </c>
      <c r="O33" s="63">
        <f t="shared" si="5"/>
        <v>0.82173913043478264</v>
      </c>
      <c r="P33" s="63">
        <f t="shared" si="5"/>
        <v>0.92391304347826086</v>
      </c>
      <c r="Q33" s="63">
        <f t="shared" si="5"/>
        <v>0.96739130434782605</v>
      </c>
      <c r="R33" s="63">
        <f t="shared" si="5"/>
        <v>1.0217391304347825</v>
      </c>
      <c r="S33" s="64">
        <f t="shared" si="5"/>
        <v>1.0217391304347825</v>
      </c>
      <c r="T33" s="78"/>
    </row>
    <row r="34" spans="1:21" ht="15.75" thickTop="1"/>
    <row r="36" spans="1:21">
      <c r="I36" s="65"/>
      <c r="J36" s="65"/>
      <c r="O36" s="65"/>
      <c r="P36" s="65"/>
      <c r="Q36" s="65"/>
      <c r="R36" s="65"/>
      <c r="S36" s="65"/>
      <c r="T36" s="65"/>
    </row>
    <row r="37" spans="1:21" ht="18.75">
      <c r="B37" s="66"/>
      <c r="T37" s="409"/>
      <c r="U37" s="409"/>
    </row>
    <row r="38" spans="1:21">
      <c r="I38" s="65"/>
      <c r="J38" s="65"/>
      <c r="O38" s="65"/>
      <c r="P38" s="65"/>
      <c r="Q38" s="65"/>
      <c r="R38" s="65"/>
      <c r="S38" s="65"/>
    </row>
    <row r="39" spans="1:21">
      <c r="B39" s="65"/>
      <c r="C39" s="65"/>
      <c r="D39" s="65"/>
      <c r="E39" s="65"/>
      <c r="F39" s="65"/>
      <c r="G39" s="65"/>
      <c r="H39" s="65"/>
      <c r="I39" s="65"/>
      <c r="J39" s="65"/>
      <c r="K39" s="65"/>
      <c r="L39" s="65"/>
      <c r="M39" s="65"/>
      <c r="N39" s="65"/>
      <c r="O39" s="65"/>
      <c r="P39" s="65"/>
      <c r="Q39" s="65"/>
      <c r="R39" s="65"/>
      <c r="S39" s="65"/>
    </row>
    <row r="40" spans="1:21">
      <c r="H40" s="43"/>
      <c r="N40" s="43"/>
    </row>
    <row r="41" spans="1:21">
      <c r="B41" s="65"/>
      <c r="C41" s="65"/>
      <c r="D41" s="65"/>
      <c r="E41" s="65"/>
      <c r="F41" s="65"/>
      <c r="G41" s="65"/>
      <c r="H41" s="65"/>
      <c r="I41" s="65"/>
      <c r="J41" s="65"/>
      <c r="K41" s="65"/>
      <c r="L41" s="65"/>
      <c r="M41" s="65"/>
      <c r="N41" s="65"/>
      <c r="O41" s="65"/>
      <c r="P41" s="65"/>
      <c r="Q41" s="65"/>
      <c r="R41" s="65"/>
    </row>
  </sheetData>
  <mergeCells count="3">
    <mergeCell ref="A1:R1"/>
    <mergeCell ref="A2:S2"/>
    <mergeCell ref="T37:U37"/>
  </mergeCells>
  <printOptions horizontalCentered="1" verticalCentered="1"/>
  <pageMargins left="0" right="0" top="0.25" bottom="0.75" header="0.3" footer="0.3"/>
  <pageSetup paperSize="8" scale="62" orientation="landscape" r:id="rId1"/>
  <headerFooter>
    <oddFooter>&amp;RR.04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6"/>
  <sheetViews>
    <sheetView workbookViewId="0">
      <selection activeCell="N19" sqref="N19"/>
    </sheetView>
  </sheetViews>
  <sheetFormatPr defaultRowHeight="15"/>
  <cols>
    <col min="1" max="1" width="13.5703125" customWidth="1"/>
    <col min="2" max="2" width="17" customWidth="1"/>
    <col min="3" max="3" width="13.28515625" hidden="1" customWidth="1"/>
    <col min="4" max="4" width="20.28515625" hidden="1" customWidth="1"/>
    <col min="5" max="9" width="8.85546875" hidden="1" customWidth="1"/>
  </cols>
  <sheetData>
    <row r="1" spans="1:9">
      <c r="A1" s="9" t="s">
        <v>0</v>
      </c>
      <c r="B1" s="9" t="s">
        <v>1</v>
      </c>
    </row>
    <row r="2" spans="1:9">
      <c r="A2" s="19"/>
      <c r="B2" s="9" t="s">
        <v>30</v>
      </c>
      <c r="C2">
        <f>VLOOKUP(B2,D2:E15,2,FALSE)</f>
        <v>1</v>
      </c>
      <c r="D2" t="s">
        <v>30</v>
      </c>
      <c r="E2">
        <v>1</v>
      </c>
      <c r="F2">
        <f>IF(C2=1,1,IF(C2=2,2,IF(C2=3,3,IF(C2=4,4,IF(C2=5,5,IF(C2=6,6,IF(C2=17,1,IF(C2=11,2,IF(C2=12,3,IF(C2=13,4,IF(C2=14,5,IF(C2=15,6,IF(C2=16,7,0)))))))))))))</f>
        <v>1</v>
      </c>
      <c r="G2">
        <f>IF(C2=1,2,IF(C2=2,3,IF(C2=3,4,IF(C2=4,5,IF(C2=5,6,IF(C2=6,7,0))))))</f>
        <v>2</v>
      </c>
      <c r="H2">
        <v>1</v>
      </c>
      <c r="I2">
        <v>2</v>
      </c>
    </row>
    <row r="3" spans="1:9">
      <c r="A3" s="19"/>
      <c r="B3" s="9"/>
      <c r="D3" t="s">
        <v>31</v>
      </c>
      <c r="E3">
        <v>2</v>
      </c>
      <c r="H3">
        <v>2</v>
      </c>
      <c r="I3">
        <v>3</v>
      </c>
    </row>
    <row r="4" spans="1:9">
      <c r="A4" s="19"/>
      <c r="B4" s="9"/>
      <c r="D4" t="s">
        <v>39</v>
      </c>
      <c r="E4">
        <v>3</v>
      </c>
      <c r="H4">
        <v>3</v>
      </c>
      <c r="I4">
        <v>4</v>
      </c>
    </row>
    <row r="5" spans="1:9">
      <c r="A5" s="19"/>
      <c r="B5" s="9"/>
      <c r="D5" t="s">
        <v>42</v>
      </c>
      <c r="E5">
        <v>4</v>
      </c>
      <c r="H5">
        <v>4</v>
      </c>
      <c r="I5">
        <v>5</v>
      </c>
    </row>
    <row r="6" spans="1:9">
      <c r="A6" s="19"/>
      <c r="B6" s="9"/>
      <c r="D6" t="s">
        <v>40</v>
      </c>
      <c r="E6">
        <v>5</v>
      </c>
      <c r="H6">
        <v>5</v>
      </c>
      <c r="I6">
        <v>6</v>
      </c>
    </row>
    <row r="7" spans="1:9">
      <c r="A7" s="19"/>
      <c r="B7" s="9"/>
      <c r="D7" t="s">
        <v>32</v>
      </c>
      <c r="E7">
        <v>6</v>
      </c>
      <c r="H7">
        <v>6</v>
      </c>
      <c r="I7">
        <v>7</v>
      </c>
    </row>
    <row r="8" spans="1:9">
      <c r="A8" s="19"/>
      <c r="D8" t="s">
        <v>33</v>
      </c>
      <c r="E8">
        <v>17</v>
      </c>
      <c r="H8">
        <v>1</v>
      </c>
      <c r="I8">
        <v>0</v>
      </c>
    </row>
    <row r="9" spans="1:9">
      <c r="A9" s="20"/>
      <c r="D9" t="s">
        <v>34</v>
      </c>
      <c r="E9">
        <v>11</v>
      </c>
      <c r="H9">
        <v>2</v>
      </c>
      <c r="I9">
        <v>0</v>
      </c>
    </row>
    <row r="10" spans="1:9">
      <c r="A10" s="20"/>
      <c r="D10" t="s">
        <v>35</v>
      </c>
      <c r="E10">
        <v>12</v>
      </c>
      <c r="H10">
        <v>3</v>
      </c>
      <c r="I10">
        <v>0</v>
      </c>
    </row>
    <row r="11" spans="1:9">
      <c r="A11" s="20"/>
      <c r="D11" t="s">
        <v>36</v>
      </c>
      <c r="E11">
        <v>13</v>
      </c>
      <c r="H11">
        <v>4</v>
      </c>
      <c r="I11">
        <v>0</v>
      </c>
    </row>
    <row r="12" spans="1:9">
      <c r="A12" s="20"/>
      <c r="D12" t="s">
        <v>41</v>
      </c>
      <c r="E12">
        <v>14</v>
      </c>
      <c r="H12">
        <v>5</v>
      </c>
      <c r="I12">
        <v>0</v>
      </c>
    </row>
    <row r="13" spans="1:9">
      <c r="A13" s="20"/>
      <c r="D13" t="s">
        <v>37</v>
      </c>
      <c r="E13">
        <v>15</v>
      </c>
      <c r="H13">
        <v>6</v>
      </c>
      <c r="I13">
        <v>0</v>
      </c>
    </row>
    <row r="14" spans="1:9">
      <c r="A14" s="20"/>
      <c r="D14" t="s">
        <v>38</v>
      </c>
      <c r="E14">
        <v>16</v>
      </c>
      <c r="H14">
        <v>7</v>
      </c>
      <c r="I14">
        <v>0</v>
      </c>
    </row>
    <row r="15" spans="1:9">
      <c r="A15" s="20"/>
      <c r="D15" t="s">
        <v>43</v>
      </c>
      <c r="E15">
        <v>0</v>
      </c>
      <c r="H15">
        <v>0</v>
      </c>
      <c r="I15">
        <v>0</v>
      </c>
    </row>
    <row r="16" spans="1:9">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row r="46" spans="1:1">
      <c r="A46" s="20"/>
    </row>
    <row r="47" spans="1:1">
      <c r="A47" s="20"/>
    </row>
    <row r="48" spans="1:1">
      <c r="A48" s="20"/>
    </row>
    <row r="49" spans="1:1">
      <c r="A49" s="20"/>
    </row>
    <row r="50" spans="1:1">
      <c r="A50" s="20"/>
    </row>
    <row r="51" spans="1:1">
      <c r="A51" s="20"/>
    </row>
    <row r="52" spans="1:1">
      <c r="A52" s="20"/>
    </row>
    <row r="53" spans="1:1">
      <c r="A53" s="20"/>
    </row>
    <row r="54" spans="1:1">
      <c r="A54" s="20"/>
    </row>
    <row r="55" spans="1:1">
      <c r="A55" s="20"/>
    </row>
    <row r="56" spans="1:1">
      <c r="A56" s="20"/>
    </row>
    <row r="57" spans="1:1">
      <c r="A57" s="20"/>
    </row>
    <row r="58" spans="1:1">
      <c r="A58" s="20"/>
    </row>
    <row r="59" spans="1:1">
      <c r="A59" s="20"/>
    </row>
    <row r="60" spans="1:1">
      <c r="A60" s="20"/>
    </row>
    <row r="61" spans="1:1">
      <c r="A61" s="20"/>
    </row>
    <row r="62" spans="1:1">
      <c r="A62" s="20"/>
    </row>
    <row r="63" spans="1:1">
      <c r="A63" s="20"/>
    </row>
    <row r="64" spans="1:1">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0"/>
    </row>
    <row r="93" spans="1:1">
      <c r="A93" s="20"/>
    </row>
    <row r="94" spans="1:1">
      <c r="A94" s="20"/>
    </row>
    <row r="95" spans="1:1">
      <c r="A95" s="20"/>
    </row>
    <row r="96" spans="1:1">
      <c r="A96" s="20"/>
    </row>
    <row r="97" spans="1:1">
      <c r="A97" s="20"/>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1">
      <c r="A129" s="20"/>
    </row>
    <row r="130" spans="1:1">
      <c r="A130" s="20"/>
    </row>
    <row r="131" spans="1:1">
      <c r="A131" s="20"/>
    </row>
    <row r="132" spans="1:1">
      <c r="A132" s="20"/>
    </row>
    <row r="133" spans="1:1">
      <c r="A133" s="20"/>
    </row>
    <row r="134" spans="1:1">
      <c r="A134" s="20"/>
    </row>
    <row r="135" spans="1:1">
      <c r="A135" s="20"/>
    </row>
    <row r="136" spans="1:1">
      <c r="A136" s="20"/>
    </row>
    <row r="137" spans="1:1">
      <c r="A137" s="20"/>
    </row>
    <row r="138" spans="1:1">
      <c r="A138" s="20"/>
    </row>
    <row r="139" spans="1:1">
      <c r="A139" s="20"/>
    </row>
    <row r="140" spans="1:1">
      <c r="A140" s="20"/>
    </row>
    <row r="141" spans="1:1">
      <c r="A141" s="20"/>
    </row>
    <row r="142" spans="1:1">
      <c r="A142" s="20"/>
    </row>
    <row r="143" spans="1:1">
      <c r="A143" s="20"/>
    </row>
    <row r="144" spans="1:1">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row r="176" spans="1:1">
      <c r="A176" s="20"/>
    </row>
    <row r="177" spans="1:1">
      <c r="A177" s="20"/>
    </row>
    <row r="178" spans="1:1">
      <c r="A178" s="20"/>
    </row>
    <row r="179" spans="1:1">
      <c r="A179" s="20"/>
    </row>
    <row r="180" spans="1:1">
      <c r="A180" s="20"/>
    </row>
    <row r="181" spans="1:1">
      <c r="A181" s="20"/>
    </row>
    <row r="182" spans="1:1">
      <c r="A182" s="20"/>
    </row>
    <row r="183" spans="1:1">
      <c r="A183" s="20"/>
    </row>
    <row r="184" spans="1:1">
      <c r="A184" s="20"/>
    </row>
    <row r="185" spans="1:1">
      <c r="A185" s="20"/>
    </row>
    <row r="186" spans="1:1">
      <c r="A186" s="20"/>
    </row>
    <row r="187" spans="1:1">
      <c r="A187" s="20"/>
    </row>
    <row r="188" spans="1:1">
      <c r="A188" s="20"/>
    </row>
    <row r="189" spans="1:1">
      <c r="A189" s="20"/>
    </row>
    <row r="190" spans="1:1">
      <c r="A190" s="20"/>
    </row>
    <row r="191" spans="1:1">
      <c r="A191" s="20"/>
    </row>
    <row r="192" spans="1:1">
      <c r="A192" s="20"/>
    </row>
    <row r="193" spans="1:1">
      <c r="A193" s="20"/>
    </row>
    <row r="194" spans="1:1">
      <c r="A194" s="20"/>
    </row>
    <row r="195" spans="1:1">
      <c r="A195" s="20"/>
    </row>
    <row r="196" spans="1:1">
      <c r="A196" s="20"/>
    </row>
    <row r="197" spans="1:1">
      <c r="A197" s="20"/>
    </row>
    <row r="198" spans="1:1">
      <c r="A198" s="20"/>
    </row>
    <row r="199" spans="1:1">
      <c r="A199" s="20"/>
    </row>
    <row r="200" spans="1:1">
      <c r="A200" s="20"/>
    </row>
    <row r="201" spans="1:1">
      <c r="A201" s="20"/>
    </row>
    <row r="202" spans="1:1">
      <c r="A202" s="20"/>
    </row>
    <row r="203" spans="1:1">
      <c r="A203" s="20"/>
    </row>
    <row r="204" spans="1:1">
      <c r="A204" s="20"/>
    </row>
    <row r="205" spans="1:1">
      <c r="A205" s="20"/>
    </row>
    <row r="206" spans="1:1">
      <c r="A206" s="20"/>
    </row>
    <row r="207" spans="1:1">
      <c r="A207" s="20"/>
    </row>
    <row r="208" spans="1:1">
      <c r="A208" s="20"/>
    </row>
    <row r="209" spans="1:1">
      <c r="A209" s="20"/>
    </row>
    <row r="210" spans="1:1">
      <c r="A210" s="20"/>
    </row>
    <row r="211" spans="1:1">
      <c r="A211" s="20"/>
    </row>
    <row r="212" spans="1:1">
      <c r="A212" s="20"/>
    </row>
    <row r="213" spans="1:1">
      <c r="A213" s="20"/>
    </row>
    <row r="214" spans="1:1">
      <c r="A214" s="20"/>
    </row>
    <row r="215" spans="1:1">
      <c r="A215" s="20"/>
    </row>
    <row r="216" spans="1:1">
      <c r="A216" s="20"/>
    </row>
    <row r="217" spans="1:1">
      <c r="A217" s="20"/>
    </row>
    <row r="218" spans="1:1">
      <c r="A218" s="20"/>
    </row>
    <row r="219" spans="1:1">
      <c r="A219" s="20"/>
    </row>
    <row r="220" spans="1:1">
      <c r="A220" s="20"/>
    </row>
    <row r="221" spans="1:1">
      <c r="A221" s="20"/>
    </row>
    <row r="222" spans="1:1">
      <c r="A222" s="20"/>
    </row>
    <row r="223" spans="1:1">
      <c r="A223" s="20"/>
    </row>
    <row r="224" spans="1:1">
      <c r="A224" s="20"/>
    </row>
    <row r="225" spans="1:1">
      <c r="A225" s="20"/>
    </row>
    <row r="226" spans="1:1">
      <c r="A226" s="20"/>
    </row>
    <row r="227" spans="1:1">
      <c r="A227" s="20"/>
    </row>
    <row r="228" spans="1:1">
      <c r="A228" s="20"/>
    </row>
    <row r="229" spans="1:1">
      <c r="A229" s="20"/>
    </row>
    <row r="230" spans="1:1">
      <c r="A230" s="20"/>
    </row>
    <row r="231" spans="1:1">
      <c r="A231" s="20"/>
    </row>
    <row r="232" spans="1:1">
      <c r="A232" s="20"/>
    </row>
    <row r="233" spans="1:1">
      <c r="A233" s="20"/>
    </row>
    <row r="234" spans="1:1">
      <c r="A234" s="20"/>
    </row>
    <row r="235" spans="1:1">
      <c r="A235" s="20"/>
    </row>
    <row r="236" spans="1:1">
      <c r="A236" s="20"/>
    </row>
    <row r="237" spans="1:1">
      <c r="A237" s="20"/>
    </row>
    <row r="238" spans="1:1">
      <c r="A238" s="20"/>
    </row>
    <row r="239" spans="1:1">
      <c r="A239" s="20"/>
    </row>
    <row r="240" spans="1:1">
      <c r="A240" s="20"/>
    </row>
    <row r="241" spans="1:1">
      <c r="A241" s="20"/>
    </row>
    <row r="242" spans="1:1">
      <c r="A242" s="20"/>
    </row>
    <row r="243" spans="1:1">
      <c r="A243" s="20"/>
    </row>
    <row r="244" spans="1:1">
      <c r="A244" s="20"/>
    </row>
    <row r="245" spans="1:1">
      <c r="A245" s="20"/>
    </row>
    <row r="246" spans="1:1">
      <c r="A246" s="20"/>
    </row>
    <row r="247" spans="1:1">
      <c r="A247" s="20"/>
    </row>
    <row r="248" spans="1:1">
      <c r="A248" s="20"/>
    </row>
    <row r="249" spans="1:1">
      <c r="A249" s="20"/>
    </row>
    <row r="250" spans="1:1">
      <c r="A250" s="20"/>
    </row>
    <row r="251" spans="1:1">
      <c r="A251" s="20"/>
    </row>
    <row r="252" spans="1:1">
      <c r="A252" s="20"/>
    </row>
    <row r="253" spans="1:1">
      <c r="A253" s="20"/>
    </row>
    <row r="254" spans="1:1">
      <c r="A254" s="20"/>
    </row>
    <row r="255" spans="1:1">
      <c r="A255" s="20"/>
    </row>
    <row r="256" spans="1:1">
      <c r="A256" s="20"/>
    </row>
    <row r="257" spans="1:1">
      <c r="A257" s="20"/>
    </row>
    <row r="258" spans="1:1">
      <c r="A258" s="20"/>
    </row>
    <row r="259" spans="1:1">
      <c r="A259" s="20"/>
    </row>
    <row r="260" spans="1:1">
      <c r="A260" s="20"/>
    </row>
    <row r="261" spans="1:1">
      <c r="A261" s="20"/>
    </row>
    <row r="262" spans="1:1">
      <c r="A262" s="20"/>
    </row>
    <row r="263" spans="1:1">
      <c r="A263" s="20"/>
    </row>
    <row r="264" spans="1:1">
      <c r="A264" s="20"/>
    </row>
    <row r="265" spans="1:1">
      <c r="A265" s="20"/>
    </row>
    <row r="266" spans="1:1">
      <c r="A266" s="20"/>
    </row>
    <row r="267" spans="1:1">
      <c r="A267" s="20"/>
    </row>
    <row r="268" spans="1:1">
      <c r="A268" s="20"/>
    </row>
    <row r="269" spans="1:1">
      <c r="A269" s="20"/>
    </row>
    <row r="270" spans="1:1">
      <c r="A270" s="20"/>
    </row>
    <row r="271" spans="1:1">
      <c r="A271" s="20"/>
    </row>
    <row r="272" spans="1:1">
      <c r="A272" s="20"/>
    </row>
    <row r="273" spans="1:1">
      <c r="A273" s="20"/>
    </row>
    <row r="274" spans="1:1">
      <c r="A274" s="20"/>
    </row>
    <row r="275" spans="1:1">
      <c r="A275" s="20"/>
    </row>
    <row r="276" spans="1:1">
      <c r="A276" s="20"/>
    </row>
    <row r="277" spans="1:1">
      <c r="A277" s="20"/>
    </row>
    <row r="278" spans="1:1">
      <c r="A278" s="20"/>
    </row>
    <row r="279" spans="1:1">
      <c r="A279" s="20"/>
    </row>
    <row r="280" spans="1:1">
      <c r="A280" s="20"/>
    </row>
    <row r="281" spans="1:1">
      <c r="A281" s="20"/>
    </row>
    <row r="282" spans="1:1">
      <c r="A282" s="20"/>
    </row>
    <row r="283" spans="1:1">
      <c r="A283" s="20"/>
    </row>
    <row r="284" spans="1:1">
      <c r="A284" s="20"/>
    </row>
    <row r="285" spans="1:1">
      <c r="A285" s="20"/>
    </row>
    <row r="286" spans="1:1">
      <c r="A286" s="20"/>
    </row>
    <row r="287" spans="1:1">
      <c r="A287" s="20"/>
    </row>
    <row r="288" spans="1:1">
      <c r="A288" s="20"/>
    </row>
    <row r="289" spans="1:1">
      <c r="A289" s="20"/>
    </row>
    <row r="290" spans="1:1">
      <c r="A290" s="20"/>
    </row>
    <row r="291" spans="1:1">
      <c r="A291" s="20"/>
    </row>
    <row r="292" spans="1:1">
      <c r="A292" s="20"/>
    </row>
    <row r="293" spans="1:1">
      <c r="A293" s="20"/>
    </row>
    <row r="294" spans="1:1">
      <c r="A294" s="20"/>
    </row>
    <row r="295" spans="1:1">
      <c r="A295" s="20"/>
    </row>
    <row r="296" spans="1:1">
      <c r="A296" s="20"/>
    </row>
    <row r="297" spans="1:1">
      <c r="A297" s="20"/>
    </row>
    <row r="298" spans="1:1">
      <c r="A298" s="20"/>
    </row>
    <row r="299" spans="1:1">
      <c r="A299" s="20"/>
    </row>
    <row r="300" spans="1:1">
      <c r="A300" s="20"/>
    </row>
    <row r="301" spans="1:1">
      <c r="A301" s="20"/>
    </row>
    <row r="302" spans="1:1">
      <c r="A302" s="20"/>
    </row>
    <row r="303" spans="1:1">
      <c r="A303" s="20"/>
    </row>
    <row r="304" spans="1:1">
      <c r="A304" s="20"/>
    </row>
    <row r="305" spans="1:1">
      <c r="A305" s="20"/>
    </row>
    <row r="306" spans="1:1">
      <c r="A306" s="20"/>
    </row>
    <row r="307" spans="1:1">
      <c r="A307" s="20"/>
    </row>
    <row r="308" spans="1:1">
      <c r="A308" s="20"/>
    </row>
    <row r="309" spans="1:1">
      <c r="A309" s="20"/>
    </row>
    <row r="310" spans="1:1">
      <c r="A310" s="20"/>
    </row>
    <row r="311" spans="1:1">
      <c r="A311" s="20"/>
    </row>
    <row r="312" spans="1:1">
      <c r="A312" s="20"/>
    </row>
    <row r="313" spans="1:1">
      <c r="A313" s="20"/>
    </row>
    <row r="314" spans="1:1">
      <c r="A314" s="20"/>
    </row>
    <row r="315" spans="1:1">
      <c r="A315" s="20"/>
    </row>
    <row r="316" spans="1:1">
      <c r="A316" s="20"/>
    </row>
    <row r="317" spans="1:1">
      <c r="A317" s="20"/>
    </row>
    <row r="318" spans="1:1">
      <c r="A318" s="20"/>
    </row>
    <row r="319" spans="1:1">
      <c r="A319" s="20"/>
    </row>
    <row r="320" spans="1:1">
      <c r="A320" s="20"/>
    </row>
    <row r="321" spans="1:1">
      <c r="A321" s="20"/>
    </row>
    <row r="322" spans="1:1">
      <c r="A322" s="20"/>
    </row>
    <row r="323" spans="1:1">
      <c r="A323" s="20"/>
    </row>
    <row r="324" spans="1:1">
      <c r="A324" s="20"/>
    </row>
    <row r="325" spans="1:1">
      <c r="A325" s="20"/>
    </row>
    <row r="326" spans="1:1">
      <c r="A326" s="20"/>
    </row>
    <row r="327" spans="1:1">
      <c r="A327" s="20"/>
    </row>
    <row r="328" spans="1:1">
      <c r="A328" s="20"/>
    </row>
    <row r="329" spans="1:1">
      <c r="A329" s="20"/>
    </row>
    <row r="330" spans="1:1">
      <c r="A330" s="20"/>
    </row>
    <row r="331" spans="1:1">
      <c r="A331" s="20"/>
    </row>
    <row r="332" spans="1:1">
      <c r="A332" s="20"/>
    </row>
    <row r="333" spans="1:1">
      <c r="A333" s="20"/>
    </row>
    <row r="334" spans="1:1">
      <c r="A334" s="20"/>
    </row>
    <row r="335" spans="1:1">
      <c r="A335" s="20"/>
    </row>
    <row r="336" spans="1:1">
      <c r="A336" s="20"/>
    </row>
    <row r="337" spans="1:1">
      <c r="A337" s="20"/>
    </row>
    <row r="338" spans="1:1">
      <c r="A338" s="20"/>
    </row>
    <row r="339" spans="1:1">
      <c r="A339" s="20"/>
    </row>
    <row r="340" spans="1:1">
      <c r="A340" s="20"/>
    </row>
    <row r="341" spans="1:1">
      <c r="A341" s="20"/>
    </row>
    <row r="342" spans="1:1">
      <c r="A342" s="20"/>
    </row>
    <row r="343" spans="1:1">
      <c r="A343" s="20"/>
    </row>
    <row r="344" spans="1:1">
      <c r="A344" s="20"/>
    </row>
    <row r="345" spans="1:1">
      <c r="A345" s="20"/>
    </row>
    <row r="346" spans="1:1">
      <c r="A346" s="20"/>
    </row>
    <row r="347" spans="1:1">
      <c r="A347" s="20"/>
    </row>
    <row r="348" spans="1:1">
      <c r="A348" s="20"/>
    </row>
    <row r="349" spans="1:1">
      <c r="A349" s="20"/>
    </row>
    <row r="350" spans="1:1">
      <c r="A350" s="20"/>
    </row>
    <row r="351" spans="1:1">
      <c r="A351" s="20"/>
    </row>
    <row r="352" spans="1:1">
      <c r="A352" s="20"/>
    </row>
    <row r="353" spans="1:1">
      <c r="A353" s="20"/>
    </row>
    <row r="354" spans="1:1">
      <c r="A354" s="20"/>
    </row>
    <row r="355" spans="1:1">
      <c r="A355" s="20"/>
    </row>
    <row r="356" spans="1:1">
      <c r="A356" s="20"/>
    </row>
    <row r="357" spans="1:1">
      <c r="A357" s="20"/>
    </row>
    <row r="358" spans="1:1">
      <c r="A358" s="20"/>
    </row>
    <row r="359" spans="1:1">
      <c r="A359" s="20"/>
    </row>
    <row r="360" spans="1:1">
      <c r="A360" s="20"/>
    </row>
    <row r="361" spans="1:1">
      <c r="A361" s="20"/>
    </row>
    <row r="362" spans="1:1">
      <c r="A362" s="20"/>
    </row>
    <row r="363" spans="1:1">
      <c r="A363" s="20"/>
    </row>
    <row r="364" spans="1:1">
      <c r="A364" s="20"/>
    </row>
    <row r="365" spans="1:1">
      <c r="A365" s="20"/>
    </row>
    <row r="366" spans="1:1">
      <c r="A366" s="20"/>
    </row>
    <row r="367" spans="1:1">
      <c r="A367" s="20"/>
    </row>
    <row r="368" spans="1:1">
      <c r="A368" s="20"/>
    </row>
    <row r="369" spans="1:1">
      <c r="A369" s="20"/>
    </row>
    <row r="370" spans="1:1">
      <c r="A370" s="20"/>
    </row>
    <row r="371" spans="1:1">
      <c r="A371" s="20"/>
    </row>
    <row r="372" spans="1:1">
      <c r="A372" s="20"/>
    </row>
    <row r="373" spans="1:1">
      <c r="A373" s="20"/>
    </row>
    <row r="374" spans="1:1">
      <c r="A374" s="20"/>
    </row>
    <row r="375" spans="1:1">
      <c r="A375" s="20"/>
    </row>
    <row r="376" spans="1:1">
      <c r="A376" s="20"/>
    </row>
    <row r="377" spans="1:1">
      <c r="A377" s="20"/>
    </row>
    <row r="378" spans="1:1">
      <c r="A378" s="20"/>
    </row>
    <row r="379" spans="1:1">
      <c r="A379" s="20"/>
    </row>
    <row r="380" spans="1:1">
      <c r="A380" s="20"/>
    </row>
    <row r="381" spans="1:1">
      <c r="A381" s="20"/>
    </row>
    <row r="382" spans="1:1">
      <c r="A382" s="20"/>
    </row>
    <row r="383" spans="1:1">
      <c r="A383" s="20"/>
    </row>
    <row r="384" spans="1:1">
      <c r="A384" s="20"/>
    </row>
    <row r="385" spans="1:1">
      <c r="A385" s="20"/>
    </row>
    <row r="386" spans="1:1">
      <c r="A386" s="20"/>
    </row>
    <row r="387" spans="1:1">
      <c r="A387" s="20"/>
    </row>
    <row r="388" spans="1:1">
      <c r="A388" s="20"/>
    </row>
    <row r="389" spans="1:1">
      <c r="A389" s="20"/>
    </row>
    <row r="390" spans="1:1">
      <c r="A390" s="20"/>
    </row>
    <row r="391" spans="1:1">
      <c r="A391" s="20"/>
    </row>
    <row r="392" spans="1:1">
      <c r="A392" s="20"/>
    </row>
    <row r="393" spans="1:1">
      <c r="A393" s="20"/>
    </row>
    <row r="394" spans="1:1">
      <c r="A394" s="20"/>
    </row>
    <row r="395" spans="1:1">
      <c r="A395" s="20"/>
    </row>
    <row r="396" spans="1:1">
      <c r="A396" s="20"/>
    </row>
    <row r="397" spans="1:1">
      <c r="A397" s="20"/>
    </row>
    <row r="398" spans="1:1">
      <c r="A398" s="20"/>
    </row>
    <row r="399" spans="1:1">
      <c r="A399" s="20"/>
    </row>
    <row r="400" spans="1:1">
      <c r="A400" s="20"/>
    </row>
    <row r="401" spans="1:1">
      <c r="A401" s="20"/>
    </row>
    <row r="402" spans="1:1">
      <c r="A402" s="20"/>
    </row>
    <row r="403" spans="1:1">
      <c r="A403" s="20"/>
    </row>
    <row r="404" spans="1:1">
      <c r="A404" s="20"/>
    </row>
    <row r="405" spans="1:1">
      <c r="A405" s="20"/>
    </row>
    <row r="406" spans="1:1">
      <c r="A406" s="20"/>
    </row>
    <row r="407" spans="1:1">
      <c r="A407" s="20"/>
    </row>
    <row r="408" spans="1:1">
      <c r="A408" s="20"/>
    </row>
    <row r="409" spans="1:1">
      <c r="A409" s="20"/>
    </row>
    <row r="410" spans="1:1">
      <c r="A410" s="20"/>
    </row>
    <row r="411" spans="1:1">
      <c r="A411" s="20"/>
    </row>
    <row r="412" spans="1:1">
      <c r="A412" s="20"/>
    </row>
    <row r="413" spans="1:1">
      <c r="A413" s="20"/>
    </row>
    <row r="414" spans="1:1">
      <c r="A414" s="20"/>
    </row>
    <row r="415" spans="1:1">
      <c r="A415" s="20"/>
    </row>
    <row r="416" spans="1:1">
      <c r="A416" s="20"/>
    </row>
    <row r="417" spans="1:1">
      <c r="A417" s="20"/>
    </row>
    <row r="418" spans="1:1">
      <c r="A418" s="20"/>
    </row>
    <row r="419" spans="1:1">
      <c r="A419" s="20"/>
    </row>
    <row r="420" spans="1:1">
      <c r="A420" s="20"/>
    </row>
    <row r="421" spans="1:1">
      <c r="A421" s="20"/>
    </row>
    <row r="422" spans="1:1">
      <c r="A422" s="20"/>
    </row>
    <row r="423" spans="1:1">
      <c r="A423" s="20"/>
    </row>
    <row r="424" spans="1:1">
      <c r="A424" s="20"/>
    </row>
    <row r="425" spans="1:1">
      <c r="A425" s="20"/>
    </row>
    <row r="426" spans="1:1">
      <c r="A426" s="20"/>
    </row>
    <row r="427" spans="1:1">
      <c r="A427" s="20"/>
    </row>
    <row r="428" spans="1:1">
      <c r="A428" s="20"/>
    </row>
    <row r="429" spans="1:1">
      <c r="A429" s="20"/>
    </row>
    <row r="430" spans="1:1">
      <c r="A430" s="20"/>
    </row>
    <row r="431" spans="1:1">
      <c r="A431" s="20"/>
    </row>
    <row r="432" spans="1:1">
      <c r="A432" s="20"/>
    </row>
    <row r="433" spans="1:1">
      <c r="A433" s="20"/>
    </row>
    <row r="434" spans="1:1">
      <c r="A434" s="20"/>
    </row>
    <row r="435" spans="1:1">
      <c r="A435" s="20"/>
    </row>
    <row r="436" spans="1:1">
      <c r="A436" s="20"/>
    </row>
    <row r="437" spans="1:1">
      <c r="A437" s="20"/>
    </row>
    <row r="438" spans="1:1">
      <c r="A438" s="20"/>
    </row>
    <row r="439" spans="1:1">
      <c r="A439" s="20"/>
    </row>
    <row r="440" spans="1:1">
      <c r="A440" s="20"/>
    </row>
    <row r="441" spans="1:1">
      <c r="A441" s="20"/>
    </row>
    <row r="442" spans="1:1">
      <c r="A442" s="20"/>
    </row>
    <row r="443" spans="1:1">
      <c r="A443" s="20"/>
    </row>
    <row r="444" spans="1:1">
      <c r="A444" s="20"/>
    </row>
    <row r="445" spans="1:1">
      <c r="A445" s="20"/>
    </row>
    <row r="446" spans="1:1">
      <c r="A446" s="20"/>
    </row>
    <row r="447" spans="1:1">
      <c r="A447" s="20"/>
    </row>
    <row r="448" spans="1:1">
      <c r="A448" s="20"/>
    </row>
    <row r="449" spans="1:1">
      <c r="A449" s="20"/>
    </row>
    <row r="450" spans="1:1">
      <c r="A450" s="20"/>
    </row>
    <row r="451" spans="1:1">
      <c r="A451" s="20"/>
    </row>
    <row r="452" spans="1:1">
      <c r="A452" s="20"/>
    </row>
    <row r="453" spans="1:1">
      <c r="A453" s="20"/>
    </row>
    <row r="454" spans="1:1">
      <c r="A454" s="20"/>
    </row>
    <row r="455" spans="1:1">
      <c r="A455" s="20"/>
    </row>
    <row r="456" spans="1:1">
      <c r="A456" s="20"/>
    </row>
    <row r="457" spans="1:1">
      <c r="A457" s="20"/>
    </row>
    <row r="458" spans="1:1">
      <c r="A458" s="20"/>
    </row>
    <row r="459" spans="1:1">
      <c r="A459" s="20"/>
    </row>
    <row r="460" spans="1:1">
      <c r="A460" s="20"/>
    </row>
    <row r="461" spans="1:1">
      <c r="A461" s="20"/>
    </row>
    <row r="462" spans="1:1">
      <c r="A462" s="20"/>
    </row>
    <row r="463" spans="1:1">
      <c r="A463" s="20"/>
    </row>
    <row r="464" spans="1:1">
      <c r="A464" s="20"/>
    </row>
    <row r="465" spans="1:1">
      <c r="A465" s="20"/>
    </row>
    <row r="466" spans="1:1">
      <c r="A466" s="20"/>
    </row>
    <row r="467" spans="1:1">
      <c r="A467" s="20"/>
    </row>
    <row r="468" spans="1:1">
      <c r="A468" s="20"/>
    </row>
    <row r="469" spans="1:1">
      <c r="A469" s="20"/>
    </row>
    <row r="470" spans="1:1">
      <c r="A470" s="20"/>
    </row>
    <row r="471" spans="1:1">
      <c r="A471" s="20"/>
    </row>
    <row r="472" spans="1:1">
      <c r="A472" s="20"/>
    </row>
    <row r="473" spans="1:1">
      <c r="A473" s="20"/>
    </row>
    <row r="474" spans="1:1">
      <c r="A474" s="20"/>
    </row>
    <row r="475" spans="1:1">
      <c r="A475" s="20"/>
    </row>
    <row r="476" spans="1:1">
      <c r="A476" s="20"/>
    </row>
    <row r="477" spans="1:1">
      <c r="A477" s="20"/>
    </row>
    <row r="478" spans="1:1">
      <c r="A478" s="20"/>
    </row>
    <row r="479" spans="1:1">
      <c r="A479" s="20"/>
    </row>
    <row r="480" spans="1:1">
      <c r="A480" s="20"/>
    </row>
    <row r="481" spans="1:1">
      <c r="A481" s="20"/>
    </row>
    <row r="482" spans="1:1">
      <c r="A482" s="20"/>
    </row>
    <row r="483" spans="1:1">
      <c r="A483" s="20"/>
    </row>
    <row r="484" spans="1:1">
      <c r="A484" s="20"/>
    </row>
    <row r="485" spans="1:1">
      <c r="A485" s="20"/>
    </row>
    <row r="486" spans="1:1">
      <c r="A486" s="20"/>
    </row>
    <row r="487" spans="1:1">
      <c r="A487" s="20"/>
    </row>
    <row r="488" spans="1:1">
      <c r="A488" s="20"/>
    </row>
    <row r="489" spans="1:1">
      <c r="A489" s="20"/>
    </row>
    <row r="490" spans="1:1">
      <c r="A490" s="20"/>
    </row>
    <row r="491" spans="1:1">
      <c r="A491" s="20"/>
    </row>
    <row r="492" spans="1:1">
      <c r="A492" s="20"/>
    </row>
    <row r="493" spans="1:1">
      <c r="A493" s="20"/>
    </row>
    <row r="494" spans="1:1">
      <c r="A494" s="20"/>
    </row>
    <row r="495" spans="1:1">
      <c r="A495" s="20"/>
    </row>
    <row r="496" spans="1:1">
      <c r="A496" s="20"/>
    </row>
    <row r="497" spans="1:1">
      <c r="A497" s="20"/>
    </row>
    <row r="498" spans="1:1">
      <c r="A498" s="20"/>
    </row>
    <row r="499" spans="1:1">
      <c r="A499" s="20"/>
    </row>
    <row r="500" spans="1:1">
      <c r="A500" s="20"/>
    </row>
    <row r="501" spans="1:1">
      <c r="A501" s="20"/>
    </row>
    <row r="502" spans="1:1">
      <c r="A502" s="20"/>
    </row>
    <row r="503" spans="1:1">
      <c r="A503" s="20"/>
    </row>
    <row r="504" spans="1:1">
      <c r="A504" s="20"/>
    </row>
    <row r="505" spans="1:1">
      <c r="A505" s="20"/>
    </row>
    <row r="506" spans="1:1">
      <c r="A506" s="20"/>
    </row>
    <row r="507" spans="1:1">
      <c r="A507" s="20"/>
    </row>
    <row r="508" spans="1:1">
      <c r="A508" s="20"/>
    </row>
    <row r="509" spans="1:1">
      <c r="A509" s="20"/>
    </row>
    <row r="510" spans="1:1">
      <c r="A510" s="20"/>
    </row>
    <row r="511" spans="1:1">
      <c r="A511" s="20"/>
    </row>
    <row r="512" spans="1:1">
      <c r="A512" s="20"/>
    </row>
    <row r="513" spans="1:1">
      <c r="A513" s="20"/>
    </row>
    <row r="514" spans="1:1">
      <c r="A514" s="20"/>
    </row>
    <row r="515" spans="1:1">
      <c r="A515" s="20"/>
    </row>
    <row r="516" spans="1:1">
      <c r="A516" s="20"/>
    </row>
    <row r="517" spans="1:1">
      <c r="A517" s="20"/>
    </row>
    <row r="518" spans="1:1">
      <c r="A518" s="20"/>
    </row>
    <row r="519" spans="1:1">
      <c r="A519" s="20"/>
    </row>
    <row r="520" spans="1:1">
      <c r="A520" s="20"/>
    </row>
    <row r="521" spans="1:1">
      <c r="A521" s="20"/>
    </row>
    <row r="522" spans="1:1">
      <c r="A522" s="20"/>
    </row>
    <row r="523" spans="1:1">
      <c r="A523" s="20"/>
    </row>
    <row r="524" spans="1:1">
      <c r="A524" s="20"/>
    </row>
    <row r="525" spans="1:1">
      <c r="A525" s="20"/>
    </row>
    <row r="526" spans="1:1">
      <c r="A526" s="20"/>
    </row>
    <row r="527" spans="1:1">
      <c r="A527" s="20"/>
    </row>
    <row r="528" spans="1:1">
      <c r="A528" s="20"/>
    </row>
    <row r="529" spans="1:1">
      <c r="A529" s="20"/>
    </row>
    <row r="530" spans="1:1">
      <c r="A530" s="20"/>
    </row>
    <row r="531" spans="1:1">
      <c r="A531" s="20"/>
    </row>
    <row r="532" spans="1:1">
      <c r="A532" s="20"/>
    </row>
    <row r="533" spans="1:1">
      <c r="A533" s="20"/>
    </row>
    <row r="534" spans="1:1">
      <c r="A534" s="20"/>
    </row>
    <row r="535" spans="1:1">
      <c r="A535" s="20"/>
    </row>
    <row r="536" spans="1:1">
      <c r="A536" s="20"/>
    </row>
    <row r="537" spans="1:1">
      <c r="A537" s="20"/>
    </row>
    <row r="538" spans="1:1">
      <c r="A538" s="20"/>
    </row>
    <row r="539" spans="1:1">
      <c r="A539" s="20"/>
    </row>
    <row r="540" spans="1:1">
      <c r="A540" s="20"/>
    </row>
    <row r="541" spans="1:1">
      <c r="A541" s="20"/>
    </row>
    <row r="542" spans="1:1">
      <c r="A542" s="20"/>
    </row>
    <row r="543" spans="1:1">
      <c r="A543" s="20"/>
    </row>
    <row r="544" spans="1:1">
      <c r="A544" s="20"/>
    </row>
    <row r="545" spans="1:1">
      <c r="A545" s="20"/>
    </row>
    <row r="546" spans="1:1">
      <c r="A546" s="20"/>
    </row>
    <row r="547" spans="1:1">
      <c r="A547" s="20"/>
    </row>
    <row r="548" spans="1:1">
      <c r="A548" s="20"/>
    </row>
    <row r="549" spans="1:1">
      <c r="A549" s="20"/>
    </row>
    <row r="550" spans="1:1">
      <c r="A550" s="20"/>
    </row>
    <row r="551" spans="1:1">
      <c r="A551" s="20"/>
    </row>
    <row r="552" spans="1:1">
      <c r="A552" s="20"/>
    </row>
    <row r="553" spans="1:1">
      <c r="A553" s="20"/>
    </row>
    <row r="554" spans="1:1">
      <c r="A554" s="20"/>
    </row>
    <row r="555" spans="1:1">
      <c r="A555" s="20"/>
    </row>
    <row r="556" spans="1:1">
      <c r="A556" s="20"/>
    </row>
    <row r="557" spans="1:1">
      <c r="A557" s="20"/>
    </row>
    <row r="558" spans="1:1">
      <c r="A558" s="20"/>
    </row>
    <row r="559" spans="1:1">
      <c r="A559" s="20"/>
    </row>
    <row r="560" spans="1:1">
      <c r="A560" s="20"/>
    </row>
    <row r="561" spans="1:1">
      <c r="A561" s="20"/>
    </row>
    <row r="562" spans="1:1">
      <c r="A562" s="20"/>
    </row>
    <row r="563" spans="1:1">
      <c r="A563" s="20"/>
    </row>
    <row r="564" spans="1:1">
      <c r="A564" s="20"/>
    </row>
    <row r="565" spans="1:1">
      <c r="A565" s="20"/>
    </row>
    <row r="566" spans="1:1">
      <c r="A566" s="20"/>
    </row>
    <row r="567" spans="1:1">
      <c r="A567" s="20"/>
    </row>
    <row r="568" spans="1:1">
      <c r="A568" s="20"/>
    </row>
    <row r="569" spans="1:1">
      <c r="A569" s="20"/>
    </row>
    <row r="570" spans="1:1">
      <c r="A570" s="20"/>
    </row>
    <row r="571" spans="1:1">
      <c r="A571" s="20"/>
    </row>
    <row r="572" spans="1:1">
      <c r="A572" s="20"/>
    </row>
    <row r="573" spans="1:1">
      <c r="A573" s="20"/>
    </row>
    <row r="574" spans="1:1">
      <c r="A574" s="20"/>
    </row>
    <row r="575" spans="1:1">
      <c r="A575" s="20"/>
    </row>
    <row r="576" spans="1:1">
      <c r="A576" s="20"/>
    </row>
    <row r="577" spans="1:1">
      <c r="A577" s="20"/>
    </row>
    <row r="578" spans="1:1">
      <c r="A578" s="20"/>
    </row>
    <row r="579" spans="1:1">
      <c r="A579" s="20"/>
    </row>
    <row r="580" spans="1:1">
      <c r="A580" s="20"/>
    </row>
    <row r="581" spans="1:1">
      <c r="A581" s="20"/>
    </row>
    <row r="582" spans="1:1">
      <c r="A582" s="20"/>
    </row>
    <row r="583" spans="1:1">
      <c r="A583" s="20"/>
    </row>
    <row r="584" spans="1:1">
      <c r="A584" s="20"/>
    </row>
    <row r="585" spans="1:1">
      <c r="A585" s="20"/>
    </row>
    <row r="586" spans="1:1">
      <c r="A586" s="20"/>
    </row>
    <row r="587" spans="1:1">
      <c r="A587" s="20"/>
    </row>
    <row r="588" spans="1:1">
      <c r="A588" s="20"/>
    </row>
    <row r="589" spans="1:1">
      <c r="A589" s="20"/>
    </row>
    <row r="590" spans="1:1">
      <c r="A590" s="20"/>
    </row>
    <row r="591" spans="1:1">
      <c r="A591" s="20"/>
    </row>
    <row r="592" spans="1:1">
      <c r="A592" s="20"/>
    </row>
    <row r="593" spans="1:1">
      <c r="A593" s="20"/>
    </row>
    <row r="594" spans="1:1">
      <c r="A594" s="20"/>
    </row>
    <row r="595" spans="1:1">
      <c r="A595" s="20"/>
    </row>
    <row r="596" spans="1:1">
      <c r="A596" s="20"/>
    </row>
    <row r="597" spans="1:1">
      <c r="A597" s="20"/>
    </row>
    <row r="598" spans="1:1">
      <c r="A598" s="20"/>
    </row>
    <row r="599" spans="1:1">
      <c r="A599" s="20"/>
    </row>
    <row r="600" spans="1:1">
      <c r="A600" s="20"/>
    </row>
    <row r="601" spans="1:1">
      <c r="A601" s="20"/>
    </row>
    <row r="602" spans="1:1">
      <c r="A602" s="20"/>
    </row>
    <row r="603" spans="1:1">
      <c r="A603" s="20"/>
    </row>
    <row r="604" spans="1:1">
      <c r="A604" s="20"/>
    </row>
    <row r="605" spans="1:1">
      <c r="A605" s="20"/>
    </row>
    <row r="606" spans="1:1">
      <c r="A606" s="20"/>
    </row>
    <row r="607" spans="1:1">
      <c r="A607" s="20"/>
    </row>
    <row r="608" spans="1:1">
      <c r="A608" s="20"/>
    </row>
    <row r="609" spans="1:1">
      <c r="A609" s="20"/>
    </row>
    <row r="610" spans="1:1">
      <c r="A610" s="20"/>
    </row>
    <row r="611" spans="1:1">
      <c r="A611" s="20"/>
    </row>
    <row r="612" spans="1:1">
      <c r="A612" s="20"/>
    </row>
    <row r="613" spans="1:1">
      <c r="A613" s="20"/>
    </row>
    <row r="614" spans="1:1">
      <c r="A614" s="20"/>
    </row>
    <row r="615" spans="1:1">
      <c r="A615" s="20"/>
    </row>
    <row r="616" spans="1:1">
      <c r="A616" s="20"/>
    </row>
    <row r="617" spans="1:1">
      <c r="A617" s="20"/>
    </row>
    <row r="618" spans="1:1">
      <c r="A618" s="20"/>
    </row>
    <row r="619" spans="1:1">
      <c r="A619" s="20"/>
    </row>
    <row r="620" spans="1:1">
      <c r="A620" s="20"/>
    </row>
    <row r="621" spans="1:1">
      <c r="A621" s="20"/>
    </row>
    <row r="622" spans="1:1">
      <c r="A622" s="20"/>
    </row>
    <row r="623" spans="1:1">
      <c r="A623" s="20"/>
    </row>
    <row r="624" spans="1:1">
      <c r="A624" s="20"/>
    </row>
    <row r="625" spans="1:1">
      <c r="A625" s="20"/>
    </row>
    <row r="626" spans="1:1">
      <c r="A626" s="20"/>
    </row>
    <row r="627" spans="1:1">
      <c r="A627" s="20"/>
    </row>
    <row r="628" spans="1:1">
      <c r="A628" s="20"/>
    </row>
    <row r="629" spans="1:1">
      <c r="A629" s="20"/>
    </row>
    <row r="630" spans="1:1">
      <c r="A630" s="20"/>
    </row>
    <row r="631" spans="1:1">
      <c r="A631" s="20"/>
    </row>
    <row r="632" spans="1:1">
      <c r="A632" s="20"/>
    </row>
    <row r="633" spans="1:1">
      <c r="A633" s="20"/>
    </row>
    <row r="634" spans="1:1">
      <c r="A634" s="20"/>
    </row>
    <row r="635" spans="1:1">
      <c r="A635" s="20"/>
    </row>
    <row r="636" spans="1:1">
      <c r="A636" s="20"/>
    </row>
    <row r="637" spans="1:1">
      <c r="A637" s="20"/>
    </row>
    <row r="638" spans="1:1">
      <c r="A638" s="20"/>
    </row>
    <row r="639" spans="1:1">
      <c r="A639" s="20"/>
    </row>
    <row r="640" spans="1:1">
      <c r="A640" s="20"/>
    </row>
    <row r="641" spans="1:1">
      <c r="A641" s="20"/>
    </row>
    <row r="642" spans="1:1">
      <c r="A642" s="20"/>
    </row>
    <row r="643" spans="1:1">
      <c r="A643" s="20"/>
    </row>
    <row r="644" spans="1:1">
      <c r="A644" s="20"/>
    </row>
    <row r="645" spans="1:1">
      <c r="A645" s="20"/>
    </row>
    <row r="646" spans="1:1">
      <c r="A646" s="20"/>
    </row>
    <row r="647" spans="1:1">
      <c r="A647" s="20"/>
    </row>
    <row r="648" spans="1:1">
      <c r="A648" s="20"/>
    </row>
    <row r="649" spans="1:1">
      <c r="A649" s="20"/>
    </row>
    <row r="650" spans="1:1">
      <c r="A650" s="20"/>
    </row>
    <row r="651" spans="1:1">
      <c r="A651" s="20"/>
    </row>
    <row r="652" spans="1:1">
      <c r="A652" s="20"/>
    </row>
    <row r="653" spans="1:1">
      <c r="A653" s="20"/>
    </row>
    <row r="654" spans="1:1">
      <c r="A654" s="20"/>
    </row>
    <row r="655" spans="1:1">
      <c r="A655" s="20"/>
    </row>
    <row r="656" spans="1:1">
      <c r="A656" s="20"/>
    </row>
    <row r="657" spans="1:1">
      <c r="A657" s="20"/>
    </row>
    <row r="658" spans="1:1">
      <c r="A658" s="20"/>
    </row>
    <row r="659" spans="1:1">
      <c r="A659" s="20"/>
    </row>
    <row r="660" spans="1:1">
      <c r="A660" s="20"/>
    </row>
    <row r="661" spans="1:1">
      <c r="A661" s="20"/>
    </row>
    <row r="662" spans="1:1">
      <c r="A662" s="20"/>
    </row>
    <row r="663" spans="1:1">
      <c r="A663" s="20"/>
    </row>
    <row r="664" spans="1:1">
      <c r="A664" s="20"/>
    </row>
    <row r="665" spans="1:1">
      <c r="A665" s="20"/>
    </row>
    <row r="666" spans="1:1">
      <c r="A666" s="20"/>
    </row>
    <row r="667" spans="1:1">
      <c r="A667" s="20"/>
    </row>
    <row r="668" spans="1:1">
      <c r="A668" s="20"/>
    </row>
    <row r="669" spans="1:1">
      <c r="A669" s="20"/>
    </row>
    <row r="670" spans="1:1">
      <c r="A670" s="20"/>
    </row>
    <row r="671" spans="1:1">
      <c r="A671" s="20"/>
    </row>
    <row r="672" spans="1:1">
      <c r="A672" s="20"/>
    </row>
    <row r="673" spans="1:1">
      <c r="A673" s="20"/>
    </row>
    <row r="674" spans="1:1">
      <c r="A674" s="20"/>
    </row>
    <row r="675" spans="1:1">
      <c r="A675" s="20"/>
    </row>
    <row r="676" spans="1:1">
      <c r="A676" s="20"/>
    </row>
    <row r="677" spans="1:1">
      <c r="A677" s="20"/>
    </row>
    <row r="678" spans="1:1">
      <c r="A678" s="20"/>
    </row>
    <row r="679" spans="1:1">
      <c r="A679" s="20"/>
    </row>
    <row r="680" spans="1:1">
      <c r="A680" s="20"/>
    </row>
    <row r="681" spans="1:1">
      <c r="A681" s="20"/>
    </row>
    <row r="682" spans="1:1">
      <c r="A682" s="20"/>
    </row>
    <row r="683" spans="1:1">
      <c r="A683" s="20"/>
    </row>
    <row r="684" spans="1:1">
      <c r="A684" s="20"/>
    </row>
    <row r="685" spans="1:1">
      <c r="A685" s="20"/>
    </row>
    <row r="686" spans="1:1">
      <c r="A686" s="20"/>
    </row>
    <row r="687" spans="1:1">
      <c r="A687" s="20"/>
    </row>
    <row r="688" spans="1:1">
      <c r="A688" s="20"/>
    </row>
    <row r="689" spans="1:1">
      <c r="A689" s="20"/>
    </row>
    <row r="690" spans="1:1">
      <c r="A690" s="20"/>
    </row>
    <row r="691" spans="1:1">
      <c r="A691" s="20"/>
    </row>
    <row r="692" spans="1:1">
      <c r="A692" s="20"/>
    </row>
    <row r="693" spans="1:1">
      <c r="A693" s="20"/>
    </row>
    <row r="694" spans="1:1">
      <c r="A694" s="20"/>
    </row>
    <row r="695" spans="1:1">
      <c r="A695" s="20"/>
    </row>
    <row r="696" spans="1:1">
      <c r="A696" s="20"/>
    </row>
    <row r="697" spans="1:1">
      <c r="A697" s="20"/>
    </row>
    <row r="698" spans="1:1">
      <c r="A698" s="20"/>
    </row>
    <row r="699" spans="1:1">
      <c r="A699" s="20"/>
    </row>
    <row r="700" spans="1:1">
      <c r="A700" s="20"/>
    </row>
    <row r="701" spans="1:1">
      <c r="A701" s="20"/>
    </row>
    <row r="702" spans="1:1">
      <c r="A702" s="20"/>
    </row>
    <row r="703" spans="1:1">
      <c r="A703" s="20"/>
    </row>
    <row r="704" spans="1:1">
      <c r="A704" s="20"/>
    </row>
    <row r="705" spans="1:1">
      <c r="A705" s="20"/>
    </row>
    <row r="706" spans="1:1">
      <c r="A706" s="20"/>
    </row>
    <row r="707" spans="1:1">
      <c r="A707" s="20"/>
    </row>
    <row r="708" spans="1:1">
      <c r="A708" s="20"/>
    </row>
    <row r="709" spans="1:1">
      <c r="A709" s="20"/>
    </row>
    <row r="710" spans="1:1">
      <c r="A710" s="20"/>
    </row>
    <row r="711" spans="1:1">
      <c r="A711" s="20"/>
    </row>
    <row r="712" spans="1:1">
      <c r="A712" s="20"/>
    </row>
    <row r="713" spans="1:1">
      <c r="A713" s="20"/>
    </row>
    <row r="714" spans="1:1">
      <c r="A714" s="20"/>
    </row>
    <row r="715" spans="1:1">
      <c r="A715" s="20"/>
    </row>
    <row r="716" spans="1:1">
      <c r="A716" s="20"/>
    </row>
    <row r="717" spans="1:1">
      <c r="A717" s="20"/>
    </row>
    <row r="718" spans="1:1">
      <c r="A718" s="20"/>
    </row>
    <row r="719" spans="1:1">
      <c r="A719" s="20"/>
    </row>
    <row r="720" spans="1:1">
      <c r="A720" s="20"/>
    </row>
    <row r="721" spans="1:1">
      <c r="A721" s="20"/>
    </row>
    <row r="722" spans="1:1">
      <c r="A722" s="20"/>
    </row>
    <row r="723" spans="1:1">
      <c r="A723" s="20"/>
    </row>
    <row r="724" spans="1:1">
      <c r="A724" s="20"/>
    </row>
    <row r="725" spans="1:1">
      <c r="A725" s="20"/>
    </row>
    <row r="726" spans="1:1">
      <c r="A726" s="20"/>
    </row>
    <row r="727" spans="1:1">
      <c r="A727" s="20"/>
    </row>
    <row r="728" spans="1:1">
      <c r="A728" s="20"/>
    </row>
    <row r="729" spans="1:1">
      <c r="A729" s="20"/>
    </row>
    <row r="730" spans="1:1">
      <c r="A730" s="20"/>
    </row>
    <row r="731" spans="1:1">
      <c r="A731" s="20"/>
    </row>
    <row r="732" spans="1:1">
      <c r="A732" s="20"/>
    </row>
    <row r="733" spans="1:1">
      <c r="A733" s="20"/>
    </row>
    <row r="734" spans="1:1">
      <c r="A734" s="20"/>
    </row>
    <row r="735" spans="1:1">
      <c r="A735" s="20"/>
    </row>
    <row r="736" spans="1:1">
      <c r="A736" s="20"/>
    </row>
    <row r="737" spans="1:1">
      <c r="A737" s="20"/>
    </row>
    <row r="738" spans="1:1">
      <c r="A738" s="20"/>
    </row>
    <row r="739" spans="1:1">
      <c r="A739" s="20"/>
    </row>
    <row r="740" spans="1:1">
      <c r="A740" s="20"/>
    </row>
    <row r="741" spans="1:1">
      <c r="A741" s="20"/>
    </row>
    <row r="742" spans="1:1">
      <c r="A742" s="20"/>
    </row>
    <row r="743" spans="1:1">
      <c r="A743" s="20"/>
    </row>
    <row r="744" spans="1:1">
      <c r="A744" s="20"/>
    </row>
    <row r="745" spans="1:1">
      <c r="A745" s="20"/>
    </row>
    <row r="746" spans="1:1">
      <c r="A746" s="20"/>
    </row>
    <row r="747" spans="1:1">
      <c r="A747" s="20"/>
    </row>
    <row r="748" spans="1:1">
      <c r="A748" s="20"/>
    </row>
    <row r="749" spans="1:1">
      <c r="A749" s="20"/>
    </row>
    <row r="750" spans="1:1">
      <c r="A750" s="20"/>
    </row>
    <row r="751" spans="1:1">
      <c r="A751" s="20"/>
    </row>
    <row r="752" spans="1:1">
      <c r="A752" s="20"/>
    </row>
    <row r="753" spans="1:1">
      <c r="A753" s="20"/>
    </row>
    <row r="754" spans="1:1">
      <c r="A754" s="20"/>
    </row>
    <row r="755" spans="1:1">
      <c r="A755" s="20"/>
    </row>
    <row r="756" spans="1:1">
      <c r="A756" s="20"/>
    </row>
    <row r="757" spans="1:1">
      <c r="A757" s="20"/>
    </row>
    <row r="758" spans="1:1">
      <c r="A758" s="20"/>
    </row>
    <row r="759" spans="1:1">
      <c r="A759" s="20"/>
    </row>
    <row r="760" spans="1:1">
      <c r="A760" s="20"/>
    </row>
    <row r="761" spans="1:1">
      <c r="A761" s="20"/>
    </row>
    <row r="762" spans="1:1">
      <c r="A762" s="20"/>
    </row>
    <row r="763" spans="1:1">
      <c r="A763" s="20"/>
    </row>
    <row r="764" spans="1:1">
      <c r="A764" s="20"/>
    </row>
    <row r="765" spans="1:1">
      <c r="A765" s="20"/>
    </row>
    <row r="766" spans="1:1">
      <c r="A766" s="20"/>
    </row>
    <row r="767" spans="1:1">
      <c r="A767" s="20"/>
    </row>
    <row r="768" spans="1:1">
      <c r="A768" s="20"/>
    </row>
    <row r="769" spans="1:1">
      <c r="A769" s="20"/>
    </row>
    <row r="770" spans="1:1">
      <c r="A770" s="20"/>
    </row>
    <row r="771" spans="1:1">
      <c r="A771" s="20"/>
    </row>
    <row r="772" spans="1:1">
      <c r="A772" s="20"/>
    </row>
    <row r="773" spans="1:1">
      <c r="A773" s="20"/>
    </row>
    <row r="774" spans="1:1">
      <c r="A774" s="20"/>
    </row>
    <row r="775" spans="1:1">
      <c r="A775" s="20"/>
    </row>
    <row r="776" spans="1:1">
      <c r="A776" s="20"/>
    </row>
    <row r="777" spans="1:1">
      <c r="A777" s="20"/>
    </row>
    <row r="778" spans="1:1">
      <c r="A778" s="20"/>
    </row>
    <row r="779" spans="1:1">
      <c r="A779" s="20"/>
    </row>
    <row r="780" spans="1:1">
      <c r="A780" s="20"/>
    </row>
    <row r="781" spans="1:1">
      <c r="A781" s="20"/>
    </row>
    <row r="782" spans="1:1">
      <c r="A782" s="20"/>
    </row>
    <row r="783" spans="1:1">
      <c r="A783" s="20"/>
    </row>
    <row r="784" spans="1:1">
      <c r="A784" s="20"/>
    </row>
    <row r="785" spans="1:1">
      <c r="A785" s="20"/>
    </row>
    <row r="786" spans="1:1">
      <c r="A786" s="20"/>
    </row>
    <row r="787" spans="1:1">
      <c r="A787" s="20"/>
    </row>
    <row r="788" spans="1:1">
      <c r="A788" s="20"/>
    </row>
    <row r="789" spans="1:1">
      <c r="A789" s="20"/>
    </row>
    <row r="790" spans="1:1">
      <c r="A790" s="20"/>
    </row>
    <row r="791" spans="1:1">
      <c r="A791" s="20"/>
    </row>
    <row r="792" spans="1:1">
      <c r="A792" s="20"/>
    </row>
    <row r="793" spans="1:1">
      <c r="A793" s="20"/>
    </row>
    <row r="794" spans="1:1">
      <c r="A794" s="20"/>
    </row>
    <row r="795" spans="1:1">
      <c r="A795" s="20"/>
    </row>
    <row r="796" spans="1:1">
      <c r="A796" s="20"/>
    </row>
    <row r="797" spans="1:1">
      <c r="A797" s="20"/>
    </row>
    <row r="798" spans="1:1">
      <c r="A798" s="20"/>
    </row>
    <row r="799" spans="1:1">
      <c r="A799" s="20"/>
    </row>
    <row r="800" spans="1:1">
      <c r="A800" s="20"/>
    </row>
    <row r="801" spans="1:1">
      <c r="A801" s="20"/>
    </row>
    <row r="802" spans="1:1">
      <c r="A802" s="20"/>
    </row>
    <row r="803" spans="1:1">
      <c r="A803" s="20"/>
    </row>
    <row r="804" spans="1:1">
      <c r="A804" s="20"/>
    </row>
    <row r="805" spans="1:1">
      <c r="A805" s="20"/>
    </row>
    <row r="806" spans="1:1">
      <c r="A806" s="20"/>
    </row>
    <row r="807" spans="1:1">
      <c r="A807" s="20"/>
    </row>
    <row r="808" spans="1:1">
      <c r="A808" s="20"/>
    </row>
    <row r="809" spans="1:1">
      <c r="A809" s="20"/>
    </row>
    <row r="810" spans="1:1">
      <c r="A810" s="20"/>
    </row>
    <row r="811" spans="1:1">
      <c r="A811" s="20"/>
    </row>
    <row r="812" spans="1:1">
      <c r="A812" s="20"/>
    </row>
    <row r="813" spans="1:1">
      <c r="A813" s="20"/>
    </row>
    <row r="814" spans="1:1">
      <c r="A814" s="20"/>
    </row>
    <row r="815" spans="1:1">
      <c r="A815" s="20"/>
    </row>
    <row r="816" spans="1:1">
      <c r="A816" s="20"/>
    </row>
    <row r="817" spans="1:1">
      <c r="A817" s="20"/>
    </row>
    <row r="818" spans="1:1">
      <c r="A818" s="20"/>
    </row>
    <row r="819" spans="1:1">
      <c r="A819" s="20"/>
    </row>
    <row r="820" spans="1:1">
      <c r="A820" s="20"/>
    </row>
    <row r="821" spans="1:1">
      <c r="A821" s="20"/>
    </row>
    <row r="822" spans="1:1">
      <c r="A822" s="20"/>
    </row>
    <row r="823" spans="1:1">
      <c r="A823" s="20"/>
    </row>
    <row r="824" spans="1:1">
      <c r="A824" s="20"/>
    </row>
    <row r="825" spans="1:1">
      <c r="A825" s="20"/>
    </row>
    <row r="826" spans="1:1">
      <c r="A826" s="20"/>
    </row>
    <row r="827" spans="1:1">
      <c r="A827" s="20"/>
    </row>
    <row r="828" spans="1:1">
      <c r="A828" s="20"/>
    </row>
    <row r="829" spans="1:1">
      <c r="A829" s="20"/>
    </row>
    <row r="830" spans="1:1">
      <c r="A830" s="20"/>
    </row>
    <row r="831" spans="1:1">
      <c r="A831" s="20"/>
    </row>
    <row r="832" spans="1:1">
      <c r="A832" s="20"/>
    </row>
    <row r="833" spans="1:1">
      <c r="A833" s="20"/>
    </row>
    <row r="834" spans="1:1">
      <c r="A834" s="20"/>
    </row>
    <row r="835" spans="1:1">
      <c r="A835" s="20"/>
    </row>
    <row r="836" spans="1:1">
      <c r="A836" s="20"/>
    </row>
    <row r="837" spans="1:1">
      <c r="A837" s="20"/>
    </row>
    <row r="838" spans="1:1">
      <c r="A838" s="20"/>
    </row>
    <row r="839" spans="1:1">
      <c r="A839" s="20"/>
    </row>
    <row r="840" spans="1:1">
      <c r="A840" s="20"/>
    </row>
    <row r="841" spans="1:1">
      <c r="A841" s="20"/>
    </row>
    <row r="842" spans="1:1">
      <c r="A842" s="20"/>
    </row>
    <row r="843" spans="1:1">
      <c r="A843" s="20"/>
    </row>
    <row r="844" spans="1:1">
      <c r="A844" s="20"/>
    </row>
    <row r="845" spans="1:1">
      <c r="A845" s="20"/>
    </row>
    <row r="846" spans="1:1">
      <c r="A846" s="20"/>
    </row>
    <row r="847" spans="1:1">
      <c r="A847" s="20"/>
    </row>
    <row r="848" spans="1:1">
      <c r="A848" s="20"/>
    </row>
    <row r="849" spans="1:1">
      <c r="A849" s="20"/>
    </row>
    <row r="850" spans="1:1">
      <c r="A850" s="20"/>
    </row>
    <row r="851" spans="1:1">
      <c r="A851" s="20"/>
    </row>
    <row r="852" spans="1:1">
      <c r="A852" s="20"/>
    </row>
    <row r="853" spans="1:1">
      <c r="A853" s="20"/>
    </row>
    <row r="854" spans="1:1">
      <c r="A854" s="20"/>
    </row>
    <row r="855" spans="1:1">
      <c r="A855" s="20"/>
    </row>
    <row r="856" spans="1:1">
      <c r="A856" s="20"/>
    </row>
    <row r="857" spans="1:1">
      <c r="A857" s="20"/>
    </row>
    <row r="858" spans="1:1">
      <c r="A858" s="20"/>
    </row>
    <row r="859" spans="1:1">
      <c r="A859" s="20"/>
    </row>
    <row r="860" spans="1:1">
      <c r="A860" s="20"/>
    </row>
    <row r="861" spans="1:1">
      <c r="A861" s="20"/>
    </row>
    <row r="862" spans="1:1">
      <c r="A862" s="20"/>
    </row>
    <row r="863" spans="1:1">
      <c r="A863" s="20"/>
    </row>
    <row r="864" spans="1:1">
      <c r="A864" s="20"/>
    </row>
    <row r="865" spans="1:1">
      <c r="A865" s="20"/>
    </row>
    <row r="866" spans="1:1">
      <c r="A866" s="20"/>
    </row>
    <row r="867" spans="1:1">
      <c r="A867" s="20"/>
    </row>
    <row r="868" spans="1:1">
      <c r="A868" s="20"/>
    </row>
    <row r="869" spans="1:1">
      <c r="A869" s="20"/>
    </row>
    <row r="870" spans="1:1">
      <c r="A870" s="20"/>
    </row>
    <row r="871" spans="1:1">
      <c r="A871" s="20"/>
    </row>
    <row r="872" spans="1:1">
      <c r="A872" s="20"/>
    </row>
    <row r="873" spans="1:1">
      <c r="A873" s="20"/>
    </row>
    <row r="874" spans="1:1">
      <c r="A874" s="20"/>
    </row>
    <row r="875" spans="1:1">
      <c r="A875" s="20"/>
    </row>
    <row r="876" spans="1:1">
      <c r="A876" s="20"/>
    </row>
    <row r="877" spans="1:1">
      <c r="A877" s="20"/>
    </row>
    <row r="878" spans="1:1">
      <c r="A878" s="20"/>
    </row>
    <row r="879" spans="1:1">
      <c r="A879" s="20"/>
    </row>
    <row r="880" spans="1:1">
      <c r="A880" s="20"/>
    </row>
    <row r="881" spans="1:1">
      <c r="A881" s="20"/>
    </row>
    <row r="882" spans="1:1">
      <c r="A882" s="20"/>
    </row>
    <row r="883" spans="1:1">
      <c r="A883" s="20"/>
    </row>
    <row r="884" spans="1:1">
      <c r="A884" s="20"/>
    </row>
    <row r="885" spans="1:1">
      <c r="A885" s="20"/>
    </row>
    <row r="886" spans="1:1">
      <c r="A886" s="20"/>
    </row>
    <row r="887" spans="1:1">
      <c r="A887" s="20"/>
    </row>
    <row r="888" spans="1:1">
      <c r="A888" s="20"/>
    </row>
    <row r="889" spans="1:1">
      <c r="A889" s="20"/>
    </row>
    <row r="890" spans="1:1">
      <c r="A890" s="20"/>
    </row>
    <row r="891" spans="1:1">
      <c r="A891" s="20"/>
    </row>
    <row r="892" spans="1:1">
      <c r="A892" s="20"/>
    </row>
    <row r="893" spans="1:1">
      <c r="A893" s="20"/>
    </row>
    <row r="894" spans="1:1">
      <c r="A894" s="20"/>
    </row>
    <row r="895" spans="1:1">
      <c r="A895" s="20"/>
    </row>
    <row r="896" spans="1:1">
      <c r="A896" s="20"/>
    </row>
    <row r="897" spans="1:1">
      <c r="A897" s="20"/>
    </row>
    <row r="898" spans="1:1">
      <c r="A898" s="20"/>
    </row>
    <row r="899" spans="1:1">
      <c r="A899" s="20"/>
    </row>
    <row r="900" spans="1:1">
      <c r="A900" s="20"/>
    </row>
    <row r="901" spans="1:1">
      <c r="A901" s="20"/>
    </row>
    <row r="902" spans="1:1">
      <c r="A902" s="20"/>
    </row>
    <row r="903" spans="1:1">
      <c r="A903" s="20"/>
    </row>
    <row r="904" spans="1:1">
      <c r="A904" s="20"/>
    </row>
    <row r="905" spans="1:1">
      <c r="A905" s="20"/>
    </row>
    <row r="906" spans="1:1">
      <c r="A906" s="20"/>
    </row>
    <row r="907" spans="1:1">
      <c r="A907" s="20"/>
    </row>
    <row r="908" spans="1:1">
      <c r="A908" s="20"/>
    </row>
    <row r="909" spans="1:1">
      <c r="A909" s="20"/>
    </row>
    <row r="910" spans="1:1">
      <c r="A910" s="20"/>
    </row>
    <row r="911" spans="1:1">
      <c r="A911" s="20"/>
    </row>
    <row r="912" spans="1:1">
      <c r="A912" s="20"/>
    </row>
    <row r="913" spans="1:1">
      <c r="A913" s="20"/>
    </row>
    <row r="914" spans="1:1">
      <c r="A914" s="20"/>
    </row>
    <row r="915" spans="1:1">
      <c r="A915" s="20"/>
    </row>
    <row r="916" spans="1:1">
      <c r="A916" s="20"/>
    </row>
    <row r="917" spans="1:1">
      <c r="A917" s="20"/>
    </row>
    <row r="918" spans="1:1">
      <c r="A918" s="20"/>
    </row>
    <row r="919" spans="1:1">
      <c r="A919" s="20"/>
    </row>
    <row r="920" spans="1:1">
      <c r="A920" s="20"/>
    </row>
    <row r="921" spans="1:1">
      <c r="A921" s="20"/>
    </row>
    <row r="922" spans="1:1">
      <c r="A922" s="20"/>
    </row>
    <row r="923" spans="1:1">
      <c r="A923" s="20"/>
    </row>
    <row r="924" spans="1:1">
      <c r="A924" s="20"/>
    </row>
    <row r="925" spans="1:1">
      <c r="A925" s="20"/>
    </row>
    <row r="926" spans="1:1">
      <c r="A926" s="20"/>
    </row>
    <row r="927" spans="1:1">
      <c r="A927" s="20"/>
    </row>
    <row r="928" spans="1:1">
      <c r="A928" s="20"/>
    </row>
    <row r="929" spans="1:1">
      <c r="A929" s="20"/>
    </row>
    <row r="930" spans="1:1">
      <c r="A930" s="20"/>
    </row>
    <row r="931" spans="1:1">
      <c r="A931" s="20"/>
    </row>
    <row r="932" spans="1:1">
      <c r="A932" s="20"/>
    </row>
    <row r="933" spans="1:1">
      <c r="A933" s="20"/>
    </row>
    <row r="934" spans="1:1">
      <c r="A934" s="20"/>
    </row>
    <row r="935" spans="1:1">
      <c r="A935" s="20"/>
    </row>
    <row r="936" spans="1:1">
      <c r="A936" s="20"/>
    </row>
    <row r="937" spans="1:1">
      <c r="A937" s="20"/>
    </row>
    <row r="938" spans="1:1">
      <c r="A938" s="20"/>
    </row>
    <row r="939" spans="1:1">
      <c r="A939" s="20"/>
    </row>
    <row r="940" spans="1:1">
      <c r="A940" s="20"/>
    </row>
    <row r="941" spans="1:1">
      <c r="A941" s="20"/>
    </row>
    <row r="942" spans="1:1">
      <c r="A942" s="20"/>
    </row>
    <row r="943" spans="1:1">
      <c r="A943" s="20"/>
    </row>
    <row r="944" spans="1:1">
      <c r="A944" s="20"/>
    </row>
    <row r="945" spans="1:1">
      <c r="A945" s="20"/>
    </row>
    <row r="946" spans="1:1">
      <c r="A946" s="20"/>
    </row>
    <row r="947" spans="1:1">
      <c r="A947" s="20"/>
    </row>
    <row r="948" spans="1:1">
      <c r="A948" s="20"/>
    </row>
    <row r="949" spans="1:1">
      <c r="A949" s="20"/>
    </row>
    <row r="950" spans="1:1">
      <c r="A950" s="20"/>
    </row>
    <row r="951" spans="1:1">
      <c r="A951" s="20"/>
    </row>
    <row r="952" spans="1:1">
      <c r="A952" s="20"/>
    </row>
    <row r="953" spans="1:1">
      <c r="A953" s="20"/>
    </row>
    <row r="954" spans="1:1">
      <c r="A954" s="20"/>
    </row>
    <row r="955" spans="1:1">
      <c r="A955" s="20"/>
    </row>
    <row r="956" spans="1:1">
      <c r="A956" s="20"/>
    </row>
    <row r="957" spans="1:1">
      <c r="A957" s="20"/>
    </row>
    <row r="958" spans="1:1">
      <c r="A958" s="20"/>
    </row>
    <row r="959" spans="1:1">
      <c r="A959" s="20"/>
    </row>
    <row r="960" spans="1:1">
      <c r="A960" s="20"/>
    </row>
    <row r="961" spans="1:1">
      <c r="A961" s="20"/>
    </row>
    <row r="962" spans="1:1">
      <c r="A962" s="20"/>
    </row>
    <row r="963" spans="1:1">
      <c r="A963" s="20"/>
    </row>
    <row r="964" spans="1:1">
      <c r="A964" s="20"/>
    </row>
    <row r="965" spans="1:1">
      <c r="A965" s="20"/>
    </row>
    <row r="966" spans="1:1">
      <c r="A966" s="20"/>
    </row>
    <row r="967" spans="1:1">
      <c r="A967" s="20"/>
    </row>
    <row r="968" spans="1:1">
      <c r="A968" s="20"/>
    </row>
    <row r="969" spans="1:1">
      <c r="A969" s="20"/>
    </row>
    <row r="970" spans="1:1">
      <c r="A970" s="20"/>
    </row>
    <row r="971" spans="1:1">
      <c r="A971" s="20"/>
    </row>
    <row r="972" spans="1:1">
      <c r="A972" s="20"/>
    </row>
    <row r="973" spans="1:1">
      <c r="A973" s="20"/>
    </row>
    <row r="974" spans="1:1">
      <c r="A974" s="20"/>
    </row>
    <row r="975" spans="1:1">
      <c r="A975" s="20"/>
    </row>
    <row r="976" spans="1:1">
      <c r="A976" s="20"/>
    </row>
    <row r="977" spans="1:1">
      <c r="A977" s="20"/>
    </row>
    <row r="978" spans="1:1">
      <c r="A978" s="20"/>
    </row>
    <row r="979" spans="1:1">
      <c r="A979" s="20"/>
    </row>
    <row r="980" spans="1:1">
      <c r="A980" s="20"/>
    </row>
    <row r="981" spans="1:1">
      <c r="A981" s="20"/>
    </row>
    <row r="982" spans="1:1">
      <c r="A982" s="20"/>
    </row>
    <row r="983" spans="1:1">
      <c r="A983" s="20"/>
    </row>
    <row r="984" spans="1:1">
      <c r="A984" s="20"/>
    </row>
    <row r="985" spans="1:1">
      <c r="A985" s="20"/>
    </row>
    <row r="986" spans="1:1">
      <c r="A986" s="20"/>
    </row>
    <row r="987" spans="1:1">
      <c r="A987" s="20"/>
    </row>
    <row r="988" spans="1:1">
      <c r="A988" s="20"/>
    </row>
    <row r="989" spans="1:1">
      <c r="A989" s="20"/>
    </row>
    <row r="990" spans="1:1">
      <c r="A990" s="20"/>
    </row>
    <row r="991" spans="1:1">
      <c r="A991" s="20"/>
    </row>
    <row r="992" spans="1:1">
      <c r="A992" s="20"/>
    </row>
    <row r="993" spans="1:1">
      <c r="A993" s="20"/>
    </row>
    <row r="994" spans="1:1">
      <c r="A994" s="20"/>
    </row>
    <row r="995" spans="1:1">
      <c r="A995" s="20"/>
    </row>
    <row r="996" spans="1:1">
      <c r="A996" s="20"/>
    </row>
    <row r="997" spans="1:1">
      <c r="A997" s="20"/>
    </row>
    <row r="998" spans="1:1">
      <c r="A998" s="20"/>
    </row>
    <row r="999" spans="1:1">
      <c r="A999" s="20"/>
    </row>
    <row r="1000" spans="1:1">
      <c r="A1000" s="20"/>
    </row>
    <row r="1001" spans="1:1">
      <c r="A1001" s="20"/>
    </row>
    <row r="1002" spans="1:1">
      <c r="A1002" s="20"/>
    </row>
    <row r="1003" spans="1:1">
      <c r="A1003" s="20"/>
    </row>
    <row r="1004" spans="1:1">
      <c r="A1004" s="20"/>
    </row>
    <row r="1005" spans="1:1">
      <c r="A1005" s="20"/>
    </row>
    <row r="1006" spans="1:1">
      <c r="A1006" s="20"/>
    </row>
    <row r="1007" spans="1:1">
      <c r="A1007" s="20"/>
    </row>
    <row r="1008" spans="1:1">
      <c r="A1008" s="20"/>
    </row>
    <row r="1009" spans="1:1">
      <c r="A1009" s="20"/>
    </row>
    <row r="1010" spans="1:1">
      <c r="A1010" s="20"/>
    </row>
    <row r="1011" spans="1:1">
      <c r="A1011" s="20"/>
    </row>
    <row r="1012" spans="1:1">
      <c r="A1012" s="20"/>
    </row>
    <row r="1013" spans="1:1">
      <c r="A1013" s="20"/>
    </row>
    <row r="1014" spans="1:1">
      <c r="A1014" s="20"/>
    </row>
    <row r="1015" spans="1:1">
      <c r="A1015" s="20"/>
    </row>
    <row r="1016" spans="1:1">
      <c r="A1016" s="20"/>
    </row>
    <row r="1017" spans="1:1">
      <c r="A1017" s="20"/>
    </row>
    <row r="1018" spans="1:1">
      <c r="A1018" s="20"/>
    </row>
    <row r="1019" spans="1:1">
      <c r="A1019" s="20"/>
    </row>
    <row r="1020" spans="1:1">
      <c r="A1020" s="20"/>
    </row>
    <row r="1021" spans="1:1">
      <c r="A1021" s="20"/>
    </row>
    <row r="1022" spans="1:1">
      <c r="A1022" s="20"/>
    </row>
    <row r="1023" spans="1:1">
      <c r="A1023" s="20"/>
    </row>
    <row r="1024" spans="1:1">
      <c r="A1024" s="20"/>
    </row>
    <row r="1025" spans="1:1">
      <c r="A1025" s="20"/>
    </row>
    <row r="1026" spans="1:1">
      <c r="A1026" s="20"/>
    </row>
    <row r="1027" spans="1:1">
      <c r="A1027" s="20"/>
    </row>
    <row r="1028" spans="1:1">
      <c r="A1028" s="20"/>
    </row>
    <row r="1029" spans="1:1">
      <c r="A1029" s="20"/>
    </row>
    <row r="1030" spans="1:1">
      <c r="A1030" s="20"/>
    </row>
    <row r="1031" spans="1:1">
      <c r="A1031" s="20"/>
    </row>
    <row r="1032" spans="1:1">
      <c r="A1032" s="20"/>
    </row>
    <row r="1033" spans="1:1">
      <c r="A1033" s="20"/>
    </row>
    <row r="1034" spans="1:1">
      <c r="A1034" s="20"/>
    </row>
    <row r="1035" spans="1:1">
      <c r="A1035" s="20"/>
    </row>
    <row r="1036" spans="1:1">
      <c r="A1036" s="20"/>
    </row>
    <row r="1037" spans="1:1">
      <c r="A1037" s="20"/>
    </row>
    <row r="1038" spans="1:1">
      <c r="A1038" s="20"/>
    </row>
    <row r="1039" spans="1:1">
      <c r="A1039" s="20"/>
    </row>
    <row r="1040" spans="1:1">
      <c r="A1040" s="20"/>
    </row>
    <row r="1041" spans="1:1">
      <c r="A1041" s="20"/>
    </row>
    <row r="1042" spans="1:1">
      <c r="A1042" s="20"/>
    </row>
    <row r="1043" spans="1:1">
      <c r="A1043" s="20"/>
    </row>
    <row r="1044" spans="1:1">
      <c r="A1044" s="20"/>
    </row>
    <row r="1045" spans="1:1">
      <c r="A1045" s="20"/>
    </row>
    <row r="1046" spans="1:1">
      <c r="A1046" s="20"/>
    </row>
    <row r="1047" spans="1:1">
      <c r="A1047" s="20"/>
    </row>
    <row r="1048" spans="1:1">
      <c r="A1048" s="20"/>
    </row>
    <row r="1049" spans="1:1">
      <c r="A1049" s="20"/>
    </row>
    <row r="1050" spans="1:1">
      <c r="A1050" s="20"/>
    </row>
    <row r="1051" spans="1:1">
      <c r="A1051" s="20"/>
    </row>
    <row r="1052" spans="1:1">
      <c r="A1052" s="20"/>
    </row>
    <row r="1053" spans="1:1">
      <c r="A1053" s="20"/>
    </row>
    <row r="1054" spans="1:1">
      <c r="A1054" s="20"/>
    </row>
    <row r="1055" spans="1:1">
      <c r="A1055" s="20"/>
    </row>
    <row r="1056" spans="1:1">
      <c r="A1056" s="20"/>
    </row>
    <row r="1057" spans="1:1">
      <c r="A1057" s="20"/>
    </row>
    <row r="1058" spans="1:1">
      <c r="A1058" s="20"/>
    </row>
    <row r="1059" spans="1:1">
      <c r="A1059" s="20"/>
    </row>
    <row r="1060" spans="1:1">
      <c r="A1060" s="20"/>
    </row>
    <row r="1061" spans="1:1">
      <c r="A1061" s="20"/>
    </row>
    <row r="1062" spans="1:1">
      <c r="A1062" s="20"/>
    </row>
    <row r="1063" spans="1:1">
      <c r="A1063" s="20"/>
    </row>
    <row r="1064" spans="1:1">
      <c r="A1064" s="20"/>
    </row>
    <row r="1065" spans="1:1">
      <c r="A1065" s="20"/>
    </row>
    <row r="1066" spans="1:1">
      <c r="A1066" s="20"/>
    </row>
    <row r="1067" spans="1:1">
      <c r="A1067" s="20"/>
    </row>
    <row r="1068" spans="1:1">
      <c r="A1068" s="20"/>
    </row>
    <row r="1069" spans="1:1">
      <c r="A1069" s="20"/>
    </row>
    <row r="1070" spans="1:1">
      <c r="A1070" s="20"/>
    </row>
    <row r="1071" spans="1:1">
      <c r="A1071" s="20"/>
    </row>
    <row r="1072" spans="1:1">
      <c r="A1072" s="20"/>
    </row>
    <row r="1073" spans="1:1">
      <c r="A1073" s="20"/>
    </row>
    <row r="1074" spans="1:1">
      <c r="A1074" s="20"/>
    </row>
    <row r="1075" spans="1:1">
      <c r="A1075" s="20"/>
    </row>
    <row r="1076" spans="1:1">
      <c r="A1076" s="20"/>
    </row>
    <row r="1077" spans="1:1">
      <c r="A1077" s="20"/>
    </row>
    <row r="1078" spans="1:1">
      <c r="A1078" s="20"/>
    </row>
    <row r="1079" spans="1:1">
      <c r="A1079" s="20"/>
    </row>
    <row r="1080" spans="1:1">
      <c r="A1080" s="20"/>
    </row>
    <row r="1081" spans="1:1">
      <c r="A1081" s="20"/>
    </row>
    <row r="1082" spans="1:1">
      <c r="A1082" s="20"/>
    </row>
    <row r="1083" spans="1:1">
      <c r="A1083" s="20"/>
    </row>
    <row r="1084" spans="1:1">
      <c r="A1084" s="20"/>
    </row>
    <row r="1085" spans="1:1">
      <c r="A1085" s="20"/>
    </row>
    <row r="1086" spans="1:1">
      <c r="A1086" s="20"/>
    </row>
    <row r="1087" spans="1:1">
      <c r="A1087" s="20"/>
    </row>
    <row r="1088" spans="1:1">
      <c r="A1088" s="20"/>
    </row>
    <row r="1089" spans="1:1">
      <c r="A1089" s="20"/>
    </row>
    <row r="1090" spans="1:1">
      <c r="A1090" s="20"/>
    </row>
    <row r="1091" spans="1:1">
      <c r="A1091" s="20"/>
    </row>
    <row r="1092" spans="1:1">
      <c r="A1092" s="20"/>
    </row>
    <row r="1093" spans="1:1">
      <c r="A1093" s="20"/>
    </row>
    <row r="1094" spans="1:1">
      <c r="A1094" s="20"/>
    </row>
    <row r="1095" spans="1:1">
      <c r="A1095" s="20"/>
    </row>
    <row r="1096" spans="1:1">
      <c r="A1096" s="20"/>
    </row>
    <row r="1097" spans="1:1">
      <c r="A1097" s="20"/>
    </row>
    <row r="1098" spans="1:1">
      <c r="A1098" s="20"/>
    </row>
    <row r="1099" spans="1:1">
      <c r="A1099" s="20"/>
    </row>
    <row r="1100" spans="1:1">
      <c r="A1100" s="20"/>
    </row>
    <row r="1101" spans="1:1">
      <c r="A1101" s="20"/>
    </row>
    <row r="1102" spans="1:1">
      <c r="A1102" s="20"/>
    </row>
    <row r="1103" spans="1:1">
      <c r="A1103" s="20"/>
    </row>
    <row r="1104" spans="1:1">
      <c r="A1104" s="20"/>
    </row>
    <row r="1105" spans="1:1">
      <c r="A1105" s="20"/>
    </row>
    <row r="1106" spans="1:1">
      <c r="A1106" s="20"/>
    </row>
    <row r="1107" spans="1:1">
      <c r="A1107" s="20"/>
    </row>
    <row r="1108" spans="1:1">
      <c r="A1108" s="20"/>
    </row>
    <row r="1109" spans="1:1">
      <c r="A1109" s="20"/>
    </row>
    <row r="1110" spans="1:1">
      <c r="A1110" s="20"/>
    </row>
    <row r="1111" spans="1:1">
      <c r="A1111" s="20"/>
    </row>
    <row r="1112" spans="1:1">
      <c r="A1112" s="20"/>
    </row>
    <row r="1113" spans="1:1">
      <c r="A1113" s="20"/>
    </row>
    <row r="1114" spans="1:1">
      <c r="A1114" s="20"/>
    </row>
    <row r="1115" spans="1:1">
      <c r="A1115" s="20"/>
    </row>
    <row r="1116" spans="1:1">
      <c r="A1116" s="20"/>
    </row>
    <row r="1117" spans="1:1">
      <c r="A1117" s="20"/>
    </row>
    <row r="1118" spans="1:1">
      <c r="A1118" s="20"/>
    </row>
    <row r="1119" spans="1:1">
      <c r="A1119" s="20"/>
    </row>
    <row r="1120" spans="1:1">
      <c r="A1120" s="20"/>
    </row>
    <row r="1121" spans="1:1">
      <c r="A1121" s="20"/>
    </row>
    <row r="1122" spans="1:1">
      <c r="A1122" s="20"/>
    </row>
    <row r="1123" spans="1:1">
      <c r="A1123" s="20"/>
    </row>
    <row r="1124" spans="1:1">
      <c r="A1124" s="20"/>
    </row>
    <row r="1125" spans="1:1">
      <c r="A1125" s="20"/>
    </row>
    <row r="1126" spans="1:1">
      <c r="A1126" s="20"/>
    </row>
  </sheetData>
  <dataValidations count="1">
    <dataValidation type="list" allowBlank="1" showInputMessage="1" showErrorMessage="1" sqref="B2">
      <formula1>$D$2:$D$15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Organization</vt:lpstr>
      <vt:lpstr>Master Plan</vt:lpstr>
      <vt:lpstr>WBS Schedule</vt:lpstr>
      <vt:lpstr>Flow Chart</vt:lpstr>
      <vt:lpstr>Data</vt:lpstr>
      <vt:lpstr>'Flow Chart'!Print_Area</vt:lpstr>
      <vt:lpstr>'Master Plan'!Print_Area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2023-08-21T03:09:31Z</dcterms:modified>
</cp:coreProperties>
</file>